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khitha\OneDrive\Desktop\Manning_FInal_sheets\"/>
    </mc:Choice>
  </mc:AlternateContent>
  <xr:revisionPtr revIDLastSave="0" documentId="13_ncr:1_{E3D462FB-1E66-44BC-83C3-EC7C80B863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ugs" sheetId="4" r:id="rId1"/>
    <sheet name="Packing&amp;TQM" sheetId="10" r:id="rId2"/>
    <sheet name="Dye_Mc" sheetId="11" r:id="rId3"/>
    <sheet name="Hydro " sheetId="9" r:id="rId4"/>
    <sheet name="Packing" sheetId="3" r:id="rId5"/>
    <sheet name="Capacity" sheetId="5" r:id="rId6"/>
    <sheet name="Coating" sheetId="6" r:id="rId7"/>
    <sheet name="CS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</externalReferences>
  <definedNames>
    <definedName name="\A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J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V">#REF!</definedName>
    <definedName name="\X">#REF!</definedName>
    <definedName name="\Z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prn01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prn01">#REF!</definedName>
    <definedName name="_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PS2002">[1]Template!$G$71</definedName>
    <definedName name="_________DPS2003">[1]Template!$H$71</definedName>
    <definedName name="_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prn01">#REF!</definedName>
    <definedName name="_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a1">#REF!</definedName>
    <definedName name="________aug08">#REF!</definedName>
    <definedName name="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DAT1">#REF!</definedName>
    <definedName name="________DAT10">#REF!</definedName>
    <definedName name="________DAT100">#REF!</definedName>
    <definedName name="________DAT101">#REF!</definedName>
    <definedName name="________DAT102">#REF!</definedName>
    <definedName name="________DAT103">#REF!</definedName>
    <definedName name="________DAT104">#REF!</definedName>
    <definedName name="________DAT105">#REF!</definedName>
    <definedName name="________DAT106">#REF!</definedName>
    <definedName name="________DAT107">#REF!</definedName>
    <definedName name="________DAT108">#REF!</definedName>
    <definedName name="________DAT109">#REF!</definedName>
    <definedName name="________DAT11">#REF!</definedName>
    <definedName name="________DAT110">#REF!</definedName>
    <definedName name="________DAT111">#REF!</definedName>
    <definedName name="________DAT112">#REF!</definedName>
    <definedName name="________DAT113">#REF!</definedName>
    <definedName name="________DAT114">#REF!</definedName>
    <definedName name="________DAT115">#REF!</definedName>
    <definedName name="________DAT116">#REF!</definedName>
    <definedName name="________DAT117">#REF!</definedName>
    <definedName name="________DAT118">#REF!</definedName>
    <definedName name="________DAT119">#REF!</definedName>
    <definedName name="________DAT12">#REF!</definedName>
    <definedName name="________DAT120">#REF!</definedName>
    <definedName name="________DAT121">#REF!</definedName>
    <definedName name="________DAT122">#REF!</definedName>
    <definedName name="________DAT123">#REF!</definedName>
    <definedName name="________DAT124">#REF!</definedName>
    <definedName name="________DAT125">#REF!</definedName>
    <definedName name="________DAT126">#REF!</definedName>
    <definedName name="________DAT127">#REF!</definedName>
    <definedName name="________DAT128">#REF!</definedName>
    <definedName name="________DAT129">#REF!</definedName>
    <definedName name="________DAT13">#REF!</definedName>
    <definedName name="________DAT130">#REF!</definedName>
    <definedName name="________DAT131">#REF!</definedName>
    <definedName name="________DAT132">#REF!</definedName>
    <definedName name="________DAT133">#REF!</definedName>
    <definedName name="________DAT134">#REF!</definedName>
    <definedName name="________DAT135">#REF!</definedName>
    <definedName name="________DAT136">#REF!</definedName>
    <definedName name="________DAT137">#REF!</definedName>
    <definedName name="________DAT138">#REF!</definedName>
    <definedName name="________DAT139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[2]Prod!#REF!</definedName>
    <definedName name="________DAT5">#REF!</definedName>
    <definedName name="________DAT50">[2]Prod!#REF!</definedName>
    <definedName name="________DAT51">[2]Prod!#REF!</definedName>
    <definedName name="________DAT52">[2]Prod!#REF!</definedName>
    <definedName name="________DAT53">#REF!</definedName>
    <definedName name="________DAT54">'[3]pending indent'!#REF!</definedName>
    <definedName name="________DAT55">'[3]pending indent'!#REF!</definedName>
    <definedName name="________DAT56">'[3]pending indent'!#REF!</definedName>
    <definedName name="________DAT57">'[3]pending indent'!#REF!</definedName>
    <definedName name="________DAT58">'[3]pending indent'!#REF!</definedName>
    <definedName name="________DAT59">'[3]pending indent'!#REF!</definedName>
    <definedName name="________DAT6">#REF!</definedName>
    <definedName name="________DAT60">'[3]pending indent'!#REF!</definedName>
    <definedName name="________DAT61">'[3]pending indent'!#REF!</definedName>
    <definedName name="________DAT62">'[3]pending indent'!#REF!</definedName>
    <definedName name="________DAT63">'[3]pending indent'!#REF!</definedName>
    <definedName name="________DAT64">'[3]pending indent'!#REF!</definedName>
    <definedName name="________DAT65">'[3]pending indent'!#REF!</definedName>
    <definedName name="________DAT66">'[3]pending indent'!#REF!</definedName>
    <definedName name="________DAT67">'[3]pending indent'!#REF!</definedName>
    <definedName name="________DAT68">'[3]pending indent'!#REF!</definedName>
    <definedName name="________DAT69">'[3]pending indent'!#REF!</definedName>
    <definedName name="________DAT7">#REF!</definedName>
    <definedName name="________DAT70">'[3]pending indent'!#REF!</definedName>
    <definedName name="________DAT71">'[3]pending indent'!#REF!</definedName>
    <definedName name="________DAT72">'[3]pending indent'!#REF!</definedName>
    <definedName name="________DAT73">'[3]pending indent'!#REF!</definedName>
    <definedName name="________DAT74">'[3]pending indent'!#REF!</definedName>
    <definedName name="________DAT75">'[3]pending indent'!#REF!</definedName>
    <definedName name="________DAT76">'[3]pending indent'!#REF!</definedName>
    <definedName name="________DAT77">'[3]pending indent'!#REF!</definedName>
    <definedName name="________DAT78">'[3]pending indent'!#REF!</definedName>
    <definedName name="________DAT79">'[3]pending indent'!#REF!</definedName>
    <definedName name="________DAT8">#REF!</definedName>
    <definedName name="________DAT80">'[3]pending indent'!#REF!</definedName>
    <definedName name="________DAT81">'[3]pending indent'!#REF!</definedName>
    <definedName name="________DAT82">'[3]pending indent'!#REF!</definedName>
    <definedName name="________DAT83">#REF!</definedName>
    <definedName name="________DAT84">#REF!</definedName>
    <definedName name="________DAT85">#REF!</definedName>
    <definedName name="________DAT86">'[3]pending indent'!#REF!</definedName>
    <definedName name="________DAT87">'[3]pending indent'!#REF!</definedName>
    <definedName name="________DAT88">'[3]pending indent'!#REF!</definedName>
    <definedName name="________DAT89">'[3]pending indent'!#REF!</definedName>
    <definedName name="________DAT9">#REF!</definedName>
    <definedName name="________DAT90">'[3]pending indent'!#REF!</definedName>
    <definedName name="________DAT91">'[3]pending indent'!#REF!</definedName>
    <definedName name="________DAT92">'[3]pending indent'!#REF!</definedName>
    <definedName name="________DAT93">'[3]pending indent'!#REF!</definedName>
    <definedName name="________DAT94">'[3]pending indent'!#REF!</definedName>
    <definedName name="________DAT95">'[3]pending indent'!#REF!</definedName>
    <definedName name="________DAT96">'[3]pending indent'!#REF!</definedName>
    <definedName name="________DAT97">'[3]pending indent'!#REF!</definedName>
    <definedName name="________DAT98">'[3]pending indent'!#REF!</definedName>
    <definedName name="________DAT99">'[3]pending indent'!#REF!</definedName>
    <definedName name="________DPS2002">[1]Template!$G$71</definedName>
    <definedName name="________DPS2003">[1]Template!$H$71</definedName>
    <definedName name="_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prn01">#REF!</definedName>
    <definedName name="_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_VML2">'[4]POP SALARY '!#REF!</definedName>
    <definedName name="________VML3">'[4]POP SALARY '!#REF!</definedName>
    <definedName name="________VML4">'[4]POP SALARY '!#REF!</definedName>
    <definedName name="_______a1">#REF!</definedName>
    <definedName name="_______aug08">#REF!</definedName>
    <definedName name="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DAT1">#REF!</definedName>
    <definedName name="_______DAT10">#REF!</definedName>
    <definedName name="_______DAT100">#REF!</definedName>
    <definedName name="_______DAT101">#REF!</definedName>
    <definedName name="_______DAT102">#REF!</definedName>
    <definedName name="_______DAT103">#REF!</definedName>
    <definedName name="_______DAT104">#REF!</definedName>
    <definedName name="_______DAT105">#REF!</definedName>
    <definedName name="_______DAT106">#REF!</definedName>
    <definedName name="_______DAT107">#REF!</definedName>
    <definedName name="_______DAT108">#REF!</definedName>
    <definedName name="_______DAT109">#REF!</definedName>
    <definedName name="_______DAT11">#REF!</definedName>
    <definedName name="_______DAT110">#REF!</definedName>
    <definedName name="_______DAT111">#REF!</definedName>
    <definedName name="_______DAT112">#REF!</definedName>
    <definedName name="_______DAT113">#REF!</definedName>
    <definedName name="_______DAT114">#REF!</definedName>
    <definedName name="_______DAT115">#REF!</definedName>
    <definedName name="_______DAT116">#REF!</definedName>
    <definedName name="_______DAT117">#REF!</definedName>
    <definedName name="_______DAT118">#REF!</definedName>
    <definedName name="_______DAT119">#REF!</definedName>
    <definedName name="_______DAT12">#REF!</definedName>
    <definedName name="_______DAT120">#REF!</definedName>
    <definedName name="_______DAT121">#REF!</definedName>
    <definedName name="_______DAT122">#REF!</definedName>
    <definedName name="_______DAT123">#REF!</definedName>
    <definedName name="_______DAT124">#REF!</definedName>
    <definedName name="_______DAT125">#REF!</definedName>
    <definedName name="_______DAT126">#REF!</definedName>
    <definedName name="_______DAT127">#REF!</definedName>
    <definedName name="_______DAT128">#REF!</definedName>
    <definedName name="_______DAT129">#REF!</definedName>
    <definedName name="_______DAT13">#REF!</definedName>
    <definedName name="_______DAT130">#REF!</definedName>
    <definedName name="_______DAT131">#REF!</definedName>
    <definedName name="_______DAT132">#REF!</definedName>
    <definedName name="_______DAT133">#REF!</definedName>
    <definedName name="_______DAT134">#REF!</definedName>
    <definedName name="_______DAT135">#REF!</definedName>
    <definedName name="_______DAT136">#REF!</definedName>
    <definedName name="_______DAT137">#REF!</definedName>
    <definedName name="_______DAT138">#REF!</definedName>
    <definedName name="_______DAT139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[2]Prod!#REF!</definedName>
    <definedName name="_______DAT5">#REF!</definedName>
    <definedName name="_______DAT50">[2]Prod!#REF!</definedName>
    <definedName name="_______DAT51">[2]Prod!#REF!</definedName>
    <definedName name="_______DAT52">[2]Prod!#REF!</definedName>
    <definedName name="_______DAT53">#REF!</definedName>
    <definedName name="_______DAT54">'[3]pending indent'!#REF!</definedName>
    <definedName name="_______DAT55">'[3]pending indent'!#REF!</definedName>
    <definedName name="_______DAT56">'[3]pending indent'!#REF!</definedName>
    <definedName name="_______DAT57">'[3]pending indent'!#REF!</definedName>
    <definedName name="_______DAT58">'[3]pending indent'!#REF!</definedName>
    <definedName name="_______DAT59">'[3]pending indent'!#REF!</definedName>
    <definedName name="_______DAT6">#REF!</definedName>
    <definedName name="_______DAT60">'[3]pending indent'!#REF!</definedName>
    <definedName name="_______DAT61">'[3]pending indent'!#REF!</definedName>
    <definedName name="_______DAT62">'[3]pending indent'!#REF!</definedName>
    <definedName name="_______DAT63">'[3]pending indent'!#REF!</definedName>
    <definedName name="_______DAT64">'[3]pending indent'!#REF!</definedName>
    <definedName name="_______DAT65">'[3]pending indent'!#REF!</definedName>
    <definedName name="_______DAT66">'[3]pending indent'!#REF!</definedName>
    <definedName name="_______DAT67">'[3]pending indent'!#REF!</definedName>
    <definedName name="_______DAT68">'[3]pending indent'!#REF!</definedName>
    <definedName name="_______DAT69">'[3]pending indent'!#REF!</definedName>
    <definedName name="_______DAT7">#REF!</definedName>
    <definedName name="_______DAT70">'[3]pending indent'!#REF!</definedName>
    <definedName name="_______DAT71">'[3]pending indent'!#REF!</definedName>
    <definedName name="_______DAT72">'[3]pending indent'!#REF!</definedName>
    <definedName name="_______DAT73">'[3]pending indent'!#REF!</definedName>
    <definedName name="_______DAT74">'[3]pending indent'!#REF!</definedName>
    <definedName name="_______DAT75">'[3]pending indent'!#REF!</definedName>
    <definedName name="_______DAT76">'[3]pending indent'!#REF!</definedName>
    <definedName name="_______DAT77">'[3]pending indent'!#REF!</definedName>
    <definedName name="_______DAT78">'[3]pending indent'!#REF!</definedName>
    <definedName name="_______DAT79">'[3]pending indent'!#REF!</definedName>
    <definedName name="_______DAT8">#REF!</definedName>
    <definedName name="_______DAT80">'[3]pending indent'!#REF!</definedName>
    <definedName name="_______DAT81">'[3]pending indent'!#REF!</definedName>
    <definedName name="_______DAT82">'[3]pending indent'!#REF!</definedName>
    <definedName name="_______DAT83">#REF!</definedName>
    <definedName name="_______DAT84">#REF!</definedName>
    <definedName name="_______DAT85">#REF!</definedName>
    <definedName name="_______DAT86">'[3]pending indent'!#REF!</definedName>
    <definedName name="_______DAT87">'[3]pending indent'!#REF!</definedName>
    <definedName name="_______DAT88">'[3]pending indent'!#REF!</definedName>
    <definedName name="_______DAT89">'[3]pending indent'!#REF!</definedName>
    <definedName name="_______DAT9">#REF!</definedName>
    <definedName name="_______DAT90">'[3]pending indent'!#REF!</definedName>
    <definedName name="_______DAT91">'[3]pending indent'!#REF!</definedName>
    <definedName name="_______DAT92">'[3]pending indent'!#REF!</definedName>
    <definedName name="_______DAT93">'[3]pending indent'!#REF!</definedName>
    <definedName name="_______DAT94">'[3]pending indent'!#REF!</definedName>
    <definedName name="_______DAT95">'[3]pending indent'!#REF!</definedName>
    <definedName name="_______DAT96">'[3]pending indent'!#REF!</definedName>
    <definedName name="_______DAT97">'[3]pending indent'!#REF!</definedName>
    <definedName name="_______DAT98">'[3]pending indent'!#REF!</definedName>
    <definedName name="_______DAT99">'[3]pending indent'!#REF!</definedName>
    <definedName name="_______DPS2002">[1]Template!$G$71</definedName>
    <definedName name="_______DPS2003">[1]Template!$H$71</definedName>
    <definedName name="_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prn01">#REF!</definedName>
    <definedName name="_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_VML1">'[4]POP SALARY '!#REF!</definedName>
    <definedName name="_______VML2">'[4]POP SALARY '!#REF!</definedName>
    <definedName name="_______VML3">'[4]POP SALARY '!#REF!</definedName>
    <definedName name="_______VML4">'[4]POP SALARY '!#REF!</definedName>
    <definedName name="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DAT1">#REF!</definedName>
    <definedName name="______DAT10">[5]Input_B_V!$J$2:$J$1028</definedName>
    <definedName name="______DAT11">[6]Working!#REF!</definedName>
    <definedName name="______DAT12">[6]Working!#REF!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'[7]Excise on RM'!#REF!</definedName>
    <definedName name="______DAT22">#REF!</definedName>
    <definedName name="______DAT23">'[7]Excise on RM'!#REF!</definedName>
    <definedName name="______DAT24">'[7]Excise on RM'!#REF!</definedName>
    <definedName name="______DAT25">#REF!</definedName>
    <definedName name="______DAT26">[6]Working!#REF!</definedName>
    <definedName name="______DAT27">[6]Working!#REF!</definedName>
    <definedName name="______DAT28">'[7]Excise on RM'!#REF!</definedName>
    <definedName name="______DAT29">#REF!</definedName>
    <definedName name="______DAT3">#REF!</definedName>
    <definedName name="______DAT30">'[7]Excise on RM'!#REF!</definedName>
    <definedName name="______DAT31">[6]Working!#REF!</definedName>
    <definedName name="______DAT32">'[7]Excise on RM'!#REF!</definedName>
    <definedName name="______DAT33">'[7]Excise on RM'!#REF!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[2]Prod!#REF!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[2]Prod!#REF!</definedName>
    <definedName name="______DAT5">#REF!</definedName>
    <definedName name="______DAT51">[2]Prod!#REF!</definedName>
    <definedName name="______DAT52">[2]Prod!#REF!</definedName>
    <definedName name="______DAT53">#REF!</definedName>
    <definedName name="______DAT6">#REF!</definedName>
    <definedName name="______DAT7">#REF!</definedName>
    <definedName name="______DAT8">#REF!</definedName>
    <definedName name="______DAT9">#REF!</definedName>
    <definedName name="______DPS2002">[1]Template!$G$71</definedName>
    <definedName name="______DPS2003">[1]Template!$H$71</definedName>
    <definedName name="_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prn01">#REF!</definedName>
    <definedName name="_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_VML1">'[4]POP SALARY '!#REF!</definedName>
    <definedName name="_____a1">#REF!</definedName>
    <definedName name="_____aug08">#REF!</definedName>
    <definedName name="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DAT1">#REF!</definedName>
    <definedName name="_____DAT10">[5]Input_B_V!$J$2:$J$1028</definedName>
    <definedName name="_____DAT100">#REF!</definedName>
    <definedName name="_____DAT101">#REF!</definedName>
    <definedName name="_____DAT102">#REF!</definedName>
    <definedName name="_____DAT103">#REF!</definedName>
    <definedName name="_____DAT104">#REF!</definedName>
    <definedName name="_____DAT105">#REF!</definedName>
    <definedName name="_____DAT106">#REF!</definedName>
    <definedName name="_____DAT107">#REF!</definedName>
    <definedName name="_____DAT108">#REF!</definedName>
    <definedName name="_____DAT109">#REF!</definedName>
    <definedName name="_____DAT11">[6]Working!#REF!</definedName>
    <definedName name="_____DAT110">#REF!</definedName>
    <definedName name="_____DAT111">#REF!</definedName>
    <definedName name="_____DAT112">#REF!</definedName>
    <definedName name="_____DAT113">#REF!</definedName>
    <definedName name="_____DAT114">#REF!</definedName>
    <definedName name="_____DAT115">#REF!</definedName>
    <definedName name="_____DAT116">#REF!</definedName>
    <definedName name="_____DAT117">#REF!</definedName>
    <definedName name="_____DAT118">#REF!</definedName>
    <definedName name="_____DAT119">#REF!</definedName>
    <definedName name="_____DAT12">[6]Working!#REF!</definedName>
    <definedName name="_____DAT120">#REF!</definedName>
    <definedName name="_____DAT121">#REF!</definedName>
    <definedName name="_____DAT122">#REF!</definedName>
    <definedName name="_____DAT123">#REF!</definedName>
    <definedName name="_____DAT124">#REF!</definedName>
    <definedName name="_____DAT125">#REF!</definedName>
    <definedName name="_____DAT126">#REF!</definedName>
    <definedName name="_____DAT127">#REF!</definedName>
    <definedName name="_____DAT128">#REF!</definedName>
    <definedName name="_____DAT129">#REF!</definedName>
    <definedName name="_____DAT13">#REF!</definedName>
    <definedName name="_____DAT130">#REF!</definedName>
    <definedName name="_____DAT131">#REF!</definedName>
    <definedName name="_____DAT132">#REF!</definedName>
    <definedName name="_____DAT133">#REF!</definedName>
    <definedName name="_____DAT134">#REF!</definedName>
    <definedName name="_____DAT135">#REF!</definedName>
    <definedName name="_____DAT136">#REF!</definedName>
    <definedName name="_____DAT137">#REF!</definedName>
    <definedName name="_____DAT138">#REF!</definedName>
    <definedName name="_____DAT139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'[8]Feb''10'!#REF!</definedName>
    <definedName name="_____DAT21">'[7]Excise on RM'!#REF!</definedName>
    <definedName name="_____DAT22">'[9]Stitiching  JW As per gl '!#REF!</definedName>
    <definedName name="_____DAT23">'[7]Excise on RM'!#REF!</definedName>
    <definedName name="_____DAT24">'[7]Excise on RM'!#REF!</definedName>
    <definedName name="_____DAT25">[10]Sheet1!#REF!</definedName>
    <definedName name="_____DAT26">[6]Working!#REF!</definedName>
    <definedName name="_____DAT27">[6]Working!#REF!</definedName>
    <definedName name="_____DAT28">'[7]Excise on RM'!#REF!</definedName>
    <definedName name="_____DAT29">#REF!</definedName>
    <definedName name="_____DAT3">#REF!</definedName>
    <definedName name="_____DAT30">'[7]Excise on RM'!#REF!</definedName>
    <definedName name="_____DAT31">[6]Working!#REF!</definedName>
    <definedName name="_____DAT32">'[7]Excise on RM'!#REF!</definedName>
    <definedName name="_____DAT33">'[7]Excise on RM'!#REF!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[11]Prod!#REF!</definedName>
    <definedName name="_____DAT4">#REF!</definedName>
    <definedName name="_____DAT40">[2]Prod!#REF!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[11]Prod!#REF!</definedName>
    <definedName name="_____DAT5">#REF!</definedName>
    <definedName name="_____DAT50">[2]Prod!#REF!</definedName>
    <definedName name="_____DAT51">[11]Prod!#REF!</definedName>
    <definedName name="_____DAT52">[11]Prod!#REF!</definedName>
    <definedName name="_____DAT53">#REF!</definedName>
    <definedName name="_____DAT54">'[3]pending indent'!#REF!</definedName>
    <definedName name="_____DAT55">'[3]pending indent'!#REF!</definedName>
    <definedName name="_____DAT56">'[3]pending indent'!#REF!</definedName>
    <definedName name="_____DAT57">'[3]pending indent'!#REF!</definedName>
    <definedName name="_____DAT58">'[3]pending indent'!#REF!</definedName>
    <definedName name="_____DAT59">'[3]pending indent'!#REF!</definedName>
    <definedName name="_____DAT6">#REF!</definedName>
    <definedName name="_____DAT60">'[3]pending indent'!#REF!</definedName>
    <definedName name="_____DAT61">'[3]pending indent'!#REF!</definedName>
    <definedName name="_____DAT62">'[3]pending indent'!#REF!</definedName>
    <definedName name="_____DAT63">'[3]pending indent'!#REF!</definedName>
    <definedName name="_____DAT64">'[3]pending indent'!#REF!</definedName>
    <definedName name="_____DAT65">'[3]pending indent'!#REF!</definedName>
    <definedName name="_____DAT66">'[3]pending indent'!#REF!</definedName>
    <definedName name="_____DAT67">'[3]pending indent'!#REF!</definedName>
    <definedName name="_____DAT68">'[3]pending indent'!#REF!</definedName>
    <definedName name="_____DAT69">'[3]pending indent'!#REF!</definedName>
    <definedName name="_____DAT7">#REF!</definedName>
    <definedName name="_____DAT70">'[3]pending indent'!#REF!</definedName>
    <definedName name="_____DAT71">'[3]pending indent'!#REF!</definedName>
    <definedName name="_____DAT72">'[3]pending indent'!#REF!</definedName>
    <definedName name="_____DAT73">'[3]pending indent'!#REF!</definedName>
    <definedName name="_____DAT74">'[3]pending indent'!#REF!</definedName>
    <definedName name="_____DAT75">'[3]pending indent'!#REF!</definedName>
    <definedName name="_____DAT76">'[3]pending indent'!#REF!</definedName>
    <definedName name="_____DAT77">'[3]pending indent'!#REF!</definedName>
    <definedName name="_____DAT78">'[3]pending indent'!#REF!</definedName>
    <definedName name="_____DAT79">'[3]pending indent'!#REF!</definedName>
    <definedName name="_____DAT8">#REF!</definedName>
    <definedName name="_____DAT80">'[3]pending indent'!#REF!</definedName>
    <definedName name="_____DAT81">'[3]pending indent'!#REF!</definedName>
    <definedName name="_____DAT82">'[3]pending indent'!#REF!</definedName>
    <definedName name="_____DAT83">#REF!</definedName>
    <definedName name="_____DAT84">#REF!</definedName>
    <definedName name="_____DAT85">#REF!</definedName>
    <definedName name="_____DAT86">'[3]pending indent'!#REF!</definedName>
    <definedName name="_____DAT87">'[3]pending indent'!#REF!</definedName>
    <definedName name="_____DAT88">'[3]pending indent'!#REF!</definedName>
    <definedName name="_____DAT89">'[3]pending indent'!#REF!</definedName>
    <definedName name="_____DAT9">#REF!</definedName>
    <definedName name="_____DAT90">'[3]pending indent'!#REF!</definedName>
    <definedName name="_____DAT91">'[3]pending indent'!#REF!</definedName>
    <definedName name="_____DAT92">'[3]pending indent'!#REF!</definedName>
    <definedName name="_____DAT93">'[3]pending indent'!#REF!</definedName>
    <definedName name="_____DAT94">'[3]pending indent'!#REF!</definedName>
    <definedName name="_____DAT95">'[3]pending indent'!#REF!</definedName>
    <definedName name="_____DAT96">'[3]pending indent'!#REF!</definedName>
    <definedName name="_____DAT97">'[3]pending indent'!#REF!</definedName>
    <definedName name="_____DAT98">'[3]pending indent'!#REF!</definedName>
    <definedName name="_____DAT99">'[3]pending indent'!#REF!</definedName>
    <definedName name="_____DPS2002">[1]Template!$G$71</definedName>
    <definedName name="_____DPS2003">[1]Template!$H$71</definedName>
    <definedName name="_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prn01">#REF!</definedName>
    <definedName name="_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_VML1">'[4]POP SALARY '!#REF!</definedName>
    <definedName name="_____VML2">'[4]POP SALARY '!#REF!</definedName>
    <definedName name="_____VML3">'[4]POP SALARY '!#REF!</definedName>
    <definedName name="_____VML4">'[4]POP SALARY '!#REF!</definedName>
    <definedName name="____a1">#REF!</definedName>
    <definedName name="____aug08">#REF!</definedName>
    <definedName name="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2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36">#REF!</definedName>
    <definedName name="____DAT137">#REF!</definedName>
    <definedName name="____DAT138">#REF!</definedName>
    <definedName name="____DAT139">#REF!</definedName>
    <definedName name="____DAT14">#REF!</definedName>
    <definedName name="____DAT15">#REF!</definedName>
    <definedName name="____DAT16">'[7]Excise on RM'!#REF!</definedName>
    <definedName name="____DAT17">'[7]Excise on RM'!#REF!</definedName>
    <definedName name="____DAT18">'[7]Excise on RM'!#REF!</definedName>
    <definedName name="____DAT19">#REF!</definedName>
    <definedName name="____DAT2">#REF!</definedName>
    <definedName name="____DAT20">'[12]Feb''10'!#REF!</definedName>
    <definedName name="____DAT21">'[7]Excise on RM'!#REF!</definedName>
    <definedName name="____DAT22">'[13]Stitiching  JW As per gl '!#REF!</definedName>
    <definedName name="____DAT23">'[7]Excise on RM'!#REF!</definedName>
    <definedName name="____DAT24">'[7]Excise on RM'!#REF!</definedName>
    <definedName name="____DAT25">[10]Sheet1!#REF!</definedName>
    <definedName name="____DAT26">[6]Working!#REF!</definedName>
    <definedName name="____DAT27">'[7]Excise on RM'!#REF!</definedName>
    <definedName name="____DAT28">'[7]Excise on RM'!#REF!</definedName>
    <definedName name="____DAT29">#REF!</definedName>
    <definedName name="____DAT3">#REF!</definedName>
    <definedName name="____DAT30">'[7]Excise on RM'!#REF!</definedName>
    <definedName name="____DAT31">'[7]Excise on RM'!#REF!</definedName>
    <definedName name="____DAT32">'[7]Excise on RM'!#REF!</definedName>
    <definedName name="____DAT33">'[7]Excise on RM'!#REF!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[11]Prod!#REF!</definedName>
    <definedName name="____DAT4">#REF!</definedName>
    <definedName name="____DAT40">[11]Prod!#REF!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[11]Prod!#REF!</definedName>
    <definedName name="____DAT5">#REF!</definedName>
    <definedName name="____DAT50">[11]Prod!#REF!</definedName>
    <definedName name="____DAT51">[11]Prod!#REF!</definedName>
    <definedName name="____DAT52">[11]Prod!#REF!</definedName>
    <definedName name="____DAT53">#REF!</definedName>
    <definedName name="____DAT54">'[3]pending indent'!#REF!</definedName>
    <definedName name="____DAT55">'[3]pending indent'!#REF!</definedName>
    <definedName name="____DAT56">'[3]pending indent'!#REF!</definedName>
    <definedName name="____DAT57">'[3]pending indent'!#REF!</definedName>
    <definedName name="____DAT58">'[3]pending indent'!#REF!</definedName>
    <definedName name="____DAT59">'[3]pending indent'!#REF!</definedName>
    <definedName name="____DAT6">#REF!</definedName>
    <definedName name="____DAT60">'[3]pending indent'!#REF!</definedName>
    <definedName name="____DAT61">'[3]pending indent'!#REF!</definedName>
    <definedName name="____DAT62">'[3]pending indent'!#REF!</definedName>
    <definedName name="____DAT63">'[3]pending indent'!#REF!</definedName>
    <definedName name="____DAT64">'[3]pending indent'!#REF!</definedName>
    <definedName name="____DAT65">'[3]pending indent'!#REF!</definedName>
    <definedName name="____DAT66">'[3]pending indent'!#REF!</definedName>
    <definedName name="____DAT67">'[3]pending indent'!#REF!</definedName>
    <definedName name="____DAT68">'[3]pending indent'!#REF!</definedName>
    <definedName name="____DAT69">'[3]pending indent'!#REF!</definedName>
    <definedName name="____DAT7">#REF!</definedName>
    <definedName name="____DAT70">'[3]pending indent'!#REF!</definedName>
    <definedName name="____DAT71">'[3]pending indent'!#REF!</definedName>
    <definedName name="____DAT72">'[3]pending indent'!#REF!</definedName>
    <definedName name="____DAT73">'[3]pending indent'!#REF!</definedName>
    <definedName name="____DAT74">'[3]pending indent'!#REF!</definedName>
    <definedName name="____DAT75">'[3]pending indent'!#REF!</definedName>
    <definedName name="____DAT76">'[3]pending indent'!#REF!</definedName>
    <definedName name="____DAT77">'[3]pending indent'!#REF!</definedName>
    <definedName name="____DAT78">'[3]pending indent'!#REF!</definedName>
    <definedName name="____DAT79">'[3]pending indent'!#REF!</definedName>
    <definedName name="____DAT8">#REF!</definedName>
    <definedName name="____DAT80">'[3]pending indent'!#REF!</definedName>
    <definedName name="____DAT81">'[3]pending indent'!#REF!</definedName>
    <definedName name="____DAT82">'[3]pending indent'!#REF!</definedName>
    <definedName name="____DAT83">#REF!</definedName>
    <definedName name="____DAT84">#REF!</definedName>
    <definedName name="____DAT85">#REF!</definedName>
    <definedName name="____DAT86">'[3]pending indent'!#REF!</definedName>
    <definedName name="____DAT87">'[3]pending indent'!#REF!</definedName>
    <definedName name="____DAT88">'[3]pending indent'!#REF!</definedName>
    <definedName name="____DAT89">'[3]pending indent'!#REF!</definedName>
    <definedName name="____DAT9">#REF!</definedName>
    <definedName name="____DAT90">'[3]pending indent'!#REF!</definedName>
    <definedName name="____DAT91">'[3]pending indent'!#REF!</definedName>
    <definedName name="____DAT92">'[3]pending indent'!#REF!</definedName>
    <definedName name="____DAT93">'[3]pending indent'!#REF!</definedName>
    <definedName name="____DAT94">'[3]pending indent'!#REF!</definedName>
    <definedName name="____DAT95">'[3]pending indent'!#REF!</definedName>
    <definedName name="____DAT96">'[3]pending indent'!#REF!</definedName>
    <definedName name="____DAT97">'[3]pending indent'!#REF!</definedName>
    <definedName name="____DAT98">'[3]pending indent'!#REF!</definedName>
    <definedName name="____DAT99">'[3]pending indent'!#REF!</definedName>
    <definedName name="____DPS2000">[14]Template!$E$71</definedName>
    <definedName name="____DPS2001">[14]Template!$F$71</definedName>
    <definedName name="____DPS2002">[1]Template!$G$71</definedName>
    <definedName name="____DPS2003">[1]Template!$H$71</definedName>
    <definedName name="____MAY04">'[15]CC MAY04'!$C$4:$AJ$112</definedName>
    <definedName name="____MAY15">'[16]TB  Rupees  $'!$B$1:$E$461</definedName>
    <definedName name="_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prn01">#REF!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VML1">'[4]POP SALARY '!#REF!</definedName>
    <definedName name="____VML2">'[4]POP SALARY '!#REF!</definedName>
    <definedName name="____VML3">'[4]POP SALARY '!#REF!</definedName>
    <definedName name="____VML4">'[4]POP SALARY '!#REF!</definedName>
    <definedName name="___a1">#REF!</definedName>
    <definedName name="___aug08">#REF!</definedName>
    <definedName name="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36">#REF!</definedName>
    <definedName name="___DAT137">#REF!</definedName>
    <definedName name="___DAT138">#REF!</definedName>
    <definedName name="___DAT139">#REF!</definedName>
    <definedName name="___DAT14">#REF!</definedName>
    <definedName name="___DAT15">#REF!</definedName>
    <definedName name="___DAT16">'[7]Excise on RM'!#REF!</definedName>
    <definedName name="___DAT17">'[7]Excise on RM'!#REF!</definedName>
    <definedName name="___DAT18">'[7]Excise on RM'!#REF!</definedName>
    <definedName name="___DAT19">#REF!</definedName>
    <definedName name="___DAT2">#REF!</definedName>
    <definedName name="___DAT20">#REF!</definedName>
    <definedName name="___DAT21">'[7]Excise on RM'!#REF!</definedName>
    <definedName name="___DAT22">#REF!</definedName>
    <definedName name="___DAT23">'[7]Excise on RM'!#REF!</definedName>
    <definedName name="___DAT24">'[7]Excise on RM'!#REF!</definedName>
    <definedName name="___DAT25">#REF!</definedName>
    <definedName name="___DAT26">#REF!</definedName>
    <definedName name="___DAT27">'[7]Excise on RM'!#REF!</definedName>
    <definedName name="___DAT28">'[7]Excise on RM'!#REF!</definedName>
    <definedName name="___DAT29">#REF!</definedName>
    <definedName name="___DAT3">#REF!</definedName>
    <definedName name="___DAT30">'[7]Excise on RM'!#REF!</definedName>
    <definedName name="___DAT31">'[7]Excise on RM'!#REF!</definedName>
    <definedName name="___DAT32">'[7]Excise on RM'!#REF!</definedName>
    <definedName name="___DAT33">'[7]Excise on RM'!#REF!</definedName>
    <definedName name="___DAT34">#REF!</definedName>
    <definedName name="___DAT35">#REF!</definedName>
    <definedName name="___DAT36">'[17]PACKING GL MAY-07'!#REF!</definedName>
    <definedName name="___DAT37">'[17]PACKING GL MAY-07'!#REF!</definedName>
    <definedName name="___DAT38">'[17]PACKING GL MAY-07'!#REF!</definedName>
    <definedName name="___DAT39">'[17]PACKING GL MAY-07'!#REF!</definedName>
    <definedName name="___DAT4">#REF!</definedName>
    <definedName name="___DAT40">'[17]PACKING GL MAY-07'!#REF!</definedName>
    <definedName name="___DAT41">'[18]MASTER-01st qtr-packinggl'!#REF!</definedName>
    <definedName name="___DAT42">'[17]PACKING GL MAY-07'!#REF!</definedName>
    <definedName name="___DAT43">'[17]PACKING GL MAY-07'!#REF!</definedName>
    <definedName name="___DAT44">'[17]PACKING GL MAY-07'!#REF!</definedName>
    <definedName name="___DAT45">'[17]PACKING GL MAY-07'!#REF!</definedName>
    <definedName name="___DAT46">'[17]PACKING GL MAY-07'!#REF!</definedName>
    <definedName name="___DAT47">'[17]PACKING GL MAY-07'!#REF!</definedName>
    <definedName name="___DAT48">'[17]PACKING GL MAY-07'!#REF!</definedName>
    <definedName name="___DAT49">'[17]PACKING GL MAY-07'!#REF!</definedName>
    <definedName name="___DAT5">#REF!</definedName>
    <definedName name="___DAT50">'[17]PACKING GL MAY-07'!#REF!</definedName>
    <definedName name="___DAT51">'[17]PACKING GL MAY-07'!#REF!</definedName>
    <definedName name="___DAT52">'[17]PACKING GL MAY-07'!#REF!</definedName>
    <definedName name="___DAT53">'[17]PACKING GL MAY-07'!#REF!</definedName>
    <definedName name="___DAT54">'[3]pending indent'!#REF!</definedName>
    <definedName name="___DAT55">'[3]pending indent'!#REF!</definedName>
    <definedName name="___DAT56">'[3]pending indent'!#REF!</definedName>
    <definedName name="___DAT57">'[3]pending indent'!#REF!</definedName>
    <definedName name="___DAT58">'[3]pending indent'!#REF!</definedName>
    <definedName name="___DAT59">'[3]pending indent'!#REF!</definedName>
    <definedName name="___DAT6">#REF!</definedName>
    <definedName name="___DAT60">'[3]pending indent'!#REF!</definedName>
    <definedName name="___DAT61">'[3]pending indent'!#REF!</definedName>
    <definedName name="___DAT62">'[3]pending indent'!#REF!</definedName>
    <definedName name="___DAT63">'[3]pending indent'!#REF!</definedName>
    <definedName name="___DAT64">'[3]pending indent'!#REF!</definedName>
    <definedName name="___DAT65">'[3]pending indent'!#REF!</definedName>
    <definedName name="___DAT66">'[3]pending indent'!#REF!</definedName>
    <definedName name="___DAT67">'[3]pending indent'!#REF!</definedName>
    <definedName name="___DAT68">'[3]pending indent'!#REF!</definedName>
    <definedName name="___DAT69">'[3]pending indent'!#REF!</definedName>
    <definedName name="___DAT7">#REF!</definedName>
    <definedName name="___DAT70">'[3]pending indent'!#REF!</definedName>
    <definedName name="___DAT71">'[3]pending indent'!#REF!</definedName>
    <definedName name="___DAT72">'[3]pending indent'!#REF!</definedName>
    <definedName name="___DAT73">'[3]pending indent'!#REF!</definedName>
    <definedName name="___DAT74">'[3]pending indent'!#REF!</definedName>
    <definedName name="___DAT75">'[3]pending indent'!#REF!</definedName>
    <definedName name="___DAT76">'[3]pending indent'!#REF!</definedName>
    <definedName name="___DAT77">'[3]pending indent'!#REF!</definedName>
    <definedName name="___DAT78">'[3]pending indent'!#REF!</definedName>
    <definedName name="___DAT79">'[3]pending indent'!#REF!</definedName>
    <definedName name="___DAT8">#REF!</definedName>
    <definedName name="___DAT80">'[3]pending indent'!#REF!</definedName>
    <definedName name="___DAT81">'[3]pending indent'!#REF!</definedName>
    <definedName name="___DAT82">'[3]pending indent'!#REF!</definedName>
    <definedName name="___DAT83">#REF!</definedName>
    <definedName name="___DAT84">#REF!</definedName>
    <definedName name="___DAT85">#REF!</definedName>
    <definedName name="___DAT86">'[3]pending indent'!#REF!</definedName>
    <definedName name="___DAT87">'[3]pending indent'!#REF!</definedName>
    <definedName name="___DAT88">'[3]pending indent'!#REF!</definedName>
    <definedName name="___DAT89">'[3]pending indent'!#REF!</definedName>
    <definedName name="___DAT9">#REF!</definedName>
    <definedName name="___DAT90">'[3]pending indent'!#REF!</definedName>
    <definedName name="___DAT91">'[3]pending indent'!#REF!</definedName>
    <definedName name="___DAT92">'[3]pending indent'!#REF!</definedName>
    <definedName name="___DAT93">'[3]pending indent'!#REF!</definedName>
    <definedName name="___DAT94">'[3]pending indent'!#REF!</definedName>
    <definedName name="___DAT95">'[3]pending indent'!#REF!</definedName>
    <definedName name="___DAT96">'[3]pending indent'!#REF!</definedName>
    <definedName name="___DAT97">'[3]pending indent'!#REF!</definedName>
    <definedName name="___DAT98">'[3]pending indent'!#REF!</definedName>
    <definedName name="___DAT99">'[3]pending indent'!#REF!</definedName>
    <definedName name="___DPS2002">[1]Template!$G$71</definedName>
    <definedName name="___DPS2003">[1]Template!$H$71</definedName>
    <definedName name="___MAY04">'[15]CC MAY04'!$C$4:$AJ$112</definedName>
    <definedName name="_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prn01">#REF!</definedName>
    <definedName name="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VML1">'[4]POP SALARY '!#REF!</definedName>
    <definedName name="___VML2">'[4]POP SALARY '!#REF!</definedName>
    <definedName name="___VML3">'[4]POP SALARY '!#REF!</definedName>
    <definedName name="___VML4">'[4]POP SALARY '!#REF!</definedName>
    <definedName name="__123Graph_A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ROFI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[19]CAUSTIC!#REF!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[20]Ratio!#REF!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ROFIT" hidden="1">#REF!</definedName>
    <definedName name="__a1">#REF!</definedName>
    <definedName name="__aug08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'[21]Ann-26'!#REF!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>#REF!</definedName>
    <definedName name="__DAT15">#REF!</definedName>
    <definedName name="__DAT16">'[21]Ann-28'!#REF!</definedName>
    <definedName name="__DAT17">#REF!</definedName>
    <definedName name="__DAT18">'[21]Ann-28'!#REF!</definedName>
    <definedName name="__DAT19">'[21]Ann-26'!#REF!</definedName>
    <definedName name="__DAT2">#REF!</definedName>
    <definedName name="__DAT20">#REF!</definedName>
    <definedName name="__DAT21">'[21]Ann-28'!#REF!</definedName>
    <definedName name="__DAT22">'[21]Ann-28'!#REF!</definedName>
    <definedName name="__DAT23">'[21]Ann-26'!#REF!</definedName>
    <definedName name="__DAT24">'[22]Excise on RM'!#REF!</definedName>
    <definedName name="__DAT25">[10]Sheet1!#REF!</definedName>
    <definedName name="__DAT26">[6]Working!#REF!</definedName>
    <definedName name="__DAT27">[6]Working!#REF!</definedName>
    <definedName name="__DAT28">'[22]Excise on RM'!#REF!</definedName>
    <definedName name="__DAT29">#REF!</definedName>
    <definedName name="__DAT3">#REF!</definedName>
    <definedName name="__DAT30">'[22]Excise on RM'!#REF!</definedName>
    <definedName name="__DAT31">[6]Working!#REF!</definedName>
    <definedName name="__DAT32">'[22]Excise on RM'!#REF!</definedName>
    <definedName name="__DAT33">'[22]Excise on RM'!#REF!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[23]Prod!#REF!</definedName>
    <definedName name="__DAT4">#REF!</definedName>
    <definedName name="__DAT40">[23]Prod!#REF!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[23]Prod!#REF!</definedName>
    <definedName name="__DAT5">#REF!</definedName>
    <definedName name="__DAT50">[23]Prod!#REF!</definedName>
    <definedName name="__DAT51">[23]Prod!#REF!</definedName>
    <definedName name="__DAT52">[23]Prod!#REF!</definedName>
    <definedName name="__DAT53">#REF!</definedName>
    <definedName name="__DAT54">'[17]PACKING GL MAY-07'!#REF!</definedName>
    <definedName name="__DAT55">#REF!</definedName>
    <definedName name="__DAT56">#REF!</definedName>
    <definedName name="__DAT57">#REF!</definedName>
    <definedName name="__DAT58">#REF!</definedName>
    <definedName name="__DAT59">'[17]PACKING GL MAY-07'!#REF!</definedName>
    <definedName name="__DAT6">#REF!</definedName>
    <definedName name="__DAT60">[24]MASTER!#REF!</definedName>
    <definedName name="__DAT61">[24]MASTER!#REF!</definedName>
    <definedName name="__DAT62">'[17]PACKING GL MAY-07'!#REF!</definedName>
    <definedName name="__DAT63">[24]MASTER!#REF!</definedName>
    <definedName name="__DAT64">'[18]MASTER-01st qtr-packinggl'!#REF!</definedName>
    <definedName name="__DAT65">'[17]PACKING GL MAY-07'!#REF!</definedName>
    <definedName name="__DAT66">'[17]PACKING GL MAY-07'!#REF!</definedName>
    <definedName name="__DAT67">'[17]PACKING GL MAY-07'!#REF!</definedName>
    <definedName name="__DAT68">'[18]MASTER-01st qtr-packinggl'!#REF!</definedName>
    <definedName name="__DAT69">'[17]PACKING GL MAY-07'!#REF!</definedName>
    <definedName name="__DAT7">#REF!</definedName>
    <definedName name="__DAT70">'[17]PACKING GL MAY-07'!#REF!</definedName>
    <definedName name="__DAT71">'[17]PACKING GL MAY-07'!#REF!</definedName>
    <definedName name="__DAT72">'[17]PACKING GL MAY-07'!#REF!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PS2002">[1]Template!$G$71</definedName>
    <definedName name="__DPS2003">[1]Template!$H$71</definedName>
    <definedName name="__f334">[25]TBLINKAGE!$C$60</definedName>
    <definedName name="__FDS_HYPERLINK_TOGGLE_STATE__" hidden="1">"ON"</definedName>
    <definedName name="__MAY04">'[15]CC MAY04'!$C$4:$AJ$112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rn01">#REF!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VML1">'[26]POP SALARY '!#REF!</definedName>
    <definedName name="__VML2">'[26]POP SALARY '!#REF!</definedName>
    <definedName name="__VML3">'[26]POP SALARY '!#REF!</definedName>
    <definedName name="__VML4">'[26]POP SALARY '!#REF!</definedName>
    <definedName name="_1_C_1">'[27]Power&amp;Fuel'!#REF!</definedName>
    <definedName name="_10__123Graph_AChart_4" hidden="1">[28]Model!$B$469:$B$475</definedName>
    <definedName name="_10_S_1">'[27]Power&amp;Fuel'!#REF!</definedName>
    <definedName name="_109PAGE14">#REF!</definedName>
    <definedName name="_109PAGE15">#REF!</definedName>
    <definedName name="_109PAGE16">#REF!</definedName>
    <definedName name="_109PAGE17">#REF!</definedName>
    <definedName name="_109PAGE18">#REF!</definedName>
    <definedName name="_109PAGE19">#REF!</definedName>
    <definedName name="_11__123Graph_BChart_3" hidden="1">[28]Model!$C$483:$C$489</definedName>
    <definedName name="_12__123Graph_BChart_4" hidden="1">[28]Model!$C$469:$C$475</definedName>
    <definedName name="_13__123Graph_XChart_2" hidden="1">[28]Model!$A$453:$A$462</definedName>
    <definedName name="_14">#N/A</definedName>
    <definedName name="_14__123Graph_AChart_2" hidden="1">[28]Model!$B$453:$B$462</definedName>
    <definedName name="_14__123Graph_XChart_3" hidden="1">[28]Model!$A$483:$A$489</definedName>
    <definedName name="_15__123Graph_AChart_2" hidden="1">[28]Model!$B$453:$B$462</definedName>
    <definedName name="_15__123Graph_AChart_3" hidden="1">[28]Model!$B$483:$B$489</definedName>
    <definedName name="_15__123Graph_XChart_4" hidden="1">[28]Model!$A$469:$A$475</definedName>
    <definedName name="_16__123Graph_AChart_3" hidden="1">[28]Model!$B$483:$B$489</definedName>
    <definedName name="_16__123Graph_AChart_4" hidden="1">[28]Model!$B$469:$B$475</definedName>
    <definedName name="_17">#N/A</definedName>
    <definedName name="_17__123Graph_AChart_4" hidden="1">[28]Model!$B$469:$B$475</definedName>
    <definedName name="_17__123Graph_BChart_3" hidden="1">[28]Model!$C$483:$C$489</definedName>
    <definedName name="_18">#N/A</definedName>
    <definedName name="_18__123Graph_BChart_3" hidden="1">[28]Model!$C$483:$C$489</definedName>
    <definedName name="_18__123Graph_BChart_4" hidden="1">[28]Model!$C$469:$C$475</definedName>
    <definedName name="_19">#N/A</definedName>
    <definedName name="_19__123Graph_BChart_4" hidden="1">[28]Model!$C$469:$C$475</definedName>
    <definedName name="_19__123Graph_XChart_2" hidden="1">[28]Model!$A$453:$A$462</definedName>
    <definedName name="_2_S_1">'[27]Power&amp;Fuel'!#REF!</definedName>
    <definedName name="_20__123Graph_XChart_2" hidden="1">[28]Model!$A$453:$A$462</definedName>
    <definedName name="_20__123Graph_XChart_3" hidden="1">[28]Model!$A$483:$A$489</definedName>
    <definedName name="_21__123Graph_XChart_3" hidden="1">[28]Model!$A$483:$A$489</definedName>
    <definedName name="_21__123Graph_XChart_4" hidden="1">[28]Model!$A$469:$A$475</definedName>
    <definedName name="_22__123Graph_XChart_4" hidden="1">[28]Model!$A$469:$A$475</definedName>
    <definedName name="_3_C_1">'[27]Power&amp;Fuel'!#REF!</definedName>
    <definedName name="_31__123Graph_BChart_3" hidden="1">[28]Model!$C$483:$C$489</definedName>
    <definedName name="_33__123Graph_XChart_2" hidden="1">[28]Model!$A$453:$A$462</definedName>
    <definedName name="_39">#N/A</definedName>
    <definedName name="_43B">#REF!</definedName>
    <definedName name="_48__123Graph_AChart_2" hidden="1">[28]Model!$B$453:$B$462</definedName>
    <definedName name="_49__123Graph_AChart_3" hidden="1">[28]Model!$B$483:$B$489</definedName>
    <definedName name="_5_C_1">'[27]Power&amp;Fuel'!#REF!</definedName>
    <definedName name="_50__123Graph_AChart_4" hidden="1">[28]Model!$B$469:$B$475</definedName>
    <definedName name="_52__123Graph_BChart_4" hidden="1">[28]Model!$C$469:$C$475</definedName>
    <definedName name="_53__123Graph_XChart_2" hidden="1">[28]Model!$A$453:$A$462</definedName>
    <definedName name="_54__123Graph_XChart_3" hidden="1">[28]Model!$A$483:$A$489</definedName>
    <definedName name="_6_S_1">'[27]Power&amp;Fuel'!#REF!</definedName>
    <definedName name="_8__123Graph_AChart_2" hidden="1">[28]Model!$B$453:$B$462</definedName>
    <definedName name="_9__123Graph_AChart_3" hidden="1">[28]Model!$B$483:$B$489</definedName>
    <definedName name="_A">#REF!</definedName>
    <definedName name="_a1">#REF!</definedName>
    <definedName name="_APP272">#REF!</definedName>
    <definedName name="_app435">#REF!</definedName>
    <definedName name="_APR04">'[15]CC APR04'!$C$4:$AJ$110</definedName>
    <definedName name="_Arp755">#REF!</definedName>
    <definedName name="_aug08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C">'[27]Power&amp;Fuel'!#REF!</definedName>
    <definedName name="_cil27">#REF!</definedName>
    <definedName name="_D">#REF!</definedName>
    <definedName name="_DAT1">#REF!</definedName>
    <definedName name="_DAT10">[5]Input_B_V!$J$2:$J$1028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[6]Working!#REF!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[6]Working!#REF!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36">#REF!</definedName>
    <definedName name="_DAT137">#REF!</definedName>
    <definedName name="_DAT138">#REF!</definedName>
    <definedName name="_DAT139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'[12]Feb''10'!#REF!</definedName>
    <definedName name="_DAT21">'[7]Excise on RM'!#REF!</definedName>
    <definedName name="_DAT22">'[13]Stitiching  JW As per gl '!#REF!</definedName>
    <definedName name="_DAT23">'[7]Excise on RM'!#REF!</definedName>
    <definedName name="_DAT24">'[7]Excise on RM'!#REF!</definedName>
    <definedName name="_DAT25">[10]Sheet1!#REF!</definedName>
    <definedName name="_DAT26">#REF!</definedName>
    <definedName name="_DAT27">[6]Working!#REF!</definedName>
    <definedName name="_DAT28">'[7]Excise on RM'!#REF!</definedName>
    <definedName name="_DAT29">#REF!</definedName>
    <definedName name="_DAT3">#REF!</definedName>
    <definedName name="_DAT30">'[7]Excise on RM'!#REF!</definedName>
    <definedName name="_DAT31">[6]Working!#REF!</definedName>
    <definedName name="_DAT32">'[7]Excise on RM'!#REF!</definedName>
    <definedName name="_DAT33">'[7]Excise on RM'!#REF!</definedName>
    <definedName name="_DAT34">#REF!</definedName>
    <definedName name="_DAT35">#REF!</definedName>
    <definedName name="_DAT36">'[17]PACKING GL MAY-07'!#REF!</definedName>
    <definedName name="_DAT37">'[17]PACKING GL MAY-07'!#REF!</definedName>
    <definedName name="_DAT38">'[17]PACKING GL MAY-07'!#REF!</definedName>
    <definedName name="_DAT39">'[17]PACKING GL MAY-07'!#REF!</definedName>
    <definedName name="_DAT4">#REF!</definedName>
    <definedName name="_DAT40">[11]Prod!#REF!</definedName>
    <definedName name="_DAT41">'[18]MASTER-01st qtr-packinggl'!#REF!</definedName>
    <definedName name="_DAT42">'[17]PACKING GL MAY-07'!#REF!</definedName>
    <definedName name="_DAT43">'[17]PACKING GL MAY-07'!#REF!</definedName>
    <definedName name="_DAT44">'[17]PACKING GL MAY-07'!#REF!</definedName>
    <definedName name="_DAT45">'[17]PACKING GL MAY-07'!#REF!</definedName>
    <definedName name="_DAT46">'[17]PACKING GL MAY-07'!#REF!</definedName>
    <definedName name="_DAT47">'[17]PACKING GL MAY-07'!#REF!</definedName>
    <definedName name="_DAT48">'[17]PACKING GL MAY-07'!#REF!</definedName>
    <definedName name="_DAT49">'[17]PACKING GL MAY-07'!#REF!</definedName>
    <definedName name="_DAT5">#REF!</definedName>
    <definedName name="_DAT50">[11]Prod!#REF!</definedName>
    <definedName name="_DAT51">'[17]PACKING GL MAY-07'!#REF!</definedName>
    <definedName name="_DAT52">'[17]PACKING GL MAY-07'!#REF!</definedName>
    <definedName name="_DAT53">'[17]PACKING GL MAY-07'!#REF!</definedName>
    <definedName name="_DAT54">'[17]PACKING GL MAY-07'!#REF!</definedName>
    <definedName name="_DAT55">#REF!</definedName>
    <definedName name="_DAT56">#REF!</definedName>
    <definedName name="_DAT57">#REF!</definedName>
    <definedName name="_DAT58">#REF!</definedName>
    <definedName name="_DAT59">'[17]PACKING GL MAY-07'!#REF!</definedName>
    <definedName name="_DAT6">#REF!</definedName>
    <definedName name="_DAT60">'[3]pending indent'!#REF!</definedName>
    <definedName name="_DAT61">[24]MASTER!#REF!</definedName>
    <definedName name="_DAT62">'[17]PACKING GL MAY-07'!#REF!</definedName>
    <definedName name="_DAT63">[24]MASTER!#REF!</definedName>
    <definedName name="_DAT64">'[18]MASTER-01st qtr-packinggl'!#REF!</definedName>
    <definedName name="_DAT65">'[17]PACKING GL MAY-07'!#REF!</definedName>
    <definedName name="_DAT66">'[17]PACKING GL MAY-07'!#REF!</definedName>
    <definedName name="_DAT67">'[17]PACKING GL MAY-07'!#REF!</definedName>
    <definedName name="_DAT68">'[18]MASTER-01st qtr-packinggl'!#REF!</definedName>
    <definedName name="_DAT69">'[17]PACKING GL MAY-07'!#REF!</definedName>
    <definedName name="_DAT7">#REF!</definedName>
    <definedName name="_DAT70">'[3]pending indent'!#REF!</definedName>
    <definedName name="_DAT71">'[17]PACKING GL MAY-07'!#REF!</definedName>
    <definedName name="_DAT72">'[17]PACKING GL MAY-07'!#REF!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'[3]pending indent'!#REF!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'[3]pending indent'!#REF!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PS2001">[29]Template!$F$71</definedName>
    <definedName name="_DPS2002">[29]Template!$G$71</definedName>
    <definedName name="_DPS2003">[29]Template!$H$71</definedName>
    <definedName name="_E">#REF!</definedName>
    <definedName name="_F">#REF!</definedName>
    <definedName name="_f334">[30]TBLINKAGE!$C$60</definedName>
    <definedName name="_FEB1">#REF!</definedName>
    <definedName name="_FEB2">#REF!</definedName>
    <definedName name="_Fill" hidden="1">#REF!</definedName>
    <definedName name="_xlnm._FilterDatabase" localSheetId="7" hidden="1">CS!$A$1:$D$110</definedName>
    <definedName name="_xlnm._FilterDatabase" localSheetId="1" hidden="1">'Packing&amp;TQM'!$A$1:$U$72</definedName>
    <definedName name="_xlnm._FilterDatabase" localSheetId="0" hidden="1">Rugs!$A$1:$U$198</definedName>
    <definedName name="_xlnm._FilterDatabase" hidden="1">#REF!</definedName>
    <definedName name="_G">#REF!</definedName>
    <definedName name="_ggg5565">'[31]ISD-MG'!$C$11:$N$58</definedName>
    <definedName name="_H">#REF!</definedName>
    <definedName name="_iam209">#REF!</definedName>
    <definedName name="_J">#REF!</definedName>
    <definedName name="_JE1">#REF!</definedName>
    <definedName name="_JE2">#REF!</definedName>
    <definedName name="_Key1" hidden="1">[32]WGSRL!#REF!</definedName>
    <definedName name="_key2" hidden="1">[33]WGSRL!#REF!</definedName>
    <definedName name="_LED21">#REF!</definedName>
    <definedName name="_M">#REF!</definedName>
    <definedName name="_mar01">#REF!</definedName>
    <definedName name="_mar02">#REF!</definedName>
    <definedName name="_MAR1">#REF!</definedName>
    <definedName name="_MAR16">#REF!</definedName>
    <definedName name="_MAR27">#REF!</definedName>
    <definedName name="_MAT112">#REF!</definedName>
    <definedName name="_MAT21">#REF!</definedName>
    <definedName name="_MAY04">'[15]CC MAY04'!$C$4:$AJ$112</definedName>
    <definedName name="_may1115">#REF!</definedName>
    <definedName name="_MAY115">#REF!</definedName>
    <definedName name="_MAY15">'[16]TB  Rupees  $'!$B$1:$E$461</definedName>
    <definedName name="_may21">#REF!</definedName>
    <definedName name="_may22">#REF!</definedName>
    <definedName name="_MAY221">#REF!</definedName>
    <definedName name="_MAY24">#REF!</definedName>
    <definedName name="_MAY25">#REF!</definedName>
    <definedName name="_may26">#REF!</definedName>
    <definedName name="_MAY6">#REF!</definedName>
    <definedName name="_N">#REF!</definedName>
    <definedName name="_NI98">#REF!</definedName>
    <definedName name="_Order1" hidden="1">255</definedName>
    <definedName name="_Order2" hidden="1">255</definedName>
    <definedName name="_P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I011202">#REF!</definedName>
    <definedName name="_prn01">#REF!</definedName>
    <definedName name="_PT98">#REF!</definedName>
    <definedName name="_Q">#REF!</definedName>
    <definedName name="_R">#REF!</definedName>
    <definedName name="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gression_Int" hidden="1">1</definedName>
    <definedName name="_Regression_X" hidden="1">#REF!</definedName>
    <definedName name="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m8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REV1">#REF!</definedName>
    <definedName name="_rev2">#REF!</definedName>
    <definedName name="_rev4">#REF!</definedName>
    <definedName name="_REV5">#REF!</definedName>
    <definedName name="_S">'[27]Power&amp;Fuel'!#REF!</definedName>
    <definedName name="_S_10">#REF!</definedName>
    <definedName name="_S_11">#REF!</definedName>
    <definedName name="_S_4">#REF!</definedName>
    <definedName name="_S_5">#REF!</definedName>
    <definedName name="_S_6">#REF!</definedName>
    <definedName name="_S_7">#REF!</definedName>
    <definedName name="_S_8">#REF!</definedName>
    <definedName name="_S_9">#REF!</definedName>
    <definedName name="_Sort" hidden="1">[32]WGSRL!#REF!</definedName>
    <definedName name="_T">#REF!</definedName>
    <definedName name="_Table1_In1" hidden="1">[34]Consolidated!#REF!</definedName>
    <definedName name="_Table1_Out" hidden="1">[34]Consolidated!#REF!</definedName>
    <definedName name="_Table2_In1" hidden="1">[34]Consolidated!#REF!</definedName>
    <definedName name="_Table2_In2" hidden="1">#REF!</definedName>
    <definedName name="_Table2_Out" hidden="1">[34]Consolidated!#REF!</definedName>
    <definedName name="_tad10">#REF!</definedName>
    <definedName name="_tad11">#REF!</definedName>
    <definedName name="_tad12">#REF!</definedName>
    <definedName name="_TQ1">#REF!</definedName>
    <definedName name="_TQ2">#REF!</definedName>
    <definedName name="_TQ3">#REF!</definedName>
    <definedName name="_TQ4">#REF!</definedName>
    <definedName name="_V">#REF!</definedName>
    <definedName name="_VAL2">[35]returns!#REF!</definedName>
    <definedName name="_VAL3">[35]returns!#REF!</definedName>
    <definedName name="_VAL4">[35]returns!#REF!</definedName>
    <definedName name="_validate">[36]systems!#REF!</definedName>
    <definedName name="_VML1">'[26]POP SALARY '!#REF!</definedName>
    <definedName name="_VML2">'[26]POP SALARY '!#REF!</definedName>
    <definedName name="_VML3">'[26]POP SALARY '!#REF!</definedName>
    <definedName name="_VML4">'[26]POP SALARY '!#REF!</definedName>
    <definedName name="_X">#REF!</definedName>
    <definedName name="_Z">#REF!</definedName>
    <definedName name="A">#REF!</definedName>
    <definedName name="A.Celli_Nonwovens_s.p.a">#REF!</definedName>
    <definedName name="aa">'[37]jan feb'!#REF!</definedName>
    <definedName name="aaa">'[38]debt schedule'!#REF!</definedName>
    <definedName name="AAA_DOCTOPS" hidden="1">"AAA_SET"</definedName>
    <definedName name="AAA_duser" hidden="1">"OFF"</definedName>
    <definedName name="aaaa">#REF!</definedName>
    <definedName name="aaaaa">#REF!</definedName>
    <definedName name="aaaaaaaaaa">#REF!</definedName>
    <definedName name="AAB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>#REF!</definedName>
    <definedName name="AAD">#REF!</definedName>
    <definedName name="AAE">#REF!</definedName>
    <definedName name="ab">'[39]P&amp;LSC'!#REF!</definedName>
    <definedName name="AB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AC">#REF!</definedName>
    <definedName name="Acc_Rec_growth_fore">[40]DCF_VDF!$H$147:$K$147</definedName>
    <definedName name="Accruing_Mortgage_PIK">[41]Financials!#REF!</definedName>
    <definedName name="acct">[42]Inputs!$T$6</definedName>
    <definedName name="Accum_Cap_Expenses_growth_fore">[40]DCF_VDF!$H$164:$K$164</definedName>
    <definedName name="Accum_Goodwill_Amort_growth_fore">[40]DCF_VDF!$H$163:$K$163</definedName>
    <definedName name="AcdSW_Growth_2003">[43]Assumptions!#REF!</definedName>
    <definedName name="AcdSW_Growth_2004">[43]Assumptions!#REF!</definedName>
    <definedName name="ACDTPACK">#REF!</definedName>
    <definedName name="ACDTQL">#REF!</definedName>
    <definedName name="ACDTW">#REF!</definedName>
    <definedName name="ACFDYPACK">#REF!</definedName>
    <definedName name="ACFDYQL">#REF!</definedName>
    <definedName name="ACFDYW">#REF!</definedName>
    <definedName name="ACPACKCE">#REF!</definedName>
    <definedName name="ACPOYPACK">#REF!</definedName>
    <definedName name="ACPOYQL">#REF!</definedName>
    <definedName name="ACPOYTRPACK">#REF!</definedName>
    <definedName name="ACPOYW">#REF!</definedName>
    <definedName name="acquiror">[42]Inputs!$F$11</definedName>
    <definedName name="ACSPIN">#REF!</definedName>
    <definedName name="ACTEXPL">#REF!</definedName>
    <definedName name="ACTEXQL">#REF!</definedName>
    <definedName name="ACTEXW">#REF!</definedName>
    <definedName name="ACTION_SERVICE___DISTRIBUTIE_B.V.">#REF!</definedName>
    <definedName name="ACTIVITY">#REF!</definedName>
    <definedName name="ACYARN">#REF!</definedName>
    <definedName name="ad">[2]Prod!#REF!</definedName>
    <definedName name="ADA">#REF!</definedName>
    <definedName name="ADAA">#REF!</definedName>
    <definedName name="ADAB">#REF!</definedName>
    <definedName name="ADAC">#REF!</definedName>
    <definedName name="ADAE">#REF!</definedName>
    <definedName name="ADAF">#REF!</definedName>
    <definedName name="ADAG">#REF!</definedName>
    <definedName name="ADAH">#REF!</definedName>
    <definedName name="ADAI">#REF!</definedName>
    <definedName name="ADAK">#REF!</definedName>
    <definedName name="ADAL">#REF!</definedName>
    <definedName name="ADAM">#REF!</definedName>
    <definedName name="ADAN">#REF!</definedName>
    <definedName name="ADAO">#REF!</definedName>
    <definedName name="ADAP">#REF!</definedName>
    <definedName name="ADAQ">#REF!</definedName>
    <definedName name="ADAR">#REF!</definedName>
    <definedName name="ADAS">#REF!</definedName>
    <definedName name="ADAT">#REF!</definedName>
    <definedName name="ADAU">#REF!</definedName>
    <definedName name="ADAV">#REF!</definedName>
    <definedName name="ADAW">#REF!</definedName>
    <definedName name="ADB">#REF!</definedName>
    <definedName name="ADC">#REF!</definedName>
    <definedName name="ADE">#REF!</definedName>
    <definedName name="ADF">#REF!</definedName>
    <definedName name="ADG">#REF!</definedName>
    <definedName name="ADH">#REF!</definedName>
    <definedName name="ADI">#REF!</definedName>
    <definedName name="ADJ">#REF!</definedName>
    <definedName name="Adjusted_EPS">'[44]P&amp;L (F- Cons)'!#REF!</definedName>
    <definedName name="Adjusted_Net_Operating_Profit">[40]DCF_VDF!$C$26:$AU$26</definedName>
    <definedName name="ADK">#REF!</definedName>
    <definedName name="ADL">#REF!</definedName>
    <definedName name="ADM">#REF!</definedName>
    <definedName name="adminrent">#REF!</definedName>
    <definedName name="ADN">#REF!</definedName>
    <definedName name="ADO">#REF!</definedName>
    <definedName name="ADP">#REF!</definedName>
    <definedName name="ADQ">#REF!</definedName>
    <definedName name="ADR">#REF!</definedName>
    <definedName name="ADS">#REF!</definedName>
    <definedName name="ADT">#REF!</definedName>
    <definedName name="ADU">#REF!</definedName>
    <definedName name="ADV">#REF!</definedName>
    <definedName name="ADW">#REF!</definedName>
    <definedName name="ADX">#REF!</definedName>
    <definedName name="ADY">#REF!</definedName>
    <definedName name="ADZ">#REF!</definedName>
    <definedName name="AE">#REF!</definedName>
    <definedName name="af">[2]Prod!#REF!</definedName>
    <definedName name="AG">#REF!</definedName>
    <definedName name="AH">#REF!</definedName>
    <definedName name="AI">#REF!</definedName>
    <definedName name="Airfare_97">[45]Sheet3!$C$12</definedName>
    <definedName name="AJ">#REF!</definedName>
    <definedName name="AK">#REF!</definedName>
    <definedName name="al">#REF!</definedName>
    <definedName name="AL_SAFEER_GROUP_OF_COMPANIES">#REF!</definedName>
    <definedName name="ALDI_INC">#REF!</definedName>
    <definedName name="ALDI_Stores_Ltd">#REF!</definedName>
    <definedName name="ALL">#N/A</definedName>
    <definedName name="All_00_PS">[40]DCF_VDF!$AJ$225</definedName>
    <definedName name="All_00_Rev">[40]DCF_VDF!$AG$225</definedName>
    <definedName name="All_97_PS">[40]DCF_VDF!#REF!</definedName>
    <definedName name="All_97_Rev">[40]DCF_VDF!$AD$225</definedName>
    <definedName name="All_98_PS">[40]DCF_VDF!$AH$225</definedName>
    <definedName name="All_98_Rev">[40]DCF_VDF!$AE$225</definedName>
    <definedName name="All_99_PS">[40]DCF_VDF!$AI$225</definedName>
    <definedName name="All_99_Rev">[40]DCF_VDF!$AF$225</definedName>
    <definedName name="All_EPS_00">[40]DCF_VDF!$AC$225</definedName>
    <definedName name="All_EPS_98">[40]DCF_VDF!$AA$225</definedName>
    <definedName name="All_EPS_99">[40]DCF_VDF!$AB$225</definedName>
    <definedName name="All_Mkt_Cap">[40]DCF_VDF!$T$225</definedName>
    <definedName name="All_Off_High">[40]DCF_VDF!$N$225</definedName>
    <definedName name="All_Stocks">[40]DCF_VDF!$C$225</definedName>
    <definedName name="ALLIANCE">#N/A</definedName>
    <definedName name="alsakdhnfg">#REF!</definedName>
    <definedName name="ALSALEM">#REF!</definedName>
    <definedName name="AM">#REF!</definedName>
    <definedName name="AMAZON.COM_SERVICES__INC">#REF!</definedName>
    <definedName name="Amazon.com_Services__Inc.">#REF!</definedName>
    <definedName name="Amazon.com_Services_INC">#REF!</definedName>
    <definedName name="Amazon_EU_S.a.r.L">#REF!</definedName>
    <definedName name="Amazon_EU_SARL__Niederlassung_Deuts">#REF!</definedName>
    <definedName name="Amazon_EU_SARL__succursale_français">#REF!</definedName>
    <definedName name="Amazon_EU_SARL__Succursale_Italiana">#REF!</definedName>
    <definedName name="Amazon_EU_SARL__sucursal_en_España">#REF!</definedName>
    <definedName name="Amazon_EU_SARL__UK_Branch">#REF!</definedName>
    <definedName name="AMAZON_EU_SARL_UK_Branch">#REF!</definedName>
    <definedName name="Amazon_Smart_Home_Services_Products">#REF!</definedName>
    <definedName name="AmericanHygiene">#REF!</definedName>
    <definedName name="Amtex">#REF!</definedName>
    <definedName name="AN">#REF!</definedName>
    <definedName name="ANALYSIS">#REF!</definedName>
    <definedName name="anand">#REF!</definedName>
    <definedName name="andy">'[38]debt schedule'!#REF!</definedName>
    <definedName name="anscount" hidden="1">2</definedName>
    <definedName name="AO">#REF!</definedName>
    <definedName name="AP">#REF!</definedName>
    <definedName name="ap_billwise_age">#REF!</definedName>
    <definedName name="ap_tb">#REF!</definedName>
    <definedName name="APP272sep2002">#REF!</definedName>
    <definedName name="appa">[40]DCF_VDF!$AA$94:$AA$94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04">'[46]CC APR04'!$C$4:$AJ$110</definedName>
    <definedName name="APRIL04">'[47]CC APR04'!$C$4:$AJ$110</definedName>
    <definedName name="AQ">'[48]Perf Target'!$D$91</definedName>
    <definedName name="AR">#REF!</definedName>
    <definedName name="ar_billwise">#REF!</definedName>
    <definedName name="ar_billwise_age">#REF!</definedName>
    <definedName name="ar_customer_aging">#REF!</definedName>
    <definedName name="ar_customerwise_age">#REF!</definedName>
    <definedName name="ar_customerwise_agfe">#REF!</definedName>
    <definedName name="Argaman_Technologies">#REF!</definedName>
    <definedName name="Argentina">[49]Drivers!$I$14</definedName>
    <definedName name="ARGOS_LIMITED">#REF!</definedName>
    <definedName name="ARROW_MATTING_SYSTEMS_LTD">#REF!</definedName>
    <definedName name="as">#REF!</definedName>
    <definedName name="AS2DocOpenMode" hidden="1">"AS2DocumentEdit"</definedName>
    <definedName name="asaaaaaaaaaaa">#REF!</definedName>
    <definedName name="asasd">#REF!</definedName>
    <definedName name="asd">#REF!</definedName>
    <definedName name="ASDA_STORES_LTD">#REF!</definedName>
    <definedName name="asddddddfgfg">#REF!</definedName>
    <definedName name="asdddddf">#REF!</definedName>
    <definedName name="asddfc">#REF!</definedName>
    <definedName name="asddsdsds">#REF!</definedName>
    <definedName name="asdf">#REF!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nhjklll">'[7]Excise on RM'!#REF!</definedName>
    <definedName name="asdhhgwqujp">'[7]Excise on RM'!#REF!</definedName>
    <definedName name="asdsada">#REF!</definedName>
    <definedName name="asdw">#REF!</definedName>
    <definedName name="asj">'[27]Power&amp;Fuel'!#REF!</definedName>
    <definedName name="ASMARA_INTERNATIONAL_LIMITED">#REF!</definedName>
    <definedName name="assaddj">#REF!</definedName>
    <definedName name="ASSOCIATED_TEXTILE_SERVICE_LTD.">#REF!</definedName>
    <definedName name="asssss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asz">#REF!</definedName>
    <definedName name="aszqqq">#REF!</definedName>
    <definedName name="aszx">#REF!</definedName>
    <definedName name="at">[50]e0604008!$D$2:$D$129</definedName>
    <definedName name="At_Home">#REF!</definedName>
    <definedName name="ATD">[51]Sheet2!$A$9:$C$248</definedName>
    <definedName name="ATEND">#REF!</definedName>
    <definedName name="ATTEND">#REF!</definedName>
    <definedName name="atul">[50]e0604008!$E$1:$G$1</definedName>
    <definedName name="AU">#REF!</definedName>
    <definedName name="AUCHAN">#REF!</definedName>
    <definedName name="augcivil">'[52]pending indent'!#REF!</definedName>
    <definedName name="AV">#REF!</definedName>
    <definedName name="Avendra">#REF!</definedName>
    <definedName name="Average_invested_capital_DCF">[40]DCF_VDF!$C$78:$AZ$78</definedName>
    <definedName name="avg_wt">#REF!</definedName>
    <definedName name="AW">'[48]Perf Target'!$D$83</definedName>
    <definedName name="AX">#REF!</definedName>
    <definedName name="AxesFormat">#N/A</definedName>
    <definedName name="AXX">#REF!</definedName>
    <definedName name="AY">#REF!</definedName>
    <definedName name="AZ">#REF!</definedName>
    <definedName name="azxcds">'[7]Excise on RM'!#REF!</definedName>
    <definedName name="b">'[37]jan feb'!#REF!</definedName>
    <definedName name="B_C">#REF!</definedName>
    <definedName name="B_M">#REF!</definedName>
    <definedName name="B_T">#REF!</definedName>
    <definedName name="baan">#REF!</definedName>
    <definedName name="baan1">#REF!</definedName>
    <definedName name="bal">#REF!</definedName>
    <definedName name="BAL_SHEET">#REF!</definedName>
    <definedName name="BALANCE_SHEET">#REF!</definedName>
    <definedName name="Bandidos_Retail_LLC">#REF!</definedName>
    <definedName name="BANSAL_TRADING_CONCERN">#REF!</definedName>
    <definedName name="bb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b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BEACON_HOTEL">#REF!</definedName>
    <definedName name="BEANTOWN_BEDDING">#REF!</definedName>
    <definedName name="BED_BATH___BEYOND">#REF!</definedName>
    <definedName name="Bed_Hog_Inc.">#REF!</definedName>
    <definedName name="BEIJING_HUALIAN_STOCK_LIMITED_COMPA">#REF!</definedName>
    <definedName name="BELK_INTERNATIONAL_INC.">#REF!</definedName>
    <definedName name="Bettenwelt_GmBH__Co.KG">#REF!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g_lot_Stores__Inc.">#REF!</definedName>
    <definedName name="BJ_S_WHOLESALE_CLUB__INC.">#REF!</definedName>
    <definedName name="bkdepr">[53]Financials!#REF!</definedName>
    <definedName name="BLPH1" hidden="1">#REF!</definedName>
    <definedName name="BLPH10" hidden="1">[54]Historical!#REF!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3" hidden="1">#REF!</definedName>
    <definedName name="BLPH4" hidden="1">#REF!</definedName>
    <definedName name="BLPH5" hidden="1">#REF!</definedName>
    <definedName name="BLPH58" hidden="1">[55]Indian_Second_hist!#REF!</definedName>
    <definedName name="BLPH59" hidden="1">[55]Indian_Second_hist!#REF!</definedName>
    <definedName name="BLPH6" hidden="1">[54]Historical!#REF!</definedName>
    <definedName name="BLPH60" hidden="1">[55]Indian_Second_hist!#REF!</definedName>
    <definedName name="BLPH62" hidden="1">[55]Indian_Second_hist!#REF!</definedName>
    <definedName name="BLPH63" hidden="1">[55]Indian_Second_hist!#REF!</definedName>
    <definedName name="BLPH64" hidden="1">[55]Indian_Second_hist!#REF!</definedName>
    <definedName name="BLPH65" hidden="1">[55]Indian_Second_hist!#REF!</definedName>
    <definedName name="BLPH67" hidden="1">[55]Indian_Second_hist!#REF!</definedName>
    <definedName name="BLPH7" hidden="1">[54]Historical!#REF!</definedName>
    <definedName name="BLPH8" hidden="1">[54]Historical!#REF!</definedName>
    <definedName name="BLPH9" hidden="1">[54]Historical!#REF!</definedName>
    <definedName name="BLTable">'[56]BL-Bud'!$A$11:$Y$133</definedName>
    <definedName name="Blue_Salon">#REF!</definedName>
    <definedName name="BLUE_STEM">#REF!</definedName>
    <definedName name="BMA_INTERNATIOAL">#REF!</definedName>
    <definedName name="BNET_hist_d">[57]BNET!#REF!</definedName>
    <definedName name="BNET_hst_a">[57]BNET!#REF!</definedName>
    <definedName name="BNET_hst_cogs">[57]BNET!#REF!</definedName>
    <definedName name="BNET_hst_ebit">[57]BNET!#REF!</definedName>
    <definedName name="BNET_hst_ebt">[57]BNET!#REF!</definedName>
    <definedName name="BNET_hst_eps">[57]BNET!#REF!</definedName>
    <definedName name="BNET_hst_r_d">[57]BNET!#REF!</definedName>
    <definedName name="BNET_hst_sg_a">[57]BNET!#REF!</definedName>
    <definedName name="Bonton_Store">#REF!</definedName>
    <definedName name="bookdepr">#REF!</definedName>
    <definedName name="BOSTON_TEXTILE_CO">#REF!</definedName>
    <definedName name="Boston_Textiles">#REF!</definedName>
    <definedName name="BR">[58]Assumption!$C$73</definedName>
    <definedName name="Br_sales">#REF!</definedName>
    <definedName name="BRanch__Sales___Aug">#REF!</definedName>
    <definedName name="BRANDIX_APPAREL_LTD">#REF!</definedName>
    <definedName name="Brazil">[49]Drivers!$I$12</definedName>
    <definedName name="BRC">[59]DETAILS!#REF!</definedName>
    <definedName name="BRISCOES__N.Z.__LIMITED">#REF!</definedName>
    <definedName name="Bristol_Associates_LTD.">#REF!</definedName>
    <definedName name="BRTCHIPS">#REF!</definedName>
    <definedName name="bs">#REF!</definedName>
    <definedName name="BSG">[60]Sheet1!#REF!</definedName>
    <definedName name="BSHEET">#REF!</definedName>
    <definedName name="BSTable">'[56]BS-Bud'!$A$11:$Y$133</definedName>
    <definedName name="bt">[40]DCF_VDF!$T$11</definedName>
    <definedName name="btp_PL">'[61]P&amp;L '!#REF!</definedName>
    <definedName name="Buddemeyer_S.A">#REF!</definedName>
    <definedName name="budget">#REF!</definedName>
    <definedName name="BUDGETCURRENCYCODE1">[62]CRITERIA1!$B$16</definedName>
    <definedName name="BUDGETNAME1">[62]CRITERIA1!$B$13</definedName>
    <definedName name="BUDGETORG1">[62]CRITERIA1!$B$14</definedName>
    <definedName name="BURLINGTON_COAT_FACTORY">#REF!</definedName>
    <definedName name="BW_DBL_LOGISTICA_S.L.U">#REF!</definedName>
    <definedName name="BYCOP_S.A.L__.SIN_EL_WATI._BEIRUT">#REF!</definedName>
    <definedName name="C_">#N/A</definedName>
    <definedName name="C_C">#REF!</definedName>
    <definedName name="C_M">#REF!</definedName>
    <definedName name="C_Month">[63]parametros!$R$21</definedName>
    <definedName name="C_T">#REF!</definedName>
    <definedName name="ca">[40]DCF_VDF!$E$1:$E$65536</definedName>
    <definedName name="CA_CASH">[64]EquityTemplate!$A$56:$IV$56</definedName>
    <definedName name="CA_RECS">[64]EquityTemplate!$A$58:$IV$58</definedName>
    <definedName name="CA_STK">[64]EquityTemplate!$A$57:$IV$57</definedName>
    <definedName name="CABLE">[40]DCF_VDF!#REF!</definedName>
    <definedName name="CAFive">[65]IS_BS_CN!$B$242:$Y$300</definedName>
    <definedName name="CAFour">[65]IS_BS_CN!$B$179:$Y$240</definedName>
    <definedName name="cal_ni96">'[40]Model - US GAAP'!#REF!</definedName>
    <definedName name="cal_ni97">'[40]Model - US GAAP'!#REF!</definedName>
    <definedName name="cal_ni98">'[40]Model - US GAAP'!#REF!</definedName>
    <definedName name="cal_op96">'[40]Model - US GAAP'!#REF!</definedName>
    <definedName name="cal_op97">'[40]Model - US GAAP'!#REF!</definedName>
    <definedName name="cal_op98">'[40]Model - US GAAP'!#REF!</definedName>
    <definedName name="cal_shrs96">'[40]Model - US GAAP'!#REF!</definedName>
    <definedName name="cal_shrs97">'[40]Model - US GAAP'!#REF!</definedName>
    <definedName name="cal_shrs98">'[40]Model - US GAAP'!#REF!</definedName>
    <definedName name="cal94_rev">'[40]Model - US GAAP'!#REF!</definedName>
    <definedName name="calendar">'[40]Model - US GAAP'!#REF!</definedName>
    <definedName name="CANADA">#N/A</definedName>
    <definedName name="CANADIAN_MANUFACTURING">#REF!</definedName>
    <definedName name="CANADIAN_TIRE">#REF!</definedName>
    <definedName name="Cancer_Research">#REF!</definedName>
    <definedName name="CANOPY_HOME__M__SDN_BHD">#REF!</definedName>
    <definedName name="CAOne">[65]IS_BS_CN!$B$4:$Y$81</definedName>
    <definedName name="cap">[40]DCF_VDF!#REF!</definedName>
    <definedName name="cap.">'[3]pending indent'!#REF!</definedName>
    <definedName name="CAPRICE_NZ">#REF!</definedName>
    <definedName name="CARBOTEX">#REF!</definedName>
    <definedName name="CARREFOUR_COMERCIO_E_INDUSTRIA_LTDA">#REF!</definedName>
    <definedName name="CARREFOUR_GLOBAL_SOURCING_ASIA_LTD">#REF!</definedName>
    <definedName name="CARREFOUR_IMPORT_SAS">#REF!</definedName>
    <definedName name="CARREFOUR_NEW_CALEDONIA">#REF!</definedName>
    <definedName name="CARREFOUR_ROMANIA_S.A.">#REF!</definedName>
    <definedName name="case2">'[66]Returns (2)'!$G$5</definedName>
    <definedName name="case3">'[66]Returns (2)'!$G$6</definedName>
    <definedName name="CaseNo">[67]IS!$B$45</definedName>
    <definedName name="caserun">[68]TransInputs!$T$21</definedName>
    <definedName name="Cash_DCF">[40]DCF_VDF!$C$33:$AZ$33</definedName>
    <definedName name="Cash_growth_fore">[40]DCF_VDF!$E$55:$W$55</definedName>
    <definedName name="Cash_Operating_Taxes">[40]DCF_VDF!$C$39:$AU$39</definedName>
    <definedName name="Cash_operating_taxes_fore">[40]DCF_VDF!$E$28:$G$28</definedName>
    <definedName name="CASHFLOW">#REF!</definedName>
    <definedName name="CASix">[65]IS_BS_CN!$B$302:$Y$409</definedName>
    <definedName name="CAThree">[65]IS_BS_CN!$B$122:$Y$178</definedName>
    <definedName name="CATwo">[65]IS_BS_CN!$B$83:$Y$120</definedName>
    <definedName name="CB">[58]Assumption!$C$75</definedName>
    <definedName name="CBC">[59]DETAILS!#REF!</definedName>
    <definedName name="CC">[51]Sheet2!$A$9:$G$247</definedName>
    <definedName name="CD">#N/A</definedName>
    <definedName name="CDS__SUPERSTORES_INTERNATIONAL__LIM">#REF!</definedName>
    <definedName name="CE">[64]EquityTemplate!$A$97:$IV$97</definedName>
    <definedName name="CEL">#REF!</definedName>
    <definedName name="CELCIUS_SOLUTIONS__PVT__LTD">#REF!</definedName>
    <definedName name="CELEBIT">[51]Sheet2!$A$9:$I$247</definedName>
    <definedName name="cf">#REF!</definedName>
    <definedName name="CF_CTP">[64]EquityTemplate!$A$87:$IV$87</definedName>
    <definedName name="CF_DEPR">[64]EquityTemplate!$A$84:$IV$84</definedName>
    <definedName name="CF_GAIN_LOSS">[64]EquityTemplate!$A$93:$IV$93</definedName>
    <definedName name="cf_movements">'[69]Consolidation Q1'!$W$102:$AE$173</definedName>
    <definedName name="CF_PBT">[64]EquityTemplate!$A$83:$IV$83</definedName>
    <definedName name="CF_WC">[64]EquityTemplate!$A$86:$IV$86</definedName>
    <definedName name="CFormats">[40]DCF_VDF!$AO$2:$AO$17</definedName>
    <definedName name="CFPS">[64]EquityTemplate!$A$99:$IV$99</definedName>
    <definedName name="chg">[40]DCF_VDF!$AA$12:$AK$12</definedName>
    <definedName name="Chile">[70]Opex!$B$34:$V$43</definedName>
    <definedName name="China_map">[40]DCF_VDF!$U$17:$V$20</definedName>
    <definedName name="Choices_Wrapper">#N/A</definedName>
    <definedName name="Christy_England_1850">#REF!</definedName>
    <definedName name="Christy_USA_LLC">#REF!</definedName>
    <definedName name="CIPL">#REF!</definedName>
    <definedName name="cipl27">#REF!</definedName>
    <definedName name="CIPLL">#REF!</definedName>
    <definedName name="Civil1">#REF!</definedName>
    <definedName name="civil2">'[3]pending indent'!#REF!</definedName>
    <definedName name="civil2007">'[3]pending indent'!#REF!</definedName>
    <definedName name="cl_debt">'[38]debt schedule'!#REF!</definedName>
    <definedName name="class_price">'[71]Support - US'!#REF!</definedName>
    <definedName name="CLINOTEST_GMBH_LTD">#REF!</definedName>
    <definedName name="CLUBS">#REF!</definedName>
    <definedName name="clwcc">#REF!</definedName>
    <definedName name="coa">#REF!</definedName>
    <definedName name="CODELK_Path">[40]DCF_VDF!$AD$4</definedName>
    <definedName name="Col_M">[72]parametros!$R$24</definedName>
    <definedName name="Column_C">[49]Drivers!$I$6</definedName>
    <definedName name="Column_L">[49]Drivers!$I$7</definedName>
    <definedName name="Column_LL">[49]Drivers!$I$8</definedName>
    <definedName name="combined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COMERCIALIZADORA_MEXICO">#REF!</definedName>
    <definedName name="commSW_Growth">[43]Assumptions!#REF!</definedName>
    <definedName name="commSW_Growth_2004">[43]Assumptions!#REF!</definedName>
    <definedName name="COMP">[40]DCF_VDF!#REF!</definedName>
    <definedName name="company">[73]Snapshot!$B$1</definedName>
    <definedName name="Company_reported_exceptionals">'[44]P&amp;L (F- Cons)'!#REF!</definedName>
    <definedName name="Company_tax_97">[45]Sheet3!$C$15</definedName>
    <definedName name="Company_tax_98">[45]Sheet3!$B$15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uters">#REF!</definedName>
    <definedName name="COMS_hist_cogs">[57]COMS!#REF!</definedName>
    <definedName name="COMS_hist_d">[57]COMS!#REF!</definedName>
    <definedName name="COMS_hst_a">[57]COMS!#REF!</definedName>
    <definedName name="COMS_hst_cogs">[57]COMS!#REF!</definedName>
    <definedName name="COMS_hst_ebit">[57]COMS!#REF!</definedName>
    <definedName name="COMS_hst_ebt">[57]COMS!#REF!</definedName>
    <definedName name="COMS_hst_eps">[57]COMS!#REF!</definedName>
    <definedName name="COMS_hst_r_d">[57]COMS!#REF!</definedName>
    <definedName name="COMS_hst_sg_a">[57]COMS!#REF!</definedName>
    <definedName name="COMS_sg_a">[57]COMS!#REF!</definedName>
    <definedName name="CONFIG">#N/A</definedName>
    <definedName name="CONS">#N/A</definedName>
    <definedName name="CONSTR">#REF!</definedName>
    <definedName name="consumablespm">'[74]p&amp;l'!#REF!</definedName>
    <definedName name="copy_br_sales">#REF!</definedName>
    <definedName name="CORPORATE">[5]Input_B_V!$A$5</definedName>
    <definedName name="Corporate_Logistics_Employee_Count_Logistics_Systems_Manager">[41]Financials!#REF!</definedName>
    <definedName name="Corporate_Logistics_Employee_Count_Secretary">[41]Financials!#REF!</definedName>
    <definedName name="Corporate_Mgt_and_Admin_Employee_Count_Admin_Assistant">[41]Financials!#REF!</definedName>
    <definedName name="Corporate_Mgt_and_Admin_Employee_Count_COO">[41]Financials!#REF!</definedName>
    <definedName name="Corporate_Mgt_and_Admin_Employee_Count_HR_Director">[41]Financials!#REF!</definedName>
    <definedName name="Corporate_Mgt_and_Admin_Employee_Count_Secretary">[41]Financials!#REF!</definedName>
    <definedName name="Corporate_Mgt_and_Admin_Employee_Count_VP_of_Customer_Service">[41]Financials!#REF!</definedName>
    <definedName name="Corporate_Mgt_and_Admin_Employee_Count_VP_of_Purchasing">[41]Financials!#REF!</definedName>
    <definedName name="Corporate_Real_Estate_Employee_Count_Assistant">[41]Financials!#REF!</definedName>
    <definedName name="Corporate_Real_Estate_Employee_Count_Secretary">[41]Financials!#REF!</definedName>
    <definedName name="Corporate_Real_Estate_Employee_Count_Sight_Selection_Agent">[41]Financials!#REF!</definedName>
    <definedName name="Corporate_Real_Estate_Employee_Count_Warehouse_Construction_Manager">[41]Financials!#REF!</definedName>
    <definedName name="Corporate_SandM_Employee_Count_Secretary">[41]Financials!#REF!</definedName>
    <definedName name="Cos_input_table">[75]sortpart!$K$4:$CV$148</definedName>
    <definedName name="Cost_table">[75]CostDetails!$K$4:$CV$139</definedName>
    <definedName name="COSTCO">#REF!</definedName>
    <definedName name="COSTCO__CHINA__INVESTMENT_CO.__LTD.">#REF!</definedName>
    <definedName name="COSTCO__CHINA__INVESTMENT_CO._LTD.">#REF!</definedName>
    <definedName name="COSTCO_DE_MEXICO_S.A._DE_C.V">#REF!</definedName>
    <definedName name="COSTCO_PRESIDENT_TAIWAN__INC.">#REF!</definedName>
    <definedName name="Costco_UK">#REF!</definedName>
    <definedName name="Costco_Wholesale">#REF!</definedName>
    <definedName name="Costco_Wholesale_Australia_Pty_Ltd">#REF!</definedName>
    <definedName name="Costco_Wholesale_Canada">#REF!</definedName>
    <definedName name="Costco_Wholesale_Japan__Ltd.">#REF!</definedName>
    <definedName name="COSTCO_WHOLESALE_JAPAN_LTD.">#REF!</definedName>
    <definedName name="COSTCO_WHOLESALE_KOREA__LTD">#REF!</definedName>
    <definedName name="Costco_Wholesale_Spain">#REF!</definedName>
    <definedName name="COSTCO_WHOLESALE_TAIWAN__INC.">#REF!</definedName>
    <definedName name="COSTCO_WHOLESALE_TAIWAN_INC.DEPOT_B">#REF!</definedName>
    <definedName name="cosum">#REF!</definedName>
    <definedName name="COSUMF1">#REF!</definedName>
    <definedName name="cotton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OTTON_CLUB_LTD.">#REF!</definedName>
    <definedName name="CottonCounts">#REF!</definedName>
    <definedName name="Cov_00_Rev">[40]DCF_VDF!$AG$226</definedName>
    <definedName name="Cov_97_PS">[40]DCF_VDF!#REF!</definedName>
    <definedName name="Cov_97_Rev">[40]DCF_VDF!$AD$226</definedName>
    <definedName name="Cov_98_PS">[40]DCF_VDF!$AH$229</definedName>
    <definedName name="Cov_98_Rev">[40]DCF_VDF!$AE$226</definedName>
    <definedName name="Cov_99_PS">[40]DCF_VDF!$AI$229</definedName>
    <definedName name="Cov_99_Rev">[40]DCF_VDF!$AF$226</definedName>
    <definedName name="Cov_EPS_00">[40]DCF_VDF!$AC$229</definedName>
    <definedName name="Cov_EPS_98">[40]DCF_VDF!$AA$229</definedName>
    <definedName name="Cov_EPS_99">[40]DCF_VDF!$AB$229</definedName>
    <definedName name="Cov_Mkt_Cap">[40]DCF_VDF!$T$226</definedName>
    <definedName name="Cov_Off_High">[40]DCF_VDF!$N$225</definedName>
    <definedName name="Cov_Perf_97">[40]DCF_VDF!$O$229</definedName>
    <definedName name="Cov_Perf_98">[40]DCF_VDF!$P$229</definedName>
    <definedName name="Cov_Perf_99">[40]DCF_VDF!$Q$229</definedName>
    <definedName name="cov_perf_99b">[40]DCF_VDF!$Q$162</definedName>
    <definedName name="Cov_Univ_Avg">[40]DCF_VDF!$C$229</definedName>
    <definedName name="Cov_Univ_Total">[40]DCF_VDF!$C$226</definedName>
    <definedName name="COZY_HOME">#REF!</definedName>
    <definedName name="cratios">'[40]Model - US GAAP'!#REF!</definedName>
    <definedName name="CROSSANT_CO_LIMITED">#REF!</definedName>
    <definedName name="Crown_Plaza">#REF!</definedName>
    <definedName name="CSC">[59]DETAILS!#REF!</definedName>
    <definedName name="csDesignMode">1</definedName>
    <definedName name="cumclbal">#REF!</definedName>
    <definedName name="cumclmb">#REF!</definedName>
    <definedName name="cur">[72]parametros!$P$2</definedName>
    <definedName name="CurrencyOfferor">'[76]Analyst data'!$P$57</definedName>
    <definedName name="CurrencyOutput">'[76]Analyst data'!$P$64</definedName>
    <definedName name="Current">[48]Assumption!$B$4</definedName>
    <definedName name="CUSTNAME">#REF!</definedName>
    <definedName name="Customer_Name">#REF!</definedName>
    <definedName name="cut">[77]CUTTING!#REF!</definedName>
    <definedName name="CVS_HEALTH">#REF!</definedName>
    <definedName name="cy_name">[78]parametros!$P$1</definedName>
    <definedName name="D">#REF!</definedName>
    <definedName name="d_1">'[79]Black-Scholes'!$B$7</definedName>
    <definedName name="d_2">'[80]Black-Scholes'!#REF!</definedName>
    <definedName name="Danube_Building_Materials_FZCO">#REF!</definedName>
    <definedName name="DAT">#REF!</definedName>
    <definedName name="DAT1_10">#REF!</definedName>
    <definedName name="DAT1_11">#REF!</definedName>
    <definedName name="DAT1_30">#REF!</definedName>
    <definedName name="DAT1_4">#REF!</definedName>
    <definedName name="DAT1_46">#REF!</definedName>
    <definedName name="DAT1_5">#REF!</definedName>
    <definedName name="DAT1_6">#REF!</definedName>
    <definedName name="DAT1_7">#REF!</definedName>
    <definedName name="DAT1_8">#REF!</definedName>
    <definedName name="DAT1_9">#REF!</definedName>
    <definedName name="DAT10_10">#REF!</definedName>
    <definedName name="DAT10_11">#REF!</definedName>
    <definedName name="DAT10_30">#REF!</definedName>
    <definedName name="DAT10_4">#REF!</definedName>
    <definedName name="DAT10_46">#REF!</definedName>
    <definedName name="DAT10_5">#REF!</definedName>
    <definedName name="DAT10_6">#REF!</definedName>
    <definedName name="DAT10_7">#REF!</definedName>
    <definedName name="DAT10_8">#REF!</definedName>
    <definedName name="DAT10_9">#REF!</definedName>
    <definedName name="DAT11_10">#REF!</definedName>
    <definedName name="DAT11_11">#REF!</definedName>
    <definedName name="DAT11_30">#REF!</definedName>
    <definedName name="DAT11_4">#REF!</definedName>
    <definedName name="DAT11_46">#REF!</definedName>
    <definedName name="DAT11_5">#REF!</definedName>
    <definedName name="DAT11_6">#REF!</definedName>
    <definedName name="DAT11_7">#REF!</definedName>
    <definedName name="DAT11_8">#REF!</definedName>
    <definedName name="DAT11_9">#REF!</definedName>
    <definedName name="DAT12_10">#REF!</definedName>
    <definedName name="DAT12_11">#REF!</definedName>
    <definedName name="DAT12_4">#REF!</definedName>
    <definedName name="DAT12_46">#REF!</definedName>
    <definedName name="DAT12_5">#REF!</definedName>
    <definedName name="DAT12_6">#REF!</definedName>
    <definedName name="DAT12_7">#REF!</definedName>
    <definedName name="DAT12_8">#REF!</definedName>
    <definedName name="DAT12_9">#REF!</definedName>
    <definedName name="DAT13_10">#REF!</definedName>
    <definedName name="DAT13_11">#REF!</definedName>
    <definedName name="DAT13_4">#REF!</definedName>
    <definedName name="DAT13_46">#REF!</definedName>
    <definedName name="DAT13_5">#REF!</definedName>
    <definedName name="DAT13_6">#REF!</definedName>
    <definedName name="DAT13_7">#REF!</definedName>
    <definedName name="DAT13_8">#REF!</definedName>
    <definedName name="DAT13_9">#REF!</definedName>
    <definedName name="DAT14_10">#REF!</definedName>
    <definedName name="DAT14_11">#REF!</definedName>
    <definedName name="DAT14_4">#REF!</definedName>
    <definedName name="DAT14_46">#REF!</definedName>
    <definedName name="DAT14_5">#REF!</definedName>
    <definedName name="DAT14_6">#REF!</definedName>
    <definedName name="DAT14_7">#REF!</definedName>
    <definedName name="DAT14_8">#REF!</definedName>
    <definedName name="DAT14_9">#REF!</definedName>
    <definedName name="DAT15_10">#REF!</definedName>
    <definedName name="DAT15_11">#REF!</definedName>
    <definedName name="DAT15_4">#REF!</definedName>
    <definedName name="DAT15_46">#REF!</definedName>
    <definedName name="DAT15_5">#REF!</definedName>
    <definedName name="DAT15_6">#REF!</definedName>
    <definedName name="DAT15_7">#REF!</definedName>
    <definedName name="DAT15_8">#REF!</definedName>
    <definedName name="DAT15_9">#REF!</definedName>
    <definedName name="DAT16_10">#REF!</definedName>
    <definedName name="DAT16_11">#REF!</definedName>
    <definedName name="DAT16_4">#REF!</definedName>
    <definedName name="DAT16_46">[81]WEFT!#REF!</definedName>
    <definedName name="DAT16_5">#REF!</definedName>
    <definedName name="DAT16_6">#REF!</definedName>
    <definedName name="DAT16_7">#REF!</definedName>
    <definedName name="DAT16_8">#REF!</definedName>
    <definedName name="DAT16_9">#REF!</definedName>
    <definedName name="DAT17_10">#REF!</definedName>
    <definedName name="DAT17_11">#REF!</definedName>
    <definedName name="DAT17_4">#REF!</definedName>
    <definedName name="DAT17_46">#REF!</definedName>
    <definedName name="DAT17_5">#REF!</definedName>
    <definedName name="DAT17_6">#REF!</definedName>
    <definedName name="DAT17_7">#REF!</definedName>
    <definedName name="DAT17_8">#REF!</definedName>
    <definedName name="DAT17_9">#REF!</definedName>
    <definedName name="DAT18_10">#REF!</definedName>
    <definedName name="DAT18_11">#REF!</definedName>
    <definedName name="DAT18_4">#REF!</definedName>
    <definedName name="DAT18_46">#REF!</definedName>
    <definedName name="DAT18_5">#REF!</definedName>
    <definedName name="DAT18_6">#REF!</definedName>
    <definedName name="DAT18_7">#REF!</definedName>
    <definedName name="DAT18_8">#REF!</definedName>
    <definedName name="DAT18_9">#REF!</definedName>
    <definedName name="DAT19_10">#REF!</definedName>
    <definedName name="DAT19_11">#REF!</definedName>
    <definedName name="DAT19_4">#REF!</definedName>
    <definedName name="DAT19_46">#REF!</definedName>
    <definedName name="DAT19_5">#REF!</definedName>
    <definedName name="DAT19_6">#REF!</definedName>
    <definedName name="DAT19_7">#REF!</definedName>
    <definedName name="DAT19_8">#REF!</definedName>
    <definedName name="DAT19_9">#REF!</definedName>
    <definedName name="DAT2_10">#REF!</definedName>
    <definedName name="DAT2_11">#REF!</definedName>
    <definedName name="DAT2_30">#REF!</definedName>
    <definedName name="DAT2_4">#REF!</definedName>
    <definedName name="DAT2_46">#REF!</definedName>
    <definedName name="DAT2_5">#REF!</definedName>
    <definedName name="DAT2_6">#REF!</definedName>
    <definedName name="DAT2_7">#REF!</definedName>
    <definedName name="DAT2_8">#REF!</definedName>
    <definedName name="DAT2_9">#REF!</definedName>
    <definedName name="DAT20_10">#REF!</definedName>
    <definedName name="DAT20_11">#REF!</definedName>
    <definedName name="DAT20_4">#REF!</definedName>
    <definedName name="DAT20_5">#REF!</definedName>
    <definedName name="DAT20_6">#REF!</definedName>
    <definedName name="DAT20_7">#REF!</definedName>
    <definedName name="DAT20_8">#REF!</definedName>
    <definedName name="DAT20_9">#REF!</definedName>
    <definedName name="DAT21_10">#REF!</definedName>
    <definedName name="DAT21_11">#REF!</definedName>
    <definedName name="DAT21_4">#REF!</definedName>
    <definedName name="DAT21_5">#REF!</definedName>
    <definedName name="DAT21_6">#REF!</definedName>
    <definedName name="DAT21_7">#REF!</definedName>
    <definedName name="DAT21_8">#REF!</definedName>
    <definedName name="DAT21_9">#REF!</definedName>
    <definedName name="DAT22_10">#REF!</definedName>
    <definedName name="DAT22_11">#REF!</definedName>
    <definedName name="DAT22_4">#REF!</definedName>
    <definedName name="DAT22_5">#REF!</definedName>
    <definedName name="DAT22_6">#REF!</definedName>
    <definedName name="DAT22_7">#REF!</definedName>
    <definedName name="DAT22_8">#REF!</definedName>
    <definedName name="DAT22_9">#REF!</definedName>
    <definedName name="DAT23_10">#REF!</definedName>
    <definedName name="DAT23_11">#REF!</definedName>
    <definedName name="DAT23_4">#REF!</definedName>
    <definedName name="DAT23_5">#REF!</definedName>
    <definedName name="DAT23_6">#REF!</definedName>
    <definedName name="DAT23_7">#REF!</definedName>
    <definedName name="DAT23_8">#REF!</definedName>
    <definedName name="DAT23_9">#REF!</definedName>
    <definedName name="DAT24_10">#REF!</definedName>
    <definedName name="DAT24_11">#REF!</definedName>
    <definedName name="DAT24_4">#REF!</definedName>
    <definedName name="DAT24_5">#REF!</definedName>
    <definedName name="DAT24_6">#REF!</definedName>
    <definedName name="DAT24_7">#REF!</definedName>
    <definedName name="DAT24_8">#REF!</definedName>
    <definedName name="DAT24_9">#REF!</definedName>
    <definedName name="DAT25_10">#REF!</definedName>
    <definedName name="DAT25_11">#REF!</definedName>
    <definedName name="DAT25_4">#REF!</definedName>
    <definedName name="DAT25_5">#REF!</definedName>
    <definedName name="DAT25_6">#REF!</definedName>
    <definedName name="DAT25_7">#REF!</definedName>
    <definedName name="DAT25_8">#REF!</definedName>
    <definedName name="DAT25_9">#REF!</definedName>
    <definedName name="DAT26_10">#REF!</definedName>
    <definedName name="DAT26_11">#REF!</definedName>
    <definedName name="DAT26_4">#REF!</definedName>
    <definedName name="DAT26_5">#REF!</definedName>
    <definedName name="DAT26_6">#REF!</definedName>
    <definedName name="DAT26_7">#REF!</definedName>
    <definedName name="DAT26_8">#REF!</definedName>
    <definedName name="DAT26_9">#REF!</definedName>
    <definedName name="DAT3_10">#REF!</definedName>
    <definedName name="DAT3_11">#REF!</definedName>
    <definedName name="DAT3_30">#REF!</definedName>
    <definedName name="DAT3_4">#REF!</definedName>
    <definedName name="DAT3_46">#REF!</definedName>
    <definedName name="DAT3_5">#REF!</definedName>
    <definedName name="DAT3_6">#REF!</definedName>
    <definedName name="DAT3_7">#REF!</definedName>
    <definedName name="DAT3_8">#REF!</definedName>
    <definedName name="DAT3_9">#REF!</definedName>
    <definedName name="DAT4_10">#REF!</definedName>
    <definedName name="DAT4_11">#REF!</definedName>
    <definedName name="DAT4_30">#REF!</definedName>
    <definedName name="DAT4_4">#REF!</definedName>
    <definedName name="DAT4_46">#REF!</definedName>
    <definedName name="DAT4_5">#REF!</definedName>
    <definedName name="DAT4_6">#REF!</definedName>
    <definedName name="DAT4_7">#REF!</definedName>
    <definedName name="DAT4_8">#REF!</definedName>
    <definedName name="DAT4_9">#REF!</definedName>
    <definedName name="DAT5_10">#REF!</definedName>
    <definedName name="DAT5_11">#REF!</definedName>
    <definedName name="DAT5_30">#REF!</definedName>
    <definedName name="DAT5_4">#REF!</definedName>
    <definedName name="DAT5_46">#REF!</definedName>
    <definedName name="DAT5_5">#REF!</definedName>
    <definedName name="DAT5_6">#REF!</definedName>
    <definedName name="DAT5_7">#REF!</definedName>
    <definedName name="DAT5_8">#REF!</definedName>
    <definedName name="DAT5_9">#REF!</definedName>
    <definedName name="DAT6_10">#REF!</definedName>
    <definedName name="DAT6_11">#REF!</definedName>
    <definedName name="DAT6_30">#REF!</definedName>
    <definedName name="DAT6_4">#REF!</definedName>
    <definedName name="DAT6_46">#REF!</definedName>
    <definedName name="DAT6_5">#REF!</definedName>
    <definedName name="DAT6_6">#REF!</definedName>
    <definedName name="DAT6_7">#REF!</definedName>
    <definedName name="DAT6_8">#REF!</definedName>
    <definedName name="DAT6_9">#REF!</definedName>
    <definedName name="DAT7_10">#REF!</definedName>
    <definedName name="DAT7_11">#REF!</definedName>
    <definedName name="DAT7_30">#REF!</definedName>
    <definedName name="DAT7_4">#REF!</definedName>
    <definedName name="DAT7_46">#REF!</definedName>
    <definedName name="DAT7_5">#REF!</definedName>
    <definedName name="DAT7_6">#REF!</definedName>
    <definedName name="DAT7_7">#REF!</definedName>
    <definedName name="DAT7_8">#REF!</definedName>
    <definedName name="DAT7_9">#REF!</definedName>
    <definedName name="DAT8_10">'[82]Dyed Yarn jw'!#REF!</definedName>
    <definedName name="DAT8_11">'[82]Dyed Yarn jw'!#REF!</definedName>
    <definedName name="DAT8_30">#REF!</definedName>
    <definedName name="DAT8_4">'[82]Dyed Yarn jw'!#REF!</definedName>
    <definedName name="DAT8_46">#REF!</definedName>
    <definedName name="DAT8_5">'[82]Dyed Yarn jw'!#REF!</definedName>
    <definedName name="DAT8_6">'[82]Dyed Yarn jw'!#REF!</definedName>
    <definedName name="DAT8_7">'[82]Dyed Yarn jw'!#REF!</definedName>
    <definedName name="DAT8_8">'[82]Dyed Yarn jw'!#REF!</definedName>
    <definedName name="DAT8_9">'[82]Dyed Yarn jw'!#REF!</definedName>
    <definedName name="DAT9_10">#REF!</definedName>
    <definedName name="DAT9_11">#REF!</definedName>
    <definedName name="DAT9_30">#REF!</definedName>
    <definedName name="DAT9_4">#REF!</definedName>
    <definedName name="DAT9_46">#REF!</definedName>
    <definedName name="DAT9_5">#REF!</definedName>
    <definedName name="DAT9_6">#REF!</definedName>
    <definedName name="DAT9_7">#REF!</definedName>
    <definedName name="DAT9_8">#REF!</definedName>
    <definedName name="DAT9_9">#REF!</definedName>
    <definedName name="data">#REF!</definedName>
    <definedName name="DATA_1">#N/A</definedName>
    <definedName name="DATA_2">#N/A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'[83]2805-06'!#REF!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'[83]2805-06'!#REF!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'[84]Sheet1 (2)'!#REF!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'[84]Sheet1 (2)'!#REF!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'[85]Waste Sales'!$S$2:$S$145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07">#REF!</definedName>
    <definedName name="DATA208">#REF!</definedName>
    <definedName name="DATA209">#REF!</definedName>
    <definedName name="DATA21">#REF!</definedName>
    <definedName name="DATA210">#REF!</definedName>
    <definedName name="DATA211">#REF!</definedName>
    <definedName name="DATA212">#REF!</definedName>
    <definedName name="DATA213">#REF!</definedName>
    <definedName name="DATA214">#REF!</definedName>
    <definedName name="DATA215">#REF!</definedName>
    <definedName name="DATA216">#REF!</definedName>
    <definedName name="DATA217">#REF!</definedName>
    <definedName name="DATA218">#REF!</definedName>
    <definedName name="DATA219">#REF!</definedName>
    <definedName name="DATA22">#REF!</definedName>
    <definedName name="DATA220">#REF!</definedName>
    <definedName name="DATA221">#REF!</definedName>
    <definedName name="DATA222">#REF!</definedName>
    <definedName name="DATA223">#REF!</definedName>
    <definedName name="DATA224">#REF!</definedName>
    <definedName name="DATA225">#REF!</definedName>
    <definedName name="DATA226">#REF!</definedName>
    <definedName name="DATA227">#REF!</definedName>
    <definedName name="DATA228">#REF!</definedName>
    <definedName name="DATA229">#REF!</definedName>
    <definedName name="DATA23">'[84]Sheet1 (2)'!#REF!</definedName>
    <definedName name="DATA233">[86]Sheet1!$W$2:$W$4</definedName>
    <definedName name="DATA24">'[84]Sheet1 (2)'!#REF!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PAYMENTS">#REF!</definedName>
    <definedName name="days">[87]Note!$H$2</definedName>
    <definedName name="Days_Per_Month">[45]Sheet3!$B$2</definedName>
    <definedName name="Days_Per_Month_India">[45]Sheet3!$B$3</definedName>
    <definedName name="Days_Per_Month_US">[45]Sheet3!$B$2</definedName>
    <definedName name="DB">"WIREUK"</definedName>
    <definedName name="DBNAME1">[62]CRITERIA1!$B$39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_EY10">[40]DCF_VDF!$M$1:$M$65536</definedName>
    <definedName name="DCF_EY14">[40]DCF_VDF!$Q$1:$Q$65536</definedName>
    <definedName name="DCF_EY15">[40]DCF_VDF!$R$1:$R$65536</definedName>
    <definedName name="DCF_EY2">[40]DCF_VDF!$E$1:$E$65536</definedName>
    <definedName name="DCF_EY24">[40]DCF_VDF!$AA$1:$AA$65536</definedName>
    <definedName name="DCF_EY25">[40]DCF_VDF!$AB$1:$AB$65536</definedName>
    <definedName name="DCF_EY3">[40]DCF_VDF!$F$1:$F$65536</definedName>
    <definedName name="DCF_EY4">[40]DCF_VDF!$G$1:$G$65536</definedName>
    <definedName name="DCF_EY5">[40]DCF_VDF!$H$1:$H$65536</definedName>
    <definedName name="DCF_EY9">[40]DCF_VDF!$L$1:$L$65536</definedName>
    <definedName name="DCF_P">[40]DCF_VDF!$C$1:$C$65536</definedName>
    <definedName name="dcs">#REF!</definedName>
    <definedName name="DD_Curr">[88]Currency!$C$3</definedName>
    <definedName name="DDDD">#REF!</definedName>
    <definedName name="deas">#REF!</definedName>
    <definedName name="DEBENHAMS">#REF!</definedName>
    <definedName name="DEBT_EBITDA">[64]EquityTemplate!$A$44:$IV$44</definedName>
    <definedName name="Debt_growth">[40]DCF_VDF!$M$153:$Q$153</definedName>
    <definedName name="debt_repay">'[38]debt schedule'!#REF!</definedName>
    <definedName name="debtorswcc">#REF!</definedName>
    <definedName name="debtrepay">#REF!</definedName>
    <definedName name="debtsch">#REF!</definedName>
    <definedName name="dec">#REF!</definedName>
    <definedName name="Deferred_tax_liability_growth_fore">[40]DCF_VDF!$H$167:$K$167</definedName>
    <definedName name="Delos">#REF!</definedName>
    <definedName name="DEP">'[89]debt  - Copany'!#REF!</definedName>
    <definedName name="Dep_and_Amort">[40]DCF_VDF!$C$100:$AU$100</definedName>
    <definedName name="Dep_Chem">[90]Financials!#REF!</definedName>
    <definedName name="Dep_margin_fore">[40]DCF_VDF!#REF!</definedName>
    <definedName name="deppm">'[74]p&amp;l'!#REF!</definedName>
    <definedName name="depr">[91]Financials!#REF!</definedName>
    <definedName name="Depreciation_fore">[40]DCF_VDF!$E$14:$G$14</definedName>
    <definedName name="DESC">#REF!</definedName>
    <definedName name="DESC1">[92]Income!$B$122:$N$362</definedName>
    <definedName name="df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fg">[31]data!$B$2:$O$40</definedName>
    <definedName name="dfgas">#REF!</definedName>
    <definedName name="dfsaq">#REF!</definedName>
    <definedName name="dgh">[31]graph!$A$105:$O$159</definedName>
    <definedName name="dip">[77]SEWING!#REF!</definedName>
    <definedName name="Direct_Mail_Percent_Targeted">[41]Financials!#REF!</definedName>
    <definedName name="DnA_fore">[40]DCF_VDF!$E$16:$N$16</definedName>
    <definedName name="DnA_growth_fore">[40]DCF_VDF!$H$145:$K$145</definedName>
    <definedName name="DOL">#REF!</definedName>
    <definedName name="DomCRM">'[93]C&amp;P - CRM'!$A$1:$AZ$65536</definedName>
    <definedName name="DOMLD">[40]DCF_VDF!#REF!</definedName>
    <definedName name="DomPM">'[93]C&amp;P - PM'!$A$1:$AZ$65536</definedName>
    <definedName name="DomSales">'[93]C&amp;P - Sales'!$A$1:$AZ$65536</definedName>
    <definedName name="DPS">[64]EquityTemplate!$A$42:$IV$42</definedName>
    <definedName name="DQ">'[48]Perf Target'!$D$89</definedName>
    <definedName name="DS">[94]RM!$E$13</definedName>
    <definedName name="dsa">[6]Working!#REF!</definedName>
    <definedName name="DSD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ta">'[7]Excise on RM'!#REF!</definedName>
    <definedName name="dtaqqqqqqqqq">#REF!</definedName>
    <definedName name="DTTOTAL">#REF!</definedName>
    <definedName name="Dunelm__Soft_Furnishings__Ltd">#REF!</definedName>
    <definedName name="DW">'[48]Perf Target'!$D$81</definedName>
    <definedName name="DWD_Poort_10">#REF!</definedName>
    <definedName name="DYCKHOFF_GMBH">#REF!</definedName>
    <definedName name="Dyes_Chem_Cost">'[75]D&amp;C_Pkg'!$L$4:$U$106</definedName>
    <definedName name="dyr">[31]data!$B$82:$O$118</definedName>
    <definedName name="E">#N/A</definedName>
    <definedName name="EBIT_margin">[40]DCF_VDF!$C$111:$AU$111</definedName>
    <definedName name="EBIT_margin_fore">[40]DCF_VDF!#REF!</definedName>
    <definedName name="EBITA">[40]DCF_VDF!$C$101:$AZ$101</definedName>
    <definedName name="EBITA_fore">[40]DCF_VDF!$E$19:$X$19</definedName>
    <definedName name="EBITDA">[40]DCF_VDF!$C$102:$AE$102</definedName>
    <definedName name="ebitda_cal96">'[40]Model - US GAAP'!#REF!</definedName>
    <definedName name="ebitda_cal97">'[40]Model - US GAAP'!#REF!</definedName>
    <definedName name="ebitda_cal98">'[40]Model - US GAAP'!#REF!</definedName>
    <definedName name="EBITDA_fore">[40]DCF_VDF!$E$17:$AW$17</definedName>
    <definedName name="ebitda_fy96">'[40]Model - US GAAP'!#REF!</definedName>
    <definedName name="ebitda_fy97">'[40]Model - US GAAP'!#REF!</definedName>
    <definedName name="ebitda_fy98">'[40]Model - US GAAP'!#REF!</definedName>
    <definedName name="EBITDA_INT">[64]EquityTemplate!$A$45:$IV$45</definedName>
    <definedName name="EBITDA_MAR">[64]EquityTemplate!$A$37:$IV$37</definedName>
    <definedName name="EBITDA_margin">[40]DCF_VDF!$C$109:$AZ$109</definedName>
    <definedName name="EBITDA_margin_fore">[40]DCF_VDF!$H$62:$K$62</definedName>
    <definedName name="EBITDA_Share">[40]DCF_VDF!#REF!</definedName>
    <definedName name="Ecotex">#REF!</definedName>
    <definedName name="ED">[58]Assumption!$C$79</definedName>
    <definedName name="EDIPriceList">'[95]Price List'!$D$74:$E$90</definedName>
    <definedName name="EDIT__END__LEFT__DEL___DOWN">#REF!</definedName>
    <definedName name="Education">[43]Assumptions!#REF!</definedName>
    <definedName name="EG_DPS">'[44]P&amp;L (F- Cons)'!#REF!</definedName>
    <definedName name="EG_Net_Profit">'[44]P&amp;L (F- Cons)'!#REF!</definedName>
    <definedName name="EGIDA_LTD">#REF!</definedName>
    <definedName name="eight">[65]IS_BS_US!$Q$120:$Y$177</definedName>
    <definedName name="Ellman">'[96]3YrReturns'!$O$10</definedName>
    <definedName name="EMMEBIESSE_S.P.A.">#REF!</definedName>
    <definedName name="employeecostpermonth">'[74]p&amp;l'!#REF!</definedName>
    <definedName name="ENCHANTE_ACCESSORIES_INC.">#REF!</definedName>
    <definedName name="EPS_growth_avg">[40]DCF_VDF!#REF!</definedName>
    <definedName name="Equipment_Cost_97">[45]Sheet3!$C$8</definedName>
    <definedName name="EQUITY">[64]EquityTemplate!$A$66:$IV$66</definedName>
    <definedName name="Equity_Issuance">[41]Financials!#REF!</definedName>
    <definedName name="equitycap">'[97]Projected Balance Sheet'!#REF!</definedName>
    <definedName name="er">#REF!</definedName>
    <definedName name="ere4t">[31]graph!$A$159:$O$212</definedName>
    <definedName name="ESTEEM_HOME_TEXTILES_CO_LTD">#REF!</definedName>
    <definedName name="EUPECCLAIMS" hidden="1">#REF!</definedName>
    <definedName name="EUPEWEL" hidden="1">#REF!</definedName>
    <definedName name="EVA">[64]EquityTemplate!$A$80:$IV$80</definedName>
    <definedName name="EVA_TOTCAP">[64]EquityTemplate!$A$81:$IV$81</definedName>
    <definedName name="Even_Hotels">#REF!</definedName>
    <definedName name="Events_Marketing">[41]Financials!#REF!</definedName>
    <definedName name="EVERBRENT_GMBH">#REF!</definedName>
    <definedName name="EX_EBITDA_INT">[64]EquityTemplate!$A$46:$IV$46</definedName>
    <definedName name="example1">[98]webout!#REF!</definedName>
    <definedName name="example2">[98]webout!#REF!</definedName>
    <definedName name="example3">[98]webout!#REF!</definedName>
    <definedName name="EXAT">'[99]CONTR-TEX LOCAL'!$F$128</definedName>
    <definedName name="EXAT1">'[99]CONTR-TEX LOCAL'!$F$157</definedName>
    <definedName name="Excel_BuiltIn__FilterDatabase_52">#REF!</definedName>
    <definedName name="Excel_BuiltIn_Print_Area">#REF!</definedName>
    <definedName name="EXCEP_ITEMS">[64]EquityTemplate!$A$26:$IV$26</definedName>
    <definedName name="Excess_cash">[40]DCF_VDF!$C$5:$AE$5</definedName>
    <definedName name="excf">#REF!</definedName>
    <definedName name="excfancy">#REF!</definedName>
    <definedName name="Exchange_Rate">[45]Sheet3!$C$16</definedName>
    <definedName name="Exchange_Rate_98">[45]Sheet3!$B$16</definedName>
    <definedName name="excmono">#REF!</definedName>
    <definedName name="excp">#REF!</definedName>
    <definedName name="excpoly">#REF!</definedName>
    <definedName name="excsplit">#REF!</definedName>
    <definedName name="exct">#REF!</definedName>
    <definedName name="EXDT">'[99]CONTR-TEX LOCAL'!$F$129</definedName>
    <definedName name="EXDT1">'[99]CONTR-TEX LOCAL'!$F$155</definedName>
    <definedName name="EXFY">'[99]CONTR-POY'!$G$44</definedName>
    <definedName name="EXP">#REF!</definedName>
    <definedName name="EXP_HEAD">[100]Sheet1!$B$3:$F$177</definedName>
    <definedName name="EXPHD">[100]Sheet1!$B$3:$F$177</definedName>
    <definedName name="Expl_forecast_2nd_yr">[40]DCF_VDF!$F$1:$F$65536</definedName>
    <definedName name="Expl_forecast_3rd_yr">[40]DCF_VDF!$G$1:$G$65536</definedName>
    <definedName name="EXPO_GLOBAL_DISTRIBUTION_CENTRE__PT">#REF!</definedName>
    <definedName name="EXPORT">#N/A</definedName>
    <definedName name="ExportKohlsBig_One_SolidUSABath">'[101]Sales inputs '!#REF!</definedName>
    <definedName name="exportswccc">#REF!</definedName>
    <definedName name="EXPY">'[99]CONTR-POY'!$G$102</definedName>
    <definedName name="EXSM">'[99]CONTR-TEX LOCAL'!$F$130</definedName>
    <definedName name="EXSM1">'[99]CONTR-TEX LOCAL'!$F$156</definedName>
    <definedName name="ExtFiles">[40]DCF_VDF!$AG$2:$AG$10</definedName>
    <definedName name="EXTRA_ITEMS">[64]EquityTemplate!$A$34:$IV$34</definedName>
    <definedName name="EXTRA_RETAIL_GROUP_LTD">#REF!</definedName>
    <definedName name="EXTX">'[99]CONTR-TEX LOCAL'!$F$127</definedName>
    <definedName name="EXTX1">'[99]CONTR-TEX LOCAL'!$F$154</definedName>
    <definedName name="eyoec" hidden="1">[102]WGSRL!$G$49:$G$53</definedName>
    <definedName name="f" hidden="1">#REF!</definedName>
    <definedName name="F_AFLCFM2">[40]DCF_VDF!#REF!</definedName>
    <definedName name="F_AFLPEM3">[40]DCF_VDF!#REF!</definedName>
    <definedName name="F_AFLPEM4">[40]DCF_VDF!#REF!</definedName>
    <definedName name="F_AFLPEMb">[40]DCF_VDF!#REF!</definedName>
    <definedName name="F_AFLSD1">[40]DCF_VDF!#REF!</definedName>
    <definedName name="F_AFLSD2">[40]DCF_VDF!#REF!</definedName>
    <definedName name="F_Book_value_per_share">[40]DCF_VDF!#REF!</definedName>
    <definedName name="Fa">[64]EquityTemplate!$A$52:$IV$52</definedName>
    <definedName name="FA_ASSOC">[64]EquityTemplate!$A$53:$IV$53</definedName>
    <definedName name="FA_INV">[64]EquityTemplate!$A$54:$IV$54</definedName>
    <definedName name="Facility">[103]DISTN!#REF!</definedName>
    <definedName name="Facility_drawn">[103]DISTN!#REF!</definedName>
    <definedName name="FAMERangeDJ_BALAL28">[40]DCF_VDF!#REF!</definedName>
    <definedName name="FAMERangeDJ_BALAM28">[40]DCF_VDF!#REF!</definedName>
    <definedName name="FAMERangeDJ_BALAN28">[40]DCF_VDF!#REF!</definedName>
    <definedName name="FAMERangeGCI_BALD62">[40]DCF_VDF!#REF!</definedName>
    <definedName name="FAMERangeGCI_BALD63">[40]DCF_VDF!#REF!</definedName>
    <definedName name="FAMERangeKRI_BALAM99">[40]DCF_VDF!$V$93:$V$93</definedName>
    <definedName name="FAMERangeKRI_BALAN99">[40]DCF_VDF!$W$93:$W$93</definedName>
    <definedName name="Family_Dollar_Stores__Inc">#REF!</definedName>
    <definedName name="Fax_Cover">#REF!</definedName>
    <definedName name="FAZZINI_SRL">#REF!</definedName>
    <definedName name="FD" hidden="1">#REF!</definedName>
    <definedName name="FD_EPS">[64]EquityTemplate!$A$40:$IV$40</definedName>
    <definedName name="FDAV_acquiror">[104]Inputs!$L$54</definedName>
    <definedName name="FDAV_target">[104]Inputs!$J$54</definedName>
    <definedName name="FDC">[59]DETAILS!#REF!</definedName>
    <definedName name="FDEV_acquiror">[104]Inputs!$L$53</definedName>
    <definedName name="FDEV_target">[104]Inputs!$J$53</definedName>
    <definedName name="FDFD">#REF!</definedName>
    <definedName name="fdfdf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DS_target">[42]Inputs!$J$45</definedName>
    <definedName name="FDSHARES">[64]EquityTemplate!$A$15:$IV$15</definedName>
    <definedName name="FDYSALE">#REF!</definedName>
    <definedName name="FDYTOTAL">#REF!</definedName>
    <definedName name="FDYTR">[105]ASSUMPTION!$B$82</definedName>
    <definedName name="FE">'[106]Perf Target'!$D$16</definedName>
    <definedName name="feb">#REF!</definedName>
    <definedName name="febbi">'[107]TB RS $  feb'!#REF!</definedName>
    <definedName name="ff">#REF!</definedName>
    <definedName name="FFDFDF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fffff">#REF!</definedName>
    <definedName name="fg">#REF!</definedName>
    <definedName name="fgf">[40]DCF_VDF!#REF!</definedName>
    <definedName name="fgwcc">#REF!</definedName>
    <definedName name="FHDJFHD">#REF!</definedName>
    <definedName name="File_Name">OFFSET([108]!START,0,0,1,1)</definedName>
    <definedName name="Finance">'[93]Corp - Finance'!$A$1:$BZ$65536</definedName>
    <definedName name="Finrestructure">#REF!</definedName>
    <definedName name="First">[65]IS_BS_US!$I$4:$P$299</definedName>
    <definedName name="five">[65]IS_BS_US!$C$241:$Y$299</definedName>
    <definedName name="Fixed_asset_turns_fore">[40]DCF_VDF!$B$78:$K$78</definedName>
    <definedName name="Fixed_line">[40]DCF_VDF!$A$1:$I$74</definedName>
    <definedName name="Fixed_Plant_Administrative_Expenses">[41]Financials!#REF!</definedName>
    <definedName name="FixedCost_Table">'[109]Fixed Cost'!$B$3:$H$17</definedName>
    <definedName name="FLAIR_RUGS">#REF!</definedName>
    <definedName name="Floordirekt_GmBH___Co._KG">#REF!</definedName>
    <definedName name="FLORIDA_SUPPLY">#REF!</definedName>
    <definedName name="Format">#REF!</definedName>
    <definedName name="four">[65]IS_BS_US!$C$178:$Y$239</definedName>
    <definedName name="FOX_WIZEL_LTD">#REF!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E">'[48]Perf Target'!$D$14</definedName>
    <definedName name="FPQ">'[48]Perf Target'!$D$28</definedName>
    <definedName name="FPW">'[48]Perf Target'!$D$21</definedName>
    <definedName name="fratios">'[40]Model - US GAAP'!#REF!</definedName>
    <definedName name="Fred_Meyer__Inc._dba_Kroger">#REF!</definedName>
    <definedName name="free">[40]DCF_VDF!#REF!</definedName>
    <definedName name="FREEFLOAT">[64]EquityTemplate!$A$17:$IV$17</definedName>
    <definedName name="FRT">'[110]Vlookup-Frt'!$F$1:$J$65536</definedName>
    <definedName name="fuelcst">[111]Assumption!$D$29</definedName>
    <definedName name="fuelpm">'[74]p&amp;l'!#REF!</definedName>
    <definedName name="FULFIL">#N/A</definedName>
    <definedName name="FULLCOMPANY">[5]Input_B_V!$A$63</definedName>
    <definedName name="FUNCITY">#REF!</definedName>
    <definedName name="Furnitures">#REF!</definedName>
    <definedName name="fxusq1">[112]INPUTS!$Q$27</definedName>
    <definedName name="FY_87">'[40]Model - US GAAP'!#REF!</definedName>
    <definedName name="FY_88">'[40]Model - US GAAP'!#REF!</definedName>
    <definedName name="FY_89">'[40]Model - US GAAP'!#REF!</definedName>
    <definedName name="FY_90">'[40]Model - US GAAP'!#REF!</definedName>
    <definedName name="FY_91">'[40]Model - US GAAP'!#REF!</definedName>
    <definedName name="FY_92">'[40]Model - US GAAP'!#REF!</definedName>
    <definedName name="FY_93">'[40]Model - US GAAP'!#REF!</definedName>
    <definedName name="FY_94">'[40]Model - US GAAP'!#REF!</definedName>
    <definedName name="FY_95">'[40]Model - US GAAP'!#REF!</definedName>
    <definedName name="FY_96">'[40]Model - US GAAP'!#REF!</definedName>
    <definedName name="FY_97">'[40]Model - US GAAP'!#REF!</definedName>
    <definedName name="FY_98">'[40]Model - US GAAP'!#REF!</definedName>
    <definedName name="G" hidden="1">#REF!</definedName>
    <definedName name="GALERIA_KARSTADT_KAUFHOF_GMBH">#REF!</definedName>
    <definedName name="GALERIA_Kaufhof_GmbH">#REF!</definedName>
    <definedName name="gbasnx">'[7]Excise on RM'!#REF!</definedName>
    <definedName name="GDF" hidden="1">{#N/A,#N/A,FALSE,"COMP"}</definedName>
    <definedName name="GDR_EXRATE">[64]EquityTemplate!$A$107:$IV$107</definedName>
    <definedName name="GEOG">[40]DCF_VDF!#REF!</definedName>
    <definedName name="Germany">[70]Opex!$B$84:$V$93</definedName>
    <definedName name="gf">#REF!</definedName>
    <definedName name="ghjghjh">[53]Anupam!#REF!</definedName>
    <definedName name="GIATH_SOUHIL_AL_NIZAMI_EST">#REF!</definedName>
    <definedName name="GLACIER_PARADISE_IMPORTING_INC.">#REF!</definedName>
    <definedName name="GLOBAL_WEAVERS_CORP">#REF!</definedName>
    <definedName name="Goodwill_Life">[42]Inputs!$R$25</definedName>
    <definedName name="GP">'[113]P13-R'!#REF!</definedName>
    <definedName name="gr_25598_vp" hidden="1">{#N/A,#N/A,FALSE,"profile ";#N/A,#N/A,FALSE,"rank";#N/A,#N/A,FALSE,"overbase";#N/A,#N/A,FALSE,"overcash";#N/A,#N/A,FALSE,"overtfp";#N/A,#N/A,FALSE,"overtcc"}</definedName>
    <definedName name="gr_25598_vp_1" hidden="1">{#N/A,#N/A,FALSE,"profile ";#N/A,#N/A,FALSE,"rank";#N/A,#N/A,FALSE,"overbase";#N/A,#N/A,FALSE,"overcash";#N/A,#N/A,FALSE,"overtfp";#N/A,#N/A,FALSE,"overtcc"}</definedName>
    <definedName name="Grand_store_LLC">#REF!</definedName>
    <definedName name="Grand_Total">#REF!</definedName>
    <definedName name="GRANDE_GLORIA_PRODUCTION_SA">#REF!</definedName>
    <definedName name="graph" hidden="1">'[114]S &amp; A'!$A$4:$A$8</definedName>
    <definedName name="GRAPHPAGE1">'[115]graph '!$B$4:$U$47</definedName>
    <definedName name="graphs">'[115]graph '!$A$1:$U$44</definedName>
    <definedName name="GRAPKPAGE2">'[115]graph '!$B$47:$T$90</definedName>
    <definedName name="GreyProdn_Q1">'[116]Grey Prodn'!$AB$4:$AC$120</definedName>
    <definedName name="GreyProdn_Q2">'[116]Grey Prodn'!$AB$121:$AC$236</definedName>
    <definedName name="GreyProdn_Q3">'[116]Grey Prodn'!$AB$237:$AC$353</definedName>
    <definedName name="GreyProdn_Q4">'[116]Grey Prodn'!$AB$354:$AC$470</definedName>
    <definedName name="Gross_income">[40]DCF_VDF!$C$10:$AE$10</definedName>
    <definedName name="Gross_income_fore">[40]DCF_VDF!$E$9:$G$9</definedName>
    <definedName name="Gross_income_growth_avg">[40]DCF_VDF!$B$140</definedName>
    <definedName name="Gross_margin_fore">[40]DCF_VDF!#REF!</definedName>
    <definedName name="grossblock">'[97]Projected Balance Sheet'!#REF!</definedName>
    <definedName name="grosssales_MT">#REF!</definedName>
    <definedName name="Growth">[40]DCF_VDF!$C$227</definedName>
    <definedName name="Growth_97">[40]DCF_VDF!$AD$227</definedName>
    <definedName name="Growth_98">[40]DCF_VDF!$AE$227</definedName>
    <definedName name="Growth_99">[40]DCF_VDF!$AF$227</definedName>
    <definedName name="GUESS_EUROPE_SAGL">#REF!</definedName>
    <definedName name="GWTable">'[56]GW-Bud'!$A$11:$Y$133</definedName>
    <definedName name="H_O_FASHION_CHAINS__2003__LTD.">#REF!</definedName>
    <definedName name="Habitat_Retail_Ltd">#REF!</definedName>
    <definedName name="Hangzhou_Netease_Yanxuan_Trading_Co">#REF!</definedName>
    <definedName name="HAYASHI_CO._LTD">#REF!</definedName>
    <definedName name="Header">#REF!</definedName>
    <definedName name="HeadOfficeTable">'[56]Head Office-Bud'!$A$11:$Y$133</definedName>
    <definedName name="HEMA_B.V.___HEMA_Far_East_Ltd.">#REF!</definedName>
    <definedName name="HFM_general_Trading_LLC">#REF!</definedName>
    <definedName name="hhhhhhh">#REF!</definedName>
    <definedName name="High_Life">#REF!</definedName>
    <definedName name="hjnabsd">'[7]Excise on RM'!#REF!</definedName>
    <definedName name="Hollywood_Magic_LLC">#REF!</definedName>
    <definedName name="HOME_DEPOT_PRODUCT_AUTHORITY_LLC">#REF!</definedName>
    <definedName name="HOME_DEPOT_USA_INC">#REF!</definedName>
    <definedName name="HOME_DYNAMIX">#REF!</definedName>
    <definedName name="HOME_GOODS">#REF!</definedName>
    <definedName name="Home_goods_Distribution_Centre___88">#REF!</definedName>
    <definedName name="Home_R_Us_Trading_LLC">#REF!</definedName>
    <definedName name="HOMEPLUS_CO._LTD">#REF!</definedName>
    <definedName name="HOS_PRIVATE_LIMITED">#REF!</definedName>
    <definedName name="Hotel_Yak___Yeti">#REF!</definedName>
    <definedName name="House_Of_Fraser">#REF!</definedName>
    <definedName name="ht">[40]DCF_VDF!$AC$94:$AC$94</definedName>
    <definedName name="hthh">'[117]P&amp;LSC'!#REF!</definedName>
    <definedName name="HTML_CodePage" hidden="1">1252</definedName>
    <definedName name="HTML_Control" hidden="1">{"'VALUATION'!$A$3:$R$266"}</definedName>
    <definedName name="HTML_Control_1" hidden="1">{"'VALUATION'!$A$3:$R$266"}</definedName>
    <definedName name="HTML_Description" hidden="1">"From 01-07-2000 To 31-07-2000"</definedName>
    <definedName name="HTML_Email" hidden="1">""</definedName>
    <definedName name="HTML_Header" hidden="1">"Terry Towels W I P Statement"</definedName>
    <definedName name="HTML_LastUpdate" hidden="1">"08/08/2000"</definedName>
    <definedName name="HTML_LineAfter" hidden="1">FALSE</definedName>
    <definedName name="HTML_LineBefore" hidden="1">FALSE</definedName>
    <definedName name="HTML_Name" hidden="1">"Naresh Pandya"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"C:\user\cost\HTM Files\wttwip07.htm"</definedName>
    <definedName name="HTML_PathTemplate" hidden="1">"C:\infac\pricewth\Aug99\Page06e.htm"</definedName>
    <definedName name="HTML_Title" hidden="1">"Welspun Terry Towels"</definedName>
    <definedName name="HUDSON_S_BAY_COMPANY">#REF!</definedName>
    <definedName name="HW_Q_Growth_2004">[43]Assumptions!#REF!</definedName>
    <definedName name="HYATT">#REF!</definedName>
    <definedName name="I">'[5]Ann-1'!#REF!</definedName>
    <definedName name="iam209gl">#REF!</definedName>
    <definedName name="IB_DIFF">#REF!</definedName>
    <definedName name="IC_2">[40]DCF_VDF!$O$1:$O$65536</definedName>
    <definedName name="IC_P1">[40]DCF_VDF!$R$1:$R$65536</definedName>
    <definedName name="IC_P2">[40]DCF_VDF!$S$1:$S$65536</definedName>
    <definedName name="IC_P3">[40]DCF_VDF!$T$1:$T$65536</definedName>
    <definedName name="ICICI">#REF!</definedName>
    <definedName name="IDdesign_A_S">#REF!</definedName>
    <definedName name="IFCI">#REF!</definedName>
    <definedName name="IHG">#REF!</definedName>
    <definedName name="IKEA_INDIA_PVT_LTD">#REF!</definedName>
    <definedName name="IKEA_Supply_AG">#REF!</definedName>
    <definedName name="Imla">[49]Drivers!$I$16</definedName>
    <definedName name="IMPORTADORA_BBMEX_S_DE_RL_DE_CV">#REF!</definedName>
    <definedName name="Importadora_Primex__S.A._de_C.V.">#REF!</definedName>
    <definedName name="income">[118]Income!#REF!</definedName>
    <definedName name="Income_equivalents">[40]DCF_VDF!$C$30:$AZ$30</definedName>
    <definedName name="Income_equivalents_fore">[40]DCF_VDF!$E$26:$X$26</definedName>
    <definedName name="Income_form_uncons_subs_fore">[40]DCF_VDF!$E$32:$G$32</definedName>
    <definedName name="Income_from_Unconsolidated_Subs">[40]DCF_VDF!$C$48:$AZ$48</definedName>
    <definedName name="Income_tax_fore">[40]DCF_VDF!$E$39:$M$39</definedName>
    <definedName name="Income_tax_growth_fore">[40]DCF_VDF!$H$143:$K$143</definedName>
    <definedName name="Income_taxes_payable_growth_fore">[40]DCF_VDF!$H$154:$K$154</definedName>
    <definedName name="income1">#REF!</definedName>
    <definedName name="incoome">[107]Income!#REF!</definedName>
    <definedName name="Increase_cap_RnD_fore">[40]DCF_VDF!$E$21:$Z$21</definedName>
    <definedName name="Increase_Capitalized_R_D_net">[40]DCF_VDF!$C$22:$AZ$22</definedName>
    <definedName name="Increase_in_other_liabilities">[40]DCF_VDF!#REF!</definedName>
    <definedName name="INCREMENT">[119]Returns!#REF!</definedName>
    <definedName name="INCREMENTAL">[119]Returns!#REF!</definedName>
    <definedName name="Incremental_Annual_Oracle">[45]Sheet3!$B$18</definedName>
    <definedName name="Incremental_Oracle_Salary">[45]Sheet3!$B$18</definedName>
    <definedName name="Incremental_SAP_Salary">[45]Sheet3!$B$18</definedName>
    <definedName name="india">#REF!</definedName>
    <definedName name="Ini_Scenario">[120]INI!$C$18</definedName>
    <definedName name="Ini_Year0">[120]INI!$C$19</definedName>
    <definedName name="Ini_Year0Col">[120]INI!$C$20</definedName>
    <definedName name="Initial_Package">[45]Sheet3!$B$14</definedName>
    <definedName name="Initial_Package_97">[45]Sheet3!$C$14</definedName>
    <definedName name="INPUT">#REF!</definedName>
    <definedName name="input_CableWireless">[36]CW!$B$3:$B$4,[36]CW!$D$7:$H$20,[36]CW!$D$27:$D$29,[36]CW!$D$31,[36]CW!$D$34:$F$37,[36]CW!$O$4:$P$4,[36]CW!$O$6:$P$6,[36]CW!$O$8:$P$8,[36]CW!$O$10:$P$10,[36]CW!$O$12:$P$12,[36]CW!$O$16:$P$16,[36]CW!$O$18:$P$18,[36]CW!$O$20:$P$20,[36]CW!$O$22:$P$22,[36]CW!$O$24:$P$24</definedName>
    <definedName name="input_CRK">[36]CRK!$B$3:$B$4,[36]CRK!$D$7:$H$20,[36]CRK!$D$27:$D$29,[36]CRK!$D$31,[36]CRK!$D$34:$F$37,[36]CRK!$O$4:$P$4,[36]CRK!$O$6:$P$6,[36]CRK!$O$8:$P$8,[36]CRK!$O$10:$P$10,[36]CRK!$O$12:$P$12,[36]CRK!$O$16:$P$16,[36]CRK!$O$18:$P$18,[36]CRK!$O$18,[36]CRK!$P$18,[36]CRK!$O$20,[36]CRK!$P$20,[36]CRK!$O$22,[36]CRK!$P$22</definedName>
    <definedName name="input_CWComms">[36]CWC!$B$3:$B$4,[36]CWC!$D$7:$H$20,[36]CWC!$D$27:$D$29,[36]CWC!$D$31,[36]CWC!$D$34:$F$37,[36]CWC!$O$4:$P$4,[36]CWC!$O$6:$P$6,[36]CWC!$O$8:$P$8,[36]CWC!$O$10:$P$10,[36]CWC!$O$12:$P$12,[36]CWC!$O$16:$P$16,[36]CWC!$O$18:$P$18,[36]CWC!$O$20:$P$20,[36]CWC!$O$22:$P$22,[36]CWC!$O$24:$P$24</definedName>
    <definedName name="input_DeutscheTelekom">[36]DT!$B$3:$B$4,[36]DT!$D$7:$H$20,[36]DT!$D$27:$D$29,[36]DT!$D$31,[36]DT!$D$34:$F$37,[36]DT!$O$4:$P$4,[36]DT!$O$6:$P$6,[36]DT!$O$8:$P$8,[36]DT!$O$10:$P$10,[36]DT!$O$12:$P$12,[36]DT!$O$16:$P$16,[36]DT!$O$18:$P$18,[36]DT!$O$20:$P$20,[36]DT!$O$22:$P$22,[36]DT!$O$24:$P$24</definedName>
    <definedName name="input_Energis">[36]EGS!$B$3:$B$4,[36]EGS!$D$7:$H$20,[36]EGS!$D$27:$D$29,[36]EGS!$D$31,[36]EGS!$D$34:$F$37,[36]EGS!$O$4:$P$4,[36]EGS!$O$6:$P$6,[36]EGS!$O$8:$P$8,[36]EGS!$O$10:$P$10,[36]EGS!$O$12:$P$12,[36]EGS!$O$16:$P$16,[36]EGS!$O$18:$P$18,[36]EGS!$O$20:$P$20,[36]EGS!$O$22:$P$22,[36]EGS!$O$24:$P$24</definedName>
    <definedName name="input_EQUANT">[36]EQU!$B$3:$B$4,[36]EQU!$D$7:$H$20,[36]EQU!$D$27:$D$29,[36]EQU!$D$31,[36]EQU!$D$34:$F$37,[36]EQU!$O$4:$P$4,[36]EQU!$O$6:$P$6,[36]EQU!$O$8:$P$8,[36]EQU!$O$10:$P$10,[36]EQU!$O$12:$P$12,[36]EQU!$O$16:$P$16,[36]EQU!$O$18:$P$18,[36]EQU!$O$20:$P$20,[36]EQU!$O$22:$P$22,[36]EQU!$O$24:$P$24</definedName>
    <definedName name="input_FranceTelecom">[36]FT!$B$3:$B$4,[36]FT!$D$7:$H$20,[36]FT!$D$27:$D$29,[36]FT!$D$31,[36]FT!$D$34:$F$37,[36]FT!$O$4:$P$4,[36]FT!$O$6:$P$6,[36]FT!$O$8:$P$8,[36]FT!$O$10:$P$10,[36]FT!$O$12:$P$12,[36]FT!$O$16:$P$16,[36]FT!$O$18:$P$18,[36]FT!$O$20:$P$20,[36]FT!$O$22:$P$22,[36]FT!$O$24:$P$24</definedName>
    <definedName name="input_GlobalTeleSystems">[36]GTS!$B$3:$B$4,[36]GTS!$D$7:$H$20,[36]GTS!$D$27:$D$29,[36]GTS!$D$31,[36]GTS!$D$34:$F$37,[36]GTS!$O$4:$P$4,[36]GTS!$O$6:$P$6,[36]GTS!$O$8:$P$8,[36]GTS!$O$10:$P$10,[36]GTS!$O$12:$P$12,[36]GTS!$O$16:$P$16,[36]GTS!$O$18:$P$18,[36]GTS!$O$20:$P$20,[36]GTS!$O$22:$P$22,[36]GTS!$O$24:$P$24</definedName>
    <definedName name="input_KPNUSGAAP">[36]KPN!$B$3:$B$4,[36]KPN!$D$7:$H$20,[36]KPN!$D$27:$D$29,[36]KPN!$D$31,[36]KPN!$D$34:$F$37,[36]KPN!$O$4:$P$4,[36]KPN!$O$6:$P$6,[36]KPN!$O$8:$P$8,[36]KPN!$O$10:$P$10,[36]KPN!$O$12:$P$12,[36]KPN!$O$16:$P$16,[36]KPN!$O$18:$P$18,[36]KPN!$O$20:$P$20,[36]KPN!$O$22:$P$22,[36]KPN!$O$24:$P$24</definedName>
    <definedName name="input_Mannesmann">[36]MNN!$B$3:$B$4,[36]MNN!$D$7:$H$20,[36]MNN!$D$27:$D$29,[36]MNN!$D$31,[36]MNN!$D$34:$F$37,[36]MNN!$O$4:$P$4,[36]MNN!$O$6:$P$6,[36]MNN!$O$8:$P$8,[36]MNN!$O$10:$P$10,[36]MNN!$O$12:$P$12,[36]MNN!$O$16:$P$16,[36]MNN!$O$18:$P$18,[36]MNN!$O$20:$P$20,[36]MNN!$O$22:$P$22,[36]MNN!$O$24:$P$24</definedName>
    <definedName name="input_MATAVUSD">[36]MTA!$B$3:$B$4,[36]MTA!$D$7:$H$20,[36]MTA!$D$27:$D$29,[36]MTA!$D$31,[36]MTA!$D$34:$F$37,[36]MTA!$O$4:$P$4,[36]MTA!$O$6:$P$6,[36]MTA!$O$8:$P$8,[36]MTA!$O$10:$P$10,[36]MTA!$O$12:$P$12,[36]MTA!$O$16:$P$16,[36]MTA!$O$18:$P$18,[36]MTA!$O$20:$P$20,[36]MTA!$O$22:$P$22,[36]MTA!$O$24:$P$24</definedName>
    <definedName name="input_Mobistar">[36]MOB!$B$3:$B$4,[36]MOB!$D$7:$H$20,[36]MOB!$D$27:$D$29,[36]MOB!$D$31,[36]MOB!$D$34:$F$37,[36]MOB!$O$4:$P$4,[36]MOB!$O$6:$P$6,[36]MOB!$O$8:$P$8,[36]MOB!$O$10:$P$10,[36]MOB!$O$12:$P$12,[36]MOB!$O$16:$P$16,[36]MOB!$O$18:$P$18,[36]MOB!$O$20:$P$20,[36]MOB!$O$22:$P$22,[36]MOB!$O$24:$P$24</definedName>
    <definedName name="input_NETCOMa">[36]NTC!$B$3:$B$4,[36]NTC!$D$7:$H$20,[36]NTC!$D$27:$D$29,[36]NTC!$D$31,[36]NTC!$D$34:$F$37,[36]NTC!$O$4:$P$4,[36]NTC!$O$6:$P$6,[36]NTC!$O$8:$P$8,[36]NTC!$O$10:$P$10,[36]NTC!$O$12:$P$12,[36]NTC!$O$16:$P$16,[36]NTC!$O$18:$P$18,[36]NTC!$O$20:$P$20,[36]NTC!$O$22:$P$22,[36]NTC!$O$24:$P$24</definedName>
    <definedName name="input_OTDUSD">[36]OTE!$B$3:$B$4,[36]OTE!$D$7:$H$20,[36]OTE!$D$27:$D$29,[36]OTE!$D$31,[36]OTE!$D$34:$F$37,[36]OTE!$O$4:$P$4,[36]OTE!$O$6:$P$6,[36]OTE!$O$8:$P$8,[36]OTE!$O$10:$P$10,[36]OTE!$O$12:$P$12,[36]OTE!$O$16:$P$16,[36]OTE!$O$18:$P$18,[36]OTE!$O$20:$P$20,[36]OTE!$O$22:$P$22,[36]OTE!$O$24:$P$24</definedName>
    <definedName name="input_PTUSGAAP">[36]PT!$B$3:$B$4,[36]PT!$D$7:$H$20,[36]PT!$D$27:$D$29,[36]PT!$D$31,[36]PT!$D$34:$F$39,[36]PT!$O$4:$P$4,[36]PT!$O$6:$P$6,[36]PT!$O$8:$P$8,[36]PT!$O$10:$P$10,[36]PT!$O$12:$P$12,[36]PT!$O$16:$P$16,[36]PT!$O$18:$P$18,[36]PT!$O$20:$P$20,[36]PT!$O$22:$P$22,[36]PT!$O$24:$P$24</definedName>
    <definedName name="input_Sonera">[36]SON!$B$3:$B$4,[36]SON!$D$7:$H$20,[36]SON!$D$27:$D$29,[36]SON!$D$31,[36]SON!$D$34:$F$37,[36]SON!$O$4:$P$4,[36]SON!$O$6:$P$6,[36]SON!$O$8:$P$8,[36]SON!$O$10:$P$10,[36]SON!$O$12:$P$12,[36]SON!$O$16:$P$16,[36]SON!$O$18:$P$18,[36]SON!$O$20:$P$20,[36]SON!$O$22:$P$22,[36]SON!$O$24:$P$24</definedName>
    <definedName name="input_SPTUSD">[36]SPT!$B$3:$B$4,[36]SPT!$D$7:$H$20,[36]SPT!$D$27:$D$29,[36]SPT!$D$31,[36]SPT!$D$34:$F$37,[36]SPT!$O$4:$P$4,[36]SPT!$O$6:$P$6,[36]SPT!$O$8:$P$8,[36]SPT!$O$10:$P$10,[36]SPT!$O$12:$P$12,[36]SPT!$O$16:$P$16,[36]SPT!$O$18:$P$18,[36]SPT!$O$20:$P$20,[36]SPT!$O$22:$P$22,[36]SPT!$O$24:$P$24</definedName>
    <definedName name="INPUT_StetHallas">'[36]STET H'!$B$3:$B$4,'[36]STET H'!$D$7:$H$20,'[36]STET H'!$D$27:$D$29,'[36]STET H'!$D$31,'[36]STET H'!$D$34:$F$37,'[36]STET H'!$O$4:$P$4,'[36]STET H'!$O$6:$P$6,'[36]STET H'!$O$8:$P$8,'[36]STET H'!$O$10:$P$10,'[36]STET H'!$O$12:$P$12,'[36]STET H'!$O$16:$P$16,'[36]STET H'!$O$18:$P$18,'[36]STET H'!$O$20:$P$20,'[36]STET H'!$O$22:$P$22,'[36]STET H'!$O$24:$P$24</definedName>
    <definedName name="input_Swisscom">[36]SWCM!$B$3:$B$4,[36]SWCM!$D$7:$H$20,[36]SWCM!$D$27:$D$29,[36]SWCM!$D$31,[36]SWCM!$D$34:$F$37,[36]SWCM!$O$4:$P$4,[36]SWCM!$O$6:$P$6,[36]SWCM!$O$8:$P$8,[36]SWCM!$O$10:$P$10,[36]SWCM!$O$12:$P$12,[36]SWCM!$O$16:$P$16,[36]SWCM!$O$18:$P$18,[36]SWCM!$O$20:$P$20,[36]SWCM!$O$22:$P$22,[36]SWCM!$O$24:$P$24</definedName>
    <definedName name="input_Teledanmark">[36]TLD!$B$3:$B$4,[36]TLD!$D$7:$H$20,[36]TLD!$D$27:$D$29,[36]TLD!$D$31,[36]TLD!$D$34:$F$37,[36]TLD!$O$4:$P$4,[36]TLD!$O$6:$P$6,[36]TLD!$O$8:$P$8,[36]TLD!$O$10:$P$10,[36]TLD!$O$12:$P$12,[36]TLD!$O$16:$P$16,[36]TLD!$O$18:$P$18,[36]TLD!$O$20:$P$20,[36]TLD!$O$22:$P$22,[36]TLD!$O$24:$P$24</definedName>
    <definedName name="input_TelefonicaUSGAAP">[36]TEF!$B$3:$B$4,[36]TEF!$D$7:$H$20,[36]TEF!$D$27:$D$29,[36]TEF!$D$31,[36]TEF!$D$34:$F$39,[36]TEF!$O$4:$P$4,[36]TEF!$O$6:$P$6,[36]TEF!$O$8:$P$8,[36]TEF!$O$10:$P$10,[36]TEF!$O$12:$P$12,[36]TEF!$O$16:$P$16,[36]TEF!$O$18:$P$18,[36]TEF!$O$20:$P$20,[36]TEF!$O$22:$P$22,[36]TEF!$O$24:$P$24</definedName>
    <definedName name="input_TeleWest">[36]VSTL!$B$3:$B$4,[36]VSTL!$D$7:$H$20,[36]VSTL!$D$27:$D$29,[36]VSTL!$D$31,[36]VSTL!$D$34:$F$37,[36]VSTL!$O$4:$P$4,[36]VSTL!$O$6:$P$6,[36]VSTL!$O$8:$P$8,[36]VSTL!$O$10:$P$10,[36]VSTL!$O$12:$P$12,[36]VSTL!$O$16:$P$16,[36]VSTL!$O$18:$P$18,[36]VSTL!$O$20:$P$20,[36]VSTL!$O$22:$P$22,[36]VSTL!$O$24:$P$24</definedName>
    <definedName name="input_TIM">[36]TIM!$B$3:$B$4,[36]TIM!$D$7:$H$20,[36]TIM!$D$27:$D$29,[36]TIM!$D$31,[36]TIM!$D$34:$F$37,[36]TIM!$O$4:$P$4,[36]TIM!$O$6:$P$6,[36]TIM!$O$8:$P$8,[36]TIM!$O$10:$P$10,[36]TIM!$O$12:$P$12,[36]TIM!$O$16:$P$16,[36]TIM!$O$18:$P$18,[36]TIM!$O$20:$P$20,[36]TIM!$O$22:$P$22,[36]TIM!$O$24:$P$24</definedName>
    <definedName name="input_Vodafone">[36]VOD!$B$3:$B$4,[36]VOD!$D$7:$H$20,[36]VOD!$D$27:$D$29,[36]VOD!$D$31,[36]VOD!$D$34:$F$37,[36]VOD!$O$4:$P$4,[36]VOD!$O$6:$P$6,[36]VOD!$O$8:$P$8,[36]VOD!$O$10:$P$10,[36]VOD!$O$12:$P$12,[36]VOD!$O$16:$P$16,[36]VOD!$O$18:$P$18,[36]VOD!$O$20:$P$20,[36]VOD!$O$22:$P$22,[36]VOD!$O$24:$P$24</definedName>
    <definedName name="inr">#REF!</definedName>
    <definedName name="InsPref">#REF!</definedName>
    <definedName name="INT_COV">[64]EquityTemplate!$A$49:$IV$49</definedName>
    <definedName name="INT_EXP">[64]EquityTemplate!$A$21:$IV$21</definedName>
    <definedName name="INT_INC">[64]EquityTemplate!$A$24:$IV$24</definedName>
    <definedName name="int_sch">#REF!</definedName>
    <definedName name="Interest_exp_inc_fore">[40]DCF_VDF!$E$33:$M$33</definedName>
    <definedName name="Interest_expense_income">[40]DCF_VDF!$C$63:$AE$63</definedName>
    <definedName name="Interestwc">'[97]Working capital requirement'!#REF!</definedName>
    <definedName name="intfclidbi">[121]repaymentsch!$D$5</definedName>
    <definedName name="intidbi">[121]repaymentsch!$D$4</definedName>
    <definedName name="intloan">'[122]Cash Flow'!$C$30</definedName>
    <definedName name="intloan2">'[122]Cash Flow'!$D$30</definedName>
    <definedName name="intloan3">'[122]Cash Flow'!$E$30</definedName>
    <definedName name="intloan4">'[122]Cash Flow'!$F$30</definedName>
    <definedName name="intloan5">'[122]Cash Flow'!$G$30</definedName>
    <definedName name="IntlPM">'[93]Intl - PM '!$A$1:$AZ$65536</definedName>
    <definedName name="IntlSales">'[93]Intl - Sales'!$A$1:$AZ$65536</definedName>
    <definedName name="intpm">'[74]p&amp;l'!#REF!</definedName>
    <definedName name="INTREND_GLOBAL_CORP">#REF!</definedName>
    <definedName name="intsch">#REF!</definedName>
    <definedName name="intschd">[53]Financials!#REF!</definedName>
    <definedName name="inttl">#REF!</definedName>
    <definedName name="intwc">#REF!</definedName>
    <definedName name="intwcexisting">'[123]interest '!#REF!</definedName>
    <definedName name="Invested_capital">[40]DCF_VDF!$C$87:$AE$87</definedName>
    <definedName name="Invested_capital_DCF">[40]DCF_VDF!$C$77:$AZ$77</definedName>
    <definedName name="Invested_capital_growth_fore">[40]DCF_VDF!$H$146:$K$146</definedName>
    <definedName name="Invested_capital_turns">[40]DCF_VDF!$C$102:$AU$102</definedName>
    <definedName name="Invested_capital_turns_DCF">[40]DCF_VDF!$C$83:$AZ$83</definedName>
    <definedName name="Invested_capital_turns_fore">[40]DCF_VDF!$H$80:$K$80</definedName>
    <definedName name="investment">'[97]Projected Balance Sheet'!#REF!</definedName>
    <definedName name="IPA">#REF!,#REF!</definedName>
    <definedName name="IPD">#REF!</definedName>
    <definedName name="IPER_MONTEBELLO_SPA">#REF!</definedName>
    <definedName name="IPO_date">[103]DISTN!#REF!</definedName>
    <definedName name="IQ_ACCOUNT_CHANGE" hidden="1">"c36"</definedName>
    <definedName name="IQ_ACCOUNTS_PAY" hidden="1">"c91"</definedName>
    <definedName name="IQ_ACCRUED_EXP" hidden="1">"c93"</definedName>
    <definedName name="IQ_ACCUM_DEP" hidden="1">"c282"</definedName>
    <definedName name="IQ_ADD_PAID_IN" hidden="1">"c109"</definedName>
    <definedName name="IQ_ALLOW_CONST" hidden="1">"c292"</definedName>
    <definedName name="IQ_AMORTIZATION" hidden="1">"c121"</definedName>
    <definedName name="IQ_ASSET_TURNS" hidden="1">"c148"</definedName>
    <definedName name="IQ_AVG_BROKER_REC" hidden="1">"c278"</definedName>
    <definedName name="IQ_AVG_BROKER_REC_NO" hidden="1">"c279"</definedName>
    <definedName name="IQ_AVG_PRICE" hidden="1">"c253"</definedName>
    <definedName name="IQ_AVG_VOLUME" hidden="1">"c254"</definedName>
    <definedName name="IQ_BASIC_EPS_EXCL" hidden="1">"c45"</definedName>
    <definedName name="IQ_BASIC_EPS_INCL" hidden="1">"c46"</definedName>
    <definedName name="IQ_BASIC_NORMAL_EPS" hidden="1">"c65"</definedName>
    <definedName name="IQ_BASIC_WEIGHT" hidden="1">"c44"</definedName>
    <definedName name="IQ_BETA" hidden="1">"c226"</definedName>
    <definedName name="IQ_BOARD_MEMBER" hidden="1">"c233"</definedName>
    <definedName name="IQ_BOARD_MEMBER_TITLE" hidden="1">"c234"</definedName>
    <definedName name="IQ_BV_OVER_SHARES" hidden="1">"c177"</definedName>
    <definedName name="IQ_CAL_Q" hidden="1">"c246"</definedName>
    <definedName name="IQ_CAL_Y" hidden="1">"c248"</definedName>
    <definedName name="IQ_CAPEX" hidden="1">"c126"</definedName>
    <definedName name="IQ_CAPITAL_LEASE" hidden="1">"c99"</definedName>
    <definedName name="IQ_CASH" hidden="1">"c69"</definedName>
    <definedName name="IQ_CASH_DUE_BANKS" hidden="1">"c71"</definedName>
    <definedName name="IQ_CASH_EQUIV" hidden="1">"c70"</definedName>
    <definedName name="IQ_CASH_INTEREST" hidden="1">"c137"</definedName>
    <definedName name="IQ_CASH_ST" hidden="1">"c73"</definedName>
    <definedName name="IQ_CASH_TAXES" hidden="1">"c138"</definedName>
    <definedName name="IQ_CHANGES_WORK_CAP" hidden="1">"c124"</definedName>
    <definedName name="IQ_CITY" hidden="1">"c216"</definedName>
    <definedName name="IQ_CLOSEPRICE" hidden="1">"c206"</definedName>
    <definedName name="IQ_COMMON_STOCK" hidden="1">"c108"</definedName>
    <definedName name="IQ_COMPANY_ADDRESS" hidden="1">"c213"</definedName>
    <definedName name="IQ_COMPANY_NAME" hidden="1">"c208"</definedName>
    <definedName name="IQ_COMPANY_PHONE" hidden="1">"c219"</definedName>
    <definedName name="IQ_COMPANY_STREET1" hidden="1">"c214"</definedName>
    <definedName name="IQ_COMPANY_STREET2" hidden="1">"c215"</definedName>
    <definedName name="IQ_COMPANY_TICKER" hidden="1">"c209"</definedName>
    <definedName name="IQ_COMPANY_WEBSITE" hidden="1">"c212"</definedName>
    <definedName name="IQ_COMPANY_ZIP" hidden="1">"c218"</definedName>
    <definedName name="IQ_COST_REVENUE" hidden="1">"c6"</definedName>
    <definedName name="IQ_COUNTRY_NAME" hidden="1">"c220"</definedName>
    <definedName name="IQ_CURRENT_PORT" hidden="1">"c95"</definedName>
    <definedName name="IQ_CURRENT_RATIO" hidden="1">"c164"</definedName>
    <definedName name="IQ_DAYS_PAY_OUTST" hidden="1">"c154"</definedName>
    <definedName name="IQ_DAYS_SALES_OUTST" hidden="1">"c153"</definedName>
    <definedName name="IQ_DEF_ACQ_CST" hidden="1">"c290"</definedName>
    <definedName name="IQ_DEFERRED_INC_TAX" hidden="1">"c102"</definedName>
    <definedName name="IQ_DEFERRED_TAXES" hidden="1">"c122"</definedName>
    <definedName name="IQ_DEPRE_AMORT" hidden="1">"c10"</definedName>
    <definedName name="IQ_DEPRE_AMORT_SUPPL" hidden="1">"c54"</definedName>
    <definedName name="IQ_DEPRE_DEPLE" hidden="1">"c120"</definedName>
    <definedName name="IQ_DEPRE_SUPP" hidden="1">"c136"</definedName>
    <definedName name="IQ_DESCRIPTION_LONG" hidden="1">"c211"</definedName>
    <definedName name="IQ_DILUT_ADJUST" hidden="1">"c47"</definedName>
    <definedName name="IQ_DILUT_EPS_EXCL" hidden="1">"c49"</definedName>
    <definedName name="IQ_DILUT_EPS_INCL" hidden="1">"c50"</definedName>
    <definedName name="IQ_DILUT_NORMAL_EPS" hidden="1">"c66"</definedName>
    <definedName name="IQ_DILUT_WEIGHT" hidden="1">"c48"</definedName>
    <definedName name="IQ_DISCONT_OPER" hidden="1">"c37"</definedName>
    <definedName name="IQ_DIVID_SHARE" hidden="1">"c51"</definedName>
    <definedName name="IQ_DIVIDEND_YIELD" hidden="1">"c230"</definedName>
    <definedName name="IQ_EBIT" hidden="1">"c22"</definedName>
    <definedName name="IQ_EBIT_MARGIN" hidden="1">"c141"</definedName>
    <definedName name="IQ_EBIT_OVER_IE" hidden="1">"c184"</definedName>
    <definedName name="IQ_EBITDA" hidden="1">"c23"</definedName>
    <definedName name="IQ_EBITDA_CAPEX_OVER_TOTAL_IE" hidden="1">"c186"</definedName>
    <definedName name="IQ_EBITDA_MARGIN" hidden="1">"c140"</definedName>
    <definedName name="IQ_EBITDA_OVER_TOTAL_IE" hidden="1">"c185"</definedName>
    <definedName name="IQ_EFFECT_SPECIAL_CHARGE" hidden="1">"c61"</definedName>
    <definedName name="IQ_EMPLOYEES" hidden="1">"c221"</definedName>
    <definedName name="IQ_ENTERPRISE_VALUE" hidden="1">"c2"</definedName>
    <definedName name="IQ_EPS" hidden="1">"IQ_EPS"</definedName>
    <definedName name="IQ_EPS_EST" hidden="1">"c187"</definedName>
    <definedName name="IQ_EPS_HIGH_EST" hidden="1">"c269"</definedName>
    <definedName name="IQ_EPS_LOW_EST" hidden="1">"c270"</definedName>
    <definedName name="IQ_EPS_NUM_EST" hidden="1">"c271"</definedName>
    <definedName name="IQ_EPS_STDDEV_EST" hidden="1">"c272"</definedName>
    <definedName name="IQ_EQUITY_AFFIL" hidden="1">"c33"</definedName>
    <definedName name="IQ_EQV_OVER_BV" hidden="1">"c173"</definedName>
    <definedName name="IQ_EQV_OVER_LTM_PRETAX_INC" hidden="1">"c178"</definedName>
    <definedName name="IQ_ESOP_DEBT" hidden="1">"c112"</definedName>
    <definedName name="IQ_EV_OVER_EMPLOYEE" hidden="1">"c172"</definedName>
    <definedName name="IQ_EV_OVER_LTM_EBIT" hidden="1">"c167"</definedName>
    <definedName name="IQ_EV_OVER_LTM_EBITDA" hidden="1">"c168"</definedName>
    <definedName name="IQ_EV_OVER_LTM_REVENUE" hidden="1">"c169"</definedName>
    <definedName name="IQ_EXCHANGE" hidden="1">"c210"</definedName>
    <definedName name="IQ_EXTRA_ITEMS" hidden="1">"c38"</definedName>
    <definedName name="IQ_FINANCING_CASH" hidden="1">"c129"</definedName>
    <definedName name="IQ_FISCAL_Q" hidden="1">"c245"</definedName>
    <definedName name="IQ_FISCAL_Y" hidden="1">"c247"</definedName>
    <definedName name="IQ_FIVE_PERCENT_OWNER" hidden="1">"c239"</definedName>
    <definedName name="IQ_FIVEPERCENT_PERCENT" hidden="1">"c240"</definedName>
    <definedName name="IQ_FIVEPERCENT_SHARES" hidden="1">"c251"</definedName>
    <definedName name="IQ_FOREIGN_EXCHANGE" hidden="1">"c134"</definedName>
    <definedName name="IQ_FWD" hidden="1">"LTM"</definedName>
    <definedName name="IQ_FWD_CY" hidden="1">"10001"</definedName>
    <definedName name="IQ_FWD_CY1" hidden="1">"10002"</definedName>
    <definedName name="IQ_FWD_CY2" hidden="1">"10003"</definedName>
    <definedName name="IQ_FWD_FY" hidden="1">"1001"</definedName>
    <definedName name="IQ_FWD_FY1" hidden="1">"1002"</definedName>
    <definedName name="IQ_FWD_FY2" hidden="1">"1003"</definedName>
    <definedName name="IQ_FWD_Q" hidden="1">"501"</definedName>
    <definedName name="IQ_FWD_Q1" hidden="1">"502"</definedName>
    <definedName name="IQ_FWD_Q2" hidden="1">"503"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_DATE" hidden="1">"IQ_FY_DATE"</definedName>
    <definedName name="IQ_GAIN_SALE_ASSETS" hidden="1">"c27"</definedName>
    <definedName name="IQ_GOODWILL_NET" hidden="1">"c85"</definedName>
    <definedName name="IQ_GROSS_DIVID" hidden="1">"c52"</definedName>
    <definedName name="IQ_GROSS_MARGIN" hidden="1">"c139"</definedName>
    <definedName name="IQ_GROSS_PROFIT" hidden="1">"c7"</definedName>
    <definedName name="IQ_HIGHPRICE" hidden="1">"c193"</definedName>
    <definedName name="IQ_INC_AFTER_TAX" hidden="1">"c31"</definedName>
    <definedName name="IQ_INC_AVAIL_EXCL" hidden="1">"c42"</definedName>
    <definedName name="IQ_INC_AVAIL_INCL" hidden="1">"c43"</definedName>
    <definedName name="IQ_INC_BEFORE_TAX" hidden="1">"c29"</definedName>
    <definedName name="IQ_INC_TAX" hidden="1">"c30"</definedName>
    <definedName name="IQ_INC_TAX_EXCL" hidden="1">"c62"</definedName>
    <definedName name="IQ_INSIDER_OWNER" hidden="1">"c237"</definedName>
    <definedName name="IQ_INSIDER_PERCENT" hidden="1">"c238"</definedName>
    <definedName name="IQ_INSIDER_SHARES" hidden="1">"c250"</definedName>
    <definedName name="IQ_INSTITUTIONAL_OWNER" hidden="1">"c235"</definedName>
    <definedName name="IQ_INSTITUTIONAL_PERCENT" hidden="1">"c236"</definedName>
    <definedName name="IQ_INSTITUTIONAL_SHARES" hidden="1">"c249"</definedName>
    <definedName name="IQ_INSUR_RECEIV" hidden="1">"c288"</definedName>
    <definedName name="IQ_INTANGIBLES_NET" hidden="1">"c86"</definedName>
    <definedName name="IQ_INTEREST_EXP_NET" hidden="1">"c17"</definedName>
    <definedName name="IQ_INTEREST_EXP_NON" hidden="1">"c24"</definedName>
    <definedName name="IQ_INTEREST_EXP_SUPPL" hidden="1">"c53"</definedName>
    <definedName name="IQ_INTEREST_INC" hidden="1">"c26"</definedName>
    <definedName name="IQ_INTEREST_INC_NON" hidden="1">"c25"</definedName>
    <definedName name="IQ_INVENTORY_TURNS" hidden="1">"c147"</definedName>
    <definedName name="IQ_ISS_DEBT_NET" hidden="1">"c132"</definedName>
    <definedName name="IQ_ISS_STOCK_NET" hidden="1">"c131"</definedName>
    <definedName name="IQ_LASTSALEPRICE" hidden="1">"c191"</definedName>
    <definedName name="IQ_LATEST" hidden="1">"1"</definedName>
    <definedName name="IQ_LATESTK" hidden="1">"1000"</definedName>
    <definedName name="IQ_LATESTKFR" hidden="1">"100"</definedName>
    <definedName name="IQ_LATESTQ" hidden="1">"500"</definedName>
    <definedName name="IQ_LATESTQFR" hidden="1">"50"</definedName>
    <definedName name="IQ_LOAN_LOSS" hidden="1">"c12"</definedName>
    <definedName name="IQ_LONG_TERM_DEBT" hidden="1">"c98"</definedName>
    <definedName name="IQ_LONG_TERM_DEBT_OVER_TOTAL_CAP" hidden="1">"c181"</definedName>
    <definedName name="IQ_LONG_TERM_GROWTH" hidden="1">"c143"</definedName>
    <definedName name="IQ_LONG_TERM_INV" hidden="1">"c87"</definedName>
    <definedName name="IQ_LOWPRICE" hidden="1">"c194"</definedName>
    <definedName name="IQ_LT_NOTE_RECEIV" hidden="1">"c289"</definedName>
    <definedName name="IQ_LTM_DATE" hidden="1">"IQ_LTM_DATE"</definedName>
    <definedName name="IQ_LTM_REVENUE_OVER_EMPLOYEES" hidden="1">"c179"</definedName>
    <definedName name="IQ_MARKETCAP" hidden="1">"c200"</definedName>
    <definedName name="IQ_MINORITY_INTEREST" hidden="1">"c103"</definedName>
    <definedName name="IQ_MINORITY_INTEREST_IS" hidden="1">"c32"</definedName>
    <definedName name="IQ_MISC_EARN_ADJ" hidden="1">"c41"</definedName>
    <definedName name="IQ_NET_CHANGE" hidden="1">"c135"</definedName>
    <definedName name="IQ_NET_DEBT" hidden="1">"c118"</definedName>
    <definedName name="IQ_NET_INC" hidden="1">"c39"</definedName>
    <definedName name="IQ_NET_INC_BEFORE" hidden="1">"c35"</definedName>
    <definedName name="IQ_NET_INC_CF" hidden="1">"c119"</definedName>
    <definedName name="IQ_NET_INC_MARGIN" hidden="1">"c142"</definedName>
    <definedName name="IQ_NET_INTEREST_INC" hidden="1">"c11"</definedName>
    <definedName name="IQ_NET_INTEREST_INC_AFTER_LL" hidden="1">"c13"</definedName>
    <definedName name="IQ_NET_LOANS" hidden="1">"c75"</definedName>
    <definedName name="IQ_NON_CASH" hidden="1">"c123"</definedName>
    <definedName name="IQ_NON_INTEREST_EXP" hidden="1">"c15"</definedName>
    <definedName name="IQ_NON_INTEREST_INC" hidden="1">"c14"</definedName>
    <definedName name="IQ_NORMAL_INC_AFTER" hidden="1">"c63"</definedName>
    <definedName name="IQ_NORMAL_INC_AVAIL" hidden="1">"c64"</definedName>
    <definedName name="IQ_NORMAL_INC_BEFORE" hidden="1">"c60"</definedName>
    <definedName name="IQ_NOTES_PAY" hidden="1">"c94"</definedName>
    <definedName name="IQ_OPENPRICE" hidden="1">"c195"</definedName>
    <definedName name="IQ_OPER_INC" hidden="1">"c21"</definedName>
    <definedName name="IQ_OTHER_ASSETS" hidden="1">"c89"</definedName>
    <definedName name="IQ_OTHER_BEARING_LIAB" hidden="1">"c285"</definedName>
    <definedName name="IQ_OTHER_CURRENT_ASSETS" hidden="1">"c80"</definedName>
    <definedName name="IQ_OTHER_CURRENT_LIAB" hidden="1">"c96"</definedName>
    <definedName name="IQ_OTHER_EARNING" hidden="1">"c74"</definedName>
    <definedName name="IQ_OTHER_EQUITY" hidden="1">"c113"</definedName>
    <definedName name="IQ_OTHER_INVESTING" hidden="1">"c127"</definedName>
    <definedName name="IQ_OTHER_LIAB" hidden="1">"c104"</definedName>
    <definedName name="IQ_OTHER_LONG_TERM" hidden="1">"c88"</definedName>
    <definedName name="IQ_OTHER_NET" hidden="1">"c28"</definedName>
    <definedName name="IQ_OTHER_OPER" hidden="1">"c19"</definedName>
    <definedName name="IQ_OTHER_RECEIV" hidden="1">"c77"</definedName>
    <definedName name="IQ_OTHER_REVENUE" hidden="1">"c4"</definedName>
    <definedName name="IQ_PAY_ACCRUED" hidden="1">"c92"</definedName>
    <definedName name="IQ_PERIODDATE" hidden="1">"c1"</definedName>
    <definedName name="IQ_PERTYPE" hidden="1">"c244"</definedName>
    <definedName name="IQ_POLICY_LIAB" hidden="1">"c291"</definedName>
    <definedName name="IQ_PREF_DIVID" hidden="1">"c40"</definedName>
    <definedName name="IQ_PREF_STOCK" hidden="1">"c107"</definedName>
    <definedName name="IQ_PREF_TOT" hidden="1">"c294"</definedName>
    <definedName name="IQ_PREPAID_EXPEN" hidden="1">"c81"</definedName>
    <definedName name="IQ_PRICE_OVER_BVPS" hidden="1">"c171"</definedName>
    <definedName name="IQ_PRICE_OVER_LTM_EPS" hidden="1">"c176"</definedName>
    <definedName name="IQ_PRICEDATE" hidden="1">"c207"</definedName>
    <definedName name="IQ_PRICEDATETIME" hidden="1">"IQ_PRICEDATETIME"</definedName>
    <definedName name="IQ_PRICING_DATE" hidden="1">"c260"</definedName>
    <definedName name="IQ_PRIMARY_INDUSTRY" hidden="1">"c222"</definedName>
    <definedName name="IQ_PRO_FORMA_BASIC_EPS" hidden="1">"c57"</definedName>
    <definedName name="IQ_PRO_FORMA_DILUT_EPS" hidden="1">"c58"</definedName>
    <definedName name="IQ_PRO_FORMA_NET_INC" hidden="1">"c56"</definedName>
    <definedName name="IQ_PROFESSIONAL" hidden="1">"c231"</definedName>
    <definedName name="IQ_PROFESSIONAL_TITLE" hidden="1">"c232"</definedName>
    <definedName name="IQ_PROPERTY_GROSS" hidden="1">"c84"</definedName>
    <definedName name="IQ_PROPERTY_NET" hidden="1">"c83"</definedName>
    <definedName name="IQ_QUICK_RATIO" hidden="1">"c163"</definedName>
    <definedName name="IQ_REDEEM_PREF_STOCK" hidden="1">"c106"</definedName>
    <definedName name="IQ_RESEARCH_DEV" hidden="1">"c9"</definedName>
    <definedName name="IQ_RETAINED_EARN" hidden="1">"c110"</definedName>
    <definedName name="IQ_RETURN_ASSETS" hidden="1">"c145"</definedName>
    <definedName name="IQ_RETURN_EQUITY" hidden="1">"c146"</definedName>
    <definedName name="IQ_RETURN_INVESTMENT" hidden="1">"c144"</definedName>
    <definedName name="IQ_REVENUE" hidden="1">"c3"</definedName>
    <definedName name="IQ_SGA" hidden="1">"c8"</definedName>
    <definedName name="IQ_SHARESOUTSTANDING" hidden="1">"c201"</definedName>
    <definedName name="IQ_SHORT_TERM_INVEST" hidden="1">"c72"</definedName>
    <definedName name="IQ_SOURCE" hidden="1">"c281"</definedName>
    <definedName name="IQ_STATE" hidden="1">"c217"</definedName>
    <definedName name="IQ_STOCK_BASED" hidden="1">"c55"</definedName>
    <definedName name="IQ_TODAY" hidden="1">"0"</definedName>
    <definedName name="IQ_TOT_ADJ_INC" hidden="1">"c287"</definedName>
    <definedName name="IQ_TOTAL_ASSETS" hidden="1">"c90"</definedName>
    <definedName name="IQ_TOTAL_CASH_DIVID" hidden="1">"c130"</definedName>
    <definedName name="IQ_TOTAL_CASH_FINAN" hidden="1">"c133"</definedName>
    <definedName name="IQ_TOTAL_CASH_INVEST" hidden="1">"c128"</definedName>
    <definedName name="IQ_TOTAL_CASH_OPER" hidden="1">"c125"</definedName>
    <definedName name="IQ_TOTAL_COMMON" hidden="1">"c116"</definedName>
    <definedName name="IQ_TOTAL_CURRENT_ASSETS" hidden="1">"c82"</definedName>
    <definedName name="IQ_TOTAL_CURRENT_LIAB" hidden="1">"c97"</definedName>
    <definedName name="IQ_TOTAL_DEBT" hidden="1">"c101"</definedName>
    <definedName name="IQ_TOTAL_DEBT_OVER_EBITDA" hidden="1">"c183"</definedName>
    <definedName name="IQ_TOTAL_DEBT_OVER_TOTAL_BV" hidden="1">"c180"</definedName>
    <definedName name="IQ_TOTAL_DEBT_OVER_TOTAL_CAP" hidden="1">"c182"</definedName>
    <definedName name="IQ_TOTAL_DEPOSITS" hidden="1">"c284"</definedName>
    <definedName name="IQ_TOTAL_EQUITY" hidden="1">"c114"</definedName>
    <definedName name="IQ_TOTAL_INTEREST_EXP" hidden="1">"c67"</definedName>
    <definedName name="IQ_TOTAL_INVENTORY" hidden="1">"c79"</definedName>
    <definedName name="IQ_TOTAL_LIAB" hidden="1">"c105"</definedName>
    <definedName name="IQ_TOTAL_LIAB_SHAREHOLD" hidden="1">"c115"</definedName>
    <definedName name="IQ_TOTAL_LONG_DEBT" hidden="1">"c100"</definedName>
    <definedName name="IQ_TOTAL_OPER_EXPEN" hidden="1">"c20"</definedName>
    <definedName name="IQ_TOTAL_RECEIV" hidden="1">"c78"</definedName>
    <definedName name="IQ_TOTAL_REVENUE" hidden="1">"c5"</definedName>
    <definedName name="IQ_TOTAL_SPECIAL" hidden="1">"c59"</definedName>
    <definedName name="IQ_TOTAL_ST_BORROW" hidden="1">"c286"</definedName>
    <definedName name="IQ_TRADE_AR" hidden="1">"c76"</definedName>
    <definedName name="IQ_TREASURY_STOCK" hidden="1">"c111"</definedName>
    <definedName name="IQ_UNREALIZED_GAIN" hidden="1">"c117"</definedName>
    <definedName name="IQ_UNUSUAL_EXP" hidden="1">"c18"</definedName>
    <definedName name="IQ_US_GAAP" hidden="1">"c34"</definedName>
    <definedName name="IQ_UTIL_PPE_NET" hidden="1">"c293"</definedName>
    <definedName name="IQ_VOLUME" hidden="1">"c199"</definedName>
    <definedName name="IQ_WEIGHTED_AVG_PRICE" hidden="1">"c255"</definedName>
    <definedName name="IQ_YEARHIGH" hidden="1">"c197"</definedName>
    <definedName name="IQ_YEARLOW" hidden="1">"c198"</definedName>
    <definedName name="IQ_Z_SCORE" hidden="1">"c243"</definedName>
    <definedName name="IRR">#REF!</definedName>
    <definedName name="ITEM">#REF!</definedName>
    <definedName name="ITOCHU_CORPORATION_–_TOKLS">#REF!</definedName>
    <definedName name="ITOCHU_CORPORATION_–_TOKLS__COSMOS">#REF!</definedName>
    <definedName name="ITOCHU_CORPORATION_TOKLS">#REF!</definedName>
    <definedName name="iu">[31]graph!$A$49:$O$104</definedName>
    <definedName name="J.C.PENNEY">#REF!</definedName>
    <definedName name="j145\">#REF!</definedName>
    <definedName name="Jakala_S.p.A.">#REF!</definedName>
    <definedName name="jan">'[124]TB  $ Rs  Final'!$B$2:$E$378</definedName>
    <definedName name="Jan_02">[65]IS_BS_US!$C$178:$Y$239</definedName>
    <definedName name="JASPAL___SONS_CO.__LTD.">#REF!</definedName>
    <definedName name="jay">[77]SEWING!#REF!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L_INTERNATIONAL_LTD.">#REF!</definedName>
    <definedName name="jjjjj">#REF!</definedName>
    <definedName name="jkhgstda">#REF!</definedName>
    <definedName name="jkla">#REF!</definedName>
    <definedName name="JOHN_LEWIS_PLC">#REF!</definedName>
    <definedName name="JT_INTERNATIONAL">#REF!</definedName>
    <definedName name="Julu07">'[52]pending indent'!#REF!</definedName>
    <definedName name="july">'[52]pending indent'!#REF!</definedName>
    <definedName name="JULY04">#REF!</definedName>
    <definedName name="JUNE01">#REF!</definedName>
    <definedName name="JUNE04">'[15]CC JUNE04'!$C$4:$AK$115</definedName>
    <definedName name="june10">#REF!</definedName>
    <definedName name="JUNE11">#REF!</definedName>
    <definedName name="JUNE12">#REF!</definedName>
    <definedName name="JUNE25">#REF!</definedName>
    <definedName name="Juslink__Australia__PTY_Ltd">#REF!</definedName>
    <definedName name="JYSK_A_S">#REF!</definedName>
    <definedName name="JYSK_A_S_c_o_Shared_Finance">#REF!</definedName>
    <definedName name="JYSK_AB_c_o_Shared_Finance">#REF!</definedName>
    <definedName name="JYSK_BUL_EOOD">#REF!</definedName>
    <definedName name="JYSK_SE">#REF!</definedName>
    <definedName name="JYSK_Sp._z_o.o.">#REF!</definedName>
    <definedName name="k">'[27]Power&amp;Fuel'!#REF!</definedName>
    <definedName name="kamal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KAMAL_OSMAN_JAMJOOM_TRADING_LLC">#REF!</definedName>
    <definedName name="KARSTADT_WARENHAUS_GHBH">#REF!</definedName>
    <definedName name="KAUFLAND_WARENHANDEL_GMBH___CO._KG">#REF!</definedName>
    <definedName name="Ke">[40]DCF_VDF!$D$11</definedName>
    <definedName name="KEY_INDICATORS">#REF!</definedName>
    <definedName name="KF">#REF!</definedName>
    <definedName name="Kibek_GmbH">#REF!</definedName>
    <definedName name="kkkkkk">#REF!</definedName>
    <definedName name="kkkkkkkkkkkkkkkkkk">#REF!</definedName>
    <definedName name="KLAUS_HERDING_GMBH">#REF!</definedName>
    <definedName name="KMART_CORPORATION">#REF!</definedName>
    <definedName name="KOHL_S_DEPARTMENT_STORES_INC">#REF!</definedName>
    <definedName name="Kohl_s_Inc.">#REF!</definedName>
    <definedName name="Kowabo_Company_Ltd">#REF!</definedName>
    <definedName name="KS">#REF!</definedName>
    <definedName name="l">'[5]Ann-1'!#REF!</definedName>
    <definedName name="L_–_FOUNDERS_OF_LOYALTY_SOURCING_B.">#REF!</definedName>
    <definedName name="L_FOUNDERS_OF_LOYALTY_SOURCING_B.V.">#REF!</definedName>
    <definedName name="La_Quinta">#REF!</definedName>
    <definedName name="LaborPriceList">'[95]Price List'!$D$2:$F$46</definedName>
    <definedName name="LABS">#N/A</definedName>
    <definedName name="Lachmi_s_International_Ltd.">#REF!</definedName>
    <definedName name="lakhs">1/10^5</definedName>
    <definedName name="lalit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LALS_INTERNATIONAL">#REF!</definedName>
    <definedName name="lalskdj">#REF!</definedName>
    <definedName name="lamsd">#REF!</definedName>
    <definedName name="Land_s_End">#REF!</definedName>
    <definedName name="LANDS__END">#REF!</definedName>
    <definedName name="LC">#REF!</definedName>
    <definedName name="Leasehold">#REF!</definedName>
    <definedName name="led">#REF!</definedName>
    <definedName name="Ledger_Acc.">#REF!</definedName>
    <definedName name="lf">#REF!</definedName>
    <definedName name="LG_SOURCING__INC">#REF!</definedName>
    <definedName name="Liberalization">[40]DCF_VDF!#REF!</definedName>
    <definedName name="Lidl_HK_Limited">#REF!</definedName>
    <definedName name="LIDL_SINGAPORE_PTE._LTD">#REF!</definedName>
    <definedName name="limcount" hidden="1">1</definedName>
    <definedName name="Linen_Chest">#REF!</definedName>
    <definedName name="LINEN_OBSESSION_TEXTILE_TRADING_L.L">#REF!</definedName>
    <definedName name="Link_Cost_97">[45]Sheet3!$C$9</definedName>
    <definedName name="Links">[40]DCF_VDF!$AH$2</definedName>
    <definedName name="List_Curr">[88]Currency!$B$9:$B$31</definedName>
    <definedName name="LIWA_TRADING_ENTERPRIZES">#REF!</definedName>
    <definedName name="ljjjnna">'[7]Excise on RM'!#REF!</definedName>
    <definedName name="lk">#REF!</definedName>
    <definedName name="lkASML">#REF!</definedName>
    <definedName name="lkhnasd">'[7]Excise on RM'!#REF!</definedName>
    <definedName name="lkiuqw">'[7]Excise on RM'!#REF!</definedName>
    <definedName name="lkjhgfs">#REF!</definedName>
    <definedName name="ll">#REF!</definedName>
    <definedName name="llll">'[7]Excise on RM'!#REF!</definedName>
    <definedName name="lllll">#REF!</definedName>
    <definedName name="lllllll">#REF!</definedName>
    <definedName name="llllllllllllllllllllllllllllllllll">#REF!</definedName>
    <definedName name="lllllllllllllllllllllllllllllllllll">'[7]Excise on RM'!#REF!</definedName>
    <definedName name="lmhgdd">#REF!</definedName>
    <definedName name="lmnxz">#REF!</definedName>
    <definedName name="Lo_Ting_Kuang_Co.">#REF!</definedName>
    <definedName name="loan">[122]Input!$B$1</definedName>
    <definedName name="LOBLAW_COMPANIES_LTD">#REF!</definedName>
    <definedName name="LOBLAWS_INC.">#REF!</definedName>
    <definedName name="LOCAL">[40]DCF_VDF!#REF!</definedName>
    <definedName name="lodging_rate">'[71]Support - US'!#REF!</definedName>
    <definedName name="LOEWS">#REF!</definedName>
    <definedName name="LOGAIN_COMPANY">#REF!</definedName>
    <definedName name="look">#REF!</definedName>
    <definedName name="lopl">#REF!</definedName>
    <definedName name="loplk">#REF!</definedName>
    <definedName name="Loyalty_and_Retention_Percent">[41]Financials!#REF!</definedName>
    <definedName name="LT_Assumptions">[120]Assumptions!$G$5:$U$966</definedName>
    <definedName name="LTC_INTERNATIONAL_QATAR_LLC">#REF!</definedName>
    <definedName name="LTL_CAP">[64]EquityTemplate!$A$71:$IV$71</definedName>
    <definedName name="LTL_DEBT">[64]EquityTemplate!$A$64:$IV$64</definedName>
    <definedName name="LTL_TAX">[64]EquityTemplate!$A$65:$IV$65</definedName>
    <definedName name="luds">#REF!</definedName>
    <definedName name="LUJAIN_YANBU_TRADING_CO._LTD">#REF!</definedName>
    <definedName name="LULU_CENTER">#REF!</definedName>
    <definedName name="LULU_Hyper_market__Trading">#REF!</definedName>
    <definedName name="LULU_SAUDI_HYPER_MARKET_COMPANY">#REF!</definedName>
    <definedName name="LUO_LAI_HOME_TEXTILE__HK">#REF!</definedName>
    <definedName name="LUOLAI_HOME_TEXTILE__HK__LIMITED">#REF!</definedName>
    <definedName name="LUOLAI_HOME_TEXTILE_CO.LTD">#REF!</definedName>
    <definedName name="LUOLAI_LIFESTYLE_TECHNOLOGY_Co.__Lt">#REF!</definedName>
    <definedName name="LUSOMÉ">#REF!</definedName>
    <definedName name="LUXE_CO._LTD._PLC">#REF!</definedName>
    <definedName name="m">'[125]TB   Rs  $  APR'!#REF!</definedName>
    <definedName name="M_PlaceofPath" hidden="1">"\\SNYCEQT0100\HOME\LZURLO\DATA\TELMEX\Models\tmx_vdf.xls"</definedName>
    <definedName name="M_s_Lanka_Island_Resorts_Ltd.">#REF!</definedName>
    <definedName name="maan">[107]Income!#REF!</definedName>
    <definedName name="maann">#REF!</definedName>
    <definedName name="MACHINE_INVEST_TRADE_COMPANY_LTD">#REF!</definedName>
    <definedName name="Macy_s">#REF!</definedName>
    <definedName name="MACY_S_MERCHANDISING_GROUP_LLC">#REF!</definedName>
    <definedName name="Magix_Sales___JFM_2001">#REF!</definedName>
    <definedName name="MAIN_SHIPMENT_INFO_Query">#REF!</definedName>
    <definedName name="Maintenance">[43]Assumptions!#REF!</definedName>
    <definedName name="Major_Ind">#REF!</definedName>
    <definedName name="MAKRO_CASH___CARRY_BELGIUM_N.V.">#REF!</definedName>
    <definedName name="maksndhgf">'[7]Excise on RM'!#REF!</definedName>
    <definedName name="man">[118]Income!#REF!</definedName>
    <definedName name="manfeb">'[126]TB RS $'!$B$2:$E$419</definedName>
    <definedName name="mani1">#REF!</definedName>
    <definedName name="MANISH">#REF!</definedName>
    <definedName name="MAR">#REF!</definedName>
    <definedName name="MARCH">#REF!</definedName>
    <definedName name="MARCH1">#REF!</definedName>
    <definedName name="MARCH2">'[127]TB  Rupees  $'!$B$1:$E$620</definedName>
    <definedName name="MARCH20">#REF!</definedName>
    <definedName name="MARCH21">#REF!</definedName>
    <definedName name="MARCH28">#REF!</definedName>
    <definedName name="Marketing_Cost_97">[45]Sheet3!$C$10</definedName>
    <definedName name="MARKS">#REF!</definedName>
    <definedName name="Marriott">#REF!</definedName>
    <definedName name="Marshalls_of_MA__Inc.">#REF!</definedName>
    <definedName name="materialcost">'[74]p&amp;l'!#REF!</definedName>
    <definedName name="MAX">#REF!</definedName>
    <definedName name="MAYTEX_INDUSTRIES">#REF!</definedName>
    <definedName name="mbfll">[40]DCF_VDF!$E$25:$X$25</definedName>
    <definedName name="meal_rate">'[71]Support - US'!#REF!</definedName>
    <definedName name="Medical_97">[45]Sheet3!$C$13</definedName>
    <definedName name="MEHOM">#REF!</definedName>
    <definedName name="MEIJER_DISTRIBUTION_INC">#REF!</definedName>
    <definedName name="MemTotal">[40]DCF_VDF!$AD$10</definedName>
    <definedName name="MEND">#REF!</definedName>
    <definedName name="METRO_CASH___CARRY_OOO">#REF!</definedName>
    <definedName name="MEXICO">#N/A</definedName>
    <definedName name="mf.all">[128]MasterFinancials!$A$1:$IV$506</definedName>
    <definedName name="MFW">'[58]Perf Target'!$E$22</definedName>
    <definedName name="Mgmt">'[93]Corp - Mgmt'!$A$1:$AZ$65536</definedName>
    <definedName name="MGRREM">#REF!</definedName>
    <definedName name="Miami">[49]Drivers!$I$11</definedName>
    <definedName name="MIN">#REF!</definedName>
    <definedName name="MINISO_DEVELOPMENT_HONG_KONG_LIMITE">#REF!</definedName>
    <definedName name="MINISO_LIFE_STYLE_PRIVATE_LIMITED">#REF!</definedName>
    <definedName name="MINISTRY_OF_INTERIOR_KUWAIT_POLICE">#REF!</definedName>
    <definedName name="misexptech">'[97]profitability statement'!#REF!</definedName>
    <definedName name="mm">'[125]TB  Rupees '!#REF!</definedName>
    <definedName name="mnbcx">#REF!</definedName>
    <definedName name="MODB">'[99]CONTR-TEX LOCAL'!$P$159</definedName>
    <definedName name="MODB1">'[99]CONTR-TEX LOCAL'!$P$173</definedName>
    <definedName name="ModelType">[129]!ModelType</definedName>
    <definedName name="month">#REF!</definedName>
    <definedName name="month_abv">[130]Mexico!$M$72</definedName>
    <definedName name="Month_bal_sht">'[131]Mgmt case'!#REF!</definedName>
    <definedName name="Month_C">[49]Drivers!$C$3</definedName>
    <definedName name="Month_cashflow">'[131]Mgmt case'!#REF!</definedName>
    <definedName name="Month_inc_stmt">'[131]Mgmt case'!#REF!</definedName>
    <definedName name="Month_L">[49]Drivers!$C$4</definedName>
    <definedName name="Month_LL">[49]Drivers!$C$5</definedName>
    <definedName name="Month_ratios_calcs">'[131]Mgmt case'!#REF!</definedName>
    <definedName name="Month1_Ending_Bal">'[132]Cash Flow'!#REF!</definedName>
    <definedName name="Month10_Ending_Bal">'[132]Cash Flow'!#REF!</definedName>
    <definedName name="Month11_Ending_Bal">'[132]Cash Flow'!#REF!</definedName>
    <definedName name="Month2_Ending_Bal">'[132]Cash Flow'!#REF!</definedName>
    <definedName name="Month3_Ending_Bal">'[132]Cash Flow'!#REF!</definedName>
    <definedName name="Month4_Ending_Bal">'[132]Cash Flow'!#REF!</definedName>
    <definedName name="Month5_Ending_Bal">'[132]Cash Flow'!#REF!</definedName>
    <definedName name="Month6_Ending_Bal">'[132]Cash Flow'!#REF!</definedName>
    <definedName name="Month7_Ending_Bal">'[132]Cash Flow'!#REF!</definedName>
    <definedName name="Month8_Ending_Bal">'[132]Cash Flow'!#REF!</definedName>
    <definedName name="Month9_Ending_Bal">'[132]Cash Flow'!#REF!</definedName>
    <definedName name="monthc">[87]Note!$B$2</definedName>
    <definedName name="monthl">[87]Note!$B$3</definedName>
    <definedName name="Monthnum">[133]Input!$D$7</definedName>
    <definedName name="Motar_Car">#REF!</definedName>
    <definedName name="MOTIRAM___CO.">#REF!</definedName>
    <definedName name="mphasis">[40]DCF_VDF!#REF!</definedName>
    <definedName name="mphasisbfl">[40]DCF_VDF!#REF!</definedName>
    <definedName name="MQ">'[48]Perf Target'!$D$90</definedName>
    <definedName name="MRRV">[134]DEC99!$N$5:$N$6</definedName>
    <definedName name="MS">'[135]CIPL JULY04'!$B$7:$I$230</definedName>
    <definedName name="MSTable">'[56]MS-Bud'!$A$11:$Y$133</definedName>
    <definedName name="mthclbal">#REF!</definedName>
    <definedName name="mthclmb">#REF!</definedName>
    <definedName name="mthdtbal">#REF!</definedName>
    <definedName name="mthdtmb">#REF!</definedName>
    <definedName name="MW">'[48]Perf Target'!$D$82</definedName>
    <definedName name="n">'[136]YARN CONSUMP-JULY-06'!$N$2:$N$11043</definedName>
    <definedName name="N.D.R._EMMA_LTD">#REF!</definedName>
    <definedName name="NAAMAN_GROUP__N.V__LTD__VARDINON">#REF!</definedName>
    <definedName name="NABILA_S.A.C.">#REF!</definedName>
    <definedName name="NABILA_SAC">#REF!</definedName>
    <definedName name="NAFive">[65]NA!$B$241:$Y$299</definedName>
    <definedName name="NAFour">[65]NA!$B$178:$Y$239</definedName>
    <definedName name="Name_1">#REF!</definedName>
    <definedName name="NameOfferor">'[76]Analyst data'!$P$55</definedName>
    <definedName name="Names">#REF!</definedName>
    <definedName name="NAOne">[65]NA!$B$4:$Y$80</definedName>
    <definedName name="NASix">[65]NA!$B$301:$Y$405</definedName>
    <definedName name="NAThree">[65]NA!$B$121:$Y$177</definedName>
    <definedName name="National_Hospitality">#REF!</definedName>
    <definedName name="NATwo">[65]NA!$B$82:$Y$119</definedName>
    <definedName name="NAV">[64]EquityTemplate!$A$74:$IV$74</definedName>
    <definedName name="NB">[58]Assumption!$C$77</definedName>
    <definedName name="ND_EQ">[64]EquityTemplate!$A$72:$IV$72</definedName>
    <definedName name="Net_Income">[40]DCF_VDF!$C$94:$AZ$94</definedName>
    <definedName name="Net_income_fore">[40]DCF_VDF!$E$40:$M$40</definedName>
    <definedName name="Net_income_growth_avg">[40]DCF_VDF!#REF!</definedName>
    <definedName name="NET_INT">[64]EquityTemplate!$A$38:$IV$38</definedName>
    <definedName name="Net_margin_fore">[40]DCF_VDF!#REF!</definedName>
    <definedName name="Net_PPE_growth_fore">[40]DCF_VDF!$H$157:$K$157</definedName>
    <definedName name="Net_sales_DCF">[40]DCF_VDF!$C$9:$AZ$9</definedName>
    <definedName name="Net_sales_fore">[40]DCF_VDF!$E$7:$G$7</definedName>
    <definedName name="Net_sales_growth_fore">[40]DCF_VDF!$H$53:$K$53</definedName>
    <definedName name="NetDebtPerShare">'[44]P&amp;L (F- Cons)'!#REF!</definedName>
    <definedName name="NetWC_turns_fore">[40]DCF_VDF!$E$77:$K$77</definedName>
    <definedName name="NEW_YOHAN_DEPARTMENT_STORE">#REF!</definedName>
    <definedName name="newbp1" hidden="1">{#N/A,#N/A,FALSE,"ACQ_GRAPHS";#N/A,#N/A,FALSE,"T_1 GRAPHS";#N/A,#N/A,FALSE,"T_2 GRAPHS";#N/A,#N/A,FALSE,"COMB_GRAPHS"}</definedName>
    <definedName name="NewCapex">#REF!</definedName>
    <definedName name="newifacasename">'[137]Primary Inputs'!$O$8</definedName>
    <definedName name="NewPrint">[129]!NewPrint</definedName>
    <definedName name="NEWSHRCAPITAL">[64]EquityTemplate!$A$91:$IV$91</definedName>
    <definedName name="Newton_Buying_Corp.__T.J._Maxx">#REF!</definedName>
    <definedName name="Nexcom">#REF!</definedName>
    <definedName name="Next_Retail_Limited__Company_No._04">#REF!</definedName>
    <definedName name="NF">[94]RM!$E$5</definedName>
    <definedName name="nine">[65]IS_BS_US!$Q$178:$Y$239</definedName>
    <definedName name="NITCO_AUSTRALLIA_PTY_LTD">#REF!</definedName>
    <definedName name="NITORI__CHINA__HOLDING_CO_LTD">#REF!</definedName>
    <definedName name="NITORI_CO.__LTD.">#REF!</definedName>
    <definedName name="NITORI_RETAIL__MALAYSIA__SDN__BHD.">#REF!</definedName>
    <definedName name="NITORI_TAIWAN_CO.__LTD.">#REF!</definedName>
    <definedName name="nnnnnnnnnn" hidden="1">{#N/A,#N/A,FALSE,"Status of Projects";#N/A,#N/A,FALSE,"CEA-TEC";#N/A,#N/A,FALSE,"U-Constr.";#N/A,#N/A,FALSE,"summary";#N/A,#N/A,FALSE,"PPP-3 yrs"}</definedName>
    <definedName name="NONUS">#REF!</definedName>
    <definedName name="noofinstl">[122]Input!$B$5</definedName>
    <definedName name="Noon_E_Commerce_Solutions_One_Perso">#REF!</definedName>
    <definedName name="NOPAT">[40]DCF_VDF!$C$41:$AU$41</definedName>
    <definedName name="NOPAT_DCF">[40]DCF_VDF!$C$12:$AZ$12</definedName>
    <definedName name="NOPAT_fore">[40]DCF_VDF!$E$29:$G$29</definedName>
    <definedName name="NOPAT_growth_avg">[40]DCF_VDF!#REF!</definedName>
    <definedName name="NOPAT_margin">[40]DCF_VDF!$C$112:$AU$112</definedName>
    <definedName name="NOPAT_margin_fore">[40]DCF_VDF!$H$54:$K$54</definedName>
    <definedName name="NOPAT_Share">[40]DCF_VDF!#REF!</definedName>
    <definedName name="NOPBT">[40]DCF_VDF!$C$32:$AU$32</definedName>
    <definedName name="NOPBT_fore">[40]DCF_VDF!$E$27:$V$27</definedName>
    <definedName name="NORM">#REF!</definedName>
    <definedName name="Norm_forecast_16_25">[40]DCF_VDF!$K$1:$K$65536</definedName>
    <definedName name="Norm_forecast_4_5">[40]DCF_VDF!$H$8:$H$224</definedName>
    <definedName name="Norm_forecast_6_10">[40]DCF_VDF!$I$8:$I$224</definedName>
    <definedName name="NORTHEAST_SUPPLY">#REF!</definedName>
    <definedName name="note2">'[138]repkg fees'!#REF!</definedName>
    <definedName name="notice">'[138]repkg fees'!#REF!</definedName>
    <definedName name="NPT_1">[40]DCF_VDF!$P$1:$P$65536</definedName>
    <definedName name="NPT_2">[40]DCF_VDF!$O$1:$O$65536</definedName>
    <definedName name="NPT_P">[40]DCF_VDF!$Q$1:$Q$65536</definedName>
    <definedName name="NPV">#REF!</definedName>
    <definedName name="NS">'[113]P13-R'!#REF!</definedName>
    <definedName name="NV_De_Witte_Lietaer_International">#REF!</definedName>
    <definedName name="NvsAutoDrillOk">"VN"</definedName>
    <definedName name="NvsElapsedTime">0.000462962962046731</definedName>
    <definedName name="NvsEndTime">37504.6918518519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"V2002-03-15"</definedName>
    <definedName name="NvsPanelSetid">"VSASKN"</definedName>
    <definedName name="NvsReqBU">"VINGL0"</definedName>
    <definedName name="NvsReqBUOnly">"VN"</definedName>
    <definedName name="NvsTransLed">"VN"</definedName>
    <definedName name="NvsTreeASD">"V2002-08-31"</definedName>
    <definedName name="NvsValTbl.ACCOUNT">"GL_ACCOUNT_TBL"</definedName>
    <definedName name="Ocean_Properties">#REF!</definedName>
    <definedName name="OCT">'[139]Income OCT'!$B$133:$W$453</definedName>
    <definedName name="OE">'[113]P13-R'!#REF!</definedName>
    <definedName name="Off_B_S_Income_DCF">[40]DCF_VDF!$C$8:$BZ$8</definedName>
    <definedName name="Off_B_S_Income_fore">[40]DCF_VDF!$E$6:$Z$6</definedName>
    <definedName name="Off_B_S_Income_growth_fore">[40]DCF_VDF!$H$52:$K$52</definedName>
    <definedName name="Off_High_Cov">[40]DCF_VDF!$N$229</definedName>
    <definedName name="OffApr">[140]REVENUE!$U$3:$U$1820</definedName>
    <definedName name="OffAug">[140]REVENUE!$AC$3:$AC$1820</definedName>
    <definedName name="OffDec">[140]REVENUE!$AK$3:$AK$1820</definedName>
    <definedName name="OffFeb">[140]REVENUE!$Q$3:$Q$1820</definedName>
    <definedName name="Office_Equipments">#REF!</definedName>
    <definedName name="OffJan">[140]REVENUE!$O$3:$O$1820</definedName>
    <definedName name="OffJuly">[140]REVENUE!$AA$3:$AA$1820</definedName>
    <definedName name="OffJun">[141]REVENUE!#REF!</definedName>
    <definedName name="OffJune">[140]REVENUE!$Y$3:$Y$1820</definedName>
    <definedName name="OffMar">[140]REVENUE!$S$3:$S$1820</definedName>
    <definedName name="OffMay">[140]REVENUE!$W$3:$W$1820</definedName>
    <definedName name="OffNov">[140]REVENUE!$AI$3:$AI$1820</definedName>
    <definedName name="OffOct">[140]REVENUE!$AG$3:$AG$1820</definedName>
    <definedName name="OffSep">[140]REVENUE!$AE$3:$AE$1820</definedName>
    <definedName name="okay">[119]Consolidated!#REF!</definedName>
    <definedName name="OL_1">[40]DCF_VDF!$AD$1:$AD$65536</definedName>
    <definedName name="OL_P">[40]DCF_VDF!$AF$1:$AF$65536</definedName>
    <definedName name="oldfy_01">'[40]Model - US GAAP'!#REF!</definedName>
    <definedName name="oldfy_02">'[40]Model - US GAAP'!#REF!</definedName>
    <definedName name="oldfy_03">'[40]Model - US GAAP'!#REF!</definedName>
    <definedName name="oldfy_04">'[40]Model - US GAAP'!#REF!</definedName>
    <definedName name="Ollies_Bargain_Outlet">#REF!</definedName>
    <definedName name="OnAug">[140]REVENUE!$AB$3:$AB$1820</definedName>
    <definedName name="OnDec">[140]REVENUE!$AJ$3:$AJ$1820</definedName>
    <definedName name="one">[65]IS_BS_US!$C$4:$Y$81</definedName>
    <definedName name="OnFeb">[140]REVENUE!$P$3:$P$1820</definedName>
    <definedName name="OnJan">[140]REVENUE!$N$3:$N$1820</definedName>
    <definedName name="OnJul">[141]REVENUE!#REF!</definedName>
    <definedName name="OnJuly">[140]REVENUE!$Z$3:$Z$1820</definedName>
    <definedName name="OnJun">[141]REVENUE!#REF!</definedName>
    <definedName name="OnJune">[140]REVENUE!$X$3:$X$1820</definedName>
    <definedName name="OnMar">[140]REVENUE!$R$3:$R$1820</definedName>
    <definedName name="OnMay">[140]REVENUE!$V$3:$V$1820</definedName>
    <definedName name="OnNov">[140]REVENUE!$AH$3:$AH$1820</definedName>
    <definedName name="OnOct">[140]REVENUE!$AF$3:$AF$1820</definedName>
    <definedName name="OnSep">[140]REVENUE!$AD$3:$AD$1820</definedName>
    <definedName name="OnSept">[141]REVENUE!#REF!</definedName>
    <definedName name="OOO_INDIGO">#REF!</definedName>
    <definedName name="OPER_PROFIT">[64]EquityTemplate!$A$22:$IV$22</definedName>
    <definedName name="Operating_Lease_Expense">[40]DCF_VDF!$C$23:$AZ$23</definedName>
    <definedName name="Operating_Lease_Expense_fore">[40]DCF_VDF!$E$22:$Z$22</definedName>
    <definedName name="OPTIMUM_LINEA_OU">#REF!</definedName>
    <definedName name="OR_SUN_Ltd.">#REF!</definedName>
    <definedName name="ORGANISATION_INTRA_GROUPE_DES_ACHAT">#REF!</definedName>
    <definedName name="ORIENTAL_HOTELS_LTD">#REF!</definedName>
    <definedName name="Original">'[65]Rev Detail Inputs'!$B$27:$Y$55</definedName>
    <definedName name="OriginalA">'[65]Rev Detail Inputs'!$AA$27:$AR$56</definedName>
    <definedName name="Other">#REF!</definedName>
    <definedName name="Other_asset_turns">[40]DCF_VDF!$A$101:$Z$101</definedName>
    <definedName name="Other_asset_turns_fore">[40]DCF_VDF!$B$79:$K$79</definedName>
    <definedName name="Other_current_liabilities_growth_fore">[40]DCF_VDF!$H$155:$K$155</definedName>
    <definedName name="Other_dividends">[40]DCF_VDF!#REF!</definedName>
    <definedName name="Other_Expenses_97">[45]Sheet3!$C$11</definedName>
    <definedName name="Other_Expenses_fore">[40]DCF_VDF!$E$35:$G$35</definedName>
    <definedName name="Other_expenses_gains">[40]DCF_VDF!$C$14:$AZ$14</definedName>
    <definedName name="Other_expenses_gains_fore">[40]DCF_VDF!$E$12:$G$12</definedName>
    <definedName name="Other_expenses_growth_fore">[40]DCF_VDF!$H$172:$K$172</definedName>
    <definedName name="Other_fixed_assets_growth_fore">[40]DCF_VDF!$H$158:$K$158</definedName>
    <definedName name="Other_growth_fore">[40]DCF_VDF!$H$166:$K$166</definedName>
    <definedName name="OTHER_INC">[64]EquityTemplate!$A$25:$IV$25</definedName>
    <definedName name="Other_inc_exp_fore">[40]DCF_VDF!$E$34:$M$34</definedName>
    <definedName name="Other_Income">[40]DCF_VDF!$C$58:$AZ$58</definedName>
    <definedName name="Other_income_growth_fore">[40]DCF_VDF!$H$173:$K$173</definedName>
    <definedName name="Other_liabilities_growth_fore">[40]DCF_VDF!$H$168:$K$168</definedName>
    <definedName name="Other_Traditional_Marketing_2">[41]Financials!#REF!</definedName>
    <definedName name="otherfohpm">'[74]p&amp;l'!#REF!</definedName>
    <definedName name="OTHERWORKSHEETS">#REF!</definedName>
    <definedName name="OTTO_STADTLANDER_GMBH">#REF!</definedName>
    <definedName name="Output2">[142]!Output2</definedName>
    <definedName name="OutputEV">[143]Output!$H$20,[143]Output!$H$49:$H$50</definedName>
    <definedName name="OutputMarketCap">[143]Output!$G$20,[143]Output!$G$49:$G$50</definedName>
    <definedName name="P">'[5]Ann-1'!#REF!</definedName>
    <definedName name="P_C">#REF!</definedName>
    <definedName name="P_M">#REF!</definedName>
    <definedName name="P_T">#REF!</definedName>
    <definedName name="Paarizaat_International_Ltd">#REF!</definedName>
    <definedName name="PACK">#REF!</definedName>
    <definedName name="PACKING">[144]PRODUCTION!$E$2</definedName>
    <definedName name="page_1">#REF!</definedName>
    <definedName name="page_2">#REF!</definedName>
    <definedName name="PAGE1">#REF!</definedName>
    <definedName name="PAGE13">#REF!</definedName>
    <definedName name="PAGE14">#REF!</definedName>
    <definedName name="PAGE15">#REF!</definedName>
    <definedName name="PAGE2">#REF!</definedName>
    <definedName name="PAGE3">#REF!</definedName>
    <definedName name="PAGE4">#REF!</definedName>
    <definedName name="PAN_Emirates_Home_Furnishing_LLC">#REF!</definedName>
    <definedName name="PANDA_HOME_LTD">#REF!</definedName>
    <definedName name="pandit">#REF!</definedName>
    <definedName name="PARAMS">#REF!</definedName>
    <definedName name="parity">#REF!</definedName>
    <definedName name="Party_Code">#REF!</definedName>
    <definedName name="pas">#REF!</definedName>
    <definedName name="pbidtGROWTH">#REF!</definedName>
    <definedName name="PbidtLevel">#REF!</definedName>
    <definedName name="pbStartPageNumber">1</definedName>
    <definedName name="pbtrmc">#REF!</definedName>
    <definedName name="pbtsp">#REF!</definedName>
    <definedName name="pcash">[42]Inputs!$R$17</definedName>
    <definedName name="PCK">#REF!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D">[40]DCF_VDF!#REF!</definedName>
    <definedName name="PDAY">'[59]Total P&amp;L'!#REF!</definedName>
    <definedName name="pDealYear">[104]Inputs!$R$13</definedName>
    <definedName name="Pem_America__Inc.">#REF!</definedName>
    <definedName name="PEM_AMERICA_INC.">#REF!</definedName>
    <definedName name="PEND">#REF!</definedName>
    <definedName name="PEPCO_POLAND_SP._Z_O.O.__POLAND">#REF!</definedName>
    <definedName name="Perf_97">[40]DCF_VDF!$O$225</definedName>
    <definedName name="Perf_98">[40]DCF_VDF!$P$225</definedName>
    <definedName name="Perf_99">[40]DCF_VDF!$Q$225</definedName>
    <definedName name="Performance">[40]DCF_VDF!$K$15:$R$18</definedName>
    <definedName name="Peru">[49]Drivers!$I$15</definedName>
    <definedName name="PG">[145]Sheet1!$A$3:$J$84</definedName>
    <definedName name="PHANTAM">'[146]PEST SPECIAL'!$A$2:$A$235</definedName>
    <definedName name="pl">#REF!</definedName>
    <definedName name="PL_Account">#REF!</definedName>
    <definedName name="PL_CAGR">#REF!</definedName>
    <definedName name="Plant">#REF!</definedName>
    <definedName name="plkjh">#REF!</definedName>
    <definedName name="pllkass">'[39]P&amp;LSC'!#REF!</definedName>
    <definedName name="PLR">[40]DCF_VDF!#REF!</definedName>
    <definedName name="PLTable">'[56]PL-Bud'!$A$11:$Y$133</definedName>
    <definedName name="PNE">'[48]Perf Target'!$D$17</definedName>
    <definedName name="PNQ">'[48]Perf Target'!$D$31</definedName>
    <definedName name="PNW">'[48]Perf Target'!$D$24</definedName>
    <definedName name="POLYCOST">#REF!</definedName>
    <definedName name="Portugal">[70]Opex!$B$14:$V$23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werfuel">#REF!</definedName>
    <definedName name="powerpm">'[74]p&amp;l'!#REF!</definedName>
    <definedName name="POYA">#REF!</definedName>
    <definedName name="POYAA">#REF!</definedName>
    <definedName name="POYAB">#REF!</definedName>
    <definedName name="POYAC">#REF!</definedName>
    <definedName name="POYAD">#REF!</definedName>
    <definedName name="POYAE">#REF!</definedName>
    <definedName name="POYAF">#REF!</definedName>
    <definedName name="POYAG">#REF!</definedName>
    <definedName name="POYAH">#REF!</definedName>
    <definedName name="POYAI">#REF!</definedName>
    <definedName name="POYAJ">#REF!</definedName>
    <definedName name="POYAK">#REF!</definedName>
    <definedName name="POYAL">#REF!</definedName>
    <definedName name="POYAM">#REF!</definedName>
    <definedName name="POYAN">#REF!</definedName>
    <definedName name="POYB">#REF!</definedName>
    <definedName name="POYC">#REF!</definedName>
    <definedName name="POYD">#REF!</definedName>
    <definedName name="POYDE">#REF!</definedName>
    <definedName name="POYE">#REF!</definedName>
    <definedName name="POYEXICE">#REF!</definedName>
    <definedName name="POYF">#REF!</definedName>
    <definedName name="POYG">#REF!</definedName>
    <definedName name="POYH">#REF!</definedName>
    <definedName name="POYI">#REF!</definedName>
    <definedName name="POYJ">#REF!</definedName>
    <definedName name="POYK">#REF!</definedName>
    <definedName name="POYL">#REF!</definedName>
    <definedName name="POYM">#REF!</definedName>
    <definedName name="POYN">#REF!</definedName>
    <definedName name="POYO">#REF!</definedName>
    <definedName name="POYP">#REF!</definedName>
    <definedName name="POYQ">#REF!</definedName>
    <definedName name="POYR">#REF!</definedName>
    <definedName name="POYS">#REF!</definedName>
    <definedName name="POYSALE">#REF!</definedName>
    <definedName name="POYST">#REF!</definedName>
    <definedName name="POYT">#REF!</definedName>
    <definedName name="POYTOTAL">#REF!</definedName>
    <definedName name="POYU">#REF!</definedName>
    <definedName name="POYV">#REF!</definedName>
    <definedName name="POYVALUE">#REF!</definedName>
    <definedName name="POYW">#REF!</definedName>
    <definedName name="POYX">#REF!</definedName>
    <definedName name="POYY">#REF!</definedName>
    <definedName name="POYZ">#REF!</definedName>
    <definedName name="PPE">'[48]Perf Target'!$D$16</definedName>
    <definedName name="PPnE_turns_fore">[40]DCF_VDF!$H$130:$K$130</definedName>
    <definedName name="ppp">'[37]jan feb'!#REF!</definedName>
    <definedName name="PPQ">'[48]Perf Target'!$D$30</definedName>
    <definedName name="PPW">'[48]Perf Target'!$D$23</definedName>
    <definedName name="pramod">'[52]pending indent'!#REF!</definedName>
    <definedName name="PREF_DIV">[64]EquityTemplate!$A$32:$IV$32</definedName>
    <definedName name="PREMEXP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_Value_Oper_lease">[40]DCF_VDF!$C$51:$AW$51</definedName>
    <definedName name="prestart">#REF!</definedName>
    <definedName name="prestartfunds">#REF!</definedName>
    <definedName name="Pretax_income">[40]DCF_VDF!$C$90:$AE$90</definedName>
    <definedName name="Pretax_income_fore">[40]DCF_VDF!$E$36:$Z$36</definedName>
    <definedName name="price">[40]DCF_VDF!$B$7:$L$11</definedName>
    <definedName name="price_acquiror">[42]Inputs!$L$31</definedName>
    <definedName name="price_target">[42]Inputs!$J$31</definedName>
    <definedName name="PRINCESS__GRUPPEN">#REF!</definedName>
    <definedName name="_xlnm.Print_Area">#REF!</definedName>
    <definedName name="Print_Area_MI">#REF!</definedName>
    <definedName name="_xlnm.Print_Titles">#N/A</definedName>
    <definedName name="prod_MT">#REF!</definedName>
    <definedName name="prodMT">#REF!</definedName>
    <definedName name="Product">#REF!</definedName>
    <definedName name="PROFIT_LOSS_ACCOUNT">#REF!</definedName>
    <definedName name="profitloss">#REF!</definedName>
    <definedName name="Proj_Fin">#REF!</definedName>
    <definedName name="PROJECT_NAME">[147]Income!$A$1</definedName>
    <definedName name="projections_acquiror">[42]Inputs!$L$64</definedName>
    <definedName name="projections_target">[42]Inputs!$J$64</definedName>
    <definedName name="PRTCON">[148]Sheet1!$H$1:$K$1</definedName>
    <definedName name="pstock">[42]Inputs!$R$16</definedName>
    <definedName name="PURPLE_INNOVATION__LLC">#REF!</definedName>
    <definedName name="PV_CFPS">[64]EquityTemplate!$A$101:$IV$101</definedName>
    <definedName name="PV_DPS">[64]EquityTemplate!$A$102:$IV$102</definedName>
    <definedName name="PV_EPS">[64]EquityTemplate!$A$103:$IV$103</definedName>
    <definedName name="PV_PRETAX">[64]EquityTemplate!$A$105:$IV$105</definedName>
    <definedName name="pymntfreq">[122]Input!$B$4</definedName>
    <definedName name="pyridineexprmc">#REF!</definedName>
    <definedName name="pyridineexpsp">#REF!</definedName>
    <definedName name="pyridinelocalrmc">#REF!</definedName>
    <definedName name="pyridinelocalsp">#REF!</definedName>
    <definedName name="Q">'[5]Ann-1'!#REF!</definedName>
    <definedName name="Q1_87">'[40]Model - US GAAP'!#REF!</definedName>
    <definedName name="Q1_88">'[40]Model - US GAAP'!#REF!</definedName>
    <definedName name="Q1_89">'[40]Model - US GAAP'!#REF!</definedName>
    <definedName name="Q1_90">'[40]Model - US GAAP'!#REF!</definedName>
    <definedName name="Q1_91">'[40]Model - US GAAP'!#REF!</definedName>
    <definedName name="Q1_92">'[40]Model - US GAAP'!#REF!</definedName>
    <definedName name="Q1_93">'[40]Model - US GAAP'!#REF!</definedName>
    <definedName name="Q1_94">'[40]Model - US GAAP'!#REF!</definedName>
    <definedName name="Q1_95">'[40]Model - US GAAP'!#REF!</definedName>
    <definedName name="Q1_96">'[40]Model - US GAAP'!#REF!</definedName>
    <definedName name="q1_97">'[40]Model - US GAAP'!#REF!</definedName>
    <definedName name="q1_98">'[40]Model - US GAAP'!#REF!</definedName>
    <definedName name="Q1days">#REF!</definedName>
    <definedName name="Q2_87">'[40]Model - US GAAP'!#REF!</definedName>
    <definedName name="Q2_88">'[40]Model - US GAAP'!#REF!</definedName>
    <definedName name="Q2_89">'[40]Model - US GAAP'!#REF!</definedName>
    <definedName name="Q2_90">'[40]Model - US GAAP'!#REF!</definedName>
    <definedName name="Q2_91">'[40]Model - US GAAP'!#REF!</definedName>
    <definedName name="Q2_92">'[40]Model - US GAAP'!#REF!</definedName>
    <definedName name="Q2_93">'[40]Model - US GAAP'!#REF!</definedName>
    <definedName name="Q2_94">'[40]Model - US GAAP'!#REF!</definedName>
    <definedName name="Q2_95">'[40]Model - US GAAP'!#REF!</definedName>
    <definedName name="Q2_96">'[40]Model - US GAAP'!#REF!</definedName>
    <definedName name="q2_97">'[40]Model - US GAAP'!#REF!</definedName>
    <definedName name="q2_98">'[40]Model - US GAAP'!#REF!</definedName>
    <definedName name="Q2days">#REF!</definedName>
    <definedName name="Q3_87">'[40]Model - US GAAP'!#REF!</definedName>
    <definedName name="Q3_88">'[40]Model - US GAAP'!#REF!</definedName>
    <definedName name="Q3_89">'[40]Model - US GAAP'!#REF!</definedName>
    <definedName name="Q3_90">'[40]Model - US GAAP'!#REF!</definedName>
    <definedName name="Q3_91">'[40]Model - US GAAP'!#REF!</definedName>
    <definedName name="Q3_92">'[40]Model - US GAAP'!#REF!</definedName>
    <definedName name="Q3_93">'[40]Model - US GAAP'!#REF!</definedName>
    <definedName name="Q3_94">'[40]Model - US GAAP'!#REF!</definedName>
    <definedName name="Q3_95">'[40]Model - US GAAP'!#REF!</definedName>
    <definedName name="Q3_96">'[40]Model - US GAAP'!#REF!</definedName>
    <definedName name="q3_97">'[40]Model - US GAAP'!#REF!</definedName>
    <definedName name="Q3days">#REF!</definedName>
    <definedName name="Q4_87">'[40]Model - US GAAP'!#REF!</definedName>
    <definedName name="Q4_88">'[40]Model - US GAAP'!#REF!</definedName>
    <definedName name="Q4_89">'[40]Model - US GAAP'!#REF!</definedName>
    <definedName name="Q4_90">'[40]Model - US GAAP'!#REF!</definedName>
    <definedName name="Q4_91">'[40]Model - US GAAP'!#REF!</definedName>
    <definedName name="Q4_92">'[40]Model - US GAAP'!#REF!</definedName>
    <definedName name="Q4_93">'[40]Model - US GAAP'!#REF!</definedName>
    <definedName name="Q4_94">'[40]Model - US GAAP'!#REF!</definedName>
    <definedName name="Q4_95">'[40]Model - US GAAP'!#REF!</definedName>
    <definedName name="Q4_96">'[40]Model - US GAAP'!#REF!</definedName>
    <definedName name="q4_97">'[40]Model - US GAAP'!#REF!</definedName>
    <definedName name="Q4days">#REF!</definedName>
    <definedName name="qazx">#REF!</definedName>
    <definedName name="qazxcv">#REF!</definedName>
    <definedName name="qpl_pg2">'[40]Model - US GAAP'!#REF!</definedName>
    <definedName name="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_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">#REF!</definedName>
    <definedName name="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qqqqqqqqqq" hidden="1">{#N/A,#N/A,FALSE,"profile ";#N/A,#N/A,FALSE,"rank";#N/A,#N/A,FALSE,"overbase";#N/A,#N/A,FALSE,"overcash";#N/A,#N/A,FALSE,"overtfp";#N/A,#N/A,FALSE,"overtcc"}</definedName>
    <definedName name="qqqqqqqqqq_1" hidden="1">{#N/A,#N/A,FALSE,"profile ";#N/A,#N/A,FALSE,"rank";#N/A,#N/A,FALSE,"overbase";#N/A,#N/A,FALSE,"overcash";#N/A,#N/A,FALSE,"overtfp";#N/A,#N/A,FALSE,"overtcc"}</definedName>
    <definedName name="qtr_vs_plan">'[131]Mgmt case'!#REF!</definedName>
    <definedName name="Qualitywise_sales">'[149]9 Sales Price in $'!#REF!</definedName>
    <definedName name="Quarter_bal_sht">'[131]Mgmt case'!#REF!</definedName>
    <definedName name="Quarter_cashflow">'[131]Mgmt case'!#REF!</definedName>
    <definedName name="Quarter_inc_stmt">'[131]Mgmt case'!#REF!</definedName>
    <definedName name="Quarter_ratios_calcs">'[131]Mgmt case'!#REF!</definedName>
    <definedName name="Quarterly_Sales">'[101]Sales Budget'!$AB$4:$AG$113</definedName>
    <definedName name="QVC">#REF!</definedName>
    <definedName name="qw">#REF!</definedName>
    <definedName name="qwas">'[39]P&amp;LSC'!#REF!</definedName>
    <definedName name="qwee">#REF!</definedName>
    <definedName name="qwer">#REF!</definedName>
    <definedName name="qwere">#REF!</definedName>
    <definedName name="qwerea">'[7]Excise on RM'!#REF!</definedName>
    <definedName name="qwweevdv">#REF!</definedName>
    <definedName name="R_">#N/A</definedName>
    <definedName name="R_D_amort_years">[40]DCF_VDF!$A$34</definedName>
    <definedName name="R_D_Amortization">[40]DCF_VDF!$C$31:$AU$31</definedName>
    <definedName name="R_D_expense">[40]DCF_VDF!$C$28:$AZ$28</definedName>
    <definedName name="Ramayan_Supply">#REF!</definedName>
    <definedName name="Rami_Abdeen_Partners_Company">#REF!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TES">#REF!</definedName>
    <definedName name="RawData">#REF!</definedName>
    <definedName name="RawHeader">#REF!</definedName>
    <definedName name="rawmaterial">#REF!</definedName>
    <definedName name="Real___Germany">#REF!</definedName>
    <definedName name="recap_repurchase">"Picture 64"</definedName>
    <definedName name="Reckitt_Benckiser_Arabia_FZE">#REF!</definedName>
    <definedName name="_xlnm.Recorder">#REF!</definedName>
    <definedName name="redo" hidden="1">{#N/A,#N/A,FALSE,"ACQ_GRAPHS";#N/A,#N/A,FALSE,"T_1 GRAPHS";#N/A,#N/A,FALSE,"T_2 GRAPHS";#N/A,#N/A,FALSE,"COMB_GRAPHS"}</definedName>
    <definedName name="Redstar_International_Limited">#REF!</definedName>
    <definedName name="REFINERY_HOTEL">#REF!</definedName>
    <definedName name="Rejections_IIIqtr">[150]Inputs!$K$213:$R$316</definedName>
    <definedName name="Rejections_IIqtr">[150]Inputs!$K$109:$R$212</definedName>
    <definedName name="Rejections_Iqtr">[116]Inputs!$K$4:$R$108</definedName>
    <definedName name="Rejections_IVqtr">[151]Inputs!$K$317:$R$420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NT">#REF!</definedName>
    <definedName name="Rent1">#REF!</definedName>
    <definedName name="RentFinal">#REF!</definedName>
    <definedName name="rep_units">[73]Snapshot!$H$7</definedName>
    <definedName name="repairspm">'[74]p&amp;l'!#REF!</definedName>
    <definedName name="Reported_net_income">'[44]P&amp;L (F- Cons)'!#REF!</definedName>
    <definedName name="reqdetails">[40]DCF_VDF!$O$15:$T$345</definedName>
    <definedName name="Required_cash_percent">[40]DCF_VDF!$A$9</definedName>
    <definedName name="Reserves">'[97]Projected Balance Sheet'!#REF!</definedName>
    <definedName name="Restructure">#REF!</definedName>
    <definedName name="Restructuring_charges_growth_fore">[40]DCF_VDF!$H$165:$K$165</definedName>
    <definedName name="Results">[40]DCF_VDF!$B$6:$X$12</definedName>
    <definedName name="REV">#REF!</definedName>
    <definedName name="REVCO_ENTERPRISES_LTD">#REF!</definedName>
    <definedName name="REVCOST">#REF!</definedName>
    <definedName name="REVERSE">#REF!</definedName>
    <definedName name="reverse1">#REF!</definedName>
    <definedName name="reverse2">#REF!</definedName>
    <definedName name="revs96_q4">'[40]Model - US GAAP'!#REF!</definedName>
    <definedName name="revs97_q1">'[40]Model - US GAAP'!#REF!</definedName>
    <definedName name="revs97_q2">'[40]Model - US GAAP'!#REF!</definedName>
    <definedName name="revs97_q3">'[40]Model - US GAAP'!#REF!</definedName>
    <definedName name="revs97_q4">'[40]Model - US GAAP'!#REF!</definedName>
    <definedName name="RIZON_MILLENIUM_ENTERPRIZE">#REF!</definedName>
    <definedName name="RM_Rate_Q1">'[75]Yarn Rates'!$G$3:$M$43</definedName>
    <definedName name="RM_Rate_Q2">'[152]Yarn Rates'!#REF!</definedName>
    <definedName name="RM_Rate_Q3">'[152]Yarn Rates'!#REF!</definedName>
    <definedName name="RM_Rate_Q4">'[152]Yarn Rates'!#REF!</definedName>
    <definedName name="RMat">#REF!</definedName>
    <definedName name="RMnorms">#REF!</definedName>
    <definedName name="rmwcc">#REF!</definedName>
    <definedName name="rmwcc2">[74]WCL!#REF!</definedName>
    <definedName name="RNA_RESOURCES_LTD___BABYSHOP">#REF!</definedName>
    <definedName name="RNA_RESOURCES_LTD___HOME_CENTRE">#REF!</definedName>
    <definedName name="RNA_RESOURCES_LTD___LIFESTYLE">#REF!</definedName>
    <definedName name="RNA_RESOURCES_LTD___MAX">#REF!</definedName>
    <definedName name="RnD_expense_fore">[40]DCF_VDF!$E$11:$X$11</definedName>
    <definedName name="RnD_expense_growth_fore">[40]DCF_VDF!$H$156:$K$156</definedName>
    <definedName name="RnD_expenses_fore">[40]DCF_VDF!$E$11:$X$11</definedName>
    <definedName name="ROAE">[64]EquityTemplate!$A$47:$IV$47</definedName>
    <definedName name="roe">#REF!</definedName>
    <definedName name="ROSETTA_PRODUCTS_PTE._LTD.">#REF!</definedName>
    <definedName name="ROSS_PROCUREMENT__INC">#REF!</definedName>
    <definedName name="ROSS_STORE">#REF!</definedName>
    <definedName name="ROYALTON_TRADING_EST">#REF!</definedName>
    <definedName name="rrrr" hidden="1">{"'VALUATION'!$A$3:$R$266"}</definedName>
    <definedName name="RT">#REF!</definedName>
    <definedName name="RTO">#REF!</definedName>
    <definedName name="RUBY_HAS">#REF!</definedName>
    <definedName name="RUKAIYA_TRADING_CO.LLC">#REF!</definedName>
    <definedName name="RUSTA">#REF!</definedName>
    <definedName name="Rwvu.BTP." hidden="1">'[153]MDP&amp;L'!#REF!</definedName>
    <definedName name="Rwvu.TOTAL." hidden="1">'[153]MDP&amp;L'!#REF!</definedName>
    <definedName name="s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_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A">'[135]CPIPL JULY 04'!$A$3:$E$104</definedName>
    <definedName name="saa">#REF!</definedName>
    <definedName name="SAFAT_HOME_FOR_GENERAL_TRADING___CO">#REF!</definedName>
    <definedName name="SAINSBURY_S_SUPER_MARKET_LTD">#REF!</definedName>
    <definedName name="SAITEX_USA_INC">#REF!</definedName>
    <definedName name="Sale_entr">[154]LONGI_DAHEJ!$F$14</definedName>
    <definedName name="Sale_entr_1">[154]LONGI_DAHEJ!$F$14</definedName>
    <definedName name="saleprice_dom">#REF!</definedName>
    <definedName name="saleprice_exp">#REF!</definedName>
    <definedName name="Sales">'[113]P13-R'!#REF!</definedName>
    <definedName name="Sales_shen">[154]LONGI_DAHEJ!$G$14</definedName>
    <definedName name="Sales_shen_1">[154]LONGI_DAHEJ!$G$14</definedName>
    <definedName name="salesdata">#REF!</definedName>
    <definedName name="salesmix">#REF!</definedName>
    <definedName name="salesmix_no.s">#REF!</definedName>
    <definedName name="salwages">#REF!</definedName>
    <definedName name="SAM_S_BRAZIL">#REF!</definedName>
    <definedName name="SAM_S_MEXICO">#REF!</definedName>
    <definedName name="same">#REF!</definedName>
    <definedName name="Sams_China">#REF!</definedName>
    <definedName name="SAMS_CLUB">#REF!</definedName>
    <definedName name="Sap_927_Vdr">[155]Sap_927_Vdr!$A$2:$O$140</definedName>
    <definedName name="SAP7270401">#REF!</definedName>
    <definedName name="SARA_FOR_BUILDING_MATERIALS">#REF!</definedName>
    <definedName name="SARA_GENERAL_TRADING_ESTABLISHMENT">#REF!</definedName>
    <definedName name="SASWFD">'[156]DATA ENTRY-2'!#REF!</definedName>
    <definedName name="SAUDI_ARABIA_AGENCIES_COMPANY_SARA">#REF!</definedName>
    <definedName name="Saudi_Arabian_Tex._Co.">#REF!</definedName>
    <definedName name="Saudi_Arabian_Tex_Co.">#REF!</definedName>
    <definedName name="Saudi_Co.For_Hardware">#REF!</definedName>
    <definedName name="Saudi_House_Co_Ltd">#REF!</definedName>
    <definedName name="SB">[58]Assumption!$C$74</definedName>
    <definedName name="SBC">[59]DETAILS!#REF!</definedName>
    <definedName name="SCHEDULE_10_K_15">"print title"</definedName>
    <definedName name="SCICI">#REF!</definedName>
    <definedName name="sd">#REF!</definedName>
    <definedName name="SDC">[59]DETAILS!#REF!</definedName>
    <definedName name="SDCHIPS">#REF!</definedName>
    <definedName name="sdf">'[7]Excise on RM'!#REF!</definedName>
    <definedName name="sdfffd">#REF!</definedName>
    <definedName name="sdfgfjdj">#REF!</definedName>
    <definedName name="sdfgh">#REF!</definedName>
    <definedName name="sdfh">#REF!</definedName>
    <definedName name="SDGAGDSA">#REF!</definedName>
    <definedName name="SDKJBJASJAS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dsds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SEARS__ROEBUCK_AND_CO.">#REF!</definedName>
    <definedName name="Second">[65]IS_BS_US!$Q$4:$Y$299</definedName>
    <definedName name="Segment1_income_DCF">[40]DCF_VDF!$C$6:$BZ$6</definedName>
    <definedName name="Segment1_income_fore">[40]DCF_VDF!$E$4:$G$4</definedName>
    <definedName name="Segment1_income_growth_fore">[40]DCF_VDF!$H$50:$K$50</definedName>
    <definedName name="Segment2_income">[40]DCF_VDF!$C$6:$AZ$6</definedName>
    <definedName name="Segment2_income_DCF">[40]DCF_VDF!$C$7:$BZ$7</definedName>
    <definedName name="Segment2_income_fore">[40]DCF_VDF!$E$5:$G$5</definedName>
    <definedName name="Segment2_income_growth_fore">[40]DCF_VDF!$H$51:$K$51</definedName>
    <definedName name="SEIYU_PROCUREMENT_LTD">#REF!</definedName>
    <definedName name="SELECT_HOTELS_NZ_LTD">#REF!</definedName>
    <definedName name="SelectedData">[157]Network!#REF!</definedName>
    <definedName name="SelectSheet">[129]!SelectSheet</definedName>
    <definedName name="SELGROS_CASH___CARRY_SRL">#REF!</definedName>
    <definedName name="Selling_Prices">'[158]Kohl''s Bigone'!#REF!</definedName>
    <definedName name="sellinpm">'[74]p&amp;l'!#REF!</definedName>
    <definedName name="SEMIBRT">#REF!</definedName>
    <definedName name="SEMIDULL">#REF!</definedName>
    <definedName name="sencount" hidden="1">1</definedName>
    <definedName name="Seneca_Textile_Ltd.">#REF!</definedName>
    <definedName name="Seneca_Textiles_Limited__Australia">#REF!</definedName>
    <definedName name="SEP">#REF!</definedName>
    <definedName name="SEPT">#REF!</definedName>
    <definedName name="setup">'[93]Sales - Total'!$D$149</definedName>
    <definedName name="seven">[65]IS_BS_US!$Q$63:$Y$118</definedName>
    <definedName name="sew">[77]SEWING!#REF!</definedName>
    <definedName name="sFreq">[40]DCF_VDF!$AQ$5</definedName>
    <definedName name="SGA">[40]DCF_VDF!$C$12:$AE$12</definedName>
    <definedName name="SGA_fore">[40]DCF_VDF!$E$10:$X$10</definedName>
    <definedName name="SGA_growth">[40]DCF_VDF!#REF!</definedName>
    <definedName name="SGA_growth_avg">[40]DCF_VDF!$B$141</definedName>
    <definedName name="SGA_growth_fore">[40]DCF_VDF!$H$53:$K$53</definedName>
    <definedName name="SGA_margin_fore">[40]DCF_VDF!#REF!</definedName>
    <definedName name="shadewise_sales">'[159]Shadewise Sales'!$K$4:$Y$106</definedName>
    <definedName name="Shanghai_Chaojie_SmartLink_Technolo">#REF!</definedName>
    <definedName name="Shanghai_Minhang_Costco_Trading_Co.">#REF!</definedName>
    <definedName name="SHANGHAI_SEPTWOLVES_HOUSEWARE_CO.LT">#REF!</definedName>
    <definedName name="SHARED_FORMULA_0">#N/A</definedName>
    <definedName name="Shares_fore">[40]DCF_VDF!$E$41:$W$41</definedName>
    <definedName name="Shares_growth">[40]DCF_VDF!$M$151:$Q$151</definedName>
    <definedName name="Shares_growth_fore">[40]DCF_VDF!$E$59:$W$59</definedName>
    <definedName name="SHEET">[160]PAGE14!#REF!</definedName>
    <definedName name="SHEET1">'[161]TA-325TC-564'!$I$6:$I$48</definedName>
    <definedName name="SHEET2">[160]PAGE14!#REF!</definedName>
    <definedName name="SHEET3">[160]PAGE14!#REF!</definedName>
    <definedName name="SHEET5">[160]PAGE14!#REF!</definedName>
    <definedName name="SHEET6">[160]PAGE14!#REF!</definedName>
    <definedName name="Shenzhen_Fuanna___Bed._Furnishing_C">#REF!</definedName>
    <definedName name="SHERIDAN_AUSTRALIA_PTY">#REF!</definedName>
    <definedName name="SHERIDAN_GROUP">#REF!</definedName>
    <definedName name="SHERIDAN_UK_LTD_C_O_3PL_–_TFH">#REF!</definedName>
    <definedName name="SHOPKO_STORES__INC.">#REF!</definedName>
    <definedName name="SHUFERSAL_LTD">#REF!</definedName>
    <definedName name="SIA__DO_IT">#REF!</definedName>
    <definedName name="SIA_DO_IT">#REF!</definedName>
    <definedName name="Signature_CG_Holding_Limited">#REF!</definedName>
    <definedName name="six">[65]IS_BS_US!$C$301:$Y$395</definedName>
    <definedName name="SLEEPWELL_INDUSTRIES_CO._LTD.">#REF!</definedName>
    <definedName name="SMART_TECH_TRADING_IKE">#REF!</definedName>
    <definedName name="SN">[58]Assumption!$C$78</definedName>
    <definedName name="SOK_INEX_PARTNERS_OY">#REF!</definedName>
    <definedName name="SOL_Organics">#REF!</definedName>
    <definedName name="solver_adj" hidden="1">'[162]G&amp;A'!#REF!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340</definedName>
    <definedName name="SOME_INC">#REF!</definedName>
    <definedName name="Space_Furnishing">[45]Sheet3!$B$7</definedName>
    <definedName name="Space_Furnishing_97">[45]Sheet3!$C$7</definedName>
    <definedName name="Spain">[70]Opex!$B$4:$V$13</definedName>
    <definedName name="SPEND">#REF!</definedName>
    <definedName name="SR_INTERNATIONAL_TRADING_CORPORATIO">#REF!</definedName>
    <definedName name="srf">[163]incst_pyr0001!$A$2:$C$57</definedName>
    <definedName name="SS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sss">#REF!</definedName>
    <definedName name="ssss">'[18]MASTER-01st qtr-packinggl'!$C$4:$C$13640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>#REF!</definedName>
    <definedName name="ssssssqqq">#REF!</definedName>
    <definedName name="sssssss">#REF!</definedName>
    <definedName name="ST_DIFF">#REF!</definedName>
    <definedName name="sTable">[40]DCF_VDF!$AJ$2:$AQ$11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RNTEX_TRADING__LTD">#REF!</definedName>
    <definedName name="stk">#REF!</definedName>
    <definedName name="STKDATA">'[164]Data Download'!$A$9:$GZ$84</definedName>
    <definedName name="Stock_Price">[43]Assumptions!$B$38</definedName>
    <definedName name="stock_status01">#REF!</definedName>
    <definedName name="stock_status2001">#REF!</definedName>
    <definedName name="stockdata">#REF!</definedName>
    <definedName name="STOCKVALUE">#REF!</definedName>
    <definedName name="STORE">[165]Original!#REF!</definedName>
    <definedName name="STRM_EBITDA95">[57]Backup!#REF!</definedName>
    <definedName name="STRM_EBITDA95_m">[57]Backup!#REF!</definedName>
    <definedName name="STRM_EBITDA96">[57]Backup!#REF!</definedName>
    <definedName name="STRM_EBITDA96_m">[57]Backup!#REF!</definedName>
    <definedName name="STRM_equity_mcap">[57]Backup!#REF!</definedName>
    <definedName name="STRM_lev_mcap">[57]Backup!#REF!</definedName>
    <definedName name="STRM_total_dt">[57]Backup!#REF!</definedName>
    <definedName name="structure">[166]structure!#REF!</definedName>
    <definedName name="SUBRT">#REF!</definedName>
    <definedName name="sude">#REF!</definedName>
    <definedName name="sugar">'[167]debt schedule'!#REF!</definedName>
    <definedName name="SULTAN_FURNISHING_CO._LTD">#REF!</definedName>
    <definedName name="SUMM">#REF!</definedName>
    <definedName name="summary">#REF!</definedName>
    <definedName name="Summary_FA">#REF!</definedName>
    <definedName name="SUNFLOW__INC._GREG_BESNER">#REF!</definedName>
    <definedName name="Suomen_Osuuskauppojen_Keskuskunta">#REF!</definedName>
    <definedName name="SUPER_LTD.">#REF!</definedName>
    <definedName name="Supermercados_Internacionales_HEB">#REF!</definedName>
    <definedName name="SWISS_SENSE">#REF!</definedName>
    <definedName name="synergiesY1">[42]Inputs!$X$10</definedName>
    <definedName name="synergiesY2">[42]Inputs!$X$11</definedName>
    <definedName name="synergiesY3">[42]Inputs!$X$12</definedName>
    <definedName name="sysPWORD">[36]systems!#REF!</definedName>
    <definedName name="T">#REF!</definedName>
    <definedName name="T_52_wk">[57]Input!#REF!</definedName>
    <definedName name="T_beta">[57]Input!#REF!</definedName>
    <definedName name="T_curr">[57]Input!#REF!</definedName>
    <definedName name="T_dil_shares">[57]Backup!#REF!</definedName>
    <definedName name="T_EBITDA95">[57]Backup!#REF!</definedName>
    <definedName name="T_EBITDA95_m">[57]Backup!#REF!</definedName>
    <definedName name="T_EBITDA95_res">[57]Input!#REF!</definedName>
    <definedName name="T_EBITDA96">[57]Backup!#REF!</definedName>
    <definedName name="T_EBITDA96_m">[57]Backup!#REF!</definedName>
    <definedName name="T_EBITDA96_res">[57]Input!#REF!</definedName>
    <definedName name="T_eps95">[57]Input!#REF!</definedName>
    <definedName name="T_eps96">[57]Input!#REF!</definedName>
    <definedName name="T_eps97">[57]Input!#REF!</definedName>
    <definedName name="T_equity_mcap">[57]Backup!#REF!</definedName>
    <definedName name="T_J_MAXX_UK">#REF!</definedName>
    <definedName name="T_lev_mcap">[57]Backup!#REF!</definedName>
    <definedName name="T_M">#REF!</definedName>
    <definedName name="T_pr">[57]Input!#REF!</definedName>
    <definedName name="T_T">#REF!</definedName>
    <definedName name="T_ticker">[57]Input!#REF!</definedName>
    <definedName name="T_total_dt">[57]Backup!#REF!</definedName>
    <definedName name="TA">#REF!</definedName>
    <definedName name="tad">#REF!</definedName>
    <definedName name="TAJ_TASHI">#REF!</definedName>
    <definedName name="TAL_LANKA_HOTELS_PLC.">#REF!</definedName>
    <definedName name="TARAGAON_REGENCY_HOTELS_LTD.">#REF!</definedName>
    <definedName name="TARGET_STORES">#REF!</definedName>
    <definedName name="TAX">#REF!</definedName>
    <definedName name="Tax_Rate">[119]Consolidated!#REF!</definedName>
    <definedName name="taxdepr">#REF!</definedName>
    <definedName name="taxliab">#REF!</definedName>
    <definedName name="TBMAY04">'[168]Income (2)'!$B$146:$I$175</definedName>
    <definedName name="TBTable">'[56]TB-Bud'!$A$11:$Y$133</definedName>
    <definedName name="TDAYS">'[59]Total P&amp;L'!#REF!</definedName>
    <definedName name="TDS">#REF!</definedName>
    <definedName name="te">#REF!</definedName>
    <definedName name="TEA">#REF!</definedName>
    <definedName name="TEAA">#REF!</definedName>
    <definedName name="TEAB">#REF!</definedName>
    <definedName name="TEAC">#REF!</definedName>
    <definedName name="TEAD">#REF!</definedName>
    <definedName name="TEAE">#REF!</definedName>
    <definedName name="TEAF">#REF!</definedName>
    <definedName name="TEAG">#REF!</definedName>
    <definedName name="TEAH">#REF!</definedName>
    <definedName name="TEAI">#REF!</definedName>
    <definedName name="TEAJ">#REF!</definedName>
    <definedName name="TEAK">#REF!</definedName>
    <definedName name="TEAL">#REF!</definedName>
    <definedName name="TEAM">#REF!</definedName>
    <definedName name="TEAN">#REF!</definedName>
    <definedName name="TEAO">#REF!</definedName>
    <definedName name="TEAP">#REF!</definedName>
    <definedName name="TEAQ">#REF!</definedName>
    <definedName name="TEAR">#REF!</definedName>
    <definedName name="TEAS">#REF!</definedName>
    <definedName name="TEAT">#REF!</definedName>
    <definedName name="TEAU">#REF!</definedName>
    <definedName name="TEAV">#REF!</definedName>
    <definedName name="TEAW">#REF!</definedName>
    <definedName name="TEB">#REF!</definedName>
    <definedName name="TEC">[51]Sheet2!$A$9:$E$247</definedName>
    <definedName name="TECH">#N/A</definedName>
    <definedName name="TED">#REF!</definedName>
    <definedName name="TEE">#REF!</definedName>
    <definedName name="TEF">#REF!</definedName>
    <definedName name="TEG">#REF!</definedName>
    <definedName name="TEH">#REF!</definedName>
    <definedName name="TEI">#REF!</definedName>
    <definedName name="TEJ">#REF!</definedName>
    <definedName name="TEK">#REF!</definedName>
    <definedName name="TEL">#REF!</definedName>
    <definedName name="TEM">#REF!</definedName>
    <definedName name="ten">[65]IS_BS_US!$Q$240:$Y$299</definedName>
    <definedName name="TEND">#REF!</definedName>
    <definedName name="TEO">#REF!</definedName>
    <definedName name="TEP">#REF!</definedName>
    <definedName name="TEQ">#REF!</definedName>
    <definedName name="TER">#REF!</definedName>
    <definedName name="TERRYTOWEL">[5]Input_B_V!$A$25</definedName>
    <definedName name="TES">#REF!</definedName>
    <definedName name="Tesco_International_Clothing_Brand">#REF!</definedName>
    <definedName name="TESCO_INTERNATIONAL_CLOTHING_BRANDS">#REF!</definedName>
    <definedName name="TESCO_STORES_LIMITED">#REF!</definedName>
    <definedName name="test">#REF!</definedName>
    <definedName name="TEST0">#REF!</definedName>
    <definedName name="TEST0_10">#REF!</definedName>
    <definedName name="TEST0_11">#REF!</definedName>
    <definedName name="TEST0_4">#REF!</definedName>
    <definedName name="TEST0_46">#REF!</definedName>
    <definedName name="TEST0_5">#REF!</definedName>
    <definedName name="TEST0_6">#REF!</definedName>
    <definedName name="TEST0_7">#REF!</definedName>
    <definedName name="TEST0_8">#REF!</definedName>
    <definedName name="TEST0_9">#REF!</definedName>
    <definedName name="TEST1">#REF!</definedName>
    <definedName name="TEST1_10">#REF!</definedName>
    <definedName name="TEST1_11">#REF!</definedName>
    <definedName name="TEST1_4">#REF!</definedName>
    <definedName name="TEST1_46">[81]WEFT!#REF!</definedName>
    <definedName name="TEST1_5">#REF!</definedName>
    <definedName name="TEST1_6">#REF!</definedName>
    <definedName name="TEST1_7">#REF!</definedName>
    <definedName name="TEST1_8">#REF!</definedName>
    <definedName name="TEST1_9">#REF!</definedName>
    <definedName name="TEST10">'[169]All Loc'!#REF!</definedName>
    <definedName name="TEST10_10">#REF!</definedName>
    <definedName name="TEST10_11">#REF!</definedName>
    <definedName name="TEST10_4">#REF!</definedName>
    <definedName name="TEST10_5">#REF!</definedName>
    <definedName name="TEST10_6">#REF!</definedName>
    <definedName name="TEST10_7">#REF!</definedName>
    <definedName name="TEST10_8">#REF!</definedName>
    <definedName name="TEST10_9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_10">#REF!</definedName>
    <definedName name="TEST11_11">#REF!</definedName>
    <definedName name="TEST11_4">#REF!</definedName>
    <definedName name="TEST11_5">#REF!</definedName>
    <definedName name="TEST11_6">#REF!</definedName>
    <definedName name="TEST11_7">#REF!</definedName>
    <definedName name="TEST11_8">#REF!</definedName>
    <definedName name="TEST11_9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'[169]All Loc'!#REF!</definedName>
    <definedName name="TEST12_10">#REF!</definedName>
    <definedName name="TEST12_11">#REF!</definedName>
    <definedName name="TEST12_4">#REF!</definedName>
    <definedName name="TEST12_5">#REF!</definedName>
    <definedName name="TEST12_6">#REF!</definedName>
    <definedName name="TEST12_7">#REF!</definedName>
    <definedName name="TEST12_8">#REF!</definedName>
    <definedName name="TEST12_9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[170]Sheet1!#REF!</definedName>
    <definedName name="TEST13_10">#REF!</definedName>
    <definedName name="TEST13_11">#REF!</definedName>
    <definedName name="TEST13_4">#REF!</definedName>
    <definedName name="TEST13_5">#REF!</definedName>
    <definedName name="TEST13_6">#REF!</definedName>
    <definedName name="TEST13_7">#REF!</definedName>
    <definedName name="TEST13_8">#REF!</definedName>
    <definedName name="TEST13_9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_10">#REF!</definedName>
    <definedName name="TEST14_11">#REF!</definedName>
    <definedName name="TEST14_4">#REF!</definedName>
    <definedName name="TEST14_5">#REF!</definedName>
    <definedName name="TEST14_6">#REF!</definedName>
    <definedName name="TEST14_7">#REF!</definedName>
    <definedName name="TEST14_8">#REF!</definedName>
    <definedName name="TEST14_9">#REF!</definedName>
    <definedName name="TEST140">#REF!</definedName>
    <definedName name="TEST141">#REF!</definedName>
    <definedName name="TEST142">#REF!</definedName>
    <definedName name="TEST143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_10">#REF!</definedName>
    <definedName name="TEST2_11">#REF!</definedName>
    <definedName name="TEST2_4">#REF!</definedName>
    <definedName name="TEST2_46">[81]WEFT!#REF!</definedName>
    <definedName name="TEST2_5">#REF!</definedName>
    <definedName name="TEST2_6">#REF!</definedName>
    <definedName name="TEST2_7">#REF!</definedName>
    <definedName name="TEST2_8">#REF!</definedName>
    <definedName name="TEST2_9">#REF!</definedName>
    <definedName name="TEST20">#REF!</definedName>
    <definedName name="TEST20_10">'[171]3150'!#REF!</definedName>
    <definedName name="TEST20_11">'[171]3150'!#REF!</definedName>
    <definedName name="TEST20_4">'[171]3150'!#REF!</definedName>
    <definedName name="TEST20_5">'[171]3150'!#REF!</definedName>
    <definedName name="TEST20_6">'[171]3150'!#REF!</definedName>
    <definedName name="TEST20_7">'[171]3150'!#REF!</definedName>
    <definedName name="TEST20_8">'[171]3150'!#REF!</definedName>
    <definedName name="TEST20_9">'[171]3150'!#REF!</definedName>
    <definedName name="TEST21">#REF!</definedName>
    <definedName name="TEST21_10">'[171]3150'!#REF!</definedName>
    <definedName name="TEST21_11">'[171]3150'!#REF!</definedName>
    <definedName name="TEST21_4">'[171]3150'!#REF!</definedName>
    <definedName name="TEST21_5">'[171]3150'!#REF!</definedName>
    <definedName name="TEST21_6">'[171]3150'!#REF!</definedName>
    <definedName name="TEST21_7">'[171]3150'!#REF!</definedName>
    <definedName name="TEST21_8">'[171]3150'!#REF!</definedName>
    <definedName name="TEST21_9">'[171]3150'!#REF!</definedName>
    <definedName name="TEST22">#REF!</definedName>
    <definedName name="TEST22_10">'[171]3150'!#REF!</definedName>
    <definedName name="TEST22_11">'[171]3150'!#REF!</definedName>
    <definedName name="TEST22_4">'[171]3150'!#REF!</definedName>
    <definedName name="TEST22_5">'[171]3150'!#REF!</definedName>
    <definedName name="TEST22_6">'[171]3150'!#REF!</definedName>
    <definedName name="TEST22_7">'[171]3150'!#REF!</definedName>
    <definedName name="TEST22_8">'[171]3150'!#REF!</definedName>
    <definedName name="TEST22_9">'[171]3150'!#REF!</definedName>
    <definedName name="TEST23">#REF!</definedName>
    <definedName name="TEST23_10">'[171]3150'!#REF!</definedName>
    <definedName name="TEST23_11">'[171]3150'!#REF!</definedName>
    <definedName name="TEST23_4">'[171]3150'!#REF!</definedName>
    <definedName name="TEST23_5">'[171]3150'!#REF!</definedName>
    <definedName name="TEST23_6">'[171]3150'!#REF!</definedName>
    <definedName name="TEST23_7">'[171]3150'!#REF!</definedName>
    <definedName name="TEST23_8">'[171]3150'!#REF!</definedName>
    <definedName name="TEST23_9">'[171]3150'!#REF!</definedName>
    <definedName name="TEST24">'[169]All Loc'!#REF!</definedName>
    <definedName name="TEST25">#REF!</definedName>
    <definedName name="TEST26">#REF!</definedName>
    <definedName name="TEST27">#REF!</definedName>
    <definedName name="TEST28">#REF!</definedName>
    <definedName name="TEST29">'[169]All Loc'!#REF!</definedName>
    <definedName name="TEST3">#REF!</definedName>
    <definedName name="TEST3_10">#REF!</definedName>
    <definedName name="TEST3_11">#REF!</definedName>
    <definedName name="TEST3_4">#REF!</definedName>
    <definedName name="TEST3_46">[81]WEFT!#REF!</definedName>
    <definedName name="TEST3_5">#REF!</definedName>
    <definedName name="TEST3_6">#REF!</definedName>
    <definedName name="TEST3_7">#REF!</definedName>
    <definedName name="TEST3_8">#REF!</definedName>
    <definedName name="TEST3_9">#REF!</definedName>
    <definedName name="TEST30">'[172]Exc 7200Total Stock'!#REF!</definedName>
    <definedName name="TEST31">#REF!</definedName>
    <definedName name="TEST32">#REF!</definedName>
    <definedName name="TEST33">#REF!</definedName>
    <definedName name="TEST34">#REF!</definedName>
    <definedName name="TEST35">[173]Stock!#REF!</definedName>
    <definedName name="TEST36">'[172]Exc 7200Total Stock'!#REF!</definedName>
    <definedName name="TEST37">'[172]Exc 7200Total Stock'!#REF!</definedName>
    <definedName name="TEST38">[173]Stock!#REF!</definedName>
    <definedName name="TEST39">[170]Sheet1!#REF!</definedName>
    <definedName name="TEST4">#REF!</definedName>
    <definedName name="TEST4_10">#REF!</definedName>
    <definedName name="TEST4_11">#REF!</definedName>
    <definedName name="TEST4_4">#REF!</definedName>
    <definedName name="TEST4_5">#REF!</definedName>
    <definedName name="TEST4_6">#REF!</definedName>
    <definedName name="TEST4_7">#REF!</definedName>
    <definedName name="TEST4_8">#REF!</definedName>
    <definedName name="TEST4_9">#REF!</definedName>
    <definedName name="TEST40">#REF!</definedName>
    <definedName name="TEST41">#REF!</definedName>
    <definedName name="TEST42">#REF!</definedName>
    <definedName name="TEST43">'[172]Exc 7200Total Stock'!#REF!</definedName>
    <definedName name="TEST44">#REF!</definedName>
    <definedName name="TEST45">[174]Stock!#REF!</definedName>
    <definedName name="TEST46">[170]Sheet1!#REF!</definedName>
    <definedName name="TEST47">#REF!</definedName>
    <definedName name="TEST48">#REF!</definedName>
    <definedName name="TEST49">#REF!</definedName>
    <definedName name="TEST5">#REF!</definedName>
    <definedName name="TEST5_10">#REF!</definedName>
    <definedName name="TEST5_11">#REF!</definedName>
    <definedName name="TEST5_4">#REF!</definedName>
    <definedName name="TEST5_5">#REF!</definedName>
    <definedName name="TEST5_6">#REF!</definedName>
    <definedName name="TEST5_7">#REF!</definedName>
    <definedName name="TEST5_8">#REF!</definedName>
    <definedName name="TEST5_9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_10">#REF!</definedName>
    <definedName name="TEST6_11">#REF!</definedName>
    <definedName name="TEST6_4">#REF!</definedName>
    <definedName name="TEST6_5">#REF!</definedName>
    <definedName name="TEST6_6">#REF!</definedName>
    <definedName name="TEST6_7">#REF!</definedName>
    <definedName name="TEST6_8">#REF!</definedName>
    <definedName name="TEST6_9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_10">#REF!</definedName>
    <definedName name="TEST7_11">#REF!</definedName>
    <definedName name="TEST7_4">#REF!</definedName>
    <definedName name="TEST7_5">#REF!</definedName>
    <definedName name="TEST7_6">#REF!</definedName>
    <definedName name="TEST7_7">#REF!</definedName>
    <definedName name="TEST7_8">#REF!</definedName>
    <definedName name="TEST7_9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'[169]All Loc'!#REF!</definedName>
    <definedName name="TEST8_10">#REF!</definedName>
    <definedName name="TEST8_11">#REF!</definedName>
    <definedName name="TEST8_4">#REF!</definedName>
    <definedName name="TEST8_5">#REF!</definedName>
    <definedName name="TEST8_6">#REF!</definedName>
    <definedName name="TEST8_7">#REF!</definedName>
    <definedName name="TEST8_8">#REF!</definedName>
    <definedName name="TEST8_9">#REF!</definedName>
    <definedName name="TEST80">#REF!</definedName>
    <definedName name="TEST81">#REF!</definedName>
    <definedName name="TEST82">'[17]PACKING GL MAY-07'!#REF!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'[172]Exc 7200Total Stock'!#REF!</definedName>
    <definedName name="TEST9_10">#REF!</definedName>
    <definedName name="TEST9_11">#REF!</definedName>
    <definedName name="TEST9_4">#REF!</definedName>
    <definedName name="TEST9_5">#REF!</definedName>
    <definedName name="TEST9_6">#REF!</definedName>
    <definedName name="TEST9_7">#REF!</definedName>
    <definedName name="TEST9_8">#REF!</definedName>
    <definedName name="TEST9_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er">[98]webout!#REF!</definedName>
    <definedName name="TESTHKEY">#REF!</definedName>
    <definedName name="TESTHKEY_10">#REF!</definedName>
    <definedName name="TESTHKEY_11">#REF!</definedName>
    <definedName name="TESTHKEY_30">#REF!</definedName>
    <definedName name="TESTHKEY_4">#REF!</definedName>
    <definedName name="TESTHKEY_46">#REF!</definedName>
    <definedName name="TESTHKEY_5">#REF!</definedName>
    <definedName name="TESTHKEY_6">#REF!</definedName>
    <definedName name="TESTHKEY_7">#REF!</definedName>
    <definedName name="TESTHKEY_8">#REF!</definedName>
    <definedName name="TESTHKEY_9">#REF!</definedName>
    <definedName name="TESTKEYS">#REF!</definedName>
    <definedName name="TESTKEYS_10">#REF!</definedName>
    <definedName name="TESTKEYS_11">#REF!</definedName>
    <definedName name="TESTKEYS_30">#REF!</definedName>
    <definedName name="TESTKEYS_4">#REF!</definedName>
    <definedName name="TESTKEYS_46">#REF!</definedName>
    <definedName name="TESTKEYS_5">#REF!</definedName>
    <definedName name="TESTKEYS_6">#REF!</definedName>
    <definedName name="TESTKEYS_7">#REF!</definedName>
    <definedName name="TESTKEYS_8">#REF!</definedName>
    <definedName name="TESTKEYS_9">#REF!</definedName>
    <definedName name="TESTVKEY">#REF!</definedName>
    <definedName name="TESTVKEY_10">#REF!</definedName>
    <definedName name="TESTVKEY_11">#REF!</definedName>
    <definedName name="TESTVKEY_4">#REF!</definedName>
    <definedName name="TESTVKEY_46">#REF!</definedName>
    <definedName name="TESTVKEY_5">#REF!</definedName>
    <definedName name="TESTVKEY_6">#REF!</definedName>
    <definedName name="TESTVKEY_7">#REF!</definedName>
    <definedName name="TESTVKEY_8">#REF!</definedName>
    <definedName name="TESTVKEY_9">#REF!</definedName>
    <definedName name="TET">#REF!</definedName>
    <definedName name="TEU">#REF!</definedName>
    <definedName name="TEV">#REF!</definedName>
    <definedName name="TEW">#REF!</definedName>
    <definedName name="tex">#REF!</definedName>
    <definedName name="TEX_IDEA">#REF!</definedName>
    <definedName name="TEXET">#REF!</definedName>
    <definedName name="Texnorte_Industrial_Limited">#REF!</definedName>
    <definedName name="TEXRLT">#REF!</definedName>
    <definedName name="TEXTLT">#REF!</definedName>
    <definedName name="TEXTURISING">[5]Input_B_V!$A$47</definedName>
    <definedName name="Texvista_International_Pte_Ltd">#REF!</definedName>
    <definedName name="TEY">#REF!</definedName>
    <definedName name="TEZ">#REF!</definedName>
    <definedName name="THANVI__SONS">#REF!</definedName>
    <definedName name="Thanvi_and_Sons">#REF!</definedName>
    <definedName name="THAT_S_LIVING">#REF!</definedName>
    <definedName name="The_Home_Depot_of_Canada_Inc.">#REF!</definedName>
    <definedName name="The_Oberoi_Beach_Resort_Al_Zorah">#REF!</definedName>
    <definedName name="The_Oberoi_Hotels">#REF!</definedName>
    <definedName name="THE_SULTAN_CENTER">#REF!</definedName>
    <definedName name="The_Warehouse_Limited">#REF!</definedName>
    <definedName name="THINK_SOURCING_LLC">#REF!</definedName>
    <definedName name="This_I_mail_to__Patwerdhan_Karulker_Kelkar_on_08_10_01">#REF!</definedName>
    <definedName name="THOMAS_TEXTILES">#REF!</definedName>
    <definedName name="thousandtolacs">#REF!</definedName>
    <definedName name="three">[65]IS_BS_US!$C$121:$Y$177</definedName>
    <definedName name="TJX_UK">#REF!</definedName>
    <definedName name="TKmaxx">#REF!</definedName>
    <definedName name="tmbarmc">#REF!</definedName>
    <definedName name="tmbasp">#REF!</definedName>
    <definedName name="tmprmc">#REF!</definedName>
    <definedName name="tmpsp">#REF!</definedName>
    <definedName name="TMTable">'[56]TM-Bud'!$A$11:$Y$133</definedName>
    <definedName name="tolerance">[175]parametros!$P$41</definedName>
    <definedName name="tolneg">[176]Note!$E$3</definedName>
    <definedName name="top_customers">#REF!</definedName>
    <definedName name="TOPSHEET">#REF!</definedName>
    <definedName name="TOTADJ">#REF!</definedName>
    <definedName name="Total">#REF!</definedName>
    <definedName name="totalsales_MT">#REF!</definedName>
    <definedName name="totalsales_no.s">#REF!</definedName>
    <definedName name="TotalsalesNo.s">#REF!</definedName>
    <definedName name="TQ">'[48]Perf Target'!$D$88</definedName>
    <definedName name="TRA">#REF!</definedName>
    <definedName name="TRAA">#REF!</definedName>
    <definedName name="TRAB">#REF!</definedName>
    <definedName name="TRAC">#REF!</definedName>
    <definedName name="TRAD">#REF!</definedName>
    <definedName name="TRADE_CONCEPT_S.R.O.">#REF!</definedName>
    <definedName name="Trade_Linker_International_Inc.">#REF!</definedName>
    <definedName name="TRAE">#REF!</definedName>
    <definedName name="TRAF">#REF!</definedName>
    <definedName name="TRAG">#REF!</definedName>
    <definedName name="TRAH">#REF!</definedName>
    <definedName name="TRAI">#REF!</definedName>
    <definedName name="trail">#REF!</definedName>
    <definedName name="TRAJ">#REF!</definedName>
    <definedName name="TRAK">#REF!</definedName>
    <definedName name="TRAL">#REF!</definedName>
    <definedName name="TRAM">#REF!</definedName>
    <definedName name="TRAN">#REF!</definedName>
    <definedName name="TRAO">#REF!</definedName>
    <definedName name="TRAP">#REF!</definedName>
    <definedName name="TRAQ">#REF!</definedName>
    <definedName name="TRAS">#REF!</definedName>
    <definedName name="TRAT">#REF!</definedName>
    <definedName name="TRAU">#REF!</definedName>
    <definedName name="TRAV">#REF!</definedName>
    <definedName name="TRAW">#REF!</definedName>
    <definedName name="TRAX">#REF!</definedName>
    <definedName name="TRAY">#REF!</definedName>
    <definedName name="TRB">#REF!</definedName>
    <definedName name="TRC">#REF!</definedName>
    <definedName name="TRD">#REF!</definedName>
    <definedName name="TRE">#REF!</definedName>
    <definedName name="treas">#REF!</definedName>
    <definedName name="trend" hidden="1">{#N/A,#N/A,FALSE,"Aging Summary";#N/A,#N/A,FALSE,"Ratio Analysis";#N/A,#N/A,FALSE,"Test 120 Day Accts";#N/A,#N/A,FALSE,"Tickmarks"}</definedName>
    <definedName name="Trendsetter_Home_Furnishings_Limite">#REF!</definedName>
    <definedName name="TRF">#REF!</definedName>
    <definedName name="TRG">#REF!</definedName>
    <definedName name="TRH">#REF!</definedName>
    <definedName name="TRI">#REF!</definedName>
    <definedName name="TRJ">#REF!</definedName>
    <definedName name="TRK">#REF!</definedName>
    <definedName name="TRL">#REF!</definedName>
    <definedName name="TRM">#REF!</definedName>
    <definedName name="TRN">#REF!</definedName>
    <definedName name="TRO">#REF!</definedName>
    <definedName name="TRP">#REF!</definedName>
    <definedName name="TRQ">#REF!</definedName>
    <definedName name="TRS">#REF!</definedName>
    <definedName name="TRT">#REF!</definedName>
    <definedName name="TRU">#REF!</definedName>
    <definedName name="TRUE_MARKETING_FZE">#REF!</definedName>
    <definedName name="TrueCheck">[177]Sheet2!$A$1:$A$2</definedName>
    <definedName name="TRV">#REF!</definedName>
    <definedName name="TRW">#REF!</definedName>
    <definedName name="TRX">#REF!</definedName>
    <definedName name="try">[31]data!$B$43:$O$79</definedName>
    <definedName name="TRZ">#REF!</definedName>
    <definedName name="TTA">#REF!</definedName>
    <definedName name="TTAA">#REF!</definedName>
    <definedName name="TTAB">#REF!</definedName>
    <definedName name="TTAC">#REF!</definedName>
    <definedName name="TTAD">#REF!</definedName>
    <definedName name="TTAE">#REF!</definedName>
    <definedName name="TTAF">#REF!</definedName>
    <definedName name="TTAG">#REF!</definedName>
    <definedName name="TTAH">#REF!</definedName>
    <definedName name="TTAI">#REF!</definedName>
    <definedName name="TTAJ">#REF!</definedName>
    <definedName name="TTAK">#REF!</definedName>
    <definedName name="TTAL">#REF!</definedName>
    <definedName name="TTAM">#REF!</definedName>
    <definedName name="TTAN">#REF!</definedName>
    <definedName name="TTAO">#REF!</definedName>
    <definedName name="TTAP">#REF!</definedName>
    <definedName name="TTAQ">#REF!</definedName>
    <definedName name="TTAR">#REF!</definedName>
    <definedName name="TTAS">#REF!</definedName>
    <definedName name="TTAT">#REF!</definedName>
    <definedName name="TTAU">#REF!</definedName>
    <definedName name="TTAV">#REF!</definedName>
    <definedName name="TTAW">#REF!</definedName>
    <definedName name="TTB">#REF!</definedName>
    <definedName name="TTC">#REF!</definedName>
    <definedName name="TTD">#REF!</definedName>
    <definedName name="TTE">#REF!</definedName>
    <definedName name="TTF">#REF!</definedName>
    <definedName name="TTG">#REF!</definedName>
    <definedName name="TTH">#REF!</definedName>
    <definedName name="TTI">#REF!</definedName>
    <definedName name="TTJ">#REF!</definedName>
    <definedName name="TTK">#REF!</definedName>
    <definedName name="TTL">#REF!</definedName>
    <definedName name="TTM">#REF!</definedName>
    <definedName name="TTN">#REF!</definedName>
    <definedName name="TTO">#REF!</definedName>
    <definedName name="TTP">#REF!</definedName>
    <definedName name="TTQ">#REF!</definedName>
    <definedName name="TTR">#REF!</definedName>
    <definedName name="TTS">#REF!</definedName>
    <definedName name="TTT">#REF!</definedName>
    <definedName name="TTU">#REF!</definedName>
    <definedName name="TTV">#REF!</definedName>
    <definedName name="TTW">#REF!</definedName>
    <definedName name="TTX">#REF!</definedName>
    <definedName name="TTY">#REF!</definedName>
    <definedName name="TTZ">#REF!</definedName>
    <definedName name="TUESDAY_MORNING_PARTNERS_LTD">#REF!</definedName>
    <definedName name="TW">'[48]Perf Target'!$D$80</definedName>
    <definedName name="two">[65]IS_BS_US!$C$82:$Y$119</definedName>
    <definedName name="Type">[178]Validation!$A$1:$A$15</definedName>
    <definedName name="Type_6">[179]Reference2!$D$9</definedName>
    <definedName name="Type_7">[179]Reference2!$D$10</definedName>
    <definedName name="Type_of_Vehicle">#REF!+#REF!</definedName>
    <definedName name="typewise_SP">'[101]Sales inputs '!#REF!</definedName>
    <definedName name="U_K_C_VENTURES_PVT_LTD">#REF!</definedName>
    <definedName name="U30a57">#REF!</definedName>
    <definedName name="UAB_BALTIJOS_DIDMENA__MEMBERSHOP">#REF!</definedName>
    <definedName name="United_Homeware_Company___NICE">#REF!</definedName>
    <definedName name="Untitled">#REF!</definedName>
    <definedName name="unvouchered">#REF!</definedName>
    <definedName name="upfront">[180]Input!$A$1</definedName>
    <definedName name="URBAN_VILLE_INC">#REF!</definedName>
    <definedName name="US">#N/A</definedName>
    <definedName name="usd">#REF!</definedName>
    <definedName name="usdinr">#REF!</definedName>
    <definedName name="UserList">[36]systems!#REF!</definedName>
    <definedName name="userPWORD">[36]systems!#REF!</definedName>
    <definedName name="USFive">[65]IS_BS_US!$B$241:$Y$299</definedName>
    <definedName name="USFour">[65]IS_BS_US!$B$178:$Y$239</definedName>
    <definedName name="usha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ha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USOne">[65]IS_BS_US!$B$4:$Y$80</definedName>
    <definedName name="USSix">[65]IS_BS_US!$B$301:$Y$405</definedName>
    <definedName name="USThree">[65]IS_BS_US!$B$121:$Y$177</definedName>
    <definedName name="USTwo">[65]IS_BS_US!$B$82:$Y$119</definedName>
    <definedName name="UTI">#REF!</definedName>
    <definedName name="UTION_LLC_CARREFOUR_UAE_HEAD_OFFICE">#REF!</definedName>
    <definedName name="V.K.INTERNATIONAL">#REF!</definedName>
    <definedName name="V_C">#REF!</definedName>
    <definedName name="V_F">#REF!</definedName>
    <definedName name="V_M">#REF!</definedName>
    <definedName name="V_T">#REF!</definedName>
    <definedName name="Variance">#REF!</definedName>
    <definedName name="Velvet_Trading_GmbH_GmbH___Co.KG">#REF!</definedName>
    <definedName name="VERNE_HOTEL_LLC">#REF!</definedName>
    <definedName name="VERSATILE_TRADING">#REF!</definedName>
    <definedName name="VERTBAUDET_S.A.S">#REF!</definedName>
    <definedName name="VG">'[181]TB RS $'!#REF!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ola">#REF!</definedName>
    <definedName name="VIVANO_BEDDINGS___MORE_LTD.">#REF!</definedName>
    <definedName name="vjsfnzxb.xcv">#REF!</definedName>
    <definedName name="VML">'[26]POP SALARY '!#REF!</definedName>
    <definedName name="w">#REF!</definedName>
    <definedName name="Waitrose_Ltd">#REF!</definedName>
    <definedName name="Wal_Mart__China__Investment_Co.__Lt">#REF!</definedName>
    <definedName name="WAL_MART_BRASIL_LTDA">#REF!</definedName>
    <definedName name="Wal_Mart_de_Mexico_S.A._de_C.V.">#REF!</definedName>
    <definedName name="WALMART_CANADA_CORP.">#REF!</definedName>
    <definedName name="WALMART_CENTRAL_AMERICA">#REF!</definedName>
    <definedName name="WALMART_CHILE_COMMERCIAL_LTDA">#REF!</definedName>
    <definedName name="WALMART_STORES__INC.">#REF!</definedName>
    <definedName name="Warehouse">#REF!</definedName>
    <definedName name="WAREHOUSE_GROUP_NZ">#REF!</definedName>
    <definedName name="WARWICK_FULFILLMENT">#REF!</definedName>
    <definedName name="WCap">#REF!</definedName>
    <definedName name="w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DE">'[182]1.Costing'!#REF!</definedName>
    <definedName name="WELL_INTERNATIONAL_CO.">#REF!</definedName>
    <definedName name="WELSPUN" hidden="1">{#N/A,#N/A,FALSE,"profile ";#N/A,#N/A,FALSE,"rank";#N/A,#N/A,FALSE,"overbase";#N/A,#N/A,FALSE,"overcash";#N/A,#N/A,FALSE,"overtfp";#N/A,#N/A,FALSE,"overtcc"}</definedName>
    <definedName name="WELSPUN_GLOBAL_BRANDS__LIMITED__WRL">#REF!</definedName>
    <definedName name="Welspun_Global_Brands_Limited">#REF!</definedName>
    <definedName name="WELSPUN_GLOBAL_BRANDS_LIMITED__DOM">#REF!</definedName>
    <definedName name="Welspun_Global_Brands_Ltd">#REF!</definedName>
    <definedName name="WELSPUN_GLOBAL_BRANDS_LTD___WRL">#REF!</definedName>
    <definedName name="WELSPUN_INDIA_LIMITED">#REF!</definedName>
    <definedName name="WELSPUN_UK_LTD.">#REF!</definedName>
    <definedName name="Welspun_UK_TP">#REF!</definedName>
    <definedName name="Welspun_USA_Inc">#REF!</definedName>
    <definedName name="welupect" hidden="1">#REF!</definedName>
    <definedName name="WESTEND_INVESTMENTS_FZC">#REF!</definedName>
    <definedName name="WEWEW">[183]Sheet1!#REF!</definedName>
    <definedName name="WEWEWEWE">'[184]Advance ac'!#REF!</definedName>
    <definedName name="WHS">#REF!</definedName>
    <definedName name="Wilko_Retail_Ltd">#REF!</definedName>
    <definedName name="Wing_Siang_Long_Pte_Ltd">#REF!</definedName>
    <definedName name="Winners_Merchant_International_LP">#REF!</definedName>
    <definedName name="wipwcc">#REF!</definedName>
    <definedName name="wipwcc2">[74]WCL!#REF!</definedName>
    <definedName name="Wm_Morrison_Plc">#REF!</definedName>
    <definedName name="WOOLWORTHS__HK__SALES_LTD">#REF!</definedName>
    <definedName name="WorkPref">#REF!</definedName>
    <definedName name="worksheet">[185]worksheet!$A$1:$P$583</definedName>
    <definedName name="wq">#REF!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atapak.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elopment._.Hours." hidden="1">{#N/A,#N/A,FALSE,"July 95";#N/A,#N/A,FALSE,"Aug 95";#N/A,#N/A,FALSE,"Sep 95";#N/A,#N/A,FALSE,"October 95"}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ORM1." hidden="1">{#N/A,#N/A,FALSE,"COMP"}</definedName>
    <definedName name="wrn.full." hidden="1">{#N/A,#N/A,FALSE,"Cover";#N/A,#N/A,FALSE,"Pres ";#N/A,#N/A,FALSE,"Outputs";#N/A,#N/A,FALSE,"Sensitivities";#N/A,#N/A,FALSE,"Graphs";#N/A,#N/A,FALSE,"DCF I (In)"}</definedName>
    <definedName name="wrn.GRAPHS." hidden="1">{#N/A,#N/A,FALSE,"ACQ_GRAPHS";#N/A,#N/A,FALSE,"T_1 GRAPHS";#N/A,#N/A,FALSE,"T_2 GRAPHS";#N/A,#N/A,FALSE,"COMB_GRAPHS"}</definedName>
    <definedName name="wrn.Monthly._.Act._.P_L.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polaroid." hidden="1">{#N/A,#N/A,FALSE,"profile ";#N/A,#N/A,FALSE,"rank";#N/A,#N/A,FALSE,"overbase";#N/A,#N/A,FALSE,"overcash";#N/A,#N/A,FALSE,"overtfp";#N/A,#N/A,FALSE,"overtcc"}</definedName>
    <definedName name="wrn.polaroid._1" hidden="1">{#N/A,#N/A,FALSE,"profile ";#N/A,#N/A,FALSE,"rank";#N/A,#N/A,FALSE,"overbase";#N/A,#N/A,FALSE,"overcash";#N/A,#N/A,FALSE,"overtfp";#N/A,#N/A,FALSE,"overtcc"}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." hidden="1">{"vi1",#N/A,FALSE,"Financial Statements";"vi2",#N/A,FALSE,"Financial Statements";#N/A,#N/A,FALSE,"DCF"}</definedName>
    <definedName name="wrn.print._.standalone." hidden="1">{"standalone1",#N/A,FALSE,"DCFBase";"standalone2",#N/A,FALSE,"DCFBase"}</definedName>
    <definedName name="wrn.Qtrs_PL." hidden="1">{"Quarters",#N/A,FALSE,"1.2"}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weety." hidden="1">{#N/A,#N/A,FALSE,"A&amp;E";#N/A,#N/A,FALSE,"HighTop";#N/A,#N/A,FALSE,"JG";#N/A,#N/A,FALSE,"RI";#N/A,#N/A,FALSE,"woHT";#N/A,#N/A,FALSE,"woHT&amp;JG"}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YTD_ROY_PL." hidden="1">{"ROY_YTD",#N/A,FALSE,"1.2"}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TTSPG">[5]Input_B_V!#REF!</definedName>
    <definedName name="WUK.COM">#REF!</definedName>
    <definedName name="WUK.STOCK">#REF!</definedName>
    <definedName name="WUSA.com">#REF!</definedName>
    <definedName name="WUSA.STOCK">#REF!</definedName>
    <definedName name="wvu.BTP." hidden="1">{TRUE,TRUE,7.75,2.5,467.25,234,FALSE,TRUE,TRUE,TRUE,0,21,#N/A,70,#N/A,3.96551724137931,9.21428571428571,1,FALSE,FALSE,1,TRUE,1,FALSE,100,"Swvu.BTP.","ACwvu.BTP.",#N/A,FALSE,FALSE,0.5,0.75,0.5,0.5,2,"","",TRUE,TRUE,FALSE,FALSE,1,#N/A,1,1,"=R2C1:R75C2",FALSE,"Rwvu.BTP.",#N/A,FALSE,FALSE,FALSE,8,180,180,FALSE,FALSE,TRUE,TRUE,TRUE}</definedName>
    <definedName name="wvu.KTP." hidden="1">{TRUE,TRUE,7.75,2.5,467.25,234,FALSE,TRUE,TRUE,TRUE,0,10,#N/A,73,#N/A,3.96551724137931,9.17857142857143,1,FALSE,FALSE,1,TRUE,1,FALSE,100,"Swvu.KTP.","ACwvu.KTP.",#N/A,FALSE,FALSE,0.5,0.75,0.5,0.5,2,"","",TRUE,TRUE,FALSE,FALSE,1,#N/A,1,1,"=R2C1:R75C2",FALSE,#N/A,#N/A,FALSE,FALSE,FALSE,8,180,180,FALSE,FALSE,TRUE,TRUE,TRUE}</definedName>
    <definedName name="wvu.TOTAL." hidden="1">{TRUE,TRUE,7.75,2.5,467.25,234,FALSE,TRUE,TRUE,TRUE,0,32,#N/A,69,#N/A,4.55555555555556,9.21428571428571,1,FALSE,FALSE,1,TRUE,1,FALSE,100,"Swvu.TOTAL.","ACwvu.TOTAL.",#N/A,FALSE,FALSE,0.5,0.75,0.5,0.5,2,"","",TRUE,TRUE,FALSE,FALSE,1,#N/A,1,1,"=R2C1:R75C2",FALSE,"Rwvu.TOTAL.",#N/A,FALSE,FALSE,FALSE,8,180,180,FALSE,FALSE,TRUE,TRUE,TRUE}</definedName>
    <definedName name="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ww_1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YNDHAM">#REF!</definedName>
    <definedName name="Xfer_charge">[45]Sheet3!$C$10</definedName>
    <definedName name="XREF_COLUMN_6" hidden="1">#REF!</definedName>
    <definedName name="XRefColumnsCount" hidden="1">11</definedName>
    <definedName name="XRefCopyRangeCount" hidden="1">29</definedName>
    <definedName name="XRefPasteRangeCount" hidden="1">378</definedName>
    <definedName name="xx">'[186]Sales Analysis- Jul'!$H$31</definedName>
    <definedName name="xylenolrmc">#REF!</definedName>
    <definedName name="xylenolsp">#REF!</definedName>
    <definedName name="xyz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Year">[48]Assumption!$B$2</definedName>
    <definedName name="year_counter">[187]Counters!$A$6:$IV$6</definedName>
    <definedName name="Year1">[48]Assumption!$B$3</definedName>
    <definedName name="Year2">[42]Inputs!$AB$11</definedName>
    <definedName name="year3">[188]Assumptions!$D$71</definedName>
    <definedName name="Year4">[104]Inputs!$R$10</definedName>
    <definedName name="yes" hidden="1">#REF!</definedName>
    <definedName name="Yr_yr_growth">[98]webout!#REF!</definedName>
    <definedName name="YSTable">'[56]YS-Bud'!$A$11:$Y$133</definedName>
    <definedName name="YTDCANADA_">#N/A</definedName>
    <definedName name="YTDDICOM_">#N/A</definedName>
    <definedName name="YUSUF_AHMED_ALGHANIM___SONS_CO._W.L">#REF!</definedName>
    <definedName name="YUSUF_AHMED_ALGHANIM___SONS_W.L.L">#REF!</definedName>
    <definedName name="Z">#REF!</definedName>
    <definedName name="ООО_SAI_SURYADE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7" i="4" l="1"/>
  <c r="G64" i="4"/>
  <c r="G18" i="11"/>
  <c r="G17" i="11"/>
  <c r="G16" i="11"/>
  <c r="G15" i="11"/>
  <c r="G14" i="11"/>
  <c r="C5" i="10" l="1"/>
  <c r="C3" i="10"/>
  <c r="C4" i="10" s="1"/>
  <c r="C6" i="10"/>
  <c r="J80" i="10"/>
  <c r="N80" i="10" s="1"/>
  <c r="M80" i="10" s="1"/>
  <c r="J79" i="10"/>
  <c r="N79" i="10" s="1"/>
  <c r="Q79" i="10" s="1"/>
  <c r="M78" i="10"/>
  <c r="J78" i="10"/>
  <c r="N78" i="10" s="1"/>
  <c r="J77" i="10"/>
  <c r="N77" i="10" s="1"/>
  <c r="R77" i="10" s="1"/>
  <c r="J76" i="10"/>
  <c r="N76" i="10" s="1"/>
  <c r="M76" i="10" s="1"/>
  <c r="J75" i="10"/>
  <c r="N75" i="10" s="1"/>
  <c r="M75" i="10" s="1"/>
  <c r="J74" i="10"/>
  <c r="N74" i="10" s="1"/>
  <c r="M74" i="10" s="1"/>
  <c r="J73" i="10"/>
  <c r="N73" i="10" s="1"/>
  <c r="R73" i="10" s="1"/>
  <c r="J72" i="10"/>
  <c r="N72" i="10" s="1"/>
  <c r="M72" i="10" s="1"/>
  <c r="J71" i="10"/>
  <c r="N71" i="10" s="1"/>
  <c r="M71" i="10" s="1"/>
  <c r="J70" i="10"/>
  <c r="N70" i="10" s="1"/>
  <c r="M70" i="10" s="1"/>
  <c r="J69" i="10"/>
  <c r="N69" i="10" s="1"/>
  <c r="R69" i="10" s="1"/>
  <c r="J68" i="10"/>
  <c r="N68" i="10" s="1"/>
  <c r="M68" i="10" s="1"/>
  <c r="J67" i="10"/>
  <c r="N67" i="10" s="1"/>
  <c r="Q67" i="10" s="1"/>
  <c r="J66" i="10"/>
  <c r="N66" i="10" s="1"/>
  <c r="J64" i="10"/>
  <c r="N64" i="10" s="1"/>
  <c r="M64" i="10" s="1"/>
  <c r="J63" i="10"/>
  <c r="N63" i="10" s="1"/>
  <c r="J62" i="10"/>
  <c r="N62" i="10" s="1"/>
  <c r="R62" i="10" s="1"/>
  <c r="J60" i="10"/>
  <c r="N60" i="10" s="1"/>
  <c r="M60" i="10" s="1"/>
  <c r="J59" i="10"/>
  <c r="N59" i="10" s="1"/>
  <c r="R59" i="10" s="1"/>
  <c r="J58" i="10"/>
  <c r="N58" i="10" s="1"/>
  <c r="M58" i="10" s="1"/>
  <c r="J56" i="10"/>
  <c r="N56" i="10" s="1"/>
  <c r="J55" i="10"/>
  <c r="N55" i="10" s="1"/>
  <c r="R55" i="10" s="1"/>
  <c r="J54" i="10"/>
  <c r="N54" i="10" s="1"/>
  <c r="M54" i="10" s="1"/>
  <c r="J53" i="10"/>
  <c r="N53" i="10" s="1"/>
  <c r="M53" i="10" s="1"/>
  <c r="J52" i="10"/>
  <c r="N52" i="10" s="1"/>
  <c r="J51" i="10"/>
  <c r="N51" i="10" s="1"/>
  <c r="R51" i="10" s="1"/>
  <c r="J50" i="10"/>
  <c r="N50" i="10" s="1"/>
  <c r="M50" i="10" s="1"/>
  <c r="J49" i="10"/>
  <c r="N49" i="10" s="1"/>
  <c r="Q49" i="10" s="1"/>
  <c r="J48" i="10"/>
  <c r="N48" i="10" s="1"/>
  <c r="J47" i="10"/>
  <c r="N47" i="10" s="1"/>
  <c r="R47" i="10" s="1"/>
  <c r="J46" i="10"/>
  <c r="N46" i="10" s="1"/>
  <c r="M46" i="10" s="1"/>
  <c r="J45" i="10"/>
  <c r="N45" i="10" s="1"/>
  <c r="M45" i="10" s="1"/>
  <c r="J44" i="10"/>
  <c r="N44" i="10" s="1"/>
  <c r="M44" i="10" s="1"/>
  <c r="J43" i="10"/>
  <c r="N43" i="10" s="1"/>
  <c r="R43" i="10" s="1"/>
  <c r="J42" i="10"/>
  <c r="N42" i="10" s="1"/>
  <c r="M42" i="10" s="1"/>
  <c r="J41" i="10"/>
  <c r="N41" i="10" s="1"/>
  <c r="J40" i="10"/>
  <c r="N40" i="10" s="1"/>
  <c r="M40" i="10" s="1"/>
  <c r="J39" i="10"/>
  <c r="N39" i="10" s="1"/>
  <c r="G38" i="10"/>
  <c r="J38" i="10" s="1"/>
  <c r="N38" i="10" s="1"/>
  <c r="M38" i="10" s="1"/>
  <c r="G37" i="10"/>
  <c r="J37" i="10" s="1"/>
  <c r="N37" i="10" s="1"/>
  <c r="G36" i="10"/>
  <c r="J36" i="10" s="1"/>
  <c r="N36" i="10" s="1"/>
  <c r="M36" i="10" s="1"/>
  <c r="G35" i="10"/>
  <c r="J35" i="10" s="1"/>
  <c r="N35" i="10" s="1"/>
  <c r="M35" i="10" s="1"/>
  <c r="G34" i="10"/>
  <c r="J34" i="10" s="1"/>
  <c r="N34" i="10" s="1"/>
  <c r="G33" i="10"/>
  <c r="J33" i="10" s="1"/>
  <c r="N33" i="10" s="1"/>
  <c r="G32" i="10"/>
  <c r="J32" i="10" s="1"/>
  <c r="N32" i="10" s="1"/>
  <c r="G31" i="10"/>
  <c r="J31" i="10" s="1"/>
  <c r="N31" i="10" s="1"/>
  <c r="Q31" i="10" s="1"/>
  <c r="G30" i="10"/>
  <c r="J30" i="10" s="1"/>
  <c r="N30" i="10" s="1"/>
  <c r="G29" i="10"/>
  <c r="J29" i="10" s="1"/>
  <c r="N29" i="10" s="1"/>
  <c r="R29" i="10" s="1"/>
  <c r="G28" i="10"/>
  <c r="J28" i="10" s="1"/>
  <c r="N28" i="10" s="1"/>
  <c r="M28" i="10" s="1"/>
  <c r="G27" i="10"/>
  <c r="J27" i="10" s="1"/>
  <c r="N27" i="10" s="1"/>
  <c r="G26" i="10"/>
  <c r="J26" i="10" s="1"/>
  <c r="N26" i="10" s="1"/>
  <c r="G25" i="10"/>
  <c r="J25" i="10" s="1"/>
  <c r="N25" i="10" s="1"/>
  <c r="G24" i="10"/>
  <c r="J24" i="10" s="1"/>
  <c r="N24" i="10" s="1"/>
  <c r="G23" i="10"/>
  <c r="J23" i="10" s="1"/>
  <c r="N23" i="10" s="1"/>
  <c r="Q23" i="10" s="1"/>
  <c r="G22" i="10"/>
  <c r="J22" i="10" s="1"/>
  <c r="N22" i="10" s="1"/>
  <c r="M22" i="10" s="1"/>
  <c r="G21" i="10"/>
  <c r="J21" i="10" s="1"/>
  <c r="N21" i="10" s="1"/>
  <c r="M21" i="10" s="1"/>
  <c r="G20" i="10"/>
  <c r="J20" i="10" s="1"/>
  <c r="N20" i="10" s="1"/>
  <c r="G19" i="10"/>
  <c r="J19" i="10" s="1"/>
  <c r="N19" i="10" s="1"/>
  <c r="R19" i="10" s="1"/>
  <c r="G18" i="10"/>
  <c r="J18" i="10" s="1"/>
  <c r="N18" i="10" s="1"/>
  <c r="G17" i="10"/>
  <c r="J17" i="10" s="1"/>
  <c r="N17" i="10" s="1"/>
  <c r="G16" i="10"/>
  <c r="J16" i="10" s="1"/>
  <c r="N16" i="10" s="1"/>
  <c r="G15" i="10"/>
  <c r="J15" i="10" s="1"/>
  <c r="N15" i="10" s="1"/>
  <c r="Q15" i="10" s="1"/>
  <c r="G14" i="10"/>
  <c r="J14" i="10" s="1"/>
  <c r="N14" i="10" s="1"/>
  <c r="M14" i="10" s="1"/>
  <c r="G13" i="10"/>
  <c r="J13" i="10" s="1"/>
  <c r="N13" i="10" s="1"/>
  <c r="G12" i="10"/>
  <c r="J12" i="10" s="1"/>
  <c r="N12" i="10" s="1"/>
  <c r="G11" i="10"/>
  <c r="J11" i="10" s="1"/>
  <c r="N11" i="10" s="1"/>
  <c r="G6" i="10"/>
  <c r="G65" i="10" s="1"/>
  <c r="G5" i="10"/>
  <c r="G62" i="10" s="1"/>
  <c r="G4" i="10"/>
  <c r="G3" i="10"/>
  <c r="J57" i="10" s="1"/>
  <c r="N57" i="10" s="1"/>
  <c r="Q50" i="10" l="1"/>
  <c r="S50" i="10" s="1"/>
  <c r="R50" i="10"/>
  <c r="R46" i="10"/>
  <c r="Q66" i="10"/>
  <c r="M66" i="10"/>
  <c r="J65" i="10"/>
  <c r="N65" i="10" s="1"/>
  <c r="R65" i="10" s="1"/>
  <c r="Q53" i="10"/>
  <c r="Q46" i="10"/>
  <c r="S46" i="10" s="1"/>
  <c r="Q80" i="10"/>
  <c r="R80" i="10"/>
  <c r="M30" i="10"/>
  <c r="R30" i="10"/>
  <c r="Q30" i="10"/>
  <c r="S30" i="10" s="1"/>
  <c r="R12" i="10"/>
  <c r="Q12" i="10"/>
  <c r="S12" i="10" s="1"/>
  <c r="M12" i="10"/>
  <c r="R11" i="10"/>
  <c r="Q11" i="10"/>
  <c r="S11" i="10" s="1"/>
  <c r="M11" i="10"/>
  <c r="Q58" i="10"/>
  <c r="Q54" i="10"/>
  <c r="M15" i="10"/>
  <c r="R54" i="10"/>
  <c r="R15" i="10"/>
  <c r="S15" i="10" s="1"/>
  <c r="G67" i="10"/>
  <c r="M20" i="10"/>
  <c r="R20" i="10"/>
  <c r="Q22" i="10"/>
  <c r="R22" i="10"/>
  <c r="R57" i="10"/>
  <c r="Q57" i="10"/>
  <c r="M57" i="10"/>
  <c r="R24" i="10"/>
  <c r="Q24" i="10"/>
  <c r="S24" i="10" s="1"/>
  <c r="M24" i="10"/>
  <c r="M65" i="10"/>
  <c r="R25" i="10"/>
  <c r="M25" i="10"/>
  <c r="Q25" i="10"/>
  <c r="Q18" i="10"/>
  <c r="R18" i="10"/>
  <c r="M18" i="10"/>
  <c r="M13" i="10"/>
  <c r="R13" i="10"/>
  <c r="Q13" i="10"/>
  <c r="S13" i="10" s="1"/>
  <c r="Q26" i="10"/>
  <c r="M26" i="10"/>
  <c r="R26" i="10"/>
  <c r="R16" i="10"/>
  <c r="Q16" i="10"/>
  <c r="M16" i="10"/>
  <c r="S16" i="10"/>
  <c r="Q34" i="10"/>
  <c r="R34" i="10"/>
  <c r="M34" i="10"/>
  <c r="R27" i="10"/>
  <c r="Q27" i="10"/>
  <c r="M27" i="10"/>
  <c r="M37" i="10"/>
  <c r="Q37" i="10"/>
  <c r="R37" i="10"/>
  <c r="R41" i="10"/>
  <c r="R14" i="10"/>
  <c r="Q42" i="10"/>
  <c r="R52" i="10"/>
  <c r="Q52" i="10"/>
  <c r="S52" i="10" s="1"/>
  <c r="Q59" i="10"/>
  <c r="S59" i="10" s="1"/>
  <c r="R71" i="10"/>
  <c r="Q76" i="10"/>
  <c r="J61" i="10"/>
  <c r="N61" i="10" s="1"/>
  <c r="G61" i="10"/>
  <c r="R21" i="10"/>
  <c r="M23" i="10"/>
  <c r="R40" i="10"/>
  <c r="Q40" i="10"/>
  <c r="R42" i="10"/>
  <c r="M52" i="10"/>
  <c r="Q71" i="10"/>
  <c r="R74" i="10"/>
  <c r="Q74" i="10"/>
  <c r="R76" i="10"/>
  <c r="M79" i="10"/>
  <c r="R33" i="10"/>
  <c r="M33" i="10"/>
  <c r="G57" i="10"/>
  <c r="G59" i="10"/>
  <c r="G58" i="10"/>
  <c r="G60" i="10"/>
  <c r="R39" i="10"/>
  <c r="Q39" i="10"/>
  <c r="M39" i="10"/>
  <c r="Q21" i="10"/>
  <c r="R17" i="10"/>
  <c r="R23" i="10"/>
  <c r="S23" i="10" s="1"/>
  <c r="R28" i="10"/>
  <c r="R32" i="10"/>
  <c r="Q32" i="10"/>
  <c r="M32" i="10"/>
  <c r="R45" i="10"/>
  <c r="M17" i="10"/>
  <c r="Q28" i="10"/>
  <c r="R36" i="10"/>
  <c r="Q38" i="10"/>
  <c r="Q45" i="10"/>
  <c r="R48" i="10"/>
  <c r="Q48" i="10"/>
  <c r="S48" i="10" s="1"/>
  <c r="Q60" i="10"/>
  <c r="Q72" i="10"/>
  <c r="R31" i="10"/>
  <c r="S31" i="10" s="1"/>
  <c r="R49" i="10"/>
  <c r="S49" i="10" s="1"/>
  <c r="M59" i="10"/>
  <c r="R68" i="10"/>
  <c r="M67" i="10"/>
  <c r="R79" i="10"/>
  <c r="S79" i="10" s="1"/>
  <c r="Q17" i="10"/>
  <c r="M19" i="10"/>
  <c r="Q20" i="10"/>
  <c r="Q36" i="10"/>
  <c r="R38" i="10"/>
  <c r="M41" i="10"/>
  <c r="M48" i="10"/>
  <c r="R53" i="10"/>
  <c r="R58" i="10"/>
  <c r="S58" i="10" s="1"/>
  <c r="R60" i="10"/>
  <c r="G63" i="10"/>
  <c r="R67" i="10"/>
  <c r="S67" i="10" s="1"/>
  <c r="R70" i="10"/>
  <c r="Q70" i="10"/>
  <c r="R72" i="10"/>
  <c r="M29" i="10"/>
  <c r="R56" i="10"/>
  <c r="Q56" i="10"/>
  <c r="Q63" i="10"/>
  <c r="R63" i="10"/>
  <c r="M63" i="10"/>
  <c r="R75" i="10"/>
  <c r="Q14" i="10"/>
  <c r="Q19" i="10"/>
  <c r="S19" i="10" s="1"/>
  <c r="Q29" i="10"/>
  <c r="S29" i="10" s="1"/>
  <c r="M31" i="10"/>
  <c r="Q33" i="10"/>
  <c r="R35" i="10"/>
  <c r="Q35" i="10"/>
  <c r="S35" i="10" s="1"/>
  <c r="Q41" i="10"/>
  <c r="R44" i="10"/>
  <c r="Q44" i="10"/>
  <c r="M49" i="10"/>
  <c r="M56" i="10"/>
  <c r="G64" i="10"/>
  <c r="R66" i="10"/>
  <c r="Q68" i="10"/>
  <c r="Q75" i="10"/>
  <c r="S75" i="10" s="1"/>
  <c r="R78" i="10"/>
  <c r="Q78" i="10"/>
  <c r="R64" i="10"/>
  <c r="Q64" i="10"/>
  <c r="M43" i="10"/>
  <c r="M47" i="10"/>
  <c r="M51" i="10"/>
  <c r="M55" i="10"/>
  <c r="M62" i="10"/>
  <c r="G68" i="10"/>
  <c r="M69" i="10"/>
  <c r="M73" i="10"/>
  <c r="M77" i="10"/>
  <c r="Q43" i="10"/>
  <c r="S43" i="10" s="1"/>
  <c r="Q47" i="10"/>
  <c r="S47" i="10" s="1"/>
  <c r="Q51" i="10"/>
  <c r="S51" i="10" s="1"/>
  <c r="Q55" i="10"/>
  <c r="S55" i="10" s="1"/>
  <c r="Q62" i="10"/>
  <c r="S62" i="10" s="1"/>
  <c r="G66" i="10"/>
  <c r="Q69" i="10"/>
  <c r="S69" i="10" s="1"/>
  <c r="Q73" i="10"/>
  <c r="S73" i="10" s="1"/>
  <c r="Q77" i="10"/>
  <c r="S77" i="10" s="1"/>
  <c r="S54" i="10" l="1"/>
  <c r="S17" i="10"/>
  <c r="S14" i="10"/>
  <c r="S53" i="10"/>
  <c r="S41" i="10"/>
  <c r="S57" i="10"/>
  <c r="S66" i="10"/>
  <c r="S40" i="10"/>
  <c r="Q65" i="10"/>
  <c r="S65" i="10" s="1"/>
  <c r="S33" i="10"/>
  <c r="S56" i="10"/>
  <c r="S28" i="10"/>
  <c r="S25" i="10"/>
  <c r="S80" i="10"/>
  <c r="S21" i="10"/>
  <c r="S36" i="10"/>
  <c r="S42" i="10"/>
  <c r="S71" i="10"/>
  <c r="S37" i="10"/>
  <c r="S76" i="10"/>
  <c r="S78" i="10"/>
  <c r="S74" i="10"/>
  <c r="S70" i="10"/>
  <c r="S64" i="10"/>
  <c r="S63" i="10"/>
  <c r="S38" i="10"/>
  <c r="S32" i="10"/>
  <c r="S34" i="10"/>
  <c r="S26" i="10"/>
  <c r="S22" i="10"/>
  <c r="S68" i="10"/>
  <c r="S27" i="10"/>
  <c r="S45" i="10"/>
  <c r="S39" i="10"/>
  <c r="S18" i="10"/>
  <c r="S44" i="10"/>
  <c r="S20" i="10"/>
  <c r="S60" i="10"/>
  <c r="S72" i="10"/>
  <c r="Q61" i="10"/>
  <c r="M61" i="10"/>
  <c r="R61" i="10"/>
  <c r="S61" i="10" l="1"/>
  <c r="F2" i="9" l="1"/>
  <c r="G2" i="9" s="1"/>
  <c r="D107" i="7"/>
  <c r="D106" i="7"/>
  <c r="D79" i="7"/>
  <c r="D78" i="7"/>
  <c r="D73" i="7"/>
  <c r="D60" i="7"/>
  <c r="D59" i="7"/>
  <c r="D54" i="7"/>
  <c r="D50" i="7"/>
  <c r="D69" i="7" s="1"/>
  <c r="D70" i="7" s="1"/>
  <c r="D72" i="7" s="1"/>
  <c r="D31" i="7"/>
  <c r="C14" i="6"/>
  <c r="C9" i="6"/>
  <c r="C8" i="6"/>
  <c r="C12" i="6" s="1"/>
  <c r="F6" i="5"/>
  <c r="H6" i="5" s="1"/>
  <c r="F4" i="5"/>
  <c r="G4" i="5" s="1"/>
  <c r="C7" i="5"/>
  <c r="E6" i="5"/>
  <c r="D6" i="5"/>
  <c r="E5" i="5"/>
  <c r="D5" i="5"/>
  <c r="E4" i="5"/>
  <c r="D4" i="5"/>
  <c r="E3" i="5"/>
  <c r="D3" i="5"/>
  <c r="E2" i="5"/>
  <c r="D2" i="5"/>
  <c r="E27" i="3"/>
  <c r="E28" i="3" s="1"/>
  <c r="F3" i="5" s="1"/>
  <c r="F2" i="5" l="1"/>
  <c r="D23" i="7"/>
  <c r="D27" i="7" s="1"/>
  <c r="D28" i="7" s="1"/>
  <c r="D80" i="7"/>
  <c r="D37" i="7"/>
  <c r="D61" i="7"/>
  <c r="D63" i="7" s="1"/>
  <c r="H3" i="5"/>
  <c r="D2" i="7"/>
  <c r="D108" i="7"/>
  <c r="G39" i="4"/>
  <c r="G41" i="4"/>
  <c r="G40" i="4"/>
  <c r="G3" i="5"/>
  <c r="D7" i="5"/>
  <c r="E7" i="5"/>
  <c r="H4" i="5"/>
  <c r="G6" i="5"/>
  <c r="D25" i="7" s="1"/>
  <c r="D9" i="7" l="1"/>
  <c r="D13" i="7" s="1"/>
  <c r="G2" i="5"/>
  <c r="D11" i="7" s="1"/>
  <c r="F5" i="5"/>
  <c r="D16" i="7" s="1"/>
  <c r="H2" i="5"/>
  <c r="G42" i="4"/>
  <c r="D40" i="7"/>
  <c r="D38" i="7"/>
  <c r="G37" i="4"/>
  <c r="D24" i="7"/>
  <c r="D3" i="7"/>
  <c r="D10" i="7" l="1"/>
  <c r="D12" i="7"/>
  <c r="B2" i="9"/>
  <c r="H2" i="9" s="1"/>
  <c r="G73" i="4" s="1"/>
  <c r="H5" i="5"/>
  <c r="H7" i="5" s="1"/>
  <c r="D51" i="7" s="1"/>
  <c r="D52" i="7" s="1"/>
  <c r="F7" i="5"/>
  <c r="G5" i="5"/>
  <c r="D21" i="7"/>
  <c r="D19" i="7"/>
  <c r="D17" i="7"/>
  <c r="G57" i="4"/>
  <c r="D44" i="7"/>
  <c r="D53" i="7" s="1"/>
  <c r="D65" i="7" s="1"/>
  <c r="D66" i="7" s="1"/>
  <c r="G44" i="4" s="1"/>
  <c r="D45" i="7" l="1"/>
  <c r="G7" i="5"/>
  <c r="C11" i="6"/>
  <c r="C13" i="6" s="1"/>
  <c r="D18" i="7"/>
  <c r="D46" i="7" s="1"/>
  <c r="D55" i="7" s="1"/>
  <c r="D56" i="7" s="1"/>
  <c r="D20" i="7"/>
  <c r="D47" i="7"/>
  <c r="G35" i="4" l="1"/>
  <c r="D58" i="7"/>
  <c r="G36" i="4"/>
  <c r="G34" i="4"/>
  <c r="O24" i="4"/>
  <c r="G26" i="4"/>
  <c r="O28" i="4"/>
  <c r="O27" i="4"/>
  <c r="O32" i="4"/>
  <c r="O29" i="4"/>
  <c r="O25" i="4"/>
  <c r="G27" i="4"/>
  <c r="O33" i="4"/>
  <c r="O23" i="4"/>
  <c r="G25" i="4"/>
  <c r="G24" i="4"/>
  <c r="O22" i="4"/>
  <c r="O30" i="4"/>
  <c r="O26" i="4"/>
  <c r="O31" i="4"/>
  <c r="D84" i="7"/>
  <c r="D85" i="7" s="1"/>
  <c r="D89" i="7"/>
  <c r="D90" i="7" s="1"/>
  <c r="D74" i="7"/>
  <c r="D75" i="7" s="1"/>
  <c r="D77" i="7" s="1"/>
  <c r="D48" i="7"/>
  <c r="D94" i="7" s="1"/>
  <c r="D95" i="7" s="1"/>
  <c r="D97" i="7" l="1"/>
  <c r="G53" i="4"/>
  <c r="G56" i="4"/>
  <c r="D92" i="7"/>
  <c r="D102" i="7"/>
  <c r="G52" i="4"/>
  <c r="D87" i="7"/>
  <c r="D101" i="7"/>
</calcChain>
</file>

<file path=xl/sharedStrings.xml><?xml version="1.0" encoding="utf-8"?>
<sst xmlns="http://schemas.openxmlformats.org/spreadsheetml/2006/main" count="2533" uniqueCount="505">
  <si>
    <t>Sr_No</t>
  </si>
  <si>
    <t>Location</t>
  </si>
  <si>
    <t>Business</t>
  </si>
  <si>
    <t>Section</t>
  </si>
  <si>
    <t>Designation</t>
  </si>
  <si>
    <t>Machine_Count</t>
  </si>
  <si>
    <t>Workload</t>
  </si>
  <si>
    <t>Formulas</t>
  </si>
  <si>
    <t>Operator_Type</t>
  </si>
  <si>
    <t>Company_Associate</t>
  </si>
  <si>
    <t>Contractors</t>
  </si>
  <si>
    <t>General_Shift</t>
  </si>
  <si>
    <t>Shift_A</t>
  </si>
  <si>
    <t>Shift_B</t>
  </si>
  <si>
    <t>Shift_C</t>
  </si>
  <si>
    <t>Reliever</t>
  </si>
  <si>
    <t>Remarks</t>
  </si>
  <si>
    <t>Vapi</t>
  </si>
  <si>
    <t>Rugs</t>
  </si>
  <si>
    <t>Chenille Machine</t>
  </si>
  <si>
    <t>Chenille mc Operator</t>
  </si>
  <si>
    <t>Direct</t>
  </si>
  <si>
    <t>Winding mc Operator</t>
  </si>
  <si>
    <t>Jobber</t>
  </si>
  <si>
    <t>Fitter</t>
  </si>
  <si>
    <t>Yarn Warehouse</t>
  </si>
  <si>
    <t>Yarn Storage</t>
  </si>
  <si>
    <t xml:space="preserve">Jobber </t>
  </si>
  <si>
    <t>Table Tufting</t>
  </si>
  <si>
    <t>Tufting</t>
  </si>
  <si>
    <t>Operator</t>
  </si>
  <si>
    <t>Machine Tufting</t>
  </si>
  <si>
    <t>Jobber / DEO</t>
  </si>
  <si>
    <t>Creel Boy</t>
  </si>
  <si>
    <t>CHENILE LENGTH CUTTING</t>
  </si>
  <si>
    <t>Roll Receiving</t>
  </si>
  <si>
    <t>Forklift Driver (Roll Unloading from Truk and Staking)</t>
  </si>
  <si>
    <t>Scanner (Roll receiving and Bin Posting)</t>
  </si>
  <si>
    <t>Material Handler (Pipe Pulling, Chain Hanging, Roll Staking)</t>
  </si>
  <si>
    <t>Forklift Driver (Roll reciving from Staker and loading on Convayer)</t>
  </si>
  <si>
    <t>Material Handler (Chain Hanging, Roll Unstaking)</t>
  </si>
  <si>
    <t>Jobber (Roll Finding, Entry in System, Bin Updattion)</t>
  </si>
  <si>
    <t>Coating</t>
  </si>
  <si>
    <t>Latex Coating</t>
  </si>
  <si>
    <t>OPERATOR (MONORAIL-ROLL RECEIVING, ROLL STORAGE &amp; SHIFTING)</t>
  </si>
  <si>
    <t>OPERATOR (RE-ROLLING)</t>
  </si>
  <si>
    <t>OPERATOR (STITCHING  &amp; Feeding)</t>
  </si>
  <si>
    <t>OPERATOR (PRE-COAT APPLICATION HEAD)</t>
  </si>
  <si>
    <t>OPERATOR (MAIN COAT APPLICATION HEAD)</t>
  </si>
  <si>
    <t>OPERATOR (LATEX KITCHEN)</t>
  </si>
  <si>
    <t>OPERATOR (ROLL WINDING, STAKING)</t>
  </si>
  <si>
    <t>JOBBER (PRE COAT, MAIN COAT)</t>
  </si>
  <si>
    <t>MATERIAL HANDLER (CLEANING &amp; WASTAGE DISPOSEL)</t>
  </si>
  <si>
    <t>DATA OPERATOR / MONITOR</t>
  </si>
  <si>
    <t>OPERATOR (PCS RECOVERY)</t>
  </si>
  <si>
    <t>Latex Compaunding</t>
  </si>
  <si>
    <t>OPERATOR (RAW MATERIAL LOADING AND MIXING)</t>
  </si>
  <si>
    <t>Cut &amp; Sew</t>
  </si>
  <si>
    <t>Dept_Machine_Name</t>
  </si>
  <si>
    <t/>
  </si>
  <si>
    <t>Packing</t>
  </si>
  <si>
    <t>Main_Group</t>
  </si>
  <si>
    <t>Sub_Group</t>
  </si>
  <si>
    <t>Category</t>
  </si>
  <si>
    <t>Subcategory</t>
  </si>
  <si>
    <t>Asking_Rate_Per_Day</t>
  </si>
  <si>
    <t>Carving</t>
  </si>
  <si>
    <t>Chenile</t>
  </si>
  <si>
    <t>non carving</t>
  </si>
  <si>
    <t>Roll</t>
  </si>
  <si>
    <t>Grand Total</t>
  </si>
  <si>
    <t>Repacking/buffer/DG</t>
  </si>
  <si>
    <t>C&amp;S</t>
  </si>
  <si>
    <t>Overedging</t>
  </si>
  <si>
    <t>Stitching Type</t>
  </si>
  <si>
    <t>Drylon Washing</t>
  </si>
  <si>
    <t>Non dyeing</t>
  </si>
  <si>
    <t>tumble</t>
  </si>
  <si>
    <t>Overedging Total</t>
  </si>
  <si>
    <t>Union</t>
  </si>
  <si>
    <t>Cotton dyeing</t>
  </si>
  <si>
    <t>Polyester dyeing</t>
  </si>
  <si>
    <t>Union Total</t>
  </si>
  <si>
    <t>Grey Issue</t>
  </si>
  <si>
    <t>Process</t>
  </si>
  <si>
    <t>Processing</t>
  </si>
  <si>
    <t>cotton</t>
  </si>
  <si>
    <t>Foam</t>
  </si>
  <si>
    <t>M/c</t>
  </si>
  <si>
    <t>1/8 Cut</t>
  </si>
  <si>
    <t>1/8 MLCL</t>
  </si>
  <si>
    <t>1/10 Loop</t>
  </si>
  <si>
    <t>3/8 Cut</t>
  </si>
  <si>
    <t>3/8 Loop</t>
  </si>
  <si>
    <t>1/4 Rev</t>
  </si>
  <si>
    <t>3/16 Cut</t>
  </si>
  <si>
    <t>Material Handling</t>
  </si>
  <si>
    <t>CHENILLE</t>
  </si>
  <si>
    <t>2 operator/machine</t>
  </si>
  <si>
    <t>(3*2)*3</t>
  </si>
  <si>
    <t>1 operator/machine</t>
  </si>
  <si>
    <t>(1*1)*3</t>
  </si>
  <si>
    <t>1 jobber/machine</t>
  </si>
  <si>
    <t>0 (not required)</t>
  </si>
  <si>
    <t>(3*0)*3</t>
  </si>
  <si>
    <t>1 person/machine</t>
  </si>
  <si>
    <t>BE_Scientific_Manpower</t>
  </si>
  <si>
    <t>BE_Final_Manpower</t>
  </si>
  <si>
    <t>1 person</t>
  </si>
  <si>
    <t>(0*1)*3</t>
  </si>
  <si>
    <t>2 person/machine</t>
  </si>
  <si>
    <t>(1*2)*3</t>
  </si>
  <si>
    <t>Material Handler (Loading, Unloading by Hand Staker)</t>
  </si>
  <si>
    <t>(1*0)*3</t>
  </si>
  <si>
    <t>1 jobber</t>
  </si>
  <si>
    <t>(1*1)*1</t>
  </si>
  <si>
    <t>1 person/shift</t>
  </si>
  <si>
    <t>Chennile</t>
  </si>
  <si>
    <t>1 fitter/machine</t>
  </si>
  <si>
    <t>(2*2)*2</t>
  </si>
  <si>
    <t>(1*1)*2</t>
  </si>
  <si>
    <t>MT (PC/Day)</t>
  </si>
  <si>
    <t>TT (PC/Day)</t>
  </si>
  <si>
    <t>Avg. area/Pcs</t>
  </si>
  <si>
    <t>PCS /DAY</t>
  </si>
  <si>
    <t>MTR/ DAY</t>
  </si>
  <si>
    <t>Lac SQM/ Month</t>
  </si>
  <si>
    <t xml:space="preserve">VAPI Location </t>
  </si>
  <si>
    <t>Cotton-M/C Tufting</t>
  </si>
  <si>
    <t>Cotton-Table Tufting</t>
  </si>
  <si>
    <t>Chenille</t>
  </si>
  <si>
    <t>Bath Rugs (Wash)</t>
  </si>
  <si>
    <t>Bath Rugs (Non- Wash with Tumble)</t>
  </si>
  <si>
    <t>Parameter</t>
  </si>
  <si>
    <t>Material</t>
  </si>
  <si>
    <t>Value</t>
  </si>
  <si>
    <t>Speed</t>
  </si>
  <si>
    <t>Cotton</t>
  </si>
  <si>
    <t>Drylon</t>
  </si>
  <si>
    <t>Efficiency</t>
  </si>
  <si>
    <t>Utilisation</t>
  </si>
  <si>
    <t>Effective Production</t>
  </si>
  <si>
    <t>Required Production</t>
  </si>
  <si>
    <t>Total</t>
  </si>
  <si>
    <t>Machines Required</t>
  </si>
  <si>
    <t>Conveyor</t>
  </si>
  <si>
    <t>(1*2)*1</t>
  </si>
  <si>
    <t>(0*1)*1</t>
  </si>
  <si>
    <t>(0*0)*3</t>
  </si>
  <si>
    <t>(1*1)*2.15</t>
  </si>
  <si>
    <t>3 operator/machine</t>
  </si>
  <si>
    <t>(1*3)*3</t>
  </si>
  <si>
    <t>N_shift</t>
  </si>
  <si>
    <t>Metric</t>
  </si>
  <si>
    <t>Production</t>
  </si>
  <si>
    <t>Cotton Dyeing (TT)</t>
  </si>
  <si>
    <t>Pcs/Day</t>
  </si>
  <si>
    <t>Pcs/Month</t>
  </si>
  <si>
    <t>Linear Mtr</t>
  </si>
  <si>
    <t>Mat</t>
  </si>
  <si>
    <t>Shape/Design</t>
  </si>
  <si>
    <t>Over Edging</t>
  </si>
  <si>
    <t>Cotton Dyeing (MT)</t>
  </si>
  <si>
    <t>Drylon (Washing)</t>
  </si>
  <si>
    <t>Drylon_Rugs (Non_Washing)</t>
  </si>
  <si>
    <t>Carpet_Rolling</t>
  </si>
  <si>
    <t>Total Pcs</t>
  </si>
  <si>
    <t>Total In SqMtr</t>
  </si>
  <si>
    <t>Machine</t>
  </si>
  <si>
    <t>Length Cutting M/C</t>
  </si>
  <si>
    <t>Existing Capacity/MC</t>
  </si>
  <si>
    <t>Requirements/day</t>
  </si>
  <si>
    <t>Total M/C Reqd</t>
  </si>
  <si>
    <t>Existing MCs available</t>
  </si>
  <si>
    <t>New M/C Reqd</t>
  </si>
  <si>
    <t>Cross cutting M/C</t>
  </si>
  <si>
    <t>Printed / Manual cutting</t>
  </si>
  <si>
    <t>Shape cutting M/C</t>
  </si>
  <si>
    <t>Length Over edging(Rugs)</t>
  </si>
  <si>
    <t>Length Over edging(carpet)</t>
  </si>
  <si>
    <t>Tape Binding</t>
  </si>
  <si>
    <t>Over edging for Rugs</t>
  </si>
  <si>
    <t>Bartack</t>
  </si>
  <si>
    <t>Over Lock</t>
  </si>
  <si>
    <t>Table Tufting (3/16)</t>
  </si>
  <si>
    <t>Table Tufting (Reversable)</t>
  </si>
  <si>
    <t>Manual Overlock</t>
  </si>
  <si>
    <t>Cross Over edging (carpet)</t>
  </si>
  <si>
    <t>Length Cutting</t>
  </si>
  <si>
    <t>Length Over edging</t>
  </si>
  <si>
    <t>Automaic Shape Cutting m/c</t>
  </si>
  <si>
    <t>Cross Cutting</t>
  </si>
  <si>
    <t>Manual Cutting</t>
  </si>
  <si>
    <t>Piping / Canvs Cutting</t>
  </si>
  <si>
    <t>Trims / Wastage Collection</t>
  </si>
  <si>
    <t>Down Grade Packing</t>
  </si>
  <si>
    <t>DEO - Booking</t>
  </si>
  <si>
    <t>Stitching m/c</t>
  </si>
  <si>
    <t>Sample - Stitcher</t>
  </si>
  <si>
    <t>Rework-Stitcher</t>
  </si>
  <si>
    <t>Operator (Roll Feeder / Roll to Roll stitching)</t>
  </si>
  <si>
    <t>Material Handler</t>
  </si>
  <si>
    <t>Material Handler (Trolly movment)</t>
  </si>
  <si>
    <t>Cutter Operator</t>
  </si>
  <si>
    <t>Spreader Operator /layering</t>
  </si>
  <si>
    <t>Material Handler (Pcs Collating, Bundling, Palating,Shifting)</t>
  </si>
  <si>
    <t>(750 Pcs Per Person output considered)</t>
  </si>
  <si>
    <t>Packer</t>
  </si>
  <si>
    <t>Mis Floor Co-Ordinator (C Part, S Part, D Grade, Piping)</t>
  </si>
  <si>
    <t>Overlock Machine</t>
  </si>
  <si>
    <t>Union - Stitcher + Tape Binding</t>
  </si>
  <si>
    <t>Bartack  - Stitcher (Tape Binding + Over Edgimg)</t>
  </si>
  <si>
    <t>Titan - Stitcher</t>
  </si>
  <si>
    <t>IMS Checker - Counting &amp; Bundling</t>
  </si>
  <si>
    <t>DEO</t>
  </si>
  <si>
    <t>Helper / Store</t>
  </si>
  <si>
    <t>Fitter &amp; Electrician</t>
  </si>
  <si>
    <t>Stitcher</t>
  </si>
  <si>
    <t>(3*1)*3</t>
  </si>
  <si>
    <t>(2*1)*3</t>
  </si>
  <si>
    <t>(10*1)*3</t>
  </si>
  <si>
    <t>(6*1)*3</t>
  </si>
  <si>
    <t>(36*1)*3</t>
  </si>
  <si>
    <t>(20*1)*3</t>
  </si>
  <si>
    <t>(17*1)*3</t>
  </si>
  <si>
    <t>(1*7.48)*3</t>
  </si>
  <si>
    <t>3 person/machine</t>
  </si>
  <si>
    <t>MACHINE</t>
  </si>
  <si>
    <t>CAPACITY</t>
  </si>
  <si>
    <t>COTTON</t>
  </si>
  <si>
    <t>DRYLON</t>
  </si>
  <si>
    <t>EZM-01</t>
  </si>
  <si>
    <t>EZM-02</t>
  </si>
  <si>
    <t>EZM-03</t>
  </si>
  <si>
    <t>EZM-04</t>
  </si>
  <si>
    <t>EZM-05</t>
  </si>
  <si>
    <t>EZM-06</t>
  </si>
  <si>
    <t>EZM-07</t>
  </si>
  <si>
    <t>EZM-08</t>
  </si>
  <si>
    <t>EZM-09</t>
  </si>
  <si>
    <t>EZM-10</t>
  </si>
  <si>
    <t>EZM-11</t>
  </si>
  <si>
    <t>EZM012</t>
  </si>
  <si>
    <t>EZM-12</t>
  </si>
  <si>
    <t>EZM-13</t>
  </si>
  <si>
    <t>EZM-14</t>
  </si>
  <si>
    <t>EZM-15</t>
  </si>
  <si>
    <t>PD-01</t>
  </si>
  <si>
    <t>PD-02</t>
  </si>
  <si>
    <t>PD-05</t>
  </si>
  <si>
    <t>PD-06</t>
  </si>
  <si>
    <t>PD-10</t>
  </si>
  <si>
    <t>PD-11</t>
  </si>
  <si>
    <t>PD-12</t>
  </si>
  <si>
    <t>PD-13</t>
  </si>
  <si>
    <t>PD-14</t>
  </si>
  <si>
    <t>PD-15</t>
  </si>
  <si>
    <t>PD-16</t>
  </si>
  <si>
    <t>PD-17</t>
  </si>
  <si>
    <t>Machine_count</t>
  </si>
  <si>
    <t>Machine_count * DRYLON or Machine_count * COTTON</t>
  </si>
  <si>
    <t>PD-03</t>
  </si>
  <si>
    <t>PD-04</t>
  </si>
  <si>
    <t>PD-07</t>
  </si>
  <si>
    <t>PD-08</t>
  </si>
  <si>
    <t>PD-09</t>
  </si>
  <si>
    <t>COTTON_Production</t>
  </si>
  <si>
    <t>DRYLON_Production</t>
  </si>
  <si>
    <t>MC</t>
  </si>
  <si>
    <t>EZM</t>
  </si>
  <si>
    <t>Paddle</t>
  </si>
  <si>
    <t>Avail</t>
  </si>
  <si>
    <t>Short/Excess</t>
  </si>
  <si>
    <t>WIP</t>
  </si>
  <si>
    <t>Sample Machine</t>
  </si>
  <si>
    <t>MHE (Forklift)</t>
  </si>
  <si>
    <t>Dyeing</t>
  </si>
  <si>
    <t>1 operator/3 machine</t>
  </si>
  <si>
    <t>12 person</t>
  </si>
  <si>
    <t>1 operator/2 machine</t>
  </si>
  <si>
    <t>Jet Dyeing</t>
  </si>
  <si>
    <t>3 jobber</t>
  </si>
  <si>
    <t>Jet Hydro</t>
  </si>
  <si>
    <t>2 operator/shift</t>
  </si>
  <si>
    <t>Jet Opener</t>
  </si>
  <si>
    <t>Jet MM Dryer</t>
  </si>
  <si>
    <t>1 operator/1.5 machine</t>
  </si>
  <si>
    <t>Hydro</t>
  </si>
  <si>
    <t>Dryer</t>
  </si>
  <si>
    <t>0</t>
  </si>
  <si>
    <t>4 person</t>
  </si>
  <si>
    <t>2 jobber</t>
  </si>
  <si>
    <t>Colour Kitchen</t>
  </si>
  <si>
    <t>2 person/shift</t>
  </si>
  <si>
    <t>(7/3)*3</t>
  </si>
  <si>
    <t>12*3</t>
  </si>
  <si>
    <t>1*3</t>
  </si>
  <si>
    <t>(10/2)*3</t>
  </si>
  <si>
    <t>(4/2)*3</t>
  </si>
  <si>
    <t>3*3</t>
  </si>
  <si>
    <t>2*3</t>
  </si>
  <si>
    <t>(1/1.5)*3</t>
  </si>
  <si>
    <t>(18/3)*3</t>
  </si>
  <si>
    <t>0*3</t>
  </si>
  <si>
    <t>4*3</t>
  </si>
  <si>
    <t>(0*2)*3</t>
  </si>
  <si>
    <t>Required Pcs</t>
  </si>
  <si>
    <t>additional Req</t>
  </si>
  <si>
    <t>M/s Capacity Proposed</t>
  </si>
  <si>
    <t>No. Of Batch</t>
  </si>
  <si>
    <t>Prod/mc/day (Kgs)</t>
  </si>
  <si>
    <t>Pcs/day/mc</t>
  </si>
  <si>
    <t>Total M/c Req</t>
  </si>
  <si>
    <t>Smart Line</t>
  </si>
  <si>
    <t>Loading</t>
  </si>
  <si>
    <t>Tailor</t>
  </si>
  <si>
    <t>Finisher</t>
  </si>
  <si>
    <t>Hot Air</t>
  </si>
  <si>
    <t>UL &amp; AC</t>
  </si>
  <si>
    <t>Gunner</t>
  </si>
  <si>
    <t>Poly Packer</t>
  </si>
  <si>
    <t>INA</t>
  </si>
  <si>
    <t>Manual (Chenille)</t>
  </si>
  <si>
    <t>Manual (Cotton)</t>
  </si>
  <si>
    <t>Packing Support</t>
  </si>
  <si>
    <t>IMS</t>
  </si>
  <si>
    <t>Line Jobber</t>
  </si>
  <si>
    <t>Rework (Stain/Coating)</t>
  </si>
  <si>
    <t>Mender</t>
  </si>
  <si>
    <t>Carton Pkg</t>
  </si>
  <si>
    <t>Carton Pkg jobber</t>
  </si>
  <si>
    <t>LO packing</t>
  </si>
  <si>
    <t>Carving/ Color Cut</t>
  </si>
  <si>
    <t>Metal Detector</t>
  </si>
  <si>
    <t>Down Grade</t>
  </si>
  <si>
    <t>DG Jobber</t>
  </si>
  <si>
    <t>House Keeping</t>
  </si>
  <si>
    <t>Hot Melt</t>
  </si>
  <si>
    <t>Shortfall</t>
  </si>
  <si>
    <t>Inspection</t>
  </si>
  <si>
    <t>Chenille Preparation (Only Sewing Line)</t>
  </si>
  <si>
    <t>TQM</t>
  </si>
  <si>
    <t>Che Spng</t>
  </si>
  <si>
    <t>MT</t>
  </si>
  <si>
    <t>TT</t>
  </si>
  <si>
    <t>Sample</t>
  </si>
  <si>
    <t>Lab</t>
  </si>
  <si>
    <t>Cut</t>
  </si>
  <si>
    <t>Piping</t>
  </si>
  <si>
    <t>TQM Line Jobber</t>
  </si>
  <si>
    <t>In-coming</t>
  </si>
  <si>
    <t>1 person/line/shift</t>
  </si>
  <si>
    <t>2 person/line/shift</t>
  </si>
  <si>
    <t>4 person/line/shift</t>
  </si>
  <si>
    <t>0 person/line/shift</t>
  </si>
  <si>
    <t>(2.0*1)*3</t>
  </si>
  <si>
    <t>3 tailor/line/shift</t>
  </si>
  <si>
    <t>(2.0*3)*3</t>
  </si>
  <si>
    <t>6 finisher/line/shift</t>
  </si>
  <si>
    <t>(2.0*6)*3</t>
  </si>
  <si>
    <t>(2.0*2)*3</t>
  </si>
  <si>
    <t>(2.0*4)*3</t>
  </si>
  <si>
    <t>(2.1*1)*3</t>
  </si>
  <si>
    <t>(2.1*3)*3</t>
  </si>
  <si>
    <t>(2.1*6)*3</t>
  </si>
  <si>
    <t>(2.1*2)*3</t>
  </si>
  <si>
    <t>(2.1*4)*3</t>
  </si>
  <si>
    <t>(2.6*1)*3</t>
  </si>
  <si>
    <t>1 tailor/line/shift</t>
  </si>
  <si>
    <t>2 finisher/line/shift</t>
  </si>
  <si>
    <t>(2.6*2)*3</t>
  </si>
  <si>
    <t>(2.6*0)*3</t>
  </si>
  <si>
    <t>(2.6*4)*3</t>
  </si>
  <si>
    <t>(0.5*1)*3</t>
  </si>
  <si>
    <t>2 tailor/line/shift</t>
  </si>
  <si>
    <t>(0.5*2)*3</t>
  </si>
  <si>
    <t>3 finisher/line/shift</t>
  </si>
  <si>
    <t>(0.5*3)*3</t>
  </si>
  <si>
    <t>(0.5*4)*3</t>
  </si>
  <si>
    <t>sum of required lines</t>
  </si>
  <si>
    <t>SUM(2.0+2.1+2.6+0.5)</t>
  </si>
  <si>
    <t>4 person/shift</t>
  </si>
  <si>
    <t>SUM(2.0+2.1+2.6+0.5)*3</t>
  </si>
  <si>
    <t>half of total lines</t>
  </si>
  <si>
    <t>ROUNDUP(SUM(lines)/2,0)*3</t>
  </si>
  <si>
    <t>3 x total required lines</t>
  </si>
  <si>
    <t>SUM(lines)*3*3</t>
  </si>
  <si>
    <t>ROUNDUP(4/3,0) person/shift</t>
  </si>
  <si>
    <t>ROUNDUP(4/3,0)*3</t>
  </si>
  <si>
    <t>7 person/shift</t>
  </si>
  <si>
    <t>7*3</t>
  </si>
  <si>
    <t>6 person/shift</t>
  </si>
  <si>
    <t>6*3</t>
  </si>
  <si>
    <t>4 person/day</t>
  </si>
  <si>
    <t>4</t>
  </si>
  <si>
    <t>(Chenille Req/Day/3)/600</t>
  </si>
  <si>
    <t>((11889/3)/600)*3</t>
  </si>
  <si>
    <t>Drylon TQM</t>
  </si>
  <si>
    <t>TQM Per Day</t>
  </si>
  <si>
    <t>ROUNDUP(TQM*Reqd.Lines,0) per shift</t>
  </si>
  <si>
    <t>ROUNDUP((3.8*4.1),0)*3</t>
  </si>
  <si>
    <t>Poly PK AQL</t>
  </si>
  <si>
    <t>Carton AQL</t>
  </si>
  <si>
    <t>5 person/shift</t>
  </si>
  <si>
    <t>5*3</t>
  </si>
  <si>
    <t>Carton DEO</t>
  </si>
  <si>
    <t>Chenille TQM</t>
  </si>
  <si>
    <t>ROUNDUP((1.0*2.6),0)*3</t>
  </si>
  <si>
    <t>Cotton TQM</t>
  </si>
  <si>
    <t>ROUNDUP((1.9*0.5),0)*3</t>
  </si>
  <si>
    <t>0 person/shift</t>
  </si>
  <si>
    <t>Other Support</t>
  </si>
  <si>
    <t>1 person/2 shifts</t>
  </si>
  <si>
    <t>1*2</t>
  </si>
  <si>
    <t>1 person/1 shift</t>
  </si>
  <si>
    <t>1*1</t>
  </si>
  <si>
    <t>2 person/2 shifts</t>
  </si>
  <si>
    <t>2*2</t>
  </si>
  <si>
    <t>Type</t>
  </si>
  <si>
    <t>Line</t>
  </si>
  <si>
    <t>Req/Day</t>
  </si>
  <si>
    <t>Production Capacity</t>
  </si>
  <si>
    <t>Reqd. Lines</t>
  </si>
  <si>
    <t>TQM Capacity</t>
  </si>
  <si>
    <t>Store- Trims</t>
  </si>
  <si>
    <t>Jobber - Trims Issue physically</t>
  </si>
  <si>
    <t>1 jobber/shift</t>
  </si>
  <si>
    <t>Main Stores + Sub Stores</t>
  </si>
  <si>
    <t>3 person/shift</t>
  </si>
  <si>
    <t>Checker- Trims Checking</t>
  </si>
  <si>
    <t>2 checker/shift</t>
  </si>
  <si>
    <t>Jobber - Polybags/Threads &amp; Common items Issuance</t>
  </si>
  <si>
    <t>Store Boy- Unloading &amp; Stacking in Racks</t>
  </si>
  <si>
    <t>4 person/general shift</t>
  </si>
  <si>
    <t>4*1</t>
  </si>
  <si>
    <t>Store Boy- Twill/Piping/ Fabrics, &lt; 500 kg unloading to be done</t>
  </si>
  <si>
    <t>1 person/general shift</t>
  </si>
  <si>
    <t>Store- Carton</t>
  </si>
  <si>
    <t>Store Boy- Cartons/Accessories making</t>
  </si>
  <si>
    <t>Store Boy- Bin Updation</t>
  </si>
  <si>
    <t>Store Boy- Cartons Unloading</t>
  </si>
  <si>
    <t>Store- Dyes &amp; Camical</t>
  </si>
  <si>
    <t>Store Boy</t>
  </si>
  <si>
    <t>Store Boy- Contractor Packing store</t>
  </si>
  <si>
    <t>Sub-Stores</t>
  </si>
  <si>
    <t>Dispatch &amp; Warehouse</t>
  </si>
  <si>
    <t>3 jobber/shift</t>
  </si>
  <si>
    <t>Forklift / Combilift Driver</t>
  </si>
  <si>
    <t>4 driver/shift</t>
  </si>
  <si>
    <t>Scanner</t>
  </si>
  <si>
    <t>Material Handler (Unloading, Loading)</t>
  </si>
  <si>
    <t>13 person/shift</t>
  </si>
  <si>
    <t>13*3</t>
  </si>
  <si>
    <t>PPC</t>
  </si>
  <si>
    <t>Mis Floor Co-Ordinator</t>
  </si>
  <si>
    <t>T&amp;D</t>
  </si>
  <si>
    <t>Trainer</t>
  </si>
  <si>
    <t>Trainee</t>
  </si>
  <si>
    <t>P &amp; IR</t>
  </si>
  <si>
    <t>Time Keeper</t>
  </si>
  <si>
    <t>4*2</t>
  </si>
  <si>
    <t>ADMINISTRATION</t>
  </si>
  <si>
    <t>Peon</t>
  </si>
  <si>
    <t>Mis Floor Co-Ordinator (Gate Entry)</t>
  </si>
  <si>
    <t>Medical</t>
  </si>
  <si>
    <t>Sweeper</t>
  </si>
  <si>
    <t>11 person/shift</t>
  </si>
  <si>
    <t>11*2</t>
  </si>
  <si>
    <t>SECURITY</t>
  </si>
  <si>
    <t>Security Guard</t>
  </si>
  <si>
    <t>5.33 person/shift</t>
  </si>
  <si>
    <t>5.33*3</t>
  </si>
  <si>
    <t>Lot Maker (Receiving, Staking, Lotmaking, Issueing)</t>
  </si>
  <si>
    <t>2 jobber/shift</t>
  </si>
  <si>
    <t>Operator- BT Stacker</t>
  </si>
  <si>
    <t>3 operator/shift</t>
  </si>
  <si>
    <t>PD</t>
  </si>
  <si>
    <t>Tufter- Table Tufting</t>
  </si>
  <si>
    <t>Carver- Carving</t>
  </si>
  <si>
    <t>Checker- Checking</t>
  </si>
  <si>
    <t>1 checker/shift</t>
  </si>
  <si>
    <t>Sample Attendant - Machine tuft sample Checker, Sampling</t>
  </si>
  <si>
    <t>DEO- MIS &amp; Sample, design</t>
  </si>
  <si>
    <t>Packer- Sample distpatch/sample packing and inactive packing</t>
  </si>
  <si>
    <t>Packer / Loat Maker- Lot Issue/Quality Wise Seg.</t>
  </si>
  <si>
    <t>Jobber- Packing , Finishing and rolling,Documentation</t>
  </si>
  <si>
    <t>Stitching- Rugs and Carpet</t>
  </si>
  <si>
    <t>Engneering</t>
  </si>
  <si>
    <t>Carpenter - Civil Work, Painting</t>
  </si>
  <si>
    <t>Electrician - Utility Mechanical &amp; Electrical</t>
  </si>
  <si>
    <t>Fitter - Preventive Maintenance of prod M/C</t>
  </si>
  <si>
    <t>2 fitter/shift</t>
  </si>
  <si>
    <t>Electrician - Electronic Lab</t>
  </si>
  <si>
    <t>Fitter - ETP</t>
  </si>
  <si>
    <t>1 fitter/shift</t>
  </si>
  <si>
    <t>AC TECHNICIAN - AC</t>
  </si>
  <si>
    <t>Fitter - Dyeing Machine Maintanance</t>
  </si>
  <si>
    <t>Electrician - Smart &amp; INA Lines</t>
  </si>
  <si>
    <t>Grey</t>
  </si>
  <si>
    <t>Packing Hot Melt</t>
  </si>
  <si>
    <t>Hot Melt Operator</t>
  </si>
  <si>
    <t>Packing Support MP</t>
  </si>
  <si>
    <t>TQM Other Support</t>
  </si>
  <si>
    <t>N_shifts</t>
  </si>
  <si>
    <t>Packing  Line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</si>
</sst>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 indent="1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107" Type="http://schemas.openxmlformats.org/officeDocument/2006/relationships/externalLink" Target="externalLinks/externalLink99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15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3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199" Type="http://schemas.openxmlformats.org/officeDocument/2006/relationships/sharedStrings" Target="sharedStrings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190" Type="http://schemas.openxmlformats.org/officeDocument/2006/relationships/externalLink" Target="externalLinks/externalLink182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6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calcChain" Target="calcChain.xml"/><Relationship Id="rId16" Type="http://schemas.openxmlformats.org/officeDocument/2006/relationships/externalLink" Target="externalLinks/externalLink8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theme" Target="theme/theme1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styles" Target="styles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DIA\Companies\DMGT\Models\DMGT-M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202\Local%20Settings\Temporary%20Internet%20Files\OLKA2\Comm_Report\Variable%20Cost\dyes%20&amp;%20chemic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Documents%20and%20Settings/a7510494/Desktop/pending%20pr%20upto%2030.06.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wil_accounts\Desktop\POP%20breakup%20as%20on%20march%2007ol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313\My%20Documents\My%20Documents\TT\Com_Reports\Nov\Reports\Com.Repo_Nov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Stores%20&amp;%20Spares\Stores%20&amp;%20Spares%20Aug.05%20(version%2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ac-023\SHARING\Documents%20and%20Settings\kamleshm\Desktop\Welspun%20-%20Tax%20Audit%202005\2004-05\DTA\Clause%2012%20(b)-%20D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40335\Desktop\Sharma%20Sir\Business%20Plan%20Working%2028%20Feb\Business%20Plan%2009-10%20Meeting\Business%20Plan%20-2009-10\Job%20Work_Analysis_2009-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Presentation\2006-07\Commercial%20Report\(12)%20March'07\Jobwork%20Expenses\Jobwork%20expense%20March%20-%20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Documents%20and%20Settings\A7510578\Local%20Settings\Temporary%20Internet%20Files\OLKF\Job_Work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A2\Comm_Report\Variable%20Cost\dyes%20&amp;%20chemi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335\Desktop\Sharma%20Sir\Business%20Plan%20Working%2028%20Feb\Business%20Plan%2009-10%20Meeting\Business%20Plan%20-2009-10\Job%20Work_Analysis_2009-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Presentation\2006-07\Commercial%20Report\(12)%20March'07\Jobwork%20Expenses\Jobwork%20expense%20March%20-%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MEDIA\Companies\DMGT\Models\DMGT-Mo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nandu\LOCALS~1\Temp\notes6030C8\OVHD_APRIL%20TO%20JUNE04_REGROUPED_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March%202004\Mar%2004%20TB%20as%20on%20%2015.5.04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MAY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packing%20gl-%20Apr07%20to%20june-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AC\INFOBASE\DOCSOPEN\PROGS\DOCS\TRANSLIB\0001696.0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1999-00\Final%20Accounts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Presentation\2007-08\Commercial%20Report\(1)%20April%20'07\Key%20data%20%20Sales%20Analysis%20For%20%20YTD%20-%20April-20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kamleshm\Desktop\Welspun%20-%20Tax%20Audit%202005\2004-05\DTA\Clause%2012%20(b)-%20D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FY-09\Comm_Report\Variable%20Cost\dyes%20&amp;%20chemic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\COST_INDIVIDUAL\Vishal\YARN%20CONSUMPTION-APR-JUNE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serv\finance\Documents%20and%20Settings\a6510039\Local%20Settings\Temp\Wgsrl%20anjar%20Mar%2007ACCTS02-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wil_accounts\Desktop\POP%20breakup%20as%20on%20march%2007old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-%20Daurala%20Suga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INFOSY1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EDIA\Companies\DMGT\Models\DMGT-Mo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pcmacc-017\share\Documents%20and%20Settings\a4040069\My%20Documents\BUDGET%2012-13\Final%20PCMD%2012-13\Documents%20and%20Settings\a6510039\Local%20Settings\Temp\Wgsrl%20anjar%20Mar%2007ACCTS02-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dm\vol3\FINSTOCK\GCA\POLICY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661\Local%20Settings\Temporary%20Internet%20Files\OLK8E\OLDINSSTAT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67C3648\OLDINSSTAT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Fresh%20Direct\Banking\C%20L%20I%20E%20N%20T%20S\Handex(new)\Handex%20model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Dheeraj%20Bharwani\Local%20Settings\Temporary%20Internet%20Files\OLKC8\Logistics\Infra\Old%20Desktop\Finance\sharekhan\IT\i-Flex\IFLX_Model_Valerie's%20cas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SECTOR\TCOM\Comps\comps_over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COST\COST_INDIVIDUAL\Vishal\Packing%20Matl%20consump%20revised-Q-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l%20Drafts\Debt%20schedule-JK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Documents%20and%20Settings/h1100775/Local%20Settings/Temporary%20Internet%20Files/OLK108/final/Draft%20Balance%20Sheet%20June%202008%20220708vap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tbombkh03\users\Users\research\IT%20Industry\Companies\Infosys\infosys_mode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Fresh%20Direct\FreshDirect%20Model%201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Public%20Companies\Check%20Point\Merger%20Mode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fieglein\Desktop\My%20Briefcase\My%20Documents\Work%20Projects\Peregrine\Ptarmigan%20model%200702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ntbombkh03\users\Users\research\IT%20Industry\Companies\Infosys\models-old\INFY_mode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vi\ravi\Ravi\QBRs\bg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laptop132\vipul%20bhatt\DOCUME~1\nandu\LOCALS~1\Temp\notes6030C8\OVHD_APRIL%20TO%20JUNE04_REGROUPED_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krut\Celetronix\DOCUME~1\nandu\LOCALS~1\Temp\notes6030C8\OVHD_APRIL%20TO%20JUNE04_REGROUPED_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AppData\Local\Microsoft\Windows\Temporary%20Internet%20Files\Content.Outlook\YLP4O248\B%20Plan%202012-13\Business%20Plan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chives\2001\11%2001\Results%20Review\Turnover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7510628\LOCALS~1\Temp\TEMP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nandu\MIS\Mar03\Mar'03_10K_Dist(N15.05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494\Desktop\pending%20pr%20upto%2030.06.2006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RL-%20ICIC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goodson\Desktop\My%20Briefcase\My%20Documents\Security\Entrust\Entu_historical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T\Mahindra%20BT\GA%20Org\Comps\All%20Comps_combined_Jan%20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ngapor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sc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Desktop\Costing%20&amp;%20Profitability\New%20Costing%20format%20(22-11-2013)\Rakholi%20B.Plan%202013-14\Rakholi%20B.%20Plan%202013-14%20(1st%20draft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AppData\Local\Microsoft\Windows\Temporary%20Internet%20Files\Content.Outlook\DCX1RC4J\June-2013\Actual%20PL-Rakholi-POY%20%20TEX-June-2013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Documents%20and%20Settings\v1370860\Desktop\Monthly%20Works\Related%20Party%20Transactions\2007-03\WELSPUN_USA_31-12-2006%201%20poin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\c\Nitesh\FFB-Model\Valuation%20JKI%20Tyre%20-%20200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meghan\Temporary%20Internet%20Files\OLKCD\BudgetTemp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5%2001\brazil%205%20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SATYAM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a7510635\AppData\Local\Microsoft\Windows\Temporary%20Internet%20Files\Content.Outlook\HU05N9BK\Finance%20NA\Financial%20Planning%20&amp;%20Analysis\FINPLAN\Budget\2004\Pass%201\2004%20Plan%20Template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Dheeraj%20Bharwani\Local%20Settings\Temporary%20Internet%20Files\OLKC8\Logistics\Infra\Old%20Desktop\Finance\sharekhan\Telecom\Idea\6.6.05%20Idea%20Model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jm\Desktop\060607%20-%20Project%20Bird%20Mode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y%20Documents\QBrick\AB.ROCK.LB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ive\plc\My%20Documents\Reporting\04%20April\April\April%20Group%20Consolidation%20Mode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Admon\Admininsitracion-Finanzas\Reports\BRM%202000\BRM%20(11)\Oct_Opex&amp;Cost_Analysi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s\Q300%20Fcst\Sam%20Q300%20Fcst%20NAopex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l2lezaa0\My%20Documents\Brazil%20Elias%20Version%2012%20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bohn\Local%20Settings\Temporary%20Internet%20Files\OLK3\EYR_Mode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final_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27.2.06\Prodn_VCost\Product%20Costing%20Bud%20F0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erlot%20-%20Napa%20(UBSW%20model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09\D\ajay%20data\d\ajay\RUNNING%20ORDER\SPRING400%20REPEAT\SPRING%20400-DPR%20IN%20SAP-REPEA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l\wil\05%2001\brazil%205%20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g\tools\ESO\ESO%20Backu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gg\tools\ESO\ES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cos-010\COSTING\COSTING\2004-2005\TARGET\SOLID%20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p-cos-001\COSTING\COST\MIS\MIS2006\JUNE%20-06\Dyed%20Yarn%20Consumptio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FY-10\Stock%20Valuation\(5)%20August%202009\Stock%20valuation%20for%20the%20month%20of%20Aug%202009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h1100787\My%20Documents\MILIND%202008-09\MONTHLY%20BALANCE%20SHEET\SEPT%202008\FA%20SCHEDULE\FIXED%20ASSETS%20REGISTER%20-%2030.09.2008-AFTER%20WEL%20HOUSE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h2668\Desktop\Cost%20Sheet\Profit%20&amp;%20Loss%20Statement%20Advanced%20Textiles%20July'12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Simi\Outsourced%20Grey%20Fabric%20Consumption%20Dec%20'09\Feb'10\Freight%20&amp;%20Gain-Los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2%2002\conso%2002_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Users\a7510635\AppData\Local\Microsoft\Windows\Temporary%20Internet%20Files\Content.Outlook\HU05N9BK\Documents%20and%20Settings\anrak179\Desktop\ravikiran\Skoda\Fixed%20Assets\Combined%20ToD%20Template%20-%20June%2020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structured%20Balance%20Shee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it\c\Nitesh\DSIL\Files%20Came%20from%20DSIL\pvr-valu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vr-valu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nandu\MIS\June'03\OHDS_APP_JUN'0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ta\tonite\Bb%20Budget%202002%20v1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Users\h2549\Desktop\Costing%20&amp;%20Profitability\New%20Costing%20format%20(22-11-2013)\Rakholi%20machine%20wise%20product%20costing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FT2000\Billings\0600\Billing%20060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Local%20Settings\Temporary%20Internet%20Files\OLK2\Screamer_02_04_0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KORATLA\NEWFI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Henrik\WebSite\ie5\Temporary%20Internet%20Files\OLK271\henrick_project%2022%20Mar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\DATA\USER\RATAN\PROJECT\APR2003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nandu\LOCALS~1\Temp\MISSINGGROU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27.2.06\Prodn_VCost\Production%20Budge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~1\mohan\LOCALS~1\Temp\INS0404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NASH\Local%20Settings\Temporary%20Internet%20Files\OLK29\Xchanging%20Model_1April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~1\mmistry\LOCALS~1\Temp\minimerge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cpu022\e$\USER\RATAN\PROJECT\JAN_200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sltemp\dk\Business%20Plan%2012-13\Business%20Plan%20-%202010-1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MANISH~1.CIP\LOCALS~1\Temp\notesFFF692\DOCUME~1\nancy\LOCALS~1\Temp\notes968236\Mar%2004%20TB%20as%20on%20%2012.8.04%20for%20%2010K%20%20form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Business%20Plan%202016%2017\ATT\Wet%20Wipes%20Business%20Plan%20V1.17%20(1)%20(1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DA\Product%20Costing%20for%20RRM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7C9E9\03RebatesMthly_Regional%20Rp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CPGL\Working%20Capital\CMA\2013-14\CMA\Final\Somani%20Ji%20WCPGL%201%20x%2080%20MW%20CPP%20-%20Fitchner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Egret%20Sparrow%20Analysis_v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Finplan\2005%20Plan\Final%20Pass\Board%20Book\2005%20Board%20Summary%20Scheds%20-%20Kent%20(Final%20Pass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t0581co\RAJEEV\Final%20Accounts\Financial%20Year%202002-03\Final%20Accounts%2002-03%2030%25%20Div%20with%20incorrect%20related%20party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l\aruna\TRANSFER\graph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27.2.06\Prodn_VCost\Production%20Budge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~1\a7510355\LOCALS~1\Temp\ANJAR%20BSPL%20JULY'06-final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laptop132\vipul%20bhatt\DOCUME~1\MANISH~1.CIP\LOCALS~1\Temp\notesFFF692\DOCUME~1\nancy\LOCALS~1\Temp\notes968236\Mar%2004%20TB%20as%20on%2011.9.04%20%20Indian%20Gaap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VNU%20Games\VUG-8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bks01\ibkdgrp\Documents%20and%20Settings\sharad.kothari\My%20Documents\Budget\Budget%202003-04\Budget%20-%2003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kamat\kama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users\PANKAJ\cfsl\final\cashflow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users\PANKAJ\OXFORD\canara\cmamiscellaniou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December%202003\TB%20%20Dec%20%20as%20on%2013.2.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B2Wmumvgaik\MIS\MAY'04\CIPL_TB_MAY'04_110604_M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FEBRUARY%202004\Feb%2004%20%20TB%20%20as%20%20on%20%2013.03.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shsanghvi\d_drive\USGAAP\March%202004\Mar%2004%20%20TB%20%20as%20on%20%2015.4.0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Henrik\WebSite\ie5\Temporary%20Internet%20Files\OLK19\ie5\Temporary%20Internet%20Files\OLK271\PeopleSoft%20-%20PSF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nov%2010%20meeting\short%20form%20lobo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gela\05%2002\DB_LA_summary_0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bohn\Local%20Settings\Temporary%20Internet%20Files\OLK3\Vireo%20-%20Model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Andrei\Local%20Settings\Temporary%20Internet%20Files\OLK150\8181%20Reforecast%2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gt9900_GE%20(1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prakash\d\users\OP%20Mandate\GarwareChemicals\Execute%20Service\Misc%20Working%20Files\IDBI_proposal\March%2016\WINDOWS\Desktop\kdbsdec99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~1\MANISH~1.CIP\LOCALS~1\Temp\notesFFF692\OVHDS_REGROUPED_QI_REV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COSTING\COST\COST_INDIVIDUAL\Vishal\RAW%20MATERIAL%20YARN%20CONSUM-JULY-06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Financial%20Services\Misys\Copy%20of%20Misys%20Sum%20of%20the%20Parts%20Valuation,%20v8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archives\RECS\RECS\RECS297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USGAAP_Final\CCWISE%20&amp;%20TB%20Working%20files\CIPL\October_%202003\OHDS_APP_OCT'03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3902\c\Ravii\Annual%20Business%20Plans\2001BP\AtlBusPlan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3902\c\Ravii\Annual%20Business%20Plans\2001BP\Revenue%20Plans\PCSBusPlan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databas1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TKUO\Desktop\My%20Briefcase\My%20Documents\Health%20Market\HM%20Valuation%205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tob-004\share%20folder\DATA\PACKING%20&amp;%20BARCODES\JAN%202009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Regional%20Measurerment%20Center/Japan/P&amp;G/Compensation%20survey/Data%202001/PG&#29992;Dat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1184\Desktop\Dyes%20N%20Chemicals%20Working%20HITESH%20April\Printing%20April'0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nedwards\Local%20Settings\Temporary%20Internet%20Files\OLK4F\my%20documents\Models\Returns%20Model%20Template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520\C$\DOCUME~1\mgb\LOCALS~1\Temp\Documents%20and%20Settings\Agiwal\Local%20Settings\Temporary%20Internet%20Files\OLK6\Worksheet%20in%20Basis%20(1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Buusiness%20Paln%2006_07\Version-5\Terry_Towel_2006-07_28.06.06_Version_V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0.2.06\Prodn_VCost\Production%20Budget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4\mis\Documents%20and%20Settings\a7510313\My%20Documents\Budget%20F0607\B.Plan%2010.2.06\Prodn_VCost\Production%20Budget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.3.06\Budget%20presentation\TTBplan_org_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SERVER\COSTUSERS\BRM%20FOLDER\LAL\CASHFLOW%20PROJECTIO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er1\share\Documents%20and%20Settings\h1120\Desktop\BP\Q2\Projn%20Q2...4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fxs01\Financials\05-03\02-05\Sap-927_%202%20May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5.215.58.41\costing\DAILY%20REPORTS\GCIL_Daily%20Reports\GCIL%20DAILY%20REPORT-2007-08\08-NOVEMBER-2007\DPR-30.11.2007-REVISED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NA-MEN-01\Data\menlo\COMPANY\NORTEL\AMETHYST\MODELS\PPAID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ps-009\shared%20folder\Documents%20and%20Settings\A7510202.WELSPUNGRP\Local%20Settings\Temp\Estimated%20profitability%20of%20Running%20order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313\My%20Documents\Budget%20F0607\B.Plan%201.3.06\Sales_VME\Sales%20Budget%20F07_altI_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elcpu358\vipul%20share\WINDOWS\TEMP\QDrive\march00\TIMI0300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ms-053\Sharing%20Folder\DPR%20-2010\ORDER%20STATUS-15th%20FEB-2010\TARGET%2024th%20FEB%20VESSEL%20STATU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Admon\Admininsitracion-Finanzas\Planning\Plan%2002\Plan%20Banks%202002%20Q3A\corporate%20plan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f_fd\c\BCR\BCRTCFN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anagedCare\Boorady\Current%20Models\Company%20Info\AET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2\mis%20on%20acc014\singh%20impotant%20file\Store%20&amp;%20Spares\Stores%20&amp;%20Spares%20March-09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WINDOWS/MASCOT/CORE2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July2000%20as%20of%2013.6.2000\Debt%20schedule-JKI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nivasp\c_drive\Documents%20and%20Settings\CNGupta\Local%20Settings\Temp\notesC6B872\CIPL_June_04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wicos-006\amish%20share\AMISH%20Share\FY-08\Stock%20Valuation\(9)%20Dec'07\Stock%20Valuation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239\Local%20Settings\Temporary%20Internet%20Files\OLK5B\(1)%20April'08\Stock%20as%20on%2030.04.08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wel\costing\Documents%20and%20Settings\v1370393\Desktop\JUNE-JULY%2005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A2\Stock%20Valuation\(3)%20June'08\Stock%20Valuation%20summary%20for%20the%20month%20of%20June%202008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40239\Local%20Settings\Temporary%20Internet%20Files\OLK5B\(2)%20May'08\Stock%20as%20on%2031st%20May.2008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a7510202\Local%20Settings\Temporary%20Internet%20Files\OLK1B4\Stock%20as%20on%2031st%20May.200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7%2002\Miami%2007%2002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07%2001\conso%207_0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Textile%20Advanced\A%20Costing%20for%20Advanced%20Textiles\4%20Coating%20Line\Coating%20Line%20%20Costing%20format%20Dt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WCPGL\Working%20Capital\CMA\2013-14\CMA\Final\DOCUME~1\ANANDP~1\LOCALS~1\Temp\Temporary%20Directory%201%20for%20MIS%20up%20to%20Dec-Group.zip\MIS%20up%20to%20Dec-Grou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lap03/Quartely%20Details/SEPT'07/Corporate/essdata/mgmt/workbook/6310P09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kaj\c_pankaj\users\PANKAJ\rpgcable\finantes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wde\VG_Backup\Feb'04\CIPL_Feb%2004%20%20TB%20%20as%20%20on%20%2013.03.04(from%20MS)%20revised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Backup%20of%20ashish%20system\Textile%20Advanced\FY%202017-18\9.%20Dec%202017\7.PBT\Qtr-III%20Needle%20Punch\Needle%20Punch%20Costing%20Master%20File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Users\kr01\AppData\Local\Microsoft\Windows\Temporary%20Internet%20Files\OLK71C5\CHRISTY-HLT18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MIS\Documents%20and%20Settings\h1100720\Local%20Settings\Temporary%20Internet%20Files\OLK22\wusa19thapril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int01\itd\Impulse%20Reports\Jul-Aug\August%20Stock%20Valuation\Stockstatus-31%20Aug%20Market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JWFNP01\Advanced%20Textiles\Accounting\Fy2001\Gross%20Margin%20Analysis%20-%20Q4%20FY2001.xl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wilanj0123\Documents%20and%20Settings\ambrish\Local%20Settings\Temporary%20Internet%20Files\OLK1A7A\SICAL%20Container%20Rail%20Movement%20Model%204Mar06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cmorris\Local%20Settings\Temporary%20Internet%20Files\OLK3\My%20Briefcase\My%20Documents\Portolio\Chordiant\My%20Briefcase\My%20Documen\Prime%20Response\Firepond\Merge_fire_str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  <sheetName val="Valitade"/>
    </sheetNames>
    <sheetDataSet>
      <sheetData sheetId="0" refreshError="1"/>
      <sheetData sheetId="1" refreshError="1">
        <row r="71">
          <cell r="E71">
            <v>8</v>
          </cell>
          <cell r="G71">
            <v>9.2449999999999992</v>
          </cell>
          <cell r="H71">
            <v>9.9383749999999988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  <sheetName val="pending_inden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  <sheetName val="pending indent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A_V"/>
      <sheetName val="Input_A_Q"/>
      <sheetName val="Input_B_V"/>
      <sheetName val="Ann-1"/>
      <sheetName val="Ann-2"/>
      <sheetName val="P&amp;L_CM"/>
      <sheetName val="P&amp;L_YTD"/>
      <sheetName val="Input_B_Q"/>
      <sheetName val="Ann-5"/>
      <sheetName val="Ann-6"/>
      <sheetName val="Ann-7"/>
      <sheetName val="Ann-8"/>
      <sheetName val="Ann-9"/>
      <sheetName val="Ann-10"/>
      <sheetName val="Ann11"/>
      <sheetName val="Ann-12"/>
      <sheetName val="Ann-13"/>
    </sheetNames>
    <sheetDataSet>
      <sheetData sheetId="0"/>
      <sheetData sheetId="1"/>
      <sheetData sheetId="2" refreshError="1">
        <row r="5">
          <cell r="A5" t="str">
            <v>Particulars</v>
          </cell>
        </row>
        <row r="6">
          <cell r="J6">
            <v>38628</v>
          </cell>
        </row>
        <row r="9">
          <cell r="J9">
            <v>1318.5403130526036</v>
          </cell>
        </row>
        <row r="10">
          <cell r="J10">
            <v>0</v>
          </cell>
        </row>
        <row r="11">
          <cell r="J11">
            <v>19.104628280364913</v>
          </cell>
        </row>
        <row r="12">
          <cell r="J12">
            <v>28.656942420547367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363.47982666666667</v>
          </cell>
        </row>
        <row r="17">
          <cell r="J17">
            <v>1729.7817104201827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40.765805073786161</v>
          </cell>
        </row>
        <row r="22">
          <cell r="J22">
            <v>1770.5475154939688</v>
          </cell>
        </row>
        <row r="23">
          <cell r="J23">
            <v>0</v>
          </cell>
        </row>
        <row r="24">
          <cell r="J24">
            <v>0</v>
          </cell>
        </row>
        <row r="25">
          <cell r="A25" t="str">
            <v>Domestic</v>
          </cell>
          <cell r="J25">
            <v>0</v>
          </cell>
        </row>
        <row r="26">
          <cell r="J26">
            <v>0</v>
          </cell>
        </row>
        <row r="27">
          <cell r="J27">
            <v>1770.5475154939688</v>
          </cell>
        </row>
        <row r="28">
          <cell r="J28">
            <v>0</v>
          </cell>
        </row>
        <row r="29">
          <cell r="J29">
            <v>1770.5475154939688</v>
          </cell>
        </row>
        <row r="31">
          <cell r="J31">
            <v>11.344609157413364</v>
          </cell>
        </row>
        <row r="32">
          <cell r="J32">
            <v>0</v>
          </cell>
        </row>
        <row r="33">
          <cell r="J33">
            <v>22.151477259283741</v>
          </cell>
        </row>
        <row r="34">
          <cell r="J34">
            <v>5.9980232232000006</v>
          </cell>
        </row>
        <row r="35">
          <cell r="J35">
            <v>6.5927015652630168</v>
          </cell>
        </row>
        <row r="36">
          <cell r="J36">
            <v>1.1269096128189748</v>
          </cell>
        </row>
        <row r="37">
          <cell r="J37">
            <v>0.83333333333333337</v>
          </cell>
        </row>
        <row r="38">
          <cell r="J38">
            <v>7.9112418783156224</v>
          </cell>
        </row>
        <row r="39">
          <cell r="J39">
            <v>25.238534898596352</v>
          </cell>
        </row>
        <row r="40">
          <cell r="J40">
            <v>2.6370806261052073</v>
          </cell>
        </row>
        <row r="41">
          <cell r="J41">
            <v>1.3185403130526037</v>
          </cell>
        </row>
        <row r="42">
          <cell r="J42">
            <v>0</v>
          </cell>
        </row>
        <row r="43">
          <cell r="J43">
            <v>1.3185403130526037</v>
          </cell>
        </row>
        <row r="44">
          <cell r="J44">
            <v>86.47099218043482</v>
          </cell>
        </row>
        <row r="45">
          <cell r="J45">
            <v>1684.0765233135339</v>
          </cell>
        </row>
        <row r="46">
          <cell r="J46">
            <v>0</v>
          </cell>
        </row>
        <row r="47">
          <cell r="A47" t="str">
            <v xml:space="preserve">                Goods In Transit </v>
          </cell>
          <cell r="J47">
            <v>0</v>
          </cell>
        </row>
        <row r="48">
          <cell r="J48">
            <v>0</v>
          </cell>
        </row>
        <row r="49">
          <cell r="J49">
            <v>15.27254359333884</v>
          </cell>
        </row>
        <row r="50">
          <cell r="J50">
            <v>1699.3490669068728</v>
          </cell>
        </row>
        <row r="51">
          <cell r="J51">
            <v>53.595023859702799</v>
          </cell>
        </row>
        <row r="52">
          <cell r="J52">
            <v>0</v>
          </cell>
        </row>
        <row r="53">
          <cell r="J53">
            <v>1752.9440907665758</v>
          </cell>
        </row>
        <row r="55">
          <cell r="J55">
            <v>798.97496330517845</v>
          </cell>
        </row>
        <row r="56">
          <cell r="J56">
            <v>0</v>
          </cell>
        </row>
        <row r="57">
          <cell r="J57">
            <v>-6.3956629493635768</v>
          </cell>
        </row>
        <row r="58">
          <cell r="J58">
            <v>96.977780128800006</v>
          </cell>
        </row>
        <row r="59">
          <cell r="J59">
            <v>19.547504220771931</v>
          </cell>
        </row>
        <row r="60">
          <cell r="J60">
            <v>67.482969037700613</v>
          </cell>
        </row>
        <row r="61">
          <cell r="J61">
            <v>30.360297178883496</v>
          </cell>
        </row>
        <row r="62">
          <cell r="J62">
            <v>0</v>
          </cell>
        </row>
        <row r="63">
          <cell r="A63" t="str">
            <v>Water Cost</v>
          </cell>
          <cell r="J63">
            <v>11.645321663438596</v>
          </cell>
        </row>
        <row r="64">
          <cell r="J64">
            <v>40.765805073786161</v>
          </cell>
        </row>
        <row r="65">
          <cell r="J65">
            <v>1059.3589776591955</v>
          </cell>
        </row>
        <row r="66">
          <cell r="J66">
            <v>693.58511310738027</v>
          </cell>
        </row>
        <row r="69">
          <cell r="J69">
            <v>70.371015194778963</v>
          </cell>
        </row>
        <row r="70">
          <cell r="J70">
            <v>55.216666666666669</v>
          </cell>
        </row>
        <row r="71">
          <cell r="J71">
            <v>50.85</v>
          </cell>
        </row>
        <row r="72">
          <cell r="J72">
            <v>3</v>
          </cell>
        </row>
        <row r="73">
          <cell r="J73">
            <v>16.666666666666668</v>
          </cell>
        </row>
        <row r="74">
          <cell r="J74">
            <v>17.438333333333333</v>
          </cell>
        </row>
        <row r="75">
          <cell r="J75">
            <v>5.416666666666667</v>
          </cell>
        </row>
        <row r="76">
          <cell r="J76">
            <v>35.54</v>
          </cell>
        </row>
        <row r="77">
          <cell r="J77">
            <v>45.348478450665709</v>
          </cell>
        </row>
        <row r="78">
          <cell r="J78">
            <v>46.993333333333332</v>
          </cell>
        </row>
        <row r="79">
          <cell r="J79">
            <v>8</v>
          </cell>
        </row>
        <row r="80">
          <cell r="J80">
            <v>354.84116031211136</v>
          </cell>
        </row>
        <row r="81">
          <cell r="J81">
            <v>338.74395279526891</v>
          </cell>
        </row>
        <row r="83">
          <cell r="J83">
            <v>20.033168870126726</v>
          </cell>
        </row>
        <row r="84">
          <cell r="J84">
            <v>0</v>
          </cell>
        </row>
        <row r="85">
          <cell r="J85">
            <v>0</v>
          </cell>
        </row>
        <row r="86">
          <cell r="J86">
            <v>44.372000000000007</v>
          </cell>
        </row>
        <row r="87">
          <cell r="J87">
            <v>64.40516887012673</v>
          </cell>
        </row>
        <row r="88">
          <cell r="J88">
            <v>274.3387839251422</v>
          </cell>
        </row>
        <row r="89">
          <cell r="J89">
            <v>110.25999999999999</v>
          </cell>
        </row>
        <row r="90">
          <cell r="J90">
            <v>0</v>
          </cell>
        </row>
        <row r="91">
          <cell r="J91">
            <v>164.0787839251422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TT YTD Presentation"/>
      <sheetName val=" Reco Acc"/>
      <sheetName val="For P&amp;L Aug"/>
      <sheetName val="Stock"/>
      <sheetName val="Working"/>
      <sheetName val="TQM"/>
      <sheetName val="Supply chain"/>
      <sheetName val="PPC"/>
      <sheetName val="HSGA"/>
      <sheetName val="Spinning by Deptt"/>
      <sheetName val="Spinning"/>
      <sheetName val="Cut &amp; Sew"/>
      <sheetName val="Processing"/>
      <sheetName val="Weaving"/>
      <sheetName val="Power Plant"/>
      <sheetName val="ETP"/>
      <sheetName val="Boiler"/>
      <sheetName val="Mech. cell"/>
      <sheetName val="Compr."/>
      <sheetName val="Elect. Cell"/>
      <sheetName val="Sheeting Weaving"/>
      <sheetName val="Cut &amp; Sew Sheetng"/>
      <sheetName val="Process Sheetng "/>
      <sheetName val="Process Sheetng"/>
      <sheetName val="Weav Sheetng"/>
      <sheetName val="TT_YTD_Presentation"/>
      <sheetName val="_Reco_Acc"/>
      <sheetName val="For_P&amp;L_Aug"/>
      <sheetName val="Supply_chain"/>
      <sheetName val="Spinning_by_Deptt"/>
      <sheetName val="Cut_&amp;_Sew"/>
      <sheetName val="Power_Plant"/>
      <sheetName val="Mech__cell"/>
      <sheetName val="Compr_"/>
      <sheetName val="Elect__Cell"/>
      <sheetName val="Sheeting_Weaving"/>
      <sheetName val="Cut_&amp;_Sew_Sheetng"/>
      <sheetName val="Process_Sheetng_"/>
      <sheetName val="Process_Sheetng"/>
      <sheetName val="Weav_Sheetng"/>
      <sheetName val="PPP 2023-2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use 12 (b)"/>
      <sheetName val="Excise on RM"/>
      <sheetName val="DOWN PAYMENT SERVICE"/>
      <sheetName val="Clause_12_(b)"/>
      <sheetName val="Excise_on_RM"/>
      <sheetName val="DOWN_PAYMENT_SERVICE"/>
      <sheetName val="Clause_12_(b)1"/>
      <sheetName val="Excise_on_RM1"/>
      <sheetName val="DOWN_PAYMENT_SERVICE1"/>
      <sheetName val="Power&amp;Fuel"/>
      <sheetName val="Do not delete"/>
      <sheetName val="P&amp;LSC"/>
      <sheetName val="AS2003"/>
      <sheetName val="SALE"/>
      <sheetName val="Clause 12 (b)- DTA"/>
      <sheetName val="Loss on Sale FA"/>
      <sheetName val="Salary Outstanding"/>
      <sheetName val="Clause_12_(b)2"/>
      <sheetName val="Excise_on_RM2"/>
      <sheetName val="Clause_12_(b)3"/>
      <sheetName val="Excise_on_RM3"/>
      <sheetName val="Clause_12_(b)4"/>
      <sheetName val="Excise_on_RM4"/>
      <sheetName val="Clause_12_(b)5"/>
      <sheetName val="Excise_on_RM5"/>
      <sheetName val="Clause_12_(b)6"/>
      <sheetName val="Excise_on_RM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tr I"/>
      <sheetName val="Qtr II"/>
      <sheetName val="Qtr III"/>
      <sheetName val="Qtr IV"/>
      <sheetName val="Apr.'09"/>
      <sheetName val="May '09"/>
      <sheetName val="Jun'09"/>
      <sheetName val="July'09"/>
      <sheetName val="Aug'09"/>
      <sheetName val="Sep'09"/>
      <sheetName val="Oct'09"/>
      <sheetName val="Nov'09"/>
      <sheetName val="Dec'09"/>
      <sheetName val="Jan'10"/>
      <sheetName val="Feb'10"/>
      <sheetName val="Mar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Month"/>
      <sheetName val="Provn adjust"/>
      <sheetName val="Details of Stitiching"/>
      <sheetName val="Inhouse Stitiching"/>
      <sheetName val="Stitiching  JW As per gl "/>
      <sheetName val="Packing Job Wor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Sheet3"/>
      <sheetName val="Sheet2"/>
      <sheetName val="Sheet1"/>
      <sheetName val="Sheet3_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tr I"/>
      <sheetName val="Qtr II"/>
      <sheetName val="Qtr III"/>
      <sheetName val="Qtr IV"/>
      <sheetName val="Apr.'09"/>
      <sheetName val="May '09"/>
      <sheetName val="Jun'09"/>
      <sheetName val="July'09"/>
      <sheetName val="Aug'09"/>
      <sheetName val="Sep'09"/>
      <sheetName val="Oct'09"/>
      <sheetName val="Nov'09"/>
      <sheetName val="Dec'09"/>
      <sheetName val="Jan'10"/>
      <sheetName val="Feb'10"/>
      <sheetName val="Mar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Month"/>
      <sheetName val="Provn adjust"/>
      <sheetName val="Details of Stitiching"/>
      <sheetName val="Inhouse Stitiching"/>
      <sheetName val="Stitiching  JW As per gl "/>
      <sheetName val="Packing Job Wor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</sheetNames>
    <sheetDataSet>
      <sheetData sheetId="0" refreshError="1"/>
      <sheetData sheetId="1" refreshError="1">
        <row r="71">
          <cell r="E71">
            <v>8</v>
          </cell>
          <cell r="F71">
            <v>8.6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</sheetNames>
    <sheetDataSet>
      <sheetData sheetId="0"/>
      <sheetData sheetId="1" refreshError="1">
        <row r="4">
          <cell r="E4" t="str">
            <v>CIPL</v>
          </cell>
          <cell r="L4" t="str">
            <v>CIPL Total</v>
          </cell>
          <cell r="M4" t="str">
            <v>CPIPL</v>
          </cell>
          <cell r="Q4" t="str">
            <v>CPIPL Total</v>
          </cell>
          <cell r="R4" t="str">
            <v>TOTAL INDIA</v>
          </cell>
          <cell r="T4" t="str">
            <v>CIPL</v>
          </cell>
          <cell r="AA4" t="str">
            <v>CIPL Total</v>
          </cell>
          <cell r="AB4" t="str">
            <v>CPIPL</v>
          </cell>
          <cell r="AF4" t="str">
            <v>CPIPL Total</v>
          </cell>
          <cell r="AG4" t="str">
            <v>Grand Total</v>
          </cell>
          <cell r="AH4" t="str">
            <v>EXCL N,C&amp; PONDI</v>
          </cell>
          <cell r="AI4" t="str">
            <v>EXCL N,C, PONDI &amp; CPIPL</v>
          </cell>
          <cell r="AK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MUMBAI</v>
          </cell>
          <cell r="F5" t="str">
            <v>NOIDA</v>
          </cell>
          <cell r="G5" t="str">
            <v>PONDI</v>
          </cell>
          <cell r="H5" t="str">
            <v>CHENNAI</v>
          </cell>
          <cell r="I5" t="str">
            <v xml:space="preserve">CORPORATE                      </v>
          </cell>
          <cell r="J5" t="str">
            <v>FINANCE</v>
          </cell>
          <cell r="K5" t="str">
            <v>SALES/MKTG</v>
          </cell>
          <cell r="M5" t="str">
            <v>OPERATION</v>
          </cell>
          <cell r="N5" t="str">
            <v xml:space="preserve">CORPORATE                      </v>
          </cell>
          <cell r="O5" t="str">
            <v>FINANCE</v>
          </cell>
          <cell r="P5" t="str">
            <v>SALES/MKTG</v>
          </cell>
          <cell r="T5" t="str">
            <v>OPERATION</v>
          </cell>
          <cell r="U5" t="str">
            <v>NOIDA</v>
          </cell>
          <cell r="V5" t="str">
            <v>PONDI</v>
          </cell>
          <cell r="W5" t="str">
            <v>CHENNAI</v>
          </cell>
          <cell r="X5" t="str">
            <v xml:space="preserve">CORPORATE                      </v>
          </cell>
          <cell r="Y5" t="str">
            <v>FINANCE</v>
          </cell>
          <cell r="Z5" t="str">
            <v>SALES/MKTG</v>
          </cell>
          <cell r="AB5" t="str">
            <v>OPERATION</v>
          </cell>
          <cell r="AC5" t="str">
            <v xml:space="preserve">CORPORATE                      </v>
          </cell>
          <cell r="AD5" t="str">
            <v>FINANCE</v>
          </cell>
          <cell r="AE5" t="str">
            <v>SALES/MKTG</v>
          </cell>
        </row>
        <row r="6">
          <cell r="C6">
            <v>450100</v>
          </cell>
          <cell r="D6" t="str">
            <v xml:space="preserve">  DIRECT LABOR WAGES             </v>
          </cell>
          <cell r="E6">
            <v>275.69210668960631</v>
          </cell>
          <cell r="F6">
            <v>0.74890999999999996</v>
          </cell>
          <cell r="G6">
            <v>1.3848900000000002</v>
          </cell>
          <cell r="H6">
            <v>9.8403099999999988</v>
          </cell>
          <cell r="L6">
            <v>287.6662166896063</v>
          </cell>
          <cell r="M6">
            <v>107.4962933103937</v>
          </cell>
          <cell r="Q6">
            <v>107.4962933103937</v>
          </cell>
          <cell r="R6">
            <v>395.16251</v>
          </cell>
          <cell r="T6">
            <v>268250.27</v>
          </cell>
          <cell r="U6">
            <v>748.91</v>
          </cell>
          <cell r="V6">
            <v>1384.89</v>
          </cell>
          <cell r="W6">
            <v>9840.31</v>
          </cell>
          <cell r="AA6">
            <v>280224.38</v>
          </cell>
          <cell r="AB6">
            <v>114938.13</v>
          </cell>
          <cell r="AF6">
            <v>114938.13</v>
          </cell>
          <cell r="AG6">
            <v>395162.51</v>
          </cell>
          <cell r="AH6">
            <v>383188.4</v>
          </cell>
          <cell r="AI6">
            <v>268250.27</v>
          </cell>
          <cell r="AJ6">
            <v>0</v>
          </cell>
          <cell r="AK6">
            <v>268250.27</v>
          </cell>
        </row>
        <row r="7">
          <cell r="C7">
            <v>450101</v>
          </cell>
          <cell r="D7" t="str">
            <v xml:space="preserve">  DIRECT LABOR WAGES-OTHER SERV  </v>
          </cell>
          <cell r="E7">
            <v>27.382825075975543</v>
          </cell>
          <cell r="F7">
            <v>0</v>
          </cell>
          <cell r="G7">
            <v>0.39359</v>
          </cell>
          <cell r="H7">
            <v>0.1767</v>
          </cell>
          <cell r="L7">
            <v>27.953115075975543</v>
          </cell>
          <cell r="M7">
            <v>10.676954924024464</v>
          </cell>
          <cell r="Q7">
            <v>10.676954924024464</v>
          </cell>
          <cell r="R7">
            <v>38.630070000000003</v>
          </cell>
          <cell r="T7">
            <v>23269.34</v>
          </cell>
          <cell r="V7">
            <v>393.59</v>
          </cell>
          <cell r="W7">
            <v>176.7</v>
          </cell>
          <cell r="X7">
            <v>4581.57</v>
          </cell>
          <cell r="AA7">
            <v>28421.200000000001</v>
          </cell>
          <cell r="AB7">
            <v>10208.870000000001</v>
          </cell>
          <cell r="AF7">
            <v>10208.870000000001</v>
          </cell>
          <cell r="AG7">
            <v>38630.07</v>
          </cell>
          <cell r="AH7">
            <v>38059.780000000006</v>
          </cell>
          <cell r="AI7">
            <v>27850.910000000003</v>
          </cell>
          <cell r="AJ7">
            <v>0</v>
          </cell>
          <cell r="AK7">
            <v>27850.91</v>
          </cell>
        </row>
        <row r="8">
          <cell r="C8">
            <v>450400</v>
          </cell>
          <cell r="D8" t="str">
            <v xml:space="preserve">  DIRECT LABOR BONUSES           </v>
          </cell>
          <cell r="E8">
            <v>6.6788218784246824</v>
          </cell>
          <cell r="F8">
            <v>0</v>
          </cell>
          <cell r="G8">
            <v>0</v>
          </cell>
          <cell r="H8">
            <v>0</v>
          </cell>
          <cell r="L8">
            <v>6.6788218784246824</v>
          </cell>
          <cell r="M8">
            <v>2.6041681215753174</v>
          </cell>
          <cell r="Q8">
            <v>2.6041681215753174</v>
          </cell>
          <cell r="R8">
            <v>9.2829899999999999</v>
          </cell>
          <cell r="T8">
            <v>6280.77</v>
          </cell>
          <cell r="AA8">
            <v>6280.77</v>
          </cell>
          <cell r="AB8">
            <v>3002.22</v>
          </cell>
          <cell r="AF8">
            <v>3002.22</v>
          </cell>
          <cell r="AG8">
            <v>9282.99</v>
          </cell>
          <cell r="AH8">
            <v>9282.99</v>
          </cell>
          <cell r="AI8">
            <v>6280.77</v>
          </cell>
          <cell r="AJ8">
            <v>0</v>
          </cell>
          <cell r="AK8">
            <v>6280.77</v>
          </cell>
        </row>
        <row r="9">
          <cell r="E9">
            <v>309.75375364400651</v>
          </cell>
          <cell r="F9">
            <v>0.74890999999999996</v>
          </cell>
          <cell r="G9">
            <v>1.7784800000000001</v>
          </cell>
          <cell r="H9">
            <v>10.017009999999999</v>
          </cell>
          <cell r="I9">
            <v>0</v>
          </cell>
          <cell r="J9">
            <v>0</v>
          </cell>
          <cell r="K9">
            <v>0</v>
          </cell>
          <cell r="L9">
            <v>322.2981536440065</v>
          </cell>
          <cell r="M9">
            <v>120.77741635599348</v>
          </cell>
          <cell r="N9">
            <v>0</v>
          </cell>
          <cell r="O9">
            <v>0</v>
          </cell>
          <cell r="P9">
            <v>0</v>
          </cell>
          <cell r="Q9">
            <v>120.77741635599348</v>
          </cell>
          <cell r="R9">
            <v>443.07556999999997</v>
          </cell>
          <cell r="T9">
            <v>297800.38000000006</v>
          </cell>
          <cell r="U9">
            <v>748.91</v>
          </cell>
          <cell r="V9">
            <v>1778.48</v>
          </cell>
          <cell r="W9">
            <v>10017.01</v>
          </cell>
          <cell r="X9">
            <v>4581.57</v>
          </cell>
          <cell r="Y9">
            <v>0</v>
          </cell>
          <cell r="Z9">
            <v>0</v>
          </cell>
          <cell r="AA9">
            <v>314926.35000000003</v>
          </cell>
          <cell r="AB9">
            <v>128149.22</v>
          </cell>
          <cell r="AC9">
            <v>0</v>
          </cell>
          <cell r="AD9">
            <v>0</v>
          </cell>
          <cell r="AE9">
            <v>0</v>
          </cell>
          <cell r="AF9">
            <v>128149.22</v>
          </cell>
          <cell r="AG9">
            <v>443075.57</v>
          </cell>
          <cell r="AH9">
            <v>430531.17000000004</v>
          </cell>
          <cell r="AI9">
            <v>302381.95000000007</v>
          </cell>
          <cell r="AJ9">
            <v>0</v>
          </cell>
          <cell r="AK9">
            <v>302381.95</v>
          </cell>
        </row>
        <row r="11">
          <cell r="C11">
            <v>531500</v>
          </cell>
          <cell r="D11" t="str">
            <v xml:space="preserve">  UTILITIES ELECTRIC             </v>
          </cell>
          <cell r="E11">
            <v>92.93699548963319</v>
          </cell>
          <cell r="F11">
            <v>-0.39041000000000003</v>
          </cell>
          <cell r="G11">
            <v>0.22087000000000001</v>
          </cell>
          <cell r="H11">
            <v>6.1551</v>
          </cell>
          <cell r="I11">
            <v>0.84494333923568588</v>
          </cell>
          <cell r="J11">
            <v>0.74004774996906297</v>
          </cell>
          <cell r="K11">
            <v>1.3078653845724419</v>
          </cell>
          <cell r="L11">
            <v>101.81541196341038</v>
          </cell>
          <cell r="M11">
            <v>19.871506658590565</v>
          </cell>
          <cell r="N11">
            <v>0</v>
          </cell>
          <cell r="O11">
            <v>0.54788137799905756</v>
          </cell>
          <cell r="P11">
            <v>0</v>
          </cell>
          <cell r="Q11">
            <v>20.419388036589623</v>
          </cell>
          <cell r="R11">
            <v>122.23480000000001</v>
          </cell>
          <cell r="T11">
            <v>80494.880000000005</v>
          </cell>
          <cell r="U11">
            <v>-390.41</v>
          </cell>
          <cell r="V11">
            <v>220.87</v>
          </cell>
          <cell r="W11">
            <v>6155.1</v>
          </cell>
          <cell r="X11">
            <v>5706.69</v>
          </cell>
          <cell r="Y11">
            <v>808.8</v>
          </cell>
          <cell r="AA11">
            <v>92995.930000000008</v>
          </cell>
          <cell r="AB11">
            <v>29238.87</v>
          </cell>
          <cell r="AF11">
            <v>29238.87</v>
          </cell>
          <cell r="AG11">
            <v>122234.8</v>
          </cell>
          <cell r="AH11">
            <v>116249.24</v>
          </cell>
          <cell r="AI11">
            <v>87010.37000000001</v>
          </cell>
          <cell r="AJ11">
            <v>0</v>
          </cell>
          <cell r="AK11">
            <v>87010.37000000001</v>
          </cell>
        </row>
        <row r="12">
          <cell r="E12">
            <v>92.93699548963319</v>
          </cell>
          <cell r="F12">
            <v>-0.39041000000000003</v>
          </cell>
          <cell r="G12">
            <v>0.22087000000000001</v>
          </cell>
          <cell r="H12">
            <v>6.1551</v>
          </cell>
          <cell r="I12">
            <v>0.84494333923568588</v>
          </cell>
          <cell r="J12">
            <v>0.74004774996906297</v>
          </cell>
          <cell r="K12">
            <v>1.3078653845724419</v>
          </cell>
          <cell r="L12">
            <v>101.81541196341038</v>
          </cell>
          <cell r="M12">
            <v>19.871506658590565</v>
          </cell>
          <cell r="N12">
            <v>0</v>
          </cell>
          <cell r="O12">
            <v>0.54788137799905756</v>
          </cell>
          <cell r="P12">
            <v>0</v>
          </cell>
          <cell r="Q12">
            <v>20.419388036589623</v>
          </cell>
          <cell r="R12">
            <v>122.23480000000001</v>
          </cell>
          <cell r="T12">
            <v>80494.880000000005</v>
          </cell>
          <cell r="U12">
            <v>-390.41</v>
          </cell>
          <cell r="V12">
            <v>220.87</v>
          </cell>
          <cell r="W12">
            <v>6155.1</v>
          </cell>
          <cell r="X12">
            <v>5706.69</v>
          </cell>
          <cell r="Y12">
            <v>808.8</v>
          </cell>
          <cell r="Z12">
            <v>0</v>
          </cell>
          <cell r="AA12">
            <v>92995.930000000008</v>
          </cell>
          <cell r="AB12">
            <v>29238.87</v>
          </cell>
          <cell r="AC12">
            <v>0</v>
          </cell>
          <cell r="AD12">
            <v>0</v>
          </cell>
          <cell r="AE12">
            <v>0</v>
          </cell>
          <cell r="AF12">
            <v>29238.87</v>
          </cell>
          <cell r="AG12">
            <v>122234.8</v>
          </cell>
          <cell r="AH12">
            <v>116249.24</v>
          </cell>
          <cell r="AI12">
            <v>87010.37000000001</v>
          </cell>
          <cell r="AJ12">
            <v>0</v>
          </cell>
          <cell r="AK12">
            <v>87010.37000000001</v>
          </cell>
        </row>
        <row r="13">
          <cell r="E13">
            <v>402.69074913363971</v>
          </cell>
          <cell r="F13">
            <v>0.35849999999999993</v>
          </cell>
          <cell r="G13">
            <v>1.9993500000000002</v>
          </cell>
          <cell r="H13">
            <v>16.17211</v>
          </cell>
          <cell r="I13">
            <v>0.84494333923568588</v>
          </cell>
          <cell r="J13">
            <v>0.74004774996906297</v>
          </cell>
          <cell r="K13">
            <v>1.3078653845724419</v>
          </cell>
          <cell r="L13">
            <v>424.11356560741689</v>
          </cell>
          <cell r="M13">
            <v>140.64892301458406</v>
          </cell>
          <cell r="N13">
            <v>0</v>
          </cell>
          <cell r="O13">
            <v>0.54788137799905756</v>
          </cell>
          <cell r="P13">
            <v>0</v>
          </cell>
          <cell r="Q13">
            <v>141.19680439258309</v>
          </cell>
          <cell r="R13">
            <v>565.31036999999992</v>
          </cell>
          <cell r="T13">
            <v>378295.26000000007</v>
          </cell>
          <cell r="U13">
            <v>358.49999999999994</v>
          </cell>
          <cell r="V13">
            <v>1999.35</v>
          </cell>
          <cell r="W13">
            <v>16172.11</v>
          </cell>
          <cell r="X13">
            <v>10288.259999999998</v>
          </cell>
          <cell r="Y13">
            <v>808.8</v>
          </cell>
          <cell r="Z13">
            <v>0</v>
          </cell>
          <cell r="AA13">
            <v>407922.28</v>
          </cell>
          <cell r="AB13">
            <v>157388.09</v>
          </cell>
          <cell r="AC13">
            <v>0</v>
          </cell>
          <cell r="AD13">
            <v>0</v>
          </cell>
          <cell r="AE13">
            <v>0</v>
          </cell>
          <cell r="AF13">
            <v>157388.09</v>
          </cell>
          <cell r="AG13">
            <v>565310.37</v>
          </cell>
          <cell r="AH13">
            <v>546780.41</v>
          </cell>
          <cell r="AI13">
            <v>389392.32000000007</v>
          </cell>
          <cell r="AJ13">
            <v>0</v>
          </cell>
          <cell r="AK13">
            <v>389392.32</v>
          </cell>
        </row>
        <row r="15">
          <cell r="C15">
            <v>500000</v>
          </cell>
          <cell r="D15" t="str">
            <v xml:space="preserve">  IND SALARIES &amp; WAGES           </v>
          </cell>
          <cell r="E15">
            <v>198.19221460882645</v>
          </cell>
          <cell r="F15">
            <v>0.65786999999999995</v>
          </cell>
          <cell r="G15">
            <v>1.4286700000000001</v>
          </cell>
          <cell r="H15">
            <v>6.2335200000000004</v>
          </cell>
          <cell r="I15">
            <v>8.465793677391007</v>
          </cell>
          <cell r="J15">
            <v>26.070256220643856</v>
          </cell>
          <cell r="K15">
            <v>7.7795802236503953</v>
          </cell>
          <cell r="L15">
            <v>248.8279047305117</v>
          </cell>
          <cell r="M15">
            <v>24.633341843220823</v>
          </cell>
          <cell r="N15">
            <v>4.1116724012883195</v>
          </cell>
          <cell r="O15">
            <v>3.1248710249791234</v>
          </cell>
          <cell r="P15">
            <v>0</v>
          </cell>
          <cell r="Q15">
            <v>31.869885269488265</v>
          </cell>
          <cell r="R15">
            <v>280.69778999999994</v>
          </cell>
          <cell r="T15">
            <v>128296.77</v>
          </cell>
          <cell r="U15">
            <v>657.87</v>
          </cell>
          <cell r="V15">
            <v>1428.67</v>
          </cell>
          <cell r="W15">
            <v>6233.52</v>
          </cell>
          <cell r="X15">
            <v>92579.26</v>
          </cell>
          <cell r="Y15">
            <v>369.54</v>
          </cell>
          <cell r="AA15">
            <v>229565.62999999998</v>
          </cell>
          <cell r="AB15">
            <v>51132.160000000003</v>
          </cell>
          <cell r="AF15">
            <v>51132.160000000003</v>
          </cell>
          <cell r="AG15">
            <v>280697.78999999998</v>
          </cell>
          <cell r="AH15">
            <v>272377.73</v>
          </cell>
          <cell r="AI15">
            <v>221245.56999999998</v>
          </cell>
          <cell r="AJ15">
            <v>0</v>
          </cell>
          <cell r="AK15">
            <v>221245.57</v>
          </cell>
        </row>
        <row r="16">
          <cell r="C16">
            <v>500100</v>
          </cell>
          <cell r="D16" t="str">
            <v xml:space="preserve">  INDIRECT BONUSES               </v>
          </cell>
          <cell r="E16">
            <v>5.707565686905447</v>
          </cell>
          <cell r="F16">
            <v>-0.48130000000000001</v>
          </cell>
          <cell r="G16">
            <v>0</v>
          </cell>
          <cell r="H16">
            <v>0</v>
          </cell>
          <cell r="I16">
            <v>0.24379904932626004</v>
          </cell>
          <cell r="J16">
            <v>0.75077469691462595</v>
          </cell>
          <cell r="K16">
            <v>0.22403738325782727</v>
          </cell>
          <cell r="L16">
            <v>6.4448768164041601</v>
          </cell>
          <cell r="M16">
            <v>0.70939424606398205</v>
          </cell>
          <cell r="N16">
            <v>0.11840848723400972</v>
          </cell>
          <cell r="O16">
            <v>8.9990450297847385E-2</v>
          </cell>
          <cell r="P16">
            <v>0</v>
          </cell>
          <cell r="Q16">
            <v>0.91779318359583917</v>
          </cell>
          <cell r="R16">
            <v>7.3626699999999996</v>
          </cell>
          <cell r="T16">
            <v>6280.8</v>
          </cell>
          <cell r="U16">
            <v>-481.3</v>
          </cell>
          <cell r="AA16">
            <v>5799.5</v>
          </cell>
          <cell r="AB16">
            <v>1563.17</v>
          </cell>
          <cell r="AF16">
            <v>1563.17</v>
          </cell>
          <cell r="AG16">
            <v>7362.67</v>
          </cell>
          <cell r="AH16">
            <v>7843.97</v>
          </cell>
          <cell r="AI16">
            <v>6280.8</v>
          </cell>
          <cell r="AJ16">
            <v>0</v>
          </cell>
          <cell r="AK16">
            <v>6280.8</v>
          </cell>
        </row>
        <row r="17">
          <cell r="C17">
            <v>500200</v>
          </cell>
          <cell r="D17" t="str">
            <v xml:space="preserve">  IND EMPLOYEE BENEFITS          </v>
          </cell>
          <cell r="E17">
            <v>7.3852500612299821</v>
          </cell>
          <cell r="F17">
            <v>-0.20329</v>
          </cell>
          <cell r="G17">
            <v>8.3930000000000005E-2</v>
          </cell>
          <cell r="H17">
            <v>0</v>
          </cell>
          <cell r="I17">
            <v>0.31546144936980758</v>
          </cell>
          <cell r="J17">
            <v>0.97145774232252224</v>
          </cell>
          <cell r="K17">
            <v>0.2898910304648209</v>
          </cell>
          <cell r="L17">
            <v>8.8427002833871331</v>
          </cell>
          <cell r="M17">
            <v>0.91791390350528812</v>
          </cell>
          <cell r="N17">
            <v>0.15321353017476128</v>
          </cell>
          <cell r="O17">
            <v>0.11644228293281857</v>
          </cell>
          <cell r="P17">
            <v>0</v>
          </cell>
          <cell r="Q17">
            <v>1.187569716612868</v>
          </cell>
          <cell r="R17">
            <v>10.030270000000002</v>
          </cell>
          <cell r="T17">
            <v>3243.53</v>
          </cell>
          <cell r="U17">
            <v>-203.29</v>
          </cell>
          <cell r="V17">
            <v>83.93</v>
          </cell>
          <cell r="X17">
            <v>4451.3999999999996</v>
          </cell>
          <cell r="AA17">
            <v>7575.57</v>
          </cell>
          <cell r="AB17">
            <v>2454.6999999999998</v>
          </cell>
          <cell r="AF17">
            <v>2454.6999999999998</v>
          </cell>
          <cell r="AG17">
            <v>10030.27</v>
          </cell>
          <cell r="AH17">
            <v>10149.630000000001</v>
          </cell>
          <cell r="AI17">
            <v>7694.9300000000012</v>
          </cell>
          <cell r="AJ17">
            <v>0</v>
          </cell>
          <cell r="AK17">
            <v>7694.93</v>
          </cell>
        </row>
        <row r="18">
          <cell r="C18">
            <v>500201</v>
          </cell>
          <cell r="D18" t="str">
            <v xml:space="preserve">  IND EMPLOYEE HRA               </v>
          </cell>
          <cell r="E18">
            <v>2.0680697849197648E-17</v>
          </cell>
          <cell r="F18">
            <v>0.26633000000000001</v>
          </cell>
          <cell r="G18">
            <v>0.13252</v>
          </cell>
          <cell r="H18">
            <v>0</v>
          </cell>
          <cell r="I18">
            <v>8.8337738917406586E-19</v>
          </cell>
          <cell r="J18">
            <v>2.7203444535620526E-18</v>
          </cell>
          <cell r="K18">
            <v>8.1177329955392811E-19</v>
          </cell>
          <cell r="L18">
            <v>0.39885000000000004</v>
          </cell>
          <cell r="M18">
            <v>2.5704072215002125E-18</v>
          </cell>
          <cell r="N18">
            <v>4.2903932807732902E-19</v>
          </cell>
          <cell r="O18">
            <v>3.2606988933877003E-19</v>
          </cell>
          <cell r="P18">
            <v>0</v>
          </cell>
          <cell r="Q18">
            <v>3.3255164389163113E-18</v>
          </cell>
          <cell r="R18">
            <v>0.39885000000000004</v>
          </cell>
          <cell r="U18">
            <v>266.33</v>
          </cell>
          <cell r="V18">
            <v>132.52000000000001</v>
          </cell>
          <cell r="AA18">
            <v>398.85</v>
          </cell>
          <cell r="AF18">
            <v>0</v>
          </cell>
          <cell r="AG18">
            <v>398.85</v>
          </cell>
          <cell r="AH18">
            <v>2.8421709430404007E-14</v>
          </cell>
          <cell r="AI18">
            <v>2.8421709430404007E-14</v>
          </cell>
          <cell r="AJ18">
            <v>0</v>
          </cell>
          <cell r="AK18">
            <v>0</v>
          </cell>
        </row>
        <row r="19">
          <cell r="C19">
            <v>500202</v>
          </cell>
          <cell r="D19" t="str">
            <v xml:space="preserve">  INDIRECT EMP. CO. CONTRI TO PF </v>
          </cell>
          <cell r="E19">
            <v>23.252787214578223</v>
          </cell>
          <cell r="F19">
            <v>0.24061000000000002</v>
          </cell>
          <cell r="G19">
            <v>0</v>
          </cell>
          <cell r="H19">
            <v>3.6454400000000002</v>
          </cell>
          <cell r="I19">
            <v>0.99324435811681966</v>
          </cell>
          <cell r="J19">
            <v>3.0586777675633705</v>
          </cell>
          <cell r="K19">
            <v>0.91273476062781367</v>
          </cell>
          <cell r="L19">
            <v>32.10349410088623</v>
          </cell>
          <cell r="M19">
            <v>2.8900926173861459</v>
          </cell>
          <cell r="N19">
            <v>0.48239959189069642</v>
          </cell>
          <cell r="O19">
            <v>0.36662368983692928</v>
          </cell>
          <cell r="P19">
            <v>0</v>
          </cell>
          <cell r="Q19">
            <v>3.7391158991137718</v>
          </cell>
          <cell r="R19">
            <v>35.842610000000001</v>
          </cell>
          <cell r="T19">
            <v>865.28000000000327</v>
          </cell>
          <cell r="U19">
            <v>240.61</v>
          </cell>
          <cell r="W19">
            <v>3645.44</v>
          </cell>
          <cell r="X19">
            <v>-366.38</v>
          </cell>
          <cell r="Y19">
            <v>25597.62</v>
          </cell>
          <cell r="AA19">
            <v>29982.570000000003</v>
          </cell>
          <cell r="AB19">
            <v>438.56</v>
          </cell>
          <cell r="AD19">
            <v>5421.48</v>
          </cell>
          <cell r="AF19">
            <v>5860.04</v>
          </cell>
          <cell r="AG19">
            <v>35842.61</v>
          </cell>
          <cell r="AH19">
            <v>31956.560000000001</v>
          </cell>
          <cell r="AI19">
            <v>26096.52</v>
          </cell>
          <cell r="AJ19">
            <v>0</v>
          </cell>
          <cell r="AK19">
            <v>26096.520000000004</v>
          </cell>
        </row>
        <row r="20">
          <cell r="C20">
            <v>500207</v>
          </cell>
          <cell r="D20" t="str">
            <v xml:space="preserve">  MEDICAL                        </v>
          </cell>
          <cell r="E20">
            <v>3.2107653744700833</v>
          </cell>
          <cell r="F20">
            <v>-0.11044</v>
          </cell>
          <cell r="G20">
            <v>9.176999999999999E-2</v>
          </cell>
          <cell r="H20">
            <v>0.12975999999999999</v>
          </cell>
          <cell r="I20">
            <v>0.13714805730600216</v>
          </cell>
          <cell r="J20">
            <v>0.42234492480956809</v>
          </cell>
          <cell r="K20">
            <v>0.126031221051286</v>
          </cell>
          <cell r="L20">
            <v>4.0073795776369394</v>
          </cell>
          <cell r="M20">
            <v>0.39906653853080337</v>
          </cell>
          <cell r="N20">
            <v>6.6610161268326987E-2</v>
          </cell>
          <cell r="O20">
            <v>5.0623722563928511E-2</v>
          </cell>
          <cell r="P20">
            <v>0</v>
          </cell>
          <cell r="Q20">
            <v>0.51630042236305884</v>
          </cell>
          <cell r="R20">
            <v>4.5236799999999979</v>
          </cell>
          <cell r="T20">
            <v>4425.4799999999996</v>
          </cell>
          <cell r="U20">
            <v>-110.44</v>
          </cell>
          <cell r="V20">
            <v>91.77</v>
          </cell>
          <cell r="W20">
            <v>129.76</v>
          </cell>
          <cell r="X20">
            <v>-12.89</v>
          </cell>
          <cell r="AA20">
            <v>4523.68</v>
          </cell>
          <cell r="AF20">
            <v>0</v>
          </cell>
          <cell r="AG20">
            <v>4523.68</v>
          </cell>
          <cell r="AH20">
            <v>4412.5899999999992</v>
          </cell>
          <cell r="AI20">
            <v>4412.5899999999992</v>
          </cell>
          <cell r="AJ20">
            <v>0</v>
          </cell>
          <cell r="AK20">
            <v>4412.5899999999992</v>
          </cell>
        </row>
        <row r="21">
          <cell r="C21">
            <v>500209</v>
          </cell>
          <cell r="D21" t="str">
            <v xml:space="preserve">  INDIRECT - SERVICE AWARD       </v>
          </cell>
          <cell r="E21">
            <v>2.4730283996168283</v>
          </cell>
          <cell r="F21">
            <v>0</v>
          </cell>
          <cell r="G21">
            <v>0</v>
          </cell>
          <cell r="H21">
            <v>0</v>
          </cell>
          <cell r="I21">
            <v>0.10563557317731369</v>
          </cell>
          <cell r="J21">
            <v>0.32530280841853143</v>
          </cell>
          <cell r="K21">
            <v>9.7073050362534538E-2</v>
          </cell>
          <cell r="L21">
            <v>3.0010398315752078</v>
          </cell>
          <cell r="M21">
            <v>0.30737309271199614</v>
          </cell>
          <cell r="N21">
            <v>5.1305156654997554E-2</v>
          </cell>
          <cell r="O21">
            <v>3.8991919057798141E-2</v>
          </cell>
          <cell r="P21">
            <v>0</v>
          </cell>
          <cell r="Q21">
            <v>0.39767016842479186</v>
          </cell>
          <cell r="R21">
            <v>3.3987099999999995</v>
          </cell>
          <cell r="T21">
            <v>3398.71</v>
          </cell>
          <cell r="AA21">
            <v>3398.71</v>
          </cell>
          <cell r="AF21">
            <v>0</v>
          </cell>
          <cell r="AG21">
            <v>3398.71</v>
          </cell>
          <cell r="AH21">
            <v>3398.71</v>
          </cell>
          <cell r="AI21">
            <v>3398.71</v>
          </cell>
          <cell r="AJ21">
            <v>0</v>
          </cell>
          <cell r="AK21">
            <v>3398.71</v>
          </cell>
        </row>
        <row r="22">
          <cell r="C22">
            <v>500210</v>
          </cell>
          <cell r="D22" t="str">
            <v xml:space="preserve">  GRATUTIY/MEDICLAIM/OTHER BENEF </v>
          </cell>
          <cell r="E22">
            <v>28.3358217483723</v>
          </cell>
          <cell r="F22">
            <v>0</v>
          </cell>
          <cell r="G22">
            <v>0</v>
          </cell>
          <cell r="H22">
            <v>0</v>
          </cell>
          <cell r="I22">
            <v>1.2103665175471812</v>
          </cell>
          <cell r="J22">
            <v>3.7273014717585156</v>
          </cell>
          <cell r="K22">
            <v>1.1122576077451161</v>
          </cell>
          <cell r="L22">
            <v>34.385747345423113</v>
          </cell>
          <cell r="M22">
            <v>3.5218637872021668</v>
          </cell>
          <cell r="N22">
            <v>0.58785162919017675</v>
          </cell>
          <cell r="O22">
            <v>0.44676723818453423</v>
          </cell>
          <cell r="P22">
            <v>0</v>
          </cell>
          <cell r="Q22">
            <v>4.5564826545768771</v>
          </cell>
          <cell r="R22">
            <v>38.942229999999988</v>
          </cell>
          <cell r="T22">
            <v>37727.949999999997</v>
          </cell>
          <cell r="Y22">
            <v>2.2737367544323206E-13</v>
          </cell>
          <cell r="AA22">
            <v>37727.949999999997</v>
          </cell>
          <cell r="AB22">
            <v>1214.28</v>
          </cell>
          <cell r="AF22">
            <v>1214.28</v>
          </cell>
          <cell r="AG22">
            <v>38942.229999999996</v>
          </cell>
          <cell r="AH22">
            <v>38942.229999999996</v>
          </cell>
          <cell r="AI22">
            <v>37727.949999999997</v>
          </cell>
          <cell r="AJ22">
            <v>0</v>
          </cell>
          <cell r="AK22">
            <v>37727.949999999997</v>
          </cell>
        </row>
        <row r="23">
          <cell r="C23">
            <v>500211</v>
          </cell>
          <cell r="D23" t="str">
            <v xml:space="preserve">  INDIRECT - CONVEYANCE REIMBURS </v>
          </cell>
          <cell r="E23">
            <v>26.477828834212051</v>
          </cell>
          <cell r="F23">
            <v>-0.22903999999999999</v>
          </cell>
          <cell r="G23">
            <v>0.16941000000000001</v>
          </cell>
          <cell r="H23">
            <v>1.55189</v>
          </cell>
          <cell r="I23">
            <v>1.1310022261880057</v>
          </cell>
          <cell r="J23">
            <v>3.4829005934298611</v>
          </cell>
          <cell r="K23">
            <v>1.0393263628967124</v>
          </cell>
          <cell r="L23">
            <v>33.623318016726628</v>
          </cell>
          <cell r="M23">
            <v>3.2909335526966119</v>
          </cell>
          <cell r="N23">
            <v>0.54930592646406295</v>
          </cell>
          <cell r="O23">
            <v>0.41747250411268777</v>
          </cell>
          <cell r="P23">
            <v>0</v>
          </cell>
          <cell r="Q23">
            <v>4.2577119832733628</v>
          </cell>
          <cell r="R23">
            <v>37.881029999999988</v>
          </cell>
          <cell r="T23">
            <v>22156.9</v>
          </cell>
          <cell r="U23">
            <v>-229.04</v>
          </cell>
          <cell r="V23">
            <v>169.41</v>
          </cell>
          <cell r="W23">
            <v>1551.89</v>
          </cell>
          <cell r="X23">
            <v>6044.21</v>
          </cell>
          <cell r="AA23">
            <v>29693.37</v>
          </cell>
          <cell r="AB23">
            <v>7990.42</v>
          </cell>
          <cell r="AD23">
            <v>197.24</v>
          </cell>
          <cell r="AF23">
            <v>8187.66</v>
          </cell>
          <cell r="AG23">
            <v>37881.03</v>
          </cell>
          <cell r="AH23">
            <v>36388.769999999997</v>
          </cell>
          <cell r="AI23">
            <v>28201.109999999997</v>
          </cell>
          <cell r="AJ23">
            <v>0</v>
          </cell>
          <cell r="AK23">
            <v>28201.11</v>
          </cell>
        </row>
        <row r="24">
          <cell r="C24">
            <v>500212</v>
          </cell>
          <cell r="D24" t="str">
            <v xml:space="preserve">  INDIRECT - ENTERTAINMENT REIMB </v>
          </cell>
          <cell r="E24">
            <v>9.9833447716900832</v>
          </cell>
          <cell r="F24">
            <v>0</v>
          </cell>
          <cell r="G24">
            <v>2.2089999999999999E-2</v>
          </cell>
          <cell r="H24">
            <v>0.11749999999999999</v>
          </cell>
          <cell r="I24">
            <v>0.42643923836362713</v>
          </cell>
          <cell r="J24">
            <v>1.3132118062794718</v>
          </cell>
          <cell r="K24">
            <v>0.39187327163690155</v>
          </cell>
          <cell r="L24">
            <v>12.254459087970085</v>
          </cell>
          <cell r="M24">
            <v>1.2408315078629788</v>
          </cell>
          <cell r="N24">
            <v>0.20711329782212384</v>
          </cell>
          <cell r="O24">
            <v>0.15740610634481414</v>
          </cell>
          <cell r="P24">
            <v>0</v>
          </cell>
          <cell r="Q24">
            <v>1.605350912029917</v>
          </cell>
          <cell r="R24">
            <v>13.859810000000003</v>
          </cell>
          <cell r="T24">
            <v>4399.41</v>
          </cell>
          <cell r="V24">
            <v>22.09</v>
          </cell>
          <cell r="W24">
            <v>117.5</v>
          </cell>
          <cell r="X24">
            <v>6646.43</v>
          </cell>
          <cell r="AA24">
            <v>11185.43</v>
          </cell>
          <cell r="AB24">
            <v>2674.38</v>
          </cell>
          <cell r="AF24">
            <v>2674.38</v>
          </cell>
          <cell r="AG24">
            <v>13859.810000000001</v>
          </cell>
          <cell r="AH24">
            <v>13720.220000000001</v>
          </cell>
          <cell r="AI24">
            <v>11045.84</v>
          </cell>
          <cell r="AJ24">
            <v>0</v>
          </cell>
          <cell r="AK24">
            <v>11045.84</v>
          </cell>
        </row>
        <row r="25">
          <cell r="C25">
            <v>500213</v>
          </cell>
          <cell r="D25" t="str">
            <v xml:space="preserve">  INDIRECT - BOOKS AND PERIODICA </v>
          </cell>
          <cell r="E25">
            <v>8.6180715013948674</v>
          </cell>
          <cell r="F25">
            <v>0</v>
          </cell>
          <cell r="G25">
            <v>4.4170000000000001E-2</v>
          </cell>
          <cell r="H25">
            <v>0.11749999999999999</v>
          </cell>
          <cell r="I25">
            <v>0.36812149948377987</v>
          </cell>
          <cell r="J25">
            <v>1.1336233999536085</v>
          </cell>
          <cell r="K25">
            <v>0.33828260484693501</v>
          </cell>
          <cell r="L25">
            <v>10.619769005679188</v>
          </cell>
          <cell r="M25">
            <v>1.0711414761784732</v>
          </cell>
          <cell r="N25">
            <v>0.17878949894450899</v>
          </cell>
          <cell r="O25">
            <v>0.1358800191978268</v>
          </cell>
          <cell r="P25">
            <v>0</v>
          </cell>
          <cell r="Q25">
            <v>1.385810994320809</v>
          </cell>
          <cell r="R25">
            <v>12.005579999999998</v>
          </cell>
          <cell r="T25">
            <v>6565.47</v>
          </cell>
          <cell r="V25">
            <v>44.17</v>
          </cell>
          <cell r="W25">
            <v>117.5</v>
          </cell>
          <cell r="X25">
            <v>2828.5</v>
          </cell>
          <cell r="AA25">
            <v>9555.64</v>
          </cell>
          <cell r="AB25">
            <v>2402.36</v>
          </cell>
          <cell r="AD25">
            <v>47.58</v>
          </cell>
          <cell r="AF25">
            <v>2449.94</v>
          </cell>
          <cell r="AG25">
            <v>12005.58</v>
          </cell>
          <cell r="AH25">
            <v>11843.91</v>
          </cell>
          <cell r="AI25">
            <v>9393.9699999999993</v>
          </cell>
          <cell r="AJ25">
            <v>0</v>
          </cell>
          <cell r="AK25">
            <v>9393.9700000000012</v>
          </cell>
        </row>
        <row r="26">
          <cell r="C26">
            <v>500214</v>
          </cell>
          <cell r="D26" t="str">
            <v xml:space="preserve">  INDIRECT - TELEPHONE REIMBURSE </v>
          </cell>
          <cell r="E26">
            <v>0.17839485355739609</v>
          </cell>
          <cell r="F26">
            <v>0</v>
          </cell>
          <cell r="G26">
            <v>4.8590000000000001E-2</v>
          </cell>
          <cell r="H26">
            <v>0.11773</v>
          </cell>
          <cell r="I26">
            <v>7.6201480785009594E-3</v>
          </cell>
          <cell r="J26">
            <v>2.3466106122608674E-2</v>
          </cell>
          <cell r="K26">
            <v>7.0024802814546063E-3</v>
          </cell>
          <cell r="L26">
            <v>0.38280358803996034</v>
          </cell>
          <cell r="M26">
            <v>2.2172724692662828E-2</v>
          </cell>
          <cell r="N26">
            <v>3.7009586746458941E-3</v>
          </cell>
          <cell r="O26">
            <v>2.81272859273088E-3</v>
          </cell>
          <cell r="P26">
            <v>0</v>
          </cell>
          <cell r="Q26">
            <v>2.8686411960039602E-2</v>
          </cell>
          <cell r="R26">
            <v>0.41148999999999997</v>
          </cell>
          <cell r="V26">
            <v>48.59</v>
          </cell>
          <cell r="W26">
            <v>117.73</v>
          </cell>
          <cell r="X26">
            <v>245.17</v>
          </cell>
          <cell r="AA26">
            <v>411.49</v>
          </cell>
          <cell r="AF26">
            <v>0</v>
          </cell>
          <cell r="AG26">
            <v>411.49</v>
          </cell>
          <cell r="AH26">
            <v>245.16999999999996</v>
          </cell>
          <cell r="AI26">
            <v>245.16999999999996</v>
          </cell>
          <cell r="AJ26">
            <v>0</v>
          </cell>
          <cell r="AK26">
            <v>245.17</v>
          </cell>
        </row>
        <row r="27">
          <cell r="C27">
            <v>500215</v>
          </cell>
          <cell r="D27" t="str">
            <v xml:space="preserve">  INDIRECT - FLAT MAINTENACE     </v>
          </cell>
          <cell r="E27">
            <v>2.355842401470976</v>
          </cell>
          <cell r="F27">
            <v>0</v>
          </cell>
          <cell r="G27">
            <v>0</v>
          </cell>
          <cell r="H27">
            <v>0</v>
          </cell>
          <cell r="I27">
            <v>0.10062996544373055</v>
          </cell>
          <cell r="J27">
            <v>0.3098881312922675</v>
          </cell>
          <cell r="K27">
            <v>9.2473183130294595E-2</v>
          </cell>
          <cell r="L27">
            <v>2.8588336813372686</v>
          </cell>
          <cell r="M27">
            <v>0.2928080263835165</v>
          </cell>
          <cell r="N27">
            <v>4.8874029704099313E-2</v>
          </cell>
          <cell r="O27">
            <v>3.7144262575115473E-2</v>
          </cell>
          <cell r="P27">
            <v>0</v>
          </cell>
          <cell r="Q27">
            <v>0.37882631866273131</v>
          </cell>
          <cell r="R27">
            <v>3.23766</v>
          </cell>
          <cell r="X27">
            <v>1325.23</v>
          </cell>
          <cell r="Y27">
            <v>1509.56</v>
          </cell>
          <cell r="AA27">
            <v>2834.79</v>
          </cell>
          <cell r="AB27">
            <v>402.87</v>
          </cell>
          <cell r="AF27">
            <v>402.87</v>
          </cell>
          <cell r="AG27">
            <v>3237.66</v>
          </cell>
          <cell r="AH27">
            <v>3237.66</v>
          </cell>
          <cell r="AI27">
            <v>2834.79</v>
          </cell>
          <cell r="AJ27">
            <v>0</v>
          </cell>
          <cell r="AK27">
            <v>2834.79</v>
          </cell>
        </row>
        <row r="28">
          <cell r="C28">
            <v>500216</v>
          </cell>
          <cell r="D28" t="str">
            <v xml:space="preserve">  INDIRECT - CAR REIMBURSEMENT   </v>
          </cell>
          <cell r="E28">
            <v>3.6503092794683152</v>
          </cell>
          <cell r="F28">
            <v>0</v>
          </cell>
          <cell r="G28">
            <v>0</v>
          </cell>
          <cell r="H28">
            <v>0</v>
          </cell>
          <cell r="I28">
            <v>0.15592320454987407</v>
          </cell>
          <cell r="J28">
            <v>0.48016264608657688</v>
          </cell>
          <cell r="K28">
            <v>0.14328450760191733</v>
          </cell>
          <cell r="L28">
            <v>4.4296796377066832</v>
          </cell>
          <cell r="M28">
            <v>0.4536975203193454</v>
          </cell>
          <cell r="N28">
            <v>7.5728887485210575E-2</v>
          </cell>
          <cell r="O28">
            <v>5.755395448876003E-2</v>
          </cell>
          <cell r="P28">
            <v>0</v>
          </cell>
          <cell r="Q28">
            <v>0.58698036229331596</v>
          </cell>
          <cell r="R28">
            <v>5.016659999999999</v>
          </cell>
          <cell r="T28">
            <v>3840.25</v>
          </cell>
          <cell r="X28">
            <v>116.08</v>
          </cell>
          <cell r="Y28">
            <v>614.95000000000005</v>
          </cell>
          <cell r="Z28">
            <v>445.38</v>
          </cell>
          <cell r="AA28">
            <v>5016.66</v>
          </cell>
          <cell r="AF28">
            <v>0</v>
          </cell>
          <cell r="AG28">
            <v>5016.66</v>
          </cell>
          <cell r="AH28">
            <v>5016.66</v>
          </cell>
          <cell r="AI28">
            <v>5016.66</v>
          </cell>
          <cell r="AJ28">
            <v>0</v>
          </cell>
          <cell r="AK28">
            <v>5016.66</v>
          </cell>
        </row>
        <row r="29">
          <cell r="C29">
            <v>510112</v>
          </cell>
          <cell r="D29" t="str">
            <v xml:space="preserve">  MEDICAL SUPPLIES &amp; SERVICES    </v>
          </cell>
          <cell r="E29">
            <v>1.2857352295791449E-2</v>
          </cell>
          <cell r="F29">
            <v>0</v>
          </cell>
          <cell r="G29">
            <v>0</v>
          </cell>
          <cell r="H29">
            <v>0</v>
          </cell>
          <cell r="I29">
            <v>5.4920266161076806E-4</v>
          </cell>
          <cell r="J29">
            <v>1.6912595145674246E-3</v>
          </cell>
          <cell r="K29">
            <v>5.0468583665743338E-4</v>
          </cell>
          <cell r="L29">
            <v>1.5602500308627075E-2</v>
          </cell>
          <cell r="M29">
            <v>1.5980423596661593E-3</v>
          </cell>
          <cell r="N29">
            <v>2.667371202879348E-4</v>
          </cell>
          <cell r="O29">
            <v>2.0272021141883045E-4</v>
          </cell>
          <cell r="P29">
            <v>0</v>
          </cell>
          <cell r="Q29">
            <v>2.0674996913729246E-3</v>
          </cell>
          <cell r="R29">
            <v>1.7669999999999998E-2</v>
          </cell>
          <cell r="T29">
            <v>17.670000000000002</v>
          </cell>
          <cell r="AA29">
            <v>17.670000000000002</v>
          </cell>
          <cell r="AF29">
            <v>0</v>
          </cell>
          <cell r="AG29">
            <v>17.670000000000002</v>
          </cell>
          <cell r="AH29">
            <v>17.670000000000002</v>
          </cell>
          <cell r="AI29">
            <v>17.670000000000002</v>
          </cell>
          <cell r="AJ29">
            <v>0</v>
          </cell>
          <cell r="AK29">
            <v>17.670000000000002</v>
          </cell>
        </row>
        <row r="30">
          <cell r="C30">
            <v>510114</v>
          </cell>
          <cell r="D30" t="str">
            <v xml:space="preserve">  LEAVE TRAVEL ALLOWANCE REIMB.  </v>
          </cell>
          <cell r="E30">
            <v>8.5267457353142344</v>
          </cell>
          <cell r="F30">
            <v>0</v>
          </cell>
          <cell r="G30">
            <v>0</v>
          </cell>
          <cell r="H30">
            <v>0</v>
          </cell>
          <cell r="I30">
            <v>0.36422051328916943</v>
          </cell>
          <cell r="J30">
            <v>1.1216103845787722</v>
          </cell>
          <cell r="K30">
            <v>0.33469782163477463</v>
          </cell>
          <cell r="L30">
            <v>10.347274454816951</v>
          </cell>
          <cell r="M30">
            <v>1.0597905822021463</v>
          </cell>
          <cell r="N30">
            <v>0.1768948653300586</v>
          </cell>
          <cell r="O30">
            <v>0.13444009765084453</v>
          </cell>
          <cell r="P30">
            <v>0</v>
          </cell>
          <cell r="Q30">
            <v>1.3711255451830495</v>
          </cell>
          <cell r="R30">
            <v>11.718400000000001</v>
          </cell>
          <cell r="T30">
            <v>5973.05</v>
          </cell>
          <cell r="X30">
            <v>2233.64</v>
          </cell>
          <cell r="AA30">
            <v>8206.69</v>
          </cell>
          <cell r="AB30">
            <v>3511.71</v>
          </cell>
          <cell r="AF30">
            <v>3511.71</v>
          </cell>
          <cell r="AG30">
            <v>11718.400000000001</v>
          </cell>
          <cell r="AH30">
            <v>11718.400000000001</v>
          </cell>
          <cell r="AI30">
            <v>8206.6900000000023</v>
          </cell>
          <cell r="AJ30">
            <v>0</v>
          </cell>
          <cell r="AK30">
            <v>8206.69</v>
          </cell>
        </row>
        <row r="31">
          <cell r="C31">
            <v>530102</v>
          </cell>
          <cell r="D31" t="str">
            <v xml:space="preserve">  HOUSE RENTAL - EMPLOYEE        </v>
          </cell>
          <cell r="E31">
            <v>9.629916749216294</v>
          </cell>
          <cell r="F31">
            <v>0</v>
          </cell>
          <cell r="G31">
            <v>0</v>
          </cell>
          <cell r="H31">
            <v>0</v>
          </cell>
          <cell r="I31">
            <v>0.41134253679047578</v>
          </cell>
          <cell r="J31">
            <v>1.2667217909192174</v>
          </cell>
          <cell r="K31">
            <v>0.37800026628425581</v>
          </cell>
          <cell r="L31">
            <v>11.685981343210242</v>
          </cell>
          <cell r="M31">
            <v>1.1969038827957998</v>
          </cell>
          <cell r="N31">
            <v>0.19978112158747438</v>
          </cell>
          <cell r="O31">
            <v>0.15183365240648053</v>
          </cell>
          <cell r="P31">
            <v>0</v>
          </cell>
          <cell r="Q31">
            <v>1.5485186567897546</v>
          </cell>
          <cell r="R31">
            <v>13.234499999999997</v>
          </cell>
          <cell r="T31">
            <v>1339.93</v>
          </cell>
          <cell r="X31">
            <v>8961.39</v>
          </cell>
          <cell r="Y31">
            <v>2204.3000000000002</v>
          </cell>
          <cell r="Z31">
            <v>728.88</v>
          </cell>
          <cell r="AA31">
            <v>13234.499999999998</v>
          </cell>
          <cell r="AF31">
            <v>0</v>
          </cell>
          <cell r="AG31">
            <v>13234.499999999998</v>
          </cell>
          <cell r="AH31">
            <v>13234.499999999998</v>
          </cell>
          <cell r="AI31">
            <v>13234.499999999998</v>
          </cell>
          <cell r="AJ31">
            <v>0</v>
          </cell>
          <cell r="AK31">
            <v>13234.5</v>
          </cell>
        </row>
        <row r="32">
          <cell r="E32">
            <v>337.99074457261935</v>
          </cell>
          <cell r="F32">
            <v>0.14074</v>
          </cell>
          <cell r="G32">
            <v>2.02115</v>
          </cell>
          <cell r="H32">
            <v>11.91334</v>
          </cell>
          <cell r="I32">
            <v>14.437297217083165</v>
          </cell>
          <cell r="J32">
            <v>44.459391750607935</v>
          </cell>
          <cell r="K32">
            <v>13.267050461309697</v>
          </cell>
          <cell r="L32">
            <v>424.22971400162004</v>
          </cell>
          <cell r="M32">
            <v>42.008923344112418</v>
          </cell>
          <cell r="N32">
            <v>7.011916280833761</v>
          </cell>
          <cell r="O32">
            <v>5.3290563734336578</v>
          </cell>
          <cell r="P32">
            <v>0</v>
          </cell>
          <cell r="Q32">
            <v>54.349895998379814</v>
          </cell>
          <cell r="R32">
            <v>478.57960999999989</v>
          </cell>
          <cell r="T32">
            <v>228531.20000000001</v>
          </cell>
          <cell r="U32">
            <v>140.74000000000004</v>
          </cell>
          <cell r="V32">
            <v>2021.15</v>
          </cell>
          <cell r="W32">
            <v>11913.34</v>
          </cell>
          <cell r="X32">
            <v>125052.04</v>
          </cell>
          <cell r="Y32">
            <v>30295.97</v>
          </cell>
          <cell r="Z32">
            <v>1174.26</v>
          </cell>
          <cell r="AA32">
            <v>399128.69999999995</v>
          </cell>
          <cell r="AB32">
            <v>73784.61</v>
          </cell>
          <cell r="AC32">
            <v>0</v>
          </cell>
          <cell r="AD32">
            <v>5666.2999999999993</v>
          </cell>
          <cell r="AE32">
            <v>0</v>
          </cell>
          <cell r="AF32">
            <v>79450.91</v>
          </cell>
          <cell r="AG32">
            <v>478579.60999999993</v>
          </cell>
          <cell r="AH32">
            <v>464504.37999999995</v>
          </cell>
          <cell r="AI32">
            <v>385053.46999999991</v>
          </cell>
          <cell r="AJ32">
            <v>0</v>
          </cell>
          <cell r="AK32">
            <v>385053.47000000003</v>
          </cell>
        </row>
        <row r="34">
          <cell r="C34">
            <v>450300</v>
          </cell>
          <cell r="D34" t="str">
            <v xml:space="preserve">  DIRECT LABOR BENEFITS          </v>
          </cell>
          <cell r="E34">
            <v>2.1617378571345118</v>
          </cell>
          <cell r="F34">
            <v>0</v>
          </cell>
          <cell r="G34">
            <v>0</v>
          </cell>
          <cell r="H34">
            <v>1.325E-2</v>
          </cell>
          <cell r="I34">
            <v>9.2338776874897041E-2</v>
          </cell>
          <cell r="J34">
            <v>0.28435556829815284</v>
          </cell>
          <cell r="K34">
            <v>8.4854055015595287E-2</v>
          </cell>
          <cell r="L34">
            <v>2.636536257323157</v>
          </cell>
          <cell r="M34">
            <v>0.26868274172791129</v>
          </cell>
          <cell r="N34">
            <v>4.4847159630075011E-2</v>
          </cell>
          <cell r="O34">
            <v>3.4083841318857007E-2</v>
          </cell>
          <cell r="P34">
            <v>0</v>
          </cell>
          <cell r="Q34">
            <v>0.34761374267684331</v>
          </cell>
          <cell r="R34">
            <v>2.9841500000000005</v>
          </cell>
          <cell r="T34">
            <v>2970.9</v>
          </cell>
          <cell r="W34">
            <v>13.25</v>
          </cell>
          <cell r="AA34">
            <v>2984.15</v>
          </cell>
          <cell r="AF34">
            <v>0</v>
          </cell>
          <cell r="AG34">
            <v>2984.15</v>
          </cell>
          <cell r="AH34">
            <v>2970.9</v>
          </cell>
          <cell r="AI34">
            <v>2970.9</v>
          </cell>
          <cell r="AJ34">
            <v>0</v>
          </cell>
          <cell r="AK34">
            <v>2970.9</v>
          </cell>
        </row>
        <row r="35">
          <cell r="C35">
            <v>500207</v>
          </cell>
          <cell r="D35" t="str">
            <v xml:space="preserve">  MEDICAL                        </v>
          </cell>
          <cell r="E35">
            <v>1.0437084881741561</v>
          </cell>
          <cell r="F35">
            <v>0</v>
          </cell>
          <cell r="G35">
            <v>0</v>
          </cell>
          <cell r="H35">
            <v>0</v>
          </cell>
          <cell r="I35">
            <v>4.4582077745402002E-2</v>
          </cell>
          <cell r="J35">
            <v>0.13728969001161417</v>
          </cell>
          <cell r="K35">
            <v>4.0968379761442512E-2</v>
          </cell>
          <cell r="L35">
            <v>1.2665486356926146</v>
          </cell>
          <cell r="M35">
            <v>0.12972269382331328</v>
          </cell>
          <cell r="N35">
            <v>2.1652653684131742E-2</v>
          </cell>
          <cell r="O35">
            <v>1.6456016799940125E-2</v>
          </cell>
          <cell r="P35">
            <v>0</v>
          </cell>
          <cell r="Q35">
            <v>0.16783136430738516</v>
          </cell>
          <cell r="R35">
            <v>1.4343799999999998</v>
          </cell>
          <cell r="AA35">
            <v>0</v>
          </cell>
          <cell r="AB35">
            <v>1434.38</v>
          </cell>
          <cell r="AF35">
            <v>1434.38</v>
          </cell>
          <cell r="AG35">
            <v>1434.38</v>
          </cell>
          <cell r="AH35">
            <v>1434.38</v>
          </cell>
          <cell r="AI35">
            <v>0</v>
          </cell>
          <cell r="AJ35">
            <v>0</v>
          </cell>
          <cell r="AK35">
            <v>0</v>
          </cell>
        </row>
        <row r="36">
          <cell r="C36">
            <v>500209</v>
          </cell>
          <cell r="D36" t="str">
            <v xml:space="preserve">  INDIRECT - SERVICE AWARD       </v>
          </cell>
          <cell r="E36">
            <v>0.61034222443179775</v>
          </cell>
          <cell r="F36">
            <v>0</v>
          </cell>
          <cell r="G36">
            <v>0</v>
          </cell>
          <cell r="H36">
            <v>0</v>
          </cell>
          <cell r="I36">
            <v>2.6070808860164805E-2</v>
          </cell>
          <cell r="J36">
            <v>8.0284577295934079E-2</v>
          </cell>
          <cell r="K36">
            <v>2.3957582330970853E-2</v>
          </cell>
          <cell r="L36">
            <v>0.7406551929188675</v>
          </cell>
          <cell r="M36">
            <v>7.5859532047989495E-2</v>
          </cell>
          <cell r="N36">
            <v>1.2662088087012998E-2</v>
          </cell>
          <cell r="O36">
            <v>9.6231869461298782E-3</v>
          </cell>
          <cell r="P36">
            <v>0</v>
          </cell>
          <cell r="Q36">
            <v>9.8144807081132365E-2</v>
          </cell>
          <cell r="R36">
            <v>0.83879999999999988</v>
          </cell>
          <cell r="AA36">
            <v>0</v>
          </cell>
          <cell r="AB36">
            <v>838.8</v>
          </cell>
          <cell r="AF36">
            <v>838.8</v>
          </cell>
          <cell r="AG36">
            <v>838.8</v>
          </cell>
          <cell r="AH36">
            <v>838.8</v>
          </cell>
          <cell r="AI36">
            <v>0</v>
          </cell>
          <cell r="AJ36">
            <v>0</v>
          </cell>
          <cell r="AK36">
            <v>0</v>
          </cell>
        </row>
        <row r="37">
          <cell r="C37">
            <v>510106</v>
          </cell>
          <cell r="D37" t="str">
            <v xml:space="preserve">  STAFF WELFARE                  </v>
          </cell>
          <cell r="E37">
            <v>9.5960379533536919</v>
          </cell>
          <cell r="F37">
            <v>0.19972000000000001</v>
          </cell>
          <cell r="G37">
            <v>0.44939000000000001</v>
          </cell>
          <cell r="H37">
            <v>0.68301999999999996</v>
          </cell>
          <cell r="I37">
            <v>0.40989540176361655</v>
          </cell>
          <cell r="J37">
            <v>1.2622653651694566</v>
          </cell>
          <cell r="K37">
            <v>0.37667043195744343</v>
          </cell>
          <cell r="L37">
            <v>12.976999152244206</v>
          </cell>
          <cell r="M37">
            <v>1.1926930818752524</v>
          </cell>
          <cell r="N37">
            <v>0.19907827606848125</v>
          </cell>
          <cell r="O37">
            <v>0.15129948981204575</v>
          </cell>
          <cell r="P37">
            <v>0</v>
          </cell>
          <cell r="Q37">
            <v>1.5430708477557793</v>
          </cell>
          <cell r="R37">
            <v>14.520069999999984</v>
          </cell>
          <cell r="T37">
            <v>-2428.3600000000183</v>
          </cell>
          <cell r="U37">
            <v>199.72</v>
          </cell>
          <cell r="V37">
            <v>449.39</v>
          </cell>
          <cell r="W37">
            <v>683.02</v>
          </cell>
          <cell r="X37">
            <v>9197.7900000000063</v>
          </cell>
          <cell r="Y37">
            <v>374.64</v>
          </cell>
          <cell r="Z37">
            <v>1308.27</v>
          </cell>
          <cell r="AA37">
            <v>9784.4699999999884</v>
          </cell>
          <cell r="AB37">
            <v>4237.66</v>
          </cell>
          <cell r="AD37">
            <v>497.67000000000053</v>
          </cell>
          <cell r="AE37">
            <v>0.27</v>
          </cell>
          <cell r="AF37">
            <v>4735.6000000000004</v>
          </cell>
          <cell r="AG37">
            <v>14520.069999999989</v>
          </cell>
          <cell r="AH37">
            <v>13187.93999999999</v>
          </cell>
          <cell r="AI37">
            <v>8452.3399999999892</v>
          </cell>
          <cell r="AJ37">
            <v>0</v>
          </cell>
          <cell r="AK37">
            <v>8452.3399999999874</v>
          </cell>
        </row>
        <row r="38">
          <cell r="E38">
            <v>13.411826523094158</v>
          </cell>
          <cell r="F38">
            <v>0.19972000000000001</v>
          </cell>
          <cell r="G38">
            <v>0.44939000000000001</v>
          </cell>
          <cell r="H38">
            <v>0.69626999999999994</v>
          </cell>
          <cell r="I38">
            <v>0.5728870652440804</v>
          </cell>
          <cell r="J38">
            <v>1.7641952007751578</v>
          </cell>
          <cell r="K38">
            <v>0.52645044906545202</v>
          </cell>
          <cell r="L38">
            <v>17.620739238178846</v>
          </cell>
          <cell r="M38">
            <v>1.6669580494744665</v>
          </cell>
          <cell r="N38">
            <v>0.27824017746970098</v>
          </cell>
          <cell r="O38">
            <v>0.21146253487697275</v>
          </cell>
          <cell r="P38">
            <v>0</v>
          </cell>
          <cell r="Q38">
            <v>2.15666076182114</v>
          </cell>
          <cell r="R38">
            <v>19.777399999999986</v>
          </cell>
          <cell r="T38">
            <v>542.53999999998177</v>
          </cell>
          <cell r="U38">
            <v>199.72</v>
          </cell>
          <cell r="V38">
            <v>449.39</v>
          </cell>
          <cell r="W38">
            <v>696.27</v>
          </cell>
          <cell r="X38">
            <v>9197.7900000000063</v>
          </cell>
          <cell r="Y38">
            <v>374.64</v>
          </cell>
          <cell r="Z38">
            <v>1308.27</v>
          </cell>
          <cell r="AA38">
            <v>12768.619999999988</v>
          </cell>
          <cell r="AB38">
            <v>6510.84</v>
          </cell>
          <cell r="AC38">
            <v>0</v>
          </cell>
          <cell r="AD38">
            <v>497.67000000000053</v>
          </cell>
          <cell r="AE38">
            <v>0.27</v>
          </cell>
          <cell r="AF38">
            <v>7008.7800000000007</v>
          </cell>
          <cell r="AG38">
            <v>19777.399999999991</v>
          </cell>
          <cell r="AH38">
            <v>18432.01999999999</v>
          </cell>
          <cell r="AI38">
            <v>11423.239999999989</v>
          </cell>
          <cell r="AJ38">
            <v>0</v>
          </cell>
          <cell r="AK38">
            <v>11423.239999999987</v>
          </cell>
        </row>
        <row r="40">
          <cell r="C40">
            <v>510113</v>
          </cell>
          <cell r="D40" t="str">
            <v xml:space="preserve">  CONVEYANCE                     </v>
          </cell>
          <cell r="E40">
            <v>2.9391702182688095</v>
          </cell>
          <cell r="F40">
            <v>0</v>
          </cell>
          <cell r="G40">
            <v>2.5010000000000001E-2</v>
          </cell>
          <cell r="H40">
            <v>4.4060000000000002E-2</v>
          </cell>
          <cell r="I40">
            <v>1.0943322070367407</v>
          </cell>
          <cell r="J40">
            <v>0.75792615819632592</v>
          </cell>
          <cell r="K40">
            <v>4.7422262362176268E-2</v>
          </cell>
          <cell r="L40">
            <v>4.9079208458640524</v>
          </cell>
          <cell r="M40">
            <v>0.74503554322693644</v>
          </cell>
          <cell r="N40">
            <v>0</v>
          </cell>
          <cell r="O40">
            <v>0.28530361090901035</v>
          </cell>
          <cell r="P40">
            <v>0</v>
          </cell>
          <cell r="Q40">
            <v>1.0303391541359468</v>
          </cell>
          <cell r="R40">
            <v>5.9382599999999996</v>
          </cell>
          <cell r="T40">
            <v>2939.03</v>
          </cell>
          <cell r="V40">
            <v>25.01</v>
          </cell>
          <cell r="W40">
            <v>44.06</v>
          </cell>
          <cell r="X40">
            <v>1094.28</v>
          </cell>
          <cell r="Y40">
            <v>757.89</v>
          </cell>
          <cell r="Z40">
            <v>47.42</v>
          </cell>
          <cell r="AA40">
            <v>4907.6900000000005</v>
          </cell>
          <cell r="AB40">
            <v>745.15</v>
          </cell>
          <cell r="AD40">
            <v>273.29000000000002</v>
          </cell>
          <cell r="AE40">
            <v>12.13</v>
          </cell>
          <cell r="AF40">
            <v>1030.5700000000002</v>
          </cell>
          <cell r="AG40">
            <v>5938.26</v>
          </cell>
          <cell r="AH40">
            <v>5869.19</v>
          </cell>
          <cell r="AI40">
            <v>4838.619999999999</v>
          </cell>
          <cell r="AJ40">
            <v>0</v>
          </cell>
          <cell r="AK40">
            <v>4838.6200000000008</v>
          </cell>
        </row>
        <row r="41">
          <cell r="C41">
            <v>510200</v>
          </cell>
          <cell r="D41" t="str">
            <v xml:space="preserve">  TRAVEL AIRFARE                 </v>
          </cell>
          <cell r="E41">
            <v>3.4161337490014891</v>
          </cell>
          <cell r="F41">
            <v>0</v>
          </cell>
          <cell r="G41">
            <v>0</v>
          </cell>
          <cell r="H41">
            <v>0</v>
          </cell>
          <cell r="I41">
            <v>0.19918738054403845</v>
          </cell>
          <cell r="J41">
            <v>4.1363248868631127E-3</v>
          </cell>
          <cell r="K41">
            <v>0.23259987262624784</v>
          </cell>
          <cell r="L41">
            <v>3.8520573270586382</v>
          </cell>
          <cell r="M41">
            <v>0.81913267294136105</v>
          </cell>
          <cell r="N41">
            <v>0</v>
          </cell>
          <cell r="O41">
            <v>0</v>
          </cell>
          <cell r="P41">
            <v>0</v>
          </cell>
          <cell r="Q41">
            <v>0.81913267294136105</v>
          </cell>
          <cell r="R41">
            <v>4.6711899999999993</v>
          </cell>
          <cell r="T41">
            <v>187.86</v>
          </cell>
          <cell r="X41">
            <v>4078.05</v>
          </cell>
          <cell r="Z41">
            <v>405.28</v>
          </cell>
          <cell r="AA41">
            <v>4671.1899999999996</v>
          </cell>
          <cell r="AF41">
            <v>0</v>
          </cell>
          <cell r="AG41">
            <v>4671.1899999999996</v>
          </cell>
          <cell r="AH41">
            <v>4671.1899999999996</v>
          </cell>
          <cell r="AI41">
            <v>4671.1899999999996</v>
          </cell>
          <cell r="AJ41">
            <v>0</v>
          </cell>
          <cell r="AK41">
            <v>4671.1899999999996</v>
          </cell>
        </row>
        <row r="42">
          <cell r="C42">
            <v>510201</v>
          </cell>
          <cell r="D42" t="str">
            <v xml:space="preserve">  TRAVEL AIRFARE (INTERNATIONAL) </v>
          </cell>
          <cell r="E42">
            <v>10.372732020603786</v>
          </cell>
          <cell r="F42">
            <v>0</v>
          </cell>
          <cell r="G42">
            <v>0</v>
          </cell>
          <cell r="H42">
            <v>0</v>
          </cell>
          <cell r="I42">
            <v>0.51737495502416209</v>
          </cell>
          <cell r="J42">
            <v>0</v>
          </cell>
          <cell r="K42">
            <v>1.4548776680722237</v>
          </cell>
          <cell r="L42">
            <v>12.344984643700171</v>
          </cell>
          <cell r="M42">
            <v>3.2281853562998286</v>
          </cell>
          <cell r="N42">
            <v>0</v>
          </cell>
          <cell r="O42">
            <v>0</v>
          </cell>
          <cell r="P42">
            <v>0</v>
          </cell>
          <cell r="Q42">
            <v>3.2281853562998286</v>
          </cell>
          <cell r="R42">
            <v>15.573169999999999</v>
          </cell>
          <cell r="T42">
            <v>1768.08</v>
          </cell>
          <cell r="X42">
            <v>8560.92</v>
          </cell>
          <cell r="Y42">
            <v>1835.01</v>
          </cell>
          <cell r="Z42">
            <v>1014.76</v>
          </cell>
          <cell r="AA42">
            <v>13178.77</v>
          </cell>
          <cell r="AB42">
            <v>1586.95</v>
          </cell>
          <cell r="AD42">
            <v>807.45</v>
          </cell>
          <cell r="AF42">
            <v>2394.4</v>
          </cell>
          <cell r="AG42">
            <v>15573.17</v>
          </cell>
          <cell r="AH42">
            <v>15573.17</v>
          </cell>
          <cell r="AI42">
            <v>13178.77</v>
          </cell>
          <cell r="AJ42">
            <v>0</v>
          </cell>
          <cell r="AK42">
            <v>13178.77</v>
          </cell>
        </row>
        <row r="43">
          <cell r="C43">
            <v>510300</v>
          </cell>
          <cell r="D43" t="str">
            <v xml:space="preserve">  TRAVEL CAR RENTAL              </v>
          </cell>
          <cell r="E43">
            <v>0.21160007170251924</v>
          </cell>
          <cell r="F43">
            <v>0</v>
          </cell>
          <cell r="G43">
            <v>0.16363999999999998</v>
          </cell>
          <cell r="H43">
            <v>0.1188</v>
          </cell>
          <cell r="I43">
            <v>1.2337943155087266E-2</v>
          </cell>
          <cell r="J43">
            <v>2.5620971160774297E-4</v>
          </cell>
          <cell r="K43">
            <v>1.440755934690701E-2</v>
          </cell>
          <cell r="L43">
            <v>0.52104178391612122</v>
          </cell>
          <cell r="M43">
            <v>5.0738216083878719E-2</v>
          </cell>
          <cell r="N43">
            <v>0</v>
          </cell>
          <cell r="O43">
            <v>0</v>
          </cell>
          <cell r="P43">
            <v>0</v>
          </cell>
          <cell r="Q43">
            <v>5.0738216083878719E-2</v>
          </cell>
          <cell r="R43">
            <v>0.57177999999999995</v>
          </cell>
          <cell r="V43">
            <v>163.63999999999999</v>
          </cell>
          <cell r="W43">
            <v>118.8</v>
          </cell>
          <cell r="X43">
            <v>141.83000000000001</v>
          </cell>
          <cell r="Y43">
            <v>42.67</v>
          </cell>
          <cell r="Z43">
            <v>104.84</v>
          </cell>
          <cell r="AA43">
            <v>571.78</v>
          </cell>
          <cell r="AF43">
            <v>0</v>
          </cell>
          <cell r="AG43">
            <v>571.78</v>
          </cell>
          <cell r="AH43">
            <v>289.33999999999997</v>
          </cell>
          <cell r="AI43">
            <v>289.33999999999997</v>
          </cell>
          <cell r="AJ43">
            <v>0</v>
          </cell>
          <cell r="AK43">
            <v>289.34000000000003</v>
          </cell>
        </row>
        <row r="44">
          <cell r="C44">
            <v>510400</v>
          </cell>
          <cell r="D44" t="str">
            <v xml:space="preserve">  TRAVEL OTHER                   </v>
          </cell>
          <cell r="E44">
            <v>1.0305392999226002</v>
          </cell>
          <cell r="F44">
            <v>3.918E-2</v>
          </cell>
          <cell r="G44">
            <v>0.17921999999999999</v>
          </cell>
          <cell r="H44">
            <v>0.96728999999999998</v>
          </cell>
          <cell r="I44">
            <v>6.0088520761012058E-2</v>
          </cell>
          <cell r="J44">
            <v>1.2477981444392451E-3</v>
          </cell>
          <cell r="K44">
            <v>7.0168010830490152E-2</v>
          </cell>
          <cell r="L44">
            <v>2.3477336296585412</v>
          </cell>
          <cell r="M44">
            <v>0.24710637034145894</v>
          </cell>
          <cell r="N44">
            <v>0</v>
          </cell>
          <cell r="O44">
            <v>0</v>
          </cell>
          <cell r="P44">
            <v>0</v>
          </cell>
          <cell r="Q44">
            <v>0.24710637034145894</v>
          </cell>
          <cell r="R44">
            <v>2.59484</v>
          </cell>
          <cell r="T44">
            <v>168.84</v>
          </cell>
          <cell r="U44">
            <v>39.18</v>
          </cell>
          <cell r="V44">
            <v>179.22</v>
          </cell>
          <cell r="W44">
            <v>967.29</v>
          </cell>
          <cell r="X44">
            <v>50.76</v>
          </cell>
          <cell r="Y44">
            <v>5.68</v>
          </cell>
          <cell r="Z44">
            <v>60.27</v>
          </cell>
          <cell r="AA44">
            <v>1471.24</v>
          </cell>
          <cell r="AB44">
            <v>858.22</v>
          </cell>
          <cell r="AD44">
            <v>265.38</v>
          </cell>
          <cell r="AF44">
            <v>1123.5999999999999</v>
          </cell>
          <cell r="AG44">
            <v>2594.84</v>
          </cell>
          <cell r="AH44">
            <v>1409.1500000000005</v>
          </cell>
          <cell r="AI44">
            <v>285.55000000000064</v>
          </cell>
          <cell r="AJ44">
            <v>0</v>
          </cell>
          <cell r="AK44">
            <v>285.55</v>
          </cell>
        </row>
        <row r="45">
          <cell r="C45">
            <v>510401</v>
          </cell>
          <cell r="D45" t="str">
            <v xml:space="preserve">  TRAVEL OTHER (INTERNATIONAL)   </v>
          </cell>
          <cell r="E45">
            <v>16.772836967050683</v>
          </cell>
          <cell r="F45">
            <v>0</v>
          </cell>
          <cell r="G45">
            <v>0</v>
          </cell>
          <cell r="H45">
            <v>0</v>
          </cell>
          <cell r="I45">
            <v>0.83660175103514556</v>
          </cell>
          <cell r="J45">
            <v>0</v>
          </cell>
          <cell r="K45">
            <v>2.3525553234294247</v>
          </cell>
          <cell r="L45">
            <v>19.961994041515254</v>
          </cell>
          <cell r="M45">
            <v>5.2200159584847432</v>
          </cell>
          <cell r="N45">
            <v>0</v>
          </cell>
          <cell r="O45">
            <v>0</v>
          </cell>
          <cell r="P45">
            <v>0</v>
          </cell>
          <cell r="Q45">
            <v>5.2200159584847432</v>
          </cell>
          <cell r="R45">
            <v>25.182009999999998</v>
          </cell>
          <cell r="T45">
            <v>7734.73</v>
          </cell>
          <cell r="X45">
            <v>3620.09</v>
          </cell>
          <cell r="Y45">
            <v>1854.27</v>
          </cell>
          <cell r="Z45">
            <v>5898.19</v>
          </cell>
          <cell r="AA45">
            <v>19107.28</v>
          </cell>
          <cell r="AB45">
            <v>6074.73</v>
          </cell>
          <cell r="AF45">
            <v>6074.73</v>
          </cell>
          <cell r="AG45">
            <v>25182.01</v>
          </cell>
          <cell r="AH45">
            <v>25182.01</v>
          </cell>
          <cell r="AI45">
            <v>19107.28</v>
          </cell>
          <cell r="AJ45">
            <v>0</v>
          </cell>
          <cell r="AK45">
            <v>19107.28</v>
          </cell>
        </row>
        <row r="46">
          <cell r="E46">
            <v>34.743012326549888</v>
          </cell>
          <cell r="F46">
            <v>3.918E-2</v>
          </cell>
          <cell r="G46">
            <v>0.36786999999999997</v>
          </cell>
          <cell r="H46">
            <v>1.13015</v>
          </cell>
          <cell r="I46">
            <v>2.7199227575561862</v>
          </cell>
          <cell r="J46">
            <v>0.76356649093923601</v>
          </cell>
          <cell r="K46">
            <v>4.1720306966674698</v>
          </cell>
          <cell r="L46">
            <v>43.93573227171278</v>
          </cell>
          <cell r="M46">
            <v>10.310214117378209</v>
          </cell>
          <cell r="N46">
            <v>0</v>
          </cell>
          <cell r="O46">
            <v>0.28530361090901035</v>
          </cell>
          <cell r="P46">
            <v>0</v>
          </cell>
          <cell r="Q46">
            <v>10.595517728287216</v>
          </cell>
          <cell r="R46">
            <v>54.53125</v>
          </cell>
          <cell r="T46">
            <v>12798.54</v>
          </cell>
          <cell r="U46">
            <v>39.18</v>
          </cell>
          <cell r="V46">
            <v>367.87</v>
          </cell>
          <cell r="W46">
            <v>1130.1500000000001</v>
          </cell>
          <cell r="X46">
            <v>17545.93</v>
          </cell>
          <cell r="Y46">
            <v>4495.5200000000004</v>
          </cell>
          <cell r="Z46">
            <v>7530.7599999999993</v>
          </cell>
          <cell r="AA46">
            <v>43907.95</v>
          </cell>
          <cell r="AB46">
            <v>9265.0499999999993</v>
          </cell>
          <cell r="AC46">
            <v>0</v>
          </cell>
          <cell r="AD46">
            <v>1346.12</v>
          </cell>
          <cell r="AE46">
            <v>12.13</v>
          </cell>
          <cell r="AF46">
            <v>10623.3</v>
          </cell>
          <cell r="AG46">
            <v>54531.25</v>
          </cell>
          <cell r="AH46">
            <v>52994.05</v>
          </cell>
          <cell r="AI46">
            <v>42370.75</v>
          </cell>
          <cell r="AJ46">
            <v>0</v>
          </cell>
          <cell r="AK46">
            <v>42370.75</v>
          </cell>
        </row>
        <row r="48">
          <cell r="C48">
            <v>450308</v>
          </cell>
          <cell r="D48" t="str">
            <v xml:space="preserve">  DIRECT LABOR TRANSPORTION      </v>
          </cell>
          <cell r="E48">
            <v>14.995542745182016</v>
          </cell>
          <cell r="F48">
            <v>0.38091000000000003</v>
          </cell>
          <cell r="G48">
            <v>0</v>
          </cell>
          <cell r="H48">
            <v>0.80245</v>
          </cell>
          <cell r="I48">
            <v>5.3208980728051393E-2</v>
          </cell>
          <cell r="J48">
            <v>0.11893772162740901</v>
          </cell>
          <cell r="K48">
            <v>3.4429340471092085E-2</v>
          </cell>
          <cell r="L48">
            <v>16.385478788008566</v>
          </cell>
          <cell r="M48">
            <v>6.694941751605997</v>
          </cell>
          <cell r="N48">
            <v>0</v>
          </cell>
          <cell r="O48">
            <v>2.8169460385438976E-2</v>
          </cell>
          <cell r="P48">
            <v>0</v>
          </cell>
          <cell r="Q48">
            <v>6.7231112119914362</v>
          </cell>
          <cell r="R48">
            <v>23.108590000000003</v>
          </cell>
          <cell r="T48">
            <v>-15865.35</v>
          </cell>
          <cell r="U48">
            <v>380.91</v>
          </cell>
          <cell r="W48">
            <v>802.45</v>
          </cell>
          <cell r="X48">
            <v>33127.86</v>
          </cell>
          <cell r="AA48">
            <v>18445.870000000003</v>
          </cell>
          <cell r="AB48">
            <v>4662.72</v>
          </cell>
          <cell r="AF48">
            <v>4662.72</v>
          </cell>
          <cell r="AG48">
            <v>23108.590000000004</v>
          </cell>
          <cell r="AH48">
            <v>21925.230000000003</v>
          </cell>
          <cell r="AI48">
            <v>17262.510000000002</v>
          </cell>
          <cell r="AJ48">
            <v>0</v>
          </cell>
          <cell r="AK48">
            <v>17262.510000000002</v>
          </cell>
        </row>
        <row r="49">
          <cell r="E49">
            <v>14.995542745182016</v>
          </cell>
          <cell r="F49">
            <v>0.38091000000000003</v>
          </cell>
          <cell r="G49">
            <v>0</v>
          </cell>
          <cell r="H49">
            <v>0.80245</v>
          </cell>
          <cell r="I49">
            <v>5.3208980728051393E-2</v>
          </cell>
          <cell r="J49">
            <v>0.11893772162740901</v>
          </cell>
          <cell r="K49">
            <v>3.4429340471092085E-2</v>
          </cell>
          <cell r="L49">
            <v>16.385478788008566</v>
          </cell>
          <cell r="M49">
            <v>6.694941751605997</v>
          </cell>
          <cell r="N49">
            <v>0</v>
          </cell>
          <cell r="O49">
            <v>2.8169460385438976E-2</v>
          </cell>
          <cell r="P49">
            <v>0</v>
          </cell>
          <cell r="Q49">
            <v>6.7231112119914362</v>
          </cell>
          <cell r="R49">
            <v>23.108590000000003</v>
          </cell>
          <cell r="T49">
            <v>-15865.35</v>
          </cell>
          <cell r="U49">
            <v>380.91</v>
          </cell>
          <cell r="V49">
            <v>0</v>
          </cell>
          <cell r="W49">
            <v>802.45</v>
          </cell>
          <cell r="X49">
            <v>33127.86</v>
          </cell>
          <cell r="Y49">
            <v>0</v>
          </cell>
          <cell r="Z49">
            <v>0</v>
          </cell>
          <cell r="AA49">
            <v>18445.870000000003</v>
          </cell>
          <cell r="AB49">
            <v>4662.72</v>
          </cell>
          <cell r="AC49">
            <v>0</v>
          </cell>
          <cell r="AD49">
            <v>0</v>
          </cell>
          <cell r="AE49">
            <v>0</v>
          </cell>
          <cell r="AF49">
            <v>4662.72</v>
          </cell>
          <cell r="AG49">
            <v>23108.590000000004</v>
          </cell>
          <cell r="AH49">
            <v>21925.230000000003</v>
          </cell>
          <cell r="AI49">
            <v>17262.510000000002</v>
          </cell>
          <cell r="AJ49">
            <v>0</v>
          </cell>
          <cell r="AK49">
            <v>17262.510000000002</v>
          </cell>
        </row>
        <row r="51">
          <cell r="C51">
            <v>531800</v>
          </cell>
          <cell r="D51" t="str">
            <v xml:space="preserve">  TELEPHONE AND FAX OFFICE       </v>
          </cell>
          <cell r="E51">
            <v>4.8477858217821828</v>
          </cell>
          <cell r="F51">
            <v>0.66039999999999999</v>
          </cell>
          <cell r="G51">
            <v>0.27592</v>
          </cell>
          <cell r="H51">
            <v>0.50370000000000004</v>
          </cell>
          <cell r="I51">
            <v>9.9772831683168431E-2</v>
          </cell>
          <cell r="J51">
            <v>0.2230216237623765</v>
          </cell>
          <cell r="K51">
            <v>6.4558891089108977E-2</v>
          </cell>
          <cell r="L51">
            <v>6.6751591683168368</v>
          </cell>
          <cell r="M51">
            <v>0.63971992079207984</v>
          </cell>
          <cell r="N51">
            <v>0</v>
          </cell>
          <cell r="O51">
            <v>5.2820910891089173E-2</v>
          </cell>
          <cell r="P51">
            <v>0</v>
          </cell>
          <cell r="Q51">
            <v>0.69254083168316904</v>
          </cell>
          <cell r="R51">
            <v>7.3677000000000055</v>
          </cell>
          <cell r="T51">
            <v>-6889.9899999999943</v>
          </cell>
          <cell r="U51">
            <v>660.4</v>
          </cell>
          <cell r="V51">
            <v>275.92</v>
          </cell>
          <cell r="W51">
            <v>503.7</v>
          </cell>
          <cell r="X51">
            <v>11834.68</v>
          </cell>
          <cell r="Y51">
            <v>592.47</v>
          </cell>
          <cell r="Z51">
            <v>-535.29</v>
          </cell>
          <cell r="AA51">
            <v>6441.8900000000058</v>
          </cell>
          <cell r="AB51">
            <v>-226.29</v>
          </cell>
          <cell r="AD51">
            <v>1152.0999999999999</v>
          </cell>
          <cell r="AF51">
            <v>925.81</v>
          </cell>
          <cell r="AG51">
            <v>7367.7000000000062</v>
          </cell>
          <cell r="AH51">
            <v>5927.6800000000067</v>
          </cell>
          <cell r="AI51">
            <v>5001.8700000000063</v>
          </cell>
          <cell r="AJ51">
            <v>0</v>
          </cell>
          <cell r="AK51">
            <v>5001.8700000000063</v>
          </cell>
        </row>
        <row r="52">
          <cell r="C52">
            <v>531803</v>
          </cell>
          <cell r="D52" t="str">
            <v xml:space="preserve">  INTERNET LEASE LINE RENT/EXPEN </v>
          </cell>
          <cell r="E52">
            <v>1.3494059405940595E-2</v>
          </cell>
          <cell r="F52">
            <v>0</v>
          </cell>
          <cell r="G52">
            <v>0</v>
          </cell>
          <cell r="H52">
            <v>0</v>
          </cell>
          <cell r="I52">
            <v>2.7772277227722773E-4</v>
          </cell>
          <cell r="J52">
            <v>6.2079207920792082E-4</v>
          </cell>
          <cell r="K52">
            <v>1.7970297029702969E-4</v>
          </cell>
          <cell r="L52">
            <v>1.4572277227722773E-2</v>
          </cell>
          <cell r="M52">
            <v>1.7806930693069307E-3</v>
          </cell>
          <cell r="N52">
            <v>0</v>
          </cell>
          <cell r="O52">
            <v>1.4702970297029701E-4</v>
          </cell>
          <cell r="P52">
            <v>0</v>
          </cell>
          <cell r="Q52">
            <v>1.9277227722772276E-3</v>
          </cell>
          <cell r="R52">
            <v>1.6500000000000001E-2</v>
          </cell>
          <cell r="Y52">
            <v>16.5</v>
          </cell>
          <cell r="AA52">
            <v>16.5</v>
          </cell>
          <cell r="AF52">
            <v>0</v>
          </cell>
          <cell r="AG52">
            <v>16.5</v>
          </cell>
          <cell r="AH52">
            <v>16.5</v>
          </cell>
          <cell r="AI52">
            <v>16.5</v>
          </cell>
          <cell r="AJ52">
            <v>0</v>
          </cell>
          <cell r="AK52">
            <v>16.5</v>
          </cell>
        </row>
        <row r="53">
          <cell r="C53">
            <v>531804</v>
          </cell>
          <cell r="D53" t="str">
            <v xml:space="preserve">  TELEPHONE REIMBURSMENT         </v>
          </cell>
          <cell r="E53">
            <v>0.78303164356435651</v>
          </cell>
          <cell r="F53">
            <v>0</v>
          </cell>
          <cell r="G53">
            <v>0</v>
          </cell>
          <cell r="H53">
            <v>0</v>
          </cell>
          <cell r="I53">
            <v>1.6115663366336633E-2</v>
          </cell>
          <cell r="J53">
            <v>3.6023247524752479E-2</v>
          </cell>
          <cell r="K53">
            <v>1.0427782178217822E-2</v>
          </cell>
          <cell r="L53">
            <v>0.84559833663366346</v>
          </cell>
          <cell r="M53">
            <v>0.10332984158415842</v>
          </cell>
          <cell r="N53">
            <v>0</v>
          </cell>
          <cell r="O53">
            <v>8.5318217821782182E-3</v>
          </cell>
          <cell r="P53">
            <v>0</v>
          </cell>
          <cell r="Q53">
            <v>0.11186166336633664</v>
          </cell>
          <cell r="R53">
            <v>0.95746000000000009</v>
          </cell>
          <cell r="Y53">
            <v>787.25</v>
          </cell>
          <cell r="AA53">
            <v>787.25</v>
          </cell>
          <cell r="AB53">
            <v>170.21</v>
          </cell>
          <cell r="AF53">
            <v>170.21</v>
          </cell>
          <cell r="AG53">
            <v>957.46</v>
          </cell>
          <cell r="AH53">
            <v>957.46</v>
          </cell>
          <cell r="AI53">
            <v>787.25</v>
          </cell>
          <cell r="AJ53">
            <v>0</v>
          </cell>
          <cell r="AK53">
            <v>787.25</v>
          </cell>
        </row>
        <row r="54">
          <cell r="C54">
            <v>532200</v>
          </cell>
          <cell r="D54" t="str">
            <v xml:space="preserve">  POSTAGE                        </v>
          </cell>
          <cell r="E54">
            <v>3.3285346534653467E-3</v>
          </cell>
          <cell r="F54">
            <v>0</v>
          </cell>
          <cell r="G54">
            <v>0</v>
          </cell>
          <cell r="H54">
            <v>0</v>
          </cell>
          <cell r="I54">
            <v>6.8504950495049496E-5</v>
          </cell>
          <cell r="J54">
            <v>1.5312871287128716E-4</v>
          </cell>
          <cell r="K54">
            <v>4.4326732673267334E-5</v>
          </cell>
          <cell r="L54">
            <v>3.594495049504951E-3</v>
          </cell>
          <cell r="M54">
            <v>4.3923762376237631E-4</v>
          </cell>
          <cell r="N54">
            <v>0</v>
          </cell>
          <cell r="O54">
            <v>3.6267326732673269E-5</v>
          </cell>
          <cell r="P54">
            <v>0</v>
          </cell>
          <cell r="Q54">
            <v>4.755049504950496E-4</v>
          </cell>
          <cell r="R54">
            <v>4.0700000000000007E-3</v>
          </cell>
          <cell r="X54">
            <v>4.07</v>
          </cell>
          <cell r="AA54">
            <v>4.07</v>
          </cell>
          <cell r="AF54">
            <v>0</v>
          </cell>
          <cell r="AG54">
            <v>4.07</v>
          </cell>
          <cell r="AH54">
            <v>4.07</v>
          </cell>
          <cell r="AI54">
            <v>4.07</v>
          </cell>
          <cell r="AJ54">
            <v>0</v>
          </cell>
          <cell r="AK54">
            <v>4.07</v>
          </cell>
        </row>
        <row r="55">
          <cell r="C55">
            <v>532202</v>
          </cell>
          <cell r="D55" t="str">
            <v xml:space="preserve">  COURIER                        </v>
          </cell>
          <cell r="E55">
            <v>1.3027982772277233</v>
          </cell>
          <cell r="F55">
            <v>3.9539999999999999E-2</v>
          </cell>
          <cell r="G55">
            <v>0.17163999999999999</v>
          </cell>
          <cell r="H55">
            <v>1.1859999999999999</v>
          </cell>
          <cell r="I55">
            <v>2.681303960396041E-2</v>
          </cell>
          <cell r="J55">
            <v>5.9935029702970329E-2</v>
          </cell>
          <cell r="K55">
            <v>1.7349613861386146E-2</v>
          </cell>
          <cell r="L55">
            <v>2.8040759603960397</v>
          </cell>
          <cell r="M55">
            <v>0.1719189009900991</v>
          </cell>
          <cell r="N55">
            <v>0</v>
          </cell>
          <cell r="O55">
            <v>1.4195138613861392E-2</v>
          </cell>
          <cell r="P55">
            <v>0</v>
          </cell>
          <cell r="Q55">
            <v>0.1861140396039605</v>
          </cell>
          <cell r="R55">
            <v>2.9901900000000001</v>
          </cell>
          <cell r="T55">
            <v>11.04</v>
          </cell>
          <cell r="U55">
            <v>39.54</v>
          </cell>
          <cell r="V55">
            <v>171.64</v>
          </cell>
          <cell r="W55">
            <v>1186</v>
          </cell>
          <cell r="X55">
            <v>1083.21</v>
          </cell>
          <cell r="Y55">
            <v>496.36</v>
          </cell>
          <cell r="Z55">
            <v>2.4</v>
          </cell>
          <cell r="AA55">
            <v>2990.1900000000005</v>
          </cell>
          <cell r="AF55">
            <v>0</v>
          </cell>
          <cell r="AG55">
            <v>2990.1900000000005</v>
          </cell>
          <cell r="AH55">
            <v>1593.0100000000007</v>
          </cell>
          <cell r="AI55">
            <v>1593.0100000000007</v>
          </cell>
          <cell r="AJ55">
            <v>0</v>
          </cell>
          <cell r="AK55">
            <v>1593.0100000000002</v>
          </cell>
        </row>
        <row r="56">
          <cell r="E56">
            <v>6.9504383366336686</v>
          </cell>
          <cell r="F56">
            <v>0.69994000000000001</v>
          </cell>
          <cell r="G56">
            <v>0.44755999999999996</v>
          </cell>
          <cell r="H56">
            <v>1.6897</v>
          </cell>
          <cell r="I56">
            <v>0.14304776237623776</v>
          </cell>
          <cell r="J56">
            <v>0.31975382178217848</v>
          </cell>
          <cell r="K56">
            <v>9.256031683168324E-2</v>
          </cell>
          <cell r="L56">
            <v>10.343000237623768</v>
          </cell>
          <cell r="M56">
            <v>0.91718859405940667</v>
          </cell>
          <cell r="N56">
            <v>0</v>
          </cell>
          <cell r="O56">
            <v>7.5731168316831757E-2</v>
          </cell>
          <cell r="P56">
            <v>0</v>
          </cell>
          <cell r="Q56">
            <v>0.99291976237623847</v>
          </cell>
          <cell r="R56">
            <v>11.335920000000005</v>
          </cell>
          <cell r="T56">
            <v>-6878.9499999999944</v>
          </cell>
          <cell r="U56">
            <v>699.93999999999994</v>
          </cell>
          <cell r="V56">
            <v>447.56</v>
          </cell>
          <cell r="W56">
            <v>1689.7</v>
          </cell>
          <cell r="X56">
            <v>12921.96</v>
          </cell>
          <cell r="Y56">
            <v>1892.58</v>
          </cell>
          <cell r="Z56">
            <v>-532.89</v>
          </cell>
          <cell r="AA56">
            <v>10239.900000000005</v>
          </cell>
          <cell r="AB56">
            <v>-56.079999999999984</v>
          </cell>
          <cell r="AC56">
            <v>0</v>
          </cell>
          <cell r="AD56">
            <v>1152.0999999999999</v>
          </cell>
          <cell r="AE56">
            <v>0</v>
          </cell>
          <cell r="AF56">
            <v>1096.02</v>
          </cell>
          <cell r="AG56">
            <v>11335.920000000007</v>
          </cell>
          <cell r="AH56">
            <v>8498.7200000000066</v>
          </cell>
          <cell r="AI56">
            <v>7402.7000000000062</v>
          </cell>
          <cell r="AJ56">
            <v>0</v>
          </cell>
          <cell r="AK56">
            <v>7402.7000000000062</v>
          </cell>
        </row>
        <row r="58">
          <cell r="C58">
            <v>530200</v>
          </cell>
          <cell r="D58" t="str">
            <v xml:space="preserve">  LEASE EXPENSE                  </v>
          </cell>
          <cell r="E58">
            <v>12.545139647592102</v>
          </cell>
          <cell r="F58">
            <v>3.6712500000000001</v>
          </cell>
          <cell r="G58">
            <v>0.88349</v>
          </cell>
          <cell r="H58">
            <v>1.8318699999999999</v>
          </cell>
          <cell r="I58">
            <v>0.23100686312177626</v>
          </cell>
          <cell r="J58">
            <v>0.34915525876628467</v>
          </cell>
          <cell r="K58">
            <v>0.23099686325756599</v>
          </cell>
          <cell r="L58">
            <v>19.742908632737727</v>
          </cell>
          <cell r="M58">
            <v>3.5770339268984075</v>
          </cell>
          <cell r="N58">
            <v>0</v>
          </cell>
          <cell r="O58">
            <v>0</v>
          </cell>
          <cell r="P58">
            <v>0.18849744036385799</v>
          </cell>
          <cell r="Q58">
            <v>3.7655313672622657</v>
          </cell>
          <cell r="R58">
            <v>23.508439999999993</v>
          </cell>
          <cell r="T58">
            <v>12545.31</v>
          </cell>
          <cell r="U58">
            <v>3671.25</v>
          </cell>
          <cell r="V58">
            <v>883.49</v>
          </cell>
          <cell r="W58">
            <v>1831.87</v>
          </cell>
          <cell r="X58">
            <v>231.01</v>
          </cell>
          <cell r="Y58">
            <v>349.16</v>
          </cell>
          <cell r="Z58">
            <v>231</v>
          </cell>
          <cell r="AA58">
            <v>19743.089999999997</v>
          </cell>
          <cell r="AB58">
            <v>3765.35</v>
          </cell>
          <cell r="AD58">
            <v>0</v>
          </cell>
          <cell r="AF58">
            <v>3765.35</v>
          </cell>
          <cell r="AG58">
            <v>23508.439999999995</v>
          </cell>
          <cell r="AH58">
            <v>17121.829999999994</v>
          </cell>
          <cell r="AI58">
            <v>13356.479999999994</v>
          </cell>
          <cell r="AJ58">
            <v>0</v>
          </cell>
          <cell r="AK58">
            <v>13356.48</v>
          </cell>
        </row>
        <row r="59">
          <cell r="C59">
            <v>531600</v>
          </cell>
          <cell r="D59" t="str">
            <v xml:space="preserve">  UTILITIES WATER                </v>
          </cell>
          <cell r="E59">
            <v>7.6442600000000001</v>
          </cell>
          <cell r="F59">
            <v>-1.3869999999999999E-2</v>
          </cell>
          <cell r="G59">
            <v>6.1840000000000006E-2</v>
          </cell>
          <cell r="H59">
            <v>0.12572</v>
          </cell>
          <cell r="I59">
            <v>0.10416</v>
          </cell>
          <cell r="J59">
            <v>0.1028</v>
          </cell>
          <cell r="K59">
            <v>0.10416</v>
          </cell>
          <cell r="L59">
            <v>8.1290700000000005</v>
          </cell>
          <cell r="M59">
            <v>1.56915</v>
          </cell>
          <cell r="N59">
            <v>0</v>
          </cell>
          <cell r="O59">
            <v>0</v>
          </cell>
          <cell r="P59">
            <v>0</v>
          </cell>
          <cell r="Q59">
            <v>1.56915</v>
          </cell>
          <cell r="R59">
            <v>9.698220000000001</v>
          </cell>
          <cell r="T59">
            <v>7644.26</v>
          </cell>
          <cell r="U59">
            <v>-13.87</v>
          </cell>
          <cell r="V59">
            <v>61.84</v>
          </cell>
          <cell r="W59">
            <v>125.72</v>
          </cell>
          <cell r="X59">
            <v>104.16</v>
          </cell>
          <cell r="Y59">
            <v>102.8</v>
          </cell>
          <cell r="Z59">
            <v>104.16</v>
          </cell>
          <cell r="AA59">
            <v>8129.0700000000006</v>
          </cell>
          <cell r="AB59">
            <v>1569.15</v>
          </cell>
          <cell r="AD59">
            <v>0</v>
          </cell>
          <cell r="AF59">
            <v>1569.15</v>
          </cell>
          <cell r="AG59">
            <v>9698.2200000000012</v>
          </cell>
          <cell r="AH59">
            <v>9524.5300000000025</v>
          </cell>
          <cell r="AI59">
            <v>7955.3800000000028</v>
          </cell>
          <cell r="AJ59">
            <v>0</v>
          </cell>
          <cell r="AK59">
            <v>7955.38</v>
          </cell>
        </row>
        <row r="60">
          <cell r="E60">
            <v>20.189399647592101</v>
          </cell>
          <cell r="F60">
            <v>3.6573800000000003</v>
          </cell>
          <cell r="G60">
            <v>0.94533</v>
          </cell>
          <cell r="H60">
            <v>1.9575899999999999</v>
          </cell>
          <cell r="I60">
            <v>0.33516686312177624</v>
          </cell>
          <cell r="J60">
            <v>0.45195525876628467</v>
          </cell>
          <cell r="K60">
            <v>0.335156863257566</v>
          </cell>
          <cell r="L60">
            <v>27.871978632737729</v>
          </cell>
          <cell r="M60">
            <v>5.1461839268984075</v>
          </cell>
          <cell r="N60">
            <v>0</v>
          </cell>
          <cell r="O60">
            <v>0</v>
          </cell>
          <cell r="P60">
            <v>0.18849744036385799</v>
          </cell>
          <cell r="Q60">
            <v>5.3346813672622657</v>
          </cell>
          <cell r="R60">
            <v>33.206659999999992</v>
          </cell>
          <cell r="T60">
            <v>20189.57</v>
          </cell>
          <cell r="U60">
            <v>3657.38</v>
          </cell>
          <cell r="V60">
            <v>945.33</v>
          </cell>
          <cell r="W60">
            <v>1957.59</v>
          </cell>
          <cell r="X60">
            <v>335.16999999999996</v>
          </cell>
          <cell r="Y60">
            <v>451.96000000000004</v>
          </cell>
          <cell r="Z60">
            <v>335.15999999999997</v>
          </cell>
          <cell r="AA60">
            <v>27872.159999999996</v>
          </cell>
          <cell r="AB60">
            <v>5334.5</v>
          </cell>
          <cell r="AC60">
            <v>0</v>
          </cell>
          <cell r="AD60">
            <v>0</v>
          </cell>
          <cell r="AE60">
            <v>0</v>
          </cell>
          <cell r="AF60">
            <v>5334.5</v>
          </cell>
          <cell r="AG60">
            <v>33206.659999999996</v>
          </cell>
          <cell r="AH60">
            <v>26646.359999999997</v>
          </cell>
          <cell r="AI60">
            <v>21311.859999999997</v>
          </cell>
          <cell r="AJ60">
            <v>0</v>
          </cell>
          <cell r="AK60">
            <v>21311.86</v>
          </cell>
        </row>
        <row r="62">
          <cell r="C62">
            <v>530302</v>
          </cell>
          <cell r="D62" t="str">
            <v xml:space="preserve">  EQUIP MAINTENANCE - TEST EQUIP </v>
          </cell>
          <cell r="E62">
            <v>3.8280767870667058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3.8280767870667058</v>
          </cell>
          <cell r="M62">
            <v>-1.9966787066705502E-2</v>
          </cell>
          <cell r="N62">
            <v>0</v>
          </cell>
          <cell r="O62">
            <v>0</v>
          </cell>
          <cell r="P62">
            <v>0</v>
          </cell>
          <cell r="Q62">
            <v>-1.9966787066705502E-2</v>
          </cell>
          <cell r="R62">
            <v>3.8081100000000006</v>
          </cell>
          <cell r="T62">
            <v>2657</v>
          </cell>
          <cell r="X62">
            <v>376.09</v>
          </cell>
          <cell r="AA62">
            <v>3033.09</v>
          </cell>
          <cell r="AB62">
            <v>775.02</v>
          </cell>
          <cell r="AF62">
            <v>775.02</v>
          </cell>
          <cell r="AG62">
            <v>3808.11</v>
          </cell>
          <cell r="AH62">
            <v>3808.11</v>
          </cell>
          <cell r="AI62">
            <v>3033.09</v>
          </cell>
          <cell r="AJ62">
            <v>0</v>
          </cell>
          <cell r="AK62">
            <v>3033.09</v>
          </cell>
        </row>
        <row r="63">
          <cell r="C63">
            <v>530306</v>
          </cell>
          <cell r="D63" t="str">
            <v xml:space="preserve">  INSTRUMENT CALIBRATION         </v>
          </cell>
          <cell r="E63">
            <v>10.167999999999999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10.167999999999999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10.167999999999999</v>
          </cell>
          <cell r="T63">
            <v>10168</v>
          </cell>
          <cell r="AA63">
            <v>10168</v>
          </cell>
          <cell r="AF63">
            <v>0</v>
          </cell>
          <cell r="AG63">
            <v>10168</v>
          </cell>
          <cell r="AH63">
            <v>10168</v>
          </cell>
          <cell r="AI63">
            <v>10168</v>
          </cell>
          <cell r="AJ63">
            <v>0</v>
          </cell>
          <cell r="AK63">
            <v>10168</v>
          </cell>
        </row>
        <row r="64">
          <cell r="C64">
            <v>531200</v>
          </cell>
          <cell r="D64" t="str">
            <v xml:space="preserve">  FACILITIES MAINTENANCE         </v>
          </cell>
          <cell r="E64">
            <v>2.7726822237029984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2.7726822237029984</v>
          </cell>
          <cell r="M64">
            <v>0.50775777629700136</v>
          </cell>
          <cell r="N64">
            <v>0</v>
          </cell>
          <cell r="O64">
            <v>0</v>
          </cell>
          <cell r="P64">
            <v>0</v>
          </cell>
          <cell r="Q64">
            <v>0.50775777629700136</v>
          </cell>
          <cell r="R64">
            <v>3.2804399999999996</v>
          </cell>
          <cell r="T64">
            <v>1480.59</v>
          </cell>
          <cell r="X64">
            <v>1799.85</v>
          </cell>
          <cell r="AA64">
            <v>3280.4399999999996</v>
          </cell>
          <cell r="AF64">
            <v>0</v>
          </cell>
          <cell r="AG64">
            <v>3280.4399999999996</v>
          </cell>
          <cell r="AH64">
            <v>3280.4399999999996</v>
          </cell>
          <cell r="AI64">
            <v>3280.4399999999996</v>
          </cell>
          <cell r="AJ64">
            <v>0</v>
          </cell>
          <cell r="AK64">
            <v>3280.4399999999996</v>
          </cell>
        </row>
        <row r="65">
          <cell r="C65">
            <v>531201</v>
          </cell>
          <cell r="D65" t="str">
            <v xml:space="preserve">  PLANT &amp; M/C REPAIR AND MAIN.   </v>
          </cell>
          <cell r="E65">
            <v>19.833211605584641</v>
          </cell>
          <cell r="F65">
            <v>8.8299999999999993E-3</v>
          </cell>
          <cell r="G65">
            <v>4.4063599999999994</v>
          </cell>
          <cell r="H65">
            <v>4.1890900000000002</v>
          </cell>
          <cell r="I65">
            <v>0</v>
          </cell>
          <cell r="J65">
            <v>0</v>
          </cell>
          <cell r="K65">
            <v>0</v>
          </cell>
          <cell r="L65">
            <v>28.43749160558464</v>
          </cell>
          <cell r="M65">
            <v>2.462128394415358</v>
          </cell>
          <cell r="N65">
            <v>0</v>
          </cell>
          <cell r="O65">
            <v>0</v>
          </cell>
          <cell r="P65">
            <v>0</v>
          </cell>
          <cell r="Q65">
            <v>2.462128394415358</v>
          </cell>
          <cell r="R65">
            <v>30.899619999999999</v>
          </cell>
          <cell r="T65">
            <v>18413.41</v>
          </cell>
          <cell r="U65">
            <v>8.83</v>
          </cell>
          <cell r="V65">
            <v>4406.3599999999997</v>
          </cell>
          <cell r="W65">
            <v>4189.09</v>
          </cell>
          <cell r="X65">
            <v>1381.77</v>
          </cell>
          <cell r="AA65">
            <v>28399.460000000003</v>
          </cell>
          <cell r="AB65">
            <v>2214.69</v>
          </cell>
          <cell r="AC65">
            <v>285.47000000000003</v>
          </cell>
          <cell r="AF65">
            <v>2500.16</v>
          </cell>
          <cell r="AG65">
            <v>30899.620000000003</v>
          </cell>
          <cell r="AH65">
            <v>22295.34</v>
          </cell>
          <cell r="AI65">
            <v>19795.18</v>
          </cell>
          <cell r="AJ65">
            <v>0</v>
          </cell>
          <cell r="AK65">
            <v>19795.18</v>
          </cell>
        </row>
        <row r="66">
          <cell r="C66">
            <v>531202</v>
          </cell>
          <cell r="D66" t="str">
            <v xml:space="preserve">  BLDG FUR. OTH REPAIR AND MAIN. </v>
          </cell>
          <cell r="E66">
            <v>33.729563559577677</v>
          </cell>
          <cell r="F66">
            <v>0</v>
          </cell>
          <cell r="G66">
            <v>0.83083000000000007</v>
          </cell>
          <cell r="H66">
            <v>2.6118399999999999</v>
          </cell>
          <cell r="I66">
            <v>0</v>
          </cell>
          <cell r="J66">
            <v>0</v>
          </cell>
          <cell r="K66">
            <v>0</v>
          </cell>
          <cell r="L66">
            <v>37.172233559577677</v>
          </cell>
          <cell r="M66">
            <v>4.9156564404223237</v>
          </cell>
          <cell r="N66">
            <v>0</v>
          </cell>
          <cell r="O66">
            <v>0</v>
          </cell>
          <cell r="P66">
            <v>0</v>
          </cell>
          <cell r="Q66">
            <v>4.9156564404223237</v>
          </cell>
          <cell r="R66">
            <v>42.087890000000002</v>
          </cell>
          <cell r="T66">
            <v>26641.119999999999</v>
          </cell>
          <cell r="V66">
            <v>830.83</v>
          </cell>
          <cell r="W66">
            <v>2611.84</v>
          </cell>
          <cell r="X66">
            <v>6436.13</v>
          </cell>
          <cell r="Y66">
            <v>351.38</v>
          </cell>
          <cell r="Z66">
            <v>207.75</v>
          </cell>
          <cell r="AA66">
            <v>37079.049999999996</v>
          </cell>
          <cell r="AB66">
            <v>4873.75</v>
          </cell>
          <cell r="AD66">
            <v>135.09</v>
          </cell>
          <cell r="AF66">
            <v>5008.84</v>
          </cell>
          <cell r="AG66">
            <v>42087.89</v>
          </cell>
          <cell r="AH66">
            <v>38645.22</v>
          </cell>
          <cell r="AI66">
            <v>33636.380000000005</v>
          </cell>
          <cell r="AJ66">
            <v>0</v>
          </cell>
          <cell r="AK66">
            <v>33636.379999999997</v>
          </cell>
        </row>
        <row r="67">
          <cell r="C67">
            <v>531300</v>
          </cell>
          <cell r="D67" t="str">
            <v xml:space="preserve">  FACILITIES JANITORIAL          </v>
          </cell>
          <cell r="E67">
            <v>19.590769999999999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19.590769999999999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19.590769999999999</v>
          </cell>
          <cell r="T67">
            <v>19590.77</v>
          </cell>
          <cell r="AA67">
            <v>19590.77</v>
          </cell>
          <cell r="AF67">
            <v>0</v>
          </cell>
          <cell r="AG67">
            <v>19590.77</v>
          </cell>
          <cell r="AH67">
            <v>19590.77</v>
          </cell>
          <cell r="AI67">
            <v>19590.77</v>
          </cell>
          <cell r="AJ67">
            <v>0</v>
          </cell>
          <cell r="AK67">
            <v>19590.77</v>
          </cell>
        </row>
        <row r="68">
          <cell r="E68">
            <v>89.922304175932027</v>
          </cell>
          <cell r="F68">
            <v>8.8299999999999993E-3</v>
          </cell>
          <cell r="G68">
            <v>5.2371899999999991</v>
          </cell>
          <cell r="H68">
            <v>6.8009300000000001</v>
          </cell>
          <cell r="I68">
            <v>0</v>
          </cell>
          <cell r="J68">
            <v>0</v>
          </cell>
          <cell r="K68">
            <v>0</v>
          </cell>
          <cell r="L68">
            <v>101.96925417593201</v>
          </cell>
          <cell r="M68">
            <v>7.8655758240679781</v>
          </cell>
          <cell r="N68">
            <v>0</v>
          </cell>
          <cell r="O68">
            <v>0</v>
          </cell>
          <cell r="P68">
            <v>0</v>
          </cell>
          <cell r="Q68">
            <v>7.8655758240679781</v>
          </cell>
          <cell r="R68">
            <v>109.83483000000001</v>
          </cell>
          <cell r="T68">
            <v>78950.89</v>
          </cell>
          <cell r="U68">
            <v>8.83</v>
          </cell>
          <cell r="V68">
            <v>5237.1899999999996</v>
          </cell>
          <cell r="W68">
            <v>6800.93</v>
          </cell>
          <cell r="X68">
            <v>9993.84</v>
          </cell>
          <cell r="Y68">
            <v>351.38</v>
          </cell>
          <cell r="Z68">
            <v>207.75</v>
          </cell>
          <cell r="AA68">
            <v>101550.81000000001</v>
          </cell>
          <cell r="AB68">
            <v>7863.46</v>
          </cell>
          <cell r="AC68">
            <v>285.47000000000003</v>
          </cell>
          <cell r="AD68">
            <v>135.09</v>
          </cell>
          <cell r="AE68">
            <v>0</v>
          </cell>
          <cell r="AF68">
            <v>8284.02</v>
          </cell>
          <cell r="AG68">
            <v>109834.83</v>
          </cell>
          <cell r="AH68">
            <v>97787.88</v>
          </cell>
          <cell r="AI68">
            <v>89503.86</v>
          </cell>
          <cell r="AJ68">
            <v>0</v>
          </cell>
          <cell r="AK68">
            <v>89503.86</v>
          </cell>
        </row>
        <row r="70">
          <cell r="C70">
            <v>531102</v>
          </cell>
          <cell r="D70" t="str">
            <v xml:space="preserve">  INSURANCE                      </v>
          </cell>
          <cell r="E70">
            <v>7.8856299999999999</v>
          </cell>
          <cell r="F70">
            <v>8.6470000000000005E-2</v>
          </cell>
          <cell r="G70">
            <v>0.81834000000000007</v>
          </cell>
          <cell r="H70">
            <v>0.39850000000000002</v>
          </cell>
          <cell r="I70">
            <v>0</v>
          </cell>
          <cell r="J70">
            <v>0.57428999999999997</v>
          </cell>
          <cell r="K70">
            <v>0</v>
          </cell>
          <cell r="L70">
            <v>9.7632300000000001</v>
          </cell>
          <cell r="M70">
            <v>0</v>
          </cell>
          <cell r="N70">
            <v>0</v>
          </cell>
          <cell r="O70">
            <v>4.4170000000000001E-2</v>
          </cell>
          <cell r="P70">
            <v>0</v>
          </cell>
          <cell r="Q70">
            <v>4.4170000000000001E-2</v>
          </cell>
          <cell r="R70">
            <v>9.8073999999999995</v>
          </cell>
          <cell r="T70">
            <v>7885.63</v>
          </cell>
          <cell r="U70">
            <v>86.47</v>
          </cell>
          <cell r="V70">
            <v>818.34</v>
          </cell>
          <cell r="W70">
            <v>398.5</v>
          </cell>
          <cell r="Y70">
            <v>574.29</v>
          </cell>
          <cell r="AA70">
            <v>9763.23</v>
          </cell>
          <cell r="AD70">
            <v>44.17</v>
          </cell>
          <cell r="AF70">
            <v>44.17</v>
          </cell>
          <cell r="AG70">
            <v>9807.4</v>
          </cell>
          <cell r="AH70">
            <v>8504.09</v>
          </cell>
          <cell r="AI70">
            <v>8459.92</v>
          </cell>
          <cell r="AJ70">
            <v>0</v>
          </cell>
          <cell r="AK70">
            <v>8459.92</v>
          </cell>
        </row>
        <row r="71">
          <cell r="E71">
            <v>7.8856299999999999</v>
          </cell>
          <cell r="F71">
            <v>8.6470000000000005E-2</v>
          </cell>
          <cell r="G71">
            <v>0.81834000000000007</v>
          </cell>
          <cell r="H71">
            <v>0.39850000000000002</v>
          </cell>
          <cell r="I71">
            <v>0</v>
          </cell>
          <cell r="J71">
            <v>0.57428999999999997</v>
          </cell>
          <cell r="K71">
            <v>0</v>
          </cell>
          <cell r="L71">
            <v>9.7632300000000001</v>
          </cell>
          <cell r="M71">
            <v>0</v>
          </cell>
          <cell r="N71">
            <v>0</v>
          </cell>
          <cell r="O71">
            <v>4.4170000000000001E-2</v>
          </cell>
          <cell r="P71">
            <v>0</v>
          </cell>
          <cell r="Q71">
            <v>4.4170000000000001E-2</v>
          </cell>
          <cell r="R71">
            <v>9.8073999999999995</v>
          </cell>
          <cell r="T71">
            <v>7885.63</v>
          </cell>
          <cell r="U71">
            <v>86.47</v>
          </cell>
          <cell r="V71">
            <v>818.34</v>
          </cell>
          <cell r="W71">
            <v>398.5</v>
          </cell>
          <cell r="X71">
            <v>0</v>
          </cell>
          <cell r="Y71">
            <v>574.29</v>
          </cell>
          <cell r="Z71">
            <v>0</v>
          </cell>
          <cell r="AA71">
            <v>9763.23</v>
          </cell>
          <cell r="AB71">
            <v>0</v>
          </cell>
          <cell r="AC71">
            <v>0</v>
          </cell>
          <cell r="AD71">
            <v>44.17</v>
          </cell>
          <cell r="AE71">
            <v>0</v>
          </cell>
          <cell r="AF71">
            <v>44.17</v>
          </cell>
          <cell r="AG71">
            <v>9807.4</v>
          </cell>
          <cell r="AH71">
            <v>8504.09</v>
          </cell>
          <cell r="AI71">
            <v>8459.92</v>
          </cell>
          <cell r="AJ71">
            <v>0</v>
          </cell>
          <cell r="AK71">
            <v>8459.92</v>
          </cell>
        </row>
        <row r="73">
          <cell r="C73">
            <v>400601</v>
          </cell>
          <cell r="D73" t="str">
            <v xml:space="preserve">  CLG. &amp; FREIGHT FWD CHGS IMPORT </v>
          </cell>
          <cell r="E73">
            <v>62.318270000000069</v>
          </cell>
          <cell r="F73">
            <v>5.6649999999999999E-2</v>
          </cell>
          <cell r="G73">
            <v>0.34373000000000004</v>
          </cell>
          <cell r="H73">
            <v>1.11199</v>
          </cell>
          <cell r="I73">
            <v>8.159000000000001E-2</v>
          </cell>
          <cell r="J73">
            <v>0</v>
          </cell>
          <cell r="K73">
            <v>0</v>
          </cell>
          <cell r="L73">
            <v>63.912230000000065</v>
          </cell>
          <cell r="M73">
            <v>24.012289999999936</v>
          </cell>
          <cell r="N73">
            <v>0</v>
          </cell>
          <cell r="O73">
            <v>0</v>
          </cell>
          <cell r="P73">
            <v>0</v>
          </cell>
          <cell r="Q73">
            <v>24.012289999999936</v>
          </cell>
          <cell r="R73">
            <v>87.924520000000001</v>
          </cell>
          <cell r="T73">
            <v>62318.27000000007</v>
          </cell>
          <cell r="U73">
            <v>56.65</v>
          </cell>
          <cell r="V73">
            <v>343.73</v>
          </cell>
          <cell r="W73">
            <v>1111.99</v>
          </cell>
          <cell r="X73">
            <v>81.59</v>
          </cell>
          <cell r="AA73">
            <v>63912.230000000069</v>
          </cell>
          <cell r="AB73">
            <v>24012.289999999935</v>
          </cell>
          <cell r="AF73">
            <v>24012.289999999935</v>
          </cell>
          <cell r="AG73">
            <v>87924.52</v>
          </cell>
          <cell r="AH73">
            <v>86412.150000000009</v>
          </cell>
          <cell r="AI73">
            <v>62399.860000000073</v>
          </cell>
          <cell r="AJ73">
            <v>0</v>
          </cell>
          <cell r="AK73">
            <v>62399.860000000066</v>
          </cell>
        </row>
        <row r="74">
          <cell r="C74">
            <v>400800</v>
          </cell>
          <cell r="D74" t="str">
            <v xml:space="preserve">  FREIGHT OUT                    </v>
          </cell>
          <cell r="E74">
            <v>39.323980000000006</v>
          </cell>
          <cell r="F74">
            <v>5.5596899999999998</v>
          </cell>
          <cell r="G74">
            <v>6.2090000000000006E-2</v>
          </cell>
          <cell r="H74">
            <v>3.5400999999999998</v>
          </cell>
          <cell r="I74">
            <v>6.4000000000000005E-4</v>
          </cell>
          <cell r="J74">
            <v>0</v>
          </cell>
          <cell r="K74">
            <v>0</v>
          </cell>
          <cell r="L74">
            <v>48.486500000000007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48.486500000000007</v>
          </cell>
          <cell r="T74">
            <v>39323.980000000003</v>
          </cell>
          <cell r="U74">
            <v>5559.69</v>
          </cell>
          <cell r="V74">
            <v>62.09</v>
          </cell>
          <cell r="W74">
            <v>3540.1</v>
          </cell>
          <cell r="X74">
            <v>0.64</v>
          </cell>
          <cell r="AA74">
            <v>48486.5</v>
          </cell>
          <cell r="AF74">
            <v>0</v>
          </cell>
          <cell r="AG74">
            <v>48486.5</v>
          </cell>
          <cell r="AH74">
            <v>39324.620000000003</v>
          </cell>
          <cell r="AI74">
            <v>39324.620000000003</v>
          </cell>
          <cell r="AJ74">
            <v>0</v>
          </cell>
          <cell r="AK74">
            <v>39324.620000000003</v>
          </cell>
        </row>
        <row r="75">
          <cell r="C75">
            <v>400801</v>
          </cell>
          <cell r="D75" t="str">
            <v xml:space="preserve">  CLG. &amp; FREIGHT FWD. EXPORT     </v>
          </cell>
          <cell r="E75">
            <v>8.6115200000000005</v>
          </cell>
          <cell r="F75">
            <v>0</v>
          </cell>
          <cell r="G75">
            <v>0</v>
          </cell>
          <cell r="H75">
            <v>0.20033000000000001</v>
          </cell>
          <cell r="I75">
            <v>0</v>
          </cell>
          <cell r="J75">
            <v>0</v>
          </cell>
          <cell r="K75">
            <v>0</v>
          </cell>
          <cell r="L75">
            <v>8.8118499999999997</v>
          </cell>
          <cell r="M75">
            <v>10.301219999999999</v>
          </cell>
          <cell r="N75">
            <v>0</v>
          </cell>
          <cell r="O75">
            <v>0</v>
          </cell>
          <cell r="P75">
            <v>0</v>
          </cell>
          <cell r="Q75">
            <v>10.301219999999999</v>
          </cell>
          <cell r="R75">
            <v>19.11307</v>
          </cell>
          <cell r="T75">
            <v>8611.52</v>
          </cell>
          <cell r="W75">
            <v>200.33</v>
          </cell>
          <cell r="AA75">
            <v>8811.85</v>
          </cell>
          <cell r="AB75">
            <v>10301.219999999999</v>
          </cell>
          <cell r="AF75">
            <v>10301.219999999999</v>
          </cell>
          <cell r="AG75">
            <v>19113.07</v>
          </cell>
          <cell r="AH75">
            <v>18912.739999999998</v>
          </cell>
          <cell r="AI75">
            <v>8611.5199999999986</v>
          </cell>
          <cell r="AJ75">
            <v>0</v>
          </cell>
          <cell r="AK75">
            <v>8611.52</v>
          </cell>
        </row>
        <row r="76">
          <cell r="C76">
            <v>405104</v>
          </cell>
          <cell r="D76" t="str">
            <v xml:space="preserve">  OCTOROI / OTHER TAXES          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0.80116999999999994</v>
          </cell>
          <cell r="N76">
            <v>0</v>
          </cell>
          <cell r="O76">
            <v>0</v>
          </cell>
          <cell r="P76">
            <v>0</v>
          </cell>
          <cell r="Q76">
            <v>0.80116999999999994</v>
          </cell>
          <cell r="R76">
            <v>0.80116999999999994</v>
          </cell>
          <cell r="AA76">
            <v>0</v>
          </cell>
          <cell r="AB76">
            <v>801.17</v>
          </cell>
          <cell r="AF76">
            <v>801.17</v>
          </cell>
          <cell r="AG76">
            <v>801.17</v>
          </cell>
          <cell r="AH76">
            <v>801.17</v>
          </cell>
          <cell r="AI76">
            <v>0</v>
          </cell>
          <cell r="AK76">
            <v>0</v>
          </cell>
        </row>
        <row r="77">
          <cell r="E77">
            <v>110.25377000000007</v>
          </cell>
          <cell r="F77">
            <v>5.6163400000000001</v>
          </cell>
          <cell r="G77">
            <v>0.40582000000000007</v>
          </cell>
          <cell r="H77">
            <v>4.8524199999999995</v>
          </cell>
          <cell r="I77">
            <v>8.2230000000000011E-2</v>
          </cell>
          <cell r="J77">
            <v>0</v>
          </cell>
          <cell r="K77">
            <v>0</v>
          </cell>
          <cell r="L77">
            <v>121.21058000000008</v>
          </cell>
          <cell r="M77">
            <v>35.114679999999936</v>
          </cell>
          <cell r="N77">
            <v>0</v>
          </cell>
          <cell r="O77">
            <v>0</v>
          </cell>
          <cell r="P77">
            <v>0</v>
          </cell>
          <cell r="Q77">
            <v>35.114679999999936</v>
          </cell>
          <cell r="R77">
            <v>156.32526000000001</v>
          </cell>
          <cell r="T77">
            <v>110253.77000000008</v>
          </cell>
          <cell r="U77">
            <v>5616.3399999999992</v>
          </cell>
          <cell r="V77">
            <v>405.82000000000005</v>
          </cell>
          <cell r="W77">
            <v>4852.42</v>
          </cell>
          <cell r="X77">
            <v>82.23</v>
          </cell>
          <cell r="Y77">
            <v>0</v>
          </cell>
          <cell r="Z77">
            <v>0</v>
          </cell>
          <cell r="AA77">
            <v>121210.58000000007</v>
          </cell>
          <cell r="AB77">
            <v>35114.679999999935</v>
          </cell>
          <cell r="AC77">
            <v>0</v>
          </cell>
          <cell r="AD77">
            <v>0</v>
          </cell>
          <cell r="AE77">
            <v>0</v>
          </cell>
          <cell r="AF77">
            <v>35114.679999999935</v>
          </cell>
          <cell r="AG77">
            <v>156325.26000000004</v>
          </cell>
          <cell r="AH77">
            <v>145450.68000000002</v>
          </cell>
          <cell r="AI77">
            <v>110336.00000000007</v>
          </cell>
          <cell r="AJ77">
            <v>0</v>
          </cell>
          <cell r="AK77">
            <v>110336.00000000007</v>
          </cell>
        </row>
        <row r="79">
          <cell r="C79">
            <v>532500</v>
          </cell>
          <cell r="D79" t="str">
            <v xml:space="preserve">  LEGAL                          </v>
          </cell>
          <cell r="E79">
            <v>0</v>
          </cell>
          <cell r="F79">
            <v>0</v>
          </cell>
          <cell r="G79">
            <v>3.3407</v>
          </cell>
          <cell r="H79">
            <v>9.9390000000000006E-2</v>
          </cell>
          <cell r="I79">
            <v>0</v>
          </cell>
          <cell r="J79">
            <v>2.0935900000000003</v>
          </cell>
          <cell r="K79">
            <v>0</v>
          </cell>
          <cell r="L79">
            <v>5.5336800000000004</v>
          </cell>
          <cell r="M79">
            <v>0</v>
          </cell>
          <cell r="N79">
            <v>0</v>
          </cell>
          <cell r="O79">
            <v>3.1307</v>
          </cell>
          <cell r="P79">
            <v>0</v>
          </cell>
          <cell r="Q79">
            <v>3.1307</v>
          </cell>
          <cell r="R79">
            <v>8.6643800000000013</v>
          </cell>
          <cell r="V79">
            <v>3340.7</v>
          </cell>
          <cell r="W79">
            <v>99.39</v>
          </cell>
          <cell r="Y79">
            <v>2093.59</v>
          </cell>
          <cell r="AA79">
            <v>5533.68</v>
          </cell>
          <cell r="AD79">
            <v>3130.7</v>
          </cell>
          <cell r="AF79">
            <v>3130.7</v>
          </cell>
          <cell r="AG79">
            <v>8664.380000000001</v>
          </cell>
          <cell r="AH79">
            <v>5224.2900000000009</v>
          </cell>
          <cell r="AI79">
            <v>2093.5900000000011</v>
          </cell>
          <cell r="AJ79">
            <v>0</v>
          </cell>
          <cell r="AK79">
            <v>2093.59</v>
          </cell>
        </row>
        <row r="80">
          <cell r="C80">
            <v>532600</v>
          </cell>
          <cell r="D80" t="str">
            <v xml:space="preserve">  AUDIT AND TAX FEES             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2.6273899999999997</v>
          </cell>
          <cell r="K80">
            <v>0</v>
          </cell>
          <cell r="L80">
            <v>2.6273899999999997</v>
          </cell>
          <cell r="M80">
            <v>0</v>
          </cell>
          <cell r="N80">
            <v>0</v>
          </cell>
          <cell r="O80">
            <v>0.69441999999999993</v>
          </cell>
          <cell r="P80">
            <v>0</v>
          </cell>
          <cell r="Q80">
            <v>0.69441999999999993</v>
          </cell>
          <cell r="R80">
            <v>3.3218099999999997</v>
          </cell>
          <cell r="Y80">
            <v>2627.39</v>
          </cell>
          <cell r="AA80">
            <v>2627.39</v>
          </cell>
          <cell r="AD80">
            <v>694.42</v>
          </cell>
          <cell r="AF80">
            <v>694.42</v>
          </cell>
          <cell r="AG80">
            <v>3321.81</v>
          </cell>
          <cell r="AH80">
            <v>3321.81</v>
          </cell>
          <cell r="AI80">
            <v>2627.39</v>
          </cell>
          <cell r="AJ80">
            <v>0</v>
          </cell>
          <cell r="AK80">
            <v>2627.39</v>
          </cell>
        </row>
        <row r="81">
          <cell r="C81">
            <v>532700</v>
          </cell>
          <cell r="D81" t="str">
            <v xml:space="preserve">  PROFESSIONAL FEES              </v>
          </cell>
          <cell r="E81">
            <v>10.489510000000001</v>
          </cell>
          <cell r="F81">
            <v>1.9770300000000001</v>
          </cell>
          <cell r="G81">
            <v>0</v>
          </cell>
          <cell r="H81">
            <v>2.2620000000000001E-2</v>
          </cell>
          <cell r="I81">
            <v>0</v>
          </cell>
          <cell r="J81">
            <v>6.0976300000000005</v>
          </cell>
          <cell r="K81">
            <v>0</v>
          </cell>
          <cell r="L81">
            <v>18.586790000000001</v>
          </cell>
          <cell r="M81">
            <v>0</v>
          </cell>
          <cell r="N81">
            <v>0</v>
          </cell>
          <cell r="O81">
            <v>1.18388</v>
          </cell>
          <cell r="P81">
            <v>0</v>
          </cell>
          <cell r="Q81">
            <v>1.18388</v>
          </cell>
          <cell r="R81">
            <v>19.770669999999999</v>
          </cell>
          <cell r="T81">
            <v>10489.51</v>
          </cell>
          <cell r="U81">
            <v>1977.03</v>
          </cell>
          <cell r="W81">
            <v>22.62</v>
          </cell>
          <cell r="Y81">
            <v>6097.63</v>
          </cell>
          <cell r="AA81">
            <v>18586.79</v>
          </cell>
          <cell r="AD81">
            <v>1183.8800000000001</v>
          </cell>
          <cell r="AF81">
            <v>1183.8800000000001</v>
          </cell>
          <cell r="AG81">
            <v>19770.670000000002</v>
          </cell>
          <cell r="AH81">
            <v>17771.020000000004</v>
          </cell>
          <cell r="AI81">
            <v>16587.140000000003</v>
          </cell>
          <cell r="AJ81">
            <v>0</v>
          </cell>
          <cell r="AK81">
            <v>16587.14</v>
          </cell>
        </row>
        <row r="82">
          <cell r="E82">
            <v>10.489510000000001</v>
          </cell>
          <cell r="F82">
            <v>1.9770300000000001</v>
          </cell>
          <cell r="G82">
            <v>3.3407</v>
          </cell>
          <cell r="H82">
            <v>0.12201000000000001</v>
          </cell>
          <cell r="I82">
            <v>0</v>
          </cell>
          <cell r="J82">
            <v>10.81861</v>
          </cell>
          <cell r="K82">
            <v>0</v>
          </cell>
          <cell r="L82">
            <v>26.747860000000003</v>
          </cell>
          <cell r="M82">
            <v>0</v>
          </cell>
          <cell r="N82">
            <v>0</v>
          </cell>
          <cell r="O82">
            <v>5.0090000000000003</v>
          </cell>
          <cell r="P82">
            <v>0</v>
          </cell>
          <cell r="Q82">
            <v>5.0090000000000003</v>
          </cell>
          <cell r="R82">
            <v>31.75686</v>
          </cell>
          <cell r="T82">
            <v>10489.51</v>
          </cell>
          <cell r="U82">
            <v>1977.03</v>
          </cell>
          <cell r="V82">
            <v>3340.7</v>
          </cell>
          <cell r="W82">
            <v>122.01</v>
          </cell>
          <cell r="X82">
            <v>0</v>
          </cell>
          <cell r="Y82">
            <v>10818.61</v>
          </cell>
          <cell r="Z82">
            <v>0</v>
          </cell>
          <cell r="AA82">
            <v>26747.86</v>
          </cell>
          <cell r="AB82">
            <v>0</v>
          </cell>
          <cell r="AC82">
            <v>0</v>
          </cell>
          <cell r="AD82">
            <v>5009</v>
          </cell>
          <cell r="AE82">
            <v>0</v>
          </cell>
          <cell r="AF82">
            <v>5009</v>
          </cell>
          <cell r="AG82">
            <v>31756.86</v>
          </cell>
          <cell r="AH82">
            <v>26317.120000000003</v>
          </cell>
          <cell r="AI82">
            <v>21308.120000000003</v>
          </cell>
          <cell r="AJ82">
            <v>0</v>
          </cell>
          <cell r="AK82">
            <v>21308.12</v>
          </cell>
        </row>
        <row r="84">
          <cell r="C84">
            <v>405102</v>
          </cell>
          <cell r="D84" t="str">
            <v xml:space="preserve">  EXCISE DUTY PAID               </v>
          </cell>
          <cell r="E84">
            <v>3.0299999999999997E-3</v>
          </cell>
          <cell r="F84">
            <v>0.27779000000000004</v>
          </cell>
          <cell r="G84">
            <v>48.31962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48.600439999999999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48.600439999999999</v>
          </cell>
          <cell r="T84">
            <v>3.03</v>
          </cell>
          <cell r="U84">
            <v>277.79000000000002</v>
          </cell>
          <cell r="V84">
            <v>48319.62</v>
          </cell>
          <cell r="AA84">
            <v>48600.44</v>
          </cell>
          <cell r="AF84">
            <v>0</v>
          </cell>
          <cell r="AG84">
            <v>48600.44</v>
          </cell>
          <cell r="AH84">
            <v>3.0299999999988358</v>
          </cell>
          <cell r="AI84">
            <v>3.0299999999988358</v>
          </cell>
          <cell r="AJ84">
            <v>0</v>
          </cell>
          <cell r="AK84">
            <v>3.03</v>
          </cell>
        </row>
        <row r="85">
          <cell r="C85">
            <v>405103</v>
          </cell>
          <cell r="D85" t="str">
            <v xml:space="preserve">  PURCHASE TAX PAID              </v>
          </cell>
          <cell r="E85">
            <v>0.63602000000000003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0.63602000000000003</v>
          </cell>
          <cell r="M85">
            <v>0.20887999999999998</v>
          </cell>
          <cell r="N85">
            <v>0</v>
          </cell>
          <cell r="O85">
            <v>0</v>
          </cell>
          <cell r="P85">
            <v>0</v>
          </cell>
          <cell r="Q85">
            <v>0.20887999999999998</v>
          </cell>
          <cell r="R85">
            <v>0.84489999999999998</v>
          </cell>
          <cell r="T85">
            <v>636.02</v>
          </cell>
          <cell r="AA85">
            <v>636.02</v>
          </cell>
          <cell r="AB85">
            <v>208.88</v>
          </cell>
          <cell r="AF85">
            <v>208.88</v>
          </cell>
          <cell r="AG85">
            <v>844.9</v>
          </cell>
          <cell r="AH85">
            <v>844.9</v>
          </cell>
          <cell r="AI85">
            <v>636.02</v>
          </cell>
          <cell r="AJ85">
            <v>0</v>
          </cell>
          <cell r="AK85">
            <v>636.02</v>
          </cell>
        </row>
        <row r="86">
          <cell r="C86">
            <v>405104</v>
          </cell>
          <cell r="D86" t="str">
            <v xml:space="preserve">  OCTOROI / OTHER TAXES          </v>
          </cell>
          <cell r="E86">
            <v>0.68410000000000004</v>
          </cell>
          <cell r="F86">
            <v>0</v>
          </cell>
          <cell r="G86">
            <v>0</v>
          </cell>
          <cell r="H86">
            <v>0</v>
          </cell>
          <cell r="I86">
            <v>1.5769999999999999E-2</v>
          </cell>
          <cell r="J86">
            <v>0</v>
          </cell>
          <cell r="K86">
            <v>0</v>
          </cell>
          <cell r="L86">
            <v>0.69986999999999999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0.69986999999999999</v>
          </cell>
          <cell r="T86">
            <v>684.1</v>
          </cell>
          <cell r="X86">
            <v>15.77</v>
          </cell>
          <cell r="AA86">
            <v>699.87</v>
          </cell>
          <cell r="AF86">
            <v>0</v>
          </cell>
          <cell r="AG86">
            <v>699.87</v>
          </cell>
          <cell r="AH86">
            <v>699.87</v>
          </cell>
          <cell r="AI86">
            <v>699.87</v>
          </cell>
          <cell r="AJ86">
            <v>0</v>
          </cell>
          <cell r="AK86">
            <v>699.87</v>
          </cell>
        </row>
        <row r="87">
          <cell r="C87">
            <v>405106</v>
          </cell>
          <cell r="D87" t="str">
            <v xml:space="preserve">  EXCISDE DUTY RECOVERED         </v>
          </cell>
          <cell r="E87">
            <v>0</v>
          </cell>
          <cell r="F87">
            <v>0</v>
          </cell>
          <cell r="G87">
            <v>-48.31962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-48.31962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-48.31962</v>
          </cell>
          <cell r="V87">
            <v>-48319.62</v>
          </cell>
          <cell r="AA87">
            <v>-48319.62</v>
          </cell>
          <cell r="AF87">
            <v>0</v>
          </cell>
          <cell r="AG87">
            <v>-48319.62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</row>
        <row r="88">
          <cell r="C88">
            <v>500700</v>
          </cell>
          <cell r="D88" t="str">
            <v xml:space="preserve">  COMMISSIONS                    </v>
          </cell>
          <cell r="E88">
            <v>0.20707</v>
          </cell>
          <cell r="F88">
            <v>0</v>
          </cell>
          <cell r="G88">
            <v>3.8210900000000003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4.0281600000000006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4.0281600000000006</v>
          </cell>
          <cell r="T88">
            <v>207.07</v>
          </cell>
          <cell r="V88">
            <v>3821.09</v>
          </cell>
          <cell r="AA88">
            <v>4028.1600000000003</v>
          </cell>
          <cell r="AF88">
            <v>0</v>
          </cell>
          <cell r="AG88">
            <v>4028.1600000000003</v>
          </cell>
          <cell r="AH88">
            <v>207.07000000000016</v>
          </cell>
          <cell r="AI88">
            <v>207.07000000000016</v>
          </cell>
          <cell r="AJ88">
            <v>0</v>
          </cell>
          <cell r="AK88">
            <v>207.07</v>
          </cell>
        </row>
        <row r="89">
          <cell r="C89">
            <v>510700</v>
          </cell>
          <cell r="D89" t="str">
            <v xml:space="preserve">  ENTERTAINMENT                  </v>
          </cell>
          <cell r="E89">
            <v>0.62024999999999997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0.62024999999999997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0.62024999999999997</v>
          </cell>
          <cell r="T89">
            <v>275.42</v>
          </cell>
          <cell r="X89">
            <v>81.489999999999995</v>
          </cell>
          <cell r="Y89">
            <v>39.409999999999997</v>
          </cell>
          <cell r="Z89">
            <v>223.93</v>
          </cell>
          <cell r="AA89">
            <v>620.25</v>
          </cell>
          <cell r="AF89">
            <v>0</v>
          </cell>
          <cell r="AG89">
            <v>620.25</v>
          </cell>
          <cell r="AH89">
            <v>620.25</v>
          </cell>
          <cell r="AI89">
            <v>620.25</v>
          </cell>
          <cell r="AJ89">
            <v>0</v>
          </cell>
          <cell r="AK89">
            <v>620.25</v>
          </cell>
        </row>
        <row r="90">
          <cell r="C90">
            <v>530100</v>
          </cell>
          <cell r="D90" t="str">
            <v xml:space="preserve">  RENT - GROUND                  </v>
          </cell>
          <cell r="E90">
            <v>4.5439999999999996</v>
          </cell>
          <cell r="F90">
            <v>0</v>
          </cell>
          <cell r="G90">
            <v>0</v>
          </cell>
          <cell r="H90">
            <v>0</v>
          </cell>
          <cell r="I90">
            <v>0.99399999999999999</v>
          </cell>
          <cell r="J90">
            <v>0</v>
          </cell>
          <cell r="K90">
            <v>0</v>
          </cell>
          <cell r="L90">
            <v>5.5379999999999994</v>
          </cell>
          <cell r="M90">
            <v>0.66255999999999993</v>
          </cell>
          <cell r="N90">
            <v>0</v>
          </cell>
          <cell r="O90">
            <v>0</v>
          </cell>
          <cell r="P90">
            <v>0</v>
          </cell>
          <cell r="Q90">
            <v>0.66255999999999993</v>
          </cell>
          <cell r="R90">
            <v>6.2005599999999994</v>
          </cell>
          <cell r="T90">
            <v>4544</v>
          </cell>
          <cell r="X90">
            <v>994</v>
          </cell>
          <cell r="AA90">
            <v>5538</v>
          </cell>
          <cell r="AB90">
            <v>662.56</v>
          </cell>
          <cell r="AF90">
            <v>662.56</v>
          </cell>
          <cell r="AG90">
            <v>6200.5599999999995</v>
          </cell>
          <cell r="AH90">
            <v>6200.5599999999995</v>
          </cell>
          <cell r="AI90">
            <v>5538</v>
          </cell>
          <cell r="AJ90">
            <v>0</v>
          </cell>
          <cell r="AK90">
            <v>5538</v>
          </cell>
        </row>
        <row r="91">
          <cell r="C91">
            <v>530101</v>
          </cell>
          <cell r="D91" t="str">
            <v xml:space="preserve">  EQUIPMENT RENTAL               </v>
          </cell>
          <cell r="E91">
            <v>0</v>
          </cell>
          <cell r="F91">
            <v>0</v>
          </cell>
          <cell r="G91">
            <v>2.1488200000000002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2.1488200000000002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2.1488200000000002</v>
          </cell>
          <cell r="V91">
            <v>2148.8200000000002</v>
          </cell>
          <cell r="AA91">
            <v>2148.8200000000002</v>
          </cell>
          <cell r="AF91">
            <v>0</v>
          </cell>
          <cell r="AG91">
            <v>2148.8200000000002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C92">
            <v>530306</v>
          </cell>
          <cell r="D92" t="str">
            <v xml:space="preserve">  INSTRUMENT CALIBRATION         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2.7108699999999999</v>
          </cell>
          <cell r="N92">
            <v>0</v>
          </cell>
          <cell r="O92">
            <v>0</v>
          </cell>
          <cell r="P92">
            <v>0</v>
          </cell>
          <cell r="Q92">
            <v>2.7108699999999999</v>
          </cell>
          <cell r="R92">
            <v>2.7108699999999999</v>
          </cell>
          <cell r="AA92">
            <v>0</v>
          </cell>
          <cell r="AB92">
            <v>2710.87</v>
          </cell>
          <cell r="AF92">
            <v>2710.87</v>
          </cell>
          <cell r="AG92">
            <v>2710.87</v>
          </cell>
          <cell r="AH92">
            <v>2710.87</v>
          </cell>
          <cell r="AI92">
            <v>0</v>
          </cell>
          <cell r="AJ92">
            <v>0</v>
          </cell>
          <cell r="AK92">
            <v>0</v>
          </cell>
        </row>
        <row r="93">
          <cell r="C93">
            <v>530700</v>
          </cell>
          <cell r="D93" t="str">
            <v xml:space="preserve">  TRAINING AND SEMINARS          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2.6269999999999998E-2</v>
          </cell>
          <cell r="K93">
            <v>0</v>
          </cell>
          <cell r="L93">
            <v>2.6269999999999998E-2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2.6269999999999998E-2</v>
          </cell>
          <cell r="Y93">
            <v>26.27</v>
          </cell>
          <cell r="AA93">
            <v>26.27</v>
          </cell>
          <cell r="AF93">
            <v>0</v>
          </cell>
          <cell r="AG93">
            <v>26.27</v>
          </cell>
          <cell r="AH93">
            <v>26.27</v>
          </cell>
          <cell r="AI93">
            <v>26.27</v>
          </cell>
          <cell r="AJ93">
            <v>0</v>
          </cell>
          <cell r="AK93">
            <v>26.27</v>
          </cell>
        </row>
        <row r="94">
          <cell r="C94">
            <v>530900</v>
          </cell>
          <cell r="D94" t="str">
            <v xml:space="preserve">  VEHICLE EXPENSES               </v>
          </cell>
          <cell r="E94">
            <v>5.9450000000000003</v>
          </cell>
          <cell r="F94">
            <v>0.27639999999999998</v>
          </cell>
          <cell r="G94">
            <v>0.10536</v>
          </cell>
          <cell r="H94">
            <v>0.62864999999999993</v>
          </cell>
          <cell r="I94">
            <v>1.8620000000000001</v>
          </cell>
          <cell r="J94">
            <v>4.7359999999999999E-2</v>
          </cell>
          <cell r="K94">
            <v>0</v>
          </cell>
          <cell r="L94">
            <v>8.86477</v>
          </cell>
          <cell r="M94">
            <v>1.07657</v>
          </cell>
          <cell r="N94">
            <v>0</v>
          </cell>
          <cell r="O94">
            <v>0</v>
          </cell>
          <cell r="P94">
            <v>0</v>
          </cell>
          <cell r="Q94">
            <v>1.07657</v>
          </cell>
          <cell r="R94">
            <v>9.9413400000000003</v>
          </cell>
          <cell r="T94">
            <v>5945</v>
          </cell>
          <cell r="U94">
            <v>276.39999999999998</v>
          </cell>
          <cell r="V94">
            <v>105.36</v>
          </cell>
          <cell r="W94">
            <v>628.65</v>
          </cell>
          <cell r="X94">
            <v>1862</v>
          </cell>
          <cell r="Y94">
            <v>47.36</v>
          </cell>
          <cell r="AA94">
            <v>8864.77</v>
          </cell>
          <cell r="AB94">
            <v>1076.57</v>
          </cell>
          <cell r="AF94">
            <v>1076.57</v>
          </cell>
          <cell r="AG94">
            <v>9941.34</v>
          </cell>
          <cell r="AH94">
            <v>8930.93</v>
          </cell>
          <cell r="AI94">
            <v>7854.3600000000006</v>
          </cell>
          <cell r="AJ94">
            <v>0</v>
          </cell>
          <cell r="AK94">
            <v>7854.36</v>
          </cell>
        </row>
        <row r="95">
          <cell r="C95">
            <v>531103</v>
          </cell>
          <cell r="D95" t="str">
            <v xml:space="preserve">  INSURANCE RECOVERY             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-0.18190999999999999</v>
          </cell>
          <cell r="K95">
            <v>0</v>
          </cell>
          <cell r="L95">
            <v>-0.18190999999999999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-0.18190999999999999</v>
          </cell>
          <cell r="Y95">
            <v>-181.91</v>
          </cell>
          <cell r="AA95">
            <v>-181.91</v>
          </cell>
          <cell r="AF95">
            <v>0</v>
          </cell>
          <cell r="AG95">
            <v>-181.91</v>
          </cell>
          <cell r="AH95">
            <v>-181.91</v>
          </cell>
          <cell r="AI95">
            <v>-181.91</v>
          </cell>
          <cell r="AJ95">
            <v>0</v>
          </cell>
          <cell r="AK95">
            <v>-181.91</v>
          </cell>
        </row>
        <row r="96">
          <cell r="C96">
            <v>531200</v>
          </cell>
          <cell r="D96" t="str">
            <v xml:space="preserve">  FACILITIES MAINTENANCE         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2.58473</v>
          </cell>
          <cell r="N96">
            <v>3.075E-2</v>
          </cell>
          <cell r="O96">
            <v>0</v>
          </cell>
          <cell r="P96">
            <v>0</v>
          </cell>
          <cell r="Q96">
            <v>2.6154799999999998</v>
          </cell>
          <cell r="R96">
            <v>2.6154799999999998</v>
          </cell>
          <cell r="AA96">
            <v>0</v>
          </cell>
          <cell r="AB96">
            <v>2584.73</v>
          </cell>
          <cell r="AC96">
            <v>30.75</v>
          </cell>
          <cell r="AF96">
            <v>2615.48</v>
          </cell>
          <cell r="AG96">
            <v>2615.48</v>
          </cell>
          <cell r="AH96">
            <v>2615.48</v>
          </cell>
          <cell r="AI96">
            <v>0</v>
          </cell>
          <cell r="AJ96">
            <v>0</v>
          </cell>
          <cell r="AK96">
            <v>0</v>
          </cell>
        </row>
        <row r="97">
          <cell r="C97">
            <v>531203</v>
          </cell>
          <cell r="D97" t="str">
            <v xml:space="preserve">  GUEST HOUSE MAINTENANCE        </v>
          </cell>
          <cell r="E97">
            <v>8.4014299999999995</v>
          </cell>
          <cell r="F97">
            <v>0</v>
          </cell>
          <cell r="G97">
            <v>0</v>
          </cell>
          <cell r="H97">
            <v>0.30885000000000001</v>
          </cell>
          <cell r="I97">
            <v>0</v>
          </cell>
          <cell r="J97">
            <v>0</v>
          </cell>
          <cell r="K97">
            <v>0</v>
          </cell>
          <cell r="L97">
            <v>8.7102799999999991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8.7102799999999991</v>
          </cell>
          <cell r="T97">
            <v>8401.43</v>
          </cell>
          <cell r="W97">
            <v>308.85000000000002</v>
          </cell>
          <cell r="AA97">
            <v>8710.2800000000007</v>
          </cell>
          <cell r="AF97">
            <v>0</v>
          </cell>
          <cell r="AG97">
            <v>8710.2800000000007</v>
          </cell>
          <cell r="AH97">
            <v>8401.43</v>
          </cell>
          <cell r="AI97">
            <v>8401.43</v>
          </cell>
          <cell r="AJ97">
            <v>0</v>
          </cell>
          <cell r="AK97">
            <v>8401.43</v>
          </cell>
        </row>
        <row r="98">
          <cell r="C98">
            <v>531400</v>
          </cell>
          <cell r="D98" t="str">
            <v xml:space="preserve">  FACILITIES SECURITY            </v>
          </cell>
          <cell r="E98">
            <v>0</v>
          </cell>
          <cell r="F98">
            <v>1.85928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1.85928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1.85928</v>
          </cell>
          <cell r="U98">
            <v>1859.28</v>
          </cell>
          <cell r="AA98">
            <v>1859.28</v>
          </cell>
          <cell r="AF98">
            <v>0</v>
          </cell>
          <cell r="AG98">
            <v>1859.28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C99">
            <v>531900</v>
          </cell>
          <cell r="D99" t="str">
            <v xml:space="preserve">  TAXES/ FEES/ LICENSES          </v>
          </cell>
          <cell r="E99">
            <v>3.5849299999999999</v>
          </cell>
          <cell r="F99">
            <v>0</v>
          </cell>
          <cell r="G99">
            <v>0.16102</v>
          </cell>
          <cell r="H99">
            <v>0.30658999999999997</v>
          </cell>
          <cell r="I99">
            <v>9.2120000000000007E-2</v>
          </cell>
          <cell r="J99">
            <v>0.53747</v>
          </cell>
          <cell r="K99">
            <v>1.436E-2</v>
          </cell>
          <cell r="L99">
            <v>4.6964900000000007</v>
          </cell>
          <cell r="M99">
            <v>1.2093900000000002</v>
          </cell>
          <cell r="N99">
            <v>0</v>
          </cell>
          <cell r="O99">
            <v>0</v>
          </cell>
          <cell r="P99">
            <v>0</v>
          </cell>
          <cell r="Q99">
            <v>1.2093900000000002</v>
          </cell>
          <cell r="R99">
            <v>5.9058800000000007</v>
          </cell>
          <cell r="T99">
            <v>3584.93</v>
          </cell>
          <cell r="V99">
            <v>161.02000000000001</v>
          </cell>
          <cell r="W99">
            <v>306.58999999999997</v>
          </cell>
          <cell r="X99">
            <v>92.12</v>
          </cell>
          <cell r="Y99">
            <v>537.47</v>
          </cell>
          <cell r="Z99">
            <v>14.36</v>
          </cell>
          <cell r="AA99">
            <v>4696.49</v>
          </cell>
          <cell r="AB99">
            <v>1209.3900000000001</v>
          </cell>
          <cell r="AF99">
            <v>1209.3900000000001</v>
          </cell>
          <cell r="AG99">
            <v>5905.88</v>
          </cell>
          <cell r="AH99">
            <v>5438.2699999999995</v>
          </cell>
          <cell r="AI99">
            <v>4228.8799999999992</v>
          </cell>
          <cell r="AJ99">
            <v>0</v>
          </cell>
          <cell r="AK99">
            <v>4228.88</v>
          </cell>
        </row>
        <row r="100">
          <cell r="C100">
            <v>532000</v>
          </cell>
          <cell r="D100" t="str">
            <v xml:space="preserve">  OFFICE SUPPLIES                </v>
          </cell>
          <cell r="E100">
            <v>10.621969999999999</v>
          </cell>
          <cell r="F100">
            <v>-1.7800000000000001E-3</v>
          </cell>
          <cell r="G100">
            <v>8.5739999999999997E-2</v>
          </cell>
          <cell r="H100">
            <v>0.42349999999999999</v>
          </cell>
          <cell r="I100">
            <v>0.50314000000000003</v>
          </cell>
          <cell r="J100">
            <v>0.56580999999999992</v>
          </cell>
          <cell r="K100">
            <v>0</v>
          </cell>
          <cell r="L100">
            <v>12.19838</v>
          </cell>
          <cell r="M100">
            <v>2.33629</v>
          </cell>
          <cell r="N100">
            <v>0</v>
          </cell>
          <cell r="O100">
            <v>0.1222</v>
          </cell>
          <cell r="P100">
            <v>0</v>
          </cell>
          <cell r="Q100">
            <v>2.4584899999999998</v>
          </cell>
          <cell r="R100">
            <v>14.65687</v>
          </cell>
          <cell r="T100">
            <v>10621.97</v>
          </cell>
          <cell r="U100">
            <v>-1.78</v>
          </cell>
          <cell r="V100">
            <v>85.74</v>
          </cell>
          <cell r="W100">
            <v>423.5</v>
          </cell>
          <cell r="X100">
            <v>503.14</v>
          </cell>
          <cell r="Y100">
            <v>565.80999999999995</v>
          </cell>
          <cell r="AA100">
            <v>12198.379999999997</v>
          </cell>
          <cell r="AB100">
            <v>2336.29</v>
          </cell>
          <cell r="AD100">
            <v>122.2</v>
          </cell>
          <cell r="AF100">
            <v>2458.4899999999998</v>
          </cell>
          <cell r="AG100">
            <v>14656.869999999997</v>
          </cell>
          <cell r="AH100">
            <v>14149.409999999998</v>
          </cell>
          <cell r="AI100">
            <v>11690.919999999998</v>
          </cell>
          <cell r="AJ100">
            <v>0</v>
          </cell>
          <cell r="AK100">
            <v>11690.919999999998</v>
          </cell>
        </row>
        <row r="101">
          <cell r="C101">
            <v>532100</v>
          </cell>
          <cell r="D101" t="str">
            <v xml:space="preserve">  RECRUITING                     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0.81647999999999998</v>
          </cell>
          <cell r="K101">
            <v>0</v>
          </cell>
          <cell r="L101">
            <v>0.81647999999999998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0.81647999999999998</v>
          </cell>
          <cell r="Y101">
            <v>816.48</v>
          </cell>
          <cell r="AA101">
            <v>816.48</v>
          </cell>
          <cell r="AF101">
            <v>0</v>
          </cell>
          <cell r="AG101">
            <v>816.48</v>
          </cell>
          <cell r="AH101">
            <v>816.48</v>
          </cell>
          <cell r="AI101">
            <v>816.48</v>
          </cell>
          <cell r="AJ101">
            <v>0</v>
          </cell>
          <cell r="AK101">
            <v>816.48</v>
          </cell>
        </row>
        <row r="102">
          <cell r="C102">
            <v>532300</v>
          </cell>
          <cell r="D102" t="str">
            <v xml:space="preserve">  BOOKS AND PERIODICALS OFFICE   </v>
          </cell>
          <cell r="E102">
            <v>6.4099999999999999E-3</v>
          </cell>
          <cell r="F102">
            <v>-5.0959999999999998E-2</v>
          </cell>
          <cell r="G102">
            <v>0</v>
          </cell>
          <cell r="H102">
            <v>4.4200000000000003E-3</v>
          </cell>
          <cell r="I102">
            <v>1.502E-2</v>
          </cell>
          <cell r="J102">
            <v>0</v>
          </cell>
          <cell r="K102">
            <v>0</v>
          </cell>
          <cell r="L102">
            <v>-2.511E-2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-2.511E-2</v>
          </cell>
          <cell r="T102">
            <v>6.41</v>
          </cell>
          <cell r="U102">
            <v>-50.96</v>
          </cell>
          <cell r="W102">
            <v>4.42</v>
          </cell>
          <cell r="X102">
            <v>15.02</v>
          </cell>
          <cell r="AA102">
            <v>-25.109999999999996</v>
          </cell>
          <cell r="AF102">
            <v>0</v>
          </cell>
          <cell r="AG102">
            <v>-25.109999999999996</v>
          </cell>
          <cell r="AH102">
            <v>21.430000000000007</v>
          </cell>
          <cell r="AI102">
            <v>21.430000000000007</v>
          </cell>
          <cell r="AJ102">
            <v>0</v>
          </cell>
          <cell r="AK102">
            <v>21.43</v>
          </cell>
        </row>
        <row r="103">
          <cell r="C103">
            <v>532304</v>
          </cell>
          <cell r="D103" t="str">
            <v xml:space="preserve">  SUBSCRIPTIONS                  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0.19950999999999999</v>
          </cell>
          <cell r="K103">
            <v>0</v>
          </cell>
          <cell r="L103">
            <v>0.19950999999999999</v>
          </cell>
          <cell r="M103">
            <v>0</v>
          </cell>
          <cell r="N103">
            <v>0</v>
          </cell>
          <cell r="O103">
            <v>8.8349999999999998E-2</v>
          </cell>
          <cell r="P103">
            <v>0</v>
          </cell>
          <cell r="Q103">
            <v>8.8349999999999998E-2</v>
          </cell>
          <cell r="R103">
            <v>0.28786</v>
          </cell>
          <cell r="Y103">
            <v>199.51</v>
          </cell>
          <cell r="AA103">
            <v>199.51</v>
          </cell>
          <cell r="AD103">
            <v>88.35</v>
          </cell>
          <cell r="AF103">
            <v>88.35</v>
          </cell>
          <cell r="AG103">
            <v>287.86</v>
          </cell>
          <cell r="AH103">
            <v>287.86</v>
          </cell>
          <cell r="AI103">
            <v>199.51000000000002</v>
          </cell>
          <cell r="AJ103">
            <v>0</v>
          </cell>
          <cell r="AK103">
            <v>199.51</v>
          </cell>
        </row>
        <row r="104">
          <cell r="C104">
            <v>533100</v>
          </cell>
          <cell r="D104" t="str">
            <v xml:space="preserve">  COMPUTER MAINTENANCE SOFTWARE  </v>
          </cell>
          <cell r="E104">
            <v>6.2649999999999997E-2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6.2649999999999997E-2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6.2649999999999997E-2</v>
          </cell>
          <cell r="T104">
            <v>62.65</v>
          </cell>
          <cell r="AA104">
            <v>62.65</v>
          </cell>
          <cell r="AF104">
            <v>0</v>
          </cell>
          <cell r="AG104">
            <v>62.65</v>
          </cell>
          <cell r="AH104">
            <v>62.65</v>
          </cell>
          <cell r="AI104">
            <v>62.65</v>
          </cell>
          <cell r="AJ104">
            <v>0</v>
          </cell>
          <cell r="AK104">
            <v>62.65</v>
          </cell>
        </row>
        <row r="105">
          <cell r="C105">
            <v>533500</v>
          </cell>
          <cell r="D105" t="str">
            <v xml:space="preserve">  ADVERTISING AND PROMOTION      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0.26505000000000001</v>
          </cell>
          <cell r="J105">
            <v>0</v>
          </cell>
          <cell r="K105">
            <v>0</v>
          </cell>
          <cell r="L105">
            <v>0.26505000000000001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0.26505000000000001</v>
          </cell>
          <cell r="X105">
            <v>265.05</v>
          </cell>
          <cell r="AA105">
            <v>265.05</v>
          </cell>
          <cell r="AF105">
            <v>0</v>
          </cell>
          <cell r="AG105">
            <v>265.05</v>
          </cell>
          <cell r="AH105">
            <v>265.05</v>
          </cell>
          <cell r="AI105">
            <v>265.05</v>
          </cell>
          <cell r="AJ105">
            <v>0</v>
          </cell>
          <cell r="AK105">
            <v>265.05</v>
          </cell>
        </row>
        <row r="106">
          <cell r="C106">
            <v>533504</v>
          </cell>
          <cell r="D106" t="str">
            <v xml:space="preserve">  BUSINESS PROMOTION EXPENSES    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5.5199999999999997E-3</v>
          </cell>
          <cell r="N106">
            <v>0</v>
          </cell>
          <cell r="O106">
            <v>0</v>
          </cell>
          <cell r="P106">
            <v>0</v>
          </cell>
          <cell r="Q106">
            <v>5.5199999999999997E-3</v>
          </cell>
          <cell r="R106">
            <v>5.5199999999999997E-3</v>
          </cell>
          <cell r="AA106">
            <v>0</v>
          </cell>
          <cell r="AB106">
            <v>5.52</v>
          </cell>
          <cell r="AF106">
            <v>5.52</v>
          </cell>
          <cell r="AG106">
            <v>5.52</v>
          </cell>
          <cell r="AH106">
            <v>5.52</v>
          </cell>
          <cell r="AI106">
            <v>0</v>
          </cell>
          <cell r="AJ106">
            <v>0</v>
          </cell>
          <cell r="AK106">
            <v>0</v>
          </cell>
        </row>
        <row r="107">
          <cell r="C107">
            <v>533600</v>
          </cell>
          <cell r="D107" t="str">
            <v xml:space="preserve">  MISC. EXPENSES                 </v>
          </cell>
          <cell r="E107">
            <v>0.49743999999999999</v>
          </cell>
          <cell r="F107">
            <v>0.89619000000000004</v>
          </cell>
          <cell r="G107">
            <v>0.13419999999999999</v>
          </cell>
          <cell r="H107">
            <v>0.30002999999999996</v>
          </cell>
          <cell r="I107">
            <v>0.35458999999999996</v>
          </cell>
          <cell r="J107">
            <v>0.78282000000000007</v>
          </cell>
          <cell r="K107">
            <v>0</v>
          </cell>
          <cell r="L107">
            <v>2.9652699999999999</v>
          </cell>
          <cell r="M107">
            <v>0.76436000000000004</v>
          </cell>
          <cell r="N107">
            <v>0</v>
          </cell>
          <cell r="O107">
            <v>5.5199999999999997E-3</v>
          </cell>
          <cell r="P107">
            <v>0</v>
          </cell>
          <cell r="Q107">
            <v>0.76988000000000001</v>
          </cell>
          <cell r="R107">
            <v>3.73515</v>
          </cell>
          <cell r="T107">
            <v>497.44</v>
          </cell>
          <cell r="U107">
            <v>896.19</v>
          </cell>
          <cell r="V107">
            <v>134.19999999999999</v>
          </cell>
          <cell r="W107">
            <v>300.02999999999997</v>
          </cell>
          <cell r="X107">
            <v>354.59</v>
          </cell>
          <cell r="Y107">
            <v>782.82</v>
          </cell>
          <cell r="AA107">
            <v>2965.2700000000004</v>
          </cell>
          <cell r="AB107">
            <v>764.36</v>
          </cell>
          <cell r="AD107">
            <v>5.52</v>
          </cell>
          <cell r="AF107">
            <v>769.88</v>
          </cell>
          <cell r="AG107">
            <v>3735.1500000000005</v>
          </cell>
          <cell r="AH107">
            <v>2404.7300000000005</v>
          </cell>
          <cell r="AI107">
            <v>1634.8500000000004</v>
          </cell>
          <cell r="AJ107">
            <v>0</v>
          </cell>
          <cell r="AK107">
            <v>1634.85</v>
          </cell>
        </row>
        <row r="108">
          <cell r="C108">
            <v>533617</v>
          </cell>
          <cell r="D108" t="str">
            <v xml:space="preserve">  GIFTS                          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9.1599999999999997E-3</v>
          </cell>
          <cell r="J108">
            <v>0</v>
          </cell>
          <cell r="K108">
            <v>0</v>
          </cell>
          <cell r="L108">
            <v>9.1599999999999997E-3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9.1599999999999997E-3</v>
          </cell>
          <cell r="X108">
            <v>9.16</v>
          </cell>
          <cell r="AA108">
            <v>9.16</v>
          </cell>
          <cell r="AF108">
            <v>0</v>
          </cell>
          <cell r="AG108">
            <v>9.16</v>
          </cell>
          <cell r="AH108">
            <v>9.16</v>
          </cell>
          <cell r="AI108">
            <v>9.16</v>
          </cell>
          <cell r="AJ108">
            <v>0</v>
          </cell>
          <cell r="AK108">
            <v>9.16</v>
          </cell>
        </row>
        <row r="109">
          <cell r="C109">
            <v>600000</v>
          </cell>
          <cell r="D109" t="str">
            <v xml:space="preserve">  DEPARTMENT EXP ALLOCATION IN   </v>
          </cell>
          <cell r="E109">
            <v>1.5859400000000001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1.5859400000000001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1.5859400000000001</v>
          </cell>
          <cell r="T109">
            <v>1585.94</v>
          </cell>
          <cell r="AA109">
            <v>1585.94</v>
          </cell>
          <cell r="AF109">
            <v>0</v>
          </cell>
          <cell r="AG109">
            <v>1585.94</v>
          </cell>
          <cell r="AH109">
            <v>1585.94</v>
          </cell>
          <cell r="AI109">
            <v>1585.94</v>
          </cell>
          <cell r="AJ109">
            <v>0</v>
          </cell>
          <cell r="AK109">
            <v>1585.94</v>
          </cell>
        </row>
        <row r="110">
          <cell r="C110">
            <v>810201</v>
          </cell>
          <cell r="D110" t="str">
            <v xml:space="preserve">  ROUNDING DIFFERENCES (PAR)     </v>
          </cell>
          <cell r="E110">
            <v>0</v>
          </cell>
          <cell r="F110">
            <v>2.9999999999999997E-5</v>
          </cell>
          <cell r="G110">
            <v>1.0000000000000001E-5</v>
          </cell>
          <cell r="H110">
            <v>-5.0000000000000002E-5</v>
          </cell>
          <cell r="I110">
            <v>1.7999999999999998E-4</v>
          </cell>
          <cell r="J110">
            <v>0</v>
          </cell>
          <cell r="K110">
            <v>0</v>
          </cell>
          <cell r="L110">
            <v>1.6999999999999999E-4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1.6999999999999999E-4</v>
          </cell>
          <cell r="U110">
            <v>0.03</v>
          </cell>
          <cell r="V110">
            <v>0.01</v>
          </cell>
          <cell r="W110">
            <v>-0.05</v>
          </cell>
          <cell r="X110">
            <v>0.18</v>
          </cell>
          <cell r="AA110">
            <v>0.16999999999999998</v>
          </cell>
          <cell r="AF110">
            <v>0</v>
          </cell>
          <cell r="AG110">
            <v>0.16999999999999998</v>
          </cell>
          <cell r="AH110">
            <v>0.18</v>
          </cell>
          <cell r="AI110">
            <v>0.18</v>
          </cell>
          <cell r="AJ110">
            <v>0</v>
          </cell>
          <cell r="AK110">
            <v>0.18</v>
          </cell>
        </row>
        <row r="111">
          <cell r="E111">
            <v>37.400239999999997</v>
          </cell>
          <cell r="F111">
            <v>3.2569500000000002</v>
          </cell>
          <cell r="G111">
            <v>6.4562400000000002</v>
          </cell>
          <cell r="H111">
            <v>1.9719899999999999</v>
          </cell>
          <cell r="I111">
            <v>4.1110299999999995</v>
          </cell>
          <cell r="J111">
            <v>2.7938100000000001</v>
          </cell>
          <cell r="K111">
            <v>1.436E-2</v>
          </cell>
          <cell r="L111">
            <v>56.004619999999996</v>
          </cell>
          <cell r="M111">
            <v>11.559170000000002</v>
          </cell>
          <cell r="N111">
            <v>3.075E-2</v>
          </cell>
          <cell r="O111">
            <v>0.21607000000000001</v>
          </cell>
          <cell r="P111">
            <v>0</v>
          </cell>
          <cell r="Q111">
            <v>11.805990000000001</v>
          </cell>
          <cell r="R111">
            <v>67.810609999999983</v>
          </cell>
          <cell r="T111">
            <v>37055.410000000011</v>
          </cell>
          <cell r="U111">
            <v>3256.9500000000003</v>
          </cell>
          <cell r="V111">
            <v>6456.24</v>
          </cell>
          <cell r="W111">
            <v>1971.99</v>
          </cell>
          <cell r="X111">
            <v>4192.5200000000004</v>
          </cell>
          <cell r="Y111">
            <v>2833.22</v>
          </cell>
          <cell r="Z111">
            <v>238.29000000000002</v>
          </cell>
          <cell r="AA111">
            <v>56004.62000000001</v>
          </cell>
          <cell r="AB111">
            <v>11559.170000000002</v>
          </cell>
          <cell r="AC111">
            <v>30.75</v>
          </cell>
          <cell r="AD111">
            <v>216.07000000000002</v>
          </cell>
          <cell r="AE111">
            <v>0</v>
          </cell>
          <cell r="AF111">
            <v>11805.99</v>
          </cell>
          <cell r="AG111">
            <v>67810.61</v>
          </cell>
          <cell r="AH111">
            <v>56125.430000000008</v>
          </cell>
          <cell r="AI111">
            <v>44319.44000000001</v>
          </cell>
          <cell r="AJ111">
            <v>0</v>
          </cell>
          <cell r="AK111">
            <v>44319.440000000017</v>
          </cell>
        </row>
        <row r="113">
          <cell r="E113">
            <v>684.23241832760323</v>
          </cell>
          <cell r="F113">
            <v>16.063489999999998</v>
          </cell>
          <cell r="G113">
            <v>20.48959</v>
          </cell>
          <cell r="H113">
            <v>32.335349999999998</v>
          </cell>
          <cell r="I113">
            <v>22.454790646109497</v>
          </cell>
          <cell r="J113">
            <v>62.064510244498194</v>
          </cell>
          <cell r="K113">
            <v>18.442038127602963</v>
          </cell>
          <cell r="L113">
            <v>856.08218734581385</v>
          </cell>
          <cell r="M113">
            <v>121.28383560759681</v>
          </cell>
          <cell r="N113">
            <v>7.3209064583034626</v>
          </cell>
          <cell r="O113">
            <v>11.198963147921914</v>
          </cell>
          <cell r="P113">
            <v>0.18849744036385799</v>
          </cell>
          <cell r="Q113">
            <v>139.99220265418603</v>
          </cell>
          <cell r="R113">
            <v>996.07438999999999</v>
          </cell>
          <cell r="T113">
            <v>483952.76000000013</v>
          </cell>
          <cell r="U113">
            <v>16063.49</v>
          </cell>
          <cell r="V113">
            <v>20489.589999999997</v>
          </cell>
          <cell r="W113">
            <v>32335.35</v>
          </cell>
          <cell r="X113">
            <v>212449.34</v>
          </cell>
          <cell r="Y113">
            <v>52088.170000000006</v>
          </cell>
          <cell r="Z113">
            <v>10261.6</v>
          </cell>
          <cell r="AA113">
            <v>827640.3</v>
          </cell>
          <cell r="AB113">
            <v>154038.94999999995</v>
          </cell>
          <cell r="AC113">
            <v>316.22000000000003</v>
          </cell>
          <cell r="AD113">
            <v>14066.519999999999</v>
          </cell>
          <cell r="AE113">
            <v>12.4</v>
          </cell>
          <cell r="AF113">
            <v>168434.08999999994</v>
          </cell>
          <cell r="AG113">
            <v>996074.3899999999</v>
          </cell>
          <cell r="AH113">
            <v>927185.96</v>
          </cell>
          <cell r="AI113">
            <v>758751.87000000011</v>
          </cell>
          <cell r="AJ113">
            <v>0</v>
          </cell>
          <cell r="AK113">
            <v>758751.87000000023</v>
          </cell>
        </row>
        <row r="115">
          <cell r="E115">
            <v>1086.9231674612429</v>
          </cell>
          <cell r="F115">
            <v>16.421989999999997</v>
          </cell>
          <cell r="G115">
            <v>22.488939999999999</v>
          </cell>
          <cell r="H115">
            <v>48.507459999999995</v>
          </cell>
          <cell r="I115">
            <v>23.299733985345185</v>
          </cell>
          <cell r="J115">
            <v>62.80455799446726</v>
          </cell>
          <cell r="K115">
            <v>19.749903512175404</v>
          </cell>
          <cell r="L115">
            <v>1280.1957529532308</v>
          </cell>
          <cell r="M115">
            <v>261.93275862218087</v>
          </cell>
          <cell r="N115">
            <v>7.3209064583034626</v>
          </cell>
          <cell r="O115">
            <v>11.746844525920972</v>
          </cell>
          <cell r="P115">
            <v>0.18849744036385799</v>
          </cell>
          <cell r="Q115">
            <v>281.18900704676912</v>
          </cell>
          <cell r="R115">
            <v>1561.3847599999999</v>
          </cell>
          <cell r="T115">
            <v>862248.02000000025</v>
          </cell>
          <cell r="U115">
            <v>16421.989999999998</v>
          </cell>
          <cell r="V115">
            <v>22488.939999999995</v>
          </cell>
          <cell r="W115">
            <v>48507.46</v>
          </cell>
          <cell r="X115">
            <v>222737.6</v>
          </cell>
          <cell r="Y115">
            <v>52896.970000000008</v>
          </cell>
          <cell r="Z115">
            <v>10261.6</v>
          </cell>
          <cell r="AA115">
            <v>1235562.58</v>
          </cell>
          <cell r="AB115">
            <v>311427.03999999992</v>
          </cell>
          <cell r="AC115">
            <v>316.22000000000003</v>
          </cell>
          <cell r="AD115">
            <v>14066.519999999999</v>
          </cell>
          <cell r="AE115">
            <v>12.4</v>
          </cell>
          <cell r="AF115">
            <v>325822.17999999993</v>
          </cell>
          <cell r="AG115">
            <v>1561384.7599999998</v>
          </cell>
          <cell r="AH115">
            <v>1473966.37</v>
          </cell>
          <cell r="AI115">
            <v>1148144.1900000002</v>
          </cell>
          <cell r="AJ115">
            <v>0</v>
          </cell>
          <cell r="AK115">
            <v>1148144.1900000002</v>
          </cell>
        </row>
      </sheetData>
      <sheetData sheetId="2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Grand Total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OPERATION</v>
          </cell>
          <cell r="W5" t="str">
            <v>NOIDA</v>
          </cell>
          <cell r="X5" t="str">
            <v>PONDI</v>
          </cell>
          <cell r="Y5" t="str">
            <v>CHENNAI</v>
          </cell>
          <cell r="Z5" t="str">
            <v>CORPORATE</v>
          </cell>
          <cell r="AA5" t="str">
            <v>FINANCE</v>
          </cell>
          <cell r="AC5" t="str">
            <v>OPERATION</v>
          </cell>
          <cell r="AD5" t="str">
            <v>OPERATION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278.43006591291493</v>
          </cell>
          <cell r="H6">
            <v>0</v>
          </cell>
          <cell r="I6">
            <v>1.1314600000000001</v>
          </cell>
          <cell r="J6">
            <v>7.4188400000000003</v>
          </cell>
          <cell r="N6">
            <v>286.98036591291492</v>
          </cell>
          <cell r="O6">
            <v>106.89311408708504</v>
          </cell>
          <cell r="Q6">
            <v>0</v>
          </cell>
          <cell r="R6">
            <v>106.89311408708504</v>
          </cell>
          <cell r="S6">
            <v>393.87347999999997</v>
          </cell>
          <cell r="U6">
            <v>270740.8</v>
          </cell>
          <cell r="V6">
            <v>0</v>
          </cell>
          <cell r="W6">
            <v>1131.46</v>
          </cell>
          <cell r="X6">
            <v>7418.84</v>
          </cell>
          <cell r="AB6">
            <v>279291.10000000003</v>
          </cell>
          <cell r="AC6">
            <v>114582.38</v>
          </cell>
          <cell r="AE6">
            <v>114582.38</v>
          </cell>
          <cell r="AF6">
            <v>393873.48000000004</v>
          </cell>
          <cell r="AG6">
            <v>385323.18</v>
          </cell>
          <cell r="AH6">
            <v>270740.8</v>
          </cell>
          <cell r="AI6">
            <v>0</v>
          </cell>
          <cell r="AJ6">
            <v>270740.8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27.338157188534964</v>
          </cell>
          <cell r="H7">
            <v>0</v>
          </cell>
          <cell r="I7">
            <v>0</v>
          </cell>
          <cell r="J7">
            <v>0</v>
          </cell>
          <cell r="N7">
            <v>27.338157188534964</v>
          </cell>
          <cell r="O7">
            <v>10.495492811465027</v>
          </cell>
          <cell r="Q7">
            <v>0</v>
          </cell>
          <cell r="R7">
            <v>10.495492811465027</v>
          </cell>
          <cell r="S7">
            <v>37.833649999999992</v>
          </cell>
          <cell r="U7">
            <v>27387.42</v>
          </cell>
          <cell r="AB7">
            <v>27387.42</v>
          </cell>
          <cell r="AC7">
            <v>27387.42</v>
          </cell>
          <cell r="AE7">
            <v>10446.23</v>
          </cell>
          <cell r="AF7">
            <v>10446.23</v>
          </cell>
          <cell r="AG7">
            <v>37833.649999999994</v>
          </cell>
          <cell r="AH7">
            <v>37833.649999999994</v>
          </cell>
          <cell r="AI7">
            <v>27387.419999999995</v>
          </cell>
          <cell r="AJ7">
            <v>0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7.2610958838268846</v>
          </cell>
          <cell r="H8">
            <v>0</v>
          </cell>
          <cell r="I8">
            <v>0</v>
          </cell>
          <cell r="J8">
            <v>0</v>
          </cell>
          <cell r="N8">
            <v>7.2610958838268846</v>
          </cell>
          <cell r="O8">
            <v>2.7876341161731153</v>
          </cell>
          <cell r="Q8">
            <v>0</v>
          </cell>
          <cell r="R8">
            <v>2.7876341161731153</v>
          </cell>
          <cell r="S8">
            <v>10.048729999999999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10048.73</v>
          </cell>
          <cell r="AG8">
            <v>10048.73</v>
          </cell>
          <cell r="AH8">
            <v>6798.869999999999</v>
          </cell>
          <cell r="AI8">
            <v>0</v>
          </cell>
          <cell r="AJ8">
            <v>6798.87</v>
          </cell>
        </row>
        <row r="9">
          <cell r="G9">
            <v>313.0293189852768</v>
          </cell>
          <cell r="H9">
            <v>313.0293189852768</v>
          </cell>
          <cell r="I9">
            <v>0</v>
          </cell>
          <cell r="J9">
            <v>1.1314600000000001</v>
          </cell>
          <cell r="K9">
            <v>7.4188400000000003</v>
          </cell>
          <cell r="L9">
            <v>0</v>
          </cell>
          <cell r="M9">
            <v>0</v>
          </cell>
          <cell r="N9">
            <v>0</v>
          </cell>
          <cell r="O9">
            <v>321.5796189852768</v>
          </cell>
          <cell r="P9">
            <v>120.17624101472317</v>
          </cell>
          <cell r="Q9">
            <v>0</v>
          </cell>
          <cell r="R9">
            <v>0</v>
          </cell>
          <cell r="S9">
            <v>120.17624101472317</v>
          </cell>
          <cell r="U9">
            <v>304927.08999999997</v>
          </cell>
          <cell r="V9">
            <v>0</v>
          </cell>
          <cell r="W9">
            <v>1131.46</v>
          </cell>
          <cell r="X9">
            <v>7418.84</v>
          </cell>
          <cell r="Y9">
            <v>0</v>
          </cell>
          <cell r="Z9">
            <v>0</v>
          </cell>
          <cell r="AA9">
            <v>0</v>
          </cell>
          <cell r="AB9">
            <v>313477.39</v>
          </cell>
          <cell r="AC9">
            <v>128278.47</v>
          </cell>
          <cell r="AD9">
            <v>0</v>
          </cell>
          <cell r="AE9">
            <v>128278.47</v>
          </cell>
          <cell r="AF9">
            <v>441755.86</v>
          </cell>
          <cell r="AG9">
            <v>433205.55999999994</v>
          </cell>
          <cell r="AH9">
            <v>304927.08999999997</v>
          </cell>
          <cell r="AI9">
            <v>0</v>
          </cell>
          <cell r="AJ9">
            <v>304927.08999999997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92.725991105560681</v>
          </cell>
          <cell r="H11">
            <v>3.2515800000000001</v>
          </cell>
          <cell r="I11">
            <v>0</v>
          </cell>
          <cell r="J11">
            <v>4.34504</v>
          </cell>
          <cell r="K11">
            <v>0.87717057068479132</v>
          </cell>
          <cell r="L11">
            <v>0.88094919414076311</v>
          </cell>
          <cell r="M11">
            <v>1.5371624541989053</v>
          </cell>
          <cell r="N11">
            <v>103.61789332458515</v>
          </cell>
          <cell r="O11">
            <v>22.850297052800716</v>
          </cell>
          <cell r="P11">
            <v>0</v>
          </cell>
          <cell r="Q11">
            <v>0.5419396226141282</v>
          </cell>
          <cell r="R11">
            <v>23.392236675414843</v>
          </cell>
          <cell r="S11">
            <v>127.01013</v>
          </cell>
          <cell r="U11">
            <v>100140.37</v>
          </cell>
          <cell r="V11">
            <v>3251.58</v>
          </cell>
          <cell r="W11">
            <v>0</v>
          </cell>
          <cell r="X11">
            <v>4345.04</v>
          </cell>
          <cell r="Y11">
            <v>914.59</v>
          </cell>
          <cell r="Z11">
            <v>962.86</v>
          </cell>
          <cell r="AA11">
            <v>566.57000000000005</v>
          </cell>
          <cell r="AB11">
            <v>110181.01</v>
          </cell>
          <cell r="AC11">
            <v>16829.12</v>
          </cell>
          <cell r="AD11">
            <v>0</v>
          </cell>
          <cell r="AE11">
            <v>16829.12</v>
          </cell>
          <cell r="AF11">
            <v>127010.12999999999</v>
          </cell>
          <cell r="AG11">
            <v>119413.51</v>
          </cell>
          <cell r="AH11">
            <v>102584.39</v>
          </cell>
          <cell r="AI11">
            <v>0</v>
          </cell>
          <cell r="AJ11">
            <v>102584.39</v>
          </cell>
        </row>
        <row r="12">
          <cell r="G12">
            <v>92.725991105560681</v>
          </cell>
          <cell r="H12">
            <v>3.2515800000000001</v>
          </cell>
          <cell r="I12">
            <v>0</v>
          </cell>
          <cell r="J12">
            <v>4.34504</v>
          </cell>
          <cell r="K12">
            <v>0.87717057068479132</v>
          </cell>
          <cell r="L12">
            <v>0.88094919414076311</v>
          </cell>
          <cell r="M12">
            <v>1.5371624541989053</v>
          </cell>
          <cell r="N12">
            <v>103.61789332458515</v>
          </cell>
          <cell r="O12">
            <v>22.850297052800716</v>
          </cell>
          <cell r="P12">
            <v>0</v>
          </cell>
          <cell r="Q12">
            <v>0.5419396226141282</v>
          </cell>
          <cell r="R12">
            <v>23.392236675414843</v>
          </cell>
          <cell r="S12">
            <v>127.01013</v>
          </cell>
          <cell r="U12">
            <v>100140.37</v>
          </cell>
          <cell r="V12">
            <v>3251.58</v>
          </cell>
          <cell r="W12">
            <v>0</v>
          </cell>
          <cell r="X12">
            <v>4345.04</v>
          </cell>
          <cell r="Y12">
            <v>914.59</v>
          </cell>
          <cell r="Z12">
            <v>962.86</v>
          </cell>
          <cell r="AA12">
            <v>566.57000000000005</v>
          </cell>
          <cell r="AB12">
            <v>110181.01</v>
          </cell>
          <cell r="AC12">
            <v>16829.12</v>
          </cell>
          <cell r="AD12">
            <v>0</v>
          </cell>
          <cell r="AE12">
            <v>16829.12</v>
          </cell>
          <cell r="AF12">
            <v>127010.12999999999</v>
          </cell>
          <cell r="AG12">
            <v>119413.51</v>
          </cell>
          <cell r="AH12">
            <v>102584.39</v>
          </cell>
          <cell r="AI12">
            <v>0</v>
          </cell>
          <cell r="AJ12">
            <v>102584.39</v>
          </cell>
        </row>
        <row r="14">
          <cell r="G14">
            <v>405.7553100908375</v>
          </cell>
          <cell r="H14">
            <v>405.7553100908375</v>
          </cell>
          <cell r="I14">
            <v>3.2515800000000001</v>
          </cell>
          <cell r="J14">
            <v>1.1314600000000001</v>
          </cell>
          <cell r="K14">
            <v>11.76388</v>
          </cell>
          <cell r="L14">
            <v>0.87717057068479132</v>
          </cell>
          <cell r="M14">
            <v>0.88094919414076311</v>
          </cell>
          <cell r="N14">
            <v>1.5371624541989053</v>
          </cell>
          <cell r="O14">
            <v>425.19751230986196</v>
          </cell>
          <cell r="Q14">
            <v>0.5419396226141282</v>
          </cell>
          <cell r="R14">
            <v>143.56847769013802</v>
          </cell>
          <cell r="S14">
            <v>568.76598999999987</v>
          </cell>
          <cell r="U14">
            <v>405067.45999999996</v>
          </cell>
          <cell r="V14">
            <v>3251.58</v>
          </cell>
          <cell r="W14">
            <v>1131.46</v>
          </cell>
          <cell r="X14">
            <v>11763.880000000001</v>
          </cell>
          <cell r="Y14">
            <v>914.59</v>
          </cell>
          <cell r="Z14">
            <v>962.86</v>
          </cell>
          <cell r="AA14">
            <v>566.57000000000005</v>
          </cell>
          <cell r="AB14">
            <v>423658.4</v>
          </cell>
          <cell r="AC14">
            <v>145107.59</v>
          </cell>
          <cell r="AD14">
            <v>0</v>
          </cell>
          <cell r="AE14">
            <v>145107.59</v>
          </cell>
          <cell r="AF14">
            <v>568765.99</v>
          </cell>
          <cell r="AG14">
            <v>552619.06999999995</v>
          </cell>
          <cell r="AH14">
            <v>407511.48</v>
          </cell>
          <cell r="AI14">
            <v>0</v>
          </cell>
          <cell r="AJ14">
            <v>407511.48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193.48504952862743</v>
          </cell>
          <cell r="H16">
            <v>31.512460000000001</v>
          </cell>
          <cell r="I16">
            <v>1.8802999999999999</v>
          </cell>
          <cell r="J16">
            <v>4.5871300000000002</v>
          </cell>
          <cell r="K16">
            <v>8.7463022980297342</v>
          </cell>
          <cell r="L16">
            <v>25.987592860908588</v>
          </cell>
          <cell r="M16">
            <v>7.7134666699526147</v>
          </cell>
          <cell r="N16">
            <v>273.91230135751834</v>
          </cell>
          <cell r="O16">
            <v>22.660596752796906</v>
          </cell>
          <cell r="P16">
            <v>4.3213418896847342</v>
          </cell>
          <cell r="Q16">
            <v>0</v>
          </cell>
          <cell r="R16">
            <v>26.981938642481641</v>
          </cell>
          <cell r="S16">
            <v>300.89423999999997</v>
          </cell>
          <cell r="U16">
            <v>186803.89</v>
          </cell>
          <cell r="V16">
            <v>31512.46</v>
          </cell>
          <cell r="W16">
            <v>1880.3</v>
          </cell>
          <cell r="X16">
            <v>4587.13</v>
          </cell>
          <cell r="Y16">
            <v>19397.8</v>
          </cell>
          <cell r="AB16">
            <v>244181.58</v>
          </cell>
          <cell r="AC16">
            <v>5147.7000000000071</v>
          </cell>
          <cell r="AD16">
            <v>51564.959999999999</v>
          </cell>
          <cell r="AE16">
            <v>56712.66</v>
          </cell>
          <cell r="AF16">
            <v>300894.24</v>
          </cell>
          <cell r="AG16">
            <v>262914.34999999998</v>
          </cell>
          <cell r="AH16">
            <v>206201.68999999997</v>
          </cell>
          <cell r="AI16">
            <v>0</v>
          </cell>
          <cell r="AJ16">
            <v>206201.69</v>
          </cell>
        </row>
        <row r="17">
          <cell r="C17">
            <v>500100</v>
          </cell>
          <cell r="D17">
            <v>516484</v>
          </cell>
          <cell r="E17" t="str">
            <v xml:space="preserve">  INDIRECT BONUSES               </v>
          </cell>
          <cell r="F17" t="str">
            <v>Staff CTC</v>
          </cell>
          <cell r="G17" t="str">
            <v>CIPL + CPIPL</v>
          </cell>
          <cell r="H17">
            <v>6.2125990445775221</v>
          </cell>
          <cell r="I17">
            <v>23.862549999999999</v>
          </cell>
          <cell r="J17">
            <v>0</v>
          </cell>
          <cell r="K17">
            <v>0</v>
          </cell>
          <cell r="L17">
            <v>0.28083445947220925</v>
          </cell>
          <cell r="M17">
            <v>0.8344339522453007</v>
          </cell>
          <cell r="N17">
            <v>0.24767120653959351</v>
          </cell>
          <cell r="O17">
            <v>31.438088662834627</v>
          </cell>
          <cell r="P17">
            <v>0.72760764761389485</v>
          </cell>
          <cell r="Q17">
            <v>0.13875368955148157</v>
          </cell>
          <cell r="R17">
            <v>0</v>
          </cell>
          <cell r="S17">
            <v>0.86636133716537644</v>
          </cell>
          <cell r="U17">
            <v>6798.84</v>
          </cell>
          <cell r="V17">
            <v>6798.84</v>
          </cell>
          <cell r="AB17">
            <v>30661.39</v>
          </cell>
          <cell r="AC17">
            <v>1643.06</v>
          </cell>
          <cell r="AE17">
            <v>1643.06</v>
          </cell>
          <cell r="AF17">
            <v>32304.45</v>
          </cell>
          <cell r="AG17">
            <v>8441.9000000000015</v>
          </cell>
          <cell r="AH17">
            <v>6798.840000000002</v>
          </cell>
          <cell r="AI17">
            <v>0</v>
          </cell>
          <cell r="AJ17">
            <v>6798.84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7.2508557147668</v>
          </cell>
          <cell r="H18">
            <v>1.8183199999999999</v>
          </cell>
          <cell r="I18">
            <v>1.0199999999999999E-2</v>
          </cell>
          <cell r="J18">
            <v>0</v>
          </cell>
          <cell r="K18">
            <v>0.32776783609507637</v>
          </cell>
          <cell r="L18">
            <v>0.9738855103668983</v>
          </cell>
          <cell r="M18">
            <v>0.28906230233677066</v>
          </cell>
          <cell r="N18">
            <v>10.670091363565543</v>
          </cell>
          <cell r="O18">
            <v>0.84920627131313731</v>
          </cell>
          <cell r="P18">
            <v>0.16194236512132021</v>
          </cell>
          <cell r="Q18">
            <v>0</v>
          </cell>
          <cell r="R18">
            <v>1.0111486364344575</v>
          </cell>
          <cell r="S18">
            <v>11.681240000000001</v>
          </cell>
          <cell r="U18">
            <v>7757.17</v>
          </cell>
          <cell r="V18">
            <v>1818.32</v>
          </cell>
          <cell r="W18">
            <v>10.199999999999999</v>
          </cell>
          <cell r="AB18">
            <v>9585.69</v>
          </cell>
          <cell r="AC18">
            <v>9585.69</v>
          </cell>
          <cell r="AE18">
            <v>2095.5500000000002</v>
          </cell>
          <cell r="AF18">
            <v>11681.240000000002</v>
          </cell>
          <cell r="AG18">
            <v>9852.7200000000012</v>
          </cell>
          <cell r="AH18">
            <v>7757.170000000001</v>
          </cell>
          <cell r="AI18">
            <v>0</v>
          </cell>
          <cell r="AJ18">
            <v>7757.17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AB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>
            <v>516586</v>
          </cell>
          <cell r="E20" t="str">
            <v xml:space="preserve">  INDIRECT EMP. CO. CONTRI TO PF </v>
          </cell>
          <cell r="F20" t="str">
            <v>Staff CTC</v>
          </cell>
          <cell r="G20" t="str">
            <v>CIPL + CPIPL</v>
          </cell>
          <cell r="H20">
            <v>25.211109456328028</v>
          </cell>
          <cell r="I20">
            <v>1.5019999999999754E-2</v>
          </cell>
          <cell r="J20">
            <v>0</v>
          </cell>
          <cell r="K20">
            <v>0.67765999999999993</v>
          </cell>
          <cell r="L20">
            <v>1.1396435285876489</v>
          </cell>
          <cell r="M20">
            <v>3.3861843574943369</v>
          </cell>
          <cell r="N20">
            <v>1.0050650061990498</v>
          </cell>
          <cell r="O20">
            <v>31.434682348609062</v>
          </cell>
          <cell r="P20">
            <v>2.9526766355968328</v>
          </cell>
          <cell r="Q20">
            <v>0.56307101579410634</v>
          </cell>
          <cell r="R20">
            <v>0</v>
          </cell>
          <cell r="S20">
            <v>3.5157476513909391</v>
          </cell>
          <cell r="U20">
            <v>10.479999999996835</v>
          </cell>
          <cell r="V20">
            <v>10.479999999996835</v>
          </cell>
          <cell r="X20">
            <v>677.66</v>
          </cell>
          <cell r="Y20">
            <v>0</v>
          </cell>
          <cell r="Z20">
            <v>28663.74</v>
          </cell>
          <cell r="AB20">
            <v>29366.899999999998</v>
          </cell>
          <cell r="AC20">
            <v>5583.53</v>
          </cell>
          <cell r="AE20">
            <v>5583.53</v>
          </cell>
          <cell r="AF20">
            <v>34950.43</v>
          </cell>
          <cell r="AG20">
            <v>34257.75</v>
          </cell>
          <cell r="AH20">
            <v>28674.22</v>
          </cell>
          <cell r="AI20">
            <v>0</v>
          </cell>
          <cell r="AJ20">
            <v>28674.219999999998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6.04760482458033</v>
          </cell>
          <cell r="H21">
            <v>0.13508000000000001</v>
          </cell>
          <cell r="I21">
            <v>5.6699999999999997E-3</v>
          </cell>
          <cell r="J21">
            <v>1.950000000000017E-3</v>
          </cell>
          <cell r="K21">
            <v>0.27337605723886482</v>
          </cell>
          <cell r="L21">
            <v>0.81227305338445199</v>
          </cell>
          <cell r="M21">
            <v>0.24109355405541613</v>
          </cell>
          <cell r="N21">
            <v>7.5170474892590633</v>
          </cell>
          <cell r="O21">
            <v>0.70828384200200223</v>
          </cell>
          <cell r="P21">
            <v>0.13506866873893431</v>
          </cell>
          <cell r="Q21">
            <v>0</v>
          </cell>
          <cell r="R21">
            <v>0.84335251074093653</v>
          </cell>
          <cell r="S21">
            <v>8.3604000000000003</v>
          </cell>
          <cell r="U21">
            <v>5176.71</v>
          </cell>
          <cell r="V21">
            <v>135.08000000000001</v>
          </cell>
          <cell r="W21">
            <v>5.67</v>
          </cell>
          <cell r="X21">
            <v>1.9500000000000171</v>
          </cell>
          <cell r="AB21">
            <v>5319.41</v>
          </cell>
          <cell r="AC21">
            <v>5319.41</v>
          </cell>
          <cell r="AD21">
            <v>2715.09</v>
          </cell>
          <cell r="AE21">
            <v>325.89999999999998</v>
          </cell>
          <cell r="AF21">
            <v>3040.9900000000002</v>
          </cell>
          <cell r="AG21">
            <v>8360.4</v>
          </cell>
          <cell r="AH21">
            <v>8217.6999999999989</v>
          </cell>
          <cell r="AI21">
            <v>5176.7099999999991</v>
          </cell>
          <cell r="AJ21">
            <v>0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3.8498994764000938</v>
          </cell>
          <cell r="H22">
            <v>0</v>
          </cell>
          <cell r="I22">
            <v>0</v>
          </cell>
          <cell r="J22">
            <v>0</v>
          </cell>
          <cell r="K22">
            <v>0.17403093789238508</v>
          </cell>
          <cell r="L22">
            <v>0.51709225282187898</v>
          </cell>
          <cell r="M22">
            <v>0.15347992708597577</v>
          </cell>
          <cell r="N22">
            <v>4.6945025942003333</v>
          </cell>
          <cell r="O22">
            <v>0.45089281981240914</v>
          </cell>
          <cell r="P22">
            <v>8.5984585987257542E-2</v>
          </cell>
          <cell r="Q22">
            <v>0</v>
          </cell>
          <cell r="R22">
            <v>0.5368774057996667</v>
          </cell>
          <cell r="S22">
            <v>5.2313799999999997</v>
          </cell>
          <cell r="U22">
            <v>3641.92</v>
          </cell>
          <cell r="AB22">
            <v>3641.92</v>
          </cell>
          <cell r="AC22">
            <v>1589.46</v>
          </cell>
          <cell r="AE22">
            <v>1589.46</v>
          </cell>
          <cell r="AF22">
            <v>1589.46</v>
          </cell>
          <cell r="AG22">
            <v>5231.38</v>
          </cell>
          <cell r="AH22">
            <v>5231.38</v>
          </cell>
          <cell r="AI22">
            <v>3641.92</v>
          </cell>
          <cell r="AJ22">
            <v>0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5.253410077316425</v>
          </cell>
          <cell r="H23">
            <v>-4.9771599999999996</v>
          </cell>
          <cell r="I23">
            <v>0</v>
          </cell>
          <cell r="J23">
            <v>0</v>
          </cell>
          <cell r="K23">
            <v>0.23747526097579394</v>
          </cell>
          <cell r="L23">
            <v>0.70560222897477154</v>
          </cell>
          <cell r="M23">
            <v>0.20943222038960652</v>
          </cell>
          <cell r="N23">
            <v>1.4287597876565976</v>
          </cell>
          <cell r="O23">
            <v>0.61526928116238533</v>
          </cell>
          <cell r="P23">
            <v>0.11733093118101873</v>
          </cell>
          <cell r="Q23">
            <v>0</v>
          </cell>
          <cell r="R23">
            <v>0.73260021234340411</v>
          </cell>
          <cell r="S23">
            <v>2.1613600000000019</v>
          </cell>
          <cell r="U23">
            <v>5824.07</v>
          </cell>
          <cell r="V23">
            <v>-4977.16</v>
          </cell>
          <cell r="X23">
            <v>0</v>
          </cell>
          <cell r="Z23">
            <v>2.2737367544323206E-13</v>
          </cell>
          <cell r="AB23">
            <v>846.91000000000008</v>
          </cell>
          <cell r="AC23">
            <v>1314.45</v>
          </cell>
          <cell r="AE23">
            <v>1314.45</v>
          </cell>
          <cell r="AF23">
            <v>1314.45</v>
          </cell>
          <cell r="AG23">
            <v>2161.36</v>
          </cell>
          <cell r="AH23">
            <v>7138.52</v>
          </cell>
          <cell r="AI23">
            <v>5824.0700000000006</v>
          </cell>
          <cell r="AJ23">
            <v>0</v>
          </cell>
        </row>
        <row r="24">
          <cell r="C24">
            <v>500211</v>
          </cell>
          <cell r="D24">
            <v>516595</v>
          </cell>
          <cell r="E24" t="str">
            <v xml:space="preserve">  INDIRECT - CONVEYANCE REIMBURS </v>
          </cell>
          <cell r="F24" t="str">
            <v>Staff CTC</v>
          </cell>
          <cell r="G24" t="str">
            <v>CIPL + CPIPL</v>
          </cell>
          <cell r="H24">
            <v>27.265375806204723</v>
          </cell>
          <cell r="I24">
            <v>-0.39504</v>
          </cell>
          <cell r="J24">
            <v>0.26255000000000001</v>
          </cell>
          <cell r="K24">
            <v>0</v>
          </cell>
          <cell r="L24">
            <v>1.2325046284011174</v>
          </cell>
          <cell r="M24">
            <v>3.6620994096315398</v>
          </cell>
          <cell r="N24">
            <v>1.0869603002260684</v>
          </cell>
          <cell r="O24">
            <v>33.114450144463447</v>
          </cell>
          <cell r="P24">
            <v>3.1932683582689685</v>
          </cell>
          <cell r="Q24">
            <v>0.60895149726757802</v>
          </cell>
          <cell r="R24">
            <v>0</v>
          </cell>
          <cell r="S24">
            <v>3.8022198555365465</v>
          </cell>
          <cell r="U24">
            <v>28669.24</v>
          </cell>
          <cell r="V24">
            <v>28669.24</v>
          </cell>
          <cell r="W24">
            <v>-395.04</v>
          </cell>
          <cell r="X24">
            <v>262.55</v>
          </cell>
          <cell r="AB24">
            <v>28536.75</v>
          </cell>
          <cell r="AC24">
            <v>-493.1200000000008</v>
          </cell>
          <cell r="AD24">
            <v>8873.0400000000009</v>
          </cell>
          <cell r="AE24">
            <v>8379.92</v>
          </cell>
          <cell r="AF24">
            <v>36916.67</v>
          </cell>
          <cell r="AG24">
            <v>37049.159999999996</v>
          </cell>
          <cell r="AH24">
            <v>28669.239999999998</v>
          </cell>
          <cell r="AI24">
            <v>0</v>
          </cell>
          <cell r="AJ24">
            <v>28669.24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9.1727292895431685</v>
          </cell>
          <cell r="H25">
            <v>0</v>
          </cell>
          <cell r="I25">
            <v>9.0650000000000008E-2</v>
          </cell>
          <cell r="J25">
            <v>0</v>
          </cell>
          <cell r="K25">
            <v>0.414644250084376</v>
          </cell>
          <cell r="L25">
            <v>1.232018467477042</v>
          </cell>
          <cell r="M25">
            <v>0.3656796316809009</v>
          </cell>
          <cell r="N25">
            <v>11.275721638785487</v>
          </cell>
          <cell r="O25">
            <v>1.0742924068774253</v>
          </cell>
          <cell r="P25">
            <v>0.2048659543370879</v>
          </cell>
          <cell r="Q25">
            <v>0</v>
          </cell>
          <cell r="R25">
            <v>1.2791583612145132</v>
          </cell>
          <cell r="S25">
            <v>12.554880000000001</v>
          </cell>
          <cell r="U25">
            <v>10049.82</v>
          </cell>
          <cell r="W25">
            <v>90.65</v>
          </cell>
          <cell r="X25">
            <v>90.65</v>
          </cell>
          <cell r="AB25">
            <v>10140.469999999999</v>
          </cell>
          <cell r="AC25">
            <v>2414.41</v>
          </cell>
          <cell r="AE25">
            <v>2414.41</v>
          </cell>
          <cell r="AF25">
            <v>12554.88</v>
          </cell>
          <cell r="AG25">
            <v>12464.23</v>
          </cell>
          <cell r="AH25">
            <v>10049.82</v>
          </cell>
          <cell r="AI25">
            <v>0</v>
          </cell>
          <cell r="AJ25">
            <v>10049.82</v>
          </cell>
        </row>
        <row r="26">
          <cell r="C26">
            <v>500213</v>
          </cell>
          <cell r="D26">
            <v>516597</v>
          </cell>
          <cell r="E26" t="str">
            <v xml:space="preserve">  INDIRECT - BOOKS AND PERIODICA </v>
          </cell>
          <cell r="F26" t="str">
            <v>Staff CTC</v>
          </cell>
          <cell r="G26" t="str">
            <v>CIPL + CPIPL</v>
          </cell>
          <cell r="H26">
            <v>8.4435608102496094</v>
          </cell>
          <cell r="I26">
            <v>-6.4590000000000009E-2</v>
          </cell>
          <cell r="J26">
            <v>6.7989999999999995E-2</v>
          </cell>
          <cell r="K26">
            <v>0</v>
          </cell>
          <cell r="L26">
            <v>0.38168290262299243</v>
          </cell>
          <cell r="M26">
            <v>1.1340815280956602</v>
          </cell>
          <cell r="N26">
            <v>0.33661063241964934</v>
          </cell>
          <cell r="O26">
            <v>10.299335873387911</v>
          </cell>
          <cell r="P26">
            <v>0.98889359743774952</v>
          </cell>
          <cell r="Q26">
            <v>0.18858052917434032</v>
          </cell>
          <cell r="R26">
            <v>0</v>
          </cell>
          <cell r="S26">
            <v>1.1774741266120898</v>
          </cell>
          <cell r="U26">
            <v>8801.64</v>
          </cell>
          <cell r="V26">
            <v>8801.64</v>
          </cell>
          <cell r="W26">
            <v>-64.59</v>
          </cell>
          <cell r="X26">
            <v>67.989999999999995</v>
          </cell>
          <cell r="AB26">
            <v>8805.0399999999991</v>
          </cell>
          <cell r="AC26">
            <v>-2403</v>
          </cell>
          <cell r="AD26">
            <v>5074.7700000000004</v>
          </cell>
          <cell r="AE26">
            <v>2671.7700000000004</v>
          </cell>
          <cell r="AF26">
            <v>11476.81</v>
          </cell>
          <cell r="AG26">
            <v>11473.41</v>
          </cell>
          <cell r="AH26">
            <v>8801.64</v>
          </cell>
          <cell r="AI26">
            <v>0</v>
          </cell>
          <cell r="AJ26">
            <v>8801.64</v>
          </cell>
        </row>
        <row r="27">
          <cell r="C27">
            <v>500214</v>
          </cell>
          <cell r="D27">
            <v>516598</v>
          </cell>
          <cell r="E27" t="str">
            <v xml:space="preserve">  INDIRECT - TELEPHONE REIMBURSE </v>
          </cell>
          <cell r="F27" t="str">
            <v>Staff CTC</v>
          </cell>
          <cell r="G27" t="str">
            <v>CIPL + CPIPL</v>
          </cell>
          <cell r="H27">
            <v>0.11007219217207735</v>
          </cell>
          <cell r="I27">
            <v>0</v>
          </cell>
          <cell r="J27">
            <v>2.4930000000000001E-2</v>
          </cell>
          <cell r="K27">
            <v>0.11943000000000001</v>
          </cell>
          <cell r="L27">
            <v>4.9757057182930765E-3</v>
          </cell>
          <cell r="M27">
            <v>1.4784146488033452E-2</v>
          </cell>
          <cell r="N27">
            <v>4.3881332830437454E-3</v>
          </cell>
          <cell r="O27">
            <v>0.27858017766144766</v>
          </cell>
          <cell r="P27">
            <v>1.2891443378103301E-2</v>
          </cell>
          <cell r="Q27">
            <v>2.4583789604490799E-3</v>
          </cell>
          <cell r="R27">
            <v>0</v>
          </cell>
          <cell r="S27">
            <v>1.5349822338552381E-2</v>
          </cell>
          <cell r="U27">
            <v>113.31</v>
          </cell>
          <cell r="W27">
            <v>24.93</v>
          </cell>
          <cell r="X27">
            <v>119.43</v>
          </cell>
          <cell r="AB27">
            <v>257.67</v>
          </cell>
          <cell r="AC27">
            <v>0</v>
          </cell>
          <cell r="AD27">
            <v>36.26</v>
          </cell>
          <cell r="AE27">
            <v>36.26</v>
          </cell>
          <cell r="AF27">
            <v>293.93</v>
          </cell>
          <cell r="AG27">
            <v>149.57</v>
          </cell>
          <cell r="AH27">
            <v>113.31</v>
          </cell>
          <cell r="AI27">
            <v>0</v>
          </cell>
          <cell r="AJ27">
            <v>113.31</v>
          </cell>
        </row>
        <row r="28">
          <cell r="C28">
            <v>500215</v>
          </cell>
          <cell r="D28">
            <v>516599</v>
          </cell>
          <cell r="E28" t="str">
            <v xml:space="preserve">  INDIRECT - FLAT MAINTENACE     </v>
          </cell>
          <cell r="F28" t="str">
            <v>Staff CTC</v>
          </cell>
          <cell r="G28" t="str">
            <v>CIPL + CPIPL</v>
          </cell>
          <cell r="H28">
            <v>0.65110899260710997</v>
          </cell>
          <cell r="I28">
            <v>0</v>
          </cell>
          <cell r="J28">
            <v>0</v>
          </cell>
          <cell r="K28">
            <v>0</v>
          </cell>
          <cell r="L28">
            <v>2.9432744763387041E-2</v>
          </cell>
          <cell r="M28">
            <v>8.7452521262870869E-2</v>
          </cell>
          <cell r="N28">
            <v>2.5957083119428723E-2</v>
          </cell>
          <cell r="O28">
            <v>0.79395134175279658</v>
          </cell>
          <cell r="P28">
            <v>7.6256632538456201E-2</v>
          </cell>
          <cell r="Q28">
            <v>1.4542025708747235E-2</v>
          </cell>
          <cell r="R28">
            <v>0</v>
          </cell>
          <cell r="S28">
            <v>9.0798658247203429E-2</v>
          </cell>
          <cell r="Y28">
            <v>815.86</v>
          </cell>
          <cell r="AB28">
            <v>815.86</v>
          </cell>
          <cell r="AC28">
            <v>68.89</v>
          </cell>
          <cell r="AE28">
            <v>68.89</v>
          </cell>
          <cell r="AF28">
            <v>884.75</v>
          </cell>
          <cell r="AG28">
            <v>884.75</v>
          </cell>
          <cell r="AH28">
            <v>815.86</v>
          </cell>
          <cell r="AI28">
            <v>0</v>
          </cell>
          <cell r="AJ28">
            <v>815.86</v>
          </cell>
        </row>
        <row r="29">
          <cell r="C29">
            <v>500216</v>
          </cell>
          <cell r="D29" t="str">
            <v xml:space="preserve">  INDIRECT - CAR REIMBURSEMENT   </v>
          </cell>
          <cell r="E29" t="str">
            <v>Staff CTC</v>
          </cell>
          <cell r="F29" t="str">
            <v>CIPL + CPIPL</v>
          </cell>
          <cell r="G29">
            <v>3.6078024712597023</v>
          </cell>
          <cell r="H29">
            <v>0</v>
          </cell>
          <cell r="I29">
            <v>0</v>
          </cell>
          <cell r="J29">
            <v>0</v>
          </cell>
          <cell r="K29">
            <v>0.1630871797179726</v>
          </cell>
          <cell r="L29">
            <v>0.48457543347195342</v>
          </cell>
          <cell r="M29">
            <v>0.1438284982825867</v>
          </cell>
          <cell r="N29">
            <v>4.3992935827322155</v>
          </cell>
          <cell r="O29">
            <v>0.42253888434343384</v>
          </cell>
          <cell r="P29">
            <v>8.0577532924350978E-2</v>
          </cell>
          <cell r="Q29">
            <v>0</v>
          </cell>
          <cell r="R29">
            <v>0.50311641726778478</v>
          </cell>
          <cell r="S29">
            <v>4.9024100000000006</v>
          </cell>
          <cell r="U29">
            <v>3833.08</v>
          </cell>
          <cell r="Z29">
            <v>1069.33</v>
          </cell>
          <cell r="AB29">
            <v>4902.41</v>
          </cell>
          <cell r="AE29">
            <v>0</v>
          </cell>
          <cell r="AF29">
            <v>0</v>
          </cell>
          <cell r="AG29">
            <v>4902.41</v>
          </cell>
          <cell r="AH29">
            <v>4902.41</v>
          </cell>
          <cell r="AI29">
            <v>4902.41</v>
          </cell>
          <cell r="AJ29">
            <v>0</v>
          </cell>
        </row>
        <row r="30">
          <cell r="C30">
            <v>510114</v>
          </cell>
          <cell r="D30" t="str">
            <v xml:space="preserve">  LEAVE TRAVEL ALLOWANCE REIMB.  </v>
          </cell>
          <cell r="E30" t="str">
            <v>Staff CTC</v>
          </cell>
          <cell r="F30" t="str">
            <v>CIPL + CPIPL</v>
          </cell>
          <cell r="G30">
            <v>8.7342656130296721</v>
          </cell>
          <cell r="H30">
            <v>0</v>
          </cell>
          <cell r="I30">
            <v>-9.6500000000000002E-2</v>
          </cell>
          <cell r="J30">
            <v>0</v>
          </cell>
          <cell r="K30">
            <v>0.39482392871672861</v>
          </cell>
          <cell r="L30">
            <v>1.1731270154641362</v>
          </cell>
          <cell r="M30">
            <v>0.34819985759493804</v>
          </cell>
          <cell r="N30">
            <v>10.553916414805474</v>
          </cell>
          <cell r="O30">
            <v>1.0229403846492113</v>
          </cell>
          <cell r="P30">
            <v>0.19507320054531443</v>
          </cell>
          <cell r="Q30">
            <v>0</v>
          </cell>
          <cell r="R30">
            <v>1.2180135851945257</v>
          </cell>
          <cell r="S30">
            <v>11.771930000000001</v>
          </cell>
          <cell r="U30">
            <v>8587.59</v>
          </cell>
          <cell r="W30">
            <v>-96.5</v>
          </cell>
          <cell r="AB30">
            <v>8491.09</v>
          </cell>
          <cell r="AC30">
            <v>1668.38</v>
          </cell>
          <cell r="AD30">
            <v>1612.46</v>
          </cell>
          <cell r="AE30">
            <v>3280.84</v>
          </cell>
          <cell r="AF30">
            <v>11771.93</v>
          </cell>
          <cell r="AG30">
            <v>11868.43</v>
          </cell>
          <cell r="AH30">
            <v>8587.59</v>
          </cell>
          <cell r="AI30">
            <v>0</v>
          </cell>
          <cell r="AJ30">
            <v>8587.59</v>
          </cell>
        </row>
        <row r="31">
          <cell r="C31">
            <v>530102</v>
          </cell>
          <cell r="D31">
            <v>562870.5</v>
          </cell>
          <cell r="E31" t="str">
            <v xml:space="preserve">  HOUSE RENTAL - EMPLOYEE        </v>
          </cell>
          <cell r="F31" t="str">
            <v>Staff CTC</v>
          </cell>
          <cell r="G31" t="str">
            <v>CIPL + CPIPL</v>
          </cell>
          <cell r="H31">
            <v>9.8017679134717941</v>
          </cell>
          <cell r="I31">
            <v>9.0650000000000092E-2</v>
          </cell>
          <cell r="J31">
            <v>0</v>
          </cell>
          <cell r="K31">
            <v>0</v>
          </cell>
          <cell r="L31">
            <v>0.44307932543216083</v>
          </cell>
          <cell r="M31">
            <v>1.3165066472732008</v>
          </cell>
          <cell r="N31">
            <v>0.39075685843101426</v>
          </cell>
          <cell r="O31">
            <v>12.04276074460817</v>
          </cell>
          <cell r="P31">
            <v>1.1479642002976802</v>
          </cell>
          <cell r="Q31">
            <v>0.21891505509414783</v>
          </cell>
          <cell r="R31">
            <v>0</v>
          </cell>
          <cell r="S31">
            <v>1.3668792553918281</v>
          </cell>
          <cell r="U31">
            <v>10211.9</v>
          </cell>
          <cell r="V31">
            <v>10211.9</v>
          </cell>
          <cell r="Y31">
            <v>210.76</v>
          </cell>
          <cell r="Z31">
            <v>2148.4499999999998</v>
          </cell>
          <cell r="AA31">
            <v>747.88</v>
          </cell>
          <cell r="AB31">
            <v>13409.639999999998</v>
          </cell>
          <cell r="AE31">
            <v>0</v>
          </cell>
          <cell r="AF31">
            <v>0</v>
          </cell>
          <cell r="AG31">
            <v>13409.639999999998</v>
          </cell>
          <cell r="AH31">
            <v>13318.989999999998</v>
          </cell>
          <cell r="AI31">
            <v>13318.989999999998</v>
          </cell>
          <cell r="AJ31">
            <v>0</v>
          </cell>
        </row>
        <row r="32">
          <cell r="G32">
            <v>315.09721121113444</v>
          </cell>
          <cell r="H32">
            <v>51.99729</v>
          </cell>
          <cell r="I32">
            <v>2.24579</v>
          </cell>
          <cell r="J32">
            <v>5.3861699999999999</v>
          </cell>
          <cell r="K32">
            <v>14.243661043748739</v>
          </cell>
          <cell r="L32">
            <v>42.321709385360663</v>
          </cell>
          <cell r="M32">
            <v>12.561651881596658</v>
          </cell>
          <cell r="N32">
            <v>443.85348352184059</v>
          </cell>
          <cell r="O32">
            <v>36.903579158088597</v>
          </cell>
          <cell r="P32">
            <v>7.0374573200708683</v>
          </cell>
          <cell r="Q32">
            <v>0</v>
          </cell>
          <cell r="R32">
            <v>43.941036478159461</v>
          </cell>
          <cell r="S32">
            <v>487.79451999999998</v>
          </cell>
          <cell r="U32">
            <v>286279.66000000009</v>
          </cell>
          <cell r="V32">
            <v>51997.289999999994</v>
          </cell>
          <cell r="W32">
            <v>2245.79</v>
          </cell>
          <cell r="X32">
            <v>5386.17</v>
          </cell>
          <cell r="Y32">
            <v>20424.419999999998</v>
          </cell>
          <cell r="Z32">
            <v>31881.52</v>
          </cell>
          <cell r="AA32">
            <v>747.88</v>
          </cell>
          <cell r="AB32">
            <v>398962.72999999986</v>
          </cell>
          <cell r="AC32">
            <v>21344.400000000009</v>
          </cell>
          <cell r="AD32">
            <v>67487.39</v>
          </cell>
          <cell r="AE32">
            <v>88831.790000000008</v>
          </cell>
          <cell r="AF32">
            <v>487794.51999999996</v>
          </cell>
          <cell r="AG32">
            <v>428165.2699999999</v>
          </cell>
          <cell r="AH32">
            <v>339333.48</v>
          </cell>
          <cell r="AI32">
            <v>0</v>
          </cell>
          <cell r="AJ32">
            <v>339333.48</v>
          </cell>
        </row>
        <row r="34">
          <cell r="C34">
            <v>450300</v>
          </cell>
          <cell r="D34">
            <v>466684.25</v>
          </cell>
          <cell r="E34" t="str">
            <v xml:space="preserve">  DIRECT LABOR BENEFITS          </v>
          </cell>
          <cell r="F34" t="str">
            <v>Staff CTC</v>
          </cell>
          <cell r="G34" t="str">
            <v>CIPL + CPIPL</v>
          </cell>
          <cell r="H34">
            <v>-3.049677509413721</v>
          </cell>
          <cell r="I34">
            <v>0</v>
          </cell>
          <cell r="J34">
            <v>0</v>
          </cell>
          <cell r="K34">
            <v>0</v>
          </cell>
          <cell r="L34">
            <v>-0.1378576870606652</v>
          </cell>
          <cell r="M34">
            <v>-0.40961189334676407</v>
          </cell>
          <cell r="N34">
            <v>-0.12157831253771556</v>
          </cell>
          <cell r="O34">
            <v>-3.7187254023588658</v>
          </cell>
          <cell r="P34">
            <v>-0.35717236259473062</v>
          </cell>
          <cell r="Q34">
            <v>-6.8112235046403638E-2</v>
          </cell>
          <cell r="R34">
            <v>0</v>
          </cell>
          <cell r="S34">
            <v>-0.42528459764113424</v>
          </cell>
          <cell r="U34">
            <v>-4144.01</v>
          </cell>
          <cell r="AB34">
            <v>-4144.01</v>
          </cell>
          <cell r="AE34">
            <v>0</v>
          </cell>
          <cell r="AF34">
            <v>0</v>
          </cell>
          <cell r="AG34">
            <v>-4144.01</v>
          </cell>
          <cell r="AH34">
            <v>-4144.01</v>
          </cell>
          <cell r="AI34">
            <v>-4144.01</v>
          </cell>
          <cell r="AJ34">
            <v>0</v>
          </cell>
        </row>
        <row r="35">
          <cell r="C35">
            <v>510106</v>
          </cell>
          <cell r="D35" t="str">
            <v xml:space="preserve">  STAFF WELFARE                  </v>
          </cell>
          <cell r="E35" t="str">
            <v>Staff CTC</v>
          </cell>
          <cell r="F35" t="str">
            <v>CIPL + CPIPL</v>
          </cell>
          <cell r="G35">
            <v>16.018274715891355</v>
          </cell>
          <cell r="H35">
            <v>0.20704</v>
          </cell>
          <cell r="I35">
            <v>0.18171000000000001</v>
          </cell>
          <cell r="J35">
            <v>0.62936999999999999</v>
          </cell>
          <cell r="K35">
            <v>0.72409043127305461</v>
          </cell>
          <cell r="L35">
            <v>2.151465462912574</v>
          </cell>
          <cell r="M35">
            <v>0.63858385147681218</v>
          </cell>
          <cell r="N35">
            <v>20.550534461553799</v>
          </cell>
          <cell r="O35">
            <v>1.8760295169918568</v>
          </cell>
          <cell r="P35">
            <v>0.35775602145434759</v>
          </cell>
          <cell r="Q35">
            <v>0</v>
          </cell>
          <cell r="R35">
            <v>2.2337855384462042</v>
          </cell>
          <cell r="S35">
            <v>22.784320000000001</v>
          </cell>
          <cell r="U35">
            <v>17796.900000000001</v>
          </cell>
          <cell r="V35">
            <v>17796.900000000001</v>
          </cell>
          <cell r="W35">
            <v>207.04</v>
          </cell>
          <cell r="X35">
            <v>181.71</v>
          </cell>
          <cell r="Y35">
            <v>629.37</v>
          </cell>
          <cell r="Z35">
            <v>56.57</v>
          </cell>
          <cell r="AA35">
            <v>43.27</v>
          </cell>
          <cell r="AB35">
            <v>5.17</v>
          </cell>
          <cell r="AC35">
            <v>18920.03</v>
          </cell>
          <cell r="AD35">
            <v>3864.29</v>
          </cell>
          <cell r="AE35">
            <v>1.0391696184108845E-12</v>
          </cell>
          <cell r="AF35">
            <v>3864.2900000000009</v>
          </cell>
          <cell r="AG35">
            <v>22784.32</v>
          </cell>
          <cell r="AH35">
            <v>21766.2</v>
          </cell>
          <cell r="AI35">
            <v>17901.91</v>
          </cell>
          <cell r="AJ35">
            <v>0</v>
          </cell>
        </row>
        <row r="36">
          <cell r="G36">
            <v>12.968597206477634</v>
          </cell>
          <cell r="H36">
            <v>0.20704</v>
          </cell>
          <cell r="I36">
            <v>0.18171000000000001</v>
          </cell>
          <cell r="J36">
            <v>0.62936999999999999</v>
          </cell>
          <cell r="K36">
            <v>0.58623274421238936</v>
          </cell>
          <cell r="L36">
            <v>1.7418535695658099</v>
          </cell>
          <cell r="M36">
            <v>0.51700553893909662</v>
          </cell>
          <cell r="N36">
            <v>16.831809059194931</v>
          </cell>
          <cell r="O36">
            <v>1.5188571543971263</v>
          </cell>
          <cell r="P36">
            <v>0.28964378640794397</v>
          </cell>
          <cell r="Q36">
            <v>0</v>
          </cell>
          <cell r="R36">
            <v>1.8085009408050698</v>
          </cell>
          <cell r="S36">
            <v>18.640309999999999</v>
          </cell>
          <cell r="U36">
            <v>13652.890000000001</v>
          </cell>
          <cell r="V36">
            <v>207.04</v>
          </cell>
          <cell r="W36">
            <v>181.71</v>
          </cell>
          <cell r="X36">
            <v>629.37</v>
          </cell>
          <cell r="Y36">
            <v>56.57</v>
          </cell>
          <cell r="Z36">
            <v>43.27</v>
          </cell>
          <cell r="AA36">
            <v>5.17</v>
          </cell>
          <cell r="AB36">
            <v>14776.019999999999</v>
          </cell>
          <cell r="AC36">
            <v>3864.29</v>
          </cell>
          <cell r="AD36">
            <v>9.8232533218833851E-13</v>
          </cell>
          <cell r="AE36">
            <v>3864.2900000000009</v>
          </cell>
          <cell r="AF36">
            <v>18640.309999999998</v>
          </cell>
          <cell r="AG36">
            <v>17622.190000000002</v>
          </cell>
          <cell r="AH36">
            <v>13757.9</v>
          </cell>
          <cell r="AI36">
            <v>0</v>
          </cell>
          <cell r="AJ36">
            <v>13757.9</v>
          </cell>
        </row>
        <row r="38">
          <cell r="C38">
            <v>510113</v>
          </cell>
          <cell r="D38" t="str">
            <v xml:space="preserve">  CONVEYANCE                     </v>
          </cell>
          <cell r="E38" t="str">
            <v>GL Figures</v>
          </cell>
          <cell r="F38" t="str">
            <v>Separate</v>
          </cell>
          <cell r="G38">
            <v>3.879599999999999</v>
          </cell>
          <cell r="H38">
            <v>0.60529999999999995</v>
          </cell>
          <cell r="I38">
            <v>3.5590000000000004E-2</v>
          </cell>
          <cell r="J38">
            <v>6.1799999999999994E-2</v>
          </cell>
          <cell r="K38">
            <v>3.6869999999999993E-2</v>
          </cell>
          <cell r="L38">
            <v>0.56280999999999981</v>
          </cell>
          <cell r="M38">
            <v>6.1499999999999992E-2</v>
          </cell>
          <cell r="N38">
            <v>5.2434699999999985</v>
          </cell>
          <cell r="O38">
            <v>-1.2159299999999997</v>
          </cell>
          <cell r="P38">
            <v>0</v>
          </cell>
          <cell r="Q38">
            <v>2.4558199999999997</v>
          </cell>
          <cell r="R38">
            <v>1.2398899999999999</v>
          </cell>
          <cell r="S38">
            <v>6.4833599999999985</v>
          </cell>
          <cell r="U38">
            <v>3879.6</v>
          </cell>
          <cell r="V38">
            <v>3879.6</v>
          </cell>
          <cell r="W38">
            <v>605.29999999999995</v>
          </cell>
          <cell r="X38">
            <v>35.590000000000003</v>
          </cell>
          <cell r="Y38">
            <v>61.8</v>
          </cell>
          <cell r="Z38">
            <v>36.869999999999997</v>
          </cell>
          <cell r="AA38">
            <v>562.80999999999995</v>
          </cell>
          <cell r="AB38">
            <v>63.5</v>
          </cell>
          <cell r="AC38">
            <v>5243.4699999999993</v>
          </cell>
          <cell r="AD38">
            <v>-1215.93</v>
          </cell>
          <cell r="AE38">
            <v>2455.8200000000002</v>
          </cell>
          <cell r="AF38">
            <v>1239.8900000000001</v>
          </cell>
          <cell r="AG38">
            <v>6483.36</v>
          </cell>
          <cell r="AH38">
            <v>5780.6699999999992</v>
          </cell>
          <cell r="AI38">
            <v>4540.7799999999988</v>
          </cell>
          <cell r="AJ38">
            <v>0</v>
          </cell>
        </row>
        <row r="39">
          <cell r="C39">
            <v>510200</v>
          </cell>
          <cell r="D39" t="str">
            <v xml:space="preserve">  TRAVEL AIRFARE                 </v>
          </cell>
          <cell r="E39" t="str">
            <v>Actuals</v>
          </cell>
          <cell r="F39" t="str">
            <v>CIPL + CPIPL</v>
          </cell>
          <cell r="G39">
            <v>4.6474649967595596</v>
          </cell>
          <cell r="H39">
            <v>0.49307000000000001</v>
          </cell>
          <cell r="I39">
            <v>-2.2620000000000001E-2</v>
          </cell>
          <cell r="J39">
            <v>-0.32876</v>
          </cell>
          <cell r="K39">
            <v>3.57625259235256E-2</v>
          </cell>
          <cell r="L39">
            <v>0.4457840440699935</v>
          </cell>
          <cell r="M39">
            <v>0</v>
          </cell>
          <cell r="N39">
            <v>5.270701566753079</v>
          </cell>
          <cell r="O39">
            <v>4.1584332469215817E-3</v>
          </cell>
          <cell r="P39">
            <v>0</v>
          </cell>
          <cell r="Q39">
            <v>0</v>
          </cell>
          <cell r="R39">
            <v>4.1584332469215817E-3</v>
          </cell>
          <cell r="S39">
            <v>5.2748600000000003</v>
          </cell>
          <cell r="U39">
            <v>1869.01</v>
          </cell>
          <cell r="V39">
            <v>493.07</v>
          </cell>
          <cell r="W39">
            <v>-22.62</v>
          </cell>
          <cell r="X39">
            <v>-328.76</v>
          </cell>
          <cell r="Y39">
            <v>2238.21</v>
          </cell>
          <cell r="Z39">
            <v>1025.95</v>
          </cell>
          <cell r="AB39">
            <v>5274.86</v>
          </cell>
          <cell r="AE39">
            <v>0</v>
          </cell>
          <cell r="AF39">
            <v>5274.86</v>
          </cell>
          <cell r="AG39">
            <v>5133.17</v>
          </cell>
          <cell r="AH39">
            <v>5133.17</v>
          </cell>
          <cell r="AI39">
            <v>0</v>
          </cell>
          <cell r="AJ39">
            <v>5133.17</v>
          </cell>
        </row>
        <row r="40">
          <cell r="C40">
            <v>510201</v>
          </cell>
          <cell r="D40">
            <v>528882.5</v>
          </cell>
          <cell r="E40" t="str">
            <v xml:space="preserve">  TRAVEL AIRFARE (INTERNATIONAL) </v>
          </cell>
          <cell r="F40" t="str">
            <v>Actuals</v>
          </cell>
          <cell r="G40" t="str">
            <v>CIPL + CPIPL</v>
          </cell>
          <cell r="H40">
            <v>9.9864851314596557</v>
          </cell>
          <cell r="I40">
            <v>0</v>
          </cell>
          <cell r="J40">
            <v>0</v>
          </cell>
          <cell r="K40">
            <v>0</v>
          </cell>
          <cell r="L40">
            <v>6.501626600181325</v>
          </cell>
          <cell r="M40">
            <v>0</v>
          </cell>
          <cell r="N40">
            <v>0.45809564823209425</v>
          </cell>
          <cell r="O40">
            <v>16.946207379873076</v>
          </cell>
          <cell r="P40">
            <v>7.5521926201269274</v>
          </cell>
          <cell r="Q40">
            <v>0</v>
          </cell>
          <cell r="R40">
            <v>0</v>
          </cell>
          <cell r="S40">
            <v>7.5521926201269274</v>
          </cell>
          <cell r="U40">
            <v>7293.75</v>
          </cell>
          <cell r="Y40">
            <v>9617.9</v>
          </cell>
          <cell r="Z40">
            <v>1096.3599999999999</v>
          </cell>
          <cell r="AA40">
            <v>825.36</v>
          </cell>
          <cell r="AB40">
            <v>18833.370000000003</v>
          </cell>
          <cell r="AC40">
            <v>0</v>
          </cell>
          <cell r="AD40">
            <v>5665.03</v>
          </cell>
          <cell r="AE40">
            <v>5665.03</v>
          </cell>
          <cell r="AF40">
            <v>24498.400000000001</v>
          </cell>
          <cell r="AG40">
            <v>24498.400000000001</v>
          </cell>
          <cell r="AH40">
            <v>18833.370000000003</v>
          </cell>
          <cell r="AI40">
            <v>0</v>
          </cell>
          <cell r="AJ40">
            <v>18833.370000000003</v>
          </cell>
        </row>
        <row r="41">
          <cell r="C41">
            <v>510300</v>
          </cell>
          <cell r="D41" t="str">
            <v xml:space="preserve">  TRAVEL CAR RENTAL              </v>
          </cell>
          <cell r="E41" t="str">
            <v>Actuals</v>
          </cell>
          <cell r="F41" t="str">
            <v>CIPL + CPIPL</v>
          </cell>
          <cell r="G41">
            <v>0.71595570965651323</v>
          </cell>
          <cell r="H41">
            <v>0</v>
          </cell>
          <cell r="I41">
            <v>0.20257</v>
          </cell>
          <cell r="J41">
            <v>2.538E-2</v>
          </cell>
          <cell r="K41">
            <v>5.5093227478937145E-3</v>
          </cell>
          <cell r="L41">
            <v>6.8674348671419305E-2</v>
          </cell>
          <cell r="M41">
            <v>0</v>
          </cell>
          <cell r="N41">
            <v>1.0180893810758262</v>
          </cell>
          <cell r="O41">
            <v>6.4061892417368758E-4</v>
          </cell>
          <cell r="P41">
            <v>0</v>
          </cell>
          <cell r="Q41">
            <v>0</v>
          </cell>
          <cell r="R41">
            <v>6.4061892417368758E-4</v>
          </cell>
          <cell r="S41">
            <v>1.0187299999999999</v>
          </cell>
          <cell r="U41">
            <v>790.78</v>
          </cell>
          <cell r="W41">
            <v>202.57</v>
          </cell>
          <cell r="X41">
            <v>25.38</v>
          </cell>
          <cell r="AB41">
            <v>1018.7299999999999</v>
          </cell>
          <cell r="AE41">
            <v>0</v>
          </cell>
          <cell r="AF41">
            <v>1018.7299999999999</v>
          </cell>
          <cell r="AG41">
            <v>790.78</v>
          </cell>
          <cell r="AH41">
            <v>790.78</v>
          </cell>
          <cell r="AI41">
            <v>0</v>
          </cell>
          <cell r="AJ41">
            <v>790.78</v>
          </cell>
        </row>
        <row r="42">
          <cell r="C42">
            <v>510400</v>
          </cell>
          <cell r="D42" t="str">
            <v xml:space="preserve">  TRAVEL OTHER                   </v>
          </cell>
          <cell r="E42" t="str">
            <v>Actuals</v>
          </cell>
          <cell r="F42" t="str">
            <v>CIPL + CPIPL</v>
          </cell>
          <cell r="G42">
            <v>0.22785676604018137</v>
          </cell>
          <cell r="H42">
            <v>0</v>
          </cell>
          <cell r="I42">
            <v>6.6650000000000001E-2</v>
          </cell>
          <cell r="J42">
            <v>0.93196000000000001</v>
          </cell>
          <cell r="K42">
            <v>1.7533716785482823E-3</v>
          </cell>
          <cell r="L42">
            <v>2.1855981853532075E-2</v>
          </cell>
          <cell r="M42">
            <v>0</v>
          </cell>
          <cell r="N42">
            <v>1.2500761195722616</v>
          </cell>
          <cell r="O42">
            <v>2.0388042773817233E-4</v>
          </cell>
          <cell r="P42">
            <v>0</v>
          </cell>
          <cell r="Q42">
            <v>0</v>
          </cell>
          <cell r="R42">
            <v>2.0388042773817233E-4</v>
          </cell>
          <cell r="S42">
            <v>1.2502799999999998</v>
          </cell>
          <cell r="U42">
            <v>115.69</v>
          </cell>
          <cell r="W42">
            <v>66.650000000000006</v>
          </cell>
          <cell r="X42">
            <v>66.650000000000006</v>
          </cell>
          <cell r="Z42">
            <v>131.44</v>
          </cell>
          <cell r="AB42">
            <v>1245.74</v>
          </cell>
          <cell r="AC42">
            <v>4.54</v>
          </cell>
          <cell r="AE42">
            <v>4.54</v>
          </cell>
          <cell r="AF42">
            <v>1250.28</v>
          </cell>
          <cell r="AG42">
            <v>251.66999999999993</v>
          </cell>
          <cell r="AH42">
            <v>247.12999999999994</v>
          </cell>
          <cell r="AI42">
            <v>0</v>
          </cell>
          <cell r="AJ42">
            <v>247.13</v>
          </cell>
        </row>
        <row r="43">
          <cell r="C43">
            <v>510401</v>
          </cell>
          <cell r="D43" t="str">
            <v xml:space="preserve">  TRAVEL OTHER (INTERNATIONAL)   </v>
          </cell>
          <cell r="E43" t="str">
            <v>Actuals</v>
          </cell>
          <cell r="F43" t="str">
            <v>CIPL + CPIPL</v>
          </cell>
          <cell r="G43">
            <v>7.5474223708068902</v>
          </cell>
          <cell r="H43">
            <v>0</v>
          </cell>
          <cell r="I43">
            <v>0</v>
          </cell>
          <cell r="J43">
            <v>0</v>
          </cell>
          <cell r="K43">
            <v>4.9136929963735261</v>
          </cell>
          <cell r="L43">
            <v>0</v>
          </cell>
          <cell r="M43">
            <v>0.34621203535811423</v>
          </cell>
          <cell r="N43">
            <v>12.80732740253853</v>
          </cell>
          <cell r="O43">
            <v>5.7076725974614684</v>
          </cell>
          <cell r="P43">
            <v>0</v>
          </cell>
          <cell r="Q43">
            <v>0</v>
          </cell>
          <cell r="R43">
            <v>5.7076725974614684</v>
          </cell>
          <cell r="S43">
            <v>18.514999999999997</v>
          </cell>
          <cell r="U43">
            <v>10032.23</v>
          </cell>
          <cell r="Y43">
            <v>17</v>
          </cell>
          <cell r="AA43">
            <v>9.07</v>
          </cell>
          <cell r="AB43">
            <v>10058.299999999999</v>
          </cell>
          <cell r="AC43">
            <v>8456.7000000000007</v>
          </cell>
          <cell r="AE43">
            <v>8456.7000000000007</v>
          </cell>
          <cell r="AF43">
            <v>18515</v>
          </cell>
          <cell r="AG43">
            <v>18515</v>
          </cell>
          <cell r="AH43">
            <v>10058.299999999999</v>
          </cell>
          <cell r="AI43">
            <v>0</v>
          </cell>
          <cell r="AJ43">
            <v>10058.299999999999</v>
          </cell>
        </row>
        <row r="44">
          <cell r="G44">
            <v>27.004784974722796</v>
          </cell>
          <cell r="H44">
            <v>1.0983700000000001</v>
          </cell>
          <cell r="I44">
            <v>0.28219</v>
          </cell>
          <cell r="J44">
            <v>0.69037999999999999</v>
          </cell>
          <cell r="K44">
            <v>11.495214816904818</v>
          </cell>
          <cell r="L44">
            <v>1.0991243745949448</v>
          </cell>
          <cell r="M44">
            <v>0.86580768359020843</v>
          </cell>
          <cell r="N44">
            <v>42.535871849812771</v>
          </cell>
          <cell r="O44">
            <v>12.048938150187229</v>
          </cell>
          <cell r="P44">
            <v>0</v>
          </cell>
          <cell r="Q44">
            <v>2.4558199999999997</v>
          </cell>
          <cell r="R44">
            <v>14.504758150187229</v>
          </cell>
          <cell r="S44">
            <v>57.040629999999993</v>
          </cell>
          <cell r="U44">
            <v>23981.06</v>
          </cell>
          <cell r="V44">
            <v>1098.3699999999999</v>
          </cell>
          <cell r="W44">
            <v>282.19</v>
          </cell>
          <cell r="X44">
            <v>690.38000000000011</v>
          </cell>
          <cell r="Y44">
            <v>11909.98</v>
          </cell>
          <cell r="Z44">
            <v>2816.56</v>
          </cell>
          <cell r="AA44">
            <v>895.93000000000006</v>
          </cell>
          <cell r="AB44">
            <v>41674.47</v>
          </cell>
          <cell r="AC44">
            <v>7245.31</v>
          </cell>
          <cell r="AD44">
            <v>8120.85</v>
          </cell>
          <cell r="AE44">
            <v>15366.16</v>
          </cell>
          <cell r="AF44">
            <v>57040.630000000005</v>
          </cell>
          <cell r="AG44">
            <v>54969.69</v>
          </cell>
          <cell r="AH44">
            <v>39603.53</v>
          </cell>
          <cell r="AI44">
            <v>0</v>
          </cell>
          <cell r="AJ44">
            <v>39603.53</v>
          </cell>
        </row>
        <row r="45">
          <cell r="G45">
            <v>27.004800233511858</v>
          </cell>
          <cell r="H45">
            <v>1.0983700000000001</v>
          </cell>
          <cell r="I45">
            <v>0.2821902384185791</v>
          </cell>
          <cell r="J45">
            <v>0.6903804768371582</v>
          </cell>
          <cell r="K45">
            <v>11.495214816904818</v>
          </cell>
          <cell r="L45">
            <v>1.0991243745949448</v>
          </cell>
          <cell r="M45">
            <v>0.86580768359020843</v>
          </cell>
          <cell r="N45">
            <v>42.535902367390896</v>
          </cell>
          <cell r="O45">
            <v>12.048945779581761</v>
          </cell>
          <cell r="P45">
            <v>0</v>
          </cell>
          <cell r="Q45">
            <v>2.4558199999999997</v>
          </cell>
          <cell r="R45">
            <v>14.50476577958176</v>
          </cell>
          <cell r="S45">
            <v>57.040629999999993</v>
          </cell>
        </row>
        <row r="46">
          <cell r="C46">
            <v>450308</v>
          </cell>
          <cell r="D46">
            <v>466692.25</v>
          </cell>
          <cell r="E46" t="str">
            <v xml:space="preserve">  DIRECT LABOR TRANSPORTION      </v>
          </cell>
          <cell r="F46" t="str">
            <v>Total No.of heads</v>
          </cell>
          <cell r="G46" t="str">
            <v>CIPL + CPIPL</v>
          </cell>
          <cell r="H46">
            <v>19.293762954097438</v>
          </cell>
          <cell r="I46">
            <v>1.29179</v>
          </cell>
          <cell r="J46">
            <v>0</v>
          </cell>
          <cell r="K46">
            <v>0.76249</v>
          </cell>
          <cell r="L46">
            <v>6.7170585750492826E-2</v>
          </cell>
          <cell r="M46">
            <v>0.15014601520698395</v>
          </cell>
          <cell r="N46">
            <v>4.3463320191495354E-2</v>
          </cell>
          <cell r="O46">
            <v>21.60882287524641</v>
          </cell>
          <cell r="P46">
            <v>8.4713962264150933</v>
          </cell>
          <cell r="Q46">
            <v>0</v>
          </cell>
          <cell r="R46">
            <v>3.5560898338496204E-2</v>
          </cell>
          <cell r="S46">
            <v>8.5069571247535887</v>
          </cell>
          <cell r="U46">
            <v>22595.02</v>
          </cell>
          <cell r="V46">
            <v>22595.02</v>
          </cell>
          <cell r="X46">
            <v>762.49</v>
          </cell>
          <cell r="AB46">
            <v>24649.300000000003</v>
          </cell>
          <cell r="AC46">
            <v>5466.48</v>
          </cell>
          <cell r="AE46">
            <v>5466.48</v>
          </cell>
          <cell r="AF46">
            <v>30115.780000000002</v>
          </cell>
          <cell r="AG46">
            <v>28061.5</v>
          </cell>
          <cell r="AH46">
            <v>22595.02</v>
          </cell>
          <cell r="AI46">
            <v>0</v>
          </cell>
          <cell r="AJ46">
            <v>22595.02</v>
          </cell>
        </row>
        <row r="47">
          <cell r="G47">
            <v>19.293762954097438</v>
          </cell>
          <cell r="H47">
            <v>1.29179</v>
          </cell>
          <cell r="I47">
            <v>0</v>
          </cell>
          <cell r="J47">
            <v>0.76249</v>
          </cell>
          <cell r="K47">
            <v>6.7170585750492826E-2</v>
          </cell>
          <cell r="L47">
            <v>0.15014601520698395</v>
          </cell>
          <cell r="M47">
            <v>4.3463320191495354E-2</v>
          </cell>
          <cell r="N47">
            <v>21.60882287524641</v>
          </cell>
          <cell r="O47">
            <v>8.4713962264150933</v>
          </cell>
          <cell r="P47">
            <v>0</v>
          </cell>
          <cell r="Q47">
            <v>3.5560898338496204E-2</v>
          </cell>
          <cell r="R47">
            <v>8.5069571247535887</v>
          </cell>
          <cell r="S47">
            <v>30.115780000000001</v>
          </cell>
          <cell r="U47">
            <v>22595.02</v>
          </cell>
          <cell r="V47">
            <v>1291.79</v>
          </cell>
          <cell r="W47">
            <v>0</v>
          </cell>
          <cell r="X47">
            <v>762.49</v>
          </cell>
          <cell r="Y47">
            <v>0</v>
          </cell>
          <cell r="Z47">
            <v>0</v>
          </cell>
          <cell r="AA47">
            <v>0</v>
          </cell>
          <cell r="AB47">
            <v>24649.315625000003</v>
          </cell>
          <cell r="AC47">
            <v>5466.4839062499996</v>
          </cell>
          <cell r="AD47">
            <v>0</v>
          </cell>
          <cell r="AE47">
            <v>5466.48</v>
          </cell>
          <cell r="AF47">
            <v>30115.780000000002</v>
          </cell>
          <cell r="AG47">
            <v>28061.5</v>
          </cell>
          <cell r="AH47">
            <v>22595.02</v>
          </cell>
          <cell r="AI47">
            <v>0</v>
          </cell>
          <cell r="AJ47">
            <v>22595.02</v>
          </cell>
        </row>
        <row r="49">
          <cell r="C49">
            <v>531800</v>
          </cell>
          <cell r="D49" t="str">
            <v xml:space="preserve">  TELEPHONE AND FAX OFFICE       </v>
          </cell>
          <cell r="E49" t="str">
            <v>Staff Heads</v>
          </cell>
          <cell r="F49" t="str">
            <v>CIPL + CPIPL</v>
          </cell>
          <cell r="G49">
            <v>10.477063943377148</v>
          </cell>
          <cell r="H49">
            <v>0.11694</v>
          </cell>
          <cell r="I49">
            <v>0.24681999999999998</v>
          </cell>
          <cell r="J49">
            <v>0.24859000000000001</v>
          </cell>
          <cell r="K49">
            <v>0.22043327603640039</v>
          </cell>
          <cell r="L49">
            <v>0.49273320525783626</v>
          </cell>
          <cell r="M49">
            <v>0.14263329625884733</v>
          </cell>
          <cell r="N49">
            <v>11.945213720930232</v>
          </cell>
          <cell r="O49">
            <v>1.3744663094034379</v>
          </cell>
          <cell r="P49">
            <v>0</v>
          </cell>
          <cell r="Q49">
            <v>0.11669996966632963</v>
          </cell>
          <cell r="R49">
            <v>1.4911662790697675</v>
          </cell>
          <cell r="S49">
            <v>13.43638</v>
          </cell>
          <cell r="U49">
            <v>11449.77</v>
          </cell>
          <cell r="V49">
            <v>116.94</v>
          </cell>
          <cell r="W49">
            <v>246.82</v>
          </cell>
          <cell r="X49">
            <v>248.59</v>
          </cell>
          <cell r="Y49">
            <v>10.36</v>
          </cell>
          <cell r="Z49">
            <v>7.0000000000000007E-2</v>
          </cell>
          <cell r="AA49">
            <v>0.41</v>
          </cell>
          <cell r="AB49">
            <v>12072.960000000001</v>
          </cell>
          <cell r="AC49">
            <v>1362.87</v>
          </cell>
          <cell r="AD49">
            <v>0.55000000000000004</v>
          </cell>
          <cell r="AE49">
            <v>1363.4199999999998</v>
          </cell>
          <cell r="AF49">
            <v>13436.380000000001</v>
          </cell>
          <cell r="AG49">
            <v>12824.03</v>
          </cell>
          <cell r="AH49">
            <v>11460.61</v>
          </cell>
          <cell r="AI49">
            <v>0</v>
          </cell>
          <cell r="AJ49">
            <v>11460.61</v>
          </cell>
        </row>
        <row r="50">
          <cell r="C50">
            <v>531803</v>
          </cell>
          <cell r="D50" t="str">
            <v xml:space="preserve">  INTERNET LEASE LINE RENT/EXPEN </v>
          </cell>
          <cell r="E50" t="str">
            <v>Staff Heads</v>
          </cell>
          <cell r="F50" t="str">
            <v>CIPL + CPIPL</v>
          </cell>
          <cell r="G50">
            <v>0.2625305561172902</v>
          </cell>
          <cell r="H50">
            <v>0</v>
          </cell>
          <cell r="I50">
            <v>0</v>
          </cell>
          <cell r="J50">
            <v>0</v>
          </cell>
          <cell r="K50">
            <v>5.523538928210313E-3</v>
          </cell>
          <cell r="L50">
            <v>1.2346734074823052E-2</v>
          </cell>
          <cell r="M50">
            <v>3.574054600606673E-3</v>
          </cell>
          <cell r="N50">
            <v>0.28397488372093027</v>
          </cell>
          <cell r="O50">
            <v>3.4440889787664311E-2</v>
          </cell>
          <cell r="P50">
            <v>0</v>
          </cell>
          <cell r="Q50">
            <v>2.92422649140546E-3</v>
          </cell>
          <cell r="R50">
            <v>3.7365116279069771E-2</v>
          </cell>
          <cell r="S50">
            <v>0.32134000000000007</v>
          </cell>
          <cell r="Z50">
            <v>321.33999999999997</v>
          </cell>
          <cell r="AB50">
            <v>321.33999999999997</v>
          </cell>
          <cell r="AE50">
            <v>0</v>
          </cell>
          <cell r="AF50">
            <v>321.33999999999997</v>
          </cell>
          <cell r="AG50">
            <v>321.33999999999997</v>
          </cell>
          <cell r="AH50">
            <v>321.33999999999997</v>
          </cell>
          <cell r="AI50">
            <v>0</v>
          </cell>
          <cell r="AJ50">
            <v>321.33999999999997</v>
          </cell>
        </row>
        <row r="51">
          <cell r="C51">
            <v>531804</v>
          </cell>
          <cell r="D51" t="str">
            <v xml:space="preserve">  TELEPHONE REIMBURSMENT         </v>
          </cell>
          <cell r="E51" t="str">
            <v>Staff Heads</v>
          </cell>
          <cell r="F51" t="str">
            <v>CIPL + CPIPL</v>
          </cell>
          <cell r="G51">
            <v>0.16546434782608696</v>
          </cell>
          <cell r="H51">
            <v>0</v>
          </cell>
          <cell r="I51">
            <v>-2.4930000000000001E-2</v>
          </cell>
          <cell r="J51">
            <v>-0.11943000000000001</v>
          </cell>
          <cell r="K51">
            <v>3.4813043478260875E-3</v>
          </cell>
          <cell r="L51">
            <v>7.7817391304347838E-3</v>
          </cell>
          <cell r="M51">
            <v>2.2526086956521744E-3</v>
          </cell>
          <cell r="N51">
            <v>3.4619999999999998E-2</v>
          </cell>
          <cell r="O51">
            <v>2.1706956521739134E-2</v>
          </cell>
          <cell r="P51">
            <v>0</v>
          </cell>
          <cell r="Q51">
            <v>1.8430434782608699E-3</v>
          </cell>
          <cell r="R51">
            <v>2.3550000000000005E-2</v>
          </cell>
          <cell r="S51">
            <v>5.8169999999999999E-2</v>
          </cell>
          <cell r="U51">
            <v>9.6999999999999993</v>
          </cell>
          <cell r="W51">
            <v>-24.93</v>
          </cell>
          <cell r="X51">
            <v>-119.43</v>
          </cell>
          <cell r="Z51">
            <v>7.34</v>
          </cell>
          <cell r="AB51">
            <v>-127.32</v>
          </cell>
          <cell r="AC51">
            <v>185.49</v>
          </cell>
          <cell r="AE51">
            <v>185.49</v>
          </cell>
          <cell r="AF51">
            <v>58.170000000000016</v>
          </cell>
          <cell r="AG51">
            <v>202.53000000000003</v>
          </cell>
          <cell r="AH51">
            <v>17.04000000000002</v>
          </cell>
          <cell r="AI51">
            <v>0</v>
          </cell>
          <cell r="AJ51">
            <v>17.04</v>
          </cell>
        </row>
        <row r="52">
          <cell r="C52">
            <v>532200</v>
          </cell>
          <cell r="D52" t="str">
            <v xml:space="preserve">  POSTAGE                        </v>
          </cell>
          <cell r="E52" t="str">
            <v>Staff Heads</v>
          </cell>
          <cell r="F52" t="str">
            <v>CIPL + CPIPL</v>
          </cell>
          <cell r="G52">
            <v>3.6110819009100171E-3</v>
          </cell>
          <cell r="H52">
            <v>6.2210000000000001E-2</v>
          </cell>
          <cell r="I52">
            <v>0</v>
          </cell>
          <cell r="J52">
            <v>0</v>
          </cell>
          <cell r="K52">
            <v>7.5975733063700864E-5</v>
          </cell>
          <cell r="L52">
            <v>1.6982810920121365E-4</v>
          </cell>
          <cell r="M52">
            <v>4.9160768452982911E-5</v>
          </cell>
          <cell r="N52">
            <v>6.6116046511627918E-2</v>
          </cell>
          <cell r="O52">
            <v>4.7373104145601713E-4</v>
          </cell>
          <cell r="P52">
            <v>0</v>
          </cell>
          <cell r="Q52">
            <v>4.0222446916076922E-5</v>
          </cell>
          <cell r="R52">
            <v>5.13953488372094E-4</v>
          </cell>
          <cell r="S52">
            <v>6.6630000000000009E-2</v>
          </cell>
          <cell r="U52">
            <v>2.72</v>
          </cell>
          <cell r="V52">
            <v>62.21</v>
          </cell>
          <cell r="Y52">
            <v>1.7</v>
          </cell>
          <cell r="AB52">
            <v>66.63000000000001</v>
          </cell>
          <cell r="AC52">
            <v>-3233.77</v>
          </cell>
          <cell r="AD52">
            <v>3233.77</v>
          </cell>
          <cell r="AE52">
            <v>0</v>
          </cell>
          <cell r="AF52">
            <v>66.63000000000001</v>
          </cell>
          <cell r="AG52">
            <v>4.4200000000000088</v>
          </cell>
          <cell r="AH52">
            <v>4.4200000000000088</v>
          </cell>
          <cell r="AI52">
            <v>0</v>
          </cell>
          <cell r="AJ52">
            <v>4.42</v>
          </cell>
        </row>
        <row r="53">
          <cell r="C53">
            <v>532202</v>
          </cell>
          <cell r="D53" t="str">
            <v xml:space="preserve">  COURIER                        </v>
          </cell>
          <cell r="E53" t="str">
            <v>Staff Heads</v>
          </cell>
          <cell r="F53" t="str">
            <v>CIPL + CPIPL</v>
          </cell>
          <cell r="G53">
            <v>0.73090095045500503</v>
          </cell>
          <cell r="H53">
            <v>1.6709999999999999E-2</v>
          </cell>
          <cell r="I53">
            <v>8.2670000000000007E-2</v>
          </cell>
          <cell r="J53">
            <v>0.27116000000000001</v>
          </cell>
          <cell r="K53">
            <v>1.5377866531850352E-2</v>
          </cell>
          <cell r="L53">
            <v>3.4374054600606677E-2</v>
          </cell>
          <cell r="M53">
            <v>9.9503842264914068E-3</v>
          </cell>
          <cell r="N53">
            <v>1.1611432558139534</v>
          </cell>
          <cell r="O53">
            <v>9.5885520728008086E-2</v>
          </cell>
          <cell r="P53">
            <v>0</v>
          </cell>
          <cell r="Q53">
            <v>8.1412234580384227E-3</v>
          </cell>
          <cell r="R53">
            <v>0.10402674418604652</v>
          </cell>
          <cell r="S53">
            <v>1.2651699999999999</v>
          </cell>
          <cell r="U53">
            <v>726.19</v>
          </cell>
          <cell r="V53">
            <v>16.71</v>
          </cell>
          <cell r="W53">
            <v>82.67</v>
          </cell>
          <cell r="X53">
            <v>271.16000000000003</v>
          </cell>
          <cell r="Y53">
            <v>73.180000000000007</v>
          </cell>
          <cell r="Z53">
            <v>93.9</v>
          </cell>
          <cell r="AA53">
            <v>1.36</v>
          </cell>
          <cell r="AB53">
            <v>1265.17</v>
          </cell>
          <cell r="AE53">
            <v>0</v>
          </cell>
          <cell r="AF53">
            <v>1265.17</v>
          </cell>
          <cell r="AG53">
            <v>894.63</v>
          </cell>
          <cell r="AH53">
            <v>894.63</v>
          </cell>
          <cell r="AI53">
            <v>0</v>
          </cell>
          <cell r="AJ53">
            <v>894.63000000000011</v>
          </cell>
        </row>
        <row r="54">
          <cell r="G54">
            <v>11.639570879676441</v>
          </cell>
          <cell r="H54">
            <v>0.19586000000000001</v>
          </cell>
          <cell r="I54">
            <v>0.30456</v>
          </cell>
          <cell r="J54">
            <v>0.40032000000000001</v>
          </cell>
          <cell r="K54">
            <v>0.24489196157735085</v>
          </cell>
          <cell r="L54">
            <v>0.54740556117290196</v>
          </cell>
          <cell r="M54">
            <v>0.15845950455005056</v>
          </cell>
          <cell r="N54">
            <v>13.491067906976744</v>
          </cell>
          <cell r="O54">
            <v>1.5269734074823054</v>
          </cell>
          <cell r="P54">
            <v>0</v>
          </cell>
          <cell r="Q54">
            <v>0.12964868554095046</v>
          </cell>
          <cell r="R54">
            <v>1.6566220930232558</v>
          </cell>
          <cell r="S54">
            <v>15.147689999999999</v>
          </cell>
          <cell r="U54">
            <v>12188.380000000001</v>
          </cell>
          <cell r="V54">
            <v>195.86</v>
          </cell>
          <cell r="W54">
            <v>304.56</v>
          </cell>
          <cell r="X54">
            <v>400.32000000000005</v>
          </cell>
          <cell r="Y54">
            <v>85.240000000000009</v>
          </cell>
          <cell r="Z54">
            <v>422.65</v>
          </cell>
          <cell r="AA54">
            <v>1.77</v>
          </cell>
          <cell r="AB54">
            <v>13598.78</v>
          </cell>
          <cell r="AC54">
            <v>-1685.41</v>
          </cell>
          <cell r="AD54">
            <v>3234.32</v>
          </cell>
          <cell r="AE54">
            <v>1548.9099999999999</v>
          </cell>
          <cell r="AF54">
            <v>15147.69</v>
          </cell>
          <cell r="AG54">
            <v>14246.95</v>
          </cell>
          <cell r="AH54">
            <v>12698.04</v>
          </cell>
          <cell r="AI54">
            <v>0</v>
          </cell>
          <cell r="AJ54">
            <v>12698.04</v>
          </cell>
        </row>
        <row r="56">
          <cell r="C56">
            <v>530200</v>
          </cell>
          <cell r="D56" t="str">
            <v xml:space="preserve">  LEASE EXPENSE                  </v>
          </cell>
          <cell r="E56" t="str">
            <v>No.of Units</v>
          </cell>
          <cell r="F56" t="str">
            <v>CIPL + CPIPL</v>
          </cell>
          <cell r="G56">
            <v>12.884559999999999</v>
          </cell>
          <cell r="H56">
            <v>0</v>
          </cell>
          <cell r="I56">
            <v>0.90651000000000004</v>
          </cell>
          <cell r="J56">
            <v>1.0743800000000001</v>
          </cell>
          <cell r="K56">
            <v>0.4747900000000001</v>
          </cell>
          <cell r="L56">
            <v>0.35898000000000002</v>
          </cell>
          <cell r="M56">
            <v>0</v>
          </cell>
          <cell r="N56">
            <v>15.69922</v>
          </cell>
          <cell r="O56">
            <v>4.0812099999999996</v>
          </cell>
          <cell r="P56">
            <v>0</v>
          </cell>
          <cell r="Q56">
            <v>0</v>
          </cell>
          <cell r="R56">
            <v>4.0812099999999996</v>
          </cell>
          <cell r="S56">
            <v>19.780429999999999</v>
          </cell>
          <cell r="U56">
            <v>12884.56</v>
          </cell>
          <cell r="W56">
            <v>906.51</v>
          </cell>
          <cell r="X56">
            <v>1074.3800000000001</v>
          </cell>
          <cell r="Y56">
            <v>474.79</v>
          </cell>
          <cell r="Z56">
            <v>358.98</v>
          </cell>
          <cell r="AB56">
            <v>15699.220000000001</v>
          </cell>
          <cell r="AC56">
            <v>4081.21</v>
          </cell>
          <cell r="AD56">
            <v>0</v>
          </cell>
          <cell r="AE56">
            <v>4081.21</v>
          </cell>
          <cell r="AF56">
            <v>19780.43</v>
          </cell>
          <cell r="AG56">
            <v>17799.54</v>
          </cell>
          <cell r="AH56">
            <v>13718.330000000002</v>
          </cell>
          <cell r="AI56">
            <v>0</v>
          </cell>
          <cell r="AJ56">
            <v>13718.33</v>
          </cell>
        </row>
        <row r="57">
          <cell r="C57">
            <v>531600</v>
          </cell>
          <cell r="D57" t="str">
            <v xml:space="preserve">  UTILITIES WATER                </v>
          </cell>
          <cell r="E57" t="str">
            <v>GL Figures</v>
          </cell>
          <cell r="F57" t="str">
            <v>Separate</v>
          </cell>
          <cell r="G57">
            <v>9.9171299999999984</v>
          </cell>
          <cell r="H57">
            <v>0</v>
          </cell>
          <cell r="I57">
            <v>5.8929999999999996E-2</v>
          </cell>
          <cell r="J57">
            <v>8.7620000000000003E-2</v>
          </cell>
          <cell r="K57">
            <v>0.11676</v>
          </cell>
          <cell r="L57">
            <v>0.16172</v>
          </cell>
          <cell r="M57">
            <v>0</v>
          </cell>
          <cell r="N57">
            <v>10.342159999999998</v>
          </cell>
          <cell r="O57">
            <v>1.8949800000000001</v>
          </cell>
          <cell r="Q57">
            <v>-7.2475359047530214E-16</v>
          </cell>
          <cell r="R57">
            <v>1.8949799999999994</v>
          </cell>
          <cell r="S57">
            <v>12.237139999999997</v>
          </cell>
          <cell r="U57">
            <v>9917.1299999999992</v>
          </cell>
          <cell r="V57">
            <v>0</v>
          </cell>
          <cell r="W57">
            <v>58.93</v>
          </cell>
          <cell r="X57">
            <v>87.62</v>
          </cell>
          <cell r="Y57">
            <v>116.76</v>
          </cell>
          <cell r="Z57">
            <v>161.72</v>
          </cell>
          <cell r="AB57">
            <v>10342.16</v>
          </cell>
          <cell r="AC57">
            <v>1894.98</v>
          </cell>
          <cell r="AD57">
            <v>-7.2475359047530219E-13</v>
          </cell>
          <cell r="AE57">
            <v>1894.9799999999993</v>
          </cell>
          <cell r="AF57">
            <v>12237.14</v>
          </cell>
          <cell r="AG57">
            <v>12090.589999999998</v>
          </cell>
          <cell r="AH57">
            <v>10195.609999999999</v>
          </cell>
          <cell r="AI57">
            <v>0</v>
          </cell>
          <cell r="AJ57">
            <v>10195.609999999999</v>
          </cell>
        </row>
        <row r="58">
          <cell r="G58">
            <v>22.801689999999997</v>
          </cell>
          <cell r="H58">
            <v>0</v>
          </cell>
          <cell r="I58">
            <v>0.96544000000000008</v>
          </cell>
          <cell r="J58">
            <v>1.1620000000000001</v>
          </cell>
          <cell r="K58">
            <v>0.59155000000000013</v>
          </cell>
          <cell r="L58">
            <v>0.52070000000000005</v>
          </cell>
          <cell r="M58">
            <v>0</v>
          </cell>
          <cell r="N58">
            <v>26.041379999999997</v>
          </cell>
          <cell r="O58">
            <v>5.9761899999999999</v>
          </cell>
          <cell r="P58">
            <v>0</v>
          </cell>
          <cell r="Q58">
            <v>-7.2475359047530214E-16</v>
          </cell>
          <cell r="R58">
            <v>5.976189999999999</v>
          </cell>
          <cell r="S58">
            <v>32.017569999999992</v>
          </cell>
          <cell r="U58">
            <v>22801.69</v>
          </cell>
          <cell r="V58">
            <v>0</v>
          </cell>
          <cell r="W58">
            <v>965.43999999999994</v>
          </cell>
          <cell r="X58">
            <v>1162</v>
          </cell>
          <cell r="Y58">
            <v>591.55000000000007</v>
          </cell>
          <cell r="Z58">
            <v>520.70000000000005</v>
          </cell>
          <cell r="AA58">
            <v>0</v>
          </cell>
          <cell r="AB58">
            <v>26041.38</v>
          </cell>
          <cell r="AC58">
            <v>5976.1900000000005</v>
          </cell>
          <cell r="AD58">
            <v>-7.2475359047530219E-13</v>
          </cell>
          <cell r="AE58">
            <v>5976.19</v>
          </cell>
          <cell r="AF58">
            <v>32017.57</v>
          </cell>
          <cell r="AG58">
            <v>29890.129999999997</v>
          </cell>
          <cell r="AH58">
            <v>23913.940000000002</v>
          </cell>
          <cell r="AI58">
            <v>0</v>
          </cell>
          <cell r="AJ58">
            <v>23913.94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</row>
        <row r="60">
          <cell r="C60">
            <v>530302</v>
          </cell>
          <cell r="D60" t="str">
            <v xml:space="preserve">  EQUIP MAINTENANCE - TEST EQUIP </v>
          </cell>
          <cell r="E60" t="str">
            <v>GL Figures</v>
          </cell>
          <cell r="F60" t="str">
            <v>Separate</v>
          </cell>
          <cell r="G60">
            <v>25.414339999999999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25.414339999999999</v>
          </cell>
          <cell r="O60">
            <v>1.3955</v>
          </cell>
          <cell r="P60">
            <v>0</v>
          </cell>
          <cell r="Q60">
            <v>0</v>
          </cell>
          <cell r="R60">
            <v>1.3955</v>
          </cell>
          <cell r="S60">
            <v>26.809839999999998</v>
          </cell>
          <cell r="U60">
            <v>25414.34</v>
          </cell>
          <cell r="AB60">
            <v>25414.34</v>
          </cell>
          <cell r="AC60">
            <v>1395.5</v>
          </cell>
          <cell r="AE60">
            <v>1395.5</v>
          </cell>
          <cell r="AF60">
            <v>26809.84</v>
          </cell>
          <cell r="AG60">
            <v>26809.84</v>
          </cell>
          <cell r="AH60">
            <v>25414.34</v>
          </cell>
          <cell r="AI60">
            <v>0</v>
          </cell>
          <cell r="AJ60">
            <v>25414.34</v>
          </cell>
        </row>
        <row r="61">
          <cell r="C61">
            <v>530306</v>
          </cell>
          <cell r="D61" t="str">
            <v xml:space="preserve">  INSTRUMENT CALIBRATION         </v>
          </cell>
          <cell r="E61" t="str">
            <v>GL Figures</v>
          </cell>
          <cell r="F61" t="str">
            <v>Separate</v>
          </cell>
          <cell r="G61">
            <v>0.40861000000000003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0.40861000000000003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0.40861000000000003</v>
          </cell>
          <cell r="U61">
            <v>408.61</v>
          </cell>
          <cell r="AB61">
            <v>408.61</v>
          </cell>
          <cell r="AE61">
            <v>0</v>
          </cell>
          <cell r="AF61">
            <v>408.61</v>
          </cell>
          <cell r="AG61">
            <v>408.61</v>
          </cell>
          <cell r="AH61">
            <v>408.61</v>
          </cell>
          <cell r="AI61">
            <v>0</v>
          </cell>
          <cell r="AJ61">
            <v>408.61</v>
          </cell>
        </row>
        <row r="62">
          <cell r="C62">
            <v>531200</v>
          </cell>
          <cell r="D62" t="str">
            <v xml:space="preserve">  FACILITIES MAINTENANCE         </v>
          </cell>
          <cell r="E62" t="str">
            <v>GL Figures</v>
          </cell>
          <cell r="F62" t="str">
            <v>Separate</v>
          </cell>
          <cell r="G62">
            <v>11.022290000000002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11.022290000000002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11.022290000000002</v>
          </cell>
          <cell r="U62">
            <v>11022.29</v>
          </cell>
          <cell r="AB62">
            <v>11022.29</v>
          </cell>
          <cell r="AE62">
            <v>0</v>
          </cell>
          <cell r="AF62">
            <v>11022.29</v>
          </cell>
          <cell r="AG62">
            <v>11022.29</v>
          </cell>
          <cell r="AH62">
            <v>11022.29</v>
          </cell>
          <cell r="AI62">
            <v>0</v>
          </cell>
          <cell r="AJ62">
            <v>11022.29</v>
          </cell>
        </row>
        <row r="63">
          <cell r="C63">
            <v>531201</v>
          </cell>
          <cell r="D63" t="str">
            <v xml:space="preserve">  PLANT &amp; M/C REPAIR AND MAIN.   </v>
          </cell>
          <cell r="E63" t="str">
            <v>GL Figures</v>
          </cell>
          <cell r="F63" t="str">
            <v>Separate</v>
          </cell>
          <cell r="G63">
            <v>26.866109999999999</v>
          </cell>
          <cell r="H63">
            <v>0.21947</v>
          </cell>
          <cell r="I63">
            <v>1.00986</v>
          </cell>
          <cell r="J63">
            <v>3.3989999999999999E-2</v>
          </cell>
          <cell r="K63">
            <v>0</v>
          </cell>
          <cell r="L63">
            <v>0</v>
          </cell>
          <cell r="M63">
            <v>0</v>
          </cell>
          <cell r="N63">
            <v>28.129429999999999</v>
          </cell>
          <cell r="O63">
            <v>6.4532700000000007</v>
          </cell>
          <cell r="P63">
            <v>0</v>
          </cell>
          <cell r="Q63">
            <v>0</v>
          </cell>
          <cell r="R63">
            <v>6.4532700000000007</v>
          </cell>
          <cell r="S63">
            <v>34.582700000000003</v>
          </cell>
          <cell r="U63">
            <v>26866.11</v>
          </cell>
          <cell r="V63">
            <v>219.47</v>
          </cell>
          <cell r="W63">
            <v>1009.86</v>
          </cell>
          <cell r="X63">
            <v>33.99</v>
          </cell>
          <cell r="AB63">
            <v>28129.430000000004</v>
          </cell>
          <cell r="AC63">
            <v>6453.27</v>
          </cell>
          <cell r="AE63">
            <v>6453.27</v>
          </cell>
          <cell r="AF63">
            <v>34582.700000000004</v>
          </cell>
          <cell r="AG63">
            <v>33319.380000000005</v>
          </cell>
          <cell r="AH63">
            <v>26866.110000000004</v>
          </cell>
          <cell r="AI63">
            <v>0</v>
          </cell>
          <cell r="AJ63">
            <v>26866.11</v>
          </cell>
        </row>
        <row r="64">
          <cell r="C64">
            <v>531202</v>
          </cell>
          <cell r="D64" t="str">
            <v xml:space="preserve">  BLDG FUR. OTH REPAIR AND MAIN. </v>
          </cell>
          <cell r="E64" t="str">
            <v>GL Figures</v>
          </cell>
          <cell r="F64" t="str">
            <v>Separate</v>
          </cell>
          <cell r="G64">
            <v>10.580073333333331</v>
          </cell>
          <cell r="H64">
            <v>1.584E-2</v>
          </cell>
          <cell r="I64">
            <v>0.67734000000000005</v>
          </cell>
          <cell r="J64">
            <v>3.5329299999999999</v>
          </cell>
          <cell r="K64">
            <v>0.58778185185185194</v>
          </cell>
          <cell r="L64">
            <v>0.58778185185185194</v>
          </cell>
          <cell r="M64">
            <v>0.58778185185185194</v>
          </cell>
          <cell r="N64">
            <v>16.56952888888889</v>
          </cell>
          <cell r="O64">
            <v>3.4091347407407411</v>
          </cell>
          <cell r="P64">
            <v>0</v>
          </cell>
          <cell r="Q64">
            <v>0.11755637037037039</v>
          </cell>
          <cell r="R64">
            <v>3.5266911111111114</v>
          </cell>
          <cell r="S64">
            <v>20.096220000000002</v>
          </cell>
          <cell r="U64">
            <v>10025.9</v>
          </cell>
          <cell r="V64">
            <v>15.84</v>
          </cell>
          <cell r="W64">
            <v>677.34</v>
          </cell>
          <cell r="X64">
            <v>3532.93</v>
          </cell>
          <cell r="Z64">
            <v>249.29</v>
          </cell>
          <cell r="AA64">
            <v>151.16</v>
          </cell>
          <cell r="AB64">
            <v>14652.460000000001</v>
          </cell>
          <cell r="AC64">
            <v>5443.76</v>
          </cell>
          <cell r="AE64">
            <v>5443.76</v>
          </cell>
          <cell r="AF64">
            <v>20096.22</v>
          </cell>
          <cell r="AG64">
            <v>15870.11</v>
          </cell>
          <cell r="AH64">
            <v>10426.35</v>
          </cell>
          <cell r="AI64">
            <v>0</v>
          </cell>
          <cell r="AJ64">
            <v>10426.35</v>
          </cell>
        </row>
        <row r="65">
          <cell r="G65">
            <v>74.291423333333341</v>
          </cell>
          <cell r="H65">
            <v>0.23530999999999999</v>
          </cell>
          <cell r="I65">
            <v>1.6872</v>
          </cell>
          <cell r="J65">
            <v>3.5669200000000001</v>
          </cell>
          <cell r="K65">
            <v>0.58778185185185194</v>
          </cell>
          <cell r="L65">
            <v>0.58778185185185194</v>
          </cell>
          <cell r="M65">
            <v>0.58778185185185194</v>
          </cell>
          <cell r="N65">
            <v>81.5441988888889</v>
          </cell>
          <cell r="O65">
            <v>11.257904740740742</v>
          </cell>
          <cell r="P65">
            <v>0</v>
          </cell>
          <cell r="Q65">
            <v>0.11755637037037039</v>
          </cell>
          <cell r="R65">
            <v>11.375461111111113</v>
          </cell>
          <cell r="S65">
            <v>92.919660000000007</v>
          </cell>
          <cell r="U65">
            <v>73737.25</v>
          </cell>
          <cell r="V65">
            <v>235.31</v>
          </cell>
          <cell r="W65">
            <v>1687.2</v>
          </cell>
          <cell r="X65">
            <v>3566.9199999999996</v>
          </cell>
          <cell r="Y65">
            <v>0</v>
          </cell>
          <cell r="Z65">
            <v>249.29</v>
          </cell>
          <cell r="AA65">
            <v>151.16</v>
          </cell>
          <cell r="AB65">
            <v>79627.130000000019</v>
          </cell>
          <cell r="AC65">
            <v>13292.53</v>
          </cell>
          <cell r="AD65">
            <v>0</v>
          </cell>
          <cell r="AE65">
            <v>13292.53</v>
          </cell>
          <cell r="AF65">
            <v>92919.66</v>
          </cell>
          <cell r="AG65">
            <v>87430.23000000001</v>
          </cell>
          <cell r="AH65">
            <v>74137.700000000012</v>
          </cell>
          <cell r="AI65">
            <v>0</v>
          </cell>
          <cell r="AJ65">
            <v>74137.700000000012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C67">
            <v>531102</v>
          </cell>
          <cell r="D67" t="str">
            <v xml:space="preserve">  INSURANCE                      </v>
          </cell>
          <cell r="E67" t="str">
            <v>GL Figures</v>
          </cell>
          <cell r="F67" t="str">
            <v>Separate</v>
          </cell>
          <cell r="G67">
            <v>7.0138999999999996</v>
          </cell>
          <cell r="H67">
            <v>0.17749000000000001</v>
          </cell>
          <cell r="I67">
            <v>0</v>
          </cell>
          <cell r="J67">
            <v>0.18943000000000002</v>
          </cell>
          <cell r="K67">
            <v>0</v>
          </cell>
          <cell r="L67">
            <v>1.17852</v>
          </cell>
          <cell r="M67">
            <v>0</v>
          </cell>
          <cell r="N67">
            <v>8.5593399999999988</v>
          </cell>
          <cell r="O67">
            <v>0</v>
          </cell>
          <cell r="Q67">
            <v>0.83828000000000003</v>
          </cell>
          <cell r="R67">
            <v>0.83828000000000003</v>
          </cell>
          <cell r="S67">
            <v>9.3976199999999981</v>
          </cell>
          <cell r="U67">
            <v>7013.9</v>
          </cell>
          <cell r="V67">
            <v>177.49</v>
          </cell>
          <cell r="X67">
            <v>189.43</v>
          </cell>
          <cell r="Z67">
            <v>1178.52</v>
          </cell>
          <cell r="AB67">
            <v>8559.34</v>
          </cell>
          <cell r="AD67">
            <v>838.28</v>
          </cell>
          <cell r="AE67">
            <v>838.28</v>
          </cell>
          <cell r="AF67">
            <v>9397.6200000000008</v>
          </cell>
          <cell r="AG67">
            <v>9030.7000000000007</v>
          </cell>
          <cell r="AH67">
            <v>8192.42</v>
          </cell>
          <cell r="AI67">
            <v>0</v>
          </cell>
          <cell r="AJ67">
            <v>8192.42</v>
          </cell>
        </row>
        <row r="68">
          <cell r="G68">
            <v>7.0138999999999996</v>
          </cell>
          <cell r="H68">
            <v>0.17749000000000001</v>
          </cell>
          <cell r="I68">
            <v>0</v>
          </cell>
          <cell r="J68">
            <v>0.18943000000000002</v>
          </cell>
          <cell r="K68">
            <v>0</v>
          </cell>
          <cell r="L68">
            <v>1.17852</v>
          </cell>
          <cell r="M68">
            <v>0</v>
          </cell>
          <cell r="N68">
            <v>8.5593399999999988</v>
          </cell>
          <cell r="O68">
            <v>0</v>
          </cell>
          <cell r="P68">
            <v>0</v>
          </cell>
          <cell r="Q68">
            <v>0.83828000000000003</v>
          </cell>
          <cell r="R68">
            <v>0.83828000000000003</v>
          </cell>
          <cell r="S68">
            <v>9.3976199999999981</v>
          </cell>
          <cell r="U68">
            <v>7013.9</v>
          </cell>
          <cell r="V68">
            <v>177.49</v>
          </cell>
          <cell r="W68">
            <v>0</v>
          </cell>
          <cell r="X68">
            <v>189.43</v>
          </cell>
          <cell r="Y68">
            <v>0</v>
          </cell>
          <cell r="Z68">
            <v>1178.52</v>
          </cell>
          <cell r="AA68">
            <v>0</v>
          </cell>
          <cell r="AB68">
            <v>8559.34</v>
          </cell>
          <cell r="AC68">
            <v>0</v>
          </cell>
          <cell r="AD68">
            <v>838.28</v>
          </cell>
          <cell r="AE68">
            <v>838.28</v>
          </cell>
          <cell r="AF68">
            <v>9397.6200000000008</v>
          </cell>
          <cell r="AG68">
            <v>9030.7000000000007</v>
          </cell>
          <cell r="AH68">
            <v>8192.42</v>
          </cell>
          <cell r="AI68">
            <v>0</v>
          </cell>
          <cell r="AJ68">
            <v>8192.42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</row>
        <row r="70">
          <cell r="C70">
            <v>400601</v>
          </cell>
          <cell r="D70" t="str">
            <v xml:space="preserve">  CLG. &amp; FREIGHT FWD CHGS IMPORT </v>
          </cell>
          <cell r="E70" t="str">
            <v>GL Figures</v>
          </cell>
          <cell r="F70" t="str">
            <v>Separate</v>
          </cell>
          <cell r="G70">
            <v>48.765239999999892</v>
          </cell>
          <cell r="H70">
            <v>1.064E-2</v>
          </cell>
          <cell r="I70">
            <v>0.30484</v>
          </cell>
          <cell r="J70">
            <v>1.0394300000000001</v>
          </cell>
          <cell r="K70">
            <v>0</v>
          </cell>
          <cell r="L70">
            <v>0</v>
          </cell>
          <cell r="M70">
            <v>0</v>
          </cell>
          <cell r="N70">
            <v>50.120149999999896</v>
          </cell>
          <cell r="O70">
            <v>22.575279999999999</v>
          </cell>
          <cell r="Q70">
            <v>0</v>
          </cell>
          <cell r="R70">
            <v>22.575279999999999</v>
          </cell>
          <cell r="S70">
            <v>72.695429999999902</v>
          </cell>
          <cell r="U70">
            <v>48765.239999999889</v>
          </cell>
          <cell r="V70">
            <v>10.64</v>
          </cell>
          <cell r="W70">
            <v>304.83999999999997</v>
          </cell>
          <cell r="X70">
            <v>1039.43</v>
          </cell>
          <cell r="AB70">
            <v>50120.149999999885</v>
          </cell>
          <cell r="AC70">
            <v>22575.279999999999</v>
          </cell>
          <cell r="AE70">
            <v>22575.279999999999</v>
          </cell>
          <cell r="AF70">
            <v>72695.429999999877</v>
          </cell>
          <cell r="AG70">
            <v>71340.519999999888</v>
          </cell>
          <cell r="AH70">
            <v>48765.239999999889</v>
          </cell>
          <cell r="AI70">
            <v>0</v>
          </cell>
          <cell r="AJ70">
            <v>48765.239999999889</v>
          </cell>
        </row>
        <row r="71">
          <cell r="C71">
            <v>400800</v>
          </cell>
          <cell r="D71" t="str">
            <v xml:space="preserve">  FREIGHT OUT                    </v>
          </cell>
          <cell r="E71" t="str">
            <v>GL Figures</v>
          </cell>
          <cell r="F71" t="str">
            <v>Separate</v>
          </cell>
          <cell r="G71">
            <v>40.241370000000003</v>
          </cell>
          <cell r="H71">
            <v>0</v>
          </cell>
          <cell r="I71">
            <v>0</v>
          </cell>
          <cell r="J71">
            <v>1.3659400000000002</v>
          </cell>
          <cell r="K71">
            <v>0</v>
          </cell>
          <cell r="L71">
            <v>0</v>
          </cell>
          <cell r="M71">
            <v>0</v>
          </cell>
          <cell r="N71">
            <v>41.607310000000005</v>
          </cell>
          <cell r="O71">
            <v>43.374290000000002</v>
          </cell>
          <cell r="Q71">
            <v>0</v>
          </cell>
          <cell r="R71">
            <v>43.374290000000002</v>
          </cell>
          <cell r="S71">
            <v>84.981600000000014</v>
          </cell>
          <cell r="U71">
            <v>40241.370000000003</v>
          </cell>
          <cell r="V71">
            <v>0</v>
          </cell>
          <cell r="X71">
            <v>1365.94</v>
          </cell>
          <cell r="AB71">
            <v>41607.310000000005</v>
          </cell>
          <cell r="AC71">
            <v>43374.29</v>
          </cell>
          <cell r="AE71">
            <v>43374.29</v>
          </cell>
          <cell r="AF71">
            <v>84981.6</v>
          </cell>
          <cell r="AG71">
            <v>83615.66</v>
          </cell>
          <cell r="AH71">
            <v>40241.370000000003</v>
          </cell>
          <cell r="AI71">
            <v>0</v>
          </cell>
          <cell r="AJ71">
            <v>40241.370000000003</v>
          </cell>
        </row>
        <row r="72">
          <cell r="C72">
            <v>400801</v>
          </cell>
          <cell r="D72" t="str">
            <v xml:space="preserve">  CLG. &amp; FREIGHT FWD. EXPORT     </v>
          </cell>
          <cell r="E72" t="str">
            <v>GL Figures</v>
          </cell>
          <cell r="F72" t="str">
            <v>Separate</v>
          </cell>
          <cell r="G72">
            <v>6.37704</v>
          </cell>
          <cell r="H72">
            <v>0</v>
          </cell>
          <cell r="I72">
            <v>0</v>
          </cell>
          <cell r="J72">
            <v>0.28997000000000001</v>
          </cell>
          <cell r="K72">
            <v>0</v>
          </cell>
          <cell r="L72">
            <v>0</v>
          </cell>
          <cell r="M72">
            <v>0</v>
          </cell>
          <cell r="N72">
            <v>6.6670100000000003</v>
          </cell>
          <cell r="O72">
            <v>7.1688599999999996</v>
          </cell>
          <cell r="Q72">
            <v>0</v>
          </cell>
          <cell r="R72">
            <v>7.1688599999999996</v>
          </cell>
          <cell r="S72">
            <v>13.83587</v>
          </cell>
          <cell r="U72">
            <v>6377.04</v>
          </cell>
          <cell r="X72">
            <v>289.97000000000003</v>
          </cell>
          <cell r="AB72">
            <v>6667.01</v>
          </cell>
          <cell r="AC72">
            <v>7168.86</v>
          </cell>
          <cell r="AE72">
            <v>7168.86</v>
          </cell>
          <cell r="AF72">
            <v>13835.869999999999</v>
          </cell>
          <cell r="AG72">
            <v>13545.9</v>
          </cell>
          <cell r="AH72">
            <v>6377.04</v>
          </cell>
          <cell r="AI72">
            <v>0</v>
          </cell>
          <cell r="AJ72">
            <v>6377.04</v>
          </cell>
        </row>
        <row r="73">
          <cell r="C73">
            <v>405104</v>
          </cell>
          <cell r="D73" t="str">
            <v xml:space="preserve">  OCTOROI / OTHER TAXES          </v>
          </cell>
          <cell r="E73" t="str">
            <v>GL Figures</v>
          </cell>
          <cell r="F73" t="str">
            <v>Separate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0.87466999999999995</v>
          </cell>
          <cell r="Q73">
            <v>0</v>
          </cell>
          <cell r="R73">
            <v>0.87466999999999995</v>
          </cell>
          <cell r="S73">
            <v>0.87466999999999995</v>
          </cell>
          <cell r="AB73">
            <v>0</v>
          </cell>
          <cell r="AC73">
            <v>874.67</v>
          </cell>
          <cell r="AE73">
            <v>874.67</v>
          </cell>
          <cell r="AF73">
            <v>874.67</v>
          </cell>
          <cell r="AG73">
            <v>874.67</v>
          </cell>
          <cell r="AH73">
            <v>0</v>
          </cell>
          <cell r="AI73">
            <v>0</v>
          </cell>
          <cell r="AJ73">
            <v>0</v>
          </cell>
        </row>
        <row r="74">
          <cell r="G74">
            <v>95.383649999999889</v>
          </cell>
          <cell r="H74">
            <v>1.064E-2</v>
          </cell>
          <cell r="I74">
            <v>0.30484</v>
          </cell>
          <cell r="J74">
            <v>2.6953400000000003</v>
          </cell>
          <cell r="K74">
            <v>0</v>
          </cell>
          <cell r="L74">
            <v>0</v>
          </cell>
          <cell r="M74">
            <v>0</v>
          </cell>
          <cell r="N74">
            <v>98.394469999999899</v>
          </cell>
          <cell r="O74">
            <v>73.993099999999984</v>
          </cell>
          <cell r="P74">
            <v>0</v>
          </cell>
          <cell r="Q74">
            <v>0</v>
          </cell>
          <cell r="R74">
            <v>73.993099999999984</v>
          </cell>
          <cell r="S74">
            <v>172.38756999999993</v>
          </cell>
          <cell r="U74">
            <v>95383.649999999892</v>
          </cell>
          <cell r="V74">
            <v>10.64</v>
          </cell>
          <cell r="W74">
            <v>304.83999999999997</v>
          </cell>
          <cell r="X74">
            <v>2695.34</v>
          </cell>
          <cell r="Y74">
            <v>0</v>
          </cell>
          <cell r="Z74">
            <v>0</v>
          </cell>
          <cell r="AA74">
            <v>0</v>
          </cell>
          <cell r="AB74">
            <v>98394.469999999885</v>
          </cell>
          <cell r="AC74">
            <v>73993.100000000006</v>
          </cell>
          <cell r="AD74">
            <v>0</v>
          </cell>
          <cell r="AE74">
            <v>73993.100000000006</v>
          </cell>
          <cell r="AF74">
            <v>172387.56999999989</v>
          </cell>
          <cell r="AG74">
            <v>169376.74999999988</v>
          </cell>
          <cell r="AH74">
            <v>95383.649999999892</v>
          </cell>
          <cell r="AI74">
            <v>0</v>
          </cell>
          <cell r="AJ74">
            <v>95383.649999999892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  <row r="76">
          <cell r="C76">
            <v>532500</v>
          </cell>
          <cell r="D76" t="str">
            <v xml:space="preserve">  LEGAL            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</v>
          </cell>
          <cell r="I76">
            <v>1.133E-2</v>
          </cell>
          <cell r="J76">
            <v>3.4000000000000002E-2</v>
          </cell>
          <cell r="K76">
            <v>0</v>
          </cell>
          <cell r="L76">
            <v>4.5325800000000003</v>
          </cell>
          <cell r="M76">
            <v>0</v>
          </cell>
          <cell r="N76">
            <v>4.5779100000000001</v>
          </cell>
          <cell r="O76">
            <v>0</v>
          </cell>
          <cell r="Q76">
            <v>2.8838499999999998</v>
          </cell>
          <cell r="R76">
            <v>2.8838499999999998</v>
          </cell>
          <cell r="S76">
            <v>7.4617599999999999</v>
          </cell>
          <cell r="W76">
            <v>11.33</v>
          </cell>
          <cell r="X76">
            <v>34</v>
          </cell>
          <cell r="Z76">
            <v>4532.58</v>
          </cell>
          <cell r="AB76">
            <v>4577.91</v>
          </cell>
          <cell r="AD76">
            <v>2883.85</v>
          </cell>
          <cell r="AE76">
            <v>2883.85</v>
          </cell>
          <cell r="AF76">
            <v>7461.76</v>
          </cell>
          <cell r="AG76">
            <v>7416.43</v>
          </cell>
          <cell r="AH76">
            <v>4532.58</v>
          </cell>
          <cell r="AI76">
            <v>0</v>
          </cell>
          <cell r="AJ76">
            <v>4532.58</v>
          </cell>
        </row>
        <row r="77">
          <cell r="C77">
            <v>532600</v>
          </cell>
          <cell r="D77" t="str">
            <v xml:space="preserve">  AUDIT AND TAX FEES             </v>
          </cell>
          <cell r="E77" t="str">
            <v>GL Figures</v>
          </cell>
          <cell r="F77" t="str">
            <v>Separate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2.8669499999999997</v>
          </cell>
          <cell r="M77">
            <v>0</v>
          </cell>
          <cell r="N77">
            <v>2.8669499999999997</v>
          </cell>
          <cell r="O77">
            <v>0</v>
          </cell>
          <cell r="Q77">
            <v>1.9490099999999999</v>
          </cell>
          <cell r="R77">
            <v>1.9490099999999999</v>
          </cell>
          <cell r="S77">
            <v>4.8159599999999996</v>
          </cell>
          <cell r="Z77">
            <v>2866.95</v>
          </cell>
          <cell r="AB77">
            <v>2866.95</v>
          </cell>
          <cell r="AD77">
            <v>1949.01</v>
          </cell>
          <cell r="AE77">
            <v>1949.01</v>
          </cell>
          <cell r="AF77">
            <v>4815.96</v>
          </cell>
          <cell r="AG77">
            <v>4815.96</v>
          </cell>
          <cell r="AH77">
            <v>2866.95</v>
          </cell>
          <cell r="AI77">
            <v>0</v>
          </cell>
          <cell r="AJ77">
            <v>2866.95</v>
          </cell>
        </row>
        <row r="78">
          <cell r="C78">
            <v>532700</v>
          </cell>
          <cell r="D78" t="str">
            <v xml:space="preserve">  PROFESSIONAL FEES              </v>
          </cell>
          <cell r="E78" t="str">
            <v>GL Figures</v>
          </cell>
          <cell r="F78" t="str">
            <v>Separate</v>
          </cell>
          <cell r="G78">
            <v>7.6181299999999998</v>
          </cell>
          <cell r="H78">
            <v>0.32906999999999997</v>
          </cell>
          <cell r="I78">
            <v>0</v>
          </cell>
          <cell r="J78">
            <v>7.0250000000000007E-2</v>
          </cell>
          <cell r="K78">
            <v>0</v>
          </cell>
          <cell r="L78">
            <v>8.9405200000000011</v>
          </cell>
          <cell r="M78">
            <v>0</v>
          </cell>
          <cell r="N78">
            <v>16.957970000000003</v>
          </cell>
          <cell r="O78">
            <v>0</v>
          </cell>
          <cell r="Q78">
            <v>0.55500000000000005</v>
          </cell>
          <cell r="R78">
            <v>0.55500000000000005</v>
          </cell>
          <cell r="S78">
            <v>17.512970000000003</v>
          </cell>
          <cell r="U78">
            <v>7618.13</v>
          </cell>
          <cell r="V78">
            <v>329.07</v>
          </cell>
          <cell r="X78">
            <v>70.25</v>
          </cell>
          <cell r="Z78">
            <v>8940.52</v>
          </cell>
          <cell r="AB78">
            <v>16957.97</v>
          </cell>
          <cell r="AD78">
            <v>555</v>
          </cell>
          <cell r="AE78">
            <v>555</v>
          </cell>
          <cell r="AF78">
            <v>17512.97</v>
          </cell>
          <cell r="AG78">
            <v>17113.650000000001</v>
          </cell>
          <cell r="AH78">
            <v>16558.650000000001</v>
          </cell>
          <cell r="AI78">
            <v>0</v>
          </cell>
          <cell r="AJ78">
            <v>16558.650000000001</v>
          </cell>
        </row>
        <row r="79">
          <cell r="G79">
            <v>7.6181299999999998</v>
          </cell>
          <cell r="H79">
            <v>0.32906999999999997</v>
          </cell>
          <cell r="I79">
            <v>1.133E-2</v>
          </cell>
          <cell r="J79">
            <v>0.10425000000000001</v>
          </cell>
          <cell r="K79">
            <v>0</v>
          </cell>
          <cell r="L79">
            <v>16.340050000000002</v>
          </cell>
          <cell r="M79">
            <v>0</v>
          </cell>
          <cell r="N79">
            <v>24.402830000000002</v>
          </cell>
          <cell r="O79">
            <v>0</v>
          </cell>
          <cell r="Q79">
            <v>5.3878599999999999</v>
          </cell>
          <cell r="R79">
            <v>5.3878599999999999</v>
          </cell>
          <cell r="S79">
            <v>29.790690000000001</v>
          </cell>
          <cell r="U79">
            <v>7618.13</v>
          </cell>
          <cell r="V79">
            <v>329.07</v>
          </cell>
          <cell r="W79">
            <v>11.33</v>
          </cell>
          <cell r="X79">
            <v>104.25</v>
          </cell>
          <cell r="Y79">
            <v>0</v>
          </cell>
          <cell r="Z79">
            <v>16340.05</v>
          </cell>
          <cell r="AA79">
            <v>0</v>
          </cell>
          <cell r="AB79">
            <v>24402.83</v>
          </cell>
          <cell r="AC79">
            <v>0</v>
          </cell>
          <cell r="AD79">
            <v>5387.86</v>
          </cell>
          <cell r="AE79">
            <v>5387.86</v>
          </cell>
          <cell r="AF79">
            <v>29790.690000000002</v>
          </cell>
          <cell r="AG79">
            <v>29346.04</v>
          </cell>
          <cell r="AH79">
            <v>23958.18</v>
          </cell>
          <cell r="AI79">
            <v>0</v>
          </cell>
          <cell r="AJ79">
            <v>23958.18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</row>
        <row r="81">
          <cell r="C81">
            <v>405100</v>
          </cell>
          <cell r="D81" t="str">
            <v xml:space="preserve">  CUSTOM DUTIES                  </v>
          </cell>
          <cell r="E81" t="str">
            <v>GL Figures</v>
          </cell>
          <cell r="F81" t="str">
            <v>Separate</v>
          </cell>
          <cell r="G81">
            <v>0</v>
          </cell>
          <cell r="H81">
            <v>0.28926999999999997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0.28926999999999997</v>
          </cell>
          <cell r="O81">
            <v>0</v>
          </cell>
          <cell r="Q81">
            <v>0</v>
          </cell>
          <cell r="R81">
            <v>0</v>
          </cell>
          <cell r="S81">
            <v>0.28926999999999997</v>
          </cell>
          <cell r="V81">
            <v>289.27</v>
          </cell>
          <cell r="AB81">
            <v>289.27</v>
          </cell>
          <cell r="AE81">
            <v>0</v>
          </cell>
          <cell r="AF81">
            <v>289.27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</row>
        <row r="82">
          <cell r="C82">
            <v>405102</v>
          </cell>
          <cell r="D82" t="str">
            <v xml:space="preserve">  EXCISE DUTY PAID               </v>
          </cell>
          <cell r="E82" t="str">
            <v>GL Figures</v>
          </cell>
          <cell r="F82" t="str">
            <v>Separate</v>
          </cell>
          <cell r="G82">
            <v>2.1059999999999999E-2</v>
          </cell>
          <cell r="H82">
            <v>0</v>
          </cell>
          <cell r="I82">
            <v>21.546939999999999</v>
          </cell>
          <cell r="J82">
            <v>1.01874</v>
          </cell>
          <cell r="K82">
            <v>0</v>
          </cell>
          <cell r="L82">
            <v>0</v>
          </cell>
          <cell r="M82">
            <v>0</v>
          </cell>
          <cell r="N82">
            <v>22.586739999999999</v>
          </cell>
          <cell r="O82">
            <v>6.93E-2</v>
          </cell>
          <cell r="Q82">
            <v>0</v>
          </cell>
          <cell r="R82">
            <v>6.93E-2</v>
          </cell>
          <cell r="S82">
            <v>22.656039999999997</v>
          </cell>
          <cell r="U82">
            <v>21.06</v>
          </cell>
          <cell r="W82">
            <v>21546.94</v>
          </cell>
          <cell r="X82">
            <v>1018.74</v>
          </cell>
          <cell r="AB82">
            <v>22586.74</v>
          </cell>
          <cell r="AC82">
            <v>69.3</v>
          </cell>
          <cell r="AE82">
            <v>69.3</v>
          </cell>
          <cell r="AF82">
            <v>22656.04</v>
          </cell>
          <cell r="AG82">
            <v>90.360000000000582</v>
          </cell>
          <cell r="AH82">
            <v>21.060000000000585</v>
          </cell>
          <cell r="AI82">
            <v>0</v>
          </cell>
          <cell r="AJ82">
            <v>21.06</v>
          </cell>
        </row>
        <row r="83">
          <cell r="C83">
            <v>405103</v>
          </cell>
          <cell r="D83" t="str">
            <v xml:space="preserve">  PURCHASE TAX PAID              </v>
          </cell>
          <cell r="E83" t="str">
            <v>GL Figures</v>
          </cell>
          <cell r="F83" t="str">
            <v>Separate</v>
          </cell>
          <cell r="G83">
            <v>0.60324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0.60324</v>
          </cell>
          <cell r="O83">
            <v>0.09</v>
          </cell>
          <cell r="Q83">
            <v>0</v>
          </cell>
          <cell r="R83">
            <v>0.09</v>
          </cell>
          <cell r="S83">
            <v>0.69323999999999997</v>
          </cell>
          <cell r="U83">
            <v>603.24</v>
          </cell>
          <cell r="AB83">
            <v>603.24</v>
          </cell>
          <cell r="AC83">
            <v>90</v>
          </cell>
          <cell r="AE83">
            <v>90</v>
          </cell>
          <cell r="AF83">
            <v>693.24</v>
          </cell>
          <cell r="AG83">
            <v>693.24</v>
          </cell>
          <cell r="AH83">
            <v>603.24</v>
          </cell>
          <cell r="AI83">
            <v>0</v>
          </cell>
          <cell r="AJ83">
            <v>603.24</v>
          </cell>
        </row>
        <row r="84">
          <cell r="C84">
            <v>405104</v>
          </cell>
          <cell r="D84" t="str">
            <v xml:space="preserve">  OCTOROI / OTHER TAXES          </v>
          </cell>
          <cell r="E84" t="str">
            <v>GL Figures</v>
          </cell>
          <cell r="F84" t="str">
            <v>Separate</v>
          </cell>
          <cell r="G84">
            <v>0.96499000000000001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0.96499000000000001</v>
          </cell>
          <cell r="O84">
            <v>0</v>
          </cell>
          <cell r="Q84">
            <v>0</v>
          </cell>
          <cell r="R84">
            <v>0</v>
          </cell>
          <cell r="S84">
            <v>0.96499000000000001</v>
          </cell>
          <cell r="U84">
            <v>964.99</v>
          </cell>
          <cell r="AB84">
            <v>964.99</v>
          </cell>
          <cell r="AE84">
            <v>0</v>
          </cell>
          <cell r="AF84">
            <v>964.99</v>
          </cell>
          <cell r="AG84">
            <v>964.99</v>
          </cell>
          <cell r="AH84">
            <v>964.99</v>
          </cell>
          <cell r="AI84">
            <v>0</v>
          </cell>
          <cell r="AJ84">
            <v>964.99</v>
          </cell>
        </row>
        <row r="85">
          <cell r="C85">
            <v>405106</v>
          </cell>
          <cell r="D85" t="str">
            <v xml:space="preserve">  EXCISDE DUTY RECOVERED         </v>
          </cell>
          <cell r="E85" t="str">
            <v>GL Figures</v>
          </cell>
          <cell r="F85" t="str">
            <v>Separate</v>
          </cell>
          <cell r="G85">
            <v>0</v>
          </cell>
          <cell r="H85">
            <v>0</v>
          </cell>
          <cell r="I85">
            <v>-21.546939999999999</v>
          </cell>
          <cell r="J85">
            <v>-1.01874</v>
          </cell>
          <cell r="K85">
            <v>0</v>
          </cell>
          <cell r="L85">
            <v>0</v>
          </cell>
          <cell r="M85">
            <v>0</v>
          </cell>
          <cell r="N85">
            <v>-22.56568</v>
          </cell>
          <cell r="O85">
            <v>0</v>
          </cell>
          <cell r="Q85">
            <v>0</v>
          </cell>
          <cell r="R85">
            <v>0</v>
          </cell>
          <cell r="S85">
            <v>-22.56568</v>
          </cell>
          <cell r="W85">
            <v>-21546.94</v>
          </cell>
          <cell r="X85">
            <v>-1018.74</v>
          </cell>
          <cell r="AB85">
            <v>-22565.68</v>
          </cell>
          <cell r="AE85">
            <v>0</v>
          </cell>
          <cell r="AF85">
            <v>-22565.68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</row>
        <row r="86">
          <cell r="C86">
            <v>510000</v>
          </cell>
          <cell r="D86" t="str">
            <v xml:space="preserve">  MEETINGS                       </v>
          </cell>
          <cell r="E86" t="str">
            <v>GL Figures</v>
          </cell>
          <cell r="F86" t="str">
            <v>Separate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4.5329999999999995E-2</v>
          </cell>
          <cell r="M86">
            <v>0</v>
          </cell>
          <cell r="N86">
            <v>4.5329999999999995E-2</v>
          </cell>
          <cell r="O86">
            <v>0</v>
          </cell>
          <cell r="Q86">
            <v>0</v>
          </cell>
          <cell r="R86">
            <v>0</v>
          </cell>
          <cell r="S86">
            <v>4.5329999999999995E-2</v>
          </cell>
          <cell r="Z86">
            <v>45.33</v>
          </cell>
          <cell r="AB86">
            <v>45.33</v>
          </cell>
          <cell r="AE86">
            <v>0</v>
          </cell>
          <cell r="AF86">
            <v>45.33</v>
          </cell>
          <cell r="AG86">
            <v>45.33</v>
          </cell>
          <cell r="AH86">
            <v>45.33</v>
          </cell>
          <cell r="AI86">
            <v>0</v>
          </cell>
          <cell r="AJ86">
            <v>45.33</v>
          </cell>
        </row>
        <row r="87">
          <cell r="C87">
            <v>510700</v>
          </cell>
          <cell r="D87" t="str">
            <v xml:space="preserve">  ENTERTAINMENT                  </v>
          </cell>
          <cell r="E87" t="str">
            <v>GL Figures</v>
          </cell>
          <cell r="F87" t="str">
            <v>Separate</v>
          </cell>
          <cell r="G87">
            <v>0.16647000000000001</v>
          </cell>
          <cell r="H87">
            <v>0</v>
          </cell>
          <cell r="I87">
            <v>0</v>
          </cell>
          <cell r="J87">
            <v>0</v>
          </cell>
          <cell r="K87">
            <v>0.18130000000000002</v>
          </cell>
          <cell r="L87">
            <v>1.1560000000000001E-2</v>
          </cell>
          <cell r="M87">
            <v>7.4650000000000008E-2</v>
          </cell>
          <cell r="N87">
            <v>0.43398000000000003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0.43398000000000003</v>
          </cell>
          <cell r="U87">
            <v>166.47</v>
          </cell>
          <cell r="Y87">
            <v>181.3</v>
          </cell>
          <cell r="Z87">
            <v>11.56</v>
          </cell>
          <cell r="AA87">
            <v>74.650000000000006</v>
          </cell>
          <cell r="AB87">
            <v>433.98</v>
          </cell>
          <cell r="AE87">
            <v>0</v>
          </cell>
          <cell r="AF87">
            <v>433.98</v>
          </cell>
          <cell r="AG87">
            <v>433.98</v>
          </cell>
          <cell r="AH87">
            <v>433.98</v>
          </cell>
          <cell r="AI87">
            <v>0</v>
          </cell>
          <cell r="AJ87">
            <v>433.98</v>
          </cell>
        </row>
        <row r="88">
          <cell r="C88">
            <v>530100</v>
          </cell>
          <cell r="D88" t="str">
            <v xml:space="preserve">  RENT - GROUND                  </v>
          </cell>
          <cell r="E88" t="str">
            <v>GL Figures</v>
          </cell>
          <cell r="F88" t="str">
            <v>Separate</v>
          </cell>
          <cell r="G88">
            <v>3.6827199999999998</v>
          </cell>
          <cell r="H88">
            <v>0</v>
          </cell>
          <cell r="I88">
            <v>0</v>
          </cell>
          <cell r="J88">
            <v>0</v>
          </cell>
          <cell r="K88">
            <v>1.01983</v>
          </cell>
          <cell r="L88">
            <v>0</v>
          </cell>
          <cell r="M88">
            <v>0</v>
          </cell>
          <cell r="N88">
            <v>4.7025499999999996</v>
          </cell>
          <cell r="O88">
            <v>0.69799999999999995</v>
          </cell>
          <cell r="Q88">
            <v>0</v>
          </cell>
          <cell r="R88">
            <v>0.69799999999999995</v>
          </cell>
          <cell r="S88">
            <v>5.4005499999999991</v>
          </cell>
          <cell r="U88">
            <v>3682.72</v>
          </cell>
          <cell r="Y88">
            <v>1019.83</v>
          </cell>
          <cell r="AB88">
            <v>4702.55</v>
          </cell>
          <cell r="AC88">
            <v>698</v>
          </cell>
          <cell r="AE88">
            <v>698</v>
          </cell>
          <cell r="AF88">
            <v>5400.55</v>
          </cell>
          <cell r="AG88">
            <v>5400.55</v>
          </cell>
          <cell r="AH88">
            <v>4702.55</v>
          </cell>
          <cell r="AI88">
            <v>0</v>
          </cell>
          <cell r="AJ88">
            <v>4702.55</v>
          </cell>
        </row>
        <row r="89">
          <cell r="C89">
            <v>530101</v>
          </cell>
          <cell r="D89" t="str">
            <v xml:space="preserve">  EQUIPMENT RENTAL               </v>
          </cell>
          <cell r="E89" t="str">
            <v>GL Figures</v>
          </cell>
          <cell r="F89" t="str">
            <v>Separate</v>
          </cell>
          <cell r="G89">
            <v>0.66288000000000002</v>
          </cell>
          <cell r="H89">
            <v>0</v>
          </cell>
          <cell r="I89">
            <v>0.47592000000000001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1.1388</v>
          </cell>
          <cell r="O89">
            <v>0</v>
          </cell>
          <cell r="Q89">
            <v>0</v>
          </cell>
          <cell r="R89">
            <v>0</v>
          </cell>
          <cell r="S89">
            <v>1.1388</v>
          </cell>
          <cell r="U89">
            <v>662.88</v>
          </cell>
          <cell r="W89">
            <v>475.92</v>
          </cell>
          <cell r="AB89">
            <v>1138.8</v>
          </cell>
          <cell r="AE89">
            <v>0</v>
          </cell>
          <cell r="AF89">
            <v>1138.8</v>
          </cell>
          <cell r="AG89">
            <v>662.87999999999988</v>
          </cell>
          <cell r="AH89">
            <v>662.87999999999988</v>
          </cell>
          <cell r="AI89">
            <v>0</v>
          </cell>
          <cell r="AJ89">
            <v>662.88</v>
          </cell>
        </row>
        <row r="90">
          <cell r="C90">
            <v>530306</v>
          </cell>
          <cell r="D90" t="str">
            <v xml:space="preserve">  INSTRUMENT CALIBRATION         </v>
          </cell>
          <cell r="E90" t="str">
            <v>GL Figures</v>
          </cell>
          <cell r="F90" t="str">
            <v>Separate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0.72521999999999998</v>
          </cell>
          <cell r="Q90">
            <v>0</v>
          </cell>
          <cell r="R90">
            <v>0.72521999999999998</v>
          </cell>
          <cell r="S90">
            <v>0.72521999999999998</v>
          </cell>
          <cell r="AB90">
            <v>0</v>
          </cell>
          <cell r="AC90">
            <v>725.22</v>
          </cell>
          <cell r="AE90">
            <v>725.22</v>
          </cell>
          <cell r="AF90">
            <v>725.22</v>
          </cell>
          <cell r="AG90">
            <v>725.22</v>
          </cell>
          <cell r="AH90">
            <v>0</v>
          </cell>
          <cell r="AI90">
            <v>0</v>
          </cell>
          <cell r="AJ90">
            <v>0</v>
          </cell>
        </row>
        <row r="91">
          <cell r="C91">
            <v>530700</v>
          </cell>
          <cell r="D91" t="str">
            <v xml:space="preserve">  TRAINING AND SEMINARS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-8.7279999999999996E-2</v>
          </cell>
          <cell r="M91">
            <v>0</v>
          </cell>
          <cell r="N91">
            <v>-8.7279999999999996E-2</v>
          </cell>
          <cell r="O91">
            <v>0</v>
          </cell>
          <cell r="Q91">
            <v>0</v>
          </cell>
          <cell r="R91">
            <v>0</v>
          </cell>
          <cell r="S91">
            <v>-8.7279999999999996E-2</v>
          </cell>
          <cell r="Z91">
            <v>-87.28</v>
          </cell>
          <cell r="AB91">
            <v>-87.28</v>
          </cell>
          <cell r="AE91">
            <v>0</v>
          </cell>
          <cell r="AF91">
            <v>-87.28</v>
          </cell>
          <cell r="AG91">
            <v>-87.28</v>
          </cell>
          <cell r="AH91">
            <v>-87.28</v>
          </cell>
          <cell r="AI91">
            <v>0</v>
          </cell>
          <cell r="AJ91">
            <v>-87.28</v>
          </cell>
        </row>
        <row r="92">
          <cell r="C92">
            <v>530900</v>
          </cell>
          <cell r="D92" t="str">
            <v xml:space="preserve">  VEHICLE EXPENSES               </v>
          </cell>
          <cell r="E92" t="str">
            <v>GL Figures</v>
          </cell>
          <cell r="F92" t="str">
            <v>Separate</v>
          </cell>
          <cell r="G92">
            <v>5.5358700000000001</v>
          </cell>
          <cell r="H92">
            <v>0.11785</v>
          </cell>
          <cell r="I92">
            <v>3.3729999999999996E-2</v>
          </cell>
          <cell r="J92">
            <v>0.50508999999999993</v>
          </cell>
          <cell r="K92">
            <v>0.12779000000000001</v>
          </cell>
          <cell r="L92">
            <v>4.7029999999999995E-2</v>
          </cell>
          <cell r="M92">
            <v>0</v>
          </cell>
          <cell r="N92">
            <v>6.3673600000000006</v>
          </cell>
          <cell r="O92">
            <v>0.38500000000000001</v>
          </cell>
          <cell r="P92">
            <v>0</v>
          </cell>
          <cell r="Q92">
            <v>0</v>
          </cell>
          <cell r="R92">
            <v>0.38500000000000001</v>
          </cell>
          <cell r="S92">
            <v>6.7523600000000004</v>
          </cell>
          <cell r="U92">
            <v>5535.87</v>
          </cell>
          <cell r="V92">
            <v>117.85</v>
          </cell>
          <cell r="W92">
            <v>33.729999999999997</v>
          </cell>
          <cell r="X92">
            <v>505.09</v>
          </cell>
          <cell r="Y92">
            <v>127.79</v>
          </cell>
          <cell r="Z92">
            <v>47.03</v>
          </cell>
          <cell r="AB92">
            <v>6367.36</v>
          </cell>
          <cell r="AC92">
            <v>385</v>
          </cell>
          <cell r="AE92">
            <v>385</v>
          </cell>
          <cell r="AF92">
            <v>6752.36</v>
          </cell>
          <cell r="AG92">
            <v>6095.69</v>
          </cell>
          <cell r="AH92">
            <v>5710.69</v>
          </cell>
          <cell r="AI92">
            <v>0</v>
          </cell>
          <cell r="AJ92">
            <v>5710.69</v>
          </cell>
        </row>
        <row r="93">
          <cell r="C93">
            <v>531200</v>
          </cell>
          <cell r="D93" t="str">
            <v xml:space="preserve">  FACILITIES MAINTENANCE         </v>
          </cell>
          <cell r="E93" t="str">
            <v>GL Figures</v>
          </cell>
          <cell r="F93" t="str">
            <v>Separate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1.83226</v>
          </cell>
          <cell r="Q93">
            <v>0</v>
          </cell>
          <cell r="R93">
            <v>1.83226</v>
          </cell>
          <cell r="S93">
            <v>1.83226</v>
          </cell>
          <cell r="AB93">
            <v>0</v>
          </cell>
          <cell r="AC93">
            <v>1832.26</v>
          </cell>
          <cell r="AE93">
            <v>1832.26</v>
          </cell>
          <cell r="AF93">
            <v>1832.26</v>
          </cell>
          <cell r="AG93">
            <v>1832.26</v>
          </cell>
          <cell r="AH93">
            <v>0</v>
          </cell>
          <cell r="AI93">
            <v>0</v>
          </cell>
          <cell r="AJ93">
            <v>0</v>
          </cell>
        </row>
        <row r="94">
          <cell r="C94">
            <v>531203</v>
          </cell>
          <cell r="D94" t="str">
            <v xml:space="preserve">  GUEST HOUSE MAINTENANCE        </v>
          </cell>
          <cell r="E94" t="str">
            <v>GL Figures</v>
          </cell>
          <cell r="F94" t="str">
            <v>Separate</v>
          </cell>
          <cell r="G94">
            <v>2.6344099999999999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2.6344099999999999</v>
          </cell>
          <cell r="O94">
            <v>0</v>
          </cell>
          <cell r="Q94">
            <v>0</v>
          </cell>
          <cell r="R94">
            <v>0</v>
          </cell>
          <cell r="S94">
            <v>2.6344099999999999</v>
          </cell>
          <cell r="U94">
            <v>2634.41</v>
          </cell>
          <cell r="W94">
            <v>0</v>
          </cell>
          <cell r="AB94">
            <v>2634.41</v>
          </cell>
          <cell r="AE94">
            <v>0</v>
          </cell>
          <cell r="AF94">
            <v>2634.41</v>
          </cell>
          <cell r="AG94">
            <v>2634.41</v>
          </cell>
          <cell r="AH94">
            <v>2634.41</v>
          </cell>
          <cell r="AI94">
            <v>0</v>
          </cell>
          <cell r="AJ94">
            <v>2634.41</v>
          </cell>
        </row>
        <row r="95">
          <cell r="C95">
            <v>531400</v>
          </cell>
          <cell r="D95" t="str">
            <v xml:space="preserve">  FACILITIES SECURITY         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0.38391000000000003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0.38391000000000003</v>
          </cell>
          <cell r="O95">
            <v>0</v>
          </cell>
          <cell r="Q95">
            <v>0</v>
          </cell>
          <cell r="R95">
            <v>0</v>
          </cell>
          <cell r="S95">
            <v>0.38391000000000003</v>
          </cell>
          <cell r="V95">
            <v>383.91</v>
          </cell>
          <cell r="AB95">
            <v>383.91</v>
          </cell>
          <cell r="AE95">
            <v>0</v>
          </cell>
          <cell r="AF95">
            <v>383.91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</row>
        <row r="96">
          <cell r="C96">
            <v>531900</v>
          </cell>
          <cell r="D96" t="str">
            <v xml:space="preserve">  TAXES/ FEES/ LICENSES          </v>
          </cell>
          <cell r="E96" t="str">
            <v>GL Figures</v>
          </cell>
          <cell r="F96" t="str">
            <v>Separate</v>
          </cell>
          <cell r="G96">
            <v>2.6477666666666666</v>
          </cell>
          <cell r="H96">
            <v>0</v>
          </cell>
          <cell r="I96">
            <v>0</v>
          </cell>
          <cell r="J96">
            <v>5.645E-2</v>
          </cell>
          <cell r="K96">
            <v>0.14709814814814814</v>
          </cell>
          <cell r="L96">
            <v>0.14709814814814814</v>
          </cell>
          <cell r="M96">
            <v>0.14709814814814814</v>
          </cell>
          <cell r="N96">
            <v>3.1455111111111109</v>
          </cell>
          <cell r="O96">
            <v>0.85316925925925924</v>
          </cell>
          <cell r="P96">
            <v>0</v>
          </cell>
          <cell r="Q96">
            <v>2.9419629629629632E-2</v>
          </cell>
          <cell r="R96">
            <v>0.88258888888888887</v>
          </cell>
          <cell r="S96">
            <v>4.0281000000000002</v>
          </cell>
          <cell r="U96">
            <v>2672.74</v>
          </cell>
          <cell r="W96">
            <v>0</v>
          </cell>
          <cell r="X96">
            <v>56.45</v>
          </cell>
          <cell r="Y96">
            <v>47.59</v>
          </cell>
          <cell r="Z96">
            <v>632.48</v>
          </cell>
          <cell r="AA96">
            <v>25.38</v>
          </cell>
          <cell r="AB96">
            <v>3434.64</v>
          </cell>
          <cell r="AC96">
            <v>593.46</v>
          </cell>
          <cell r="AE96">
            <v>593.46</v>
          </cell>
          <cell r="AF96">
            <v>4028.1</v>
          </cell>
          <cell r="AG96">
            <v>3971.65</v>
          </cell>
          <cell r="AH96">
            <v>3378.19</v>
          </cell>
          <cell r="AI96">
            <v>0</v>
          </cell>
          <cell r="AJ96">
            <v>3378.19</v>
          </cell>
        </row>
        <row r="97">
          <cell r="C97">
            <v>532000</v>
          </cell>
          <cell r="D97" t="str">
            <v xml:space="preserve">  OFFICE SUPPLIES                </v>
          </cell>
          <cell r="E97" t="str">
            <v>GL Figures</v>
          </cell>
          <cell r="F97" t="str">
            <v>Separate</v>
          </cell>
          <cell r="G97">
            <v>4.6541899999999998</v>
          </cell>
          <cell r="H97">
            <v>5.9959999999999999E-2</v>
          </cell>
          <cell r="I97">
            <v>0.28554000000000002</v>
          </cell>
          <cell r="J97">
            <v>0.30658999999999997</v>
          </cell>
          <cell r="K97">
            <v>2.3000000000000001E-4</v>
          </cell>
          <cell r="L97">
            <v>0.62990000000000002</v>
          </cell>
          <cell r="M97">
            <v>1.00197</v>
          </cell>
          <cell r="N97">
            <v>6.9383800000000004</v>
          </cell>
          <cell r="O97">
            <v>2.10595</v>
          </cell>
          <cell r="Q97">
            <v>2.7200000000000002E-3</v>
          </cell>
          <cell r="R97">
            <v>2.10867</v>
          </cell>
          <cell r="S97">
            <v>9.0470500000000005</v>
          </cell>
          <cell r="U97">
            <v>4654.1899999999996</v>
          </cell>
          <cell r="V97">
            <v>59.96</v>
          </cell>
          <cell r="W97">
            <v>285.54000000000002</v>
          </cell>
          <cell r="X97">
            <v>306.58999999999997</v>
          </cell>
          <cell r="Y97">
            <v>0.23</v>
          </cell>
          <cell r="Z97">
            <v>629.9</v>
          </cell>
          <cell r="AA97">
            <v>1001.97</v>
          </cell>
          <cell r="AB97">
            <v>6938.3799999999992</v>
          </cell>
          <cell r="AC97">
            <v>2105.9499999999998</v>
          </cell>
          <cell r="AD97">
            <v>2.72</v>
          </cell>
          <cell r="AE97">
            <v>2108.6699999999996</v>
          </cell>
          <cell r="AF97">
            <v>9047.0499999999993</v>
          </cell>
          <cell r="AG97">
            <v>8394.9599999999991</v>
          </cell>
          <cell r="AH97">
            <v>6286.2899999999991</v>
          </cell>
          <cell r="AI97">
            <v>0</v>
          </cell>
          <cell r="AJ97">
            <v>6286.2899999999991</v>
          </cell>
        </row>
        <row r="98">
          <cell r="C98">
            <v>532100</v>
          </cell>
          <cell r="D98" t="str">
            <v xml:space="preserve">  RECRUITING                     </v>
          </cell>
          <cell r="E98" t="str">
            <v>GL Figures</v>
          </cell>
          <cell r="F98" t="str">
            <v>Separate</v>
          </cell>
          <cell r="G98">
            <v>9.6348599999999998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0.45149</v>
          </cell>
          <cell r="M98">
            <v>0</v>
          </cell>
          <cell r="N98">
            <v>10.086349999999999</v>
          </cell>
          <cell r="O98">
            <v>0</v>
          </cell>
          <cell r="Q98">
            <v>0</v>
          </cell>
          <cell r="R98">
            <v>0</v>
          </cell>
          <cell r="S98">
            <v>10.086349999999999</v>
          </cell>
          <cell r="U98">
            <v>9634.86</v>
          </cell>
          <cell r="Z98">
            <v>451.49</v>
          </cell>
          <cell r="AB98">
            <v>10086.35</v>
          </cell>
          <cell r="AE98">
            <v>0</v>
          </cell>
          <cell r="AF98">
            <v>10086.35</v>
          </cell>
          <cell r="AG98">
            <v>10086.35</v>
          </cell>
          <cell r="AH98">
            <v>10086.35</v>
          </cell>
          <cell r="AI98">
            <v>0</v>
          </cell>
          <cell r="AJ98">
            <v>10086.35</v>
          </cell>
        </row>
        <row r="99">
          <cell r="C99">
            <v>532300</v>
          </cell>
          <cell r="D99" t="str">
            <v xml:space="preserve">  BOOKS AND PERIODICALS OFFICE   </v>
          </cell>
          <cell r="E99" t="str">
            <v>GL Figures</v>
          </cell>
          <cell r="F99" t="str">
            <v>Separate</v>
          </cell>
          <cell r="G99">
            <v>5.552E-2</v>
          </cell>
          <cell r="H99">
            <v>6.7489999999999994E-2</v>
          </cell>
          <cell r="I99">
            <v>0</v>
          </cell>
          <cell r="J99">
            <v>2.2599999999999999E-3</v>
          </cell>
          <cell r="K99">
            <v>0</v>
          </cell>
          <cell r="L99">
            <v>0.11351</v>
          </cell>
          <cell r="M99">
            <v>1.5089999999999999E-2</v>
          </cell>
          <cell r="N99">
            <v>0.25386999999999998</v>
          </cell>
          <cell r="O99">
            <v>0</v>
          </cell>
          <cell r="Q99">
            <v>0</v>
          </cell>
          <cell r="R99">
            <v>0</v>
          </cell>
          <cell r="S99">
            <v>0.25386999999999998</v>
          </cell>
          <cell r="U99">
            <v>55.52</v>
          </cell>
          <cell r="V99">
            <v>67.489999999999995</v>
          </cell>
          <cell r="X99">
            <v>2.2599999999999998</v>
          </cell>
          <cell r="Z99">
            <v>113.51</v>
          </cell>
          <cell r="AA99">
            <v>15.09</v>
          </cell>
          <cell r="AB99">
            <v>253.87</v>
          </cell>
          <cell r="AE99">
            <v>0</v>
          </cell>
          <cell r="AF99">
            <v>253.87</v>
          </cell>
          <cell r="AG99">
            <v>184.12</v>
          </cell>
          <cell r="AH99">
            <v>184.12</v>
          </cell>
          <cell r="AI99">
            <v>0</v>
          </cell>
          <cell r="AJ99">
            <v>184.12</v>
          </cell>
        </row>
        <row r="100">
          <cell r="C100">
            <v>532304</v>
          </cell>
          <cell r="D100" t="str">
            <v xml:space="preserve">  SUBSCRIPTIONS                  </v>
          </cell>
          <cell r="E100" t="str">
            <v>GL Figures</v>
          </cell>
          <cell r="F100" t="str">
            <v>Separate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5.2350000000000001E-2</v>
          </cell>
          <cell r="M100">
            <v>0</v>
          </cell>
          <cell r="N100">
            <v>5.2350000000000001E-2</v>
          </cell>
          <cell r="O100">
            <v>0</v>
          </cell>
          <cell r="Q100">
            <v>0.70255000000000001</v>
          </cell>
          <cell r="R100">
            <v>0.70255000000000001</v>
          </cell>
          <cell r="S100">
            <v>0.75490000000000002</v>
          </cell>
          <cell r="Z100">
            <v>52.35</v>
          </cell>
          <cell r="AB100">
            <v>52.35</v>
          </cell>
          <cell r="AC100">
            <v>0</v>
          </cell>
          <cell r="AD100">
            <v>702.55</v>
          </cell>
          <cell r="AE100">
            <v>702.55</v>
          </cell>
          <cell r="AF100">
            <v>754.9</v>
          </cell>
          <cell r="AG100">
            <v>754.9</v>
          </cell>
          <cell r="AH100">
            <v>52.350000000000023</v>
          </cell>
          <cell r="AI100">
            <v>0</v>
          </cell>
          <cell r="AJ100">
            <v>52.35</v>
          </cell>
        </row>
        <row r="101">
          <cell r="C101">
            <v>533100</v>
          </cell>
          <cell r="D101" t="str">
            <v xml:space="preserve">  COMPUTER MAINTENANCE SOFTWARE  </v>
          </cell>
          <cell r="E101" t="str">
            <v>GL Figures</v>
          </cell>
          <cell r="F101" t="str">
            <v>Separate</v>
          </cell>
          <cell r="G101">
            <v>5.3740000000000003E-2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5.3740000000000003E-2</v>
          </cell>
          <cell r="O101">
            <v>0</v>
          </cell>
          <cell r="Q101">
            <v>0</v>
          </cell>
          <cell r="R101">
            <v>0</v>
          </cell>
          <cell r="S101">
            <v>5.3740000000000003E-2</v>
          </cell>
          <cell r="U101">
            <v>53.74</v>
          </cell>
          <cell r="W101">
            <v>0</v>
          </cell>
          <cell r="AB101">
            <v>53.74</v>
          </cell>
          <cell r="AE101">
            <v>0</v>
          </cell>
          <cell r="AF101">
            <v>53.74</v>
          </cell>
          <cell r="AG101">
            <v>53.74</v>
          </cell>
          <cell r="AH101">
            <v>53.74</v>
          </cell>
          <cell r="AI101">
            <v>0</v>
          </cell>
          <cell r="AJ101">
            <v>53.74</v>
          </cell>
        </row>
        <row r="102">
          <cell r="C102">
            <v>533500</v>
          </cell>
          <cell r="D102" t="str">
            <v xml:space="preserve">  ADVERTISING AND PROMOTION      </v>
          </cell>
          <cell r="E102" t="str">
            <v>GL Figures</v>
          </cell>
          <cell r="F102" t="str">
            <v>Separate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AB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</row>
        <row r="103">
          <cell r="C103">
            <v>533600</v>
          </cell>
          <cell r="D103" t="str">
            <v xml:space="preserve">  MISC. EXPENSES                 </v>
          </cell>
          <cell r="E103" t="str">
            <v>GL Figures</v>
          </cell>
          <cell r="F103" t="str">
            <v>Separate</v>
          </cell>
          <cell r="G103">
            <v>0.67985000000000007</v>
          </cell>
          <cell r="H103">
            <v>0.26457999999999998</v>
          </cell>
          <cell r="I103">
            <v>0.53651000000000004</v>
          </cell>
          <cell r="J103">
            <v>9.9060000000000009E-2</v>
          </cell>
          <cell r="K103">
            <v>0.17745</v>
          </cell>
          <cell r="L103">
            <v>0.72158</v>
          </cell>
          <cell r="M103">
            <v>6.1200000000000004E-3</v>
          </cell>
          <cell r="N103">
            <v>2.48515</v>
          </cell>
          <cell r="O103">
            <v>3.116E-2</v>
          </cell>
          <cell r="Q103">
            <v>-9.1000000000019115E-4</v>
          </cell>
          <cell r="R103">
            <v>3.0249999999999808E-2</v>
          </cell>
          <cell r="S103">
            <v>2.5153999999999996</v>
          </cell>
          <cell r="U103">
            <v>679.85</v>
          </cell>
          <cell r="V103">
            <v>264.58</v>
          </cell>
          <cell r="W103">
            <v>536.51</v>
          </cell>
          <cell r="X103">
            <v>99.06</v>
          </cell>
          <cell r="Y103">
            <v>177.45</v>
          </cell>
          <cell r="Z103">
            <v>721.58</v>
          </cell>
          <cell r="AA103">
            <v>6.12</v>
          </cell>
          <cell r="AB103">
            <v>2485.15</v>
          </cell>
          <cell r="AC103">
            <v>31.16</v>
          </cell>
          <cell r="AD103">
            <v>-0.9100000000001911</v>
          </cell>
          <cell r="AE103">
            <v>30.249999999999808</v>
          </cell>
          <cell r="AF103">
            <v>2515.4</v>
          </cell>
          <cell r="AG103">
            <v>1615.2500000000002</v>
          </cell>
          <cell r="AH103">
            <v>1585.0000000000005</v>
          </cell>
          <cell r="AI103">
            <v>0</v>
          </cell>
          <cell r="AJ103">
            <v>1585</v>
          </cell>
        </row>
        <row r="104">
          <cell r="C104">
            <v>533617</v>
          </cell>
          <cell r="D104" t="str">
            <v xml:space="preserve">  GIFTS                          </v>
          </cell>
          <cell r="E104" t="str">
            <v>GL Figures</v>
          </cell>
          <cell r="F104" t="str">
            <v>Separate</v>
          </cell>
          <cell r="G104">
            <v>3.8920000000000003E-2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3.8920000000000003E-2</v>
          </cell>
          <cell r="O104">
            <v>0</v>
          </cell>
          <cell r="Q104">
            <v>0</v>
          </cell>
          <cell r="R104">
            <v>0</v>
          </cell>
          <cell r="S104">
            <v>3.8920000000000003E-2</v>
          </cell>
          <cell r="U104">
            <v>38.92</v>
          </cell>
          <cell r="AB104">
            <v>38.92</v>
          </cell>
          <cell r="AE104">
            <v>0</v>
          </cell>
          <cell r="AF104">
            <v>38.92</v>
          </cell>
          <cell r="AG104">
            <v>38.92</v>
          </cell>
          <cell r="AH104">
            <v>38.92</v>
          </cell>
          <cell r="AI104">
            <v>0</v>
          </cell>
          <cell r="AJ104">
            <v>38.92</v>
          </cell>
        </row>
        <row r="105">
          <cell r="C105">
            <v>600000</v>
          </cell>
          <cell r="D105" t="str">
            <v xml:space="preserve">  DEPARTMENT EXP ALLOCATION IN   </v>
          </cell>
          <cell r="E105" t="str">
            <v>GL Figures</v>
          </cell>
          <cell r="F105" t="str">
            <v>Separate</v>
          </cell>
          <cell r="G105">
            <v>0.33374000000000004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0.33374000000000004</v>
          </cell>
          <cell r="O105">
            <v>0</v>
          </cell>
          <cell r="Q105">
            <v>0</v>
          </cell>
          <cell r="R105">
            <v>0</v>
          </cell>
          <cell r="S105">
            <v>0.33374000000000004</v>
          </cell>
          <cell r="U105">
            <v>333.74</v>
          </cell>
          <cell r="AB105">
            <v>333.74</v>
          </cell>
          <cell r="AE105">
            <v>0</v>
          </cell>
          <cell r="AF105">
            <v>333.74</v>
          </cell>
          <cell r="AG105">
            <v>333.74</v>
          </cell>
          <cell r="AH105">
            <v>333.74</v>
          </cell>
          <cell r="AI105">
            <v>0</v>
          </cell>
          <cell r="AJ105">
            <v>333.74</v>
          </cell>
        </row>
        <row r="106">
          <cell r="C106">
            <v>810201</v>
          </cell>
          <cell r="D106" t="str">
            <v xml:space="preserve">  ROUNDING DIFFERENCES (PAR)     </v>
          </cell>
          <cell r="E106" t="str">
            <v>GL Figures</v>
          </cell>
          <cell r="F106" t="str">
            <v>Separate</v>
          </cell>
          <cell r="G106">
            <v>-1.4399999999999999E-3</v>
          </cell>
          <cell r="H106">
            <v>0</v>
          </cell>
          <cell r="I106">
            <v>0</v>
          </cell>
          <cell r="J106">
            <v>2.0000000000000002E-5</v>
          </cell>
          <cell r="K106">
            <v>0</v>
          </cell>
          <cell r="L106">
            <v>0</v>
          </cell>
          <cell r="M106">
            <v>0</v>
          </cell>
          <cell r="N106">
            <v>-1.4199999999999998E-3</v>
          </cell>
          <cell r="O106">
            <v>0</v>
          </cell>
          <cell r="Q106">
            <v>0</v>
          </cell>
          <cell r="R106">
            <v>0</v>
          </cell>
          <cell r="S106">
            <v>-1.4199999999999998E-3</v>
          </cell>
          <cell r="U106">
            <v>-1.44</v>
          </cell>
          <cell r="V106">
            <v>0</v>
          </cell>
          <cell r="W106">
            <v>0</v>
          </cell>
          <cell r="X106">
            <v>0.02</v>
          </cell>
          <cell r="AB106">
            <v>-1.42</v>
          </cell>
          <cell r="AE106">
            <v>0</v>
          </cell>
          <cell r="AF106">
            <v>-1.42</v>
          </cell>
          <cell r="AG106">
            <v>-1.44</v>
          </cell>
          <cell r="AH106">
            <v>-1.44</v>
          </cell>
          <cell r="AI106">
            <v>0</v>
          </cell>
          <cell r="AJ106">
            <v>-1.44</v>
          </cell>
        </row>
        <row r="107">
          <cell r="C107">
            <v>810225</v>
          </cell>
          <cell r="D107" t="str">
            <v xml:space="preserve">  ROUNDING DIFF.ACCOUNT          </v>
          </cell>
          <cell r="E107" t="str">
            <v>GL Figures</v>
          </cell>
          <cell r="F107" t="str">
            <v>Separate</v>
          </cell>
          <cell r="G107">
            <v>0</v>
          </cell>
          <cell r="H107">
            <v>7.7000000000000007E-4</v>
          </cell>
          <cell r="I107">
            <v>5.0000000000000002E-5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8.2000000000000009E-4</v>
          </cell>
          <cell r="O107">
            <v>0</v>
          </cell>
          <cell r="Q107">
            <v>0</v>
          </cell>
          <cell r="R107">
            <v>0</v>
          </cell>
          <cell r="S107">
            <v>8.2000000000000009E-4</v>
          </cell>
          <cell r="V107">
            <v>0.77</v>
          </cell>
          <cell r="W107">
            <v>0.05</v>
          </cell>
          <cell r="AB107">
            <v>0.82000000000000006</v>
          </cell>
          <cell r="AE107">
            <v>0</v>
          </cell>
          <cell r="AF107">
            <v>0.82000000000000006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</row>
        <row r="108">
          <cell r="G108">
            <v>32.368786666666665</v>
          </cell>
          <cell r="H108">
            <v>1.1838299999999999</v>
          </cell>
          <cell r="I108">
            <v>1.3317500000000002</v>
          </cell>
          <cell r="J108">
            <v>0.96946999999999994</v>
          </cell>
          <cell r="K108">
            <v>1.6536981481481483</v>
          </cell>
          <cell r="L108">
            <v>2.132568148148148</v>
          </cell>
          <cell r="M108">
            <v>1.2449281481481482</v>
          </cell>
          <cell r="N108">
            <v>40.88503111111109</v>
          </cell>
          <cell r="O108">
            <v>6.7900592592592588</v>
          </cell>
          <cell r="P108">
            <v>0</v>
          </cell>
          <cell r="Q108">
            <v>0.7337796296296295</v>
          </cell>
          <cell r="R108">
            <v>7.5238388888888883</v>
          </cell>
          <cell r="S108">
            <v>48.408869999999986</v>
          </cell>
          <cell r="U108">
            <v>32393.759999999998</v>
          </cell>
          <cell r="V108">
            <v>1183.83</v>
          </cell>
          <cell r="W108">
            <v>1331.75</v>
          </cell>
          <cell r="X108">
            <v>969.4699999999998</v>
          </cell>
          <cell r="Y108">
            <v>1554.19</v>
          </cell>
          <cell r="Z108">
            <v>2617.9499999999998</v>
          </cell>
          <cell r="AA108">
            <v>1123.2099999999998</v>
          </cell>
          <cell r="AB108">
            <v>41174.160000000003</v>
          </cell>
          <cell r="AC108">
            <v>6530.3499999999995</v>
          </cell>
          <cell r="AD108">
            <v>704.35999999999979</v>
          </cell>
          <cell r="AE108">
            <v>7234.71</v>
          </cell>
          <cell r="AF108">
            <v>48408.87</v>
          </cell>
          <cell r="AG108">
            <v>44923.819999999992</v>
          </cell>
          <cell r="AH108">
            <v>37689.109999999993</v>
          </cell>
          <cell r="AI108">
            <v>0</v>
          </cell>
          <cell r="AJ108">
            <v>37689.109999999986</v>
          </cell>
        </row>
        <row r="110">
          <cell r="G110">
            <v>625.48150722610853</v>
          </cell>
          <cell r="H110">
            <v>56.726690000000005</v>
          </cell>
          <cell r="I110">
            <v>7.3148099999999996</v>
          </cell>
          <cell r="J110">
            <v>16.556139999999999</v>
          </cell>
          <cell r="K110">
            <v>29.470201152193791</v>
          </cell>
          <cell r="L110">
            <v>66.61985890590131</v>
          </cell>
          <cell r="M110">
            <v>15.97909792886751</v>
          </cell>
          <cell r="N110">
            <v>818.14830521307124</v>
          </cell>
          <cell r="O110">
            <v>158.48699809657035</v>
          </cell>
          <cell r="P110">
            <v>7.3271011064788123</v>
          </cell>
          <cell r="Q110">
            <v>9.6985055838794452</v>
          </cell>
          <cell r="R110">
            <v>175.51260478692856</v>
          </cell>
          <cell r="S110">
            <v>993.66090999999983</v>
          </cell>
          <cell r="U110">
            <v>597645.39</v>
          </cell>
          <cell r="V110">
            <v>56726.689999999995</v>
          </cell>
          <cell r="W110">
            <v>7314.81</v>
          </cell>
          <cell r="X110">
            <v>16556.14</v>
          </cell>
          <cell r="Y110">
            <v>34621.950000000004</v>
          </cell>
          <cell r="Z110">
            <v>56070.509999999995</v>
          </cell>
          <cell r="AA110">
            <v>2925.12</v>
          </cell>
          <cell r="AB110">
            <v>771860.60999999975</v>
          </cell>
          <cell r="AC110">
            <v>136027.24000000002</v>
          </cell>
          <cell r="AD110">
            <v>85773.060000000012</v>
          </cell>
          <cell r="AE110">
            <v>221800.30000000002</v>
          </cell>
          <cell r="AF110">
            <v>993660.9099999998</v>
          </cell>
          <cell r="AG110">
            <v>913063.26999999967</v>
          </cell>
          <cell r="AH110">
            <v>691262.97000000009</v>
          </cell>
          <cell r="AI110">
            <v>0</v>
          </cell>
          <cell r="AJ110">
            <v>691262.97000000009</v>
          </cell>
        </row>
        <row r="112">
          <cell r="G112">
            <v>1031.2368173169461</v>
          </cell>
          <cell r="H112">
            <v>59.978270000000002</v>
          </cell>
          <cell r="I112">
            <v>8.4462700000000002</v>
          </cell>
          <cell r="J112">
            <v>28.32002</v>
          </cell>
          <cell r="K112">
            <v>30.347371722878581</v>
          </cell>
          <cell r="L112">
            <v>67.500808100042079</v>
          </cell>
          <cell r="M112">
            <v>17.516260383066417</v>
          </cell>
          <cell r="N112">
            <v>1243.3458175229332</v>
          </cell>
          <cell r="O112">
            <v>301.51353616409426</v>
          </cell>
          <cell r="P112">
            <v>7.3271011064788123</v>
          </cell>
          <cell r="Q112">
            <v>10.240445206493574</v>
          </cell>
          <cell r="R112">
            <v>319.08108247706662</v>
          </cell>
          <cell r="S112">
            <v>1562.4268999999997</v>
          </cell>
          <cell r="U112">
            <v>1002712.85</v>
          </cell>
          <cell r="V112">
            <v>59978.27</v>
          </cell>
          <cell r="W112">
            <v>8446.27</v>
          </cell>
          <cell r="X112">
            <v>28320.02</v>
          </cell>
          <cell r="Y112">
            <v>35536.54</v>
          </cell>
          <cell r="Z112">
            <v>57033.369999999995</v>
          </cell>
          <cell r="AA112">
            <v>3491.69</v>
          </cell>
          <cell r="AB112">
            <v>1195519.0099999998</v>
          </cell>
          <cell r="AC112">
            <v>281134.83</v>
          </cell>
          <cell r="AD112">
            <v>85773.060000000012</v>
          </cell>
          <cell r="AE112">
            <v>366907.89</v>
          </cell>
          <cell r="AF112">
            <v>1562426.9</v>
          </cell>
          <cell r="AG112">
            <v>1465682.3399999996</v>
          </cell>
          <cell r="AH112">
            <v>1098774.4500000002</v>
          </cell>
          <cell r="AI112">
            <v>0</v>
          </cell>
          <cell r="AJ112">
            <v>1098774.4500000002</v>
          </cell>
        </row>
      </sheetData>
      <sheetData sheetId="3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TOTAL INDIA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NOIDA</v>
          </cell>
          <cell r="W5" t="str">
            <v>PONDI</v>
          </cell>
          <cell r="X5" t="str">
            <v>CHENNAI</v>
          </cell>
          <cell r="Y5" t="str">
            <v>CORPORATE</v>
          </cell>
          <cell r="Z5" t="str">
            <v>FINANCE</v>
          </cell>
          <cell r="AA5" t="str">
            <v>SALES/MKTG</v>
          </cell>
          <cell r="AC5" t="str">
            <v>OPERATION</v>
          </cell>
          <cell r="AD5" t="str">
            <v>FINANCE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247.45573791933256</v>
          </cell>
          <cell r="H6">
            <v>4.4984700000000002</v>
          </cell>
          <cell r="I6">
            <v>1.3334000000000001</v>
          </cell>
          <cell r="J6">
            <v>5.3573000000000004</v>
          </cell>
          <cell r="N6">
            <v>258.64490791933258</v>
          </cell>
          <cell r="O6">
            <v>150.91995208066743</v>
          </cell>
          <cell r="R6">
            <v>150.91995208066743</v>
          </cell>
          <cell r="S6">
            <v>409.56486000000001</v>
          </cell>
          <cell r="U6">
            <v>280950.31</v>
          </cell>
          <cell r="V6">
            <v>4498.47</v>
          </cell>
          <cell r="W6">
            <v>1333.4</v>
          </cell>
          <cell r="X6">
            <v>5357.3</v>
          </cell>
          <cell r="AB6">
            <v>292139.48</v>
          </cell>
          <cell r="AC6">
            <v>117425.38</v>
          </cell>
          <cell r="AE6">
            <v>117425.38</v>
          </cell>
          <cell r="AF6">
            <v>409564.86</v>
          </cell>
          <cell r="AG6">
            <v>398375.69</v>
          </cell>
          <cell r="AH6">
            <v>280950.31</v>
          </cell>
          <cell r="AI6">
            <v>0</v>
          </cell>
          <cell r="AJ6">
            <v>280950.31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19.416397991127628</v>
          </cell>
          <cell r="H7">
            <v>0</v>
          </cell>
          <cell r="I7">
            <v>0</v>
          </cell>
          <cell r="J7">
            <v>0</v>
          </cell>
          <cell r="N7">
            <v>19.416397991127628</v>
          </cell>
          <cell r="O7">
            <v>11.841802008872376</v>
          </cell>
          <cell r="R7">
            <v>11.841802008872376</v>
          </cell>
          <cell r="S7">
            <v>31.258200000000002</v>
          </cell>
          <cell r="U7">
            <v>21676.13</v>
          </cell>
          <cell r="Y7">
            <v>237.96</v>
          </cell>
          <cell r="AB7">
            <v>21914.09</v>
          </cell>
          <cell r="AC7">
            <v>9344.11</v>
          </cell>
          <cell r="AE7">
            <v>9344.11</v>
          </cell>
          <cell r="AF7">
            <v>31258.2</v>
          </cell>
          <cell r="AG7">
            <v>31258.2</v>
          </cell>
          <cell r="AH7">
            <v>21914.09</v>
          </cell>
          <cell r="AI7">
            <v>0</v>
          </cell>
          <cell r="AJ7">
            <v>21914.09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6.2418866404778237</v>
          </cell>
          <cell r="H8">
            <v>0</v>
          </cell>
          <cell r="I8">
            <v>0</v>
          </cell>
          <cell r="J8">
            <v>0</v>
          </cell>
          <cell r="N8">
            <v>6.2418866404778237</v>
          </cell>
          <cell r="O8">
            <v>3.8068433595221767</v>
          </cell>
          <cell r="R8">
            <v>3.8068433595221767</v>
          </cell>
          <cell r="S8">
            <v>10.048730000000001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3249.86</v>
          </cell>
          <cell r="AG8">
            <v>10048.73</v>
          </cell>
          <cell r="AH8">
            <v>10048.73</v>
          </cell>
          <cell r="AI8">
            <v>6798.869999999999</v>
          </cell>
          <cell r="AJ8">
            <v>0</v>
          </cell>
        </row>
        <row r="9">
          <cell r="G9">
            <v>273.11402255093805</v>
          </cell>
          <cell r="H9">
            <v>4.4984700000000002</v>
          </cell>
          <cell r="I9">
            <v>1.3334000000000001</v>
          </cell>
          <cell r="J9">
            <v>5.3573000000000004</v>
          </cell>
          <cell r="K9">
            <v>0</v>
          </cell>
          <cell r="L9">
            <v>0</v>
          </cell>
          <cell r="M9">
            <v>0</v>
          </cell>
          <cell r="N9">
            <v>284.30319255093804</v>
          </cell>
          <cell r="O9">
            <v>166.568597449062</v>
          </cell>
          <cell r="P9">
            <v>0</v>
          </cell>
          <cell r="Q9">
            <v>0</v>
          </cell>
          <cell r="R9">
            <v>166.568597449062</v>
          </cell>
          <cell r="S9">
            <v>450.87178999999998</v>
          </cell>
          <cell r="U9">
            <v>309425.31</v>
          </cell>
          <cell r="V9">
            <v>4498.47</v>
          </cell>
          <cell r="W9">
            <v>1333.4</v>
          </cell>
          <cell r="X9">
            <v>5357.3</v>
          </cell>
          <cell r="Y9">
            <v>237.96</v>
          </cell>
          <cell r="Z9">
            <v>0</v>
          </cell>
          <cell r="AA9">
            <v>0</v>
          </cell>
          <cell r="AB9">
            <v>320852.44</v>
          </cell>
          <cell r="AC9">
            <v>130019.35</v>
          </cell>
          <cell r="AD9">
            <v>0</v>
          </cell>
          <cell r="AE9">
            <v>130019.35</v>
          </cell>
          <cell r="AF9">
            <v>450871.79</v>
          </cell>
          <cell r="AG9">
            <v>439682.62</v>
          </cell>
          <cell r="AH9">
            <v>309663.27</v>
          </cell>
          <cell r="AI9">
            <v>0</v>
          </cell>
          <cell r="AJ9">
            <v>309663.27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91.918495898487393</v>
          </cell>
          <cell r="H11">
            <v>2.3818600000000001</v>
          </cell>
          <cell r="I11">
            <v>0.11331000000000001</v>
          </cell>
          <cell r="J11">
            <v>4.34504</v>
          </cell>
          <cell r="K11">
            <v>0.77470113733134949</v>
          </cell>
          <cell r="L11">
            <v>0.81350833041350623</v>
          </cell>
          <cell r="M11">
            <v>1.2804910083751904</v>
          </cell>
          <cell r="N11">
            <v>101.62740637460745</v>
          </cell>
          <cell r="O11">
            <v>17.667481904156205</v>
          </cell>
          <cell r="P11">
            <v>0</v>
          </cell>
          <cell r="Q11">
            <v>0.49905172123637537</v>
          </cell>
          <cell r="R11">
            <v>18.166533625392582</v>
          </cell>
          <cell r="S11">
            <v>119.79394000000002</v>
          </cell>
          <cell r="U11">
            <v>85217.41</v>
          </cell>
          <cell r="V11">
            <v>2381.86</v>
          </cell>
          <cell r="W11">
            <v>113.31</v>
          </cell>
          <cell r="X11">
            <v>4345.04</v>
          </cell>
          <cell r="Y11">
            <v>4363.24</v>
          </cell>
          <cell r="Z11">
            <v>821.58</v>
          </cell>
          <cell r="AB11">
            <v>97242.44</v>
          </cell>
          <cell r="AC11">
            <v>22551.5</v>
          </cell>
          <cell r="AE11">
            <v>22551.5</v>
          </cell>
          <cell r="AF11">
            <v>119793.94</v>
          </cell>
          <cell r="AG11">
            <v>112953.73000000001</v>
          </cell>
          <cell r="AH11">
            <v>90402.23000000001</v>
          </cell>
          <cell r="AI11">
            <v>0</v>
          </cell>
          <cell r="AJ11">
            <v>90402.23000000001</v>
          </cell>
        </row>
        <row r="12">
          <cell r="G12">
            <v>91.918495898487393</v>
          </cell>
          <cell r="H12">
            <v>2.3818600000000001</v>
          </cell>
          <cell r="I12">
            <v>0.11331000000000001</v>
          </cell>
          <cell r="J12">
            <v>4.34504</v>
          </cell>
          <cell r="K12">
            <v>0.77470113733134949</v>
          </cell>
          <cell r="L12">
            <v>0.81350833041350623</v>
          </cell>
          <cell r="M12">
            <v>1.2804910083751904</v>
          </cell>
          <cell r="N12">
            <v>101.62740637460745</v>
          </cell>
          <cell r="O12">
            <v>17.667481904156205</v>
          </cell>
          <cell r="P12">
            <v>0</v>
          </cell>
          <cell r="Q12">
            <v>0.49905172123637537</v>
          </cell>
          <cell r="R12">
            <v>18.166533625392582</v>
          </cell>
          <cell r="S12">
            <v>119.79394000000002</v>
          </cell>
          <cell r="U12">
            <v>85217.41</v>
          </cell>
          <cell r="V12">
            <v>2381.86</v>
          </cell>
          <cell r="W12">
            <v>113.31</v>
          </cell>
          <cell r="X12">
            <v>4345.04</v>
          </cell>
          <cell r="Y12">
            <v>4363.24</v>
          </cell>
          <cell r="Z12">
            <v>821.58</v>
          </cell>
          <cell r="AA12">
            <v>0</v>
          </cell>
          <cell r="AB12">
            <v>97242.44</v>
          </cell>
          <cell r="AC12">
            <v>22551.5</v>
          </cell>
          <cell r="AD12">
            <v>0</v>
          </cell>
          <cell r="AE12">
            <v>22551.5</v>
          </cell>
          <cell r="AF12">
            <v>119793.94</v>
          </cell>
          <cell r="AG12">
            <v>112953.73000000001</v>
          </cell>
          <cell r="AH12">
            <v>90402.23000000001</v>
          </cell>
          <cell r="AI12">
            <v>0</v>
          </cell>
          <cell r="AJ12">
            <v>90402.23000000001</v>
          </cell>
        </row>
        <row r="14">
          <cell r="G14">
            <v>365.03251844942542</v>
          </cell>
          <cell r="H14">
            <v>6.8803300000000007</v>
          </cell>
          <cell r="I14">
            <v>1.4467100000000002</v>
          </cell>
          <cell r="J14">
            <v>9.7023399999999995</v>
          </cell>
          <cell r="K14">
            <v>0.77470113733134949</v>
          </cell>
          <cell r="L14">
            <v>0.81350833041350623</v>
          </cell>
          <cell r="M14">
            <v>1.2804910083751904</v>
          </cell>
          <cell r="N14">
            <v>385.9305989255455</v>
          </cell>
          <cell r="O14">
            <v>184.2360793532182</v>
          </cell>
          <cell r="P14">
            <v>0</v>
          </cell>
          <cell r="Q14">
            <v>0.49905172123637537</v>
          </cell>
          <cell r="R14">
            <v>184.73513107445459</v>
          </cell>
          <cell r="S14">
            <v>570.66572999999994</v>
          </cell>
          <cell r="U14">
            <v>394642.72</v>
          </cell>
          <cell r="V14">
            <v>6880.33</v>
          </cell>
          <cell r="W14">
            <v>1446.71</v>
          </cell>
          <cell r="Y14">
            <v>4601.2</v>
          </cell>
          <cell r="Z14">
            <v>821.58</v>
          </cell>
          <cell r="AA14">
            <v>0</v>
          </cell>
          <cell r="AB14">
            <v>418094.88</v>
          </cell>
          <cell r="AC14">
            <v>152570.85</v>
          </cell>
          <cell r="AD14">
            <v>0</v>
          </cell>
          <cell r="AE14">
            <v>152570.85</v>
          </cell>
          <cell r="AF14">
            <v>570665.73</v>
          </cell>
          <cell r="AG14">
            <v>552636.35</v>
          </cell>
          <cell r="AH14">
            <v>400065.5</v>
          </cell>
          <cell r="AI14">
            <v>0</v>
          </cell>
          <cell r="AJ14">
            <v>400065.5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183.77341437702742</v>
          </cell>
          <cell r="H16">
            <v>3.4606699999999999</v>
          </cell>
          <cell r="I16">
            <v>1.4187000000000001</v>
          </cell>
          <cell r="J16">
            <v>2.9971000000000001</v>
          </cell>
          <cell r="K16">
            <v>8.6840834792373496</v>
          </cell>
          <cell r="L16">
            <v>26.22740123111079</v>
          </cell>
          <cell r="M16">
            <v>7.7579114413600339</v>
          </cell>
          <cell r="N16">
            <v>234.31928052873559</v>
          </cell>
          <cell r="O16">
            <v>21.241113452631588</v>
          </cell>
          <cell r="P16">
            <v>4.1272160186328186</v>
          </cell>
          <cell r="Q16">
            <v>0</v>
          </cell>
          <cell r="R16">
            <v>25.368329471264406</v>
          </cell>
          <cell r="S16">
            <v>259.68761000000001</v>
          </cell>
          <cell r="U16">
            <v>180864.79</v>
          </cell>
          <cell r="V16">
            <v>3460.67</v>
          </cell>
          <cell r="W16">
            <v>1418.7</v>
          </cell>
          <cell r="X16">
            <v>2997.1</v>
          </cell>
          <cell r="Y16">
            <v>18662.53</v>
          </cell>
          <cell r="AB16">
            <v>207403.79000000004</v>
          </cell>
          <cell r="AC16">
            <v>52201.919999999998</v>
          </cell>
          <cell r="AD16">
            <v>81.900000000000006</v>
          </cell>
          <cell r="AE16">
            <v>52283.82</v>
          </cell>
          <cell r="AF16">
            <v>259687.61000000004</v>
          </cell>
          <cell r="AG16">
            <v>251811.14</v>
          </cell>
          <cell r="AH16">
            <v>199527.32</v>
          </cell>
          <cell r="AI16">
            <v>0</v>
          </cell>
          <cell r="AJ16">
            <v>199527.32</v>
          </cell>
        </row>
        <row r="17">
          <cell r="C17">
            <v>500100</v>
          </cell>
          <cell r="D17" t="str">
            <v xml:space="preserve">  INDIRECT BONUSES               </v>
          </cell>
          <cell r="E17" t="str">
            <v>Staff CTC</v>
          </cell>
          <cell r="F17" t="str">
            <v>CIPL + CPIPL</v>
          </cell>
          <cell r="G17">
            <v>6.1609829404926355</v>
          </cell>
          <cell r="H17">
            <v>0.53525</v>
          </cell>
          <cell r="I17">
            <v>0</v>
          </cell>
          <cell r="J17">
            <v>0</v>
          </cell>
          <cell r="K17">
            <v>0.29113291686266524</v>
          </cell>
          <cell r="L17">
            <v>0.87927066113502117</v>
          </cell>
          <cell r="M17">
            <v>0.26008310400117696</v>
          </cell>
          <cell r="N17">
            <v>8.1267196224914979</v>
          </cell>
          <cell r="O17">
            <v>0.71210592708610398</v>
          </cell>
          <cell r="P17">
            <v>0.13836445042239645</v>
          </cell>
          <cell r="Q17">
            <v>0</v>
          </cell>
          <cell r="R17">
            <v>0.85047037750850041</v>
          </cell>
          <cell r="S17">
            <v>8.9771899999999984</v>
          </cell>
          <cell r="U17">
            <v>6798.88</v>
          </cell>
          <cell r="V17">
            <v>535.25</v>
          </cell>
          <cell r="AB17">
            <v>7334.13</v>
          </cell>
          <cell r="AC17">
            <v>1643.06</v>
          </cell>
          <cell r="AE17">
            <v>1643.06</v>
          </cell>
          <cell r="AF17">
            <v>8977.19</v>
          </cell>
          <cell r="AG17">
            <v>8441.94</v>
          </cell>
          <cell r="AH17">
            <v>6798.880000000001</v>
          </cell>
          <cell r="AI17">
            <v>0</v>
          </cell>
          <cell r="AJ17">
            <v>6798.88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7.1946882080902697</v>
          </cell>
          <cell r="H18">
            <v>0.93767</v>
          </cell>
          <cell r="I18">
            <v>4.3060000000000001E-2</v>
          </cell>
          <cell r="J18">
            <v>0</v>
          </cell>
          <cell r="K18">
            <v>0.33997993245072289</v>
          </cell>
          <cell r="L18">
            <v>1.0267969118710198</v>
          </cell>
          <cell r="M18">
            <v>0.30372050362002129</v>
          </cell>
          <cell r="N18">
            <v>9.8459155560320344</v>
          </cell>
          <cell r="O18">
            <v>0.83158485683258743</v>
          </cell>
          <cell r="P18">
            <v>0.1615795871353779</v>
          </cell>
          <cell r="Q18">
            <v>0</v>
          </cell>
          <cell r="R18">
            <v>0.99316444396796533</v>
          </cell>
          <cell r="S18">
            <v>10.839079999999999</v>
          </cell>
          <cell r="U18">
            <v>7864.02</v>
          </cell>
          <cell r="V18">
            <v>937.67</v>
          </cell>
          <cell r="W18">
            <v>43.06</v>
          </cell>
          <cell r="AB18">
            <v>8844.75</v>
          </cell>
          <cell r="AC18">
            <v>1994.33</v>
          </cell>
          <cell r="AE18">
            <v>1994.33</v>
          </cell>
          <cell r="AF18">
            <v>10839.08</v>
          </cell>
          <cell r="AG18">
            <v>9858.35</v>
          </cell>
          <cell r="AH18">
            <v>7864.02</v>
          </cell>
          <cell r="AI18">
            <v>0</v>
          </cell>
          <cell r="AJ18">
            <v>7864.02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1.4067499999999999</v>
          </cell>
          <cell r="I19">
            <v>6.7989999999999995E-2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1.4747399999999999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1.4747399999999999</v>
          </cell>
          <cell r="V19">
            <v>1406.75</v>
          </cell>
          <cell r="W19">
            <v>67.989999999999995</v>
          </cell>
          <cell r="AB19">
            <v>1474.74</v>
          </cell>
          <cell r="AE19">
            <v>0</v>
          </cell>
          <cell r="AF19">
            <v>1474.74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 t="str">
            <v xml:space="preserve">  INDIRECT EMP. CO. CONTRI TO PF </v>
          </cell>
          <cell r="E20" t="str">
            <v>Staff CTC</v>
          </cell>
          <cell r="F20" t="str">
            <v>CIPL + CPIPL</v>
          </cell>
          <cell r="G20">
            <v>20.834903624776086</v>
          </cell>
          <cell r="H20">
            <v>1.3023399999999998</v>
          </cell>
          <cell r="I20">
            <v>0</v>
          </cell>
          <cell r="J20">
            <v>0.6654500000000001</v>
          </cell>
          <cell r="K20">
            <v>0.98453872108085405</v>
          </cell>
          <cell r="L20">
            <v>2.9734734963211049</v>
          </cell>
          <cell r="M20">
            <v>0.87953601862495123</v>
          </cell>
          <cell r="N20">
            <v>27.640241860802995</v>
          </cell>
          <cell r="O20">
            <v>2.4081641687331881</v>
          </cell>
          <cell r="P20">
            <v>0.46791397046381494</v>
          </cell>
          <cell r="Q20">
            <v>0</v>
          </cell>
          <cell r="R20">
            <v>2.8760781391970029</v>
          </cell>
          <cell r="S20">
            <v>30.516319999999997</v>
          </cell>
          <cell r="U20">
            <v>20609.52</v>
          </cell>
          <cell r="V20">
            <v>20609.52</v>
          </cell>
          <cell r="X20">
            <v>665.45</v>
          </cell>
          <cell r="Y20">
            <v>2227.42</v>
          </cell>
          <cell r="AB20">
            <v>24804.730000000003</v>
          </cell>
          <cell r="AC20">
            <v>24804.730000000003</v>
          </cell>
          <cell r="AE20">
            <v>5711.59</v>
          </cell>
          <cell r="AF20">
            <v>30516.320000000003</v>
          </cell>
          <cell r="AG20">
            <v>28548.530000000002</v>
          </cell>
          <cell r="AH20">
            <v>22836.940000000002</v>
          </cell>
          <cell r="AI20">
            <v>0</v>
          </cell>
          <cell r="AJ20">
            <v>22836.940000000002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3.8140127157964807</v>
          </cell>
          <cell r="H21">
            <v>0.11331000000000001</v>
          </cell>
          <cell r="I21">
            <v>4.8079999999999998E-2</v>
          </cell>
          <cell r="J21">
            <v>0.13313999999999998</v>
          </cell>
          <cell r="K21">
            <v>0.18022848912682393</v>
          </cell>
          <cell r="L21">
            <v>0.54432052719295432</v>
          </cell>
          <cell r="M21">
            <v>0.16100681910750259</v>
          </cell>
          <cell r="N21">
            <v>4.994098551223761</v>
          </cell>
          <cell r="O21">
            <v>0.44083567299786586</v>
          </cell>
          <cell r="P21">
            <v>8.5655775778371926E-2</v>
          </cell>
          <cell r="Q21">
            <v>0</v>
          </cell>
          <cell r="R21">
            <v>0.52649144877623777</v>
          </cell>
          <cell r="S21">
            <v>5.5205899999999986</v>
          </cell>
          <cell r="U21">
            <v>4849.8599999999997</v>
          </cell>
          <cell r="V21">
            <v>113.31</v>
          </cell>
          <cell r="W21">
            <v>48.08</v>
          </cell>
          <cell r="X21">
            <v>133.13999999999999</v>
          </cell>
          <cell r="AB21">
            <v>5144.3900000000003</v>
          </cell>
          <cell r="AC21">
            <v>376.2</v>
          </cell>
          <cell r="AE21">
            <v>376.2</v>
          </cell>
          <cell r="AF21">
            <v>5520.59</v>
          </cell>
          <cell r="AG21">
            <v>5226.0599999999995</v>
          </cell>
          <cell r="AH21">
            <v>4849.8599999999997</v>
          </cell>
          <cell r="AI21">
            <v>0</v>
          </cell>
          <cell r="AJ21">
            <v>4849.8599999999997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2.8530764573361442</v>
          </cell>
          <cell r="H22">
            <v>0</v>
          </cell>
          <cell r="I22">
            <v>0</v>
          </cell>
          <cell r="J22">
            <v>0</v>
          </cell>
          <cell r="K22">
            <v>0.13482012189925882</v>
          </cell>
          <cell r="L22">
            <v>0.4071795762366005</v>
          </cell>
          <cell r="M22">
            <v>0.12044133024613311</v>
          </cell>
          <cell r="N22">
            <v>3.5155174857181364</v>
          </cell>
          <cell r="O22">
            <v>0.32976761586949577</v>
          </cell>
          <cell r="P22">
            <v>6.407489841236727E-2</v>
          </cell>
          <cell r="Q22">
            <v>0</v>
          </cell>
          <cell r="R22">
            <v>0.39384251428186301</v>
          </cell>
          <cell r="S22">
            <v>3.9093599999999995</v>
          </cell>
          <cell r="U22">
            <v>3682.73</v>
          </cell>
          <cell r="AB22">
            <v>3682.73</v>
          </cell>
          <cell r="AC22">
            <v>226.63</v>
          </cell>
          <cell r="AE22">
            <v>226.63</v>
          </cell>
          <cell r="AF22">
            <v>3909.36</v>
          </cell>
          <cell r="AG22">
            <v>3909.36</v>
          </cell>
          <cell r="AH22">
            <v>3682.73</v>
          </cell>
          <cell r="AI22">
            <v>0</v>
          </cell>
          <cell r="AJ22">
            <v>3682.73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5.2324500919781016</v>
          </cell>
          <cell r="H23">
            <v>0</v>
          </cell>
          <cell r="I23">
            <v>0</v>
          </cell>
          <cell r="J23">
            <v>0.16813999999999998</v>
          </cell>
          <cell r="K23">
            <v>0.2472557499881827</v>
          </cell>
          <cell r="L23">
            <v>0.74675419428473711</v>
          </cell>
          <cell r="M23">
            <v>0.22088551041241677</v>
          </cell>
          <cell r="N23">
            <v>6.6154855466634377</v>
          </cell>
          <cell r="O23">
            <v>0.60478315873763777</v>
          </cell>
          <cell r="P23">
            <v>0.1175112945989228</v>
          </cell>
          <cell r="Q23">
            <v>0</v>
          </cell>
          <cell r="R23">
            <v>0.72229445333656062</v>
          </cell>
          <cell r="S23">
            <v>7.3377799999999986</v>
          </cell>
          <cell r="U23">
            <v>5871.79</v>
          </cell>
          <cell r="X23">
            <v>168.14</v>
          </cell>
          <cell r="Z23">
            <v>-16.600000000000001</v>
          </cell>
          <cell r="AB23">
            <v>6023.33</v>
          </cell>
          <cell r="AC23">
            <v>1314.45</v>
          </cell>
          <cell r="AE23">
            <v>1314.45</v>
          </cell>
          <cell r="AF23">
            <v>7337.78</v>
          </cell>
          <cell r="AG23">
            <v>7169.6399999999994</v>
          </cell>
          <cell r="AH23">
            <v>5855.19</v>
          </cell>
          <cell r="AI23">
            <v>0</v>
          </cell>
          <cell r="AJ23">
            <v>5855.19</v>
          </cell>
        </row>
        <row r="24">
          <cell r="C24">
            <v>500211</v>
          </cell>
          <cell r="D24" t="str">
            <v xml:space="preserve">  INDIRECT - CONVEYANCE REIMBURS </v>
          </cell>
          <cell r="E24" t="str">
            <v>Staff CTC</v>
          </cell>
          <cell r="F24" t="str">
            <v>CIPL + CPIPL</v>
          </cell>
          <cell r="G24">
            <v>27.70700275033834</v>
          </cell>
          <cell r="H24">
            <v>0.39504</v>
          </cell>
          <cell r="I24">
            <v>0.20022999999999999</v>
          </cell>
          <cell r="J24">
            <v>2.2125300000000001</v>
          </cell>
          <cell r="K24">
            <v>1.3092749332597393</v>
          </cell>
          <cell r="L24">
            <v>3.954231794125346</v>
          </cell>
          <cell r="M24">
            <v>1.169638570254008</v>
          </cell>
          <cell r="N24">
            <v>36.947948047977441</v>
          </cell>
          <cell r="O24">
            <v>3.2024631574015148</v>
          </cell>
          <cell r="P24">
            <v>0.62224879462104943</v>
          </cell>
          <cell r="Q24">
            <v>0</v>
          </cell>
          <cell r="R24">
            <v>3.8247119520225641</v>
          </cell>
          <cell r="S24">
            <v>40.772660000000002</v>
          </cell>
          <cell r="U24">
            <v>29089.48</v>
          </cell>
          <cell r="V24">
            <v>395.04</v>
          </cell>
          <cell r="W24">
            <v>200.23</v>
          </cell>
          <cell r="X24">
            <v>2212.5300000000002</v>
          </cell>
          <cell r="AB24">
            <v>31897.279999999999</v>
          </cell>
          <cell r="AC24">
            <v>8873.0400000000009</v>
          </cell>
          <cell r="AD24">
            <v>2.34</v>
          </cell>
          <cell r="AE24">
            <v>8875.380000000001</v>
          </cell>
          <cell r="AF24">
            <v>40772.660000000003</v>
          </cell>
          <cell r="AG24">
            <v>37964.86</v>
          </cell>
          <cell r="AH24">
            <v>29089.48</v>
          </cell>
          <cell r="AI24">
            <v>0</v>
          </cell>
          <cell r="AJ24">
            <v>29089.48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8.4068238742836119</v>
          </cell>
          <cell r="H25">
            <v>0</v>
          </cell>
          <cell r="I25">
            <v>5.6659999999999995E-2</v>
          </cell>
          <cell r="J25">
            <v>0.11966</v>
          </cell>
          <cell r="K25">
            <v>0.39725855106412228</v>
          </cell>
          <cell r="L25">
            <v>1.1997880301541581</v>
          </cell>
          <cell r="M25">
            <v>0.35489026168932231</v>
          </cell>
          <cell r="N25">
            <v>10.535080717191216</v>
          </cell>
          <cell r="O25">
            <v>0.97168733734030355</v>
          </cell>
          <cell r="P25">
            <v>0.18880194546848122</v>
          </cell>
          <cell r="Q25">
            <v>0</v>
          </cell>
          <cell r="R25">
            <v>1.1604892828087847</v>
          </cell>
          <cell r="S25">
            <v>11.69557</v>
          </cell>
          <cell r="U25">
            <v>9011.2800000000007</v>
          </cell>
          <cell r="W25">
            <v>56.66</v>
          </cell>
          <cell r="X25">
            <v>119.66</v>
          </cell>
          <cell r="AB25">
            <v>9187.6</v>
          </cell>
          <cell r="AC25">
            <v>2507.9699999999998</v>
          </cell>
          <cell r="AE25">
            <v>2507.9699999999998</v>
          </cell>
          <cell r="AF25">
            <v>11695.57</v>
          </cell>
          <cell r="AG25">
            <v>11519.25</v>
          </cell>
          <cell r="AH25">
            <v>9011.2800000000007</v>
          </cell>
          <cell r="AI25">
            <v>0</v>
          </cell>
          <cell r="AJ25">
            <v>9011.2800000000007</v>
          </cell>
        </row>
        <row r="26">
          <cell r="C26">
            <v>500213</v>
          </cell>
          <cell r="D26" t="str">
            <v xml:space="preserve">  INDIRECT - BOOKS AND PERIODICA </v>
          </cell>
          <cell r="E26" t="str">
            <v>Staff CTC</v>
          </cell>
          <cell r="F26" t="str">
            <v>CIPL + CPIPL</v>
          </cell>
          <cell r="G26">
            <v>8.5056980630101311</v>
          </cell>
          <cell r="H26">
            <v>6.4590000000000009E-2</v>
          </cell>
          <cell r="I26">
            <v>5.0990000000000001E-2</v>
          </cell>
          <cell r="J26">
            <v>0.11966</v>
          </cell>
          <cell r="K26">
            <v>0.4019307813306906</v>
          </cell>
          <cell r="L26">
            <v>1.2138989559805173</v>
          </cell>
          <cell r="M26">
            <v>0.35906419077790619</v>
          </cell>
          <cell r="N26">
            <v>10.715831991099245</v>
          </cell>
          <cell r="O26">
            <v>0.98311552932006496</v>
          </cell>
          <cell r="P26">
            <v>0.1910224795806908</v>
          </cell>
          <cell r="Q26">
            <v>0</v>
          </cell>
          <cell r="R26">
            <v>1.1741380089007558</v>
          </cell>
          <cell r="S26">
            <v>11.889970000000002</v>
          </cell>
          <cell r="U26">
            <v>9087.36</v>
          </cell>
          <cell r="V26">
            <v>64.59</v>
          </cell>
          <cell r="W26">
            <v>50.99</v>
          </cell>
          <cell r="X26">
            <v>119.66</v>
          </cell>
          <cell r="AB26">
            <v>9322.6</v>
          </cell>
          <cell r="AC26">
            <v>2566.8000000000002</v>
          </cell>
          <cell r="AD26">
            <v>0.56999999999999995</v>
          </cell>
          <cell r="AE26">
            <v>2567.3700000000003</v>
          </cell>
          <cell r="AF26">
            <v>11889.970000000001</v>
          </cell>
          <cell r="AG26">
            <v>11654.730000000001</v>
          </cell>
          <cell r="AH26">
            <v>9087.36</v>
          </cell>
          <cell r="AI26">
            <v>0</v>
          </cell>
          <cell r="AJ26">
            <v>9087.36</v>
          </cell>
        </row>
        <row r="27">
          <cell r="C27">
            <v>500214</v>
          </cell>
          <cell r="D27" t="str">
            <v xml:space="preserve">  INDIRECT - TELEPHONE REIMBURSE </v>
          </cell>
          <cell r="E27" t="str">
            <v>Staff CTC</v>
          </cell>
          <cell r="F27" t="str">
            <v>CIPL + CPIPL</v>
          </cell>
          <cell r="G27">
            <v>0.15050800074601289</v>
          </cell>
          <cell r="H27">
            <v>0</v>
          </cell>
          <cell r="I27">
            <v>0</v>
          </cell>
          <cell r="J27">
            <v>0</v>
          </cell>
          <cell r="K27">
            <v>7.112149748113283E-3</v>
          </cell>
          <cell r="L27">
            <v>2.147989543231478E-2</v>
          </cell>
          <cell r="M27">
            <v>6.353627073654008E-3</v>
          </cell>
          <cell r="N27">
            <v>0.18545367300009497</v>
          </cell>
          <cell r="O27">
            <v>1.7396191555847023E-2</v>
          </cell>
          <cell r="P27">
            <v>3.3801354440579794E-3</v>
          </cell>
          <cell r="Q27">
            <v>0</v>
          </cell>
          <cell r="R27">
            <v>2.0776326999905004E-2</v>
          </cell>
          <cell r="S27">
            <v>0.20622999999999997</v>
          </cell>
          <cell r="U27">
            <v>169.97</v>
          </cell>
          <cell r="AB27">
            <v>169.97</v>
          </cell>
          <cell r="AC27">
            <v>36.26</v>
          </cell>
          <cell r="AE27">
            <v>36.26</v>
          </cell>
          <cell r="AF27">
            <v>206.23</v>
          </cell>
          <cell r="AG27">
            <v>206.23</v>
          </cell>
          <cell r="AH27">
            <v>169.97</v>
          </cell>
          <cell r="AI27">
            <v>0</v>
          </cell>
          <cell r="AJ27">
            <v>169.97</v>
          </cell>
        </row>
        <row r="28">
          <cell r="C28">
            <v>500216</v>
          </cell>
          <cell r="D28" t="str">
            <v xml:space="preserve">  INDIRECT - CAR REIMBURSEMENT   </v>
          </cell>
          <cell r="E28" t="str">
            <v>Staff CTC</v>
          </cell>
          <cell r="F28" t="str">
            <v>CIPL + CPIPL</v>
          </cell>
          <cell r="G28">
            <v>1.7772978432660873</v>
          </cell>
          <cell r="H28">
            <v>0</v>
          </cell>
          <cell r="I28">
            <v>0</v>
          </cell>
          <cell r="J28">
            <v>0</v>
          </cell>
          <cell r="K28">
            <v>8.3984959906804421E-2</v>
          </cell>
          <cell r="L28">
            <v>0.2536487870160315</v>
          </cell>
          <cell r="M28">
            <v>7.5027823364542529E-2</v>
          </cell>
          <cell r="N28">
            <v>2.1899594135534657</v>
          </cell>
          <cell r="O28">
            <v>0.20542571544369997</v>
          </cell>
          <cell r="P28">
            <v>3.991487100283371E-2</v>
          </cell>
          <cell r="Q28">
            <v>0</v>
          </cell>
          <cell r="R28">
            <v>0.24534058644653367</v>
          </cell>
          <cell r="S28">
            <v>2.4352999999999994</v>
          </cell>
          <cell r="U28">
            <v>2635.41</v>
          </cell>
          <cell r="Z28">
            <v>-200.11</v>
          </cell>
          <cell r="AB28">
            <v>2435.2999999999997</v>
          </cell>
          <cell r="AE28">
            <v>0</v>
          </cell>
          <cell r="AF28">
            <v>2435.2999999999997</v>
          </cell>
          <cell r="AG28">
            <v>2435.2999999999997</v>
          </cell>
          <cell r="AH28">
            <v>2435.2999999999997</v>
          </cell>
          <cell r="AI28">
            <v>0</v>
          </cell>
          <cell r="AJ28">
            <v>2435.2999999999997</v>
          </cell>
        </row>
        <row r="29">
          <cell r="C29">
            <v>510114</v>
          </cell>
          <cell r="D29" t="str">
            <v xml:space="preserve">  LEAVE TRAVEL ALLOWANCE REIMB.  </v>
          </cell>
          <cell r="E29" t="str">
            <v>Staff CTC</v>
          </cell>
          <cell r="F29" t="str">
            <v>CIPL + CPIPL</v>
          </cell>
          <cell r="G29">
            <v>8.6923095928106235</v>
          </cell>
          <cell r="H29">
            <v>0</v>
          </cell>
          <cell r="I29">
            <v>7.1200000000000005E-3</v>
          </cell>
          <cell r="J29">
            <v>0</v>
          </cell>
          <cell r="K29">
            <v>0.4107489779586912</v>
          </cell>
          <cell r="L29">
            <v>1.240531401609392</v>
          </cell>
          <cell r="M29">
            <v>0.36694191197624459</v>
          </cell>
          <cell r="N29">
            <v>10.717651884354952</v>
          </cell>
          <cell r="O29">
            <v>1.0046846811448726</v>
          </cell>
          <cell r="P29">
            <v>0.19521343450017689</v>
          </cell>
          <cell r="Q29">
            <v>0</v>
          </cell>
          <cell r="R29">
            <v>1.1998981156450494</v>
          </cell>
          <cell r="S29">
            <v>11.917550000000002</v>
          </cell>
          <cell r="U29">
            <v>8484.94</v>
          </cell>
          <cell r="W29">
            <v>7.12</v>
          </cell>
          <cell r="AB29">
            <v>8492.0600000000013</v>
          </cell>
          <cell r="AC29">
            <v>3425.49</v>
          </cell>
          <cell r="AE29">
            <v>3425.49</v>
          </cell>
          <cell r="AF29">
            <v>11917.550000000001</v>
          </cell>
          <cell r="AG29">
            <v>11910.43</v>
          </cell>
          <cell r="AH29">
            <v>8484.94</v>
          </cell>
          <cell r="AI29">
            <v>0</v>
          </cell>
          <cell r="AJ29">
            <v>8484.94</v>
          </cell>
        </row>
        <row r="30">
          <cell r="C30">
            <v>530102</v>
          </cell>
          <cell r="D30" t="str">
            <v xml:space="preserve">  HOUSE RENTAL - EMPLOYEE        </v>
          </cell>
          <cell r="E30" t="str">
            <v>Staff CTC</v>
          </cell>
          <cell r="F30" t="str">
            <v>CIPL + CPIPL</v>
          </cell>
          <cell r="G30">
            <v>9.5791704884444044</v>
          </cell>
          <cell r="H30">
            <v>0</v>
          </cell>
          <cell r="I30">
            <v>0</v>
          </cell>
          <cell r="J30">
            <v>0</v>
          </cell>
          <cell r="K30">
            <v>0.45265696600071842</v>
          </cell>
          <cell r="L30">
            <v>1.3671006152511946</v>
          </cell>
          <cell r="M30">
            <v>0.40438034295090564</v>
          </cell>
          <cell r="N30">
            <v>11.803308412647223</v>
          </cell>
          <cell r="O30">
            <v>1.1071908731570206</v>
          </cell>
          <cell r="P30">
            <v>0.21513071419575594</v>
          </cell>
          <cell r="Q30">
            <v>0</v>
          </cell>
          <cell r="R30">
            <v>1.3223215873527765</v>
          </cell>
          <cell r="S30">
            <v>13.125629999999999</v>
          </cell>
          <cell r="U30">
            <v>772.75</v>
          </cell>
          <cell r="V30">
            <v>0</v>
          </cell>
          <cell r="Y30">
            <v>9498.61</v>
          </cell>
          <cell r="Z30">
            <v>2117.25</v>
          </cell>
          <cell r="AA30">
            <v>737.02</v>
          </cell>
          <cell r="AB30">
            <v>13125.630000000001</v>
          </cell>
          <cell r="AE30">
            <v>0</v>
          </cell>
          <cell r="AF30">
            <v>13125.630000000001</v>
          </cell>
          <cell r="AG30">
            <v>13125.630000000001</v>
          </cell>
          <cell r="AH30">
            <v>13125.630000000001</v>
          </cell>
          <cell r="AI30">
            <v>0</v>
          </cell>
          <cell r="AJ30">
            <v>13125.630000000001</v>
          </cell>
        </row>
        <row r="31">
          <cell r="C31">
            <v>500215</v>
          </cell>
          <cell r="D31" t="str">
            <v xml:space="preserve">  INDIRECT - FLAT MAINTENACE     </v>
          </cell>
          <cell r="E31" t="str">
            <v>Staff CTC</v>
          </cell>
          <cell r="F31" t="str">
            <v>CIPL + CPIPL</v>
          </cell>
          <cell r="G31">
            <v>4.95538634081088E-2</v>
          </cell>
          <cell r="H31">
            <v>0</v>
          </cell>
          <cell r="I31">
            <v>0</v>
          </cell>
          <cell r="J31">
            <v>0</v>
          </cell>
          <cell r="K31">
            <v>2.3416329723943748E-3</v>
          </cell>
          <cell r="L31">
            <v>7.0721277207689169E-3</v>
          </cell>
          <cell r="M31">
            <v>2.0918938966256475E-3</v>
          </cell>
          <cell r="N31">
            <v>6.1059517997897737E-2</v>
          </cell>
          <cell r="O31">
            <v>5.7275925260244038E-3</v>
          </cell>
          <cell r="P31">
            <v>1.1128894760778589E-3</v>
          </cell>
          <cell r="Q31">
            <v>0</v>
          </cell>
          <cell r="R31">
            <v>6.840482002102263E-3</v>
          </cell>
          <cell r="S31">
            <v>6.7900000000000002E-2</v>
          </cell>
          <cell r="AB31">
            <v>0</v>
          </cell>
          <cell r="AC31">
            <v>67.900000000000006</v>
          </cell>
          <cell r="AE31">
            <v>67.900000000000006</v>
          </cell>
          <cell r="AF31">
            <v>67.900000000000006</v>
          </cell>
          <cell r="AG31">
            <v>67.900000000000006</v>
          </cell>
          <cell r="AH31">
            <v>0</v>
          </cell>
          <cell r="AI31">
            <v>0</v>
          </cell>
          <cell r="AJ31">
            <v>0</v>
          </cell>
        </row>
        <row r="32">
          <cell r="G32">
            <v>294.73189289180436</v>
          </cell>
          <cell r="H32">
            <v>8.2156200000000013</v>
          </cell>
          <cell r="I32">
            <v>1.89283</v>
          </cell>
          <cell r="J32">
            <v>6.41568</v>
          </cell>
          <cell r="K32">
            <v>13.927348362887132</v>
          </cell>
          <cell r="L32">
            <v>42.062948205441963</v>
          </cell>
          <cell r="M32">
            <v>12.441973349355443</v>
          </cell>
          <cell r="N32">
            <v>379.68829280948893</v>
          </cell>
          <cell r="O32">
            <v>34.066045930777811</v>
          </cell>
          <cell r="P32">
            <v>6.6191412597331949</v>
          </cell>
          <cell r="Q32">
            <v>0</v>
          </cell>
          <cell r="R32">
            <v>40.685187190511002</v>
          </cell>
          <cell r="S32">
            <v>420.37348000000003</v>
          </cell>
          <cell r="U32">
            <v>289792.77999999997</v>
          </cell>
          <cell r="V32">
            <v>8215.6200000000008</v>
          </cell>
          <cell r="W32">
            <v>1892.83</v>
          </cell>
          <cell r="X32">
            <v>6415.68</v>
          </cell>
          <cell r="Y32">
            <v>30388.559999999998</v>
          </cell>
          <cell r="Z32">
            <v>1900.54</v>
          </cell>
          <cell r="AA32">
            <v>737.02</v>
          </cell>
          <cell r="AB32">
            <v>339343.03</v>
          </cell>
          <cell r="AC32">
            <v>80945.639999999985</v>
          </cell>
          <cell r="AD32">
            <v>84.81</v>
          </cell>
          <cell r="AE32">
            <v>81030.449999999983</v>
          </cell>
          <cell r="AF32">
            <v>420373.4800000001</v>
          </cell>
          <cell r="AG32">
            <v>403849.35</v>
          </cell>
          <cell r="AH32">
            <v>322818.89999999997</v>
          </cell>
          <cell r="AI32">
            <v>0</v>
          </cell>
          <cell r="AJ32">
            <v>322818.89999999997</v>
          </cell>
        </row>
        <row r="34">
          <cell r="C34">
            <v>510106</v>
          </cell>
          <cell r="D34" t="str">
            <v xml:space="preserve">  STAFF WELFARE                  </v>
          </cell>
          <cell r="E34" t="str">
            <v>Staff CTC</v>
          </cell>
          <cell r="F34" t="str">
            <v>CIPL + CPIPL</v>
          </cell>
          <cell r="G34">
            <v>10.389292227415996</v>
          </cell>
          <cell r="H34">
            <v>0.18866999999999998</v>
          </cell>
          <cell r="I34">
            <v>0.21106</v>
          </cell>
          <cell r="J34">
            <v>5.8009999999999999E-2</v>
          </cell>
          <cell r="K34">
            <v>0.49093869915250593</v>
          </cell>
          <cell r="L34">
            <v>1.4827179256553116</v>
          </cell>
          <cell r="M34">
            <v>0.43857926518874502</v>
          </cell>
          <cell r="N34">
            <v>13.259268117412558</v>
          </cell>
          <cell r="O34">
            <v>1.2008273103221663</v>
          </cell>
          <cell r="P34">
            <v>0.23332457226527326</v>
          </cell>
          <cell r="Q34">
            <v>0</v>
          </cell>
          <cell r="R34">
            <v>1.4341518825874395</v>
          </cell>
          <cell r="S34">
            <v>14.693419999999998</v>
          </cell>
          <cell r="U34">
            <v>9596.1</v>
          </cell>
          <cell r="V34">
            <v>188.67</v>
          </cell>
          <cell r="W34">
            <v>211.06</v>
          </cell>
          <cell r="X34">
            <v>58.01</v>
          </cell>
          <cell r="Y34">
            <v>487.47</v>
          </cell>
          <cell r="Z34">
            <v>747.46</v>
          </cell>
          <cell r="AB34">
            <v>11288.77</v>
          </cell>
          <cell r="AC34">
            <v>3399.47</v>
          </cell>
          <cell r="AD34">
            <v>5.18</v>
          </cell>
          <cell r="AE34">
            <v>3404.6499999999996</v>
          </cell>
          <cell r="AF34">
            <v>14693.42</v>
          </cell>
          <cell r="AG34">
            <v>14235.68</v>
          </cell>
          <cell r="AH34">
            <v>10831.03</v>
          </cell>
          <cell r="AI34">
            <v>0</v>
          </cell>
          <cell r="AJ34">
            <v>10831.029999999999</v>
          </cell>
        </row>
        <row r="35">
          <cell r="G35">
            <v>10.389292227415996</v>
          </cell>
          <cell r="H35">
            <v>0.18866999999999998</v>
          </cell>
          <cell r="I35">
            <v>0.21106</v>
          </cell>
          <cell r="J35">
            <v>5.8009999999999999E-2</v>
          </cell>
          <cell r="K35">
            <v>0.49093869915250593</v>
          </cell>
          <cell r="L35">
            <v>1.4827179256553116</v>
          </cell>
          <cell r="M35">
            <v>0.43857926518874502</v>
          </cell>
          <cell r="N35">
            <v>13.259268117412558</v>
          </cell>
          <cell r="O35">
            <v>1.2008273103221663</v>
          </cell>
          <cell r="P35">
            <v>0.23332457226527326</v>
          </cell>
          <cell r="Q35">
            <v>0</v>
          </cell>
          <cell r="R35">
            <v>1.4341518825874395</v>
          </cell>
          <cell r="S35">
            <v>14.693419999999998</v>
          </cell>
          <cell r="U35">
            <v>9596.1</v>
          </cell>
          <cell r="V35">
            <v>188.67</v>
          </cell>
          <cell r="W35">
            <v>211.06</v>
          </cell>
          <cell r="X35">
            <v>58.01</v>
          </cell>
          <cell r="Y35">
            <v>487.47</v>
          </cell>
          <cell r="Z35">
            <v>747.46</v>
          </cell>
          <cell r="AA35">
            <v>0</v>
          </cell>
          <cell r="AB35">
            <v>11288.77</v>
          </cell>
          <cell r="AC35">
            <v>3399.47</v>
          </cell>
          <cell r="AD35">
            <v>5.18</v>
          </cell>
          <cell r="AE35">
            <v>3404.6499999999996</v>
          </cell>
          <cell r="AF35">
            <v>14693.42</v>
          </cell>
          <cell r="AG35">
            <v>14235.68</v>
          </cell>
          <cell r="AH35">
            <v>10831.03</v>
          </cell>
          <cell r="AI35">
            <v>0</v>
          </cell>
          <cell r="AJ35">
            <v>10831.029999999999</v>
          </cell>
        </row>
        <row r="37">
          <cell r="C37">
            <v>510113</v>
          </cell>
          <cell r="D37" t="str">
            <v xml:space="preserve">  CONVEYANCE                     </v>
          </cell>
          <cell r="E37" t="str">
            <v>GL Figures</v>
          </cell>
          <cell r="F37" t="str">
            <v>Separate</v>
          </cell>
          <cell r="G37">
            <v>1.1041400000000001</v>
          </cell>
          <cell r="H37">
            <v>0.52746000000000004</v>
          </cell>
          <cell r="I37">
            <v>3.687E-2</v>
          </cell>
          <cell r="J37">
            <v>1.899E-2</v>
          </cell>
          <cell r="K37">
            <v>0.68222999999999989</v>
          </cell>
          <cell r="L37">
            <v>0.67655999999999927</v>
          </cell>
          <cell r="M37">
            <v>5.680000000000001E-3</v>
          </cell>
          <cell r="N37">
            <v>3.0519299999999996</v>
          </cell>
          <cell r="O37">
            <v>0.64285000000000014</v>
          </cell>
          <cell r="P37">
            <v>0</v>
          </cell>
          <cell r="Q37">
            <v>0.20965999999999999</v>
          </cell>
          <cell r="R37">
            <v>0.8525100000000001</v>
          </cell>
          <cell r="S37">
            <v>3.9044399999999997</v>
          </cell>
          <cell r="U37">
            <v>1104.1400000000001</v>
          </cell>
          <cell r="V37">
            <v>527.46</v>
          </cell>
          <cell r="W37">
            <v>36.869999999999997</v>
          </cell>
          <cell r="X37">
            <v>18.989999999999998</v>
          </cell>
          <cell r="Y37">
            <v>682.23</v>
          </cell>
          <cell r="Z37">
            <v>676.55999999999926</v>
          </cell>
          <cell r="AA37">
            <v>5.68</v>
          </cell>
          <cell r="AB37">
            <v>3051.9299999999989</v>
          </cell>
          <cell r="AC37">
            <v>642.85</v>
          </cell>
          <cell r="AD37">
            <v>209.66</v>
          </cell>
          <cell r="AE37">
            <v>852.51</v>
          </cell>
          <cell r="AF37">
            <v>3904.4399999999987</v>
          </cell>
          <cell r="AG37">
            <v>3321.119999999999</v>
          </cell>
          <cell r="AH37">
            <v>2468.6099999999988</v>
          </cell>
          <cell r="AI37">
            <v>0</v>
          </cell>
          <cell r="AJ37">
            <v>2468.6099999999992</v>
          </cell>
        </row>
        <row r="38">
          <cell r="C38">
            <v>510200</v>
          </cell>
          <cell r="D38" t="str">
            <v xml:space="preserve">  TRAVEL AIRFARE                 </v>
          </cell>
          <cell r="E38" t="str">
            <v>Actuals</v>
          </cell>
          <cell r="F38" t="str">
            <v>CIPL + CPIPL</v>
          </cell>
          <cell r="G38">
            <v>2.4835169403141357</v>
          </cell>
          <cell r="H38">
            <v>0.48958999999999997</v>
          </cell>
          <cell r="I38">
            <v>2.2620000000000001E-2</v>
          </cell>
          <cell r="J38">
            <v>0.32876</v>
          </cell>
          <cell r="K38">
            <v>1.1869082952879579</v>
          </cell>
          <cell r="L38">
            <v>0.12124775497382197</v>
          </cell>
          <cell r="M38">
            <v>0</v>
          </cell>
          <cell r="N38">
            <v>4.6326429905759143</v>
          </cell>
          <cell r="O38">
            <v>0.14681700942408374</v>
          </cell>
          <cell r="P38">
            <v>0</v>
          </cell>
          <cell r="Q38">
            <v>0</v>
          </cell>
          <cell r="R38">
            <v>0.14681700942408374</v>
          </cell>
          <cell r="S38">
            <v>4.7794599999999985</v>
          </cell>
          <cell r="U38">
            <v>897.62</v>
          </cell>
          <cell r="V38">
            <v>489.59</v>
          </cell>
          <cell r="W38">
            <v>22.62</v>
          </cell>
          <cell r="X38">
            <v>328.76</v>
          </cell>
          <cell r="Y38">
            <v>3040.87</v>
          </cell>
          <cell r="AB38">
            <v>4779.46</v>
          </cell>
          <cell r="AE38">
            <v>0</v>
          </cell>
          <cell r="AF38">
            <v>4779.46</v>
          </cell>
          <cell r="AG38">
            <v>3938.49</v>
          </cell>
          <cell r="AH38">
            <v>3938.49</v>
          </cell>
          <cell r="AI38">
            <v>0</v>
          </cell>
          <cell r="AJ38">
            <v>3938.49</v>
          </cell>
        </row>
        <row r="39">
          <cell r="C39">
            <v>510201</v>
          </cell>
          <cell r="D39" t="str">
            <v xml:space="preserve">  TRAVEL AIRFARE (INTERNATIONAL) </v>
          </cell>
          <cell r="E39" t="str">
            <v>Actuals</v>
          </cell>
          <cell r="F39" t="str">
            <v>CIPL + CPIPL</v>
          </cell>
          <cell r="G39">
            <v>18.574645625108722</v>
          </cell>
          <cell r="H39">
            <v>0</v>
          </cell>
          <cell r="I39">
            <v>0</v>
          </cell>
          <cell r="J39">
            <v>0</v>
          </cell>
          <cell r="K39">
            <v>0.93198642379662533</v>
          </cell>
          <cell r="L39">
            <v>0</v>
          </cell>
          <cell r="M39">
            <v>0.39375124748390949</v>
          </cell>
          <cell r="N39">
            <v>19.900383296389258</v>
          </cell>
          <cell r="O39">
            <v>6.2896067036107448</v>
          </cell>
          <cell r="P39">
            <v>0</v>
          </cell>
          <cell r="Q39">
            <v>0</v>
          </cell>
          <cell r="R39">
            <v>6.2896067036107448</v>
          </cell>
          <cell r="S39">
            <v>26.189990000000002</v>
          </cell>
          <cell r="U39">
            <v>13262.39</v>
          </cell>
          <cell r="Y39">
            <v>9572.5</v>
          </cell>
          <cell r="Z39">
            <v>3192.06</v>
          </cell>
          <cell r="AB39">
            <v>26026.95</v>
          </cell>
          <cell r="AC39">
            <v>163.04</v>
          </cell>
          <cell r="AE39">
            <v>163.04</v>
          </cell>
          <cell r="AF39">
            <v>26189.99</v>
          </cell>
          <cell r="AG39">
            <v>26189.99</v>
          </cell>
          <cell r="AH39">
            <v>26026.95</v>
          </cell>
          <cell r="AI39">
            <v>0</v>
          </cell>
          <cell r="AJ39">
            <v>26026.95</v>
          </cell>
        </row>
        <row r="40">
          <cell r="C40">
            <v>510300</v>
          </cell>
          <cell r="D40" t="str">
            <v xml:space="preserve">  TRAVEL CAR RENTAL              </v>
          </cell>
          <cell r="E40" t="str">
            <v>Actuals</v>
          </cell>
          <cell r="F40" t="str">
            <v>CIPL + CPIPL</v>
          </cell>
          <cell r="G40">
            <v>2.1294548691099483E-2</v>
          </cell>
          <cell r="H40">
            <v>0</v>
          </cell>
          <cell r="I40">
            <v>0</v>
          </cell>
          <cell r="J40">
            <v>9.5199999999999989E-3</v>
          </cell>
          <cell r="K40">
            <v>1.0176969633507855E-2</v>
          </cell>
          <cell r="L40">
            <v>1.0396209424083772E-3</v>
          </cell>
          <cell r="M40">
            <v>0</v>
          </cell>
          <cell r="N40">
            <v>4.203113926701571E-2</v>
          </cell>
          <cell r="O40">
            <v>1.2588607329842936E-3</v>
          </cell>
          <cell r="P40">
            <v>0</v>
          </cell>
          <cell r="Q40">
            <v>0</v>
          </cell>
          <cell r="R40">
            <v>1.2588607329842936E-3</v>
          </cell>
          <cell r="S40">
            <v>4.3290000000000002E-2</v>
          </cell>
          <cell r="X40">
            <v>9.52</v>
          </cell>
          <cell r="Y40">
            <v>33.770000000000003</v>
          </cell>
          <cell r="AB40">
            <v>43.290000000000006</v>
          </cell>
          <cell r="AE40">
            <v>0</v>
          </cell>
          <cell r="AF40">
            <v>43.290000000000006</v>
          </cell>
          <cell r="AG40">
            <v>33.77000000000001</v>
          </cell>
          <cell r="AH40">
            <v>33.77000000000001</v>
          </cell>
          <cell r="AI40">
            <v>0</v>
          </cell>
          <cell r="AJ40">
            <v>33.770000000000003</v>
          </cell>
        </row>
        <row r="41">
          <cell r="C41">
            <v>510400</v>
          </cell>
          <cell r="D41" t="str">
            <v xml:space="preserve">  TRAVEL OTHER                   </v>
          </cell>
          <cell r="E41" t="str">
            <v>Actuals</v>
          </cell>
          <cell r="F41" t="str">
            <v>CIPL + CPIPL</v>
          </cell>
          <cell r="G41">
            <v>0.7343687120418847</v>
          </cell>
          <cell r="H41">
            <v>0</v>
          </cell>
          <cell r="I41">
            <v>0</v>
          </cell>
          <cell r="J41">
            <v>0</v>
          </cell>
          <cell r="K41">
            <v>0.35096531937172776</v>
          </cell>
          <cell r="L41">
            <v>3.5852607329842925E-2</v>
          </cell>
          <cell r="M41">
            <v>0</v>
          </cell>
          <cell r="N41">
            <v>1.1211866387434553</v>
          </cell>
          <cell r="O41">
            <v>4.3413361256544498E-2</v>
          </cell>
          <cell r="P41">
            <v>0</v>
          </cell>
          <cell r="Q41">
            <v>0</v>
          </cell>
          <cell r="R41">
            <v>4.3413361256544498E-2</v>
          </cell>
          <cell r="S41">
            <v>1.1645999999999999</v>
          </cell>
          <cell r="U41">
            <v>271.33999999999997</v>
          </cell>
          <cell r="Y41">
            <v>515.45000000000005</v>
          </cell>
          <cell r="Z41">
            <v>199.62</v>
          </cell>
          <cell r="AB41">
            <v>986.41</v>
          </cell>
          <cell r="AC41">
            <v>178.19</v>
          </cell>
          <cell r="AD41">
            <v>0</v>
          </cell>
          <cell r="AE41">
            <v>178.19</v>
          </cell>
          <cell r="AF41">
            <v>1164.5999999999999</v>
          </cell>
          <cell r="AG41">
            <v>1164.5999999999999</v>
          </cell>
          <cell r="AH41">
            <v>986.40999999999985</v>
          </cell>
          <cell r="AI41">
            <v>0</v>
          </cell>
          <cell r="AJ41">
            <v>986.41</v>
          </cell>
        </row>
        <row r="42">
          <cell r="C42">
            <v>510401</v>
          </cell>
          <cell r="D42" t="str">
            <v xml:space="preserve">  TRAVEL OTHER (INTERNATIONAL)   </v>
          </cell>
          <cell r="E42" t="str">
            <v>Actuals</v>
          </cell>
          <cell r="F42" t="str">
            <v>CIPL + CPIPL</v>
          </cell>
          <cell r="G42">
            <v>13.99589798464253</v>
          </cell>
          <cell r="H42">
            <v>0</v>
          </cell>
          <cell r="I42">
            <v>0</v>
          </cell>
          <cell r="J42">
            <v>0</v>
          </cell>
          <cell r="K42">
            <v>0.7022468785566961</v>
          </cell>
          <cell r="L42">
            <v>0</v>
          </cell>
          <cell r="M42">
            <v>0.29668949827290586</v>
          </cell>
          <cell r="N42">
            <v>14.994834361472133</v>
          </cell>
          <cell r="O42">
            <v>4.7391856385278706</v>
          </cell>
          <cell r="P42">
            <v>0</v>
          </cell>
          <cell r="Q42">
            <v>0</v>
          </cell>
          <cell r="R42">
            <v>4.7391856385278706</v>
          </cell>
          <cell r="S42">
            <v>19.734020000000005</v>
          </cell>
          <cell r="U42">
            <v>10590.36</v>
          </cell>
          <cell r="Y42">
            <v>163.04</v>
          </cell>
          <cell r="AB42">
            <v>10753.400000000001</v>
          </cell>
          <cell r="AC42">
            <v>8980.6200000000008</v>
          </cell>
          <cell r="AD42">
            <v>0</v>
          </cell>
          <cell r="AE42">
            <v>8980.6200000000008</v>
          </cell>
          <cell r="AF42">
            <v>19734.020000000004</v>
          </cell>
          <cell r="AG42">
            <v>19734.020000000004</v>
          </cell>
          <cell r="AH42">
            <v>10753.400000000003</v>
          </cell>
          <cell r="AI42">
            <v>0</v>
          </cell>
          <cell r="AJ42">
            <v>10753.400000000001</v>
          </cell>
        </row>
        <row r="43">
          <cell r="G43">
            <v>36.913863810798375</v>
          </cell>
          <cell r="H43">
            <v>1.01705</v>
          </cell>
          <cell r="I43">
            <v>5.9490000000000001E-2</v>
          </cell>
          <cell r="J43">
            <v>0.35726999999999998</v>
          </cell>
          <cell r="K43">
            <v>3.8645138866465145</v>
          </cell>
          <cell r="L43">
            <v>0.83469998324607264</v>
          </cell>
          <cell r="M43">
            <v>0.69612074575681537</v>
          </cell>
          <cell r="N43">
            <v>43.74300842644778</v>
          </cell>
          <cell r="O43">
            <v>11.863131573552227</v>
          </cell>
          <cell r="P43">
            <v>0</v>
          </cell>
          <cell r="Q43">
            <v>0.20965999999999999</v>
          </cell>
          <cell r="R43">
            <v>12.072791573552228</v>
          </cell>
          <cell r="S43">
            <v>55.81580000000001</v>
          </cell>
          <cell r="U43">
            <v>26125.85</v>
          </cell>
          <cell r="V43">
            <v>1017.05</v>
          </cell>
          <cell r="W43">
            <v>59.489999999999995</v>
          </cell>
          <cell r="X43">
            <v>357.27</v>
          </cell>
          <cell r="Y43">
            <v>14007.860000000002</v>
          </cell>
          <cell r="Z43">
            <v>4068.2399999999989</v>
          </cell>
          <cell r="AA43">
            <v>5.68</v>
          </cell>
          <cell r="AB43">
            <v>45641.440000000002</v>
          </cell>
          <cell r="AC43">
            <v>9964.7000000000007</v>
          </cell>
          <cell r="AD43">
            <v>209.66</v>
          </cell>
          <cell r="AE43">
            <v>10174.36</v>
          </cell>
          <cell r="AF43">
            <v>55815.8</v>
          </cell>
          <cell r="AG43">
            <v>54381.99</v>
          </cell>
          <cell r="AH43">
            <v>44207.63</v>
          </cell>
          <cell r="AI43">
            <v>0</v>
          </cell>
          <cell r="AJ43">
            <v>44207.630000000005</v>
          </cell>
        </row>
        <row r="45">
          <cell r="C45">
            <v>450308</v>
          </cell>
          <cell r="D45" t="str">
            <v xml:space="preserve">  DIRECT LABOR TRANSPORTION      </v>
          </cell>
          <cell r="E45" t="str">
            <v>Total No.of heads</v>
          </cell>
          <cell r="F45" t="str">
            <v>CIPL + CPIPL</v>
          </cell>
          <cell r="G45">
            <v>13.004722021873249</v>
          </cell>
          <cell r="H45">
            <v>1.2812000000000001</v>
          </cell>
          <cell r="I45">
            <v>0</v>
          </cell>
          <cell r="J45">
            <v>0</v>
          </cell>
          <cell r="K45">
            <v>4.499903813796971E-2</v>
          </cell>
          <cell r="L45">
            <v>0.10058608524957936</v>
          </cell>
          <cell r="M45">
            <v>2.9117024677509817E-2</v>
          </cell>
          <cell r="N45">
            <v>14.460624169938308</v>
          </cell>
          <cell r="O45">
            <v>5.6751728098710048</v>
          </cell>
          <cell r="P45">
            <v>0</v>
          </cell>
          <cell r="Q45">
            <v>2.3823020190689853E-2</v>
          </cell>
          <cell r="R45">
            <v>5.698995830061695</v>
          </cell>
          <cell r="S45">
            <v>20.159620000000004</v>
          </cell>
          <cell r="U45">
            <v>14021.92</v>
          </cell>
          <cell r="V45">
            <v>1281.2</v>
          </cell>
          <cell r="AB45">
            <v>15303.12</v>
          </cell>
          <cell r="AC45">
            <v>4856.5</v>
          </cell>
          <cell r="AE45">
            <v>4856.5</v>
          </cell>
          <cell r="AF45">
            <v>20159.620000000003</v>
          </cell>
          <cell r="AG45">
            <v>18878.420000000002</v>
          </cell>
          <cell r="AH45">
            <v>14021.920000000002</v>
          </cell>
          <cell r="AI45">
            <v>0</v>
          </cell>
          <cell r="AJ45">
            <v>14021.92</v>
          </cell>
        </row>
        <row r="46">
          <cell r="G46">
            <v>13.004722021873249</v>
          </cell>
          <cell r="H46">
            <v>1.2812000000000001</v>
          </cell>
          <cell r="I46">
            <v>0</v>
          </cell>
          <cell r="J46">
            <v>0</v>
          </cell>
          <cell r="K46">
            <v>4.499903813796971E-2</v>
          </cell>
          <cell r="L46">
            <v>0.10058608524957936</v>
          </cell>
          <cell r="M46">
            <v>2.9117024677509817E-2</v>
          </cell>
          <cell r="N46">
            <v>14.460624169938308</v>
          </cell>
          <cell r="O46">
            <v>5.6751728098710048</v>
          </cell>
          <cell r="P46">
            <v>0</v>
          </cell>
          <cell r="Q46">
            <v>2.3823020190689853E-2</v>
          </cell>
          <cell r="R46">
            <v>5.698995830061695</v>
          </cell>
          <cell r="S46">
            <v>20.159620000000004</v>
          </cell>
          <cell r="U46">
            <v>14021.92</v>
          </cell>
          <cell r="V46">
            <v>1281.2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15303.12</v>
          </cell>
          <cell r="AC46">
            <v>4856.5</v>
          </cell>
          <cell r="AD46">
            <v>0</v>
          </cell>
          <cell r="AE46">
            <v>4856.5</v>
          </cell>
          <cell r="AF46">
            <v>20159.620000000003</v>
          </cell>
          <cell r="AG46">
            <v>18878.420000000002</v>
          </cell>
          <cell r="AH46">
            <v>14021.920000000002</v>
          </cell>
          <cell r="AI46">
            <v>0</v>
          </cell>
          <cell r="AJ46">
            <v>14021.92</v>
          </cell>
        </row>
        <row r="47"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C48">
            <v>531800</v>
          </cell>
          <cell r="D48" t="str">
            <v xml:space="preserve">  TELEPHONE AND FAX OFFICE       </v>
          </cell>
          <cell r="E48" t="str">
            <v>Staff Heads</v>
          </cell>
          <cell r="F48" t="str">
            <v>CIPL + CPIPL</v>
          </cell>
          <cell r="G48">
            <v>5.8070599144699955</v>
          </cell>
          <cell r="H48">
            <v>0.78407000000000004</v>
          </cell>
          <cell r="I48">
            <v>0.39371</v>
          </cell>
          <cell r="J48">
            <v>6.6720000000000002E-2</v>
          </cell>
          <cell r="K48">
            <v>2.0093632922041506E-2</v>
          </cell>
          <cell r="L48">
            <v>4.4915179472798668E-2</v>
          </cell>
          <cell r="M48">
            <v>1.3001762478968035E-2</v>
          </cell>
          <cell r="N48">
            <v>7.1295704893438039</v>
          </cell>
          <cell r="O48">
            <v>2.5341617049915879</v>
          </cell>
          <cell r="P48">
            <v>0</v>
          </cell>
          <cell r="Q48">
            <v>1.0637805664610211E-2</v>
          </cell>
          <cell r="R48">
            <v>2.544799510656198</v>
          </cell>
          <cell r="S48">
            <v>9.6743700000000015</v>
          </cell>
          <cell r="U48">
            <v>-7178.1</v>
          </cell>
          <cell r="V48">
            <v>784.07</v>
          </cell>
          <cell r="W48">
            <v>393.71</v>
          </cell>
          <cell r="X48">
            <v>66.72</v>
          </cell>
          <cell r="Y48">
            <v>13112.04</v>
          </cell>
          <cell r="Z48">
            <v>561.96</v>
          </cell>
          <cell r="AA48">
            <v>356.73</v>
          </cell>
          <cell r="AB48">
            <v>8097.130000000001</v>
          </cell>
          <cell r="AC48">
            <v>1576.99</v>
          </cell>
          <cell r="AD48">
            <v>0.25</v>
          </cell>
          <cell r="AE48">
            <v>1577.24</v>
          </cell>
          <cell r="AF48">
            <v>9674.3700000000008</v>
          </cell>
          <cell r="AG48">
            <v>8429.8700000000026</v>
          </cell>
          <cell r="AH48">
            <v>6852.6300000000028</v>
          </cell>
          <cell r="AI48">
            <v>0</v>
          </cell>
          <cell r="AJ48">
            <v>6852.630000000001</v>
          </cell>
        </row>
        <row r="49">
          <cell r="C49">
            <v>531803</v>
          </cell>
          <cell r="D49" t="str">
            <v xml:space="preserve">  INTERNET LEASE LINE RENT/EXPEN </v>
          </cell>
          <cell r="E49" t="str">
            <v>Staff Heads</v>
          </cell>
          <cell r="F49" t="str">
            <v>CIPL + CPIPL</v>
          </cell>
          <cell r="G49">
            <v>4.9846421761076835E-2</v>
          </cell>
          <cell r="H49">
            <v>0</v>
          </cell>
          <cell r="I49">
            <v>0</v>
          </cell>
          <cell r="J49">
            <v>0</v>
          </cell>
          <cell r="K49">
            <v>1.7247896803140772E-4</v>
          </cell>
          <cell r="L49">
            <v>3.8554122265844083E-4</v>
          </cell>
          <cell r="M49">
            <v>1.1160403813796972E-4</v>
          </cell>
          <cell r="N49">
            <v>5.0516045989904654E-2</v>
          </cell>
          <cell r="O49">
            <v>2.1752641615255187E-2</v>
          </cell>
          <cell r="P49">
            <v>0</v>
          </cell>
          <cell r="Q49">
            <v>9.1312394840157053E-5</v>
          </cell>
          <cell r="R49">
            <v>2.1843954010095343E-2</v>
          </cell>
          <cell r="S49">
            <v>7.2359999999999994E-2</v>
          </cell>
          <cell r="Y49">
            <v>72.36</v>
          </cell>
          <cell r="AB49">
            <v>72.36</v>
          </cell>
          <cell r="AE49">
            <v>0</v>
          </cell>
          <cell r="AF49">
            <v>72.36</v>
          </cell>
          <cell r="AG49">
            <v>72.36</v>
          </cell>
          <cell r="AH49">
            <v>72.36</v>
          </cell>
          <cell r="AI49">
            <v>0</v>
          </cell>
          <cell r="AJ49">
            <v>72.36</v>
          </cell>
        </row>
        <row r="50">
          <cell r="C50">
            <v>531804</v>
          </cell>
          <cell r="D50" t="str">
            <v xml:space="preserve">  TELEPHONE REIMBURSMENT         </v>
          </cell>
          <cell r="E50" t="str">
            <v>Staff Heads</v>
          </cell>
          <cell r="F50" t="str">
            <v>CIPL + CPIPL</v>
          </cell>
          <cell r="G50">
            <v>0.24375561553561415</v>
          </cell>
          <cell r="H50">
            <v>0</v>
          </cell>
          <cell r="I50">
            <v>2.4930000000000001E-2</v>
          </cell>
          <cell r="J50">
            <v>0.11943000000000001</v>
          </cell>
          <cell r="K50">
            <v>8.4344503645541232E-4</v>
          </cell>
          <cell r="L50">
            <v>1.8853477285473922E-3</v>
          </cell>
          <cell r="M50">
            <v>5.4575855300056085E-4</v>
          </cell>
          <cell r="N50">
            <v>0.39139016685361744</v>
          </cell>
          <cell r="O50">
            <v>0.10637330342120023</v>
          </cell>
          <cell r="P50">
            <v>0</v>
          </cell>
          <cell r="Q50">
            <v>4.4652972518227706E-4</v>
          </cell>
          <cell r="R50">
            <v>0.10681983314638251</v>
          </cell>
          <cell r="S50">
            <v>0.49820999999999993</v>
          </cell>
          <cell r="W50">
            <v>24.93</v>
          </cell>
          <cell r="X50">
            <v>119.43</v>
          </cell>
          <cell r="Z50">
            <v>253.85</v>
          </cell>
          <cell r="AB50">
            <v>398.21000000000004</v>
          </cell>
          <cell r="AC50">
            <v>100</v>
          </cell>
          <cell r="AE50">
            <v>100</v>
          </cell>
          <cell r="AF50">
            <v>498.21000000000004</v>
          </cell>
          <cell r="AG50">
            <v>353.85</v>
          </cell>
          <cell r="AH50">
            <v>253.85000000000002</v>
          </cell>
          <cell r="AI50">
            <v>0</v>
          </cell>
          <cell r="AJ50">
            <v>253.85</v>
          </cell>
        </row>
        <row r="51">
          <cell r="C51">
            <v>532200</v>
          </cell>
          <cell r="D51" t="str">
            <v xml:space="preserve">  POSTAGE                        </v>
          </cell>
          <cell r="E51" t="str">
            <v>Staff Heads</v>
          </cell>
          <cell r="F51" t="str">
            <v>CIPL + CPIPL</v>
          </cell>
          <cell r="G51">
            <v>1.0835879136287157E-2</v>
          </cell>
          <cell r="H51">
            <v>0</v>
          </cell>
          <cell r="I51">
            <v>0</v>
          </cell>
          <cell r="J51">
            <v>0</v>
          </cell>
          <cell r="K51">
            <v>3.7494391475042057E-5</v>
          </cell>
          <cell r="L51">
            <v>8.3810992708917536E-5</v>
          </cell>
          <cell r="M51">
            <v>2.4261076836791921E-5</v>
          </cell>
          <cell r="N51">
            <v>1.0981445597307907E-2</v>
          </cell>
          <cell r="O51">
            <v>4.7287044307347155E-3</v>
          </cell>
          <cell r="P51">
            <v>0</v>
          </cell>
          <cell r="Q51">
            <v>1.9849971957375206E-5</v>
          </cell>
          <cell r="R51">
            <v>4.7485544026920909E-3</v>
          </cell>
          <cell r="S51">
            <v>1.5729999999999997E-2</v>
          </cell>
          <cell r="Y51">
            <v>3.78</v>
          </cell>
          <cell r="AB51">
            <v>3.78</v>
          </cell>
          <cell r="AC51">
            <v>0</v>
          </cell>
          <cell r="AD51">
            <v>11.95</v>
          </cell>
          <cell r="AE51">
            <v>11.95</v>
          </cell>
          <cell r="AF51">
            <v>15.729999999999999</v>
          </cell>
          <cell r="AG51">
            <v>15.729999999999999</v>
          </cell>
          <cell r="AH51">
            <v>3.7799999999999994</v>
          </cell>
          <cell r="AI51">
            <v>0</v>
          </cell>
          <cell r="AJ51">
            <v>3.78</v>
          </cell>
        </row>
        <row r="52">
          <cell r="C52">
            <v>532202</v>
          </cell>
          <cell r="D52" t="str">
            <v xml:space="preserve">  COURIER                        </v>
          </cell>
          <cell r="E52" t="str">
            <v>Staff Heads</v>
          </cell>
          <cell r="F52" t="str">
            <v>CIPL + CPIPL</v>
          </cell>
          <cell r="G52">
            <v>1.4004667694896228E-2</v>
          </cell>
          <cell r="H52">
            <v>4.36E-2</v>
          </cell>
          <cell r="I52">
            <v>4.197E-2</v>
          </cell>
          <cell r="J52">
            <v>0.53105999999999998</v>
          </cell>
          <cell r="K52">
            <v>4.8459057767807015E-5</v>
          </cell>
          <cell r="L52">
            <v>1.0832024677509803E-4</v>
          </cell>
          <cell r="M52">
            <v>3.135586090858101E-5</v>
          </cell>
          <cell r="N52">
            <v>0.63082280286034775</v>
          </cell>
          <cell r="O52">
            <v>6.111542344363426E-3</v>
          </cell>
          <cell r="P52">
            <v>0</v>
          </cell>
          <cell r="Q52">
            <v>2.5654795288839004E-5</v>
          </cell>
          <cell r="R52">
            <v>6.1371971396522651E-3</v>
          </cell>
          <cell r="S52">
            <v>0.63695999999999997</v>
          </cell>
          <cell r="V52">
            <v>43.6</v>
          </cell>
          <cell r="W52">
            <v>41.97</v>
          </cell>
          <cell r="X52">
            <v>531.05999999999995</v>
          </cell>
          <cell r="Y52">
            <v>8.4499999999999993</v>
          </cell>
          <cell r="Z52">
            <v>3.35</v>
          </cell>
          <cell r="AA52">
            <v>8.5299999999999994</v>
          </cell>
          <cell r="AB52">
            <v>636.95999999999992</v>
          </cell>
          <cell r="AE52">
            <v>0</v>
          </cell>
          <cell r="AF52">
            <v>636.95999999999992</v>
          </cell>
          <cell r="AG52">
            <v>20.329999999999977</v>
          </cell>
          <cell r="AH52">
            <v>20.329999999999977</v>
          </cell>
          <cell r="AI52">
            <v>0</v>
          </cell>
          <cell r="AJ52">
            <v>20.329999999999998</v>
          </cell>
        </row>
        <row r="53">
          <cell r="G53">
            <v>6.1255024985978705</v>
          </cell>
          <cell r="H53">
            <v>0.82767000000000002</v>
          </cell>
          <cell r="I53">
            <v>0.46061000000000002</v>
          </cell>
          <cell r="J53">
            <v>0.71721000000000001</v>
          </cell>
          <cell r="K53">
            <v>2.1195510375771179E-2</v>
          </cell>
          <cell r="L53">
            <v>4.7378199663488517E-2</v>
          </cell>
          <cell r="M53">
            <v>1.3714742007851938E-2</v>
          </cell>
          <cell r="N53">
            <v>8.2132809506449806</v>
          </cell>
          <cell r="O53">
            <v>2.6731278968031416</v>
          </cell>
          <cell r="P53">
            <v>0</v>
          </cell>
          <cell r="Q53">
            <v>1.1221152551878857E-2</v>
          </cell>
          <cell r="R53">
            <v>2.6843490493550202</v>
          </cell>
          <cell r="S53">
            <v>10.897630000000001</v>
          </cell>
          <cell r="U53">
            <v>-7178.1</v>
          </cell>
          <cell r="V53">
            <v>827.67000000000007</v>
          </cell>
          <cell r="W53">
            <v>460.61</v>
          </cell>
          <cell r="X53">
            <v>717.20999999999992</v>
          </cell>
          <cell r="Y53">
            <v>13196.630000000003</v>
          </cell>
          <cell r="Z53">
            <v>819.16000000000008</v>
          </cell>
          <cell r="AA53">
            <v>365.26</v>
          </cell>
          <cell r="AB53">
            <v>9208.44</v>
          </cell>
          <cell r="AC53">
            <v>1676.99</v>
          </cell>
          <cell r="AD53">
            <v>12.2</v>
          </cell>
          <cell r="AE53">
            <v>1689.19</v>
          </cell>
          <cell r="AF53">
            <v>10897.630000000001</v>
          </cell>
          <cell r="AG53">
            <v>8892.1400000000031</v>
          </cell>
          <cell r="AH53">
            <v>7202.9500000000025</v>
          </cell>
          <cell r="AI53">
            <v>0</v>
          </cell>
          <cell r="AJ53">
            <v>7202.9500000000007</v>
          </cell>
        </row>
        <row r="55">
          <cell r="C55">
            <v>530200</v>
          </cell>
          <cell r="D55" t="str">
            <v xml:space="preserve">  LEASE EXPENSE                  </v>
          </cell>
          <cell r="E55" t="str">
            <v>No.of Units</v>
          </cell>
          <cell r="F55" t="str">
            <v>CIPL + CPIPL</v>
          </cell>
          <cell r="G55">
            <v>12.896420000000006</v>
          </cell>
          <cell r="H55">
            <v>1.9741199999999999</v>
          </cell>
          <cell r="I55">
            <v>0.90651999999999999</v>
          </cell>
          <cell r="J55">
            <v>1.0744200000000002</v>
          </cell>
          <cell r="K55">
            <v>0.47549000000000019</v>
          </cell>
          <cell r="L55">
            <v>0.35968000000000017</v>
          </cell>
          <cell r="M55">
            <v>0</v>
          </cell>
          <cell r="N55">
            <v>17.686650000000007</v>
          </cell>
          <cell r="O55">
            <v>3.9480200000000014</v>
          </cell>
          <cell r="P55">
            <v>0</v>
          </cell>
          <cell r="Q55">
            <v>0</v>
          </cell>
          <cell r="R55">
            <v>3.9480200000000014</v>
          </cell>
          <cell r="S55">
            <v>21.634670000000007</v>
          </cell>
          <cell r="U55">
            <v>12896.42</v>
          </cell>
          <cell r="V55">
            <v>1974.12</v>
          </cell>
          <cell r="W55">
            <v>906.52</v>
          </cell>
          <cell r="X55">
            <v>1074.42</v>
          </cell>
          <cell r="Y55">
            <v>475.49</v>
          </cell>
          <cell r="Z55">
            <v>359.68</v>
          </cell>
          <cell r="AB55">
            <v>17686.650000000005</v>
          </cell>
          <cell r="AC55">
            <v>3948.02</v>
          </cell>
          <cell r="AD55">
            <v>0</v>
          </cell>
          <cell r="AE55">
            <v>3948.02</v>
          </cell>
          <cell r="AF55">
            <v>21634.670000000006</v>
          </cell>
          <cell r="AG55">
            <v>17679.610000000008</v>
          </cell>
          <cell r="AH55">
            <v>13731.590000000007</v>
          </cell>
          <cell r="AI55">
            <v>0</v>
          </cell>
          <cell r="AJ55">
            <v>13731.59</v>
          </cell>
        </row>
        <row r="56">
          <cell r="C56">
            <v>531600</v>
          </cell>
          <cell r="D56" t="str">
            <v xml:space="preserve">  UTILITIES WATER                </v>
          </cell>
          <cell r="E56" t="str">
            <v>GL Figures</v>
          </cell>
          <cell r="F56" t="str">
            <v>Separate</v>
          </cell>
          <cell r="G56">
            <v>10.250729999999999</v>
          </cell>
          <cell r="H56">
            <v>1.423E-2</v>
          </cell>
          <cell r="I56">
            <v>4.65E-2</v>
          </cell>
          <cell r="J56">
            <v>3.0800000000000003E-3</v>
          </cell>
          <cell r="K56">
            <v>0.10166</v>
          </cell>
          <cell r="L56">
            <v>0.10883</v>
          </cell>
          <cell r="M56">
            <v>0</v>
          </cell>
          <cell r="N56">
            <v>10.525029999999999</v>
          </cell>
          <cell r="O56">
            <v>1.75932</v>
          </cell>
          <cell r="P56">
            <v>0</v>
          </cell>
          <cell r="Q56">
            <v>0</v>
          </cell>
          <cell r="R56">
            <v>1.75932</v>
          </cell>
          <cell r="S56">
            <v>12.28435</v>
          </cell>
          <cell r="U56">
            <v>10250.73</v>
          </cell>
          <cell r="V56">
            <v>14.23</v>
          </cell>
          <cell r="W56">
            <v>46.5</v>
          </cell>
          <cell r="X56">
            <v>3.08</v>
          </cell>
          <cell r="Y56">
            <v>101.66</v>
          </cell>
          <cell r="Z56">
            <v>108.83</v>
          </cell>
          <cell r="AB56">
            <v>10525.029999999999</v>
          </cell>
          <cell r="AC56">
            <v>1759.32</v>
          </cell>
          <cell r="AD56">
            <v>0</v>
          </cell>
          <cell r="AE56">
            <v>1759.32</v>
          </cell>
          <cell r="AF56">
            <v>12284.349999999999</v>
          </cell>
          <cell r="AG56">
            <v>12220.539999999999</v>
          </cell>
          <cell r="AH56">
            <v>10461.219999999999</v>
          </cell>
          <cell r="AI56">
            <v>0</v>
          </cell>
          <cell r="AJ56">
            <v>10461.219999999999</v>
          </cell>
        </row>
        <row r="57">
          <cell r="G57">
            <v>23.147150000000003</v>
          </cell>
          <cell r="H57">
            <v>1.9883499999999998</v>
          </cell>
          <cell r="I57">
            <v>0.95301999999999998</v>
          </cell>
          <cell r="J57">
            <v>1.0775000000000001</v>
          </cell>
          <cell r="K57">
            <v>0.57715000000000016</v>
          </cell>
          <cell r="L57">
            <v>0.46851000000000015</v>
          </cell>
          <cell r="M57">
            <v>0</v>
          </cell>
          <cell r="N57">
            <v>28.211680000000008</v>
          </cell>
          <cell r="O57">
            <v>5.7073400000000012</v>
          </cell>
          <cell r="P57">
            <v>0</v>
          </cell>
          <cell r="Q57">
            <v>0</v>
          </cell>
          <cell r="R57">
            <v>5.7073400000000012</v>
          </cell>
          <cell r="S57">
            <v>33.919020000000003</v>
          </cell>
          <cell r="U57">
            <v>23147.15</v>
          </cell>
          <cell r="V57">
            <v>1988.35</v>
          </cell>
          <cell r="W57">
            <v>953.02</v>
          </cell>
          <cell r="X57">
            <v>1077.5</v>
          </cell>
          <cell r="Y57">
            <v>577.15</v>
          </cell>
          <cell r="Z57">
            <v>468.51</v>
          </cell>
          <cell r="AA57">
            <v>0</v>
          </cell>
          <cell r="AB57">
            <v>28211.680000000004</v>
          </cell>
          <cell r="AC57">
            <v>5707.34</v>
          </cell>
          <cell r="AD57">
            <v>0</v>
          </cell>
          <cell r="AE57">
            <v>5707.34</v>
          </cell>
          <cell r="AF57">
            <v>33919.020000000004</v>
          </cell>
          <cell r="AG57">
            <v>29900.150000000009</v>
          </cell>
          <cell r="AH57">
            <v>24192.810000000005</v>
          </cell>
          <cell r="AI57">
            <v>0</v>
          </cell>
          <cell r="AJ57">
            <v>24192.809999999998</v>
          </cell>
        </row>
        <row r="59">
          <cell r="C59">
            <v>530302</v>
          </cell>
          <cell r="D59" t="str">
            <v xml:space="preserve">  EQUIP MAINTENANCE - TEST EQUIP </v>
          </cell>
          <cell r="E59" t="str">
            <v>GL Figures</v>
          </cell>
          <cell r="F59" t="str">
            <v>Separate</v>
          </cell>
          <cell r="G59">
            <v>51.794110000000003</v>
          </cell>
          <cell r="H59">
            <v>0</v>
          </cell>
          <cell r="I59">
            <v>0</v>
          </cell>
          <cell r="J59">
            <v>0</v>
          </cell>
          <cell r="K59">
            <v>4.4586199999999998</v>
          </cell>
          <cell r="L59">
            <v>0</v>
          </cell>
          <cell r="M59">
            <v>0</v>
          </cell>
          <cell r="N59">
            <v>56.25273</v>
          </cell>
          <cell r="O59">
            <v>7.6464099999999995</v>
          </cell>
          <cell r="P59">
            <v>0</v>
          </cell>
          <cell r="Q59">
            <v>0</v>
          </cell>
          <cell r="R59">
            <v>7.6464099999999995</v>
          </cell>
          <cell r="S59">
            <v>63.899140000000003</v>
          </cell>
          <cell r="U59">
            <v>51794.11</v>
          </cell>
          <cell r="Y59">
            <v>4458.62</v>
          </cell>
          <cell r="AB59">
            <v>56252.73</v>
          </cell>
          <cell r="AC59">
            <v>7646.41</v>
          </cell>
          <cell r="AE59">
            <v>7646.41</v>
          </cell>
          <cell r="AF59">
            <v>63899.14</v>
          </cell>
          <cell r="AG59">
            <v>63899.14</v>
          </cell>
          <cell r="AH59">
            <v>56252.729999999996</v>
          </cell>
          <cell r="AI59">
            <v>0</v>
          </cell>
          <cell r="AJ59">
            <v>56252.73</v>
          </cell>
        </row>
        <row r="60">
          <cell r="C60">
            <v>530306</v>
          </cell>
          <cell r="D60" t="str">
            <v xml:space="preserve">  INSTRUMENT CALIBRATION         </v>
          </cell>
          <cell r="E60" t="str">
            <v>GL Figures</v>
          </cell>
          <cell r="F60" t="str">
            <v>Separate</v>
          </cell>
          <cell r="G60">
            <v>4.4073000000000002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4.4073000000000002</v>
          </cell>
          <cell r="O60">
            <v>2.0985100000000001</v>
          </cell>
          <cell r="P60">
            <v>0</v>
          </cell>
          <cell r="Q60">
            <v>0</v>
          </cell>
          <cell r="R60">
            <v>2.0985100000000001</v>
          </cell>
          <cell r="S60">
            <v>6.5058100000000003</v>
          </cell>
          <cell r="U60">
            <v>4407.3</v>
          </cell>
          <cell r="AB60">
            <v>4407.3</v>
          </cell>
          <cell r="AC60">
            <v>2098.5100000000002</v>
          </cell>
          <cell r="AE60">
            <v>2098.5100000000002</v>
          </cell>
          <cell r="AF60">
            <v>6505.81</v>
          </cell>
          <cell r="AG60">
            <v>6505.81</v>
          </cell>
          <cell r="AH60">
            <v>4407.3</v>
          </cell>
          <cell r="AI60">
            <v>0</v>
          </cell>
          <cell r="AJ60">
            <v>4407.3</v>
          </cell>
        </row>
        <row r="61">
          <cell r="C61">
            <v>531200</v>
          </cell>
          <cell r="D61" t="str">
            <v xml:space="preserve">  FACILITIES MAINTENANCE         </v>
          </cell>
          <cell r="E61" t="str">
            <v>GL Figures</v>
          </cell>
          <cell r="F61" t="str">
            <v>Separate</v>
          </cell>
          <cell r="G61">
            <v>5.70261</v>
          </cell>
          <cell r="H61">
            <v>0</v>
          </cell>
          <cell r="I61">
            <v>0</v>
          </cell>
          <cell r="J61">
            <v>0</v>
          </cell>
          <cell r="K61">
            <v>2.0667499999999999</v>
          </cell>
          <cell r="L61">
            <v>0</v>
          </cell>
          <cell r="M61">
            <v>0</v>
          </cell>
          <cell r="N61">
            <v>7.7693599999999998</v>
          </cell>
          <cell r="O61">
            <v>1.32707</v>
          </cell>
          <cell r="P61">
            <v>0</v>
          </cell>
          <cell r="Q61">
            <v>0</v>
          </cell>
          <cell r="R61">
            <v>1.32707</v>
          </cell>
          <cell r="S61">
            <v>9.0964299999999998</v>
          </cell>
          <cell r="U61">
            <v>5702.61</v>
          </cell>
          <cell r="Y61">
            <v>2066.75</v>
          </cell>
          <cell r="AB61">
            <v>7769.36</v>
          </cell>
          <cell r="AC61">
            <v>1327.07</v>
          </cell>
          <cell r="AE61">
            <v>1327.07</v>
          </cell>
          <cell r="AF61">
            <v>9096.43</v>
          </cell>
          <cell r="AG61">
            <v>9096.43</v>
          </cell>
          <cell r="AH61">
            <v>7769.3600000000006</v>
          </cell>
          <cell r="AI61">
            <v>0</v>
          </cell>
          <cell r="AJ61">
            <v>7769.36</v>
          </cell>
        </row>
        <row r="62">
          <cell r="C62">
            <v>531201</v>
          </cell>
          <cell r="D62" t="str">
            <v xml:space="preserve">  PLANT &amp; M/C REPAIR AND MAIN.   </v>
          </cell>
          <cell r="E62" t="str">
            <v>GL Figures</v>
          </cell>
          <cell r="F62" t="str">
            <v>Separate</v>
          </cell>
          <cell r="G62">
            <v>7.5609000000000002</v>
          </cell>
          <cell r="H62">
            <v>0.27644000000000002</v>
          </cell>
          <cell r="I62">
            <v>2.5779099999999997</v>
          </cell>
          <cell r="J62">
            <v>0.36720999999999998</v>
          </cell>
          <cell r="K62">
            <v>3.0795600000000003</v>
          </cell>
          <cell r="L62">
            <v>0</v>
          </cell>
          <cell r="M62">
            <v>0</v>
          </cell>
          <cell r="N62">
            <v>13.862020000000001</v>
          </cell>
          <cell r="O62">
            <v>6.8681200000000011</v>
          </cell>
          <cell r="P62">
            <v>0</v>
          </cell>
          <cell r="Q62">
            <v>0</v>
          </cell>
          <cell r="R62">
            <v>6.8681200000000011</v>
          </cell>
          <cell r="S62">
            <v>20.730140000000002</v>
          </cell>
          <cell r="U62">
            <v>7560.9</v>
          </cell>
          <cell r="V62">
            <v>276.44</v>
          </cell>
          <cell r="W62">
            <v>2577.91</v>
          </cell>
          <cell r="X62">
            <v>367.21</v>
          </cell>
          <cell r="Y62">
            <v>3079.56</v>
          </cell>
          <cell r="AB62">
            <v>13862.019999999999</v>
          </cell>
          <cell r="AC62">
            <v>6868.12</v>
          </cell>
          <cell r="AE62">
            <v>6868.12</v>
          </cell>
          <cell r="AF62">
            <v>20730.14</v>
          </cell>
          <cell r="AG62">
            <v>17508.580000000002</v>
          </cell>
          <cell r="AH62">
            <v>10640.460000000003</v>
          </cell>
          <cell r="AI62">
            <v>0</v>
          </cell>
          <cell r="AJ62">
            <v>10640.46</v>
          </cell>
        </row>
        <row r="63">
          <cell r="C63">
            <v>531202</v>
          </cell>
          <cell r="D63" t="str">
            <v xml:space="preserve">  BLDG FUR. OTH REPAIR AND MAIN. </v>
          </cell>
          <cell r="E63" t="str">
            <v>GL Figures</v>
          </cell>
          <cell r="F63" t="str">
            <v>Separate</v>
          </cell>
          <cell r="G63">
            <v>15.13527</v>
          </cell>
          <cell r="H63">
            <v>6.3259999999999997E-2</v>
          </cell>
          <cell r="I63">
            <v>1.3065199999999999</v>
          </cell>
          <cell r="J63">
            <v>0.98353000000000002</v>
          </cell>
          <cell r="K63">
            <v>1.2664000000000002</v>
          </cell>
          <cell r="L63">
            <v>5.9300000000000005E-2</v>
          </cell>
          <cell r="M63">
            <v>0</v>
          </cell>
          <cell r="N63">
            <v>18.81428</v>
          </cell>
          <cell r="O63">
            <v>1.28345</v>
          </cell>
          <cell r="P63">
            <v>0</v>
          </cell>
          <cell r="Q63">
            <v>0</v>
          </cell>
          <cell r="R63">
            <v>1.28345</v>
          </cell>
          <cell r="S63">
            <v>20.097729999999999</v>
          </cell>
          <cell r="U63">
            <v>15135.27</v>
          </cell>
          <cell r="V63">
            <v>63.26</v>
          </cell>
          <cell r="W63">
            <v>1306.52</v>
          </cell>
          <cell r="X63">
            <v>983.53</v>
          </cell>
          <cell r="Y63">
            <v>1266.4000000000001</v>
          </cell>
          <cell r="Z63">
            <v>59.3</v>
          </cell>
          <cell r="AB63">
            <v>18814.28</v>
          </cell>
          <cell r="AC63">
            <v>1283.45</v>
          </cell>
          <cell r="AE63">
            <v>1283.45</v>
          </cell>
          <cell r="AF63">
            <v>20097.73</v>
          </cell>
          <cell r="AG63">
            <v>17744.420000000002</v>
          </cell>
          <cell r="AH63">
            <v>16460.97</v>
          </cell>
          <cell r="AI63">
            <v>0</v>
          </cell>
          <cell r="AJ63">
            <v>16460.97</v>
          </cell>
        </row>
        <row r="64">
          <cell r="G64">
            <v>84.600190000000012</v>
          </cell>
          <cell r="H64">
            <v>0.3397</v>
          </cell>
          <cell r="I64">
            <v>3.8844299999999996</v>
          </cell>
          <cell r="J64">
            <v>1.3507400000000001</v>
          </cell>
          <cell r="K64">
            <v>10.87133</v>
          </cell>
          <cell r="L64">
            <v>5.9300000000000005E-2</v>
          </cell>
          <cell r="M64">
            <v>0</v>
          </cell>
          <cell r="N64">
            <v>101.10569</v>
          </cell>
          <cell r="O64">
            <v>19.223559999999999</v>
          </cell>
          <cell r="P64">
            <v>0</v>
          </cell>
          <cell r="Q64">
            <v>0</v>
          </cell>
          <cell r="R64">
            <v>19.223559999999999</v>
          </cell>
          <cell r="S64">
            <v>120.32925</v>
          </cell>
          <cell r="U64">
            <v>84600.19</v>
          </cell>
          <cell r="V64">
            <v>339.7</v>
          </cell>
          <cell r="W64">
            <v>3884.43</v>
          </cell>
          <cell r="X64">
            <v>1350.74</v>
          </cell>
          <cell r="Y64">
            <v>10871.33</v>
          </cell>
          <cell r="Z64">
            <v>59.3</v>
          </cell>
          <cell r="AA64">
            <v>0</v>
          </cell>
          <cell r="AB64">
            <v>101105.69</v>
          </cell>
          <cell r="AC64">
            <v>19223.560000000001</v>
          </cell>
          <cell r="AD64">
            <v>0</v>
          </cell>
          <cell r="AE64">
            <v>19223.560000000001</v>
          </cell>
          <cell r="AF64">
            <v>120329.25</v>
          </cell>
          <cell r="AG64">
            <v>114754.38</v>
          </cell>
          <cell r="AH64">
            <v>95530.82</v>
          </cell>
          <cell r="AI64">
            <v>0</v>
          </cell>
          <cell r="AJ64">
            <v>95530.82</v>
          </cell>
        </row>
        <row r="66">
          <cell r="C66">
            <v>531102</v>
          </cell>
          <cell r="D66" t="str">
            <v xml:space="preserve">  INSURANCE                      </v>
          </cell>
          <cell r="E66" t="str">
            <v>GL Figures</v>
          </cell>
          <cell r="F66" t="str">
            <v>Separate</v>
          </cell>
          <cell r="G66">
            <v>6.5454799999999995</v>
          </cell>
          <cell r="H66">
            <v>0.82372000000000001</v>
          </cell>
          <cell r="I66">
            <v>0</v>
          </cell>
          <cell r="J66">
            <v>0.86274000000000006</v>
          </cell>
          <cell r="K66">
            <v>0</v>
          </cell>
          <cell r="L66">
            <v>0.62722</v>
          </cell>
          <cell r="M66">
            <v>0</v>
          </cell>
          <cell r="N66">
            <v>8.8591599999999993</v>
          </cell>
          <cell r="O66">
            <v>0</v>
          </cell>
          <cell r="Q66">
            <v>0.83699999999999997</v>
          </cell>
          <cell r="R66">
            <v>0.83699999999999997</v>
          </cell>
          <cell r="S66">
            <v>9.696159999999999</v>
          </cell>
          <cell r="U66">
            <v>6545.48</v>
          </cell>
          <cell r="V66">
            <v>823.72</v>
          </cell>
          <cell r="X66">
            <v>862.74</v>
          </cell>
          <cell r="Z66">
            <v>627.22</v>
          </cell>
          <cell r="AB66">
            <v>8859.16</v>
          </cell>
          <cell r="AD66">
            <v>837</v>
          </cell>
          <cell r="AE66">
            <v>837</v>
          </cell>
          <cell r="AF66">
            <v>9696.16</v>
          </cell>
          <cell r="AG66">
            <v>8009.7</v>
          </cell>
          <cell r="AH66">
            <v>7172.7</v>
          </cell>
          <cell r="AI66">
            <v>0</v>
          </cell>
          <cell r="AJ66">
            <v>7172.7</v>
          </cell>
        </row>
        <row r="67">
          <cell r="G67">
            <v>6.5454799999999995</v>
          </cell>
          <cell r="H67">
            <v>0.82372000000000001</v>
          </cell>
          <cell r="I67">
            <v>0</v>
          </cell>
          <cell r="J67">
            <v>0.86274000000000006</v>
          </cell>
          <cell r="K67">
            <v>0</v>
          </cell>
          <cell r="L67">
            <v>0.62722</v>
          </cell>
          <cell r="M67">
            <v>0</v>
          </cell>
          <cell r="N67">
            <v>8.8591599999999993</v>
          </cell>
          <cell r="O67">
            <v>0</v>
          </cell>
          <cell r="P67">
            <v>0</v>
          </cell>
          <cell r="Q67">
            <v>0.83699999999999997</v>
          </cell>
          <cell r="R67">
            <v>0.83699999999999997</v>
          </cell>
          <cell r="S67">
            <v>9.696159999999999</v>
          </cell>
          <cell r="U67">
            <v>6545.48</v>
          </cell>
          <cell r="V67">
            <v>823.72</v>
          </cell>
          <cell r="W67">
            <v>0</v>
          </cell>
          <cell r="X67">
            <v>862.74</v>
          </cell>
          <cell r="Y67">
            <v>0</v>
          </cell>
          <cell r="Z67">
            <v>627.22</v>
          </cell>
          <cell r="AA67">
            <v>0</v>
          </cell>
          <cell r="AB67">
            <v>8859.16</v>
          </cell>
          <cell r="AC67">
            <v>0</v>
          </cell>
          <cell r="AD67">
            <v>837</v>
          </cell>
          <cell r="AE67">
            <v>837</v>
          </cell>
          <cell r="AF67">
            <v>9696.16</v>
          </cell>
          <cell r="AG67">
            <v>8009.7</v>
          </cell>
          <cell r="AH67">
            <v>7172.7</v>
          </cell>
          <cell r="AI67">
            <v>0</v>
          </cell>
          <cell r="AJ67">
            <v>7172.7</v>
          </cell>
        </row>
        <row r="69">
          <cell r="C69">
            <v>400601</v>
          </cell>
          <cell r="D69" t="str">
            <v xml:space="preserve">  CLG. &amp; FREIGHT FWD CHGS IMPORT </v>
          </cell>
          <cell r="E69" t="str">
            <v>GL Figures</v>
          </cell>
          <cell r="F69" t="str">
            <v>Separate</v>
          </cell>
          <cell r="G69">
            <v>48.949559999999998</v>
          </cell>
          <cell r="H69">
            <v>0.19297999999999998</v>
          </cell>
          <cell r="I69">
            <v>5.2690000000000001E-2</v>
          </cell>
          <cell r="J69">
            <v>1.0820399999999999</v>
          </cell>
          <cell r="K69">
            <v>0</v>
          </cell>
          <cell r="L69">
            <v>0</v>
          </cell>
          <cell r="M69">
            <v>0</v>
          </cell>
          <cell r="N69">
            <v>50.277269999999994</v>
          </cell>
          <cell r="O69">
            <v>12.601850000000001</v>
          </cell>
          <cell r="Q69">
            <v>0</v>
          </cell>
          <cell r="R69">
            <v>12.601850000000001</v>
          </cell>
          <cell r="S69">
            <v>62.879119999999993</v>
          </cell>
          <cell r="U69">
            <v>48949.56</v>
          </cell>
          <cell r="V69">
            <v>192.98</v>
          </cell>
          <cell r="W69">
            <v>52.69</v>
          </cell>
          <cell r="X69">
            <v>1082.04</v>
          </cell>
          <cell r="AB69">
            <v>50277.270000000004</v>
          </cell>
          <cell r="AC69">
            <v>12601.85</v>
          </cell>
          <cell r="AE69">
            <v>12601.85</v>
          </cell>
          <cell r="AF69">
            <v>62879.12</v>
          </cell>
          <cell r="AG69">
            <v>61551.409999999996</v>
          </cell>
          <cell r="AH69">
            <v>48949.56</v>
          </cell>
          <cell r="AI69">
            <v>0</v>
          </cell>
          <cell r="AJ69">
            <v>48949.56</v>
          </cell>
        </row>
        <row r="70">
          <cell r="C70">
            <v>400800</v>
          </cell>
          <cell r="D70" t="str">
            <v xml:space="preserve">  FREIGHT OUT                    </v>
          </cell>
          <cell r="E70" t="str">
            <v>GL Figures</v>
          </cell>
          <cell r="F70" t="str">
            <v>Separate</v>
          </cell>
          <cell r="G70">
            <v>71.637929999999997</v>
          </cell>
          <cell r="H70">
            <v>0.74626999999999999</v>
          </cell>
          <cell r="I70">
            <v>0</v>
          </cell>
          <cell r="J70">
            <v>2.2544599999999999</v>
          </cell>
          <cell r="K70">
            <v>2.6000000000000003E-4</v>
          </cell>
          <cell r="L70">
            <v>0</v>
          </cell>
          <cell r="M70">
            <v>0</v>
          </cell>
          <cell r="N70">
            <v>74.638919999999985</v>
          </cell>
          <cell r="O70">
            <v>47.732019999999999</v>
          </cell>
          <cell r="Q70">
            <v>0</v>
          </cell>
          <cell r="R70">
            <v>47.732019999999999</v>
          </cell>
          <cell r="S70">
            <v>122.37093999999999</v>
          </cell>
          <cell r="U70">
            <v>71637.929999999993</v>
          </cell>
          <cell r="V70">
            <v>746.27</v>
          </cell>
          <cell r="X70">
            <v>2254.46</v>
          </cell>
          <cell r="Y70">
            <v>0.26</v>
          </cell>
          <cell r="AB70">
            <v>74638.92</v>
          </cell>
          <cell r="AC70">
            <v>47732.02</v>
          </cell>
          <cell r="AE70">
            <v>47732.02</v>
          </cell>
          <cell r="AF70">
            <v>122370.94</v>
          </cell>
          <cell r="AG70">
            <v>119370.20999999999</v>
          </cell>
          <cell r="AH70">
            <v>71638.19</v>
          </cell>
          <cell r="AI70">
            <v>0</v>
          </cell>
          <cell r="AJ70">
            <v>71638.189999999988</v>
          </cell>
        </row>
        <row r="71">
          <cell r="C71">
            <v>400801</v>
          </cell>
          <cell r="D71" t="str">
            <v xml:space="preserve">  CLG. &amp; FREIGHT FWD. EXPORT     </v>
          </cell>
          <cell r="E71" t="str">
            <v>GL Figures</v>
          </cell>
          <cell r="F71" t="str">
            <v>Separate</v>
          </cell>
          <cell r="G71">
            <v>7.1375999999999999</v>
          </cell>
          <cell r="H71">
            <v>0</v>
          </cell>
          <cell r="I71">
            <v>0</v>
          </cell>
          <cell r="J71">
            <v>0.14163999999999999</v>
          </cell>
          <cell r="K71">
            <v>0</v>
          </cell>
          <cell r="L71">
            <v>0</v>
          </cell>
          <cell r="M71">
            <v>0</v>
          </cell>
          <cell r="N71">
            <v>7.2792399999999997</v>
          </cell>
          <cell r="O71">
            <v>2.4905599999999999</v>
          </cell>
          <cell r="Q71">
            <v>0</v>
          </cell>
          <cell r="R71">
            <v>2.4905599999999999</v>
          </cell>
          <cell r="S71">
            <v>9.7698</v>
          </cell>
          <cell r="U71">
            <v>7137.6</v>
          </cell>
          <cell r="X71">
            <v>141.63999999999999</v>
          </cell>
          <cell r="AB71">
            <v>7279.2400000000007</v>
          </cell>
          <cell r="AC71">
            <v>2490.56</v>
          </cell>
          <cell r="AE71">
            <v>2490.56</v>
          </cell>
          <cell r="AF71">
            <v>9769.8000000000011</v>
          </cell>
          <cell r="AG71">
            <v>9628.1600000000017</v>
          </cell>
          <cell r="AH71">
            <v>7137.6000000000022</v>
          </cell>
          <cell r="AI71">
            <v>0</v>
          </cell>
          <cell r="AJ71">
            <v>7137.6</v>
          </cell>
        </row>
        <row r="72">
          <cell r="E72" t="str">
            <v>GL Figures</v>
          </cell>
          <cell r="F72" t="str">
            <v>Separate</v>
          </cell>
          <cell r="G72">
            <v>127.72509000000001</v>
          </cell>
          <cell r="H72">
            <v>0.93924999999999992</v>
          </cell>
          <cell r="I72">
            <v>5.2690000000000001E-2</v>
          </cell>
          <cell r="J72">
            <v>3.4781399999999998</v>
          </cell>
          <cell r="K72">
            <v>2.6000000000000003E-4</v>
          </cell>
          <cell r="L72">
            <v>0</v>
          </cell>
          <cell r="M72">
            <v>0</v>
          </cell>
          <cell r="N72">
            <v>132.19542999999996</v>
          </cell>
          <cell r="O72">
            <v>62.82443</v>
          </cell>
          <cell r="P72">
            <v>0</v>
          </cell>
          <cell r="Q72">
            <v>0</v>
          </cell>
          <cell r="R72">
            <v>62.82443</v>
          </cell>
          <cell r="S72">
            <v>195.01985999999999</v>
          </cell>
          <cell r="U72">
            <v>127725.09</v>
          </cell>
          <cell r="V72">
            <v>939.25</v>
          </cell>
          <cell r="W72">
            <v>52.69</v>
          </cell>
          <cell r="X72">
            <v>3478.14</v>
          </cell>
          <cell r="Y72">
            <v>0.26</v>
          </cell>
          <cell r="Z72">
            <v>0</v>
          </cell>
          <cell r="AA72">
            <v>0</v>
          </cell>
          <cell r="AB72">
            <v>132195.43</v>
          </cell>
          <cell r="AC72">
            <v>62824.429999999993</v>
          </cell>
          <cell r="AD72">
            <v>0</v>
          </cell>
          <cell r="AE72">
            <v>62824.429999999993</v>
          </cell>
          <cell r="AF72">
            <v>195019.86</v>
          </cell>
          <cell r="AG72">
            <v>190549.78</v>
          </cell>
          <cell r="AH72">
            <v>127725.35</v>
          </cell>
          <cell r="AI72">
            <v>0</v>
          </cell>
          <cell r="AJ72">
            <v>127725.34999999999</v>
          </cell>
        </row>
        <row r="74">
          <cell r="C74">
            <v>532500</v>
          </cell>
          <cell r="D74" t="str">
            <v xml:space="preserve">  LEGAL                          </v>
          </cell>
          <cell r="E74" t="str">
            <v>GL Figures</v>
          </cell>
          <cell r="F74" t="str">
            <v>Separate</v>
          </cell>
          <cell r="G74">
            <v>0</v>
          </cell>
          <cell r="H74">
            <v>0</v>
          </cell>
          <cell r="I74">
            <v>0</v>
          </cell>
          <cell r="J74">
            <v>3.3989999999999999E-2</v>
          </cell>
          <cell r="K74">
            <v>0</v>
          </cell>
          <cell r="L74">
            <v>0</v>
          </cell>
          <cell r="M74">
            <v>0</v>
          </cell>
          <cell r="N74">
            <v>3.3989999999999999E-2</v>
          </cell>
          <cell r="O74">
            <v>0</v>
          </cell>
          <cell r="Q74">
            <v>0</v>
          </cell>
          <cell r="R74">
            <v>0</v>
          </cell>
          <cell r="S74">
            <v>3.3989999999999999E-2</v>
          </cell>
          <cell r="X74">
            <v>33.99</v>
          </cell>
          <cell r="AB74">
            <v>33.99</v>
          </cell>
          <cell r="AE74">
            <v>0</v>
          </cell>
          <cell r="AF74">
            <v>33.99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C75">
            <v>532600</v>
          </cell>
          <cell r="D75" t="str">
            <v xml:space="preserve">  AUDIT AND TAX FEES             </v>
          </cell>
          <cell r="E75" t="str">
            <v>GL Figures</v>
          </cell>
          <cell r="F75" t="str">
            <v>Separate</v>
          </cell>
          <cell r="G75">
            <v>1E-3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2.8716599999999999</v>
          </cell>
          <cell r="M75">
            <v>0</v>
          </cell>
          <cell r="N75">
            <v>2.8726599999999998</v>
          </cell>
          <cell r="O75">
            <v>0</v>
          </cell>
          <cell r="Q75">
            <v>1.3597699999999999</v>
          </cell>
          <cell r="R75">
            <v>1.3597699999999999</v>
          </cell>
          <cell r="S75">
            <v>4.2324299999999999</v>
          </cell>
          <cell r="U75">
            <v>1</v>
          </cell>
          <cell r="Z75">
            <v>2871.66</v>
          </cell>
          <cell r="AB75">
            <v>2872.66</v>
          </cell>
          <cell r="AD75">
            <v>1359.77</v>
          </cell>
          <cell r="AE75">
            <v>1359.77</v>
          </cell>
          <cell r="AF75">
            <v>4232.43</v>
          </cell>
          <cell r="AG75">
            <v>4232.43</v>
          </cell>
          <cell r="AH75">
            <v>2872.6600000000003</v>
          </cell>
          <cell r="AI75">
            <v>0</v>
          </cell>
          <cell r="AJ75">
            <v>2872.66</v>
          </cell>
        </row>
        <row r="76">
          <cell r="C76">
            <v>532700</v>
          </cell>
          <cell r="D76" t="str">
            <v xml:space="preserve">  PROFESSIONAL FEES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0.84095000000000009</v>
          </cell>
          <cell r="I76">
            <v>0</v>
          </cell>
          <cell r="J76">
            <v>0</v>
          </cell>
          <cell r="K76">
            <v>0</v>
          </cell>
          <cell r="L76">
            <v>6.6820200000000005</v>
          </cell>
          <cell r="M76">
            <v>0</v>
          </cell>
          <cell r="N76">
            <v>7.5229700000000008</v>
          </cell>
          <cell r="O76">
            <v>0.29461999999999999</v>
          </cell>
          <cell r="Q76">
            <v>0.26062000000000002</v>
          </cell>
          <cell r="R76">
            <v>0.55523999999999996</v>
          </cell>
          <cell r="S76">
            <v>8.0782100000000003</v>
          </cell>
          <cell r="V76">
            <v>840.95</v>
          </cell>
          <cell r="Z76">
            <v>6682.02</v>
          </cell>
          <cell r="AB76">
            <v>7522.97</v>
          </cell>
          <cell r="AC76">
            <v>294.62</v>
          </cell>
          <cell r="AD76">
            <v>260.62</v>
          </cell>
          <cell r="AE76">
            <v>555.24</v>
          </cell>
          <cell r="AF76">
            <v>8078.21</v>
          </cell>
          <cell r="AG76">
            <v>7237.26</v>
          </cell>
          <cell r="AH76">
            <v>6682.02</v>
          </cell>
          <cell r="AI76">
            <v>0</v>
          </cell>
          <cell r="AJ76">
            <v>6682.02</v>
          </cell>
        </row>
        <row r="77">
          <cell r="G77">
            <v>1E-3</v>
          </cell>
          <cell r="H77">
            <v>0.84095000000000009</v>
          </cell>
          <cell r="I77">
            <v>0</v>
          </cell>
          <cell r="J77">
            <v>3.3989999999999999E-2</v>
          </cell>
          <cell r="K77">
            <v>0</v>
          </cell>
          <cell r="L77">
            <v>9.5536799999999999</v>
          </cell>
          <cell r="M77">
            <v>0</v>
          </cell>
          <cell r="N77">
            <v>10.42962</v>
          </cell>
          <cell r="O77">
            <v>0.29461999999999999</v>
          </cell>
          <cell r="P77">
            <v>0</v>
          </cell>
          <cell r="Q77">
            <v>1.62039</v>
          </cell>
          <cell r="R77">
            <v>1.9150099999999999</v>
          </cell>
          <cell r="S77">
            <v>12.34463</v>
          </cell>
          <cell r="U77">
            <v>1</v>
          </cell>
          <cell r="V77">
            <v>840.95</v>
          </cell>
          <cell r="W77">
            <v>0</v>
          </cell>
          <cell r="X77">
            <v>33.99</v>
          </cell>
          <cell r="Y77">
            <v>0</v>
          </cell>
          <cell r="Z77">
            <v>9553.68</v>
          </cell>
          <cell r="AA77">
            <v>0</v>
          </cell>
          <cell r="AB77">
            <v>10429.619999999999</v>
          </cell>
          <cell r="AC77">
            <v>294.62</v>
          </cell>
          <cell r="AD77">
            <v>1620.3899999999999</v>
          </cell>
          <cell r="AE77">
            <v>1915.01</v>
          </cell>
          <cell r="AF77">
            <v>12344.630000000001</v>
          </cell>
          <cell r="AG77">
            <v>11469.69</v>
          </cell>
          <cell r="AH77">
            <v>9554.68</v>
          </cell>
          <cell r="AI77">
            <v>0</v>
          </cell>
          <cell r="AJ77">
            <v>9554.68</v>
          </cell>
        </row>
        <row r="79">
          <cell r="C79">
            <v>405100</v>
          </cell>
          <cell r="D79" t="str">
            <v xml:space="preserve">  CUSTOM DUTIES                  </v>
          </cell>
          <cell r="E79" t="str">
            <v>GL Figures</v>
          </cell>
          <cell r="F79" t="str">
            <v>Separate</v>
          </cell>
          <cell r="G79">
            <v>0</v>
          </cell>
          <cell r="H79">
            <v>9.4029999999999739E-2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9.4029999999999739E-2</v>
          </cell>
          <cell r="O79">
            <v>0</v>
          </cell>
          <cell r="Q79">
            <v>0</v>
          </cell>
          <cell r="R79">
            <v>0</v>
          </cell>
          <cell r="S79">
            <v>9.4029999999999739E-2</v>
          </cell>
          <cell r="V79">
            <v>94.029999999999745</v>
          </cell>
          <cell r="AB79">
            <v>94.029999999999745</v>
          </cell>
          <cell r="AE79">
            <v>0</v>
          </cell>
          <cell r="AF79">
            <v>94.029999999999745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C80">
            <v>405102</v>
          </cell>
          <cell r="D80" t="str">
            <v xml:space="preserve">  EXCISE DUTY PAID               </v>
          </cell>
          <cell r="E80" t="str">
            <v>GL Figures</v>
          </cell>
          <cell r="F80" t="str">
            <v>Separate</v>
          </cell>
          <cell r="G80">
            <v>1.9730000000000001E-2</v>
          </cell>
          <cell r="H80">
            <v>0</v>
          </cell>
          <cell r="I80">
            <v>11.66198</v>
          </cell>
          <cell r="J80">
            <v>2.52929</v>
          </cell>
          <cell r="K80">
            <v>0</v>
          </cell>
          <cell r="L80">
            <v>0</v>
          </cell>
          <cell r="M80">
            <v>0</v>
          </cell>
          <cell r="N80">
            <v>14.210999999999999</v>
          </cell>
          <cell r="O80">
            <v>0</v>
          </cell>
          <cell r="Q80">
            <v>0</v>
          </cell>
          <cell r="R80">
            <v>0</v>
          </cell>
          <cell r="S80">
            <v>14.210999999999999</v>
          </cell>
          <cell r="U80">
            <v>19.73</v>
          </cell>
          <cell r="W80">
            <v>11661.98</v>
          </cell>
          <cell r="X80">
            <v>2529.29</v>
          </cell>
          <cell r="AB80">
            <v>14211</v>
          </cell>
          <cell r="AE80">
            <v>0</v>
          </cell>
          <cell r="AF80">
            <v>14211</v>
          </cell>
          <cell r="AG80">
            <v>19.729999999999563</v>
          </cell>
          <cell r="AH80">
            <v>19.729999999999563</v>
          </cell>
          <cell r="AI80">
            <v>0</v>
          </cell>
          <cell r="AJ80">
            <v>19.73</v>
          </cell>
        </row>
        <row r="81">
          <cell r="C81">
            <v>405103</v>
          </cell>
          <cell r="D81" t="str">
            <v xml:space="preserve">  PURCHASE TAX PAID              </v>
          </cell>
          <cell r="E81" t="str">
            <v>GL Figures</v>
          </cell>
          <cell r="F81" t="str">
            <v>Separate</v>
          </cell>
          <cell r="G81">
            <v>0.27115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0.27115</v>
          </cell>
          <cell r="O81">
            <v>0.10502</v>
          </cell>
          <cell r="Q81">
            <v>0</v>
          </cell>
          <cell r="R81">
            <v>0.10502</v>
          </cell>
          <cell r="S81">
            <v>0.37617</v>
          </cell>
          <cell r="U81">
            <v>271.14999999999998</v>
          </cell>
          <cell r="AB81">
            <v>271.14999999999998</v>
          </cell>
          <cell r="AC81">
            <v>105.02</v>
          </cell>
          <cell r="AE81">
            <v>105.02</v>
          </cell>
          <cell r="AF81">
            <v>376.16999999999996</v>
          </cell>
          <cell r="AG81">
            <v>376.16999999999996</v>
          </cell>
          <cell r="AH81">
            <v>271.14999999999998</v>
          </cell>
          <cell r="AI81">
            <v>0</v>
          </cell>
          <cell r="AJ81">
            <v>271.14999999999998</v>
          </cell>
        </row>
        <row r="82">
          <cell r="C82">
            <v>405104</v>
          </cell>
          <cell r="D82" t="str">
            <v xml:space="preserve">  OCTOROI / OTHER TAXES          </v>
          </cell>
          <cell r="E82" t="str">
            <v>GL Figures</v>
          </cell>
          <cell r="F82" t="str">
            <v>Separate</v>
          </cell>
          <cell r="G82">
            <v>0.79285000000000005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0.79285000000000005</v>
          </cell>
          <cell r="O82">
            <v>0.59001000000000003</v>
          </cell>
          <cell r="Q82">
            <v>0</v>
          </cell>
          <cell r="R82">
            <v>0.59001000000000003</v>
          </cell>
          <cell r="S82">
            <v>1.38286</v>
          </cell>
          <cell r="U82">
            <v>792.85</v>
          </cell>
          <cell r="AB82">
            <v>792.85</v>
          </cell>
          <cell r="AC82">
            <v>590.01</v>
          </cell>
          <cell r="AE82">
            <v>590.01</v>
          </cell>
          <cell r="AF82">
            <v>1382.8600000000001</v>
          </cell>
          <cell r="AG82">
            <v>1382.8600000000001</v>
          </cell>
          <cell r="AH82">
            <v>792.85000000000014</v>
          </cell>
          <cell r="AI82">
            <v>0</v>
          </cell>
          <cell r="AJ82">
            <v>792.85</v>
          </cell>
        </row>
        <row r="83">
          <cell r="C83">
            <v>405106</v>
          </cell>
          <cell r="D83" t="str">
            <v xml:space="preserve">  EXCISDE DUTY RECOVERED         </v>
          </cell>
          <cell r="E83" t="str">
            <v>GL Figures</v>
          </cell>
          <cell r="F83" t="str">
            <v>Separate</v>
          </cell>
          <cell r="G83">
            <v>0</v>
          </cell>
          <cell r="H83">
            <v>0</v>
          </cell>
          <cell r="I83">
            <v>-11.66198</v>
          </cell>
          <cell r="J83">
            <v>-2.52929</v>
          </cell>
          <cell r="K83">
            <v>0</v>
          </cell>
          <cell r="L83">
            <v>0</v>
          </cell>
          <cell r="M83">
            <v>0</v>
          </cell>
          <cell r="N83">
            <v>-14.191269999999999</v>
          </cell>
          <cell r="O83">
            <v>0</v>
          </cell>
          <cell r="Q83">
            <v>0</v>
          </cell>
          <cell r="R83">
            <v>0</v>
          </cell>
          <cell r="S83">
            <v>-14.191269999999999</v>
          </cell>
          <cell r="W83">
            <v>-11661.98</v>
          </cell>
          <cell r="X83">
            <v>-2529.29</v>
          </cell>
          <cell r="AB83">
            <v>-14191.27</v>
          </cell>
          <cell r="AE83">
            <v>0</v>
          </cell>
          <cell r="AF83">
            <v>-14191.27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C84">
            <v>500700</v>
          </cell>
          <cell r="D84" t="str">
            <v xml:space="preserve">  COMMISSIONS                    </v>
          </cell>
          <cell r="E84" t="str">
            <v>GL Figures</v>
          </cell>
          <cell r="F84" t="str">
            <v>Separate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0.33500999999999997</v>
          </cell>
          <cell r="L84">
            <v>0</v>
          </cell>
          <cell r="M84">
            <v>0</v>
          </cell>
          <cell r="N84">
            <v>0.33500999999999997</v>
          </cell>
          <cell r="O84">
            <v>0</v>
          </cell>
          <cell r="Q84">
            <v>0</v>
          </cell>
          <cell r="R84">
            <v>0</v>
          </cell>
          <cell r="S84">
            <v>0.33500999999999997</v>
          </cell>
          <cell r="Y84">
            <v>335.01</v>
          </cell>
          <cell r="AB84">
            <v>335.01</v>
          </cell>
          <cell r="AE84">
            <v>0</v>
          </cell>
          <cell r="AF84">
            <v>335.01</v>
          </cell>
          <cell r="AG84">
            <v>335.01</v>
          </cell>
          <cell r="AH84">
            <v>335.01</v>
          </cell>
          <cell r="AI84">
            <v>0</v>
          </cell>
          <cell r="AJ84">
            <v>335.01</v>
          </cell>
        </row>
        <row r="85">
          <cell r="C85">
            <v>510700</v>
          </cell>
          <cell r="D85" t="str">
            <v xml:space="preserve">  ENTERTAINMENT                  </v>
          </cell>
          <cell r="E85" t="str">
            <v>GL Figures</v>
          </cell>
          <cell r="F85" t="str">
            <v>Separate</v>
          </cell>
          <cell r="G85">
            <v>0.57353999999999994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0.57353999999999994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0.57353999999999994</v>
          </cell>
          <cell r="U85">
            <v>369.12</v>
          </cell>
          <cell r="AA85">
            <v>204.42</v>
          </cell>
          <cell r="AB85">
            <v>573.54</v>
          </cell>
          <cell r="AE85">
            <v>0</v>
          </cell>
          <cell r="AF85">
            <v>573.54</v>
          </cell>
          <cell r="AG85">
            <v>573.54</v>
          </cell>
          <cell r="AH85">
            <v>573.54</v>
          </cell>
          <cell r="AI85">
            <v>0</v>
          </cell>
          <cell r="AJ85">
            <v>573.54</v>
          </cell>
        </row>
        <row r="86">
          <cell r="C86">
            <v>530100</v>
          </cell>
          <cell r="D86" t="str">
            <v xml:space="preserve">  RENT - GROUND                  </v>
          </cell>
          <cell r="E86" t="str">
            <v>GL Figures</v>
          </cell>
          <cell r="F86" t="str">
            <v>Separate</v>
          </cell>
          <cell r="G86">
            <v>3.5758000000000001</v>
          </cell>
          <cell r="H86">
            <v>0</v>
          </cell>
          <cell r="I86">
            <v>0</v>
          </cell>
          <cell r="J86">
            <v>0</v>
          </cell>
          <cell r="K86">
            <v>1.0050299999999999</v>
          </cell>
          <cell r="L86">
            <v>0</v>
          </cell>
          <cell r="M86">
            <v>0</v>
          </cell>
          <cell r="N86">
            <v>4.5808299999999997</v>
          </cell>
          <cell r="O86">
            <v>0.68788000000000005</v>
          </cell>
          <cell r="Q86">
            <v>0</v>
          </cell>
          <cell r="R86">
            <v>0.68788000000000005</v>
          </cell>
          <cell r="S86">
            <v>5.2687099999999996</v>
          </cell>
          <cell r="U86">
            <v>3575.8</v>
          </cell>
          <cell r="Y86">
            <v>1005.03</v>
          </cell>
          <cell r="AB86">
            <v>4580.83</v>
          </cell>
          <cell r="AC86">
            <v>687.88</v>
          </cell>
          <cell r="AE86">
            <v>687.88</v>
          </cell>
          <cell r="AF86">
            <v>5268.71</v>
          </cell>
          <cell r="AG86">
            <v>5268.71</v>
          </cell>
          <cell r="AH86">
            <v>4580.83</v>
          </cell>
          <cell r="AI86">
            <v>0</v>
          </cell>
          <cell r="AJ86">
            <v>4580.83</v>
          </cell>
        </row>
        <row r="87">
          <cell r="C87">
            <v>530101</v>
          </cell>
          <cell r="D87" t="str">
            <v xml:space="preserve">  EQUIPMENT RENTAL               </v>
          </cell>
          <cell r="E87" t="str">
            <v>GL Figures</v>
          </cell>
          <cell r="F87" t="str">
            <v>Separate</v>
          </cell>
          <cell r="G87">
            <v>0.62535000000000007</v>
          </cell>
          <cell r="H87">
            <v>0</v>
          </cell>
          <cell r="I87">
            <v>1.54908</v>
          </cell>
          <cell r="J87">
            <v>0</v>
          </cell>
          <cell r="K87">
            <v>0</v>
          </cell>
          <cell r="L87">
            <v>0.20100999999999999</v>
          </cell>
          <cell r="M87">
            <v>0</v>
          </cell>
          <cell r="N87">
            <v>2.3754400000000002</v>
          </cell>
          <cell r="O87">
            <v>0</v>
          </cell>
          <cell r="Q87">
            <v>0</v>
          </cell>
          <cell r="R87">
            <v>0</v>
          </cell>
          <cell r="S87">
            <v>2.3754400000000002</v>
          </cell>
          <cell r="U87">
            <v>625.35</v>
          </cell>
          <cell r="W87">
            <v>1549.08</v>
          </cell>
          <cell r="Z87">
            <v>201.01</v>
          </cell>
          <cell r="AB87">
            <v>2375.4399999999996</v>
          </cell>
          <cell r="AE87">
            <v>0</v>
          </cell>
          <cell r="AF87">
            <v>2375.4399999999996</v>
          </cell>
          <cell r="AG87">
            <v>826.35999999999967</v>
          </cell>
          <cell r="AH87">
            <v>826.35999999999967</v>
          </cell>
          <cell r="AI87">
            <v>0</v>
          </cell>
          <cell r="AJ87">
            <v>826.36</v>
          </cell>
        </row>
        <row r="88">
          <cell r="C88">
            <v>530700</v>
          </cell>
          <cell r="D88" t="str">
            <v xml:space="preserve">  TRAINING AND SEMINARS          </v>
          </cell>
          <cell r="E88" t="str">
            <v>GL Figures</v>
          </cell>
          <cell r="F88" t="str">
            <v>Separate</v>
          </cell>
          <cell r="G88">
            <v>7.1638199999999994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7.1638199999999994</v>
          </cell>
          <cell r="O88">
            <v>0</v>
          </cell>
          <cell r="Q88">
            <v>0</v>
          </cell>
          <cell r="R88">
            <v>0</v>
          </cell>
          <cell r="S88">
            <v>7.1638199999999994</v>
          </cell>
          <cell r="U88">
            <v>7163.82</v>
          </cell>
          <cell r="AB88">
            <v>7163.82</v>
          </cell>
          <cell r="AE88">
            <v>0</v>
          </cell>
          <cell r="AF88">
            <v>7163.82</v>
          </cell>
          <cell r="AG88">
            <v>7163.82</v>
          </cell>
          <cell r="AH88">
            <v>7163.82</v>
          </cell>
          <cell r="AI88">
            <v>0</v>
          </cell>
          <cell r="AJ88">
            <v>7163.82</v>
          </cell>
        </row>
        <row r="89">
          <cell r="C89">
            <v>530900</v>
          </cell>
          <cell r="D89" t="str">
            <v xml:space="preserve">  VEHICLE EXPENSES               </v>
          </cell>
          <cell r="E89" t="str">
            <v>GL Figures</v>
          </cell>
          <cell r="F89" t="str">
            <v>Separate</v>
          </cell>
          <cell r="G89">
            <v>0</v>
          </cell>
          <cell r="H89">
            <v>0.59228999999999998</v>
          </cell>
          <cell r="I89">
            <v>3.3280000000000004E-2</v>
          </cell>
          <cell r="J89">
            <v>1.5939999999999999E-2</v>
          </cell>
          <cell r="K89">
            <v>5.0479100000000008</v>
          </cell>
          <cell r="L89">
            <v>0.28724</v>
          </cell>
          <cell r="M89">
            <v>0</v>
          </cell>
          <cell r="N89">
            <v>5.9766600000000007</v>
          </cell>
          <cell r="O89">
            <v>0.64049000000000011</v>
          </cell>
          <cell r="P89">
            <v>0</v>
          </cell>
          <cell r="Q89">
            <v>0.37821000000000005</v>
          </cell>
          <cell r="R89">
            <v>1.0187000000000002</v>
          </cell>
          <cell r="S89">
            <v>6.9953600000000007</v>
          </cell>
          <cell r="U89">
            <v>3564.14</v>
          </cell>
          <cell r="V89">
            <v>592.29</v>
          </cell>
          <cell r="W89">
            <v>33.28</v>
          </cell>
          <cell r="X89">
            <v>15.94</v>
          </cell>
          <cell r="Y89">
            <v>1483.77</v>
          </cell>
          <cell r="Z89">
            <v>287.24</v>
          </cell>
          <cell r="AB89">
            <v>5976.66</v>
          </cell>
          <cell r="AC89">
            <v>640.49</v>
          </cell>
          <cell r="AD89">
            <v>378.21</v>
          </cell>
          <cell r="AE89">
            <v>1018.7</v>
          </cell>
          <cell r="AF89">
            <v>6995.36</v>
          </cell>
          <cell r="AG89">
            <v>6353.85</v>
          </cell>
          <cell r="AH89">
            <v>5335.1500000000005</v>
          </cell>
          <cell r="AI89">
            <v>0</v>
          </cell>
          <cell r="AJ89">
            <v>5335.15</v>
          </cell>
        </row>
        <row r="90">
          <cell r="C90">
            <v>531203</v>
          </cell>
          <cell r="D90" t="str">
            <v xml:space="preserve">  GUEST HOUSE MAINTENANCE        </v>
          </cell>
          <cell r="E90" t="str">
            <v>GL Figures</v>
          </cell>
          <cell r="F90" t="str">
            <v>Separate</v>
          </cell>
          <cell r="G90">
            <v>5.59964</v>
          </cell>
          <cell r="H90">
            <v>0</v>
          </cell>
          <cell r="I90">
            <v>1.0200000000000001E-3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5.6006599999999995</v>
          </cell>
          <cell r="O90">
            <v>0</v>
          </cell>
          <cell r="Q90">
            <v>0</v>
          </cell>
          <cell r="R90">
            <v>0</v>
          </cell>
          <cell r="S90">
            <v>5.6006599999999995</v>
          </cell>
          <cell r="U90">
            <v>5599.64</v>
          </cell>
          <cell r="W90">
            <v>1.02</v>
          </cell>
          <cell r="AB90">
            <v>5600.6600000000008</v>
          </cell>
          <cell r="AE90">
            <v>0</v>
          </cell>
          <cell r="AF90">
            <v>5600.6600000000008</v>
          </cell>
          <cell r="AG90">
            <v>5599.64</v>
          </cell>
          <cell r="AH90">
            <v>5599.64</v>
          </cell>
          <cell r="AI90">
            <v>0</v>
          </cell>
          <cell r="AJ90">
            <v>5599.64</v>
          </cell>
        </row>
        <row r="91">
          <cell r="C91">
            <v>531400</v>
          </cell>
          <cell r="D91" t="str">
            <v xml:space="preserve">  FACILITIES SECURITY  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0.36260999999999999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0.36260999999999999</v>
          </cell>
          <cell r="O91">
            <v>0</v>
          </cell>
          <cell r="Q91">
            <v>0</v>
          </cell>
          <cell r="R91">
            <v>0</v>
          </cell>
          <cell r="S91">
            <v>0.36260999999999999</v>
          </cell>
          <cell r="V91">
            <v>362.61</v>
          </cell>
          <cell r="AB91">
            <v>362.61</v>
          </cell>
          <cell r="AE91">
            <v>0</v>
          </cell>
          <cell r="AF91">
            <v>362.61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C92">
            <v>531900</v>
          </cell>
          <cell r="D92" t="str">
            <v xml:space="preserve">  TAXES/ FEES/ LICENSES          </v>
          </cell>
          <cell r="E92" t="str">
            <v>GL Figures</v>
          </cell>
          <cell r="F92" t="str">
            <v>Separate</v>
          </cell>
          <cell r="G92">
            <v>2.4002466666666664</v>
          </cell>
          <cell r="H92">
            <v>0</v>
          </cell>
          <cell r="I92">
            <v>0.46300000000000002</v>
          </cell>
          <cell r="J92">
            <v>7.7049999999999993E-2</v>
          </cell>
          <cell r="K92">
            <v>0.13334703703703704</v>
          </cell>
          <cell r="L92">
            <v>0.13334703703703704</v>
          </cell>
          <cell r="M92">
            <v>0.13334703703703704</v>
          </cell>
          <cell r="N92">
            <v>3.3403377777777776</v>
          </cell>
          <cell r="O92">
            <v>0.77341281481481472</v>
          </cell>
          <cell r="P92">
            <v>0</v>
          </cell>
          <cell r="Q92">
            <v>2.6669407407407409E-2</v>
          </cell>
          <cell r="R92">
            <v>0.80008222222222214</v>
          </cell>
          <cell r="S92">
            <v>4.1404199999999998</v>
          </cell>
          <cell r="U92">
            <v>2783.75</v>
          </cell>
          <cell r="W92">
            <v>463</v>
          </cell>
          <cell r="X92">
            <v>77.05</v>
          </cell>
          <cell r="Y92">
            <v>47.59</v>
          </cell>
          <cell r="Z92">
            <v>198.4</v>
          </cell>
          <cell r="AB92">
            <v>3569.7900000000004</v>
          </cell>
          <cell r="AC92">
            <v>570.63</v>
          </cell>
          <cell r="AD92">
            <v>0</v>
          </cell>
          <cell r="AE92">
            <v>570.63</v>
          </cell>
          <cell r="AF92">
            <v>4140.42</v>
          </cell>
          <cell r="AG92">
            <v>3600.37</v>
          </cell>
          <cell r="AH92">
            <v>3029.74</v>
          </cell>
          <cell r="AI92">
            <v>0</v>
          </cell>
          <cell r="AJ92">
            <v>3029.7400000000002</v>
          </cell>
        </row>
        <row r="93">
          <cell r="C93">
            <v>532000</v>
          </cell>
          <cell r="D93" t="str">
            <v xml:space="preserve">  OFFICE SUPPLIES                </v>
          </cell>
          <cell r="E93" t="str">
            <v>GL Figures</v>
          </cell>
          <cell r="F93" t="str">
            <v>Separate</v>
          </cell>
          <cell r="G93">
            <v>2.7829699999999997</v>
          </cell>
          <cell r="H93">
            <v>0.17249</v>
          </cell>
          <cell r="I93">
            <v>0.12431</v>
          </cell>
          <cell r="J93">
            <v>2.5760000000000002E-2</v>
          </cell>
          <cell r="K93">
            <v>5.0090000000000003E-2</v>
          </cell>
          <cell r="L93">
            <v>0.21346999999999999</v>
          </cell>
          <cell r="M93">
            <v>0</v>
          </cell>
          <cell r="N93">
            <v>3.3690899999999995</v>
          </cell>
          <cell r="O93">
            <v>5.8348399999999998</v>
          </cell>
          <cell r="Q93">
            <v>2.4120000000000003E-2</v>
          </cell>
          <cell r="R93">
            <v>5.8589599999999997</v>
          </cell>
          <cell r="S93">
            <v>9.2280499999999996</v>
          </cell>
          <cell r="U93">
            <v>2782.97</v>
          </cell>
          <cell r="V93">
            <v>172.49</v>
          </cell>
          <cell r="W93">
            <v>124.31</v>
          </cell>
          <cell r="X93">
            <v>25.76</v>
          </cell>
          <cell r="Y93">
            <v>50.09</v>
          </cell>
          <cell r="Z93">
            <v>213.47</v>
          </cell>
          <cell r="AB93">
            <v>3369.09</v>
          </cell>
          <cell r="AC93">
            <v>5834.84</v>
          </cell>
          <cell r="AD93">
            <v>24.12</v>
          </cell>
          <cell r="AE93">
            <v>5858.96</v>
          </cell>
          <cell r="AF93">
            <v>9228.0499999999993</v>
          </cell>
          <cell r="AG93">
            <v>8905.49</v>
          </cell>
          <cell r="AH93">
            <v>3046.5299999999997</v>
          </cell>
          <cell r="AI93">
            <v>0</v>
          </cell>
          <cell r="AJ93">
            <v>3046.5299999999997</v>
          </cell>
        </row>
        <row r="94">
          <cell r="C94">
            <v>532100</v>
          </cell>
          <cell r="D94" t="str">
            <v xml:space="preserve">  RECRUITING                     </v>
          </cell>
          <cell r="E94" t="str">
            <v>GL Figures</v>
          </cell>
          <cell r="F94" t="str">
            <v>Separate</v>
          </cell>
          <cell r="G94">
            <v>0.15297999999999998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0.82730999999999999</v>
          </cell>
          <cell r="M94">
            <v>0</v>
          </cell>
          <cell r="N94">
            <v>0.98028999999999999</v>
          </cell>
          <cell r="O94">
            <v>0</v>
          </cell>
          <cell r="Q94">
            <v>0</v>
          </cell>
          <cell r="R94">
            <v>0</v>
          </cell>
          <cell r="S94">
            <v>0.98028999999999999</v>
          </cell>
          <cell r="U94">
            <v>152.97999999999999</v>
          </cell>
          <cell r="Z94">
            <v>827.31</v>
          </cell>
          <cell r="AB94">
            <v>980.29</v>
          </cell>
          <cell r="AE94">
            <v>0</v>
          </cell>
          <cell r="AF94">
            <v>980.29</v>
          </cell>
          <cell r="AG94">
            <v>980.29</v>
          </cell>
          <cell r="AH94">
            <v>980.29</v>
          </cell>
          <cell r="AI94">
            <v>0</v>
          </cell>
          <cell r="AJ94">
            <v>980.29</v>
          </cell>
        </row>
        <row r="95">
          <cell r="C95">
            <v>532300</v>
          </cell>
          <cell r="D95" t="str">
            <v xml:space="preserve">  BOOKS AND PERIODICALS OFFICE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5.382E-2</v>
          </cell>
          <cell r="I95">
            <v>0</v>
          </cell>
          <cell r="J95">
            <v>1.8020000000000001E-2</v>
          </cell>
          <cell r="K95">
            <v>3.8460000000000001E-2</v>
          </cell>
          <cell r="L95">
            <v>0</v>
          </cell>
          <cell r="M95">
            <v>0</v>
          </cell>
          <cell r="N95">
            <v>0.11030000000000001</v>
          </cell>
          <cell r="O95">
            <v>0</v>
          </cell>
          <cell r="Q95">
            <v>0</v>
          </cell>
          <cell r="R95">
            <v>0</v>
          </cell>
          <cell r="S95">
            <v>0.11030000000000001</v>
          </cell>
          <cell r="V95">
            <v>53.82</v>
          </cell>
          <cell r="X95">
            <v>18.02</v>
          </cell>
          <cell r="Y95">
            <v>38.46</v>
          </cell>
          <cell r="AB95">
            <v>110.30000000000001</v>
          </cell>
          <cell r="AE95">
            <v>0</v>
          </cell>
          <cell r="AF95">
            <v>110.30000000000001</v>
          </cell>
          <cell r="AG95">
            <v>38.460000000000015</v>
          </cell>
          <cell r="AH95">
            <v>38.460000000000015</v>
          </cell>
          <cell r="AI95">
            <v>0</v>
          </cell>
          <cell r="AJ95">
            <v>38.46</v>
          </cell>
        </row>
        <row r="96">
          <cell r="C96">
            <v>533000</v>
          </cell>
          <cell r="D96" t="str">
            <v xml:space="preserve">  DONATIONS AND CONTRIBUTIONS    </v>
          </cell>
          <cell r="E96" t="str">
            <v>GL Figures</v>
          </cell>
          <cell r="F96" t="str">
            <v>Separate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33.500839999999997</v>
          </cell>
          <cell r="M96">
            <v>0</v>
          </cell>
          <cell r="N96">
            <v>33.500839999999997</v>
          </cell>
          <cell r="O96">
            <v>0</v>
          </cell>
          <cell r="Q96">
            <v>0</v>
          </cell>
          <cell r="R96">
            <v>0</v>
          </cell>
          <cell r="S96">
            <v>33.500839999999997</v>
          </cell>
          <cell r="Z96">
            <v>33500.839999999997</v>
          </cell>
          <cell r="AB96">
            <v>33500.839999999997</v>
          </cell>
          <cell r="AE96">
            <v>0</v>
          </cell>
          <cell r="AF96">
            <v>33500.839999999997</v>
          </cell>
          <cell r="AG96">
            <v>33500.839999999997</v>
          </cell>
          <cell r="AH96">
            <v>33500.839999999997</v>
          </cell>
          <cell r="AI96">
            <v>0</v>
          </cell>
          <cell r="AJ96">
            <v>33500.839999999997</v>
          </cell>
        </row>
        <row r="97">
          <cell r="C97">
            <v>533100</v>
          </cell>
          <cell r="D97" t="str">
            <v xml:space="preserve">  COMPUTER MAINTENANCE SOFTWARE  </v>
          </cell>
          <cell r="E97" t="str">
            <v>GL Figures</v>
          </cell>
          <cell r="F97" t="str">
            <v>Separate</v>
          </cell>
          <cell r="G97">
            <v>5.7590000000000002E-2</v>
          </cell>
          <cell r="H97">
            <v>0</v>
          </cell>
          <cell r="I97">
            <v>7.7620000000000008E-2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0.13521</v>
          </cell>
          <cell r="O97">
            <v>0</v>
          </cell>
          <cell r="Q97">
            <v>0</v>
          </cell>
          <cell r="R97">
            <v>0</v>
          </cell>
          <cell r="S97">
            <v>0.13521</v>
          </cell>
          <cell r="U97">
            <v>57.59</v>
          </cell>
          <cell r="W97">
            <v>77.62</v>
          </cell>
          <cell r="AB97">
            <v>135.21</v>
          </cell>
          <cell r="AE97">
            <v>0</v>
          </cell>
          <cell r="AF97">
            <v>135.21</v>
          </cell>
          <cell r="AG97">
            <v>57.59</v>
          </cell>
          <cell r="AH97">
            <v>57.59</v>
          </cell>
          <cell r="AI97">
            <v>0</v>
          </cell>
          <cell r="AJ97">
            <v>57.59</v>
          </cell>
        </row>
        <row r="98">
          <cell r="C98">
            <v>533500</v>
          </cell>
          <cell r="D98" t="str">
            <v xml:space="preserve">  ADVERTISING AND PROMOTION      </v>
          </cell>
          <cell r="E98" t="str">
            <v>GL Figures</v>
          </cell>
          <cell r="F98" t="str">
            <v>Separate</v>
          </cell>
          <cell r="G98">
            <v>0</v>
          </cell>
          <cell r="H98">
            <v>9.0109999999999996E-2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9.0109999999999996E-2</v>
          </cell>
          <cell r="O98">
            <v>0</v>
          </cell>
          <cell r="Q98">
            <v>0</v>
          </cell>
          <cell r="R98">
            <v>0</v>
          </cell>
          <cell r="S98">
            <v>9.0109999999999996E-2</v>
          </cell>
          <cell r="V98">
            <v>90.11</v>
          </cell>
          <cell r="AB98">
            <v>90.11</v>
          </cell>
          <cell r="AE98">
            <v>0</v>
          </cell>
          <cell r="AF98">
            <v>90.11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C99">
            <v>533600</v>
          </cell>
          <cell r="D99" t="str">
            <v xml:space="preserve">  MISC. EXPENSES                 </v>
          </cell>
          <cell r="E99" t="str">
            <v>GL Figures</v>
          </cell>
          <cell r="F99" t="str">
            <v>Separate</v>
          </cell>
          <cell r="G99">
            <v>2.1161099999999999</v>
          </cell>
          <cell r="H99">
            <v>0.20688999999999999</v>
          </cell>
          <cell r="I99">
            <v>0.17983000000000002</v>
          </cell>
          <cell r="J99">
            <v>0.13075000000000001</v>
          </cell>
          <cell r="K99">
            <v>0</v>
          </cell>
          <cell r="L99">
            <v>0.78771999999999998</v>
          </cell>
          <cell r="M99">
            <v>4.9199999999999999E-3</v>
          </cell>
          <cell r="N99">
            <v>3.4262199999999994</v>
          </cell>
          <cell r="O99">
            <v>0.51167000000000007</v>
          </cell>
          <cell r="Q99">
            <v>3.4360000000000002E-2</v>
          </cell>
          <cell r="R99">
            <v>0.54603000000000002</v>
          </cell>
          <cell r="S99">
            <v>3.9722499999999994</v>
          </cell>
          <cell r="U99">
            <v>2116.11</v>
          </cell>
          <cell r="V99">
            <v>206.89</v>
          </cell>
          <cell r="W99">
            <v>179.83</v>
          </cell>
          <cell r="X99">
            <v>130.75</v>
          </cell>
          <cell r="Z99">
            <v>787.72</v>
          </cell>
          <cell r="AA99">
            <v>4.92</v>
          </cell>
          <cell r="AB99">
            <v>3426.2200000000003</v>
          </cell>
          <cell r="AC99">
            <v>511.67</v>
          </cell>
          <cell r="AD99">
            <v>34.36</v>
          </cell>
          <cell r="AE99">
            <v>546.03</v>
          </cell>
          <cell r="AF99">
            <v>3972.25</v>
          </cell>
          <cell r="AG99">
            <v>3454.78</v>
          </cell>
          <cell r="AH99">
            <v>2908.75</v>
          </cell>
          <cell r="AI99">
            <v>0</v>
          </cell>
          <cell r="AJ99">
            <v>2908.75</v>
          </cell>
        </row>
        <row r="100">
          <cell r="C100">
            <v>533617</v>
          </cell>
          <cell r="D100" t="str">
            <v xml:space="preserve">  GIFTS                          </v>
          </cell>
          <cell r="E100" t="str">
            <v>GL Figures</v>
          </cell>
          <cell r="F100" t="str">
            <v>Separate</v>
          </cell>
          <cell r="G100">
            <v>1.805E-2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1.787E-2</v>
          </cell>
          <cell r="M100">
            <v>0</v>
          </cell>
          <cell r="N100">
            <v>3.5920000000000001E-2</v>
          </cell>
          <cell r="O100">
            <v>0</v>
          </cell>
          <cell r="Q100">
            <v>0</v>
          </cell>
          <cell r="R100">
            <v>0</v>
          </cell>
          <cell r="S100">
            <v>3.5920000000000001E-2</v>
          </cell>
          <cell r="U100">
            <v>18.05</v>
          </cell>
          <cell r="Z100">
            <v>17.87</v>
          </cell>
          <cell r="AB100">
            <v>35.92</v>
          </cell>
          <cell r="AE100">
            <v>0</v>
          </cell>
          <cell r="AF100">
            <v>35.92</v>
          </cell>
          <cell r="AG100">
            <v>35.92</v>
          </cell>
          <cell r="AH100">
            <v>35.92</v>
          </cell>
          <cell r="AI100">
            <v>0</v>
          </cell>
          <cell r="AJ100">
            <v>35.92</v>
          </cell>
        </row>
        <row r="101">
          <cell r="C101">
            <v>600000</v>
          </cell>
          <cell r="D101" t="str">
            <v xml:space="preserve">  DEPARTMENT EXP ALLOCATION IN   </v>
          </cell>
          <cell r="E101" t="str">
            <v>GL Figures</v>
          </cell>
          <cell r="F101" t="str">
            <v>Separate</v>
          </cell>
          <cell r="G101">
            <v>0.23241000000000001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0.23241000000000001</v>
          </cell>
          <cell r="O101">
            <v>0</v>
          </cell>
          <cell r="Q101">
            <v>0</v>
          </cell>
          <cell r="R101">
            <v>0</v>
          </cell>
          <cell r="S101">
            <v>0.23241000000000001</v>
          </cell>
          <cell r="U101">
            <v>232.41</v>
          </cell>
          <cell r="AB101">
            <v>232.41</v>
          </cell>
          <cell r="AE101">
            <v>0</v>
          </cell>
          <cell r="AF101">
            <v>232.41</v>
          </cell>
          <cell r="AG101">
            <v>232.41</v>
          </cell>
          <cell r="AH101">
            <v>232.41</v>
          </cell>
          <cell r="AI101">
            <v>0</v>
          </cell>
          <cell r="AJ101">
            <v>232.41</v>
          </cell>
        </row>
        <row r="102">
          <cell r="C102">
            <v>750201</v>
          </cell>
          <cell r="D102" t="str">
            <v xml:space="preserve">  DIRECTOR SITTING FEES          </v>
          </cell>
          <cell r="E102" t="str">
            <v>GL Figures</v>
          </cell>
          <cell r="F102" t="str">
            <v>Separate</v>
          </cell>
          <cell r="G102">
            <v>0.22334000000000001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0.22334000000000001</v>
          </cell>
          <cell r="O102">
            <v>0</v>
          </cell>
          <cell r="Q102">
            <v>0</v>
          </cell>
          <cell r="R102">
            <v>0</v>
          </cell>
          <cell r="S102">
            <v>0.22334000000000001</v>
          </cell>
          <cell r="U102">
            <v>223.34</v>
          </cell>
          <cell r="AB102">
            <v>223.34</v>
          </cell>
          <cell r="AE102">
            <v>0</v>
          </cell>
          <cell r="AF102">
            <v>223.34</v>
          </cell>
          <cell r="AG102">
            <v>223.34</v>
          </cell>
          <cell r="AH102">
            <v>223.34</v>
          </cell>
          <cell r="AI102">
            <v>0</v>
          </cell>
          <cell r="AJ102">
            <v>223.34</v>
          </cell>
        </row>
        <row r="103">
          <cell r="C103">
            <v>810201</v>
          </cell>
          <cell r="D103" t="str">
            <v xml:space="preserve">  ROUNDING DIFFERENCES (PAR)     </v>
          </cell>
          <cell r="E103" t="str">
            <v>GL Figures</v>
          </cell>
          <cell r="F103" t="str">
            <v>Separate</v>
          </cell>
          <cell r="G103">
            <v>1E-4</v>
          </cell>
          <cell r="H103">
            <v>-2.0000000000000002E-5</v>
          </cell>
          <cell r="I103">
            <v>-2.9999999999999997E-5</v>
          </cell>
          <cell r="J103">
            <v>2.0000000000000002E-5</v>
          </cell>
          <cell r="K103">
            <v>0</v>
          </cell>
          <cell r="L103">
            <v>0</v>
          </cell>
          <cell r="M103">
            <v>0</v>
          </cell>
          <cell r="N103">
            <v>7.0000000000000007E-5</v>
          </cell>
          <cell r="O103">
            <v>0</v>
          </cell>
          <cell r="Q103">
            <v>0</v>
          </cell>
          <cell r="R103">
            <v>0</v>
          </cell>
          <cell r="S103">
            <v>7.0000000000000007E-5</v>
          </cell>
          <cell r="U103">
            <v>0.1</v>
          </cell>
          <cell r="V103">
            <v>-0.02</v>
          </cell>
          <cell r="W103">
            <v>-0.03</v>
          </cell>
          <cell r="X103">
            <v>0.02</v>
          </cell>
          <cell r="AB103">
            <v>7.0000000000000007E-2</v>
          </cell>
          <cell r="AE103">
            <v>0</v>
          </cell>
          <cell r="AF103">
            <v>7.0000000000000007E-2</v>
          </cell>
          <cell r="AG103">
            <v>0.1</v>
          </cell>
          <cell r="AH103">
            <v>0.1</v>
          </cell>
          <cell r="AI103">
            <v>0</v>
          </cell>
          <cell r="AJ103">
            <v>0.1</v>
          </cell>
        </row>
        <row r="104">
          <cell r="C104">
            <v>810225</v>
          </cell>
          <cell r="D104" t="str">
            <v xml:space="preserve">  ROUNDING DIFF.ACCOUNT          </v>
          </cell>
          <cell r="E104" t="str">
            <v>GL Figures</v>
          </cell>
          <cell r="F104" t="str">
            <v>Separate</v>
          </cell>
          <cell r="G104">
            <v>0</v>
          </cell>
          <cell r="H104">
            <v>5.0000000000000002E-5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5.0000000000000002E-5</v>
          </cell>
          <cell r="O104">
            <v>0</v>
          </cell>
          <cell r="Q104">
            <v>0</v>
          </cell>
          <cell r="R104">
            <v>0</v>
          </cell>
          <cell r="S104">
            <v>5.0000000000000002E-5</v>
          </cell>
          <cell r="V104">
            <v>0.05</v>
          </cell>
          <cell r="AB104">
            <v>0.05</v>
          </cell>
          <cell r="AE104">
            <v>0</v>
          </cell>
          <cell r="AF104">
            <v>0.05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</row>
        <row r="105">
          <cell r="C105">
            <v>533505</v>
          </cell>
          <cell r="D105" t="str">
            <v xml:space="preserve">  ENTERTAINMENT EXPENSES (SG&amp;A)  </v>
          </cell>
          <cell r="E105" t="str">
            <v>GL Figures</v>
          </cell>
          <cell r="F105" t="str">
            <v>Separate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2.2329999999999999E-2</v>
          </cell>
          <cell r="L105">
            <v>0</v>
          </cell>
          <cell r="M105">
            <v>0</v>
          </cell>
          <cell r="N105">
            <v>2.2329999999999999E-2</v>
          </cell>
          <cell r="O105">
            <v>0</v>
          </cell>
          <cell r="Q105">
            <v>0</v>
          </cell>
          <cell r="R105">
            <v>0</v>
          </cell>
          <cell r="S105">
            <v>2.2329999999999999E-2</v>
          </cell>
          <cell r="Y105">
            <v>22.33</v>
          </cell>
          <cell r="AB105">
            <v>22.33</v>
          </cell>
          <cell r="AE105">
            <v>0</v>
          </cell>
          <cell r="AF105">
            <v>22.33</v>
          </cell>
          <cell r="AG105">
            <v>22.33</v>
          </cell>
          <cell r="AH105">
            <v>22.33</v>
          </cell>
          <cell r="AI105">
            <v>0</v>
          </cell>
          <cell r="AJ105">
            <v>22.33</v>
          </cell>
        </row>
        <row r="106">
          <cell r="G106">
            <v>26.605676666666668</v>
          </cell>
          <cell r="H106">
            <v>1.5722699999999998</v>
          </cell>
          <cell r="I106">
            <v>2.4281099999999998</v>
          </cell>
          <cell r="J106">
            <v>0.26754</v>
          </cell>
          <cell r="K106">
            <v>6.6321770370370379</v>
          </cell>
          <cell r="L106">
            <v>35.968807037037038</v>
          </cell>
          <cell r="M106">
            <v>0.13826703703703705</v>
          </cell>
          <cell r="N106">
            <v>73.612847777777759</v>
          </cell>
          <cell r="O106">
            <v>9.1433228148148142</v>
          </cell>
          <cell r="P106">
            <v>0</v>
          </cell>
          <cell r="Q106">
            <v>0.4633594074074075</v>
          </cell>
          <cell r="R106">
            <v>9.6066822222222221</v>
          </cell>
          <cell r="S106">
            <v>83.219529999999978</v>
          </cell>
          <cell r="U106">
            <v>30348.899999999998</v>
          </cell>
          <cell r="V106">
            <v>1572.2699999999998</v>
          </cell>
          <cell r="W106">
            <v>2428.1099999999997</v>
          </cell>
          <cell r="X106">
            <v>267.53999999999996</v>
          </cell>
          <cell r="Y106">
            <v>2982.28</v>
          </cell>
          <cell r="Z106">
            <v>36033.86</v>
          </cell>
          <cell r="AA106">
            <v>209.33999999999997</v>
          </cell>
          <cell r="AB106">
            <v>73842.300000000017</v>
          </cell>
          <cell r="AC106">
            <v>8940.5399999999991</v>
          </cell>
          <cell r="AD106">
            <v>436.69</v>
          </cell>
          <cell r="AE106">
            <v>9377.2300000000014</v>
          </cell>
          <cell r="AF106">
            <v>83219.530000000013</v>
          </cell>
          <cell r="AG106">
            <v>78951.609999999986</v>
          </cell>
          <cell r="AH106">
            <v>69574.38</v>
          </cell>
          <cell r="AI106">
            <v>0</v>
          </cell>
          <cell r="AJ106">
            <v>69574.38</v>
          </cell>
        </row>
        <row r="108">
          <cell r="G108">
            <v>629.78986011715654</v>
          </cell>
          <cell r="H108">
            <v>18.03445</v>
          </cell>
          <cell r="I108">
            <v>9.94224</v>
          </cell>
          <cell r="J108">
            <v>14.618819999999999</v>
          </cell>
          <cell r="K108">
            <v>36.429912534236934</v>
          </cell>
          <cell r="L108">
            <v>91.205847436293467</v>
          </cell>
          <cell r="M108">
            <v>13.757772164023402</v>
          </cell>
          <cell r="N108">
            <v>813.77890225171029</v>
          </cell>
          <cell r="O108">
            <v>152.67157833614118</v>
          </cell>
          <cell r="P108">
            <v>6.8524658319984679</v>
          </cell>
          <cell r="Q108">
            <v>3.1654535801499759</v>
          </cell>
          <cell r="R108">
            <v>162.6894977482896</v>
          </cell>
          <cell r="S108">
            <v>976.46840000000009</v>
          </cell>
          <cell r="U108">
            <v>604726.36</v>
          </cell>
          <cell r="V108">
            <v>18034.45</v>
          </cell>
          <cell r="W108">
            <v>9942.239999999998</v>
          </cell>
          <cell r="X108">
            <v>14618.82</v>
          </cell>
          <cell r="Y108">
            <v>72511.539999999994</v>
          </cell>
          <cell r="Z108">
            <v>54277.97</v>
          </cell>
          <cell r="AA108">
            <v>1317.3</v>
          </cell>
          <cell r="AB108">
            <v>775428.68</v>
          </cell>
          <cell r="AC108">
            <v>197833.78999999998</v>
          </cell>
          <cell r="AD108">
            <v>3205.93</v>
          </cell>
          <cell r="AE108">
            <v>201039.72</v>
          </cell>
          <cell r="AF108">
            <v>976468.40000000014</v>
          </cell>
          <cell r="AG108">
            <v>933872.8899999999</v>
          </cell>
          <cell r="AH108">
            <v>732833.17</v>
          </cell>
          <cell r="AI108">
            <v>0</v>
          </cell>
          <cell r="AJ108">
            <v>732833.16999999993</v>
          </cell>
        </row>
        <row r="110">
          <cell r="G110">
            <v>994.82237856658196</v>
          </cell>
          <cell r="H110">
            <v>24.91478</v>
          </cell>
          <cell r="I110">
            <v>11.388949999999999</v>
          </cell>
          <cell r="J110">
            <v>24.321159999999999</v>
          </cell>
          <cell r="K110">
            <v>37.204613671568282</v>
          </cell>
          <cell r="L110">
            <v>92.01935576670698</v>
          </cell>
          <cell r="M110">
            <v>15.038263172398592</v>
          </cell>
          <cell r="N110">
            <v>1199.7095011772558</v>
          </cell>
          <cell r="O110">
            <v>336.90765768935938</v>
          </cell>
          <cell r="P110">
            <v>6.8524658319984679</v>
          </cell>
          <cell r="Q110">
            <v>3.6645053013863511</v>
          </cell>
          <cell r="R110">
            <v>347.42462882274418</v>
          </cell>
          <cell r="S110">
            <v>1547.1341299999999</v>
          </cell>
          <cell r="U110">
            <v>999369.08</v>
          </cell>
          <cell r="V110">
            <v>24914.78</v>
          </cell>
          <cell r="W110">
            <v>11388.949999999997</v>
          </cell>
          <cell r="X110">
            <v>14618.82</v>
          </cell>
          <cell r="Y110">
            <v>77112.739999999991</v>
          </cell>
          <cell r="Z110">
            <v>55099.55</v>
          </cell>
          <cell r="AA110">
            <v>1317.3</v>
          </cell>
          <cell r="AB110">
            <v>1193523.56</v>
          </cell>
          <cell r="AC110">
            <v>350404.64</v>
          </cell>
          <cell r="AD110">
            <v>3205.93</v>
          </cell>
          <cell r="AE110">
            <v>353610.57</v>
          </cell>
          <cell r="AF110">
            <v>1547134.1300000001</v>
          </cell>
          <cell r="AG110">
            <v>1486509.2399999998</v>
          </cell>
          <cell r="AH110">
            <v>1132898.67</v>
          </cell>
          <cell r="AI110">
            <v>0</v>
          </cell>
          <cell r="AJ110">
            <v>1132898.67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 Rupees  $"/>
      <sheetName val="TB   $"/>
      <sheetName val="TB  Rs"/>
      <sheetName val="TB RS $  feb"/>
      <sheetName val="Bal_Sheet"/>
      <sheetName val="TB__Rupees__$"/>
      <sheetName val="TB___$"/>
      <sheetName val="TB__Rs"/>
      <sheetName val="TB_RS_$__feb"/>
      <sheetName val="CC APR04"/>
      <sheetName val="CC MAY04"/>
      <sheetName val="CC JUNE04"/>
      <sheetName val="Sheet1"/>
      <sheetName val="TRIAL BALANCE"/>
      <sheetName val="Korrektur"/>
      <sheetName val="Bal_Sheet1"/>
      <sheetName val="TB__Rupees__$1"/>
      <sheetName val="TB___$1"/>
      <sheetName val="TB__Rs1"/>
      <sheetName val="TB_RS_$__feb1"/>
      <sheetName val="Bal_Sheet2"/>
      <sheetName val="TB__Rupees__$2"/>
      <sheetName val="TB___$2"/>
      <sheetName val="TB__Rs2"/>
      <sheetName val="TB_RS_$__feb2"/>
      <sheetName val="Bal_Sheet3"/>
      <sheetName val="TB__Rupees__$3"/>
      <sheetName val="TB___$3"/>
      <sheetName val="TB__Rs3"/>
      <sheetName val="TB_RS_$__feb3"/>
      <sheetName val="Bal_Sheet4"/>
      <sheetName val="TB__Rupees__$4"/>
      <sheetName val="TB___$4"/>
      <sheetName val="TB__Rs4"/>
      <sheetName val="TB_RS_$__feb4"/>
      <sheetName val="Bal_Sheet5"/>
      <sheetName val="TB__Rupees__$5"/>
      <sheetName val="TB___$5"/>
      <sheetName val="TB__Rs5"/>
      <sheetName val="TB_RS_$__feb5"/>
      <sheetName val="Bal_Sheet6"/>
      <sheetName val="TB__Rupees__$6"/>
      <sheetName val="TB___$6"/>
      <sheetName val="TB__Rs6"/>
      <sheetName val="TB_RS_$__feb6"/>
    </sheetNames>
    <sheetDataSet>
      <sheetData sheetId="0"/>
      <sheetData sheetId="1"/>
      <sheetData sheetId="2" refreshError="1">
        <row r="1">
          <cell r="B1" t="str">
            <v>Ledger Acc.</v>
          </cell>
          <cell r="C1" t="str">
            <v>Ledger Account Description</v>
          </cell>
          <cell r="D1" t="str">
            <v>Rupees</v>
          </cell>
          <cell r="E1" t="str">
            <v>US$</v>
          </cell>
        </row>
        <row r="2">
          <cell r="B2">
            <v>100000</v>
          </cell>
          <cell r="C2" t="str">
            <v xml:space="preserve"> PETTY CASH                     </v>
          </cell>
          <cell r="D2">
            <v>908538</v>
          </cell>
          <cell r="E2">
            <v>19821.25</v>
          </cell>
        </row>
        <row r="3">
          <cell r="B3">
            <v>100009</v>
          </cell>
          <cell r="C3" t="str">
            <v xml:space="preserve"> IMPREST ACCOUNT - INDIA        </v>
          </cell>
          <cell r="D3">
            <v>323743.12</v>
          </cell>
          <cell r="E3">
            <v>7143.06</v>
          </cell>
        </row>
        <row r="4">
          <cell r="B4">
            <v>100011</v>
          </cell>
          <cell r="C4" t="str">
            <v xml:space="preserve"> PETTY CASH - NOIDA             </v>
          </cell>
          <cell r="D4">
            <v>28219.56</v>
          </cell>
          <cell r="E4">
            <v>625.27</v>
          </cell>
        </row>
        <row r="5">
          <cell r="B5">
            <v>100012</v>
          </cell>
          <cell r="C5" t="str">
            <v xml:space="preserve"> PETTY CASH - CHENNAI           </v>
          </cell>
          <cell r="D5">
            <v>9561.5</v>
          </cell>
          <cell r="E5">
            <v>228.68</v>
          </cell>
        </row>
        <row r="6">
          <cell r="B6">
            <v>100013</v>
          </cell>
          <cell r="C6" t="str">
            <v xml:space="preserve"> PETTY CASH - PONDY             </v>
          </cell>
          <cell r="D6">
            <v>10654.4</v>
          </cell>
          <cell r="E6">
            <v>234.17</v>
          </cell>
        </row>
        <row r="7">
          <cell r="B7">
            <v>100070</v>
          </cell>
          <cell r="C7" t="str">
            <v xml:space="preserve"> SBI, PONDY                     </v>
          </cell>
          <cell r="D7">
            <v>32430</v>
          </cell>
          <cell r="E7">
            <v>683.09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848011.84</v>
          </cell>
          <cell r="E8">
            <v>19913.46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74060.679999999993</v>
          </cell>
          <cell r="E9">
            <v>1688.57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109900.4</v>
          </cell>
          <cell r="E10">
            <v>2505.71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7236259.6799999997</v>
          </cell>
          <cell r="E11">
            <v>201719.41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3917118.45</v>
          </cell>
          <cell r="E12">
            <v>86471.89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390334.36</v>
          </cell>
          <cell r="E13">
            <v>7470.68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0</v>
          </cell>
          <cell r="E14">
            <v>0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0</v>
          </cell>
          <cell r="E15">
            <v>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861335.08</v>
          </cell>
          <cell r="E16">
            <v>60473.78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185712.76</v>
          </cell>
          <cell r="E17">
            <v>4236.76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59761.440000000002</v>
          </cell>
          <cell r="E18">
            <v>1362.55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0</v>
          </cell>
          <cell r="E19">
            <v>0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0</v>
          </cell>
          <cell r="E20">
            <v>0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0</v>
          </cell>
          <cell r="E21">
            <v>0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0</v>
          </cell>
          <cell r="E22">
            <v>0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0</v>
          </cell>
          <cell r="E23">
            <v>0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111865.08</v>
          </cell>
          <cell r="E24">
            <v>2485.38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0</v>
          </cell>
          <cell r="E25">
            <v>0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182763.72</v>
          </cell>
          <cell r="E26">
            <v>4118.7700000000004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11289.4</v>
          </cell>
          <cell r="E27">
            <v>520.78</v>
          </cell>
        </row>
        <row r="28">
          <cell r="B28">
            <v>100092</v>
          </cell>
          <cell r="C28" t="str">
            <v xml:space="preserve"> IDBI BANK,CIPL-039103000000046 </v>
          </cell>
          <cell r="D28">
            <v>0</v>
          </cell>
          <cell r="E28">
            <v>0</v>
          </cell>
        </row>
        <row r="29">
          <cell r="B29">
            <v>100093</v>
          </cell>
          <cell r="C29" t="str">
            <v xml:space="preserve"> IDBI BANK,CIPL-039103000000073 </v>
          </cell>
          <cell r="D29">
            <v>0</v>
          </cell>
          <cell r="E29">
            <v>0</v>
          </cell>
        </row>
        <row r="30">
          <cell r="B30">
            <v>100094</v>
          </cell>
          <cell r="C30" t="str">
            <v xml:space="preserve"> IDBI BANK,CIPL-ATD-EEFC        </v>
          </cell>
          <cell r="D30">
            <v>0</v>
          </cell>
          <cell r="E30">
            <v>0</v>
          </cell>
        </row>
        <row r="31">
          <cell r="B31">
            <v>100095</v>
          </cell>
          <cell r="C31" t="str">
            <v xml:space="preserve"> IDBI BANK,CIPL-TE-EEFC         </v>
          </cell>
          <cell r="D31">
            <v>0</v>
          </cell>
          <cell r="E31">
            <v>0</v>
          </cell>
        </row>
        <row r="32">
          <cell r="B32">
            <v>100096</v>
          </cell>
          <cell r="C32" t="str">
            <v xml:space="preserve"> GTB,CIPL-1200101059            </v>
          </cell>
          <cell r="D32">
            <v>0</v>
          </cell>
          <cell r="E32">
            <v>0</v>
          </cell>
        </row>
        <row r="33">
          <cell r="B33">
            <v>100097</v>
          </cell>
          <cell r="C33" t="str">
            <v xml:space="preserve"> GTB,CIPL-1200101060            </v>
          </cell>
          <cell r="D33">
            <v>0</v>
          </cell>
          <cell r="E33">
            <v>0</v>
          </cell>
        </row>
        <row r="34">
          <cell r="B34">
            <v>100098</v>
          </cell>
          <cell r="C34" t="str">
            <v xml:space="preserve"> GTB,CIPL-ATD-EEFC              </v>
          </cell>
          <cell r="D34">
            <v>0</v>
          </cell>
          <cell r="E34">
            <v>0</v>
          </cell>
        </row>
        <row r="35">
          <cell r="B35">
            <v>100099</v>
          </cell>
          <cell r="C35" t="str">
            <v xml:space="preserve"> GTB,CIPL-TE-EEFC               </v>
          </cell>
          <cell r="D35">
            <v>0</v>
          </cell>
          <cell r="E35">
            <v>0</v>
          </cell>
        </row>
        <row r="36">
          <cell r="B36">
            <v>100143</v>
          </cell>
          <cell r="C36" t="str">
            <v xml:space="preserve"> Standard Chartered, SGD,40-0-  </v>
          </cell>
          <cell r="D36">
            <v>0</v>
          </cell>
          <cell r="E36">
            <v>0</v>
          </cell>
        </row>
        <row r="37">
          <cell r="B37">
            <v>100144</v>
          </cell>
          <cell r="C37" t="str">
            <v xml:space="preserve"> Standard Chartered, USD,40-7-  </v>
          </cell>
          <cell r="D37">
            <v>0</v>
          </cell>
          <cell r="E37">
            <v>0</v>
          </cell>
        </row>
        <row r="38">
          <cell r="B38">
            <v>100180</v>
          </cell>
          <cell r="C38" t="str">
            <v xml:space="preserve"> UBI,CIPL-30028                 </v>
          </cell>
          <cell r="D38">
            <v>0</v>
          </cell>
          <cell r="E38">
            <v>0</v>
          </cell>
        </row>
        <row r="39">
          <cell r="B39">
            <v>100181</v>
          </cell>
          <cell r="C39" t="str">
            <v xml:space="preserve"> UBI,CIPL-EEFC                  </v>
          </cell>
          <cell r="D39">
            <v>0</v>
          </cell>
          <cell r="E39">
            <v>0</v>
          </cell>
        </row>
        <row r="40">
          <cell r="B40">
            <v>100182</v>
          </cell>
          <cell r="C40" t="str">
            <v xml:space="preserve"> UWB,CIPL,DADAR                 </v>
          </cell>
          <cell r="D40">
            <v>0</v>
          </cell>
          <cell r="E40">
            <v>0</v>
          </cell>
        </row>
        <row r="41">
          <cell r="B41">
            <v>100183</v>
          </cell>
          <cell r="C41" t="str">
            <v xml:space="preserve"> PNB,CIPL-908                   </v>
          </cell>
          <cell r="D41">
            <v>13832</v>
          </cell>
          <cell r="E41">
            <v>305.13</v>
          </cell>
        </row>
        <row r="42">
          <cell r="B42">
            <v>100184</v>
          </cell>
          <cell r="C42" t="str">
            <v xml:space="preserve"> SBI (NO LIEN ACCOUNT),IDBI     </v>
          </cell>
          <cell r="D42">
            <v>0</v>
          </cell>
          <cell r="E42">
            <v>0</v>
          </cell>
        </row>
        <row r="43">
          <cell r="B43">
            <v>100185</v>
          </cell>
          <cell r="C43" t="str">
            <v xml:space="preserve"> SBT,CHENNAI,CIPL-1153          </v>
          </cell>
          <cell r="D43">
            <v>0</v>
          </cell>
          <cell r="E43">
            <v>0.03</v>
          </cell>
        </row>
        <row r="44">
          <cell r="B44">
            <v>100186</v>
          </cell>
          <cell r="C44" t="str">
            <v xml:space="preserve"> INDIAN BANK-CHENNAI-CIPL-EEFC  </v>
          </cell>
          <cell r="D44">
            <v>2255.7199999999998</v>
          </cell>
          <cell r="E44">
            <v>49.37</v>
          </cell>
        </row>
        <row r="45">
          <cell r="B45">
            <v>100187</v>
          </cell>
          <cell r="C45" t="str">
            <v xml:space="preserve"> IOB, PONDICHERRY,CIPL          </v>
          </cell>
          <cell r="D45">
            <v>1442923.08</v>
          </cell>
          <cell r="E45">
            <v>31883.64</v>
          </cell>
        </row>
        <row r="46">
          <cell r="B46">
            <v>100191</v>
          </cell>
          <cell r="C46" t="str">
            <v xml:space="preserve"> CHEQUES ON HAND                </v>
          </cell>
          <cell r="D46">
            <v>0</v>
          </cell>
          <cell r="E46">
            <v>0</v>
          </cell>
        </row>
        <row r="47">
          <cell r="B47">
            <v>100192</v>
          </cell>
          <cell r="C47" t="str">
            <v xml:space="preserve"> CASH IN TRANSIT                </v>
          </cell>
          <cell r="D47">
            <v>0</v>
          </cell>
          <cell r="E47">
            <v>0</v>
          </cell>
        </row>
        <row r="48">
          <cell r="B48">
            <v>105002</v>
          </cell>
          <cell r="C48" t="str">
            <v xml:space="preserve"> MARGIN MONEY GUARNTEE L/CS     </v>
          </cell>
          <cell r="D48">
            <v>0</v>
          </cell>
          <cell r="E48">
            <v>0</v>
          </cell>
        </row>
        <row r="49">
          <cell r="B49">
            <v>105003</v>
          </cell>
          <cell r="C49" t="str">
            <v xml:space="preserve"> FIXED DEPOISTS WITH BANK       </v>
          </cell>
          <cell r="D49">
            <v>0</v>
          </cell>
          <cell r="E49">
            <v>0</v>
          </cell>
        </row>
        <row r="50">
          <cell r="B50">
            <v>108118</v>
          </cell>
          <cell r="C50" t="str">
            <v xml:space="preserve"> RESTRICTED CASH - MARGIN MONEY </v>
          </cell>
          <cell r="D50">
            <v>25655000</v>
          </cell>
          <cell r="E50">
            <v>567417.74</v>
          </cell>
        </row>
        <row r="51">
          <cell r="B51">
            <v>108119</v>
          </cell>
          <cell r="C51" t="str">
            <v xml:space="preserve"> RESTRICTED CASH - INVESTMENTS  </v>
          </cell>
          <cell r="D51">
            <v>15000000</v>
          </cell>
          <cell r="E51">
            <v>330979.7</v>
          </cell>
        </row>
        <row r="52">
          <cell r="B52">
            <v>108200</v>
          </cell>
          <cell r="C52" t="str">
            <v xml:space="preserve"> RESTRICTED CASH-FIXED DEPOSITS </v>
          </cell>
          <cell r="D52">
            <v>71680320</v>
          </cell>
          <cell r="E52">
            <v>1581646.63</v>
          </cell>
        </row>
        <row r="53">
          <cell r="B53">
            <v>110010</v>
          </cell>
          <cell r="C53" t="str">
            <v xml:space="preserve"> TRADE ACCOUNTS RECEIVABLE EXT  </v>
          </cell>
          <cell r="D53">
            <v>1874712.09</v>
          </cell>
          <cell r="E53">
            <v>41270.83</v>
          </cell>
        </row>
        <row r="54">
          <cell r="B54">
            <v>110040</v>
          </cell>
          <cell r="C54" t="str">
            <v xml:space="preserve"> ADVANCE / UNALLOCATED - EXT    </v>
          </cell>
          <cell r="D54">
            <v>0</v>
          </cell>
          <cell r="E54">
            <v>0</v>
          </cell>
        </row>
        <row r="55">
          <cell r="B55">
            <v>110099</v>
          </cell>
          <cell r="C55" t="str">
            <v xml:space="preserve"> AR CONTROL CIPL NON BAAN DIV.  </v>
          </cell>
          <cell r="D55">
            <v>32247958.68</v>
          </cell>
          <cell r="E55">
            <v>709747.19999999995</v>
          </cell>
        </row>
        <row r="56">
          <cell r="B56">
            <v>110200</v>
          </cell>
          <cell r="C56" t="str">
            <v xml:space="preserve"> Sales Clearing BaaN            </v>
          </cell>
          <cell r="D56">
            <v>0</v>
          </cell>
          <cell r="E56">
            <v>0</v>
          </cell>
        </row>
        <row r="57">
          <cell r="B57">
            <v>111000</v>
          </cell>
          <cell r="C57" t="str">
            <v xml:space="preserve"> ALLOW.FOR DOUBTFUL DEBT SPECIF </v>
          </cell>
          <cell r="D57">
            <v>0</v>
          </cell>
          <cell r="E57">
            <v>0</v>
          </cell>
        </row>
        <row r="58">
          <cell r="B58">
            <v>111001</v>
          </cell>
          <cell r="C58" t="str">
            <v xml:space="preserve"> ALLOWANCE FOR DOUBTFUL GENERAL </v>
          </cell>
          <cell r="D58">
            <v>0</v>
          </cell>
          <cell r="E58">
            <v>0</v>
          </cell>
        </row>
        <row r="59">
          <cell r="B59">
            <v>112015</v>
          </cell>
          <cell r="C59" t="str">
            <v xml:space="preserve"> AR TRADE I/C: Sri Lanka _ 015  </v>
          </cell>
          <cell r="D59">
            <v>336267729.74000001</v>
          </cell>
          <cell r="E59">
            <v>7287357.4500000002</v>
          </cell>
        </row>
        <row r="60">
          <cell r="B60">
            <v>112016</v>
          </cell>
          <cell r="C60" t="str">
            <v xml:space="preserve"> AR TRADE I/C: USA_016          </v>
          </cell>
          <cell r="D60">
            <v>4348327044.1899996</v>
          </cell>
          <cell r="E60">
            <v>95471067.329999998</v>
          </cell>
        </row>
        <row r="61">
          <cell r="B61">
            <v>112017</v>
          </cell>
          <cell r="C61" t="str">
            <v xml:space="preserve"> AR TRADE I/C:International_017 </v>
          </cell>
          <cell r="D61">
            <v>77270576.689999998</v>
          </cell>
          <cell r="E61">
            <v>1685174.2</v>
          </cell>
        </row>
        <row r="62">
          <cell r="B62">
            <v>112018</v>
          </cell>
          <cell r="C62" t="str">
            <v xml:space="preserve"> AR TRADE I/C: Singapore_018    </v>
          </cell>
          <cell r="D62">
            <v>164959427.11000001</v>
          </cell>
          <cell r="E62">
            <v>3629883.16</v>
          </cell>
        </row>
        <row r="63">
          <cell r="B63">
            <v>112019</v>
          </cell>
          <cell r="C63" t="str">
            <v xml:space="preserve"> AR TRADE I/C: EUROPE_019       </v>
          </cell>
          <cell r="D63">
            <v>8301583.6600000001</v>
          </cell>
          <cell r="E63">
            <v>183052.67</v>
          </cell>
        </row>
        <row r="64">
          <cell r="B64">
            <v>112021</v>
          </cell>
          <cell r="C64" t="str">
            <v xml:space="preserve"> AR TRADE I/C: CIPL_021         </v>
          </cell>
          <cell r="D64">
            <v>0</v>
          </cell>
          <cell r="E64">
            <v>0</v>
          </cell>
        </row>
        <row r="65">
          <cell r="B65">
            <v>112022</v>
          </cell>
          <cell r="C65" t="str">
            <v xml:space="preserve"> AR TRADE I/C: CPIPL_022        </v>
          </cell>
          <cell r="D65">
            <v>0</v>
          </cell>
          <cell r="E65">
            <v>0</v>
          </cell>
        </row>
        <row r="66">
          <cell r="B66">
            <v>112097</v>
          </cell>
          <cell r="C66" t="str">
            <v xml:space="preserve"> AR TRADE NON BAAN I/C OFFSET   </v>
          </cell>
          <cell r="D66">
            <v>56040551.710000001</v>
          </cell>
          <cell r="E66">
            <v>1226898.44</v>
          </cell>
        </row>
        <row r="67">
          <cell r="B67">
            <v>112099</v>
          </cell>
          <cell r="C67" t="str">
            <v xml:space="preserve"> AR TRADE NON BAAN I/C-         </v>
          </cell>
          <cell r="D67">
            <v>0</v>
          </cell>
          <cell r="E67">
            <v>0</v>
          </cell>
        </row>
        <row r="68">
          <cell r="B68">
            <v>112115</v>
          </cell>
          <cell r="C68" t="str">
            <v xml:space="preserve"> I/C DUE FROM: Sri Lanka _015   </v>
          </cell>
          <cell r="D68">
            <v>10257806</v>
          </cell>
          <cell r="E68">
            <v>224472.48</v>
          </cell>
        </row>
        <row r="69">
          <cell r="B69">
            <v>112116</v>
          </cell>
          <cell r="C69" t="str">
            <v xml:space="preserve"> I/C DUE FROM: USA_016          </v>
          </cell>
          <cell r="D69">
            <v>281182564.94</v>
          </cell>
          <cell r="E69">
            <v>6173201.9800000004</v>
          </cell>
        </row>
        <row r="70">
          <cell r="B70">
            <v>112117</v>
          </cell>
          <cell r="C70" t="str">
            <v xml:space="preserve"> I/C DUE FROM:International_017 </v>
          </cell>
          <cell r="D70">
            <v>-66513.36</v>
          </cell>
          <cell r="E70">
            <v>-37.54</v>
          </cell>
        </row>
        <row r="71">
          <cell r="B71">
            <v>112118</v>
          </cell>
          <cell r="C71" t="str">
            <v xml:space="preserve"> I/C DUE FROM: Singapore_018    </v>
          </cell>
          <cell r="D71">
            <v>3024450</v>
          </cell>
          <cell r="E71">
            <v>66000</v>
          </cell>
        </row>
        <row r="72">
          <cell r="B72">
            <v>112120</v>
          </cell>
          <cell r="C72" t="str">
            <v xml:space="preserve"> I/C DUE FROM: Malaysia_020     </v>
          </cell>
          <cell r="D72">
            <v>1901013.83</v>
          </cell>
          <cell r="E72">
            <v>41889.32</v>
          </cell>
        </row>
        <row r="73">
          <cell r="B73">
            <v>112122</v>
          </cell>
          <cell r="C73" t="str">
            <v xml:space="preserve"> I/C DUE FROM: CPIPL_022        </v>
          </cell>
          <cell r="D73">
            <v>4765272.8899999997</v>
          </cell>
          <cell r="E73">
            <v>104616.75</v>
          </cell>
        </row>
        <row r="74">
          <cell r="B74">
            <v>112516</v>
          </cell>
          <cell r="C74" t="str">
            <v xml:space="preserve"> UNALL/ADV-IC REC: USA_016      </v>
          </cell>
          <cell r="D74">
            <v>0</v>
          </cell>
          <cell r="E74">
            <v>0</v>
          </cell>
        </row>
        <row r="75">
          <cell r="B75">
            <v>112522</v>
          </cell>
          <cell r="C75" t="str">
            <v xml:space="preserve"> UNALL/ADV-IC REC: CPIPL_022    </v>
          </cell>
          <cell r="D75">
            <v>-1593.82</v>
          </cell>
          <cell r="E75">
            <v>-35.119999999999997</v>
          </cell>
        </row>
        <row r="76">
          <cell r="B76">
            <v>114000</v>
          </cell>
          <cell r="C76" t="str">
            <v xml:space="preserve"> OTHER RECEIVABLE               </v>
          </cell>
          <cell r="D76">
            <v>146251.01999999999</v>
          </cell>
          <cell r="E76">
            <v>3227.28</v>
          </cell>
        </row>
        <row r="77">
          <cell r="B77">
            <v>114098</v>
          </cell>
          <cell r="C77" t="str">
            <v xml:space="preserve"> DUE FROM SUBSIDIARY COMPANY    </v>
          </cell>
          <cell r="D77">
            <v>3189361.13</v>
          </cell>
          <cell r="E77">
            <v>70308.039999999994</v>
          </cell>
        </row>
        <row r="78">
          <cell r="B78">
            <v>114101</v>
          </cell>
          <cell r="C78" t="str">
            <v xml:space="preserve"> INCOME TAX REFUND RECEIVABLE   </v>
          </cell>
          <cell r="D78">
            <v>9631</v>
          </cell>
          <cell r="E78">
            <v>212.97</v>
          </cell>
        </row>
        <row r="79">
          <cell r="B79">
            <v>116000</v>
          </cell>
          <cell r="C79" t="str">
            <v xml:space="preserve"> EMPLOYEE RECEIVABLES           </v>
          </cell>
          <cell r="D79">
            <v>2261745.65</v>
          </cell>
          <cell r="E79">
            <v>49890.8</v>
          </cell>
        </row>
        <row r="80">
          <cell r="B80">
            <v>116001</v>
          </cell>
          <cell r="C80" t="str">
            <v xml:space="preserve"> EMPLOYEE RECEIVABLES - HISTORY </v>
          </cell>
          <cell r="D80">
            <v>124497</v>
          </cell>
          <cell r="E80">
            <v>2744.96</v>
          </cell>
        </row>
        <row r="81">
          <cell r="B81">
            <v>119021</v>
          </cell>
          <cell r="C81" t="str">
            <v xml:space="preserve"> INVENTORY I/C- CIPL_021        </v>
          </cell>
          <cell r="D81">
            <v>0</v>
          </cell>
          <cell r="E81">
            <v>0</v>
          </cell>
        </row>
        <row r="82">
          <cell r="B82">
            <v>120003</v>
          </cell>
          <cell r="C82" t="str">
            <v xml:space="preserve"> INV. RM W/H 021R01 CIPL        </v>
          </cell>
          <cell r="D82">
            <v>210724519.52000001</v>
          </cell>
          <cell r="E82">
            <v>4654187.09</v>
          </cell>
        </row>
        <row r="83">
          <cell r="B83">
            <v>120006</v>
          </cell>
          <cell r="C83" t="str">
            <v xml:space="preserve"> INV. RAW MATERIAL 021R02       </v>
          </cell>
          <cell r="D83">
            <v>0</v>
          </cell>
          <cell r="E83">
            <v>0</v>
          </cell>
        </row>
        <row r="84">
          <cell r="B84">
            <v>120007</v>
          </cell>
          <cell r="C84" t="str">
            <v xml:space="preserve"> INV. RAW MATERIAL 021R03       </v>
          </cell>
          <cell r="D84">
            <v>203105279.72999999</v>
          </cell>
          <cell r="E84">
            <v>4485589.4400000004</v>
          </cell>
        </row>
        <row r="85">
          <cell r="B85">
            <v>120500</v>
          </cell>
          <cell r="C85" t="str">
            <v xml:space="preserve"> CONSIGN INV. W/H 021C01 CIPL   </v>
          </cell>
          <cell r="D85">
            <v>0</v>
          </cell>
          <cell r="E85">
            <v>0</v>
          </cell>
        </row>
        <row r="86">
          <cell r="B86">
            <v>120502</v>
          </cell>
          <cell r="C86" t="str">
            <v xml:space="preserve"> INV. W/H 021C02 micron hub     </v>
          </cell>
          <cell r="D86">
            <v>25844237.530000001</v>
          </cell>
          <cell r="E86">
            <v>570835.49</v>
          </cell>
        </row>
        <row r="87">
          <cell r="B87">
            <v>121000</v>
          </cell>
          <cell r="C87" t="str">
            <v xml:space="preserve"> INV. WIP TO WORK ORDERS        </v>
          </cell>
          <cell r="D87">
            <v>0.16</v>
          </cell>
          <cell r="E87">
            <v>0</v>
          </cell>
        </row>
        <row r="88">
          <cell r="B88">
            <v>121013</v>
          </cell>
          <cell r="C88" t="str">
            <v xml:space="preserve"> INV WIP W/H 021W01 CIPL#43-HSA </v>
          </cell>
          <cell r="D88">
            <v>14437744.92</v>
          </cell>
          <cell r="E88">
            <v>318952.12</v>
          </cell>
        </row>
        <row r="89">
          <cell r="B89">
            <v>121014</v>
          </cell>
          <cell r="C89" t="str">
            <v xml:space="preserve"> INV WIP W/H 021W02 CIPL#57-HSA </v>
          </cell>
          <cell r="D89">
            <v>12492319.949999999</v>
          </cell>
          <cell r="E89">
            <v>275962.03999999998</v>
          </cell>
        </row>
        <row r="90">
          <cell r="B90">
            <v>121015</v>
          </cell>
          <cell r="C90" t="str">
            <v xml:space="preserve"> INV WIP W/H 021W03 CIPL#42ACPA </v>
          </cell>
          <cell r="D90">
            <v>18621155.350000001</v>
          </cell>
          <cell r="E90">
            <v>411318.11</v>
          </cell>
        </row>
        <row r="91">
          <cell r="B91">
            <v>121016</v>
          </cell>
          <cell r="C91" t="str">
            <v xml:space="preserve"> INV WIP W/H 021W04 CCD#41      </v>
          </cell>
          <cell r="D91">
            <v>13887834.699999999</v>
          </cell>
          <cell r="E91">
            <v>306726.73</v>
          </cell>
        </row>
        <row r="92">
          <cell r="B92">
            <v>121017</v>
          </cell>
          <cell r="C92" t="str">
            <v xml:space="preserve"> INV WIP W/H 021W05 #84 MEMORY  </v>
          </cell>
          <cell r="D92">
            <v>21701303.949999999</v>
          </cell>
          <cell r="E92">
            <v>479250.17</v>
          </cell>
        </row>
        <row r="93">
          <cell r="B93">
            <v>121018</v>
          </cell>
          <cell r="C93" t="str">
            <v xml:space="preserve"> INV WIP W/H 021W06 CCD#83ECHMT </v>
          </cell>
          <cell r="D93">
            <v>55867538.210000001</v>
          </cell>
          <cell r="E93">
            <v>1233808.5900000001</v>
          </cell>
        </row>
        <row r="94">
          <cell r="B94">
            <v>121019</v>
          </cell>
          <cell r="C94" t="str">
            <v xml:space="preserve"> INV WIP W/H 021W07 #83-B       </v>
          </cell>
          <cell r="D94">
            <v>0</v>
          </cell>
          <cell r="E94">
            <v>0</v>
          </cell>
        </row>
        <row r="95">
          <cell r="B95">
            <v>121020</v>
          </cell>
          <cell r="C95" t="str">
            <v xml:space="preserve"> INV WIP W/H 021W08 #83-B       </v>
          </cell>
          <cell r="D95">
            <v>205325.24</v>
          </cell>
          <cell r="E95">
            <v>4535.95</v>
          </cell>
        </row>
        <row r="96">
          <cell r="B96">
            <v>121021</v>
          </cell>
          <cell r="C96" t="str">
            <v xml:space="preserve"> INV WIP W/H 021W09 #66HID      </v>
          </cell>
          <cell r="D96">
            <v>0</v>
          </cell>
          <cell r="E96">
            <v>0</v>
          </cell>
        </row>
        <row r="97">
          <cell r="B97">
            <v>121030</v>
          </cell>
          <cell r="C97" t="str">
            <v xml:space="preserve"> INV SUB CONT W/H 021E01        </v>
          </cell>
          <cell r="D97">
            <v>0</v>
          </cell>
          <cell r="E97">
            <v>0</v>
          </cell>
        </row>
        <row r="98">
          <cell r="B98">
            <v>121508</v>
          </cell>
          <cell r="C98" t="str">
            <v xml:space="preserve"> INV. MRB W/H 021M01 CIPL       </v>
          </cell>
          <cell r="D98">
            <v>9996923.0299999993</v>
          </cell>
          <cell r="E98">
            <v>220803.16</v>
          </cell>
        </row>
        <row r="99">
          <cell r="B99">
            <v>121509</v>
          </cell>
          <cell r="C99" t="str">
            <v xml:space="preserve"> INV. SCRAP W/H 021S01 CIPL     </v>
          </cell>
          <cell r="D99">
            <v>0</v>
          </cell>
          <cell r="E99">
            <v>0</v>
          </cell>
        </row>
        <row r="100">
          <cell r="B100">
            <v>121510</v>
          </cell>
          <cell r="C100" t="str">
            <v xml:space="preserve"> INV. RTV W/H 021V01 CIPL       </v>
          </cell>
          <cell r="D100">
            <v>116266968.8</v>
          </cell>
          <cell r="E100">
            <v>2567967.5699999998</v>
          </cell>
        </row>
        <row r="101">
          <cell r="B101">
            <v>121511</v>
          </cell>
          <cell r="C101" t="str">
            <v xml:space="preserve"> INV. RMA W/H 021X01 CIPL       </v>
          </cell>
          <cell r="D101">
            <v>899295.63</v>
          </cell>
          <cell r="E101">
            <v>19862.73</v>
          </cell>
        </row>
        <row r="102">
          <cell r="B102">
            <v>121520</v>
          </cell>
          <cell r="C102" t="str">
            <v xml:space="preserve"> INV. PRECISION 021X02 W/H      </v>
          </cell>
          <cell r="D102">
            <v>618093.87</v>
          </cell>
          <cell r="E102">
            <v>13652.11</v>
          </cell>
        </row>
        <row r="103">
          <cell r="B103">
            <v>121521</v>
          </cell>
          <cell r="C103" t="str">
            <v xml:space="preserve"> INV. PRECISION 021X03 W/H      </v>
          </cell>
          <cell r="D103">
            <v>2110720.6</v>
          </cell>
          <cell r="E103">
            <v>46628.2</v>
          </cell>
        </row>
        <row r="104">
          <cell r="B104">
            <v>122005</v>
          </cell>
          <cell r="C104" t="str">
            <v xml:space="preserve"> INV. FG W/H 021F01 CIPL        </v>
          </cell>
          <cell r="D104">
            <v>25846047.27</v>
          </cell>
          <cell r="E104">
            <v>570815.12</v>
          </cell>
        </row>
        <row r="105">
          <cell r="B105">
            <v>122010</v>
          </cell>
          <cell r="C105" t="str">
            <v xml:space="preserve"> INV. FG WAREHOUSE 021F02       </v>
          </cell>
          <cell r="D105">
            <v>34050363.409999996</v>
          </cell>
          <cell r="E105">
            <v>752153.31</v>
          </cell>
        </row>
        <row r="106">
          <cell r="B106">
            <v>123000</v>
          </cell>
          <cell r="C106" t="str">
            <v xml:space="preserve"> UNINVOICED SHIPMENTS- BAAN OUT </v>
          </cell>
          <cell r="D106">
            <v>0</v>
          </cell>
          <cell r="E106">
            <v>0</v>
          </cell>
        </row>
        <row r="107">
          <cell r="B107">
            <v>123015</v>
          </cell>
          <cell r="C107" t="str">
            <v xml:space="preserve"> UNINV SHPMNTS SRILANKA_015     </v>
          </cell>
          <cell r="D107">
            <v>0</v>
          </cell>
          <cell r="E107">
            <v>0</v>
          </cell>
        </row>
        <row r="108">
          <cell r="B108">
            <v>123016</v>
          </cell>
          <cell r="C108" t="str">
            <v xml:space="preserve"> UNINV SHPMNTS USA_016          </v>
          </cell>
          <cell r="D108">
            <v>0</v>
          </cell>
          <cell r="E108">
            <v>0</v>
          </cell>
        </row>
        <row r="109">
          <cell r="B109">
            <v>123018</v>
          </cell>
          <cell r="C109" t="str">
            <v xml:space="preserve"> UNINV SHPMNTS SINGAPORE_018    </v>
          </cell>
          <cell r="D109">
            <v>0</v>
          </cell>
          <cell r="E109">
            <v>0</v>
          </cell>
        </row>
        <row r="110">
          <cell r="B110">
            <v>123019</v>
          </cell>
          <cell r="C110" t="str">
            <v xml:space="preserve"> UNINV SHPMNTS UK_019           </v>
          </cell>
          <cell r="D110">
            <v>0</v>
          </cell>
          <cell r="E110">
            <v>0</v>
          </cell>
        </row>
        <row r="111">
          <cell r="B111">
            <v>123021</v>
          </cell>
          <cell r="C111" t="str">
            <v xml:space="preserve"> UNINV SHPMNTS CIPL_021         </v>
          </cell>
          <cell r="D111">
            <v>0</v>
          </cell>
          <cell r="E111">
            <v>0</v>
          </cell>
        </row>
        <row r="112">
          <cell r="B112">
            <v>123099</v>
          </cell>
          <cell r="C112" t="str">
            <v xml:space="preserve"> UNINV SHPMNTS INTERNAL CUSTOME </v>
          </cell>
          <cell r="D112">
            <v>0</v>
          </cell>
          <cell r="E112">
            <v>-0.02</v>
          </cell>
        </row>
        <row r="113">
          <cell r="B113">
            <v>123100</v>
          </cell>
          <cell r="C113" t="str">
            <v xml:space="preserve"> Inventory in Transit BaaN Clea </v>
          </cell>
          <cell r="D113">
            <v>0</v>
          </cell>
          <cell r="E113">
            <v>0</v>
          </cell>
        </row>
        <row r="114">
          <cell r="B114">
            <v>123121</v>
          </cell>
          <cell r="C114" t="str">
            <v xml:space="preserve"> Inventory in Transit: CIPL_021 </v>
          </cell>
          <cell r="D114">
            <v>30344.7</v>
          </cell>
          <cell r="E114">
            <v>0.41</v>
          </cell>
        </row>
        <row r="115">
          <cell r="B115">
            <v>123201</v>
          </cell>
          <cell r="C115" t="str">
            <v xml:space="preserve"> INVENTORY CIPL NON BAAN        </v>
          </cell>
          <cell r="D115">
            <v>14490411.119999999</v>
          </cell>
          <cell r="E115">
            <v>317794.40999999997</v>
          </cell>
        </row>
        <row r="116">
          <cell r="B116">
            <v>124000</v>
          </cell>
          <cell r="C116" t="str">
            <v xml:space="preserve"> Capitalized Direct LABOR &amp; OH  </v>
          </cell>
          <cell r="D116">
            <v>9604921.9299999997</v>
          </cell>
          <cell r="E116">
            <v>212146.26</v>
          </cell>
        </row>
        <row r="117">
          <cell r="B117">
            <v>126010</v>
          </cell>
          <cell r="C117" t="str">
            <v xml:space="preserve"> CAPITALIZED-PPV (STD-PO RSLT)  </v>
          </cell>
          <cell r="D117">
            <v>-15318486.539999999</v>
          </cell>
          <cell r="E117">
            <v>-343408.33</v>
          </cell>
        </row>
        <row r="118">
          <cell r="B118">
            <v>126011</v>
          </cell>
          <cell r="C118" t="str">
            <v xml:space="preserve"> CAP.PPV NON BAAN I/C DIVISIONS </v>
          </cell>
          <cell r="D118">
            <v>0</v>
          </cell>
          <cell r="E118">
            <v>0</v>
          </cell>
        </row>
        <row r="119">
          <cell r="B119">
            <v>128000</v>
          </cell>
          <cell r="C119" t="str">
            <v xml:space="preserve"> I/C CAPITALIZED (TP-STD)       </v>
          </cell>
          <cell r="D119">
            <v>0</v>
          </cell>
          <cell r="E119">
            <v>0</v>
          </cell>
        </row>
        <row r="120">
          <cell r="B120">
            <v>129001</v>
          </cell>
          <cell r="C120" t="str">
            <v xml:space="preserve"> Inventory reserves Specific    </v>
          </cell>
          <cell r="D120">
            <v>0</v>
          </cell>
          <cell r="E120">
            <v>7.0000000000000007E-2</v>
          </cell>
        </row>
        <row r="121">
          <cell r="B121">
            <v>129002</v>
          </cell>
          <cell r="C121" t="str">
            <v xml:space="preserve"> Inventory reserves Sp. integra </v>
          </cell>
          <cell r="D121">
            <v>-129499940.56</v>
          </cell>
          <cell r="E121">
            <v>-2838127.33</v>
          </cell>
        </row>
        <row r="122">
          <cell r="B122">
            <v>136000</v>
          </cell>
          <cell r="C122" t="str">
            <v xml:space="preserve"> PREPAID EXPENSES               </v>
          </cell>
          <cell r="D122">
            <v>621506.75</v>
          </cell>
          <cell r="E122">
            <v>13360.08</v>
          </cell>
        </row>
        <row r="123">
          <cell r="B123">
            <v>136010</v>
          </cell>
          <cell r="C123" t="str">
            <v xml:space="preserve"> PREPAID- INSURANCE             </v>
          </cell>
          <cell r="D123">
            <v>2245264.13</v>
          </cell>
          <cell r="E123">
            <v>49306.15</v>
          </cell>
        </row>
        <row r="124">
          <cell r="B124">
            <v>136090</v>
          </cell>
          <cell r="C124" t="str">
            <v xml:space="preserve"> PREPAID- OTHERS                </v>
          </cell>
          <cell r="D124">
            <v>1143752</v>
          </cell>
          <cell r="E124">
            <v>25263.62</v>
          </cell>
        </row>
        <row r="125">
          <cell r="B125">
            <v>137010</v>
          </cell>
          <cell r="C125" t="str">
            <v xml:space="preserve"> DEPOSITS - RENTAL              </v>
          </cell>
          <cell r="D125">
            <v>10008400</v>
          </cell>
          <cell r="E125">
            <v>220838.84</v>
          </cell>
        </row>
        <row r="126">
          <cell r="B126">
            <v>137011</v>
          </cell>
          <cell r="C126" t="str">
            <v xml:space="preserve"> CONTAINER DEPOSITS             </v>
          </cell>
          <cell r="D126">
            <v>120000</v>
          </cell>
          <cell r="E126">
            <v>2581.19</v>
          </cell>
        </row>
        <row r="127">
          <cell r="B127">
            <v>137020</v>
          </cell>
          <cell r="C127" t="str">
            <v xml:space="preserve"> DEPOSITS - OTHERS              </v>
          </cell>
          <cell r="D127">
            <v>6665529.5099999998</v>
          </cell>
          <cell r="E127">
            <v>146961.32</v>
          </cell>
        </row>
        <row r="128">
          <cell r="B128">
            <v>137031</v>
          </cell>
          <cell r="C128" t="str">
            <v xml:space="preserve"> ADVANCE - INCOME TAX           </v>
          </cell>
          <cell r="D128">
            <v>1357076.06</v>
          </cell>
          <cell r="E128">
            <v>29944.2</v>
          </cell>
        </row>
        <row r="129">
          <cell r="B129">
            <v>137032</v>
          </cell>
          <cell r="C129" t="str">
            <v xml:space="preserve"> ADVANCE WAGES - CONTRACTORS    </v>
          </cell>
          <cell r="D129">
            <v>15000</v>
          </cell>
          <cell r="E129">
            <v>330.52</v>
          </cell>
        </row>
        <row r="130">
          <cell r="B130">
            <v>140001</v>
          </cell>
          <cell r="C130" t="str">
            <v xml:space="preserve"> TDS ON INTEREST                </v>
          </cell>
          <cell r="D130">
            <v>1994241.07</v>
          </cell>
          <cell r="E130">
            <v>43981.54</v>
          </cell>
        </row>
        <row r="131">
          <cell r="B131">
            <v>140101</v>
          </cell>
          <cell r="C131" t="str">
            <v xml:space="preserve"> INT. ACCRUED FROM OTHER PARTIE </v>
          </cell>
          <cell r="D131">
            <v>11424836.58</v>
          </cell>
          <cell r="E131">
            <v>252579.74</v>
          </cell>
        </row>
        <row r="132">
          <cell r="B132">
            <v>151000</v>
          </cell>
          <cell r="C132" t="str">
            <v xml:space="preserve"> BUILDING                       </v>
          </cell>
          <cell r="D132">
            <v>36919.360000000001</v>
          </cell>
          <cell r="E132">
            <v>1052</v>
          </cell>
        </row>
        <row r="133">
          <cell r="B133">
            <v>151002</v>
          </cell>
          <cell r="C133" t="str">
            <v xml:space="preserve"> BUILDING IMPROVMENTS           </v>
          </cell>
          <cell r="D133">
            <v>160323038.09999999</v>
          </cell>
          <cell r="E133">
            <v>3504221.19</v>
          </cell>
        </row>
        <row r="134">
          <cell r="B134">
            <v>153000</v>
          </cell>
          <cell r="C134" t="str">
            <v xml:space="preserve"> MACHINERY &amp; EQUIPMENT          </v>
          </cell>
          <cell r="D134">
            <v>976276900.29999995</v>
          </cell>
          <cell r="E134">
            <v>21178722.469999999</v>
          </cell>
        </row>
        <row r="135">
          <cell r="B135">
            <v>154000</v>
          </cell>
          <cell r="C135" t="str">
            <v xml:space="preserve"> VEHICLES                       </v>
          </cell>
          <cell r="D135">
            <v>29687385.469999999</v>
          </cell>
          <cell r="E135">
            <v>785492.08</v>
          </cell>
        </row>
        <row r="136">
          <cell r="B136">
            <v>155000</v>
          </cell>
          <cell r="C136" t="str">
            <v xml:space="preserve"> OFFICE FURNITURE               </v>
          </cell>
          <cell r="D136">
            <v>8889324.7100000009</v>
          </cell>
          <cell r="E136">
            <v>240021.86</v>
          </cell>
        </row>
        <row r="137">
          <cell r="B137">
            <v>155001</v>
          </cell>
          <cell r="C137" t="str">
            <v xml:space="preserve"> OFFICE EQUIPMENT               </v>
          </cell>
          <cell r="D137">
            <v>6530806.7999999998</v>
          </cell>
          <cell r="E137">
            <v>192551.02</v>
          </cell>
        </row>
        <row r="138">
          <cell r="B138">
            <v>156000</v>
          </cell>
          <cell r="C138" t="str">
            <v xml:space="preserve"> TOOLS &amp; FIXTURES               </v>
          </cell>
          <cell r="D138">
            <v>0</v>
          </cell>
          <cell r="E138">
            <v>0</v>
          </cell>
        </row>
        <row r="139">
          <cell r="B139">
            <v>157000</v>
          </cell>
          <cell r="C139" t="str">
            <v xml:space="preserve"> COMPUTER EQUIPMENT             </v>
          </cell>
          <cell r="D139">
            <v>15060802.050000001</v>
          </cell>
          <cell r="E139">
            <v>557455.13</v>
          </cell>
        </row>
        <row r="140">
          <cell r="B140">
            <v>157100</v>
          </cell>
          <cell r="C140" t="str">
            <v xml:space="preserve"> COMPUTER EQUIPMENT-Software    </v>
          </cell>
          <cell r="D140">
            <v>1106400</v>
          </cell>
          <cell r="E140">
            <v>23070.87</v>
          </cell>
        </row>
        <row r="141">
          <cell r="B141">
            <v>159100</v>
          </cell>
          <cell r="C141" t="str">
            <v xml:space="preserve"> Capital WIP                    </v>
          </cell>
          <cell r="D141">
            <v>3520680</v>
          </cell>
          <cell r="E141">
            <v>77791.360000000001</v>
          </cell>
        </row>
        <row r="142">
          <cell r="B142">
            <v>161000</v>
          </cell>
          <cell r="C142" t="str">
            <v xml:space="preserve"> ACCUM DEPREC: BUILDING         </v>
          </cell>
          <cell r="D142">
            <v>-756.39</v>
          </cell>
          <cell r="E142">
            <v>-186.33</v>
          </cell>
        </row>
        <row r="143">
          <cell r="B143">
            <v>161002</v>
          </cell>
          <cell r="C143" t="str">
            <v xml:space="preserve"> ACC DEPR: BUILDING IMPRVMNT    </v>
          </cell>
          <cell r="D143">
            <v>-131525025.95999999</v>
          </cell>
          <cell r="E143">
            <v>-2918312.29</v>
          </cell>
        </row>
        <row r="144">
          <cell r="B144">
            <v>163000</v>
          </cell>
          <cell r="C144" t="str">
            <v xml:space="preserve"> ACCUM DEPREC:MACH &amp; EQUIP      </v>
          </cell>
          <cell r="D144">
            <v>-327323217.83999997</v>
          </cell>
          <cell r="E144">
            <v>-12553849.27</v>
          </cell>
        </row>
        <row r="145">
          <cell r="B145">
            <v>164000</v>
          </cell>
          <cell r="C145" t="str">
            <v xml:space="preserve"> ACCUM DEPREC: VEHICLES         </v>
          </cell>
          <cell r="D145">
            <v>-12358930.029999999</v>
          </cell>
          <cell r="E145">
            <v>-406600.39</v>
          </cell>
        </row>
        <row r="146">
          <cell r="B146">
            <v>165000</v>
          </cell>
          <cell r="C146" t="str">
            <v xml:space="preserve"> ACCUM DEPREC: OFFICE FURNTURE  </v>
          </cell>
          <cell r="D146">
            <v>-4772839.4400000004</v>
          </cell>
          <cell r="E146">
            <v>-132086.35</v>
          </cell>
        </row>
        <row r="147">
          <cell r="B147">
            <v>165001</v>
          </cell>
          <cell r="C147" t="str">
            <v xml:space="preserve"> ACCUM DEPREC: OFFICE EQUIP     </v>
          </cell>
          <cell r="D147">
            <v>-6563277.3799999999</v>
          </cell>
          <cell r="E147">
            <v>-173365.37</v>
          </cell>
        </row>
        <row r="148">
          <cell r="B148">
            <v>166000</v>
          </cell>
          <cell r="C148" t="str">
            <v xml:space="preserve"> ACCUM DEPREC: TOOLS/FIXTURES   </v>
          </cell>
          <cell r="D148">
            <v>0</v>
          </cell>
          <cell r="E148">
            <v>0</v>
          </cell>
        </row>
        <row r="149">
          <cell r="B149">
            <v>167000</v>
          </cell>
          <cell r="C149" t="str">
            <v xml:space="preserve"> ACCUM DEPREC: COMPUTER EQUIP   </v>
          </cell>
          <cell r="D149">
            <v>-4815090.04</v>
          </cell>
          <cell r="E149">
            <v>-338394.82</v>
          </cell>
        </row>
        <row r="150">
          <cell r="B150">
            <v>167100</v>
          </cell>
          <cell r="C150" t="str">
            <v xml:space="preserve"> ACCUM. DEPRECIATION SOFTWARE   </v>
          </cell>
          <cell r="D150">
            <v>-34483.64</v>
          </cell>
          <cell r="E150">
            <v>-718.15</v>
          </cell>
        </row>
        <row r="151">
          <cell r="B151">
            <v>170001</v>
          </cell>
          <cell r="C151" t="str">
            <v xml:space="preserve"> GRATUITY AND SUPER ANNU. SCHEM </v>
          </cell>
          <cell r="D151">
            <v>8679</v>
          </cell>
          <cell r="E151">
            <v>191.15</v>
          </cell>
        </row>
        <row r="152">
          <cell r="B152">
            <v>175000</v>
          </cell>
          <cell r="C152" t="str">
            <v xml:space="preserve"> INVESTMENT IN SUBSIDIARIES     </v>
          </cell>
          <cell r="D152">
            <v>100000</v>
          </cell>
          <cell r="E152">
            <v>2206.5300000000002</v>
          </cell>
        </row>
        <row r="153">
          <cell r="B153">
            <v>177000</v>
          </cell>
          <cell r="C153" t="str">
            <v xml:space="preserve"> OTHER INVESTEMENTS             </v>
          </cell>
          <cell r="D153">
            <v>50000</v>
          </cell>
          <cell r="E153">
            <v>1103.8399999999999</v>
          </cell>
        </row>
        <row r="154">
          <cell r="B154">
            <v>200005</v>
          </cell>
          <cell r="C154" t="str">
            <v xml:space="preserve"> BILL DISCOUNTING - SUMITOMO    </v>
          </cell>
          <cell r="D154">
            <v>0</v>
          </cell>
          <cell r="E154">
            <v>0</v>
          </cell>
        </row>
        <row r="155">
          <cell r="B155">
            <v>200006</v>
          </cell>
          <cell r="C155" t="str">
            <v xml:space="preserve"> BILL DISCOUNTING - UWB         </v>
          </cell>
          <cell r="D155">
            <v>-149990769.41999999</v>
          </cell>
          <cell r="E155">
            <v>-3346362.59</v>
          </cell>
        </row>
        <row r="156">
          <cell r="B156">
            <v>200007</v>
          </cell>
          <cell r="C156" t="str">
            <v xml:space="preserve"> BILL CRYSTALISED-SUMITOMO      </v>
          </cell>
          <cell r="D156">
            <v>0</v>
          </cell>
          <cell r="E156">
            <v>0</v>
          </cell>
        </row>
        <row r="157">
          <cell r="B157">
            <v>200009</v>
          </cell>
          <cell r="C157" t="str">
            <v xml:space="preserve"> BILL CRYSTALISED -UWB          </v>
          </cell>
          <cell r="D157">
            <v>0</v>
          </cell>
          <cell r="E157">
            <v>0.01</v>
          </cell>
        </row>
        <row r="158">
          <cell r="B158">
            <v>200010</v>
          </cell>
          <cell r="C158" t="str">
            <v xml:space="preserve"> RUPEE ADV AGNST BILLS - SBI    </v>
          </cell>
          <cell r="D158">
            <v>-115971000</v>
          </cell>
          <cell r="E158">
            <v>-2575393.6800000002</v>
          </cell>
        </row>
        <row r="159">
          <cell r="B159">
            <v>200011</v>
          </cell>
          <cell r="C159" t="str">
            <v xml:space="preserve"> RUPEE ADV AGNST BILLS - UWB    </v>
          </cell>
          <cell r="D159">
            <v>0</v>
          </cell>
          <cell r="E159">
            <v>0</v>
          </cell>
        </row>
        <row r="160">
          <cell r="B160">
            <v>200014</v>
          </cell>
          <cell r="C160" t="str">
            <v xml:space="preserve"> BILL DISCOUNTED - DCB          </v>
          </cell>
          <cell r="D160">
            <v>0</v>
          </cell>
          <cell r="E160">
            <v>0</v>
          </cell>
        </row>
        <row r="161">
          <cell r="B161">
            <v>200025</v>
          </cell>
          <cell r="C161" t="str">
            <v xml:space="preserve"> BILL DISCOUNTING IOB - PONDY   </v>
          </cell>
          <cell r="D161">
            <v>-1141400</v>
          </cell>
          <cell r="E161">
            <v>-25210.38</v>
          </cell>
        </row>
        <row r="162">
          <cell r="B162">
            <v>213000</v>
          </cell>
          <cell r="C162" t="str">
            <v xml:space="preserve"> TRADE AP - EXTERNAL - Ext      </v>
          </cell>
          <cell r="D162">
            <v>-219407858.75</v>
          </cell>
          <cell r="E162">
            <v>-5018768.75</v>
          </cell>
        </row>
        <row r="163">
          <cell r="B163">
            <v>213010</v>
          </cell>
          <cell r="C163" t="str">
            <v xml:space="preserve"> GOODS RECV, NO INVOICE - EXT   </v>
          </cell>
          <cell r="D163">
            <v>-20772396.449999999</v>
          </cell>
          <cell r="E163">
            <v>-458168.37</v>
          </cell>
        </row>
        <row r="164">
          <cell r="B164">
            <v>213011</v>
          </cell>
          <cell r="C164" t="str">
            <v xml:space="preserve"> GRNI PRE BAAN                  </v>
          </cell>
          <cell r="D164">
            <v>-13753788.560000001</v>
          </cell>
          <cell r="E164">
            <v>-296929.8</v>
          </cell>
        </row>
        <row r="165">
          <cell r="B165">
            <v>213020</v>
          </cell>
          <cell r="C165" t="str">
            <v xml:space="preserve"> REG INVOICE, NOT APPROVED- EXT </v>
          </cell>
          <cell r="D165">
            <v>0</v>
          </cell>
          <cell r="E165">
            <v>0</v>
          </cell>
        </row>
        <row r="166">
          <cell r="B166">
            <v>213030</v>
          </cell>
          <cell r="C166" t="str">
            <v xml:space="preserve"> ADVANCE/UNALLOCATED PMT-EXT    </v>
          </cell>
          <cell r="D166">
            <v>31255347.41</v>
          </cell>
          <cell r="E166">
            <v>691440.89</v>
          </cell>
        </row>
        <row r="167">
          <cell r="B167">
            <v>213094</v>
          </cell>
          <cell r="C167" t="str">
            <v xml:space="preserve"> NON BAAN HO CONTROL ACCOUNT    </v>
          </cell>
          <cell r="D167">
            <v>37328338.850000001</v>
          </cell>
          <cell r="E167">
            <v>824736.92</v>
          </cell>
        </row>
        <row r="168">
          <cell r="B168">
            <v>213095</v>
          </cell>
          <cell r="C168" t="str">
            <v xml:space="preserve"> NON BAAN NOIDA CONTROL ACCOUNT </v>
          </cell>
          <cell r="D168">
            <v>-85778793.989999995</v>
          </cell>
          <cell r="E168">
            <v>-1892299.38</v>
          </cell>
        </row>
        <row r="169">
          <cell r="B169">
            <v>213096</v>
          </cell>
          <cell r="C169" t="str">
            <v xml:space="preserve"> NON BAAN CHENNAI CONTROL  A/C  </v>
          </cell>
          <cell r="D169">
            <v>38053899.840000004</v>
          </cell>
          <cell r="E169">
            <v>838670.21</v>
          </cell>
        </row>
        <row r="170">
          <cell r="B170">
            <v>213097</v>
          </cell>
          <cell r="C170" t="str">
            <v xml:space="preserve"> NON BAAN PONDY CONTROL A/C     </v>
          </cell>
          <cell r="D170">
            <v>10396555.300000001</v>
          </cell>
          <cell r="E170">
            <v>228892.25</v>
          </cell>
        </row>
        <row r="171">
          <cell r="B171">
            <v>213098</v>
          </cell>
          <cell r="C171" t="str">
            <v xml:space="preserve"> PROVISION FOR DOUBTFUL ADVANCE </v>
          </cell>
          <cell r="D171">
            <v>-1996777</v>
          </cell>
          <cell r="E171">
            <v>-44060</v>
          </cell>
        </row>
        <row r="172">
          <cell r="B172">
            <v>213099</v>
          </cell>
          <cell r="C172" t="str">
            <v xml:space="preserve"> AP CONTROL CIPL NON BAAN DIVI. </v>
          </cell>
          <cell r="D172">
            <v>-4394891.3099999996</v>
          </cell>
          <cell r="E172">
            <v>-100703.56</v>
          </cell>
        </row>
        <row r="173">
          <cell r="B173">
            <v>215015</v>
          </cell>
          <cell r="C173" t="str">
            <v xml:space="preserve"> AP TRADE I/C: Sri Lanka _ 015  </v>
          </cell>
          <cell r="D173">
            <v>-190048660.66</v>
          </cell>
          <cell r="E173">
            <v>-4088537.22</v>
          </cell>
        </row>
        <row r="174">
          <cell r="B174">
            <v>215016</v>
          </cell>
          <cell r="C174" t="str">
            <v xml:space="preserve"> AP TRADE I/C: USA_016          </v>
          </cell>
          <cell r="D174">
            <v>-1752354217.9200001</v>
          </cell>
          <cell r="E174">
            <v>-38394617.299999997</v>
          </cell>
        </row>
        <row r="175">
          <cell r="B175">
            <v>215017</v>
          </cell>
          <cell r="C175" t="str">
            <v xml:space="preserve"> AP TRADE I/C:International_017 </v>
          </cell>
          <cell r="D175">
            <v>-1037236420.52</v>
          </cell>
          <cell r="E175">
            <v>-22630144.02</v>
          </cell>
        </row>
        <row r="176">
          <cell r="B176">
            <v>215018</v>
          </cell>
          <cell r="C176" t="str">
            <v xml:space="preserve"> AP TRADE I/C: Singapore_018    </v>
          </cell>
          <cell r="D176">
            <v>-391912</v>
          </cell>
          <cell r="E176">
            <v>-8357.9500000000007</v>
          </cell>
        </row>
        <row r="177">
          <cell r="B177">
            <v>215019</v>
          </cell>
          <cell r="C177" t="str">
            <v xml:space="preserve"> AP TRADE I/C: Europe_019       </v>
          </cell>
          <cell r="D177">
            <v>-554433.57999999996</v>
          </cell>
          <cell r="E177">
            <v>-12245.91</v>
          </cell>
        </row>
        <row r="178">
          <cell r="B178">
            <v>215020</v>
          </cell>
          <cell r="C178" t="str">
            <v xml:space="preserve"> AP TRADE I/C: Malaysia_020     </v>
          </cell>
          <cell r="D178">
            <v>-16389069.99</v>
          </cell>
          <cell r="E178">
            <v>-334255.09999999998</v>
          </cell>
        </row>
        <row r="179">
          <cell r="B179">
            <v>215022</v>
          </cell>
          <cell r="C179" t="str">
            <v xml:space="preserve"> AP TRADE I/C: CPIPL_022        </v>
          </cell>
          <cell r="D179">
            <v>-5400352.0999999996</v>
          </cell>
          <cell r="E179">
            <v>-119224.21</v>
          </cell>
        </row>
        <row r="180">
          <cell r="B180">
            <v>215096</v>
          </cell>
          <cell r="C180" t="str">
            <v xml:space="preserve"> AP TRADE NON BAAN I/C OFFSET   </v>
          </cell>
          <cell r="D180">
            <v>-73484591.840000004</v>
          </cell>
          <cell r="E180">
            <v>-1642070.13</v>
          </cell>
        </row>
        <row r="181">
          <cell r="B181">
            <v>215097</v>
          </cell>
          <cell r="C181" t="str">
            <v xml:space="preserve"> SUNDRY INTERCO PAYABLE         </v>
          </cell>
          <cell r="D181">
            <v>0</v>
          </cell>
          <cell r="E181">
            <v>0</v>
          </cell>
        </row>
        <row r="182">
          <cell r="B182">
            <v>215098</v>
          </cell>
          <cell r="C182" t="str">
            <v xml:space="preserve"> AP TRADE AFFL NON ELIMINATING  </v>
          </cell>
          <cell r="D182">
            <v>-1640948.7</v>
          </cell>
          <cell r="E182">
            <v>-36953.81</v>
          </cell>
        </row>
        <row r="183">
          <cell r="B183">
            <v>215099</v>
          </cell>
          <cell r="C183" t="str">
            <v xml:space="preserve"> AP TRADE NON BAAN I/C          </v>
          </cell>
          <cell r="D183">
            <v>0</v>
          </cell>
          <cell r="E183">
            <v>0</v>
          </cell>
        </row>
        <row r="184">
          <cell r="B184">
            <v>215115</v>
          </cell>
          <cell r="C184" t="str">
            <v xml:space="preserve"> I/C DUE TO: Sri_Lanka_015      </v>
          </cell>
          <cell r="D184">
            <v>-1079209.1000000001</v>
          </cell>
          <cell r="E184">
            <v>-24117.17</v>
          </cell>
        </row>
        <row r="185">
          <cell r="B185">
            <v>215116</v>
          </cell>
          <cell r="C185" t="str">
            <v xml:space="preserve"> I/C DUE TO: USA_016            </v>
          </cell>
          <cell r="D185">
            <v>-657135499.01999998</v>
          </cell>
          <cell r="E185">
            <v>-14408563.49</v>
          </cell>
        </row>
        <row r="186">
          <cell r="B186">
            <v>215117</v>
          </cell>
          <cell r="C186" t="str">
            <v xml:space="preserve"> I/C DUE TO: International_017  </v>
          </cell>
          <cell r="D186">
            <v>-891309716.26999998</v>
          </cell>
          <cell r="E186">
            <v>-19596114.109999999</v>
          </cell>
        </row>
        <row r="187">
          <cell r="B187">
            <v>215118</v>
          </cell>
          <cell r="C187" t="str">
            <v xml:space="preserve"> I/C DUE TO: Singapore_018      </v>
          </cell>
          <cell r="D187">
            <v>-3393108.47</v>
          </cell>
          <cell r="E187">
            <v>-74779.25</v>
          </cell>
        </row>
        <row r="188">
          <cell r="B188">
            <v>215120</v>
          </cell>
          <cell r="C188" t="str">
            <v xml:space="preserve"> I/C DUE TO: Malaysia_020       </v>
          </cell>
          <cell r="D188">
            <v>-11443944.35</v>
          </cell>
          <cell r="E188">
            <v>-251617.97</v>
          </cell>
        </row>
        <row r="189">
          <cell r="B189">
            <v>215122</v>
          </cell>
          <cell r="C189" t="str">
            <v xml:space="preserve"> I/C DUE TO: CPIPL_022          </v>
          </cell>
          <cell r="D189">
            <v>-738726.52</v>
          </cell>
          <cell r="E189">
            <v>-16213.36</v>
          </cell>
        </row>
        <row r="190">
          <cell r="B190">
            <v>215215</v>
          </cell>
          <cell r="C190" t="str">
            <v xml:space="preserve"> I/C GRNI Sri Lanka_015         </v>
          </cell>
          <cell r="D190">
            <v>0</v>
          </cell>
          <cell r="E190">
            <v>0</v>
          </cell>
        </row>
        <row r="191">
          <cell r="B191">
            <v>215216</v>
          </cell>
          <cell r="C191" t="str">
            <v xml:space="preserve"> I/C GRNI USA_016               </v>
          </cell>
          <cell r="D191">
            <v>-346055.08</v>
          </cell>
          <cell r="E191">
            <v>-7578</v>
          </cell>
        </row>
        <row r="192">
          <cell r="B192">
            <v>215217</v>
          </cell>
          <cell r="C192" t="str">
            <v xml:space="preserve"> I/C GRNI International_017     </v>
          </cell>
          <cell r="D192">
            <v>0</v>
          </cell>
          <cell r="E192">
            <v>0</v>
          </cell>
        </row>
        <row r="193">
          <cell r="B193">
            <v>215218</v>
          </cell>
          <cell r="C193" t="str">
            <v xml:space="preserve"> I/C GRNI Singapore_018         </v>
          </cell>
          <cell r="D193">
            <v>0</v>
          </cell>
          <cell r="E193">
            <v>0</v>
          </cell>
        </row>
        <row r="194">
          <cell r="B194">
            <v>215220</v>
          </cell>
          <cell r="C194" t="str">
            <v xml:space="preserve"> I/C GRNI Malaysia_020          </v>
          </cell>
          <cell r="D194">
            <v>0</v>
          </cell>
          <cell r="E194">
            <v>0</v>
          </cell>
        </row>
        <row r="195">
          <cell r="B195">
            <v>215299</v>
          </cell>
          <cell r="C195" t="str">
            <v xml:space="preserve"> I/C GRNI NON BAAN INTERNAL     </v>
          </cell>
          <cell r="D195">
            <v>-1748886.25</v>
          </cell>
          <cell r="E195">
            <v>-38628.35</v>
          </cell>
        </row>
        <row r="196">
          <cell r="B196">
            <v>215315</v>
          </cell>
          <cell r="C196" t="str">
            <v xml:space="preserve"> AP Trade I/C: Registered not A </v>
          </cell>
          <cell r="D196">
            <v>280705</v>
          </cell>
          <cell r="E196">
            <v>6200</v>
          </cell>
        </row>
        <row r="197">
          <cell r="B197">
            <v>215316</v>
          </cell>
          <cell r="C197" t="str">
            <v xml:space="preserve"> AP Trade I/C: Registered not A </v>
          </cell>
          <cell r="D197">
            <v>1888787.45</v>
          </cell>
          <cell r="E197">
            <v>41718.11</v>
          </cell>
        </row>
        <row r="198">
          <cell r="B198">
            <v>215317</v>
          </cell>
          <cell r="C198" t="str">
            <v xml:space="preserve"> AP Trade I/C: Registered not A </v>
          </cell>
          <cell r="D198">
            <v>0</v>
          </cell>
          <cell r="E198">
            <v>0</v>
          </cell>
        </row>
        <row r="199">
          <cell r="B199">
            <v>215319</v>
          </cell>
          <cell r="C199" t="str">
            <v xml:space="preserve"> AP Trade I/C: Registered not A </v>
          </cell>
          <cell r="D199">
            <v>0</v>
          </cell>
          <cell r="E199">
            <v>0</v>
          </cell>
        </row>
        <row r="200">
          <cell r="B200">
            <v>215320</v>
          </cell>
          <cell r="C200" t="str">
            <v xml:space="preserve"> AP Trade I/C: Registered not A </v>
          </cell>
          <cell r="D200">
            <v>2120.6799999999998</v>
          </cell>
          <cell r="E200">
            <v>46.84</v>
          </cell>
        </row>
        <row r="201">
          <cell r="B201">
            <v>215321</v>
          </cell>
          <cell r="C201" t="str">
            <v xml:space="preserve"> AP Trade I/C: Registered not A </v>
          </cell>
          <cell r="D201">
            <v>0</v>
          </cell>
          <cell r="E201">
            <v>0</v>
          </cell>
        </row>
        <row r="202">
          <cell r="B202">
            <v>215322</v>
          </cell>
          <cell r="C202" t="str">
            <v xml:space="preserve"> AP Trade I/C: Registered not A </v>
          </cell>
          <cell r="D202">
            <v>0</v>
          </cell>
          <cell r="E202">
            <v>0</v>
          </cell>
        </row>
        <row r="203">
          <cell r="B203">
            <v>215399</v>
          </cell>
          <cell r="C203" t="str">
            <v xml:space="preserve"> INTERCO GOODS IN TRANSIT       </v>
          </cell>
          <cell r="D203">
            <v>124867348.34999999</v>
          </cell>
          <cell r="E203">
            <v>2582364.19</v>
          </cell>
        </row>
        <row r="204">
          <cell r="B204">
            <v>215522</v>
          </cell>
          <cell r="C204" t="str">
            <v xml:space="preserve"> UNALL/ADV PMT CPIPL_022        </v>
          </cell>
          <cell r="D204">
            <v>1372520</v>
          </cell>
          <cell r="E204">
            <v>30315.200000000001</v>
          </cell>
        </row>
        <row r="205">
          <cell r="B205">
            <v>216500</v>
          </cell>
          <cell r="C205" t="str">
            <v xml:space="preserve"> EMPLOYEE PAYABLES              </v>
          </cell>
          <cell r="D205">
            <v>-93000</v>
          </cell>
          <cell r="E205">
            <v>-2054.1</v>
          </cell>
        </row>
        <row r="206">
          <cell r="B206">
            <v>217000</v>
          </cell>
          <cell r="C206" t="str">
            <v xml:space="preserve"> ACCRUED PAYROLL                </v>
          </cell>
          <cell r="D206">
            <v>0.22</v>
          </cell>
          <cell r="E206">
            <v>12.03</v>
          </cell>
        </row>
        <row r="207">
          <cell r="B207">
            <v>217002</v>
          </cell>
          <cell r="C207" t="str">
            <v xml:space="preserve"> ACCRUED SALARY AND WAGES (EMP) </v>
          </cell>
          <cell r="D207">
            <v>-10171821.73</v>
          </cell>
          <cell r="E207">
            <v>-224673.11</v>
          </cell>
        </row>
        <row r="208">
          <cell r="B208">
            <v>217003</v>
          </cell>
          <cell r="C208" t="str">
            <v xml:space="preserve"> ACCRUED SALARY AND WAGES(CONT) </v>
          </cell>
          <cell r="D208">
            <v>-738444</v>
          </cell>
          <cell r="E208">
            <v>-16310.19</v>
          </cell>
        </row>
        <row r="209">
          <cell r="B209">
            <v>217004</v>
          </cell>
          <cell r="C209" t="str">
            <v xml:space="preserve"> ACCRUED SALARY &amp; BEN. DIRECTOR </v>
          </cell>
          <cell r="D209">
            <v>-787842</v>
          </cell>
          <cell r="E209">
            <v>-17321.46</v>
          </cell>
        </row>
        <row r="210">
          <cell r="B210">
            <v>218000</v>
          </cell>
          <cell r="C210" t="str">
            <v xml:space="preserve"> ACCRUED BONUS                  </v>
          </cell>
          <cell r="D210">
            <v>-4749261.5999999996</v>
          </cell>
          <cell r="E210">
            <v>-104819.92</v>
          </cell>
        </row>
        <row r="211">
          <cell r="B211">
            <v>220000</v>
          </cell>
          <cell r="C211" t="str">
            <v xml:space="preserve"> ACCRUED BENEFITS               </v>
          </cell>
          <cell r="D211">
            <v>-4797197</v>
          </cell>
          <cell r="E211">
            <v>-105957</v>
          </cell>
        </row>
        <row r="212">
          <cell r="B212">
            <v>220001</v>
          </cell>
          <cell r="C212" t="str">
            <v xml:space="preserve"> ACCRUED VACATION               </v>
          </cell>
          <cell r="D212">
            <v>-2975282.39</v>
          </cell>
          <cell r="E212">
            <v>-65730.679999999993</v>
          </cell>
        </row>
        <row r="213">
          <cell r="B213">
            <v>220005</v>
          </cell>
          <cell r="C213" t="str">
            <v xml:space="preserve"> ACCRUED UNCLAIMED              </v>
          </cell>
          <cell r="D213">
            <v>-4744229.2699999996</v>
          </cell>
          <cell r="E213">
            <v>-104677.21</v>
          </cell>
        </row>
        <row r="214">
          <cell r="B214">
            <v>220007</v>
          </cell>
          <cell r="C214" t="str">
            <v xml:space="preserve"> EMPLOYEE CON. TO EPF           </v>
          </cell>
          <cell r="D214">
            <v>-879305.6</v>
          </cell>
          <cell r="E214">
            <v>-19389.849999999999</v>
          </cell>
        </row>
        <row r="215">
          <cell r="B215">
            <v>220008</v>
          </cell>
          <cell r="C215" t="str">
            <v xml:space="preserve"> EMPLOYEE CONT. TO ESIC         </v>
          </cell>
          <cell r="D215">
            <v>-77338.11</v>
          </cell>
          <cell r="E215">
            <v>-1707.92</v>
          </cell>
        </row>
        <row r="216">
          <cell r="B216">
            <v>220009</v>
          </cell>
          <cell r="C216" t="str">
            <v xml:space="preserve"> EMPLOYEE CONT. TO LWF          </v>
          </cell>
          <cell r="D216">
            <v>0</v>
          </cell>
          <cell r="E216">
            <v>0</v>
          </cell>
        </row>
        <row r="217">
          <cell r="B217">
            <v>220010</v>
          </cell>
          <cell r="C217" t="str">
            <v xml:space="preserve"> EMPLOYEE CONT TO PRFOESSION TX </v>
          </cell>
          <cell r="D217">
            <v>-118825</v>
          </cell>
          <cell r="E217">
            <v>-2631.69</v>
          </cell>
        </row>
        <row r="218">
          <cell r="B218">
            <v>220013</v>
          </cell>
          <cell r="C218" t="str">
            <v xml:space="preserve"> UNCLAIMED CONVEYANCE           </v>
          </cell>
          <cell r="D218">
            <v>0</v>
          </cell>
          <cell r="E218">
            <v>-6.07</v>
          </cell>
        </row>
        <row r="219">
          <cell r="B219">
            <v>220014</v>
          </cell>
          <cell r="C219" t="str">
            <v xml:space="preserve"> CAR INSTALLMENT RECOVERY A/C   </v>
          </cell>
          <cell r="D219">
            <v>-447351</v>
          </cell>
          <cell r="E219">
            <v>-9864.61</v>
          </cell>
        </row>
        <row r="220">
          <cell r="B220">
            <v>222000</v>
          </cell>
          <cell r="C220" t="str">
            <v xml:space="preserve"> SALES/VAT TAXES PAYABLE        </v>
          </cell>
          <cell r="D220">
            <v>-20022.95</v>
          </cell>
          <cell r="E220">
            <v>-441.48</v>
          </cell>
        </row>
        <row r="221">
          <cell r="B221">
            <v>222001</v>
          </cell>
          <cell r="C221" t="str">
            <v xml:space="preserve"> PURCHASE USE TAX               </v>
          </cell>
          <cell r="D221">
            <v>-7222.5</v>
          </cell>
          <cell r="E221">
            <v>-159.53</v>
          </cell>
        </row>
        <row r="222">
          <cell r="B222">
            <v>223001</v>
          </cell>
          <cell r="C222" t="str">
            <v xml:space="preserve"> CONTRACTORS STATUT. DUE PAYABL </v>
          </cell>
          <cell r="D222">
            <v>-2217945.54</v>
          </cell>
          <cell r="E222">
            <v>-49228.65</v>
          </cell>
        </row>
        <row r="223">
          <cell r="B223">
            <v>227000</v>
          </cell>
          <cell r="C223" t="str">
            <v xml:space="preserve"> INTEREST ACCRUED AND DUE       </v>
          </cell>
          <cell r="D223">
            <v>-16513162.689999999</v>
          </cell>
          <cell r="E223">
            <v>-358253.2</v>
          </cell>
        </row>
        <row r="224">
          <cell r="B224">
            <v>227001</v>
          </cell>
          <cell r="C224" t="str">
            <v xml:space="preserve"> INTEREST ACCRUED BUT NOT DUE   </v>
          </cell>
          <cell r="D224">
            <v>-587635</v>
          </cell>
          <cell r="E224">
            <v>-12992.58</v>
          </cell>
        </row>
        <row r="225">
          <cell r="B225">
            <v>228000</v>
          </cell>
          <cell r="C225" t="str">
            <v xml:space="preserve"> ACCRUED LEGAL                  </v>
          </cell>
          <cell r="D225">
            <v>0</v>
          </cell>
          <cell r="E225">
            <v>0</v>
          </cell>
        </row>
        <row r="226">
          <cell r="B226">
            <v>230000</v>
          </cell>
          <cell r="C226" t="str">
            <v xml:space="preserve"> OTHER ACCRUED LIABILITIES      </v>
          </cell>
          <cell r="D226">
            <v>-12199142.43</v>
          </cell>
          <cell r="E226">
            <v>-278491</v>
          </cell>
        </row>
        <row r="227">
          <cell r="B227">
            <v>230002</v>
          </cell>
          <cell r="C227" t="str">
            <v xml:space="preserve"> WITHHOLDING TAX - EXTERNAL     </v>
          </cell>
          <cell r="D227">
            <v>-679423.3</v>
          </cell>
          <cell r="E227">
            <v>-15007.09</v>
          </cell>
        </row>
        <row r="228">
          <cell r="B228">
            <v>230020</v>
          </cell>
          <cell r="C228" t="str">
            <v xml:space="preserve"> ACCRUALS - WATER               </v>
          </cell>
          <cell r="D228">
            <v>-354847</v>
          </cell>
          <cell r="E228">
            <v>-7912.92</v>
          </cell>
        </row>
        <row r="229">
          <cell r="B229">
            <v>230021</v>
          </cell>
          <cell r="C229" t="str">
            <v xml:space="preserve"> ACCRUALS - ELECTRICITY         </v>
          </cell>
          <cell r="D229">
            <v>-7320695</v>
          </cell>
          <cell r="E229">
            <v>-162373.23000000001</v>
          </cell>
        </row>
        <row r="230">
          <cell r="B230">
            <v>230023</v>
          </cell>
          <cell r="C230" t="str">
            <v xml:space="preserve"> ACCRUALS - TELEPHONES          </v>
          </cell>
          <cell r="D230">
            <v>-828883.56</v>
          </cell>
          <cell r="E230">
            <v>-18300.89</v>
          </cell>
        </row>
        <row r="231">
          <cell r="B231">
            <v>230024</v>
          </cell>
          <cell r="C231" t="str">
            <v xml:space="preserve"> ACCRUALS - CANTEEN,BEVERAGES   </v>
          </cell>
          <cell r="D231">
            <v>-564695</v>
          </cell>
          <cell r="E231">
            <v>-12396.97</v>
          </cell>
        </row>
        <row r="232">
          <cell r="B232">
            <v>230025</v>
          </cell>
          <cell r="C232" t="str">
            <v xml:space="preserve"> ACCRUALS - SUBCON WORKERS      </v>
          </cell>
          <cell r="D232">
            <v>0</v>
          </cell>
          <cell r="E232">
            <v>0</v>
          </cell>
        </row>
        <row r="233">
          <cell r="B233">
            <v>230027</v>
          </cell>
          <cell r="C233" t="str">
            <v xml:space="preserve"> ACCRUALS - LEASED &amp; RENTAL     </v>
          </cell>
          <cell r="D233">
            <v>-6324393</v>
          </cell>
          <cell r="E233">
            <v>-140001.39000000001</v>
          </cell>
        </row>
        <row r="234">
          <cell r="B234">
            <v>230031</v>
          </cell>
          <cell r="C234" t="str">
            <v xml:space="preserve"> ACCRUALS - REPAIR &amp; MAINTENANC </v>
          </cell>
          <cell r="D234">
            <v>-675236</v>
          </cell>
          <cell r="E234">
            <v>-14914.1</v>
          </cell>
        </row>
        <row r="235">
          <cell r="B235">
            <v>230032</v>
          </cell>
          <cell r="C235" t="str">
            <v xml:space="preserve"> ACCRUALS - CONSULTANCY FEE     </v>
          </cell>
          <cell r="D235">
            <v>-245000</v>
          </cell>
          <cell r="E235">
            <v>-5411.38</v>
          </cell>
        </row>
        <row r="236">
          <cell r="B236">
            <v>230035</v>
          </cell>
          <cell r="C236" t="str">
            <v xml:space="preserve"> ACCRUALS - OFFICE SUPPLIES     </v>
          </cell>
          <cell r="D236">
            <v>0</v>
          </cell>
          <cell r="E236">
            <v>0</v>
          </cell>
        </row>
        <row r="237">
          <cell r="B237">
            <v>230036</v>
          </cell>
          <cell r="C237" t="str">
            <v xml:space="preserve"> ACCRUALS - MEDICAL             </v>
          </cell>
          <cell r="D237">
            <v>-654093</v>
          </cell>
          <cell r="E237">
            <v>-14336.26</v>
          </cell>
        </row>
        <row r="238">
          <cell r="B238">
            <v>230037</v>
          </cell>
          <cell r="C238" t="str">
            <v xml:space="preserve"> ACCRUALS - TRAINING            </v>
          </cell>
          <cell r="D238">
            <v>-129600</v>
          </cell>
          <cell r="E238">
            <v>-2862.51</v>
          </cell>
        </row>
        <row r="239">
          <cell r="B239">
            <v>230039</v>
          </cell>
          <cell r="C239" t="str">
            <v xml:space="preserve"> ACCRUALS - STAFF WELFARE       </v>
          </cell>
          <cell r="D239">
            <v>-5415</v>
          </cell>
          <cell r="E239">
            <v>-119.6</v>
          </cell>
        </row>
        <row r="240">
          <cell r="B240">
            <v>230040</v>
          </cell>
          <cell r="C240" t="str">
            <v xml:space="preserve"> ACCRUALS - CORPORATE TAX       </v>
          </cell>
          <cell r="D240">
            <v>-51690430</v>
          </cell>
          <cell r="E240">
            <v>-1141699.17</v>
          </cell>
        </row>
        <row r="241">
          <cell r="B241">
            <v>230041</v>
          </cell>
          <cell r="C241" t="str">
            <v xml:space="preserve"> ACCRUALS - FREIGHT IN          </v>
          </cell>
          <cell r="D241">
            <v>-3934293</v>
          </cell>
          <cell r="E241">
            <v>-86897.69</v>
          </cell>
        </row>
        <row r="242">
          <cell r="B242">
            <v>230042</v>
          </cell>
          <cell r="C242" t="str">
            <v xml:space="preserve"> ACCRUALS - TRAVELING           </v>
          </cell>
          <cell r="D242">
            <v>-373970</v>
          </cell>
          <cell r="E242">
            <v>-8251.4699999999993</v>
          </cell>
        </row>
        <row r="243">
          <cell r="B243">
            <v>230043</v>
          </cell>
          <cell r="C243" t="str">
            <v xml:space="preserve"> ACCRUALS - ANNUAL LEAVE        </v>
          </cell>
          <cell r="D243">
            <v>-10071206</v>
          </cell>
          <cell r="E243">
            <v>-222445.19</v>
          </cell>
        </row>
        <row r="244">
          <cell r="B244">
            <v>230044</v>
          </cell>
          <cell r="C244" t="str">
            <v xml:space="preserve"> ACCRUALS - TRANSPORTATION      </v>
          </cell>
          <cell r="D244">
            <v>-2681680</v>
          </cell>
          <cell r="E244">
            <v>-59230.93</v>
          </cell>
        </row>
        <row r="245">
          <cell r="B245">
            <v>230045</v>
          </cell>
          <cell r="C245" t="str">
            <v xml:space="preserve"> ACCRUALS - FREIGHT OUT         </v>
          </cell>
          <cell r="D245">
            <v>-2729969</v>
          </cell>
          <cell r="E245">
            <v>-60297.49</v>
          </cell>
        </row>
        <row r="246">
          <cell r="B246">
            <v>230060</v>
          </cell>
          <cell r="C246" t="str">
            <v xml:space="preserve"> ACCRUALS - BANK FEES           </v>
          </cell>
          <cell r="D246">
            <v>-4878901</v>
          </cell>
          <cell r="E246">
            <v>-107761.49</v>
          </cell>
        </row>
        <row r="247">
          <cell r="B247">
            <v>230061</v>
          </cell>
          <cell r="C247" t="str">
            <v xml:space="preserve"> PROVISION FOR DIVIDEND         </v>
          </cell>
          <cell r="D247">
            <v>-21500000</v>
          </cell>
          <cell r="E247">
            <v>-448840</v>
          </cell>
        </row>
        <row r="248">
          <cell r="B248">
            <v>230089</v>
          </cell>
          <cell r="C248" t="str">
            <v xml:space="preserve"> ACCRUALS - VEHICLE EXPENSES    </v>
          </cell>
          <cell r="D248">
            <v>-130385</v>
          </cell>
          <cell r="E248">
            <v>-2879.85</v>
          </cell>
        </row>
        <row r="249">
          <cell r="B249">
            <v>230090</v>
          </cell>
          <cell r="C249" t="str">
            <v xml:space="preserve"> ACCRUALS - CLEARING AND FWDING </v>
          </cell>
          <cell r="D249">
            <v>-1309384</v>
          </cell>
          <cell r="E249">
            <v>-28920.68</v>
          </cell>
        </row>
        <row r="250">
          <cell r="B250">
            <v>230092</v>
          </cell>
          <cell r="C250" t="str">
            <v xml:space="preserve"> WITHHOLDING TAXES SALARY       </v>
          </cell>
          <cell r="D250">
            <v>-1223754</v>
          </cell>
          <cell r="E250">
            <v>-26991.74</v>
          </cell>
        </row>
        <row r="251">
          <cell r="B251">
            <v>248100</v>
          </cell>
          <cell r="C251" t="str">
            <v xml:space="preserve"> DEPOSITS RECEIVED              </v>
          </cell>
          <cell r="D251">
            <v>-20000</v>
          </cell>
          <cell r="E251">
            <v>-441.7</v>
          </cell>
        </row>
        <row r="252">
          <cell r="B252">
            <v>248201</v>
          </cell>
          <cell r="C252" t="str">
            <v xml:space="preserve"> WITHOLDING TAXES               </v>
          </cell>
          <cell r="D252">
            <v>0</v>
          </cell>
          <cell r="E252">
            <v>0</v>
          </cell>
        </row>
        <row r="253">
          <cell r="B253">
            <v>250008</v>
          </cell>
          <cell r="C253" t="str">
            <v xml:space="preserve"> I.C.I.C.I TERM LOAN            </v>
          </cell>
          <cell r="D253">
            <v>0</v>
          </cell>
          <cell r="E253">
            <v>0</v>
          </cell>
        </row>
        <row r="254">
          <cell r="B254">
            <v>250009</v>
          </cell>
          <cell r="C254" t="str">
            <v xml:space="preserve"> I.C.I.C.I CAR LOAN A/C         </v>
          </cell>
          <cell r="D254">
            <v>-12628152.720000001</v>
          </cell>
          <cell r="E254">
            <v>-278698.71000000002</v>
          </cell>
        </row>
        <row r="255">
          <cell r="B255">
            <v>250010</v>
          </cell>
          <cell r="C255" t="str">
            <v xml:space="preserve"> IDBI TERM LOAN A/C             </v>
          </cell>
          <cell r="D255">
            <v>0</v>
          </cell>
          <cell r="E255">
            <v>0</v>
          </cell>
        </row>
        <row r="256">
          <cell r="B256">
            <v>250096</v>
          </cell>
          <cell r="C256" t="str">
            <v xml:space="preserve"> LT LOAN AFFILI. NON ELIMINATIN </v>
          </cell>
          <cell r="D256">
            <v>-149482946</v>
          </cell>
          <cell r="E256">
            <v>-3214687.01</v>
          </cell>
        </row>
        <row r="257">
          <cell r="B257">
            <v>250097</v>
          </cell>
          <cell r="C257" t="str">
            <v xml:space="preserve"> LT LOAN AFFILI. ELIMINATING    </v>
          </cell>
          <cell r="D257">
            <v>-500000</v>
          </cell>
          <cell r="E257">
            <v>-11032.41</v>
          </cell>
        </row>
        <row r="258">
          <cell r="B258">
            <v>270000</v>
          </cell>
          <cell r="C258" t="str">
            <v xml:space="preserve"> MINORITY INTEREST              </v>
          </cell>
          <cell r="D258">
            <v>-325000000</v>
          </cell>
          <cell r="E258">
            <v>-7282441.0499999998</v>
          </cell>
        </row>
        <row r="259">
          <cell r="B259">
            <v>280000</v>
          </cell>
          <cell r="C259" t="str">
            <v xml:space="preserve"> COMMON STOCK                   </v>
          </cell>
          <cell r="D259">
            <v>-299522000</v>
          </cell>
          <cell r="E259">
            <v>-6223820.96</v>
          </cell>
        </row>
        <row r="260">
          <cell r="B260">
            <v>281000</v>
          </cell>
          <cell r="C260" t="str">
            <v xml:space="preserve"> PREFERRED STOCK                </v>
          </cell>
          <cell r="D260">
            <v>0</v>
          </cell>
          <cell r="E260">
            <v>0</v>
          </cell>
        </row>
        <row r="261">
          <cell r="B261">
            <v>291000</v>
          </cell>
          <cell r="C261" t="str">
            <v xml:space="preserve"> CAPITAL RESERVE                </v>
          </cell>
          <cell r="D261">
            <v>-327000</v>
          </cell>
          <cell r="E261">
            <v>-6975</v>
          </cell>
        </row>
        <row r="262">
          <cell r="B262">
            <v>292000</v>
          </cell>
          <cell r="C262" t="str">
            <v xml:space="preserve"> RETAINED EARNINGS PRIOR        </v>
          </cell>
          <cell r="D262">
            <v>-537768413.11000001</v>
          </cell>
          <cell r="E262">
            <v>-6137076.1100000003</v>
          </cell>
        </row>
        <row r="263">
          <cell r="B263">
            <v>298000</v>
          </cell>
          <cell r="C263" t="str">
            <v xml:space="preserve"> TRANS RESERV BS TRANS TO USD   </v>
          </cell>
          <cell r="D263">
            <v>0</v>
          </cell>
          <cell r="E263">
            <v>0</v>
          </cell>
        </row>
        <row r="264">
          <cell r="B264">
            <v>299001</v>
          </cell>
          <cell r="C264" t="str">
            <v xml:space="preserve"> FISCAL PERIOD - CHANGE ORI     </v>
          </cell>
          <cell r="D264">
            <v>-0.01</v>
          </cell>
          <cell r="E264">
            <v>0</v>
          </cell>
        </row>
        <row r="265">
          <cell r="B265">
            <v>299002</v>
          </cell>
          <cell r="C265" t="str">
            <v xml:space="preserve"> FISCAL PERIOD - CHANGE NEW     </v>
          </cell>
          <cell r="D265">
            <v>0.01</v>
          </cell>
          <cell r="E265">
            <v>0</v>
          </cell>
        </row>
        <row r="266">
          <cell r="B266">
            <v>299003</v>
          </cell>
          <cell r="C266" t="str">
            <v xml:space="preserve"> REPORT PERIOD - CHG ORI        </v>
          </cell>
          <cell r="D266">
            <v>0</v>
          </cell>
          <cell r="E266">
            <v>0</v>
          </cell>
        </row>
        <row r="267">
          <cell r="B267">
            <v>299004</v>
          </cell>
          <cell r="C267" t="str">
            <v xml:space="preserve"> REPORT PERIOD - CHG NEW        </v>
          </cell>
          <cell r="D267">
            <v>0</v>
          </cell>
          <cell r="E267">
            <v>0</v>
          </cell>
        </row>
        <row r="268">
          <cell r="B268">
            <v>300000</v>
          </cell>
          <cell r="C268" t="str">
            <v xml:space="preserve"> GROSS SALES - EXTERNAL.        </v>
          </cell>
          <cell r="D268">
            <v>-465689.87</v>
          </cell>
          <cell r="E268">
            <v>-10263.06</v>
          </cell>
        </row>
        <row r="269">
          <cell r="B269">
            <v>300900</v>
          </cell>
          <cell r="C269" t="str">
            <v xml:space="preserve"> Manual Sales Invoices-External </v>
          </cell>
          <cell r="D269">
            <v>-585641.47</v>
          </cell>
          <cell r="E269">
            <v>-12701.98</v>
          </cell>
        </row>
        <row r="270">
          <cell r="B270">
            <v>300999</v>
          </cell>
          <cell r="C270" t="str">
            <v xml:space="preserve"> EXTERN SALES CIPL NON BAAN DIV </v>
          </cell>
          <cell r="D270">
            <v>-41400481.270000003</v>
          </cell>
          <cell r="E270">
            <v>-911392.38</v>
          </cell>
        </row>
        <row r="271">
          <cell r="B271">
            <v>302000</v>
          </cell>
          <cell r="C271" t="str">
            <v xml:space="preserve"> DISCOUNT TAKEN EXTERNAL        </v>
          </cell>
          <cell r="D271">
            <v>0</v>
          </cell>
          <cell r="E271">
            <v>0</v>
          </cell>
        </row>
        <row r="272">
          <cell r="B272">
            <v>350015</v>
          </cell>
          <cell r="C272" t="str">
            <v xml:space="preserve"> I/C Sales Sri Lanka_015        </v>
          </cell>
          <cell r="D272">
            <v>-98592642.689999998</v>
          </cell>
          <cell r="E272">
            <v>-2149940.86</v>
          </cell>
        </row>
        <row r="273">
          <cell r="B273">
            <v>350016</v>
          </cell>
          <cell r="C273" t="str">
            <v xml:space="preserve"> I/C Sales USA_016              </v>
          </cell>
          <cell r="D273">
            <v>-3869836958.3699999</v>
          </cell>
          <cell r="E273">
            <v>-85087846.530000001</v>
          </cell>
        </row>
        <row r="274">
          <cell r="B274">
            <v>350017</v>
          </cell>
          <cell r="C274" t="str">
            <v xml:space="preserve"> I/C Sales International_017    </v>
          </cell>
          <cell r="D274">
            <v>-281010839.67000002</v>
          </cell>
          <cell r="E274">
            <v>-6092179.3499999996</v>
          </cell>
        </row>
        <row r="275">
          <cell r="B275">
            <v>350018</v>
          </cell>
          <cell r="C275" t="str">
            <v xml:space="preserve"> I/C Sales Singapore_018        </v>
          </cell>
          <cell r="D275">
            <v>-164959427.19</v>
          </cell>
          <cell r="E275">
            <v>-3629883.16</v>
          </cell>
        </row>
        <row r="276">
          <cell r="B276">
            <v>350019</v>
          </cell>
          <cell r="C276" t="str">
            <v xml:space="preserve"> I/C Sales Europe_019           </v>
          </cell>
          <cell r="D276">
            <v>-8301583.6699999999</v>
          </cell>
          <cell r="E276">
            <v>-183052.67</v>
          </cell>
        </row>
        <row r="277">
          <cell r="B277">
            <v>350021</v>
          </cell>
          <cell r="C277" t="str">
            <v xml:space="preserve"> I/C Sales CIPL_021             </v>
          </cell>
          <cell r="D277">
            <v>0</v>
          </cell>
          <cell r="E277">
            <v>0</v>
          </cell>
        </row>
        <row r="278">
          <cell r="B278">
            <v>350022</v>
          </cell>
          <cell r="C278" t="str">
            <v xml:space="preserve"> I/C Sales CPIPL_022            </v>
          </cell>
          <cell r="D278">
            <v>0</v>
          </cell>
          <cell r="E278">
            <v>0</v>
          </cell>
        </row>
        <row r="279">
          <cell r="B279">
            <v>350099</v>
          </cell>
          <cell r="C279" t="str">
            <v xml:space="preserve"> I/C SALES NON BAAN CIPL DIV    </v>
          </cell>
          <cell r="D279">
            <v>-93294203.620000005</v>
          </cell>
          <cell r="E279">
            <v>-2027144.82</v>
          </cell>
        </row>
        <row r="280">
          <cell r="B280">
            <v>350115</v>
          </cell>
          <cell r="C280" t="str">
            <v xml:space="preserve"> I/C Sales Sri Lanka_015 Manual </v>
          </cell>
          <cell r="D280">
            <v>-218821740</v>
          </cell>
          <cell r="E280">
            <v>-4735941.1900000004</v>
          </cell>
        </row>
        <row r="281">
          <cell r="B281">
            <v>350116</v>
          </cell>
          <cell r="C281" t="str">
            <v xml:space="preserve"> I/C Sales USA_016 Manual       </v>
          </cell>
          <cell r="D281">
            <v>-3411269577.0300002</v>
          </cell>
          <cell r="E281">
            <v>-73794864.840000004</v>
          </cell>
        </row>
        <row r="282">
          <cell r="B282">
            <v>350117</v>
          </cell>
          <cell r="C282" t="str">
            <v xml:space="preserve"> I/C Sales internati_017 Manual </v>
          </cell>
          <cell r="D282">
            <v>-149618960.84</v>
          </cell>
          <cell r="E282">
            <v>-3177955.18</v>
          </cell>
        </row>
        <row r="283">
          <cell r="B283">
            <v>350118</v>
          </cell>
          <cell r="C283" t="str">
            <v xml:space="preserve"> I/C Sales Singapore_018 Manual </v>
          </cell>
          <cell r="D283">
            <v>0</v>
          </cell>
          <cell r="E283">
            <v>0</v>
          </cell>
        </row>
        <row r="284">
          <cell r="B284">
            <v>350119</v>
          </cell>
          <cell r="C284" t="str">
            <v xml:space="preserve"> I/C Sales Europe_019 Manual    </v>
          </cell>
          <cell r="D284">
            <v>0</v>
          </cell>
          <cell r="E284">
            <v>0</v>
          </cell>
        </row>
        <row r="285">
          <cell r="B285">
            <v>400015</v>
          </cell>
          <cell r="C285" t="str">
            <v xml:space="preserve"> I/C MATL. COGS SRILANKA_015    </v>
          </cell>
          <cell r="D285">
            <v>289106761.11000001</v>
          </cell>
          <cell r="E285">
            <v>6212594.3799999999</v>
          </cell>
        </row>
        <row r="286">
          <cell r="B286">
            <v>400016</v>
          </cell>
          <cell r="C286" t="str">
            <v xml:space="preserve"> I/C MATL. COGS USA_016         </v>
          </cell>
          <cell r="D286">
            <v>6430465319.7399998</v>
          </cell>
          <cell r="E286">
            <v>139383403.5</v>
          </cell>
        </row>
        <row r="287">
          <cell r="B287">
            <v>400017</v>
          </cell>
          <cell r="C287" t="str">
            <v xml:space="preserve"> I/C MATL. COGS INTERNATION_017 </v>
          </cell>
          <cell r="D287">
            <v>421354596.74000001</v>
          </cell>
          <cell r="E287">
            <v>9069148.0600000005</v>
          </cell>
        </row>
        <row r="288">
          <cell r="B288">
            <v>400018</v>
          </cell>
          <cell r="C288" t="str">
            <v xml:space="preserve"> I/C MATL. COGS SINGAPORE_018   </v>
          </cell>
          <cell r="D288">
            <v>161586225.65000001</v>
          </cell>
          <cell r="E288">
            <v>3554080.47</v>
          </cell>
        </row>
        <row r="289">
          <cell r="B289">
            <v>400019</v>
          </cell>
          <cell r="C289" t="str">
            <v xml:space="preserve"> I/C MATL. COGS UK_019          </v>
          </cell>
          <cell r="D289">
            <v>33389344.050000001</v>
          </cell>
          <cell r="E289">
            <v>720777.88</v>
          </cell>
        </row>
        <row r="290">
          <cell r="B290">
            <v>400021</v>
          </cell>
          <cell r="C290" t="str">
            <v xml:space="preserve"> I/C MATL. COGS CIPL_021        </v>
          </cell>
          <cell r="D290">
            <v>-152040.95999999999</v>
          </cell>
          <cell r="E290">
            <v>-3352.09</v>
          </cell>
        </row>
        <row r="291">
          <cell r="B291">
            <v>400022</v>
          </cell>
          <cell r="C291" t="str">
            <v xml:space="preserve"> I/C MATL. COGS CPIPL_022       </v>
          </cell>
          <cell r="D291">
            <v>0</v>
          </cell>
          <cell r="E291">
            <v>0</v>
          </cell>
        </row>
        <row r="292">
          <cell r="B292">
            <v>400096</v>
          </cell>
          <cell r="C292" t="str">
            <v xml:space="preserve"> I/C COGS DELTA (TP-STD.)       </v>
          </cell>
          <cell r="D292">
            <v>-622127.47</v>
          </cell>
          <cell r="E292">
            <v>-13740.96</v>
          </cell>
        </row>
        <row r="293">
          <cell r="B293">
            <v>400097</v>
          </cell>
          <cell r="C293" t="str">
            <v xml:space="preserve"> COGS FOR I/C SALES NON BAAN DI </v>
          </cell>
          <cell r="D293">
            <v>48110267.18</v>
          </cell>
          <cell r="E293">
            <v>1044347.6</v>
          </cell>
        </row>
        <row r="294">
          <cell r="B294">
            <v>400098</v>
          </cell>
          <cell r="C294" t="str">
            <v xml:space="preserve"> COGS FOR HISTORICAL LOAD       </v>
          </cell>
          <cell r="D294">
            <v>1204.56</v>
          </cell>
          <cell r="E294">
            <v>26.46</v>
          </cell>
        </row>
        <row r="295">
          <cell r="B295">
            <v>400100</v>
          </cell>
          <cell r="C295" t="str">
            <v xml:space="preserve"> COGS FOR EXTERNAL SALES @ STD  </v>
          </cell>
          <cell r="D295">
            <v>1320278.5900000001</v>
          </cell>
          <cell r="E295">
            <v>26980.39</v>
          </cell>
        </row>
        <row r="296">
          <cell r="B296">
            <v>400199</v>
          </cell>
          <cell r="C296" t="str">
            <v xml:space="preserve"> COGSFOR EXT SALES NON BAAN DIV </v>
          </cell>
          <cell r="D296">
            <v>37173616.170000002</v>
          </cell>
          <cell r="E296">
            <v>815885.84</v>
          </cell>
        </row>
        <row r="297">
          <cell r="B297">
            <v>400200</v>
          </cell>
          <cell r="C297" t="str">
            <v xml:space="preserve"> Manufacturing Operating Suppli </v>
          </cell>
          <cell r="D297">
            <v>495766.19</v>
          </cell>
          <cell r="E297">
            <v>10889.02</v>
          </cell>
        </row>
        <row r="298">
          <cell r="B298">
            <v>400201</v>
          </cell>
          <cell r="C298" t="str">
            <v xml:space="preserve"> NRE/Tooling Recoverable        </v>
          </cell>
          <cell r="D298">
            <v>0</v>
          </cell>
          <cell r="E298">
            <v>0.01</v>
          </cell>
        </row>
        <row r="299">
          <cell r="B299">
            <v>400202</v>
          </cell>
          <cell r="C299" t="str">
            <v xml:space="preserve"> NRE/Tooling Non-Recoverable    </v>
          </cell>
          <cell r="D299">
            <v>9641406.5</v>
          </cell>
          <cell r="E299">
            <v>211739.75</v>
          </cell>
        </row>
        <row r="300">
          <cell r="B300">
            <v>400204</v>
          </cell>
          <cell r="C300" t="str">
            <v xml:space="preserve"> Direct Expensed Material Cost  </v>
          </cell>
          <cell r="D300">
            <v>193263.94</v>
          </cell>
          <cell r="E300">
            <v>4278.25</v>
          </cell>
        </row>
        <row r="301">
          <cell r="B301">
            <v>400300</v>
          </cell>
          <cell r="C301" t="str">
            <v xml:space="preserve"> INVENTORY ADJUSTMENTS - Non PI </v>
          </cell>
          <cell r="D301">
            <v>-35568525.109999999</v>
          </cell>
          <cell r="E301">
            <v>-798703.65</v>
          </cell>
        </row>
        <row r="302">
          <cell r="B302">
            <v>400302</v>
          </cell>
          <cell r="C302" t="str">
            <v xml:space="preserve"> INVENTORY LOSS SHPMNT VARIANCE </v>
          </cell>
          <cell r="D302">
            <v>0</v>
          </cell>
          <cell r="E302">
            <v>0</v>
          </cell>
        </row>
        <row r="303">
          <cell r="B303">
            <v>400401</v>
          </cell>
          <cell r="C303" t="str">
            <v xml:space="preserve"> INVENTORY REVALUATIONS ECO Rel </v>
          </cell>
          <cell r="D303">
            <v>-12118340.939999999</v>
          </cell>
          <cell r="E303">
            <v>-93847.4</v>
          </cell>
        </row>
        <row r="304">
          <cell r="B304">
            <v>400402</v>
          </cell>
          <cell r="C304" t="str">
            <v xml:space="preserve"> INVENTORY REVALUATIONS Correct </v>
          </cell>
          <cell r="D304">
            <v>9245077.2699999996</v>
          </cell>
          <cell r="E304">
            <v>214683.65</v>
          </cell>
        </row>
        <row r="305">
          <cell r="B305">
            <v>400500</v>
          </cell>
          <cell r="C305" t="str">
            <v xml:space="preserve"> PURCHASE PRICE VARIANCE - Roll </v>
          </cell>
          <cell r="D305">
            <v>-222063325.91999999</v>
          </cell>
          <cell r="E305">
            <v>-4904767</v>
          </cell>
        </row>
        <row r="306">
          <cell r="B306">
            <v>400600</v>
          </cell>
          <cell r="C306" t="str">
            <v xml:space="preserve"> FREIGHT IN                     </v>
          </cell>
          <cell r="D306">
            <v>26392760.649999999</v>
          </cell>
          <cell r="E306">
            <v>581185.49</v>
          </cell>
        </row>
        <row r="307">
          <cell r="B307">
            <v>400601</v>
          </cell>
          <cell r="C307" t="str">
            <v xml:space="preserve"> CLG. &amp; FREIGHT FWD CHGS IMPORT </v>
          </cell>
          <cell r="D307">
            <v>26926675.879999999</v>
          </cell>
          <cell r="E307">
            <v>588511.62</v>
          </cell>
        </row>
        <row r="308">
          <cell r="B308">
            <v>400700</v>
          </cell>
          <cell r="C308" t="str">
            <v xml:space="preserve"> PURCHASE DISCOUNTS             </v>
          </cell>
          <cell r="D308">
            <v>-180296.82</v>
          </cell>
          <cell r="E308">
            <v>-3982.26</v>
          </cell>
        </row>
        <row r="309">
          <cell r="B309">
            <v>400800</v>
          </cell>
          <cell r="C309" t="str">
            <v xml:space="preserve"> FREIGHT OUT                    </v>
          </cell>
          <cell r="D309">
            <v>14101184.66</v>
          </cell>
          <cell r="E309">
            <v>309930.67</v>
          </cell>
        </row>
        <row r="310">
          <cell r="B310">
            <v>400801</v>
          </cell>
          <cell r="C310" t="str">
            <v xml:space="preserve"> CLG. &amp; FREIGHT FWD. EXPORT     </v>
          </cell>
          <cell r="D310">
            <v>4404432.8600000003</v>
          </cell>
          <cell r="E310">
            <v>96166.64</v>
          </cell>
        </row>
        <row r="311">
          <cell r="B311">
            <v>400900</v>
          </cell>
          <cell r="C311" t="str">
            <v xml:space="preserve"> FREIGHT RECOVERY               </v>
          </cell>
          <cell r="D311">
            <v>0</v>
          </cell>
          <cell r="E311">
            <v>0</v>
          </cell>
        </row>
        <row r="312">
          <cell r="B312">
            <v>401801</v>
          </cell>
          <cell r="C312" t="str">
            <v xml:space="preserve"> INVOICE PRICE VAR - MANUAL POS </v>
          </cell>
          <cell r="D312">
            <v>-986771.25</v>
          </cell>
          <cell r="E312">
            <v>-21930.400000000001</v>
          </cell>
        </row>
        <row r="313">
          <cell r="B313">
            <v>401802</v>
          </cell>
          <cell r="C313" t="str">
            <v xml:space="preserve"> INVOICE PRICE VAR - Integratio </v>
          </cell>
          <cell r="D313">
            <v>10044217.960000001</v>
          </cell>
          <cell r="E313">
            <v>222808.25</v>
          </cell>
        </row>
        <row r="314">
          <cell r="B314">
            <v>405000</v>
          </cell>
          <cell r="C314" t="str">
            <v xml:space="preserve"> PACKING MATERIAL               </v>
          </cell>
          <cell r="D314">
            <v>35225</v>
          </cell>
          <cell r="E314">
            <v>780.72</v>
          </cell>
        </row>
        <row r="315">
          <cell r="B315">
            <v>405100</v>
          </cell>
          <cell r="C315" t="str">
            <v xml:space="preserve"> CUSTOM DUTIES                  </v>
          </cell>
          <cell r="D315">
            <v>689238</v>
          </cell>
          <cell r="E315">
            <v>15051.91</v>
          </cell>
        </row>
        <row r="316">
          <cell r="B316">
            <v>405101</v>
          </cell>
          <cell r="C316" t="str">
            <v xml:space="preserve"> CST/BST/PT CLAIM RECEIVED      </v>
          </cell>
          <cell r="D316">
            <v>-7147</v>
          </cell>
          <cell r="E316">
            <v>-155.16999999999999</v>
          </cell>
        </row>
        <row r="317">
          <cell r="B317">
            <v>405102</v>
          </cell>
          <cell r="C317" t="str">
            <v xml:space="preserve"> EXCISE DUTY PAID               </v>
          </cell>
          <cell r="D317">
            <v>6928392</v>
          </cell>
          <cell r="E317">
            <v>152471.09</v>
          </cell>
        </row>
        <row r="318">
          <cell r="B318">
            <v>405103</v>
          </cell>
          <cell r="C318" t="str">
            <v xml:space="preserve"> PURCHASE TAX PAID              </v>
          </cell>
          <cell r="D318">
            <v>65533.95</v>
          </cell>
          <cell r="E318">
            <v>1439.5</v>
          </cell>
        </row>
        <row r="319">
          <cell r="B319">
            <v>405104</v>
          </cell>
          <cell r="C319" t="str">
            <v xml:space="preserve"> OCTOROI / OTHER TAXES          </v>
          </cell>
          <cell r="D319">
            <v>589948</v>
          </cell>
          <cell r="E319">
            <v>12903.81</v>
          </cell>
        </row>
        <row r="320">
          <cell r="B320">
            <v>405105</v>
          </cell>
          <cell r="C320" t="str">
            <v xml:space="preserve"> CUSTOMS DUTY RECOVERED         </v>
          </cell>
          <cell r="D320">
            <v>-25404</v>
          </cell>
          <cell r="E320">
            <v>-556.64</v>
          </cell>
        </row>
        <row r="321">
          <cell r="B321">
            <v>405106</v>
          </cell>
          <cell r="C321" t="str">
            <v xml:space="preserve"> EXCISDE DUTY RECOVERED         </v>
          </cell>
          <cell r="D321">
            <v>-6884325</v>
          </cell>
          <cell r="E321">
            <v>-151504.03</v>
          </cell>
        </row>
        <row r="322">
          <cell r="B322">
            <v>407000</v>
          </cell>
          <cell r="C322" t="str">
            <v xml:space="preserve"> OTHER VARIANCES                </v>
          </cell>
          <cell r="D322">
            <v>-217826666.69</v>
          </cell>
          <cell r="E322">
            <v>-4895990.92</v>
          </cell>
        </row>
        <row r="323">
          <cell r="B323">
            <v>407002</v>
          </cell>
          <cell r="C323" t="str">
            <v xml:space="preserve"> PRODUCTION VARIANCES-PRICE     </v>
          </cell>
          <cell r="D323">
            <v>9241574.5099999998</v>
          </cell>
          <cell r="E323">
            <v>-8952.24</v>
          </cell>
        </row>
        <row r="324">
          <cell r="B324">
            <v>407003</v>
          </cell>
          <cell r="C324" t="str">
            <v xml:space="preserve"> PRODUCTION VARIANCES- PLANNING </v>
          </cell>
          <cell r="D324">
            <v>2885151.26</v>
          </cell>
          <cell r="E324">
            <v>59542.36</v>
          </cell>
        </row>
        <row r="325">
          <cell r="B325">
            <v>407004</v>
          </cell>
          <cell r="C325" t="str">
            <v xml:space="preserve"> EFFICIENCY VARIANCES           </v>
          </cell>
          <cell r="D325">
            <v>134715658.78999999</v>
          </cell>
          <cell r="E325">
            <v>2978089.01</v>
          </cell>
        </row>
        <row r="326">
          <cell r="B326">
            <v>450100</v>
          </cell>
          <cell r="C326" t="str">
            <v xml:space="preserve"> DIRECT LABOR WAGES             </v>
          </cell>
          <cell r="D326">
            <v>125716856.61</v>
          </cell>
          <cell r="E326">
            <v>2747959.89</v>
          </cell>
        </row>
        <row r="327">
          <cell r="B327">
            <v>450101</v>
          </cell>
          <cell r="C327" t="str">
            <v xml:space="preserve"> DIRECT LABOR WAGES-OTHER SERV  </v>
          </cell>
          <cell r="D327">
            <v>11808277.779999999</v>
          </cell>
          <cell r="E327">
            <v>258238.31</v>
          </cell>
        </row>
        <row r="328">
          <cell r="B328">
            <v>450300</v>
          </cell>
          <cell r="C328" t="str">
            <v xml:space="preserve"> DIRECT LABOR BENEFITS          </v>
          </cell>
          <cell r="D328">
            <v>346433</v>
          </cell>
          <cell r="E328">
            <v>7592.4</v>
          </cell>
        </row>
        <row r="329">
          <cell r="B329">
            <v>450308</v>
          </cell>
          <cell r="C329" t="str">
            <v xml:space="preserve"> DIRECT LABOR TRANSPORTION      </v>
          </cell>
          <cell r="D329">
            <v>8850969.8000000007</v>
          </cell>
          <cell r="E329">
            <v>193856.75</v>
          </cell>
        </row>
        <row r="330">
          <cell r="B330">
            <v>462200</v>
          </cell>
          <cell r="C330" t="str">
            <v xml:space="preserve"> CHANGE IN LABOR AND O/H IN INV </v>
          </cell>
          <cell r="D330">
            <v>-1021602.93</v>
          </cell>
          <cell r="E330">
            <v>-22752.49</v>
          </cell>
        </row>
        <row r="331">
          <cell r="B331">
            <v>470200</v>
          </cell>
          <cell r="C331" t="str">
            <v xml:space="preserve"> OTHER COST REWORK              </v>
          </cell>
          <cell r="D331">
            <v>16333603.119999999</v>
          </cell>
          <cell r="E331">
            <v>360480.63</v>
          </cell>
        </row>
        <row r="332">
          <cell r="B332">
            <v>470500</v>
          </cell>
          <cell r="C332" t="str">
            <v xml:space="preserve"> OTHER COST MISCELLANEOUS       </v>
          </cell>
          <cell r="D332">
            <v>9347395.0099999998</v>
          </cell>
          <cell r="E332">
            <v>206407.67</v>
          </cell>
        </row>
        <row r="333">
          <cell r="B333">
            <v>470508</v>
          </cell>
          <cell r="C333" t="str">
            <v xml:space="preserve"> MAINTENANCE SUPPLIES           </v>
          </cell>
          <cell r="D333">
            <v>159300.57999999999</v>
          </cell>
          <cell r="E333">
            <v>3518.5</v>
          </cell>
        </row>
        <row r="334">
          <cell r="B334">
            <v>500000</v>
          </cell>
          <cell r="C334" t="str">
            <v xml:space="preserve"> IND SALARIES &amp; WAGES           </v>
          </cell>
          <cell r="D334">
            <v>92387437.950000003</v>
          </cell>
          <cell r="E334">
            <v>2016875.13</v>
          </cell>
        </row>
        <row r="335">
          <cell r="B335">
            <v>500100</v>
          </cell>
          <cell r="C335" t="str">
            <v xml:space="preserve"> INDIRECT BONUSES               </v>
          </cell>
          <cell r="D335">
            <v>3374829.16</v>
          </cell>
          <cell r="E335">
            <v>73435.55</v>
          </cell>
        </row>
        <row r="336">
          <cell r="B336">
            <v>500200</v>
          </cell>
          <cell r="C336" t="str">
            <v xml:space="preserve"> IND EMPLOYEE BENEFITS          </v>
          </cell>
          <cell r="D336">
            <v>4478313.57</v>
          </cell>
          <cell r="E336">
            <v>98028.2</v>
          </cell>
        </row>
        <row r="337">
          <cell r="B337">
            <v>500201</v>
          </cell>
          <cell r="C337" t="str">
            <v xml:space="preserve"> IND EMPLOYEE HRA               </v>
          </cell>
          <cell r="D337">
            <v>836917</v>
          </cell>
          <cell r="E337">
            <v>18266.54</v>
          </cell>
        </row>
        <row r="338">
          <cell r="B338">
            <v>500202</v>
          </cell>
          <cell r="C338" t="str">
            <v xml:space="preserve"> INDIRECT EMP. CO. CONTRI TO PF </v>
          </cell>
          <cell r="D338">
            <v>10881629.85</v>
          </cell>
          <cell r="E338">
            <v>237604.13</v>
          </cell>
        </row>
        <row r="339">
          <cell r="B339">
            <v>500207</v>
          </cell>
          <cell r="C339" t="str">
            <v xml:space="preserve"> MEDICAL                        </v>
          </cell>
          <cell r="D339">
            <v>2508585.4</v>
          </cell>
          <cell r="E339">
            <v>54698.76</v>
          </cell>
        </row>
        <row r="340">
          <cell r="B340">
            <v>500208</v>
          </cell>
          <cell r="C340" t="str">
            <v xml:space="preserve"> INDIRECT - TRANSPORTION        </v>
          </cell>
          <cell r="D340">
            <v>0</v>
          </cell>
          <cell r="E340">
            <v>0</v>
          </cell>
        </row>
        <row r="341">
          <cell r="B341">
            <v>500209</v>
          </cell>
          <cell r="C341" t="str">
            <v xml:space="preserve"> INDIRECT - SERVICE AWARD       </v>
          </cell>
          <cell r="D341">
            <v>1639202</v>
          </cell>
          <cell r="E341">
            <v>35811.980000000003</v>
          </cell>
        </row>
        <row r="342">
          <cell r="B342">
            <v>500210</v>
          </cell>
          <cell r="C342" t="str">
            <v xml:space="preserve"> GRATUTIY/MEDICLAIM/OTHER BENEF </v>
          </cell>
          <cell r="D342">
            <v>7017168.25</v>
          </cell>
          <cell r="E342">
            <v>79572</v>
          </cell>
        </row>
        <row r="343">
          <cell r="B343">
            <v>500211</v>
          </cell>
          <cell r="C343" t="str">
            <v xml:space="preserve"> INDIRECT - CONVEYANCE REIMBURS </v>
          </cell>
          <cell r="D343">
            <v>14326855</v>
          </cell>
          <cell r="E343">
            <v>312695.88</v>
          </cell>
        </row>
        <row r="344">
          <cell r="B344">
            <v>500212</v>
          </cell>
          <cell r="C344" t="str">
            <v xml:space="preserve"> INDIRECT - ENTERTAINMENT REIMB </v>
          </cell>
          <cell r="D344">
            <v>3723918</v>
          </cell>
          <cell r="E344">
            <v>81312.240000000005</v>
          </cell>
        </row>
        <row r="345">
          <cell r="B345">
            <v>500213</v>
          </cell>
          <cell r="C345" t="str">
            <v xml:space="preserve"> INDIRECT - BOOKS AND PERIODICA </v>
          </cell>
          <cell r="D345">
            <v>3831639</v>
          </cell>
          <cell r="E345">
            <v>83647.039999999994</v>
          </cell>
        </row>
        <row r="346">
          <cell r="B346">
            <v>500214</v>
          </cell>
          <cell r="C346" t="str">
            <v xml:space="preserve"> INDIRECT - TELEPHONE REIMBURSE </v>
          </cell>
          <cell r="D346">
            <v>258795</v>
          </cell>
          <cell r="E346">
            <v>5636.85</v>
          </cell>
        </row>
        <row r="347">
          <cell r="B347">
            <v>500215</v>
          </cell>
          <cell r="C347" t="str">
            <v xml:space="preserve"> INDIRECT - FLAT MAINTENACE     </v>
          </cell>
          <cell r="D347">
            <v>153195</v>
          </cell>
          <cell r="E347">
            <v>3314.22</v>
          </cell>
        </row>
        <row r="348">
          <cell r="B348">
            <v>500216</v>
          </cell>
          <cell r="C348" t="str">
            <v xml:space="preserve"> INDIRECT - CAR REIMBURSEMENT   </v>
          </cell>
          <cell r="D348">
            <v>1537365</v>
          </cell>
          <cell r="E348">
            <v>33611.75</v>
          </cell>
        </row>
        <row r="349">
          <cell r="B349">
            <v>510000</v>
          </cell>
          <cell r="C349" t="str">
            <v xml:space="preserve"> MEETINGS                       </v>
          </cell>
          <cell r="D349">
            <v>0</v>
          </cell>
          <cell r="E349">
            <v>0</v>
          </cell>
        </row>
        <row r="350">
          <cell r="B350">
            <v>510102</v>
          </cell>
          <cell r="C350" t="str">
            <v xml:space="preserve"> EMP - ENTERTAINMENT DEDUCTIBLE </v>
          </cell>
          <cell r="D350">
            <v>0</v>
          </cell>
          <cell r="E350">
            <v>0</v>
          </cell>
        </row>
        <row r="351">
          <cell r="B351">
            <v>510106</v>
          </cell>
          <cell r="C351" t="str">
            <v xml:space="preserve"> STAFF WELFARE                  </v>
          </cell>
          <cell r="D351">
            <v>5403955.0999999996</v>
          </cell>
          <cell r="E351">
            <v>118208</v>
          </cell>
        </row>
        <row r="352">
          <cell r="B352">
            <v>510112</v>
          </cell>
          <cell r="C352" t="str">
            <v xml:space="preserve"> MEDICAL SUPPLIES &amp; SERVICES    </v>
          </cell>
          <cell r="D352">
            <v>0</v>
          </cell>
          <cell r="E352">
            <v>0</v>
          </cell>
        </row>
        <row r="353">
          <cell r="B353">
            <v>510113</v>
          </cell>
          <cell r="C353" t="str">
            <v xml:space="preserve"> CONVEYANCE                     </v>
          </cell>
          <cell r="D353">
            <v>2604505.21</v>
          </cell>
          <cell r="E353">
            <v>56917.21</v>
          </cell>
        </row>
        <row r="354">
          <cell r="B354">
            <v>510114</v>
          </cell>
          <cell r="C354" t="str">
            <v xml:space="preserve"> LEAVE TRAVEL ALLOWANCE REIMB.  </v>
          </cell>
          <cell r="D354">
            <v>4603366</v>
          </cell>
          <cell r="E354">
            <v>100685.3</v>
          </cell>
        </row>
        <row r="355">
          <cell r="B355">
            <v>510200</v>
          </cell>
          <cell r="C355" t="str">
            <v xml:space="preserve"> TRAVEL AIRFARE                 </v>
          </cell>
          <cell r="D355">
            <v>2099707.2999999998</v>
          </cell>
          <cell r="E355">
            <v>46185.61</v>
          </cell>
        </row>
        <row r="356">
          <cell r="B356">
            <v>510201</v>
          </cell>
          <cell r="C356" t="str">
            <v xml:space="preserve"> TRAVEL AIRFARE (INTERNATIONAL) </v>
          </cell>
          <cell r="D356">
            <v>16294048.68</v>
          </cell>
          <cell r="E356">
            <v>352294.93</v>
          </cell>
        </row>
        <row r="357">
          <cell r="B357">
            <v>510300</v>
          </cell>
          <cell r="C357" t="str">
            <v xml:space="preserve"> TRAVEL CAR RENTAL              </v>
          </cell>
          <cell r="D357">
            <v>220349.78</v>
          </cell>
          <cell r="E357">
            <v>4846.6899999999996</v>
          </cell>
        </row>
        <row r="358">
          <cell r="B358">
            <v>510400</v>
          </cell>
          <cell r="C358" t="str">
            <v xml:space="preserve"> TRAVEL OTHER                   </v>
          </cell>
          <cell r="D358">
            <v>1290554.01</v>
          </cell>
          <cell r="E358">
            <v>28287.3</v>
          </cell>
        </row>
        <row r="359">
          <cell r="B359">
            <v>510401</v>
          </cell>
          <cell r="C359" t="str">
            <v xml:space="preserve"> TRAVEL OTHER (INTERNATIONAL)   </v>
          </cell>
          <cell r="D359">
            <v>3243727.98</v>
          </cell>
          <cell r="E359">
            <v>71566.66</v>
          </cell>
        </row>
        <row r="360">
          <cell r="B360">
            <v>510700</v>
          </cell>
          <cell r="C360" t="str">
            <v xml:space="preserve"> ENTERTAINMENT                  </v>
          </cell>
          <cell r="D360">
            <v>838879.72</v>
          </cell>
          <cell r="E360">
            <v>18310.150000000001</v>
          </cell>
        </row>
        <row r="361">
          <cell r="B361">
            <v>520000</v>
          </cell>
          <cell r="C361" t="str">
            <v xml:space="preserve"> DEPRECIATION BUILDING          </v>
          </cell>
          <cell r="D361">
            <v>-0.98</v>
          </cell>
          <cell r="E361">
            <v>-0.02</v>
          </cell>
        </row>
        <row r="362">
          <cell r="B362">
            <v>520100</v>
          </cell>
          <cell r="C362" t="str">
            <v xml:space="preserve"> DEPRECIATION LEASEHOLD IMPROVE </v>
          </cell>
          <cell r="D362">
            <v>131182834.5</v>
          </cell>
          <cell r="E362">
            <v>2897467.31</v>
          </cell>
        </row>
        <row r="363">
          <cell r="B363">
            <v>520200</v>
          </cell>
          <cell r="C363" t="str">
            <v xml:space="preserve"> DEPRECIATION MACHINERY &amp; EQUIP </v>
          </cell>
          <cell r="D363">
            <v>66443970.960000001</v>
          </cell>
          <cell r="E363">
            <v>1467564.24</v>
          </cell>
        </row>
        <row r="364">
          <cell r="B364">
            <v>520300</v>
          </cell>
          <cell r="C364" t="str">
            <v xml:space="preserve"> DEPRECIATION VEHICLES          </v>
          </cell>
          <cell r="D364">
            <v>8454626.3300000001</v>
          </cell>
          <cell r="E364">
            <v>186739.39</v>
          </cell>
        </row>
        <row r="365">
          <cell r="B365">
            <v>520400</v>
          </cell>
          <cell r="C365" t="str">
            <v xml:space="preserve"> DEPREC OFFICE FUR, FIX         </v>
          </cell>
          <cell r="D365">
            <v>2658131.41</v>
          </cell>
          <cell r="E365">
            <v>58710.8</v>
          </cell>
        </row>
        <row r="366">
          <cell r="B366">
            <v>520401</v>
          </cell>
          <cell r="C366" t="str">
            <v xml:space="preserve"> DEPREC OFFICE EQUIPMENT        </v>
          </cell>
          <cell r="D366">
            <v>6798257.54</v>
          </cell>
          <cell r="E366">
            <v>150154.76</v>
          </cell>
        </row>
        <row r="367">
          <cell r="B367">
            <v>520500</v>
          </cell>
          <cell r="C367" t="str">
            <v xml:space="preserve"> DEPRECIATION TOOLS &amp; FIXTURES  </v>
          </cell>
          <cell r="D367">
            <v>0</v>
          </cell>
          <cell r="E367">
            <v>0</v>
          </cell>
        </row>
        <row r="368">
          <cell r="B368">
            <v>520600</v>
          </cell>
          <cell r="C368" t="str">
            <v xml:space="preserve"> DEPRECIATION COMP EQUIP &amp; SOFT </v>
          </cell>
          <cell r="D368">
            <v>-1.32</v>
          </cell>
          <cell r="E368">
            <v>-0.02</v>
          </cell>
        </row>
        <row r="369">
          <cell r="B369">
            <v>530100</v>
          </cell>
          <cell r="C369" t="str">
            <v xml:space="preserve"> RENT - GROUND                  </v>
          </cell>
          <cell r="D369">
            <v>1591908.5</v>
          </cell>
          <cell r="E369">
            <v>34792.480000000003</v>
          </cell>
        </row>
        <row r="370">
          <cell r="B370">
            <v>530101</v>
          </cell>
          <cell r="C370" t="str">
            <v xml:space="preserve"> EQUIPMENT RENTAL               </v>
          </cell>
          <cell r="D370">
            <v>735117</v>
          </cell>
          <cell r="E370">
            <v>16196.39</v>
          </cell>
        </row>
        <row r="371">
          <cell r="B371">
            <v>530102</v>
          </cell>
          <cell r="C371" t="str">
            <v xml:space="preserve"> HOUSE RENTAL - EMPLOYEE        </v>
          </cell>
          <cell r="D371">
            <v>6699970.6799999997</v>
          </cell>
          <cell r="E371">
            <v>146396.06</v>
          </cell>
        </row>
        <row r="372">
          <cell r="B372">
            <v>530200</v>
          </cell>
          <cell r="C372" t="str">
            <v xml:space="preserve"> LEASE EXPENSE                  </v>
          </cell>
          <cell r="D372">
            <v>9440233</v>
          </cell>
          <cell r="E372">
            <v>206194.21</v>
          </cell>
        </row>
        <row r="373">
          <cell r="B373">
            <v>530302</v>
          </cell>
          <cell r="C373" t="str">
            <v xml:space="preserve"> EQUIP MAINTENANCE - TEST EQUIP </v>
          </cell>
          <cell r="D373">
            <v>8989682.3599999994</v>
          </cell>
          <cell r="E373">
            <v>197890.51</v>
          </cell>
        </row>
        <row r="374">
          <cell r="B374">
            <v>530306</v>
          </cell>
          <cell r="C374" t="str">
            <v xml:space="preserve"> INSTRUMENT CALIBRATION         </v>
          </cell>
          <cell r="D374">
            <v>1385368.34</v>
          </cell>
          <cell r="E374">
            <v>30514.11</v>
          </cell>
        </row>
        <row r="375">
          <cell r="B375">
            <v>530501</v>
          </cell>
          <cell r="C375" t="str">
            <v xml:space="preserve"> WAREHOUSING CHARGES            </v>
          </cell>
          <cell r="D375">
            <v>779</v>
          </cell>
          <cell r="E375">
            <v>17.09</v>
          </cell>
        </row>
        <row r="376">
          <cell r="B376">
            <v>530602</v>
          </cell>
          <cell r="C376" t="str">
            <v xml:space="preserve"> TOOLS &amp; EQUIPMENT              </v>
          </cell>
          <cell r="D376">
            <v>1400</v>
          </cell>
          <cell r="E376">
            <v>30.92</v>
          </cell>
        </row>
        <row r="377">
          <cell r="B377">
            <v>530700</v>
          </cell>
          <cell r="C377" t="str">
            <v xml:space="preserve"> TRAINING AND SEMINARS          </v>
          </cell>
          <cell r="D377">
            <v>838353.72</v>
          </cell>
          <cell r="E377">
            <v>18409.86</v>
          </cell>
        </row>
        <row r="378">
          <cell r="B378">
            <v>530800</v>
          </cell>
          <cell r="C378" t="str">
            <v xml:space="preserve"> CAFETERIA EXPENSES             </v>
          </cell>
          <cell r="D378">
            <v>0</v>
          </cell>
          <cell r="E378">
            <v>0</v>
          </cell>
        </row>
        <row r="379">
          <cell r="B379">
            <v>530900</v>
          </cell>
          <cell r="C379" t="str">
            <v xml:space="preserve"> VEHICLE EXPENSES               </v>
          </cell>
          <cell r="D379">
            <v>3942528.68</v>
          </cell>
          <cell r="E379">
            <v>86178.2</v>
          </cell>
        </row>
        <row r="380">
          <cell r="B380">
            <v>531102</v>
          </cell>
          <cell r="C380" t="str">
            <v xml:space="preserve"> INSURANCE                      </v>
          </cell>
          <cell r="D380">
            <v>4713328.43</v>
          </cell>
          <cell r="E380">
            <v>103060.7</v>
          </cell>
        </row>
        <row r="381">
          <cell r="B381">
            <v>531103</v>
          </cell>
          <cell r="C381" t="str">
            <v xml:space="preserve"> INSURANCE RECOVERY             </v>
          </cell>
          <cell r="D381">
            <v>0</v>
          </cell>
          <cell r="E381">
            <v>0</v>
          </cell>
        </row>
        <row r="382">
          <cell r="B382">
            <v>531200</v>
          </cell>
          <cell r="C382" t="str">
            <v xml:space="preserve"> FACILITIES MAINTENANCE         </v>
          </cell>
          <cell r="D382">
            <v>743414.38</v>
          </cell>
          <cell r="E382">
            <v>16311.18</v>
          </cell>
        </row>
        <row r="383">
          <cell r="B383">
            <v>531201</v>
          </cell>
          <cell r="C383" t="str">
            <v xml:space="preserve"> PLANT &amp; M/C REPAIR AND MAIN.   </v>
          </cell>
          <cell r="D383">
            <v>13958227.869999999</v>
          </cell>
          <cell r="E383">
            <v>300010.86</v>
          </cell>
        </row>
        <row r="384">
          <cell r="B384">
            <v>531202</v>
          </cell>
          <cell r="C384" t="str">
            <v xml:space="preserve"> BLDG FUR. OTH REPAIR AND MAIN. </v>
          </cell>
          <cell r="D384">
            <v>7732479.5499999998</v>
          </cell>
          <cell r="E384">
            <v>168472.83</v>
          </cell>
        </row>
        <row r="385">
          <cell r="B385">
            <v>531203</v>
          </cell>
          <cell r="C385" t="str">
            <v xml:space="preserve"> GUEST HOUSE MAINTENANCE        </v>
          </cell>
          <cell r="D385">
            <v>2876104.5</v>
          </cell>
          <cell r="E385">
            <v>62796.98</v>
          </cell>
        </row>
        <row r="386">
          <cell r="B386">
            <v>531400</v>
          </cell>
          <cell r="C386" t="str">
            <v xml:space="preserve"> FACILITIES SECURITY            </v>
          </cell>
          <cell r="D386">
            <v>177944</v>
          </cell>
          <cell r="E386">
            <v>3885.06</v>
          </cell>
        </row>
        <row r="387">
          <cell r="B387">
            <v>531500</v>
          </cell>
          <cell r="C387" t="str">
            <v xml:space="preserve"> UTILITIES ELECTRIC             </v>
          </cell>
          <cell r="D387">
            <v>52022732.280000001</v>
          </cell>
          <cell r="E387">
            <v>1135494.0900000001</v>
          </cell>
        </row>
        <row r="388">
          <cell r="B388">
            <v>531600</v>
          </cell>
          <cell r="C388" t="str">
            <v xml:space="preserve"> UTILITIES WATER                </v>
          </cell>
          <cell r="D388">
            <v>4677031.75</v>
          </cell>
          <cell r="E388">
            <v>102152.81</v>
          </cell>
        </row>
        <row r="389">
          <cell r="B389">
            <v>531800</v>
          </cell>
          <cell r="C389" t="str">
            <v xml:space="preserve"> TELEPHONE AND FAX OFFICE       </v>
          </cell>
          <cell r="D389">
            <v>5617015.8799999999</v>
          </cell>
          <cell r="E389">
            <v>122832.87</v>
          </cell>
        </row>
        <row r="390">
          <cell r="B390">
            <v>531802</v>
          </cell>
          <cell r="C390" t="str">
            <v xml:space="preserve"> CELLULAR PHONE                 </v>
          </cell>
          <cell r="D390">
            <v>0</v>
          </cell>
          <cell r="E390">
            <v>0</v>
          </cell>
        </row>
        <row r="391">
          <cell r="B391">
            <v>531803</v>
          </cell>
          <cell r="C391" t="str">
            <v xml:space="preserve"> INTERNET LEASE LINE RENT/EXPEN </v>
          </cell>
          <cell r="D391">
            <v>1233328</v>
          </cell>
          <cell r="E391">
            <v>26970.44</v>
          </cell>
        </row>
        <row r="392">
          <cell r="B392">
            <v>531804</v>
          </cell>
          <cell r="C392" t="str">
            <v xml:space="preserve"> TELEPHONE REIMBURSMENT         </v>
          </cell>
          <cell r="D392">
            <v>28869</v>
          </cell>
          <cell r="E392">
            <v>637.72</v>
          </cell>
        </row>
        <row r="393">
          <cell r="B393">
            <v>531900</v>
          </cell>
          <cell r="C393" t="str">
            <v xml:space="preserve"> TAXES/ FEES/ LICENSES          </v>
          </cell>
          <cell r="D393">
            <v>2805270.86</v>
          </cell>
          <cell r="E393">
            <v>61322.35</v>
          </cell>
        </row>
        <row r="394">
          <cell r="B394">
            <v>532000</v>
          </cell>
          <cell r="C394" t="str">
            <v xml:space="preserve"> OFFICE SUPPLIES                </v>
          </cell>
          <cell r="D394">
            <v>3396726.73</v>
          </cell>
          <cell r="E394">
            <v>74227.460000000006</v>
          </cell>
        </row>
        <row r="395">
          <cell r="B395">
            <v>532100</v>
          </cell>
          <cell r="C395" t="str">
            <v xml:space="preserve"> RECRUITING                     </v>
          </cell>
          <cell r="D395">
            <v>2464943</v>
          </cell>
          <cell r="E395">
            <v>53823.74</v>
          </cell>
        </row>
        <row r="396">
          <cell r="B396">
            <v>532200</v>
          </cell>
          <cell r="C396" t="str">
            <v xml:space="preserve"> POSTAGE                        </v>
          </cell>
          <cell r="D396">
            <v>72216.08</v>
          </cell>
          <cell r="E396">
            <v>1579.77</v>
          </cell>
        </row>
        <row r="397">
          <cell r="B397">
            <v>532202</v>
          </cell>
          <cell r="C397" t="str">
            <v xml:space="preserve"> COURIER                        </v>
          </cell>
          <cell r="D397">
            <v>635277.06999999995</v>
          </cell>
          <cell r="E397">
            <v>13894.6</v>
          </cell>
        </row>
        <row r="398">
          <cell r="B398">
            <v>532300</v>
          </cell>
          <cell r="C398" t="str">
            <v xml:space="preserve"> BOOKS AND PERIODICALS OFFICE   </v>
          </cell>
          <cell r="D398">
            <v>72871</v>
          </cell>
          <cell r="E398">
            <v>1589.81</v>
          </cell>
        </row>
        <row r="399">
          <cell r="B399">
            <v>532301</v>
          </cell>
          <cell r="C399" t="str">
            <v xml:space="preserve"> BOOKS AND PERIODICALS REIMBURS </v>
          </cell>
          <cell r="D399">
            <v>0</v>
          </cell>
          <cell r="E399">
            <v>-0.31</v>
          </cell>
        </row>
        <row r="400">
          <cell r="B400">
            <v>532302</v>
          </cell>
          <cell r="C400" t="str">
            <v xml:space="preserve"> PUBLICATIONS                   </v>
          </cell>
          <cell r="D400">
            <v>15120</v>
          </cell>
          <cell r="E400">
            <v>333.22</v>
          </cell>
        </row>
        <row r="401">
          <cell r="B401">
            <v>532304</v>
          </cell>
          <cell r="C401" t="str">
            <v xml:space="preserve"> SUBSCRIPTIONS                  </v>
          </cell>
          <cell r="D401">
            <v>625351</v>
          </cell>
          <cell r="E401">
            <v>13794.51</v>
          </cell>
        </row>
        <row r="402">
          <cell r="B402">
            <v>532500</v>
          </cell>
          <cell r="C402" t="str">
            <v xml:space="preserve"> LEGAL                          </v>
          </cell>
          <cell r="D402">
            <v>1651670</v>
          </cell>
          <cell r="E402">
            <v>36096.019999999997</v>
          </cell>
        </row>
        <row r="403">
          <cell r="B403">
            <v>532600</v>
          </cell>
          <cell r="C403" t="str">
            <v xml:space="preserve"> AUDIT AND TAX FEES             </v>
          </cell>
          <cell r="D403">
            <v>1338211</v>
          </cell>
          <cell r="E403">
            <v>29227.01</v>
          </cell>
        </row>
        <row r="404">
          <cell r="B404">
            <v>532700</v>
          </cell>
          <cell r="C404" t="str">
            <v xml:space="preserve"> PROFESSIONAL FEES              </v>
          </cell>
          <cell r="D404">
            <v>4111243</v>
          </cell>
          <cell r="E404">
            <v>90095.61</v>
          </cell>
        </row>
        <row r="405">
          <cell r="B405">
            <v>532800</v>
          </cell>
          <cell r="C405" t="str">
            <v xml:space="preserve"> BANK FEES AND CHARGES          </v>
          </cell>
          <cell r="D405">
            <v>16645367.6</v>
          </cell>
          <cell r="E405">
            <v>365306.71</v>
          </cell>
        </row>
        <row r="406">
          <cell r="B406">
            <v>532900</v>
          </cell>
          <cell r="C406" t="str">
            <v xml:space="preserve"> CONSULTING FEES                </v>
          </cell>
          <cell r="D406">
            <v>0</v>
          </cell>
          <cell r="E406">
            <v>0</v>
          </cell>
        </row>
        <row r="407">
          <cell r="B407">
            <v>533000</v>
          </cell>
          <cell r="C407" t="str">
            <v xml:space="preserve"> DONATIONS AND CONTRIBUTIONS    </v>
          </cell>
          <cell r="D407">
            <v>350750</v>
          </cell>
          <cell r="E407">
            <v>7656.96</v>
          </cell>
        </row>
        <row r="408">
          <cell r="B408">
            <v>533100</v>
          </cell>
          <cell r="C408" t="str">
            <v xml:space="preserve"> COMPUTER MAINTENANCE SOFTWARE  </v>
          </cell>
          <cell r="D408">
            <v>63594.9</v>
          </cell>
          <cell r="E408">
            <v>1380.31</v>
          </cell>
        </row>
        <row r="409">
          <cell r="B409">
            <v>533500</v>
          </cell>
          <cell r="C409" t="str">
            <v xml:space="preserve"> ADVERTISING AND PROMOTION      </v>
          </cell>
          <cell r="D409">
            <v>572307.57999999996</v>
          </cell>
          <cell r="E409">
            <v>12522.37</v>
          </cell>
        </row>
        <row r="410">
          <cell r="B410">
            <v>533503</v>
          </cell>
          <cell r="C410" t="str">
            <v xml:space="preserve"> PUBLIC RELATION EXPENSES       </v>
          </cell>
          <cell r="D410">
            <v>59698</v>
          </cell>
          <cell r="E410">
            <v>1316.86</v>
          </cell>
        </row>
        <row r="411">
          <cell r="B411">
            <v>533504</v>
          </cell>
          <cell r="C411" t="str">
            <v xml:space="preserve"> BUSINESS PROMOTION EXPENSES    </v>
          </cell>
          <cell r="D411">
            <v>0</v>
          </cell>
          <cell r="E411">
            <v>0</v>
          </cell>
        </row>
        <row r="412">
          <cell r="B412">
            <v>533505</v>
          </cell>
          <cell r="C412" t="str">
            <v xml:space="preserve"> ENTERTAINMENT EXPENSES (SG&amp;A)  </v>
          </cell>
          <cell r="D412">
            <v>0</v>
          </cell>
          <cell r="E412">
            <v>0</v>
          </cell>
        </row>
        <row r="413">
          <cell r="B413">
            <v>533600</v>
          </cell>
          <cell r="C413" t="str">
            <v xml:space="preserve"> MISC. EXPENSES                 </v>
          </cell>
          <cell r="D413">
            <v>1482941.37</v>
          </cell>
          <cell r="E413">
            <v>32416.37</v>
          </cell>
        </row>
        <row r="414">
          <cell r="B414">
            <v>533608</v>
          </cell>
          <cell r="C414" t="str">
            <v xml:space="preserve"> PROJECT RELATED - I/ORDER      </v>
          </cell>
          <cell r="D414">
            <v>2162908.1</v>
          </cell>
          <cell r="E414">
            <v>47488.13</v>
          </cell>
        </row>
        <row r="415">
          <cell r="B415">
            <v>533612</v>
          </cell>
          <cell r="C415" t="str">
            <v xml:space="preserve"> PACKING MATERIAL               </v>
          </cell>
          <cell r="D415">
            <v>23497</v>
          </cell>
          <cell r="E415">
            <v>512.76</v>
          </cell>
        </row>
        <row r="416">
          <cell r="B416">
            <v>533617</v>
          </cell>
          <cell r="C416" t="str">
            <v xml:space="preserve"> GIFTS                          </v>
          </cell>
          <cell r="D416">
            <v>347830</v>
          </cell>
          <cell r="E416">
            <v>7645.39</v>
          </cell>
        </row>
        <row r="417">
          <cell r="B417">
            <v>600000</v>
          </cell>
          <cell r="C417" t="str">
            <v xml:space="preserve"> DEPARTMENT EXP ALLOCATION IN   </v>
          </cell>
          <cell r="D417">
            <v>0</v>
          </cell>
          <cell r="E417">
            <v>0</v>
          </cell>
        </row>
        <row r="418">
          <cell r="B418">
            <v>750201</v>
          </cell>
          <cell r="C418" t="str">
            <v xml:space="preserve"> DIRECTOR SITTING FEES          </v>
          </cell>
          <cell r="D418">
            <v>75000</v>
          </cell>
          <cell r="E418">
            <v>1637.41</v>
          </cell>
        </row>
        <row r="419">
          <cell r="B419">
            <v>750300</v>
          </cell>
          <cell r="C419" t="str">
            <v xml:space="preserve"> MISC. OPERATING EXPENSES       </v>
          </cell>
          <cell r="D419">
            <v>0</v>
          </cell>
          <cell r="E419">
            <v>0</v>
          </cell>
        </row>
        <row r="420">
          <cell r="B420">
            <v>800000</v>
          </cell>
          <cell r="C420" t="str">
            <v xml:space="preserve"> INTEREST EXPENSE EXTERNAL PART </v>
          </cell>
          <cell r="D420">
            <v>53369229.840000004</v>
          </cell>
          <cell r="E420">
            <v>1166515.23</v>
          </cell>
        </row>
        <row r="421">
          <cell r="B421">
            <v>803000</v>
          </cell>
          <cell r="C421" t="str">
            <v xml:space="preserve"> INTEREST EXP INTERNAL          </v>
          </cell>
          <cell r="D421">
            <v>14052918.52</v>
          </cell>
          <cell r="E421">
            <v>305395.98</v>
          </cell>
        </row>
        <row r="422">
          <cell r="B422">
            <v>805000</v>
          </cell>
          <cell r="C422" t="str">
            <v xml:space="preserve"> INTEREST INCOME EXTERNAL PART  </v>
          </cell>
          <cell r="D422">
            <v>-5754544.0099999998</v>
          </cell>
          <cell r="E422">
            <v>-125984.52</v>
          </cell>
        </row>
        <row r="423">
          <cell r="B423">
            <v>805001</v>
          </cell>
          <cell r="C423" t="str">
            <v xml:space="preserve"> INTEREST INCOME ON INVESTEMENT </v>
          </cell>
          <cell r="D423">
            <v>-3454</v>
          </cell>
          <cell r="E423">
            <v>-76.260000000000005</v>
          </cell>
        </row>
        <row r="424">
          <cell r="B424">
            <v>810200</v>
          </cell>
          <cell r="C424" t="str">
            <v xml:space="preserve"> FOREIGN EXCHANGE (GAIN)/LOSS   </v>
          </cell>
          <cell r="D424">
            <v>464215.63</v>
          </cell>
          <cell r="E424">
            <v>46783.57</v>
          </cell>
        </row>
        <row r="425">
          <cell r="B425">
            <v>810201</v>
          </cell>
          <cell r="C425" t="str">
            <v xml:space="preserve"> ROUNDING DIFFERENCES (PAR)     </v>
          </cell>
          <cell r="D425">
            <v>3359.75</v>
          </cell>
          <cell r="E425">
            <v>-295.85000000000002</v>
          </cell>
        </row>
        <row r="426">
          <cell r="B426">
            <v>810202</v>
          </cell>
          <cell r="C426" t="str">
            <v xml:space="preserve"> A/P REALISED GAIN OR LOSS      </v>
          </cell>
          <cell r="D426">
            <v>-95384848.099999994</v>
          </cell>
          <cell r="E426">
            <v>4222.91</v>
          </cell>
        </row>
        <row r="427">
          <cell r="B427">
            <v>810204</v>
          </cell>
          <cell r="C427" t="str">
            <v xml:space="preserve"> A/R REALISED GAIN              </v>
          </cell>
          <cell r="D427">
            <v>-686553</v>
          </cell>
          <cell r="E427">
            <v>-4.1399999999999997</v>
          </cell>
        </row>
        <row r="428">
          <cell r="B428">
            <v>810205</v>
          </cell>
          <cell r="C428" t="str">
            <v xml:space="preserve"> A/R REALISED LOSS              </v>
          </cell>
          <cell r="D428">
            <v>110769425.17</v>
          </cell>
          <cell r="E428">
            <v>35.119999999999997</v>
          </cell>
        </row>
        <row r="429">
          <cell r="B429">
            <v>810210</v>
          </cell>
          <cell r="C429" t="str">
            <v xml:space="preserve"> PAYMENT DIFFERENCES            </v>
          </cell>
          <cell r="D429">
            <v>12.09</v>
          </cell>
          <cell r="E429">
            <v>0.14000000000000001</v>
          </cell>
        </row>
        <row r="430">
          <cell r="B430">
            <v>810212</v>
          </cell>
          <cell r="C430" t="str">
            <v xml:space="preserve"> CASH DISCOUNTS - CUSTOMERS     </v>
          </cell>
          <cell r="D430">
            <v>19202</v>
          </cell>
          <cell r="E430">
            <v>417.01</v>
          </cell>
        </row>
        <row r="431">
          <cell r="B431">
            <v>810225</v>
          </cell>
          <cell r="C431" t="str">
            <v xml:space="preserve"> ROUNDING DIFF.ACCOUNT          </v>
          </cell>
          <cell r="D431">
            <v>20.89</v>
          </cell>
          <cell r="E431">
            <v>-299.14</v>
          </cell>
        </row>
        <row r="432">
          <cell r="B432">
            <v>810400</v>
          </cell>
          <cell r="C432" t="str">
            <v xml:space="preserve"> FOREIGN EXC. GAIN/LOSS INTERCO </v>
          </cell>
          <cell r="D432">
            <v>32480</v>
          </cell>
          <cell r="E432">
            <v>716.6</v>
          </cell>
        </row>
        <row r="433">
          <cell r="B433">
            <v>810401</v>
          </cell>
          <cell r="C433" t="str">
            <v xml:space="preserve"> CUMULATIVE TRNSLN ADJUS        </v>
          </cell>
          <cell r="D433">
            <v>-44632719.289999999</v>
          </cell>
          <cell r="E433">
            <v>201451.96</v>
          </cell>
        </row>
        <row r="434">
          <cell r="B434">
            <v>820000</v>
          </cell>
          <cell r="C434" t="str">
            <v xml:space="preserve"> (GAIN)/ LOSS ON SALE-FIX ASSET </v>
          </cell>
          <cell r="D434">
            <v>-6047.19</v>
          </cell>
          <cell r="E434">
            <v>-610</v>
          </cell>
        </row>
        <row r="435">
          <cell r="B435">
            <v>826000</v>
          </cell>
          <cell r="C435" t="str">
            <v xml:space="preserve"> OTHER (INCOME)/ EXPENSE        </v>
          </cell>
          <cell r="D435">
            <v>-861126.68</v>
          </cell>
          <cell r="E435">
            <v>-18855.71</v>
          </cell>
        </row>
        <row r="436">
          <cell r="B436">
            <v>900000</v>
          </cell>
          <cell r="C436" t="str">
            <v xml:space="preserve"> INCOME TAXES                   </v>
          </cell>
          <cell r="D436">
            <v>48263826</v>
          </cell>
          <cell r="E436">
            <v>1066014.93</v>
          </cell>
        </row>
        <row r="437">
          <cell r="B437">
            <v>999530</v>
          </cell>
          <cell r="C437" t="str">
            <v xml:space="preserve"> PRODUCTION CLEARING BAAN       </v>
          </cell>
          <cell r="D437">
            <v>0</v>
          </cell>
          <cell r="E437">
            <v>0</v>
          </cell>
        </row>
        <row r="438">
          <cell r="B438">
            <v>999600</v>
          </cell>
          <cell r="C438" t="str">
            <v xml:space="preserve"> AP Migration Clearing Account  </v>
          </cell>
          <cell r="D438">
            <v>0</v>
          </cell>
          <cell r="E438">
            <v>0</v>
          </cell>
        </row>
        <row r="439">
          <cell r="B439">
            <v>999610</v>
          </cell>
          <cell r="C439" t="str">
            <v xml:space="preserve"> AR Migration Clearing Account  </v>
          </cell>
          <cell r="D439">
            <v>0</v>
          </cell>
          <cell r="E439">
            <v>0</v>
          </cell>
        </row>
        <row r="440">
          <cell r="B440">
            <v>999620</v>
          </cell>
          <cell r="C440" t="str">
            <v xml:space="preserve"> AP Clearing GRNI Account       </v>
          </cell>
          <cell r="D440">
            <v>0</v>
          </cell>
          <cell r="E440">
            <v>0</v>
          </cell>
        </row>
        <row r="441">
          <cell r="B441">
            <v>999630</v>
          </cell>
          <cell r="C441" t="str">
            <v xml:space="preserve"> INVENTORY MIGRATION CELARING   </v>
          </cell>
          <cell r="D441">
            <v>0</v>
          </cell>
          <cell r="E441">
            <v>0</v>
          </cell>
        </row>
        <row r="442">
          <cell r="B442">
            <v>999635</v>
          </cell>
          <cell r="C442" t="str">
            <v xml:space="preserve"> INVENTORY REVAL BAAN GO LIVE   </v>
          </cell>
          <cell r="D442">
            <v>0</v>
          </cell>
          <cell r="E442">
            <v>0</v>
          </cell>
        </row>
        <row r="443">
          <cell r="B443">
            <v>999640</v>
          </cell>
          <cell r="C443" t="str">
            <v xml:space="preserve"> OPENING GL MIGRATION           </v>
          </cell>
          <cell r="D443">
            <v>-37</v>
          </cell>
          <cell r="E443">
            <v>-1.43</v>
          </cell>
        </row>
        <row r="444">
          <cell r="B444">
            <v>999650</v>
          </cell>
          <cell r="C444" t="str">
            <v xml:space="preserve"> PURCHASE CORRECTION ACCOUNT    </v>
          </cell>
          <cell r="D444">
            <v>13422.58</v>
          </cell>
          <cell r="E444">
            <v>0</v>
          </cell>
        </row>
        <row r="445">
          <cell r="B445">
            <v>0</v>
          </cell>
          <cell r="C445" t="str">
            <v xml:space="preserve">       Total                    </v>
          </cell>
          <cell r="D445">
            <v>-5.1230199460405856E-7</v>
          </cell>
          <cell r="E445">
            <v>2.1122396054451542E-8</v>
          </cell>
        </row>
        <row r="446">
          <cell r="B446">
            <v>0</v>
          </cell>
        </row>
      </sheetData>
      <sheetData sheetId="3"/>
      <sheetData sheetId="4"/>
      <sheetData sheetId="5"/>
      <sheetData sheetId="6"/>
      <sheetData sheetId="7">
        <row r="1">
          <cell r="B1" t="str">
            <v>Ledger Acc.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1">
          <cell r="B1" t="str">
            <v>Ledger Acc.</v>
          </cell>
        </row>
      </sheetData>
      <sheetData sheetId="19"/>
      <sheetData sheetId="20"/>
      <sheetData sheetId="21"/>
      <sheetData sheetId="22"/>
      <sheetData sheetId="23">
        <row r="1">
          <cell r="B1" t="str">
            <v>Ledger Acc.</v>
          </cell>
        </row>
      </sheetData>
      <sheetData sheetId="24"/>
      <sheetData sheetId="25"/>
      <sheetData sheetId="26"/>
      <sheetData sheetId="27"/>
      <sheetData sheetId="28">
        <row r="1">
          <cell r="B1" t="str">
            <v>Ledger Acc.</v>
          </cell>
        </row>
      </sheetData>
      <sheetData sheetId="29"/>
      <sheetData sheetId="30"/>
      <sheetData sheetId="31"/>
      <sheetData sheetId="32"/>
      <sheetData sheetId="33">
        <row r="1">
          <cell r="B1" t="str">
            <v>Ledger Acc.</v>
          </cell>
        </row>
      </sheetData>
      <sheetData sheetId="34"/>
      <sheetData sheetId="35"/>
      <sheetData sheetId="36"/>
      <sheetData sheetId="37"/>
      <sheetData sheetId="38">
        <row r="1">
          <cell r="B1" t="str">
            <v>Ledger Acc.</v>
          </cell>
        </row>
      </sheetData>
      <sheetData sheetId="39"/>
      <sheetData sheetId="40"/>
      <sheetData sheetId="41"/>
      <sheetData sheetId="42"/>
      <sheetData sheetId="43">
        <row r="1">
          <cell r="B1" t="str">
            <v>Ledger Acc.</v>
          </cell>
        </row>
      </sheetData>
      <sheetData sheetId="44"/>
      <sheetData sheetId="45"/>
      <sheetData sheetId="4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May-07"/>
      <sheetName val="PARTY WISE PACKING CONSUM"/>
      <sheetName val="Sheet1"/>
      <sheetName val="PACKING GL MAY-07"/>
      <sheetName val="ACTUALPACKING -MAY-07"/>
      <sheetName val="COST PER KG "/>
      <sheetName val="WORKING"/>
      <sheetName val="PAcking_May-07"/>
      <sheetName val="PARTY_WISE_PACKING_CONSUM"/>
      <sheetName val="PACKING_GL_MAY-07"/>
      <sheetName val="ACTUALPACKING_-MAY-07"/>
      <sheetName val="COST_PER_KG_"/>
      <sheetName val="Jul DP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ummary of packing"/>
      <sheetName val="PAcking JUNE-07 (2)"/>
      <sheetName val="PAcking JUNE-07"/>
      <sheetName val="PARTY WISE PACKING"/>
      <sheetName val="Sheet1"/>
      <sheetName val="PACKING APR-MAY -JUNE"/>
      <sheetName val="qtrly -packing "/>
      <sheetName val="Sheet5"/>
      <sheetName val="MASTER-01st qtr-packinggl"/>
      <sheetName val="Sheet2"/>
      <sheetName val="Sheet4"/>
      <sheetName val="Sheet6"/>
      <sheetName val="Sheet7"/>
      <sheetName val="MASTER-01st qtr-packinggl (2)"/>
      <sheetName val="July"/>
      <sheetName val="WORKING"/>
      <sheetName val="BS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C4" t="str">
            <v>2000</v>
          </cell>
        </row>
        <row r="5">
          <cell r="C5" t="str">
            <v>2000</v>
          </cell>
        </row>
        <row r="6">
          <cell r="C6" t="str">
            <v>2000</v>
          </cell>
        </row>
        <row r="7">
          <cell r="C7" t="str">
            <v>2000</v>
          </cell>
        </row>
        <row r="8">
          <cell r="C8" t="str">
            <v>2000</v>
          </cell>
        </row>
        <row r="9">
          <cell r="C9" t="str">
            <v>2000</v>
          </cell>
        </row>
        <row r="10">
          <cell r="C10" t="str">
            <v>2000</v>
          </cell>
        </row>
        <row r="11">
          <cell r="C11" t="str">
            <v>2000</v>
          </cell>
        </row>
        <row r="12">
          <cell r="C12" t="str">
            <v>2000</v>
          </cell>
        </row>
        <row r="13">
          <cell r="C13" t="str">
            <v>2000</v>
          </cell>
        </row>
        <row r="14">
          <cell r="C14" t="str">
            <v>2000</v>
          </cell>
        </row>
        <row r="15">
          <cell r="C15" t="str">
            <v>2000</v>
          </cell>
        </row>
        <row r="16">
          <cell r="C16" t="str">
            <v>2000</v>
          </cell>
        </row>
        <row r="17">
          <cell r="C17" t="str">
            <v>2000</v>
          </cell>
        </row>
        <row r="18">
          <cell r="C18" t="str">
            <v>2000</v>
          </cell>
        </row>
        <row r="19">
          <cell r="C19" t="str">
            <v>2000</v>
          </cell>
        </row>
        <row r="20">
          <cell r="C20" t="str">
            <v>2000</v>
          </cell>
        </row>
        <row r="21">
          <cell r="C21" t="str">
            <v>2000</v>
          </cell>
        </row>
        <row r="22">
          <cell r="C22" t="str">
            <v>2000</v>
          </cell>
        </row>
        <row r="23">
          <cell r="C23" t="str">
            <v>2000</v>
          </cell>
        </row>
        <row r="24">
          <cell r="C24" t="str">
            <v>2000</v>
          </cell>
        </row>
        <row r="25">
          <cell r="C25" t="str">
            <v>2000</v>
          </cell>
        </row>
        <row r="26">
          <cell r="C26" t="str">
            <v>2000</v>
          </cell>
        </row>
        <row r="27">
          <cell r="C27" t="str">
            <v>2000</v>
          </cell>
        </row>
        <row r="28">
          <cell r="C28" t="str">
            <v>2000</v>
          </cell>
        </row>
        <row r="29">
          <cell r="C29" t="str">
            <v>2000</v>
          </cell>
        </row>
        <row r="30">
          <cell r="C30" t="str">
            <v>2000</v>
          </cell>
        </row>
        <row r="31">
          <cell r="C31" t="str">
            <v>2000</v>
          </cell>
        </row>
        <row r="32">
          <cell r="C32" t="str">
            <v>2000</v>
          </cell>
        </row>
        <row r="33">
          <cell r="C33" t="str">
            <v>2000</v>
          </cell>
        </row>
        <row r="34">
          <cell r="C34" t="str">
            <v>2000</v>
          </cell>
        </row>
        <row r="35">
          <cell r="C35" t="str">
            <v>2000</v>
          </cell>
        </row>
        <row r="36">
          <cell r="C36" t="str">
            <v>2000</v>
          </cell>
        </row>
        <row r="37">
          <cell r="C37" t="str">
            <v>2000</v>
          </cell>
        </row>
        <row r="38">
          <cell r="C38" t="str">
            <v>2000</v>
          </cell>
        </row>
        <row r="39">
          <cell r="C39" t="str">
            <v>2000</v>
          </cell>
        </row>
        <row r="40">
          <cell r="C40" t="str">
            <v>2000</v>
          </cell>
        </row>
        <row r="41">
          <cell r="C41" t="str">
            <v>2000</v>
          </cell>
        </row>
        <row r="42">
          <cell r="C42" t="str">
            <v>2000</v>
          </cell>
        </row>
        <row r="43">
          <cell r="C43" t="str">
            <v>2000</v>
          </cell>
        </row>
        <row r="44">
          <cell r="C44" t="str">
            <v>2000</v>
          </cell>
        </row>
        <row r="45">
          <cell r="C45" t="str">
            <v>2000</v>
          </cell>
        </row>
        <row r="46">
          <cell r="C46" t="str">
            <v>2000</v>
          </cell>
        </row>
        <row r="47">
          <cell r="C47" t="str">
            <v>2000</v>
          </cell>
        </row>
        <row r="48">
          <cell r="C48" t="str">
            <v>2000</v>
          </cell>
        </row>
        <row r="49">
          <cell r="C49" t="str">
            <v>2000</v>
          </cell>
        </row>
        <row r="50">
          <cell r="C50" t="str">
            <v>2000</v>
          </cell>
        </row>
        <row r="51">
          <cell r="C51" t="str">
            <v>2000</v>
          </cell>
        </row>
        <row r="52">
          <cell r="C52" t="str">
            <v>2000</v>
          </cell>
        </row>
        <row r="53">
          <cell r="C53" t="str">
            <v>2000</v>
          </cell>
        </row>
        <row r="54">
          <cell r="C54" t="str">
            <v>2000</v>
          </cell>
        </row>
        <row r="55">
          <cell r="C55" t="str">
            <v>2000</v>
          </cell>
        </row>
        <row r="56">
          <cell r="C56" t="str">
            <v>2000</v>
          </cell>
        </row>
        <row r="57">
          <cell r="C57" t="str">
            <v>2000</v>
          </cell>
        </row>
        <row r="58">
          <cell r="C58" t="str">
            <v>2000</v>
          </cell>
        </row>
        <row r="59">
          <cell r="C59" t="str">
            <v>2000</v>
          </cell>
        </row>
        <row r="60">
          <cell r="C60" t="str">
            <v>2000</v>
          </cell>
        </row>
        <row r="61">
          <cell r="C61" t="str">
            <v>2000</v>
          </cell>
        </row>
        <row r="62">
          <cell r="C62" t="str">
            <v>2000</v>
          </cell>
        </row>
        <row r="63">
          <cell r="C63" t="str">
            <v>2000</v>
          </cell>
        </row>
        <row r="64">
          <cell r="C64" t="str">
            <v>2000</v>
          </cell>
        </row>
        <row r="65">
          <cell r="C65" t="str">
            <v>2000</v>
          </cell>
        </row>
        <row r="66">
          <cell r="C66" t="str">
            <v>2000</v>
          </cell>
        </row>
        <row r="67">
          <cell r="C67" t="str">
            <v>2000</v>
          </cell>
        </row>
        <row r="68">
          <cell r="C68" t="str">
            <v>2000</v>
          </cell>
        </row>
        <row r="69">
          <cell r="C69" t="str">
            <v>2000</v>
          </cell>
        </row>
        <row r="70">
          <cell r="C70" t="str">
            <v>2000</v>
          </cell>
        </row>
        <row r="71">
          <cell r="C71" t="str">
            <v>2000</v>
          </cell>
        </row>
        <row r="72">
          <cell r="C72" t="str">
            <v>2000</v>
          </cell>
        </row>
        <row r="73">
          <cell r="C73" t="str">
            <v>2000</v>
          </cell>
        </row>
        <row r="74">
          <cell r="C74" t="str">
            <v>2000</v>
          </cell>
        </row>
        <row r="75">
          <cell r="C75" t="str">
            <v>2000</v>
          </cell>
        </row>
        <row r="76">
          <cell r="C76" t="str">
            <v>2000</v>
          </cell>
        </row>
        <row r="77">
          <cell r="C77" t="str">
            <v>2000</v>
          </cell>
        </row>
        <row r="78">
          <cell r="C78" t="str">
            <v>2000</v>
          </cell>
        </row>
        <row r="79">
          <cell r="C79" t="str">
            <v>2000</v>
          </cell>
        </row>
        <row r="80">
          <cell r="C80" t="str">
            <v>2000</v>
          </cell>
        </row>
        <row r="81">
          <cell r="C81" t="str">
            <v>2000</v>
          </cell>
        </row>
        <row r="82">
          <cell r="C82" t="str">
            <v>2000</v>
          </cell>
        </row>
        <row r="83">
          <cell r="C83" t="str">
            <v>2000</v>
          </cell>
        </row>
        <row r="84">
          <cell r="C84" t="str">
            <v>2000</v>
          </cell>
        </row>
        <row r="85">
          <cell r="C85" t="str">
            <v>2000</v>
          </cell>
        </row>
        <row r="86">
          <cell r="C86" t="str">
            <v>2000</v>
          </cell>
        </row>
        <row r="87">
          <cell r="C87" t="str">
            <v>2000</v>
          </cell>
        </row>
        <row r="88">
          <cell r="C88" t="str">
            <v>2000</v>
          </cell>
        </row>
        <row r="89">
          <cell r="C89" t="str">
            <v>2000</v>
          </cell>
        </row>
        <row r="90">
          <cell r="C90" t="str">
            <v>2000</v>
          </cell>
        </row>
        <row r="91">
          <cell r="C91" t="str">
            <v>2000</v>
          </cell>
        </row>
        <row r="92">
          <cell r="C92" t="str">
            <v>2000</v>
          </cell>
        </row>
        <row r="93">
          <cell r="C93" t="str">
            <v>2000</v>
          </cell>
        </row>
        <row r="94">
          <cell r="C94" t="str">
            <v>2000</v>
          </cell>
        </row>
        <row r="95">
          <cell r="C95" t="str">
            <v>2000</v>
          </cell>
        </row>
        <row r="96">
          <cell r="C96" t="str">
            <v>2000</v>
          </cell>
        </row>
        <row r="97">
          <cell r="C97" t="str">
            <v>2000</v>
          </cell>
        </row>
        <row r="98">
          <cell r="C98" t="str">
            <v>2000</v>
          </cell>
        </row>
        <row r="99">
          <cell r="C99" t="str">
            <v>2000</v>
          </cell>
        </row>
        <row r="100">
          <cell r="C100" t="str">
            <v>2000</v>
          </cell>
        </row>
        <row r="101">
          <cell r="C101" t="str">
            <v>2000</v>
          </cell>
        </row>
        <row r="102">
          <cell r="C102" t="str">
            <v>2000</v>
          </cell>
        </row>
        <row r="103">
          <cell r="C103" t="str">
            <v>2000</v>
          </cell>
        </row>
        <row r="104">
          <cell r="C104" t="str">
            <v>2000</v>
          </cell>
        </row>
        <row r="105">
          <cell r="C105" t="str">
            <v>2000</v>
          </cell>
        </row>
        <row r="106">
          <cell r="C106" t="str">
            <v>2000</v>
          </cell>
        </row>
        <row r="107">
          <cell r="C107" t="str">
            <v>2000</v>
          </cell>
        </row>
        <row r="108">
          <cell r="C108" t="str">
            <v>2000</v>
          </cell>
        </row>
        <row r="109">
          <cell r="C109" t="str">
            <v>2000</v>
          </cell>
        </row>
        <row r="110">
          <cell r="C110" t="str">
            <v>2000</v>
          </cell>
        </row>
        <row r="111">
          <cell r="C111" t="str">
            <v>2000</v>
          </cell>
        </row>
        <row r="112">
          <cell r="C112" t="str">
            <v>2000</v>
          </cell>
        </row>
        <row r="113">
          <cell r="C113" t="str">
            <v>2000</v>
          </cell>
        </row>
        <row r="114">
          <cell r="C114" t="str">
            <v>2000</v>
          </cell>
        </row>
        <row r="115">
          <cell r="C115" t="str">
            <v>2000</v>
          </cell>
        </row>
        <row r="116">
          <cell r="C116" t="str">
            <v>2000</v>
          </cell>
        </row>
        <row r="117">
          <cell r="C117" t="str">
            <v>2000</v>
          </cell>
        </row>
        <row r="118">
          <cell r="C118" t="str">
            <v>2000</v>
          </cell>
        </row>
        <row r="119">
          <cell r="C119" t="str">
            <v>2000</v>
          </cell>
        </row>
        <row r="120">
          <cell r="C120" t="str">
            <v>2000</v>
          </cell>
        </row>
        <row r="121">
          <cell r="C121" t="str">
            <v>2000</v>
          </cell>
        </row>
        <row r="122">
          <cell r="C122" t="str">
            <v>2000</v>
          </cell>
        </row>
        <row r="123">
          <cell r="C123" t="str">
            <v>2000</v>
          </cell>
        </row>
        <row r="124">
          <cell r="C124" t="str">
            <v>2000</v>
          </cell>
        </row>
        <row r="125">
          <cell r="C125" t="str">
            <v>2000</v>
          </cell>
        </row>
        <row r="126">
          <cell r="C126" t="str">
            <v>2000</v>
          </cell>
        </row>
        <row r="127">
          <cell r="C127" t="str">
            <v>2000</v>
          </cell>
        </row>
        <row r="128">
          <cell r="C128" t="str">
            <v>2000</v>
          </cell>
        </row>
        <row r="129">
          <cell r="C129" t="str">
            <v>2000</v>
          </cell>
        </row>
        <row r="130">
          <cell r="C130" t="str">
            <v>2000</v>
          </cell>
        </row>
        <row r="131">
          <cell r="C131" t="str">
            <v>2000</v>
          </cell>
        </row>
        <row r="132">
          <cell r="C132" t="str">
            <v>2000</v>
          </cell>
        </row>
        <row r="133">
          <cell r="C133" t="str">
            <v>2000</v>
          </cell>
        </row>
        <row r="134">
          <cell r="C134" t="str">
            <v>2000</v>
          </cell>
        </row>
        <row r="135">
          <cell r="C135" t="str">
            <v>2000</v>
          </cell>
        </row>
        <row r="136">
          <cell r="C136" t="str">
            <v>2000</v>
          </cell>
        </row>
        <row r="137">
          <cell r="C137" t="str">
            <v>2000</v>
          </cell>
        </row>
        <row r="138">
          <cell r="C138" t="str">
            <v>2000</v>
          </cell>
        </row>
        <row r="139">
          <cell r="C139" t="str">
            <v>2000</v>
          </cell>
        </row>
        <row r="140">
          <cell r="C140" t="str">
            <v>2000</v>
          </cell>
        </row>
        <row r="141">
          <cell r="C141" t="str">
            <v>2000</v>
          </cell>
        </row>
        <row r="142">
          <cell r="C142" t="str">
            <v>2000</v>
          </cell>
        </row>
        <row r="143">
          <cell r="C143" t="str">
            <v>2000</v>
          </cell>
        </row>
        <row r="144">
          <cell r="C144" t="str">
            <v>2000</v>
          </cell>
        </row>
        <row r="145">
          <cell r="C145" t="str">
            <v>2000</v>
          </cell>
        </row>
        <row r="146">
          <cell r="C146" t="str">
            <v>2000</v>
          </cell>
        </row>
        <row r="147">
          <cell r="C147" t="str">
            <v>2000</v>
          </cell>
        </row>
        <row r="148">
          <cell r="C148" t="str">
            <v>2000</v>
          </cell>
        </row>
        <row r="149">
          <cell r="C149" t="str">
            <v>2000</v>
          </cell>
        </row>
        <row r="150">
          <cell r="C150" t="str">
            <v>2000</v>
          </cell>
        </row>
        <row r="151">
          <cell r="C151" t="str">
            <v>2000</v>
          </cell>
        </row>
        <row r="152">
          <cell r="C152" t="str">
            <v>2000</v>
          </cell>
        </row>
        <row r="153">
          <cell r="C153" t="str">
            <v>2000</v>
          </cell>
        </row>
        <row r="154">
          <cell r="C154" t="str">
            <v>2000</v>
          </cell>
        </row>
        <row r="155">
          <cell r="C155" t="str">
            <v>2000</v>
          </cell>
        </row>
        <row r="156">
          <cell r="C156" t="str">
            <v>2000</v>
          </cell>
        </row>
        <row r="157">
          <cell r="C157" t="str">
            <v>2000</v>
          </cell>
        </row>
        <row r="158">
          <cell r="C158" t="str">
            <v>2000</v>
          </cell>
        </row>
        <row r="159">
          <cell r="C159" t="str">
            <v>2000</v>
          </cell>
        </row>
        <row r="160">
          <cell r="C160" t="str">
            <v>2000</v>
          </cell>
        </row>
        <row r="161">
          <cell r="C161" t="str">
            <v>2000</v>
          </cell>
        </row>
        <row r="162">
          <cell r="C162" t="str">
            <v>2000</v>
          </cell>
        </row>
        <row r="163">
          <cell r="C163" t="str">
            <v>2000</v>
          </cell>
        </row>
        <row r="164">
          <cell r="C164" t="str">
            <v>2000</v>
          </cell>
        </row>
        <row r="165">
          <cell r="C165" t="str">
            <v>2000</v>
          </cell>
        </row>
        <row r="166">
          <cell r="C166" t="str">
            <v>2000</v>
          </cell>
        </row>
        <row r="167">
          <cell r="C167" t="str">
            <v>2000</v>
          </cell>
        </row>
        <row r="168">
          <cell r="C168" t="str">
            <v>2000</v>
          </cell>
        </row>
        <row r="169">
          <cell r="C169" t="str">
            <v>2000</v>
          </cell>
        </row>
        <row r="170">
          <cell r="C170" t="str">
            <v>2000</v>
          </cell>
        </row>
        <row r="171">
          <cell r="C171" t="str">
            <v>2000</v>
          </cell>
        </row>
        <row r="172">
          <cell r="C172" t="str">
            <v>2000</v>
          </cell>
        </row>
        <row r="173">
          <cell r="C173" t="str">
            <v>2000</v>
          </cell>
        </row>
        <row r="174">
          <cell r="C174" t="str">
            <v>2000</v>
          </cell>
        </row>
        <row r="175">
          <cell r="C175" t="str">
            <v>2000</v>
          </cell>
        </row>
        <row r="176">
          <cell r="C176" t="str">
            <v>2000</v>
          </cell>
        </row>
        <row r="177">
          <cell r="C177" t="str">
            <v>2000</v>
          </cell>
        </row>
        <row r="178">
          <cell r="C178" t="str">
            <v>2000</v>
          </cell>
        </row>
        <row r="179">
          <cell r="C179" t="str">
            <v>2000</v>
          </cell>
        </row>
        <row r="180">
          <cell r="C180" t="str">
            <v>2000</v>
          </cell>
        </row>
        <row r="181">
          <cell r="C181" t="str">
            <v>2000</v>
          </cell>
        </row>
        <row r="182">
          <cell r="C182" t="str">
            <v>2000</v>
          </cell>
        </row>
        <row r="183">
          <cell r="C183" t="str">
            <v>2000</v>
          </cell>
        </row>
        <row r="184">
          <cell r="C184" t="str">
            <v>2000</v>
          </cell>
        </row>
        <row r="185">
          <cell r="C185" t="str">
            <v>2000</v>
          </cell>
        </row>
        <row r="186">
          <cell r="C186" t="str">
            <v>2000</v>
          </cell>
        </row>
        <row r="187">
          <cell r="C187" t="str">
            <v>2000</v>
          </cell>
        </row>
        <row r="188">
          <cell r="C188" t="str">
            <v>2000</v>
          </cell>
        </row>
        <row r="189">
          <cell r="C189" t="str">
            <v>2000</v>
          </cell>
        </row>
        <row r="190">
          <cell r="C190" t="str">
            <v>2000</v>
          </cell>
        </row>
        <row r="191">
          <cell r="C191" t="str">
            <v>2000</v>
          </cell>
        </row>
        <row r="192">
          <cell r="C192" t="str">
            <v>2000</v>
          </cell>
        </row>
        <row r="193">
          <cell r="C193" t="str">
            <v>2000</v>
          </cell>
        </row>
        <row r="194">
          <cell r="C194" t="str">
            <v>2000</v>
          </cell>
        </row>
        <row r="195">
          <cell r="C195" t="str">
            <v>2000</v>
          </cell>
        </row>
        <row r="196">
          <cell r="C196" t="str">
            <v>2000</v>
          </cell>
        </row>
        <row r="197">
          <cell r="C197" t="str">
            <v>2000</v>
          </cell>
        </row>
        <row r="198">
          <cell r="C198" t="str">
            <v>2000</v>
          </cell>
        </row>
        <row r="199">
          <cell r="C199" t="str">
            <v>2000</v>
          </cell>
        </row>
        <row r="200">
          <cell r="C200" t="str">
            <v>2000</v>
          </cell>
        </row>
        <row r="201">
          <cell r="C201" t="str">
            <v>2000</v>
          </cell>
        </row>
        <row r="202">
          <cell r="C202" t="str">
            <v>2000</v>
          </cell>
        </row>
        <row r="203">
          <cell r="C203" t="str">
            <v>2000</v>
          </cell>
        </row>
        <row r="204">
          <cell r="C204" t="str">
            <v>2000</v>
          </cell>
        </row>
        <row r="205">
          <cell r="C205" t="str">
            <v>2000</v>
          </cell>
        </row>
        <row r="206">
          <cell r="C206" t="str">
            <v>2000</v>
          </cell>
        </row>
        <row r="207">
          <cell r="C207" t="str">
            <v>2000</v>
          </cell>
        </row>
        <row r="208">
          <cell r="C208" t="str">
            <v>2000</v>
          </cell>
        </row>
        <row r="209">
          <cell r="C209" t="str">
            <v>2000</v>
          </cell>
        </row>
        <row r="210">
          <cell r="C210" t="str">
            <v>2000</v>
          </cell>
        </row>
        <row r="211">
          <cell r="C211" t="str">
            <v>2000</v>
          </cell>
        </row>
        <row r="212">
          <cell r="C212" t="str">
            <v>2000</v>
          </cell>
        </row>
        <row r="213">
          <cell r="C213" t="str">
            <v>2000</v>
          </cell>
        </row>
        <row r="214">
          <cell r="C214" t="str">
            <v>2000</v>
          </cell>
        </row>
        <row r="215">
          <cell r="C215" t="str">
            <v>2000</v>
          </cell>
        </row>
        <row r="216">
          <cell r="C216" t="str">
            <v>2000</v>
          </cell>
        </row>
        <row r="217">
          <cell r="C217" t="str">
            <v>2000</v>
          </cell>
        </row>
        <row r="218">
          <cell r="C218" t="str">
            <v>2000</v>
          </cell>
        </row>
        <row r="219">
          <cell r="C219" t="str">
            <v>2000</v>
          </cell>
        </row>
        <row r="220">
          <cell r="C220" t="str">
            <v>2000</v>
          </cell>
        </row>
        <row r="221">
          <cell r="C221" t="str">
            <v>2000</v>
          </cell>
        </row>
        <row r="222">
          <cell r="C222" t="str">
            <v>2000</v>
          </cell>
        </row>
        <row r="223">
          <cell r="C223" t="str">
            <v>2000</v>
          </cell>
        </row>
        <row r="224">
          <cell r="C224" t="str">
            <v>2000</v>
          </cell>
        </row>
        <row r="225">
          <cell r="C225" t="str">
            <v>2000</v>
          </cell>
        </row>
        <row r="226">
          <cell r="C226" t="str">
            <v>2000</v>
          </cell>
        </row>
        <row r="227">
          <cell r="C227" t="str">
            <v>2000</v>
          </cell>
        </row>
        <row r="228">
          <cell r="C228" t="str">
            <v>2000</v>
          </cell>
        </row>
        <row r="229">
          <cell r="C229" t="str">
            <v>2000</v>
          </cell>
        </row>
        <row r="230">
          <cell r="C230" t="str">
            <v>2000</v>
          </cell>
        </row>
        <row r="231">
          <cell r="C231" t="str">
            <v>2000</v>
          </cell>
        </row>
        <row r="232">
          <cell r="C232" t="str">
            <v>2000</v>
          </cell>
        </row>
        <row r="233">
          <cell r="C233" t="str">
            <v>2000</v>
          </cell>
        </row>
        <row r="234">
          <cell r="C234" t="str">
            <v>2000</v>
          </cell>
        </row>
        <row r="235">
          <cell r="C235" t="str">
            <v>2000</v>
          </cell>
        </row>
        <row r="236">
          <cell r="C236" t="str">
            <v>2000</v>
          </cell>
        </row>
        <row r="237">
          <cell r="C237" t="str">
            <v>2000</v>
          </cell>
        </row>
        <row r="238">
          <cell r="C238" t="str">
            <v>2000</v>
          </cell>
        </row>
        <row r="239">
          <cell r="C239" t="str">
            <v>2000</v>
          </cell>
        </row>
        <row r="240">
          <cell r="C240" t="str">
            <v>2000</v>
          </cell>
        </row>
        <row r="241">
          <cell r="C241" t="str">
            <v>2000</v>
          </cell>
        </row>
        <row r="242">
          <cell r="C242" t="str">
            <v>2000</v>
          </cell>
        </row>
        <row r="243">
          <cell r="C243" t="str">
            <v>2000</v>
          </cell>
        </row>
        <row r="244">
          <cell r="C244" t="str">
            <v>2000</v>
          </cell>
        </row>
        <row r="245">
          <cell r="C245" t="str">
            <v>2000</v>
          </cell>
        </row>
        <row r="246">
          <cell r="C246" t="str">
            <v>2000</v>
          </cell>
        </row>
        <row r="247">
          <cell r="C247" t="str">
            <v>2000</v>
          </cell>
        </row>
        <row r="248">
          <cell r="C248" t="str">
            <v>2000</v>
          </cell>
        </row>
        <row r="249">
          <cell r="C249" t="str">
            <v>2000</v>
          </cell>
        </row>
        <row r="250">
          <cell r="C250" t="str">
            <v>2000</v>
          </cell>
        </row>
        <row r="251">
          <cell r="C251" t="str">
            <v>2000</v>
          </cell>
        </row>
        <row r="252">
          <cell r="C252" t="str">
            <v>2000</v>
          </cell>
        </row>
        <row r="253">
          <cell r="C253" t="str">
            <v>2000</v>
          </cell>
        </row>
        <row r="254">
          <cell r="C254" t="str">
            <v>2000</v>
          </cell>
        </row>
        <row r="255">
          <cell r="C255" t="str">
            <v>2000</v>
          </cell>
        </row>
        <row r="256">
          <cell r="C256" t="str">
            <v>2000</v>
          </cell>
        </row>
        <row r="257">
          <cell r="C257" t="str">
            <v>2000</v>
          </cell>
        </row>
        <row r="258">
          <cell r="C258" t="str">
            <v>2000</v>
          </cell>
        </row>
        <row r="259">
          <cell r="C259" t="str">
            <v>2000</v>
          </cell>
        </row>
        <row r="260">
          <cell r="C260" t="str">
            <v>2000</v>
          </cell>
        </row>
        <row r="261">
          <cell r="C261" t="str">
            <v>2000</v>
          </cell>
        </row>
        <row r="262">
          <cell r="C262" t="str">
            <v>2000</v>
          </cell>
        </row>
        <row r="263">
          <cell r="C263" t="str">
            <v>2000</v>
          </cell>
        </row>
        <row r="264">
          <cell r="C264" t="str">
            <v>2000</v>
          </cell>
        </row>
        <row r="265">
          <cell r="C265" t="str">
            <v>2000</v>
          </cell>
        </row>
        <row r="266">
          <cell r="C266" t="str">
            <v>2000</v>
          </cell>
        </row>
        <row r="267">
          <cell r="C267" t="str">
            <v>2000</v>
          </cell>
        </row>
        <row r="268">
          <cell r="C268" t="str">
            <v>2000</v>
          </cell>
        </row>
        <row r="269">
          <cell r="C269" t="str">
            <v>2000</v>
          </cell>
        </row>
        <row r="270">
          <cell r="C270" t="str">
            <v>2000</v>
          </cell>
        </row>
        <row r="271">
          <cell r="C271" t="str">
            <v>2000</v>
          </cell>
        </row>
        <row r="272">
          <cell r="C272" t="str">
            <v>2000</v>
          </cell>
        </row>
        <row r="273">
          <cell r="C273" t="str">
            <v>2000</v>
          </cell>
        </row>
        <row r="274">
          <cell r="C274" t="str">
            <v>2000</v>
          </cell>
        </row>
        <row r="275">
          <cell r="C275" t="str">
            <v>2000</v>
          </cell>
        </row>
        <row r="276">
          <cell r="C276" t="str">
            <v>2000</v>
          </cell>
        </row>
        <row r="277">
          <cell r="C277" t="str">
            <v>2000</v>
          </cell>
        </row>
        <row r="278">
          <cell r="C278" t="str">
            <v>2000</v>
          </cell>
        </row>
        <row r="279">
          <cell r="C279" t="str">
            <v>2000</v>
          </cell>
        </row>
        <row r="280">
          <cell r="C280" t="str">
            <v>2000</v>
          </cell>
        </row>
        <row r="281">
          <cell r="C281" t="str">
            <v>2000</v>
          </cell>
        </row>
        <row r="282">
          <cell r="C282" t="str">
            <v>2000</v>
          </cell>
        </row>
        <row r="283">
          <cell r="C283" t="str">
            <v>2000</v>
          </cell>
        </row>
        <row r="284">
          <cell r="C284" t="str">
            <v>2000</v>
          </cell>
        </row>
        <row r="285">
          <cell r="C285" t="str">
            <v>2000</v>
          </cell>
        </row>
        <row r="286">
          <cell r="C286" t="str">
            <v>2000</v>
          </cell>
        </row>
        <row r="287">
          <cell r="C287" t="str">
            <v>2000</v>
          </cell>
        </row>
        <row r="288">
          <cell r="C288" t="str">
            <v>2000</v>
          </cell>
        </row>
        <row r="289">
          <cell r="C289" t="str">
            <v>2000</v>
          </cell>
        </row>
        <row r="290">
          <cell r="C290" t="str">
            <v>2000</v>
          </cell>
        </row>
        <row r="291">
          <cell r="C291" t="str">
            <v>2000</v>
          </cell>
        </row>
        <row r="292">
          <cell r="C292" t="str">
            <v>2000</v>
          </cell>
        </row>
        <row r="293">
          <cell r="C293" t="str">
            <v>2000</v>
          </cell>
        </row>
        <row r="294">
          <cell r="C294" t="str">
            <v>2000</v>
          </cell>
        </row>
        <row r="295">
          <cell r="C295" t="str">
            <v>2000</v>
          </cell>
        </row>
        <row r="296">
          <cell r="C296" t="str">
            <v>2000</v>
          </cell>
        </row>
        <row r="297">
          <cell r="C297" t="str">
            <v>2000</v>
          </cell>
        </row>
        <row r="298">
          <cell r="C298" t="str">
            <v>2000</v>
          </cell>
        </row>
        <row r="299">
          <cell r="C299" t="str">
            <v>2000</v>
          </cell>
        </row>
        <row r="300">
          <cell r="C300" t="str">
            <v>2000</v>
          </cell>
        </row>
        <row r="301">
          <cell r="C301" t="str">
            <v>2000</v>
          </cell>
        </row>
        <row r="302">
          <cell r="C302" t="str">
            <v>2000</v>
          </cell>
        </row>
        <row r="303">
          <cell r="C303" t="str">
            <v>2000</v>
          </cell>
        </row>
        <row r="304">
          <cell r="C304" t="str">
            <v>2000</v>
          </cell>
        </row>
        <row r="305">
          <cell r="C305" t="str">
            <v>2000</v>
          </cell>
        </row>
        <row r="306">
          <cell r="C306" t="str">
            <v>2000</v>
          </cell>
        </row>
        <row r="307">
          <cell r="C307" t="str">
            <v>2000</v>
          </cell>
        </row>
        <row r="308">
          <cell r="C308" t="str">
            <v>2000</v>
          </cell>
        </row>
        <row r="309">
          <cell r="C309" t="str">
            <v>2000</v>
          </cell>
        </row>
        <row r="310">
          <cell r="C310" t="str">
            <v>2000</v>
          </cell>
        </row>
        <row r="311">
          <cell r="C311" t="str">
            <v>2000</v>
          </cell>
        </row>
        <row r="312">
          <cell r="C312" t="str">
            <v>2000</v>
          </cell>
        </row>
        <row r="313">
          <cell r="C313" t="str">
            <v>2000</v>
          </cell>
        </row>
        <row r="314">
          <cell r="C314" t="str">
            <v>2000</v>
          </cell>
        </row>
        <row r="315">
          <cell r="C315" t="str">
            <v>2000</v>
          </cell>
        </row>
        <row r="316">
          <cell r="C316" t="str">
            <v>2000</v>
          </cell>
        </row>
        <row r="317">
          <cell r="C317" t="str">
            <v>2000</v>
          </cell>
        </row>
        <row r="318">
          <cell r="C318" t="str">
            <v>2000</v>
          </cell>
        </row>
        <row r="319">
          <cell r="C319" t="str">
            <v>2000</v>
          </cell>
        </row>
        <row r="320">
          <cell r="C320" t="str">
            <v>2000</v>
          </cell>
        </row>
        <row r="321">
          <cell r="C321" t="str">
            <v>2000</v>
          </cell>
        </row>
        <row r="322">
          <cell r="C322" t="str">
            <v>2000</v>
          </cell>
        </row>
        <row r="323">
          <cell r="C323" t="str">
            <v>2000</v>
          </cell>
        </row>
        <row r="324">
          <cell r="C324" t="str">
            <v>2000</v>
          </cell>
        </row>
        <row r="325">
          <cell r="C325" t="str">
            <v>2000</v>
          </cell>
        </row>
        <row r="326">
          <cell r="C326" t="str">
            <v>2000</v>
          </cell>
        </row>
        <row r="327">
          <cell r="C327" t="str">
            <v>2000</v>
          </cell>
        </row>
        <row r="328">
          <cell r="C328" t="str">
            <v>2000</v>
          </cell>
        </row>
        <row r="329">
          <cell r="C329" t="str">
            <v>2000</v>
          </cell>
        </row>
        <row r="330">
          <cell r="C330" t="str">
            <v>2000</v>
          </cell>
        </row>
        <row r="331">
          <cell r="C331" t="str">
            <v>2000</v>
          </cell>
        </row>
        <row r="332">
          <cell r="C332" t="str">
            <v>2000</v>
          </cell>
        </row>
        <row r="333">
          <cell r="C333" t="str">
            <v>2000</v>
          </cell>
        </row>
        <row r="334">
          <cell r="C334" t="str">
            <v>2000</v>
          </cell>
        </row>
        <row r="335">
          <cell r="C335" t="str">
            <v>2000</v>
          </cell>
        </row>
        <row r="336">
          <cell r="C336" t="str">
            <v>2000</v>
          </cell>
        </row>
        <row r="337">
          <cell r="C337" t="str">
            <v>2000</v>
          </cell>
        </row>
        <row r="338">
          <cell r="C338" t="str">
            <v>2000</v>
          </cell>
        </row>
        <row r="339">
          <cell r="C339" t="str">
            <v>2000</v>
          </cell>
        </row>
        <row r="340">
          <cell r="C340" t="str">
            <v>2000</v>
          </cell>
        </row>
        <row r="341">
          <cell r="C341" t="str">
            <v>2000</v>
          </cell>
        </row>
        <row r="342">
          <cell r="C342" t="str">
            <v>2000</v>
          </cell>
        </row>
        <row r="343">
          <cell r="C343" t="str">
            <v>2000</v>
          </cell>
        </row>
        <row r="344">
          <cell r="C344" t="str">
            <v>2000</v>
          </cell>
        </row>
        <row r="345">
          <cell r="C345" t="str">
            <v>2000</v>
          </cell>
        </row>
        <row r="346">
          <cell r="C346" t="str">
            <v>2000</v>
          </cell>
        </row>
        <row r="347">
          <cell r="C347" t="str">
            <v>2000</v>
          </cell>
        </row>
        <row r="348">
          <cell r="C348" t="str">
            <v>2000</v>
          </cell>
        </row>
        <row r="349">
          <cell r="C349" t="str">
            <v>2000</v>
          </cell>
        </row>
        <row r="350">
          <cell r="C350" t="str">
            <v>2000</v>
          </cell>
        </row>
        <row r="351">
          <cell r="C351" t="str">
            <v>2000</v>
          </cell>
        </row>
        <row r="352">
          <cell r="C352" t="str">
            <v>2000</v>
          </cell>
        </row>
        <row r="353">
          <cell r="C353" t="str">
            <v>2000</v>
          </cell>
        </row>
        <row r="354">
          <cell r="C354" t="str">
            <v>2000</v>
          </cell>
        </row>
        <row r="355">
          <cell r="C355" t="str">
            <v>2000</v>
          </cell>
        </row>
        <row r="356">
          <cell r="C356" t="str">
            <v>2000</v>
          </cell>
        </row>
        <row r="357">
          <cell r="C357" t="str">
            <v>2000</v>
          </cell>
        </row>
        <row r="358">
          <cell r="C358" t="str">
            <v>2000</v>
          </cell>
        </row>
        <row r="359">
          <cell r="C359" t="str">
            <v>2000</v>
          </cell>
        </row>
        <row r="360">
          <cell r="C360" t="str">
            <v>2000</v>
          </cell>
        </row>
        <row r="361">
          <cell r="C361" t="str">
            <v>2000</v>
          </cell>
        </row>
        <row r="362">
          <cell r="C362" t="str">
            <v>2000</v>
          </cell>
        </row>
        <row r="363">
          <cell r="C363" t="str">
            <v>2000</v>
          </cell>
        </row>
        <row r="364">
          <cell r="C364" t="str">
            <v>2000</v>
          </cell>
        </row>
        <row r="365">
          <cell r="C365" t="str">
            <v>2000</v>
          </cell>
        </row>
        <row r="366">
          <cell r="C366" t="str">
            <v>2000</v>
          </cell>
        </row>
        <row r="367">
          <cell r="C367" t="str">
            <v>2000</v>
          </cell>
        </row>
        <row r="368">
          <cell r="C368" t="str">
            <v>2000</v>
          </cell>
        </row>
        <row r="369">
          <cell r="C369" t="str">
            <v>2000</v>
          </cell>
        </row>
        <row r="370">
          <cell r="C370" t="str">
            <v>2000</v>
          </cell>
        </row>
        <row r="371">
          <cell r="C371" t="str">
            <v>2000</v>
          </cell>
        </row>
        <row r="372">
          <cell r="C372" t="str">
            <v>2000</v>
          </cell>
        </row>
        <row r="373">
          <cell r="C373" t="str">
            <v>2000</v>
          </cell>
        </row>
        <row r="374">
          <cell r="C374" t="str">
            <v>2000</v>
          </cell>
        </row>
        <row r="375">
          <cell r="C375" t="str">
            <v>2000</v>
          </cell>
        </row>
        <row r="376">
          <cell r="C376" t="str">
            <v>2000</v>
          </cell>
        </row>
        <row r="377">
          <cell r="C377" t="str">
            <v>2000</v>
          </cell>
        </row>
        <row r="378">
          <cell r="C378" t="str">
            <v>2000</v>
          </cell>
        </row>
        <row r="379">
          <cell r="C379" t="str">
            <v>2000</v>
          </cell>
        </row>
        <row r="380">
          <cell r="C380" t="str">
            <v>2000</v>
          </cell>
        </row>
        <row r="381">
          <cell r="C381" t="str">
            <v>2000</v>
          </cell>
        </row>
        <row r="382">
          <cell r="C382" t="str">
            <v>2000</v>
          </cell>
        </row>
        <row r="383">
          <cell r="C383" t="str">
            <v>2000</v>
          </cell>
        </row>
        <row r="384">
          <cell r="C384" t="str">
            <v>2000</v>
          </cell>
        </row>
        <row r="385">
          <cell r="C385" t="str">
            <v>2000</v>
          </cell>
        </row>
        <row r="386">
          <cell r="C386" t="str">
            <v>2000</v>
          </cell>
        </row>
        <row r="387">
          <cell r="C387" t="str">
            <v>2000</v>
          </cell>
        </row>
        <row r="388">
          <cell r="C388" t="str">
            <v>2000</v>
          </cell>
        </row>
        <row r="389">
          <cell r="C389" t="str">
            <v>2000</v>
          </cell>
        </row>
        <row r="390">
          <cell r="C390" t="str">
            <v>2000</v>
          </cell>
        </row>
        <row r="391">
          <cell r="C391" t="str">
            <v>2000</v>
          </cell>
        </row>
        <row r="392">
          <cell r="C392" t="str">
            <v>2000</v>
          </cell>
        </row>
        <row r="393">
          <cell r="C393" t="str">
            <v>2000</v>
          </cell>
        </row>
        <row r="394">
          <cell r="C394" t="str">
            <v>2000</v>
          </cell>
        </row>
        <row r="395">
          <cell r="C395" t="str">
            <v>2000</v>
          </cell>
        </row>
        <row r="396">
          <cell r="C396" t="str">
            <v>2000</v>
          </cell>
        </row>
        <row r="397">
          <cell r="C397" t="str">
            <v>2000</v>
          </cell>
        </row>
        <row r="398">
          <cell r="C398" t="str">
            <v>2000</v>
          </cell>
        </row>
        <row r="399">
          <cell r="C399" t="str">
            <v>2000</v>
          </cell>
        </row>
        <row r="400">
          <cell r="C400" t="str">
            <v>2000</v>
          </cell>
        </row>
        <row r="401">
          <cell r="C401" t="str">
            <v>2000</v>
          </cell>
        </row>
        <row r="402">
          <cell r="C402" t="str">
            <v>2000</v>
          </cell>
        </row>
        <row r="403">
          <cell r="C403" t="str">
            <v>2000</v>
          </cell>
        </row>
        <row r="404">
          <cell r="C404" t="str">
            <v>2000</v>
          </cell>
        </row>
        <row r="405">
          <cell r="C405" t="str">
            <v>2000</v>
          </cell>
        </row>
        <row r="406">
          <cell r="C406" t="str">
            <v>2000</v>
          </cell>
        </row>
        <row r="407">
          <cell r="C407" t="str">
            <v>2000</v>
          </cell>
        </row>
        <row r="408">
          <cell r="C408" t="str">
            <v>2000</v>
          </cell>
        </row>
        <row r="409">
          <cell r="C409" t="str">
            <v>2000</v>
          </cell>
        </row>
        <row r="410">
          <cell r="C410" t="str">
            <v>2000</v>
          </cell>
        </row>
        <row r="411">
          <cell r="C411" t="str">
            <v>2000</v>
          </cell>
        </row>
        <row r="412">
          <cell r="C412" t="str">
            <v>2000</v>
          </cell>
        </row>
        <row r="413">
          <cell r="C413" t="str">
            <v>2000</v>
          </cell>
        </row>
        <row r="414">
          <cell r="C414" t="str">
            <v>2000</v>
          </cell>
        </row>
        <row r="415">
          <cell r="C415" t="str">
            <v>2000</v>
          </cell>
        </row>
        <row r="416">
          <cell r="C416" t="str">
            <v>2000</v>
          </cell>
        </row>
        <row r="417">
          <cell r="C417" t="str">
            <v>2000</v>
          </cell>
        </row>
        <row r="418">
          <cell r="C418" t="str">
            <v>2000</v>
          </cell>
        </row>
        <row r="419">
          <cell r="C419" t="str">
            <v>2000</v>
          </cell>
        </row>
        <row r="420">
          <cell r="C420" t="str">
            <v>2000</v>
          </cell>
        </row>
        <row r="421">
          <cell r="C421" t="str">
            <v>2000</v>
          </cell>
        </row>
        <row r="422">
          <cell r="C422" t="str">
            <v>2000</v>
          </cell>
        </row>
        <row r="423">
          <cell r="C423" t="str">
            <v>2000</v>
          </cell>
        </row>
        <row r="424">
          <cell r="C424" t="str">
            <v>2000</v>
          </cell>
        </row>
        <row r="425">
          <cell r="C425" t="str">
            <v>2000</v>
          </cell>
        </row>
        <row r="426">
          <cell r="C426" t="str">
            <v>2000</v>
          </cell>
        </row>
        <row r="427">
          <cell r="C427" t="str">
            <v>2000</v>
          </cell>
        </row>
        <row r="428">
          <cell r="C428" t="str">
            <v>2000</v>
          </cell>
        </row>
        <row r="429">
          <cell r="C429" t="str">
            <v>2000</v>
          </cell>
        </row>
        <row r="430">
          <cell r="C430" t="str">
            <v>2000</v>
          </cell>
        </row>
        <row r="431">
          <cell r="C431" t="str">
            <v>2000</v>
          </cell>
        </row>
        <row r="432">
          <cell r="C432" t="str">
            <v>2000</v>
          </cell>
        </row>
        <row r="433">
          <cell r="C433" t="str">
            <v>2000</v>
          </cell>
        </row>
        <row r="434">
          <cell r="C434" t="str">
            <v>2000</v>
          </cell>
        </row>
        <row r="435">
          <cell r="C435" t="str">
            <v>2000</v>
          </cell>
        </row>
        <row r="436">
          <cell r="C436" t="str">
            <v>2000</v>
          </cell>
        </row>
        <row r="437">
          <cell r="C437" t="str">
            <v>2000</v>
          </cell>
        </row>
        <row r="438">
          <cell r="C438" t="str">
            <v>2000</v>
          </cell>
        </row>
        <row r="439">
          <cell r="C439" t="str">
            <v>2000</v>
          </cell>
        </row>
        <row r="440">
          <cell r="C440" t="str">
            <v>2000</v>
          </cell>
        </row>
        <row r="441">
          <cell r="C441" t="str">
            <v>2000</v>
          </cell>
        </row>
        <row r="442">
          <cell r="C442" t="str">
            <v>2000</v>
          </cell>
        </row>
        <row r="443">
          <cell r="C443" t="str">
            <v>2000</v>
          </cell>
        </row>
        <row r="444">
          <cell r="C444" t="str">
            <v>2000</v>
          </cell>
        </row>
        <row r="445">
          <cell r="C445" t="str">
            <v>2000</v>
          </cell>
        </row>
        <row r="446">
          <cell r="C446" t="str">
            <v>2000</v>
          </cell>
        </row>
        <row r="447">
          <cell r="C447" t="str">
            <v>2000</v>
          </cell>
        </row>
        <row r="448">
          <cell r="C448" t="str">
            <v>2000</v>
          </cell>
        </row>
        <row r="449">
          <cell r="C449" t="str">
            <v>2000</v>
          </cell>
        </row>
        <row r="450">
          <cell r="C450" t="str">
            <v>2000</v>
          </cell>
        </row>
        <row r="451">
          <cell r="C451" t="str">
            <v>2000</v>
          </cell>
        </row>
        <row r="452">
          <cell r="C452" t="str">
            <v>2000</v>
          </cell>
        </row>
        <row r="453">
          <cell r="C453" t="str">
            <v>2000</v>
          </cell>
        </row>
        <row r="454">
          <cell r="C454" t="str">
            <v>2000</v>
          </cell>
        </row>
        <row r="455">
          <cell r="C455" t="str">
            <v>2000</v>
          </cell>
        </row>
        <row r="456">
          <cell r="C456" t="str">
            <v>2000</v>
          </cell>
        </row>
        <row r="457">
          <cell r="C457" t="str">
            <v>2000</v>
          </cell>
        </row>
        <row r="458">
          <cell r="C458" t="str">
            <v>2000</v>
          </cell>
        </row>
        <row r="459">
          <cell r="C459" t="str">
            <v>2000</v>
          </cell>
        </row>
        <row r="460">
          <cell r="C460" t="str">
            <v>2000</v>
          </cell>
        </row>
        <row r="461">
          <cell r="C461" t="str">
            <v>2000</v>
          </cell>
        </row>
        <row r="462">
          <cell r="C462" t="str">
            <v>2000</v>
          </cell>
        </row>
        <row r="463">
          <cell r="C463" t="str">
            <v>2000</v>
          </cell>
        </row>
        <row r="464">
          <cell r="C464" t="str">
            <v>2000</v>
          </cell>
        </row>
        <row r="465">
          <cell r="C465" t="str">
            <v>2000</v>
          </cell>
        </row>
        <row r="466">
          <cell r="C466" t="str">
            <v>2000</v>
          </cell>
        </row>
        <row r="467">
          <cell r="C467" t="str">
            <v>2000</v>
          </cell>
        </row>
        <row r="468">
          <cell r="C468" t="str">
            <v>2000</v>
          </cell>
        </row>
        <row r="469">
          <cell r="C469" t="str">
            <v>2000</v>
          </cell>
        </row>
        <row r="470">
          <cell r="C470" t="str">
            <v>2000</v>
          </cell>
        </row>
        <row r="471">
          <cell r="C471" t="str">
            <v>2000</v>
          </cell>
        </row>
        <row r="472">
          <cell r="C472" t="str">
            <v>2000</v>
          </cell>
        </row>
        <row r="473">
          <cell r="C473" t="str">
            <v>2000</v>
          </cell>
        </row>
        <row r="474">
          <cell r="C474" t="str">
            <v>2000</v>
          </cell>
        </row>
        <row r="475">
          <cell r="C475" t="str">
            <v>2000</v>
          </cell>
        </row>
        <row r="476">
          <cell r="C476" t="str">
            <v>2000</v>
          </cell>
        </row>
        <row r="477">
          <cell r="C477" t="str">
            <v>2000</v>
          </cell>
        </row>
        <row r="478">
          <cell r="C478" t="str">
            <v>2000</v>
          </cell>
        </row>
        <row r="479">
          <cell r="C479" t="str">
            <v>2000</v>
          </cell>
        </row>
        <row r="480">
          <cell r="C480" t="str">
            <v>2000</v>
          </cell>
        </row>
        <row r="481">
          <cell r="C481" t="str">
            <v>2000</v>
          </cell>
        </row>
        <row r="482">
          <cell r="C482" t="str">
            <v>2000</v>
          </cell>
        </row>
        <row r="483">
          <cell r="C483" t="str">
            <v>2000</v>
          </cell>
        </row>
        <row r="484">
          <cell r="C484" t="str">
            <v>2000</v>
          </cell>
        </row>
        <row r="485">
          <cell r="C485" t="str">
            <v>2000</v>
          </cell>
        </row>
        <row r="486">
          <cell r="C486" t="str">
            <v>2000</v>
          </cell>
        </row>
        <row r="487">
          <cell r="C487" t="str">
            <v>2000</v>
          </cell>
        </row>
        <row r="488">
          <cell r="C488" t="str">
            <v>2000</v>
          </cell>
        </row>
        <row r="489">
          <cell r="C489" t="str">
            <v>2000</v>
          </cell>
        </row>
        <row r="490">
          <cell r="C490" t="str">
            <v>2000</v>
          </cell>
        </row>
        <row r="491">
          <cell r="C491" t="str">
            <v>2000</v>
          </cell>
        </row>
        <row r="492">
          <cell r="C492" t="str">
            <v>2000</v>
          </cell>
        </row>
        <row r="493">
          <cell r="C493" t="str">
            <v>2000</v>
          </cell>
        </row>
        <row r="494">
          <cell r="C494" t="str">
            <v>2000</v>
          </cell>
        </row>
        <row r="495">
          <cell r="C495" t="str">
            <v>2000</v>
          </cell>
        </row>
        <row r="496">
          <cell r="C496" t="str">
            <v>2000</v>
          </cell>
        </row>
        <row r="497">
          <cell r="C497" t="str">
            <v>2000</v>
          </cell>
        </row>
        <row r="498">
          <cell r="C498" t="str">
            <v>2000</v>
          </cell>
        </row>
        <row r="499">
          <cell r="C499" t="str">
            <v>2000</v>
          </cell>
        </row>
        <row r="500">
          <cell r="C500" t="str">
            <v>2000</v>
          </cell>
        </row>
        <row r="501">
          <cell r="C501" t="str">
            <v>2000</v>
          </cell>
        </row>
        <row r="502">
          <cell r="C502" t="str">
            <v>2000</v>
          </cell>
        </row>
        <row r="503">
          <cell r="C503" t="str">
            <v>2000</v>
          </cell>
        </row>
        <row r="504">
          <cell r="C504" t="str">
            <v>2000</v>
          </cell>
        </row>
        <row r="505">
          <cell r="C505" t="str">
            <v>2000</v>
          </cell>
        </row>
        <row r="506">
          <cell r="C506" t="str">
            <v>2000</v>
          </cell>
        </row>
        <row r="507">
          <cell r="C507" t="str">
            <v>2000</v>
          </cell>
        </row>
        <row r="508">
          <cell r="C508" t="str">
            <v>2000</v>
          </cell>
        </row>
        <row r="509">
          <cell r="C509" t="str">
            <v>2000</v>
          </cell>
        </row>
        <row r="510">
          <cell r="C510" t="str">
            <v>2000</v>
          </cell>
        </row>
        <row r="511">
          <cell r="C511" t="str">
            <v>2000</v>
          </cell>
        </row>
        <row r="512">
          <cell r="C512" t="str">
            <v>2000</v>
          </cell>
        </row>
        <row r="513">
          <cell r="C513" t="str">
            <v>2000</v>
          </cell>
        </row>
        <row r="514">
          <cell r="C514" t="str">
            <v>2000</v>
          </cell>
        </row>
        <row r="515">
          <cell r="C515" t="str">
            <v>2000</v>
          </cell>
        </row>
        <row r="516">
          <cell r="C516" t="str">
            <v>2000</v>
          </cell>
        </row>
        <row r="517">
          <cell r="C517" t="str">
            <v>2000</v>
          </cell>
        </row>
        <row r="518">
          <cell r="C518" t="str">
            <v>2000</v>
          </cell>
        </row>
        <row r="519">
          <cell r="C519" t="str">
            <v>2000</v>
          </cell>
        </row>
        <row r="520">
          <cell r="C520" t="str">
            <v>2000</v>
          </cell>
        </row>
        <row r="521">
          <cell r="C521" t="str">
            <v>2000</v>
          </cell>
        </row>
        <row r="522">
          <cell r="C522" t="str">
            <v>2000</v>
          </cell>
        </row>
        <row r="523">
          <cell r="C523" t="str">
            <v>2000</v>
          </cell>
        </row>
        <row r="524">
          <cell r="C524" t="str">
            <v>2000</v>
          </cell>
        </row>
        <row r="525">
          <cell r="C525" t="str">
            <v>2000</v>
          </cell>
        </row>
        <row r="526">
          <cell r="C526" t="str">
            <v>2000</v>
          </cell>
        </row>
        <row r="527">
          <cell r="C527" t="str">
            <v>2000</v>
          </cell>
        </row>
        <row r="528">
          <cell r="C528" t="str">
            <v>2000</v>
          </cell>
        </row>
        <row r="529">
          <cell r="C529" t="str">
            <v>2000</v>
          </cell>
        </row>
        <row r="530">
          <cell r="C530" t="str">
            <v>2000</v>
          </cell>
        </row>
        <row r="531">
          <cell r="C531" t="str">
            <v>2000</v>
          </cell>
        </row>
        <row r="532">
          <cell r="C532" t="str">
            <v>2000</v>
          </cell>
        </row>
        <row r="533">
          <cell r="C533" t="str">
            <v>2000</v>
          </cell>
        </row>
        <row r="534">
          <cell r="C534" t="str">
            <v>2000</v>
          </cell>
        </row>
        <row r="535">
          <cell r="C535" t="str">
            <v>2000</v>
          </cell>
        </row>
        <row r="536">
          <cell r="C536" t="str">
            <v>2000</v>
          </cell>
        </row>
        <row r="537">
          <cell r="C537" t="str">
            <v>2000</v>
          </cell>
        </row>
        <row r="538">
          <cell r="C538" t="str">
            <v>2000</v>
          </cell>
        </row>
        <row r="539">
          <cell r="C539" t="str">
            <v>2000</v>
          </cell>
        </row>
        <row r="540">
          <cell r="C540" t="str">
            <v>2000</v>
          </cell>
        </row>
        <row r="541">
          <cell r="C541" t="str">
            <v>2000</v>
          </cell>
        </row>
        <row r="542">
          <cell r="C542" t="str">
            <v>2000</v>
          </cell>
        </row>
        <row r="543">
          <cell r="C543" t="str">
            <v>2000</v>
          </cell>
        </row>
        <row r="544">
          <cell r="C544" t="str">
            <v>2000</v>
          </cell>
        </row>
        <row r="545">
          <cell r="C545" t="str">
            <v>2000</v>
          </cell>
        </row>
        <row r="546">
          <cell r="C546" t="str">
            <v>2000</v>
          </cell>
        </row>
        <row r="547">
          <cell r="C547" t="str">
            <v>2000</v>
          </cell>
        </row>
        <row r="548">
          <cell r="C548" t="str">
            <v>2000</v>
          </cell>
        </row>
        <row r="549">
          <cell r="C549" t="str">
            <v>2000</v>
          </cell>
        </row>
        <row r="550">
          <cell r="C550" t="str">
            <v>2000</v>
          </cell>
        </row>
        <row r="551">
          <cell r="C551" t="str">
            <v>2000</v>
          </cell>
        </row>
        <row r="552">
          <cell r="C552" t="str">
            <v>2000</v>
          </cell>
        </row>
        <row r="553">
          <cell r="C553" t="str">
            <v>2000</v>
          </cell>
        </row>
        <row r="554">
          <cell r="C554" t="str">
            <v>2000</v>
          </cell>
        </row>
        <row r="555">
          <cell r="C555" t="str">
            <v>2000</v>
          </cell>
        </row>
        <row r="556">
          <cell r="C556" t="str">
            <v>2000</v>
          </cell>
        </row>
        <row r="557">
          <cell r="C557" t="str">
            <v>2000</v>
          </cell>
        </row>
        <row r="558">
          <cell r="C558" t="str">
            <v>2000</v>
          </cell>
        </row>
        <row r="559">
          <cell r="C559" t="str">
            <v>2000</v>
          </cell>
        </row>
        <row r="560">
          <cell r="C560" t="str">
            <v>2000</v>
          </cell>
        </row>
        <row r="561">
          <cell r="C561" t="str">
            <v>2000</v>
          </cell>
        </row>
        <row r="562">
          <cell r="C562" t="str">
            <v>2000</v>
          </cell>
        </row>
        <row r="563">
          <cell r="C563" t="str">
            <v>2000</v>
          </cell>
        </row>
        <row r="564">
          <cell r="C564" t="str">
            <v>2000</v>
          </cell>
        </row>
        <row r="565">
          <cell r="C565" t="str">
            <v>2000</v>
          </cell>
        </row>
        <row r="566">
          <cell r="C566" t="str">
            <v>2000</v>
          </cell>
        </row>
        <row r="567">
          <cell r="C567" t="str">
            <v>2000</v>
          </cell>
        </row>
        <row r="568">
          <cell r="C568" t="str">
            <v>2000</v>
          </cell>
        </row>
        <row r="569">
          <cell r="C569" t="str">
            <v>2000</v>
          </cell>
        </row>
        <row r="570">
          <cell r="C570" t="str">
            <v>2000</v>
          </cell>
        </row>
        <row r="571">
          <cell r="C571" t="str">
            <v>2000</v>
          </cell>
        </row>
        <row r="572">
          <cell r="C572" t="str">
            <v>2000</v>
          </cell>
        </row>
        <row r="573">
          <cell r="C573" t="str">
            <v>2000</v>
          </cell>
        </row>
        <row r="574">
          <cell r="C574" t="str">
            <v>2000</v>
          </cell>
        </row>
        <row r="575">
          <cell r="C575" t="str">
            <v>2000</v>
          </cell>
        </row>
        <row r="576">
          <cell r="C576" t="str">
            <v>2000</v>
          </cell>
        </row>
        <row r="577">
          <cell r="C577" t="str">
            <v>2000</v>
          </cell>
        </row>
        <row r="578">
          <cell r="C578" t="str">
            <v>2000</v>
          </cell>
        </row>
        <row r="579">
          <cell r="C579" t="str">
            <v>2000</v>
          </cell>
        </row>
        <row r="580">
          <cell r="C580" t="str">
            <v>2000</v>
          </cell>
        </row>
        <row r="581">
          <cell r="C581" t="str">
            <v>2000</v>
          </cell>
        </row>
        <row r="582">
          <cell r="C582" t="str">
            <v>2000</v>
          </cell>
        </row>
        <row r="583">
          <cell r="C583" t="str">
            <v>2000</v>
          </cell>
        </row>
        <row r="584">
          <cell r="C584" t="str">
            <v>2000</v>
          </cell>
        </row>
        <row r="585">
          <cell r="C585" t="str">
            <v>2000</v>
          </cell>
        </row>
        <row r="586">
          <cell r="C586" t="str">
            <v>2000</v>
          </cell>
        </row>
        <row r="587">
          <cell r="C587" t="str">
            <v>2000</v>
          </cell>
        </row>
        <row r="588">
          <cell r="C588" t="str">
            <v>2000</v>
          </cell>
        </row>
        <row r="589">
          <cell r="C589" t="str">
            <v>2000</v>
          </cell>
        </row>
        <row r="590">
          <cell r="C590" t="str">
            <v>2000</v>
          </cell>
        </row>
        <row r="591">
          <cell r="C591" t="str">
            <v>2000</v>
          </cell>
        </row>
        <row r="592">
          <cell r="C592" t="str">
            <v>2000</v>
          </cell>
        </row>
        <row r="593">
          <cell r="C593" t="str">
            <v>2000</v>
          </cell>
        </row>
        <row r="594">
          <cell r="C594" t="str">
            <v>2000</v>
          </cell>
        </row>
        <row r="595">
          <cell r="C595" t="str">
            <v>2000</v>
          </cell>
        </row>
        <row r="596">
          <cell r="C596" t="str">
            <v>2000</v>
          </cell>
        </row>
        <row r="597">
          <cell r="C597" t="str">
            <v>2000</v>
          </cell>
        </row>
        <row r="598">
          <cell r="C598" t="str">
            <v>2000</v>
          </cell>
        </row>
        <row r="599">
          <cell r="C599" t="str">
            <v>2000</v>
          </cell>
        </row>
        <row r="600">
          <cell r="C600" t="str">
            <v>2000</v>
          </cell>
        </row>
        <row r="601">
          <cell r="C601" t="str">
            <v>2000</v>
          </cell>
        </row>
        <row r="602">
          <cell r="C602" t="str">
            <v>2000</v>
          </cell>
        </row>
        <row r="603">
          <cell r="C603" t="str">
            <v>2000</v>
          </cell>
        </row>
        <row r="604">
          <cell r="C604" t="str">
            <v>2000</v>
          </cell>
        </row>
        <row r="605">
          <cell r="C605" t="str">
            <v>2000</v>
          </cell>
        </row>
        <row r="606">
          <cell r="C606" t="str">
            <v>2000</v>
          </cell>
        </row>
        <row r="607">
          <cell r="C607" t="str">
            <v>2000</v>
          </cell>
        </row>
        <row r="608">
          <cell r="C608" t="str">
            <v>2000</v>
          </cell>
        </row>
        <row r="609">
          <cell r="C609" t="str">
            <v>2000</v>
          </cell>
        </row>
        <row r="610">
          <cell r="C610" t="str">
            <v>2000</v>
          </cell>
        </row>
        <row r="611">
          <cell r="C611" t="str">
            <v>2000</v>
          </cell>
        </row>
        <row r="612">
          <cell r="C612" t="str">
            <v>2000</v>
          </cell>
        </row>
        <row r="613">
          <cell r="C613" t="str">
            <v>2000</v>
          </cell>
        </row>
        <row r="614">
          <cell r="C614" t="str">
            <v>2000</v>
          </cell>
        </row>
        <row r="615">
          <cell r="C615" t="str">
            <v>2000</v>
          </cell>
        </row>
        <row r="616">
          <cell r="C616" t="str">
            <v>2000</v>
          </cell>
        </row>
        <row r="617">
          <cell r="C617" t="str">
            <v>2000</v>
          </cell>
        </row>
        <row r="618">
          <cell r="C618" t="str">
            <v>2000</v>
          </cell>
        </row>
        <row r="619">
          <cell r="C619" t="str">
            <v>2000</v>
          </cell>
        </row>
        <row r="620">
          <cell r="C620" t="str">
            <v>2000</v>
          </cell>
        </row>
        <row r="621">
          <cell r="C621" t="str">
            <v>2000</v>
          </cell>
        </row>
        <row r="622">
          <cell r="C622" t="str">
            <v>2000</v>
          </cell>
        </row>
        <row r="623">
          <cell r="C623" t="str">
            <v>2000</v>
          </cell>
        </row>
        <row r="624">
          <cell r="C624" t="str">
            <v>2000</v>
          </cell>
        </row>
        <row r="625">
          <cell r="C625" t="str">
            <v>2000</v>
          </cell>
        </row>
        <row r="626">
          <cell r="C626" t="str">
            <v>2000</v>
          </cell>
        </row>
        <row r="627">
          <cell r="C627" t="str">
            <v>2000</v>
          </cell>
        </row>
        <row r="628">
          <cell r="C628" t="str">
            <v>2000</v>
          </cell>
        </row>
        <row r="629">
          <cell r="C629" t="str">
            <v>2000</v>
          </cell>
        </row>
        <row r="630">
          <cell r="C630" t="str">
            <v>2000</v>
          </cell>
        </row>
        <row r="631">
          <cell r="C631" t="str">
            <v>2000</v>
          </cell>
        </row>
        <row r="632">
          <cell r="C632" t="str">
            <v>2000</v>
          </cell>
        </row>
        <row r="633">
          <cell r="C633" t="str">
            <v>2000</v>
          </cell>
        </row>
        <row r="634">
          <cell r="C634" t="str">
            <v>2000</v>
          </cell>
        </row>
        <row r="635">
          <cell r="C635" t="str">
            <v>2000</v>
          </cell>
        </row>
        <row r="636">
          <cell r="C636" t="str">
            <v>2000</v>
          </cell>
        </row>
        <row r="637">
          <cell r="C637" t="str">
            <v>2000</v>
          </cell>
        </row>
        <row r="638">
          <cell r="C638" t="str">
            <v>2000</v>
          </cell>
        </row>
        <row r="639">
          <cell r="C639" t="str">
            <v>2000</v>
          </cell>
        </row>
        <row r="640">
          <cell r="C640" t="str">
            <v>2000</v>
          </cell>
        </row>
        <row r="641">
          <cell r="C641" t="str">
            <v>2000</v>
          </cell>
        </row>
        <row r="642">
          <cell r="C642" t="str">
            <v>2000</v>
          </cell>
        </row>
        <row r="643">
          <cell r="C643" t="str">
            <v>2000</v>
          </cell>
        </row>
        <row r="644">
          <cell r="C644" t="str">
            <v>2000</v>
          </cell>
        </row>
        <row r="645">
          <cell r="C645" t="str">
            <v>2000</v>
          </cell>
        </row>
        <row r="646">
          <cell r="C646" t="str">
            <v>2000</v>
          </cell>
        </row>
        <row r="647">
          <cell r="C647" t="str">
            <v>2000</v>
          </cell>
        </row>
        <row r="648">
          <cell r="C648" t="str">
            <v>2000</v>
          </cell>
        </row>
        <row r="649">
          <cell r="C649" t="str">
            <v>2000</v>
          </cell>
        </row>
        <row r="650">
          <cell r="C650" t="str">
            <v>2000</v>
          </cell>
        </row>
        <row r="651">
          <cell r="C651" t="str">
            <v>2000</v>
          </cell>
        </row>
        <row r="652">
          <cell r="C652" t="str">
            <v>2000</v>
          </cell>
        </row>
        <row r="653">
          <cell r="C653" t="str">
            <v>2000</v>
          </cell>
        </row>
        <row r="654">
          <cell r="C654" t="str">
            <v>2000</v>
          </cell>
        </row>
        <row r="655">
          <cell r="C655" t="str">
            <v>2000</v>
          </cell>
        </row>
        <row r="656">
          <cell r="C656" t="str">
            <v>2000</v>
          </cell>
        </row>
        <row r="657">
          <cell r="C657" t="str">
            <v>2000</v>
          </cell>
        </row>
        <row r="658">
          <cell r="C658" t="str">
            <v>2000</v>
          </cell>
        </row>
        <row r="659">
          <cell r="C659" t="str">
            <v>2000</v>
          </cell>
        </row>
        <row r="660">
          <cell r="C660" t="str">
            <v>2000</v>
          </cell>
        </row>
        <row r="661">
          <cell r="C661" t="str">
            <v>2000</v>
          </cell>
        </row>
        <row r="662">
          <cell r="C662" t="str">
            <v>2000</v>
          </cell>
        </row>
        <row r="663">
          <cell r="C663" t="str">
            <v>2000</v>
          </cell>
        </row>
        <row r="664">
          <cell r="C664" t="str">
            <v>2000</v>
          </cell>
        </row>
        <row r="665">
          <cell r="C665" t="str">
            <v>2000</v>
          </cell>
        </row>
        <row r="666">
          <cell r="C666" t="str">
            <v>2000</v>
          </cell>
        </row>
        <row r="667">
          <cell r="C667" t="str">
            <v>2000</v>
          </cell>
        </row>
        <row r="668">
          <cell r="C668" t="str">
            <v>2000</v>
          </cell>
        </row>
        <row r="669">
          <cell r="C669" t="str">
            <v>2000</v>
          </cell>
        </row>
        <row r="670">
          <cell r="C670" t="str">
            <v>2000</v>
          </cell>
        </row>
        <row r="671">
          <cell r="C671" t="str">
            <v>2000</v>
          </cell>
        </row>
        <row r="672">
          <cell r="C672" t="str">
            <v>2000</v>
          </cell>
        </row>
        <row r="673">
          <cell r="C673" t="str">
            <v>2000</v>
          </cell>
        </row>
        <row r="674">
          <cell r="C674" t="str">
            <v>2000</v>
          </cell>
        </row>
        <row r="675">
          <cell r="C675" t="str">
            <v>2000</v>
          </cell>
        </row>
        <row r="676">
          <cell r="C676" t="str">
            <v>2000</v>
          </cell>
        </row>
        <row r="677">
          <cell r="C677" t="str">
            <v>2000</v>
          </cell>
        </row>
        <row r="678">
          <cell r="C678" t="str">
            <v>2000</v>
          </cell>
        </row>
        <row r="679">
          <cell r="C679" t="str">
            <v>2000</v>
          </cell>
        </row>
        <row r="680">
          <cell r="C680" t="str">
            <v>2000</v>
          </cell>
        </row>
        <row r="681">
          <cell r="C681" t="str">
            <v>2000</v>
          </cell>
        </row>
        <row r="682">
          <cell r="C682" t="str">
            <v>2000</v>
          </cell>
        </row>
        <row r="683">
          <cell r="C683" t="str">
            <v>2000</v>
          </cell>
        </row>
        <row r="684">
          <cell r="C684" t="str">
            <v>2000</v>
          </cell>
        </row>
        <row r="685">
          <cell r="C685" t="str">
            <v>2000</v>
          </cell>
        </row>
        <row r="686">
          <cell r="C686" t="str">
            <v>2000</v>
          </cell>
        </row>
        <row r="687">
          <cell r="C687" t="str">
            <v>2000</v>
          </cell>
        </row>
        <row r="688">
          <cell r="C688" t="str">
            <v>2000</v>
          </cell>
        </row>
        <row r="689">
          <cell r="C689" t="str">
            <v>2000</v>
          </cell>
        </row>
        <row r="690">
          <cell r="C690" t="str">
            <v>2000</v>
          </cell>
        </row>
        <row r="691">
          <cell r="C691" t="str">
            <v>2000</v>
          </cell>
        </row>
        <row r="692">
          <cell r="C692" t="str">
            <v>2000</v>
          </cell>
        </row>
        <row r="693">
          <cell r="C693" t="str">
            <v>2000</v>
          </cell>
        </row>
        <row r="694">
          <cell r="C694" t="str">
            <v>2000</v>
          </cell>
        </row>
        <row r="695">
          <cell r="C695" t="str">
            <v>2000</v>
          </cell>
        </row>
        <row r="696">
          <cell r="C696" t="str">
            <v>2000</v>
          </cell>
        </row>
        <row r="697">
          <cell r="C697" t="str">
            <v>2000</v>
          </cell>
        </row>
        <row r="698">
          <cell r="C698" t="str">
            <v>2000</v>
          </cell>
        </row>
        <row r="699">
          <cell r="C699" t="str">
            <v>2000</v>
          </cell>
        </row>
        <row r="700">
          <cell r="C700" t="str">
            <v>2000</v>
          </cell>
        </row>
        <row r="701">
          <cell r="C701" t="str">
            <v>2000</v>
          </cell>
        </row>
        <row r="702">
          <cell r="C702" t="str">
            <v>2000</v>
          </cell>
        </row>
        <row r="703">
          <cell r="C703" t="str">
            <v>2000</v>
          </cell>
        </row>
        <row r="704">
          <cell r="C704" t="str">
            <v>2000</v>
          </cell>
        </row>
        <row r="705">
          <cell r="C705" t="str">
            <v>2000</v>
          </cell>
        </row>
        <row r="706">
          <cell r="C706" t="str">
            <v>2000</v>
          </cell>
        </row>
        <row r="707">
          <cell r="C707" t="str">
            <v>2000</v>
          </cell>
        </row>
        <row r="708">
          <cell r="C708" t="str">
            <v>2000</v>
          </cell>
        </row>
        <row r="709">
          <cell r="C709" t="str">
            <v>2000</v>
          </cell>
        </row>
        <row r="710">
          <cell r="C710" t="str">
            <v>2000</v>
          </cell>
        </row>
        <row r="711">
          <cell r="C711" t="str">
            <v>2000</v>
          </cell>
        </row>
        <row r="712">
          <cell r="C712" t="str">
            <v>2000</v>
          </cell>
        </row>
        <row r="713">
          <cell r="C713" t="str">
            <v>2000</v>
          </cell>
        </row>
        <row r="714">
          <cell r="C714" t="str">
            <v>2000</v>
          </cell>
        </row>
        <row r="715">
          <cell r="C715" t="str">
            <v>2000</v>
          </cell>
        </row>
        <row r="716">
          <cell r="C716" t="str">
            <v>2000</v>
          </cell>
        </row>
        <row r="717">
          <cell r="C717" t="str">
            <v>2000</v>
          </cell>
        </row>
        <row r="718">
          <cell r="C718" t="str">
            <v>2000</v>
          </cell>
        </row>
        <row r="719">
          <cell r="C719" t="str">
            <v>2000</v>
          </cell>
        </row>
        <row r="720">
          <cell r="C720" t="str">
            <v>2000</v>
          </cell>
        </row>
        <row r="721">
          <cell r="C721" t="str">
            <v>2000</v>
          </cell>
        </row>
        <row r="722">
          <cell r="C722" t="str">
            <v>2000</v>
          </cell>
        </row>
        <row r="723">
          <cell r="C723" t="str">
            <v>2000</v>
          </cell>
        </row>
        <row r="724">
          <cell r="C724" t="str">
            <v>2000</v>
          </cell>
        </row>
        <row r="725">
          <cell r="C725" t="str">
            <v>2000</v>
          </cell>
        </row>
        <row r="726">
          <cell r="C726" t="str">
            <v>2000</v>
          </cell>
        </row>
        <row r="727">
          <cell r="C727" t="str">
            <v>2000</v>
          </cell>
        </row>
        <row r="728">
          <cell r="C728" t="str">
            <v>2000</v>
          </cell>
        </row>
        <row r="729">
          <cell r="C729" t="str">
            <v>2000</v>
          </cell>
        </row>
        <row r="730">
          <cell r="C730" t="str">
            <v>2000</v>
          </cell>
        </row>
        <row r="731">
          <cell r="C731" t="str">
            <v>2000</v>
          </cell>
        </row>
        <row r="732">
          <cell r="C732" t="str">
            <v>2000</v>
          </cell>
        </row>
        <row r="733">
          <cell r="C733" t="str">
            <v>2000</v>
          </cell>
        </row>
        <row r="734">
          <cell r="C734" t="str">
            <v>2000</v>
          </cell>
        </row>
        <row r="735">
          <cell r="C735" t="str">
            <v>2000</v>
          </cell>
        </row>
        <row r="736">
          <cell r="C736" t="str">
            <v>2000</v>
          </cell>
        </row>
        <row r="737">
          <cell r="C737" t="str">
            <v>2000</v>
          </cell>
        </row>
        <row r="738">
          <cell r="C738" t="str">
            <v>2000</v>
          </cell>
        </row>
        <row r="739">
          <cell r="C739" t="str">
            <v>2000</v>
          </cell>
        </row>
        <row r="740">
          <cell r="C740" t="str">
            <v>2000</v>
          </cell>
        </row>
        <row r="741">
          <cell r="C741" t="str">
            <v>2000</v>
          </cell>
        </row>
        <row r="742">
          <cell r="C742" t="str">
            <v>2000</v>
          </cell>
        </row>
        <row r="743">
          <cell r="C743" t="str">
            <v>2000</v>
          </cell>
        </row>
        <row r="744">
          <cell r="C744" t="str">
            <v>2000</v>
          </cell>
        </row>
        <row r="745">
          <cell r="C745" t="str">
            <v>2000</v>
          </cell>
        </row>
        <row r="746">
          <cell r="C746" t="str">
            <v>2000</v>
          </cell>
        </row>
        <row r="747">
          <cell r="C747" t="str">
            <v>2000</v>
          </cell>
        </row>
        <row r="748">
          <cell r="C748" t="str">
            <v>2000</v>
          </cell>
        </row>
        <row r="749">
          <cell r="C749" t="str">
            <v>2000</v>
          </cell>
        </row>
        <row r="750">
          <cell r="C750" t="str">
            <v>2000</v>
          </cell>
        </row>
        <row r="751">
          <cell r="C751" t="str">
            <v>2000</v>
          </cell>
        </row>
        <row r="752">
          <cell r="C752" t="str">
            <v>2000</v>
          </cell>
        </row>
        <row r="753">
          <cell r="C753" t="str">
            <v>2000</v>
          </cell>
        </row>
        <row r="754">
          <cell r="C754" t="str">
            <v>2000</v>
          </cell>
        </row>
        <row r="755">
          <cell r="C755" t="str">
            <v>2000</v>
          </cell>
        </row>
        <row r="756">
          <cell r="C756" t="str">
            <v>2000</v>
          </cell>
        </row>
        <row r="757">
          <cell r="C757" t="str">
            <v>2000</v>
          </cell>
        </row>
        <row r="758">
          <cell r="C758" t="str">
            <v>2000</v>
          </cell>
        </row>
        <row r="759">
          <cell r="C759" t="str">
            <v>2000</v>
          </cell>
        </row>
        <row r="760">
          <cell r="C760" t="str">
            <v>2000</v>
          </cell>
        </row>
        <row r="761">
          <cell r="C761" t="str">
            <v>2000</v>
          </cell>
        </row>
        <row r="762">
          <cell r="C762" t="str">
            <v>2000</v>
          </cell>
        </row>
        <row r="763">
          <cell r="C763" t="str">
            <v>2000</v>
          </cell>
        </row>
        <row r="764">
          <cell r="C764" t="str">
            <v>2000</v>
          </cell>
        </row>
        <row r="765">
          <cell r="C765" t="str">
            <v>2000</v>
          </cell>
        </row>
        <row r="766">
          <cell r="C766" t="str">
            <v>2000</v>
          </cell>
        </row>
        <row r="767">
          <cell r="C767" t="str">
            <v>2000</v>
          </cell>
        </row>
        <row r="768">
          <cell r="C768" t="str">
            <v>2000</v>
          </cell>
        </row>
        <row r="769">
          <cell r="C769" t="str">
            <v>2000</v>
          </cell>
        </row>
        <row r="770">
          <cell r="C770" t="str">
            <v>2000</v>
          </cell>
        </row>
        <row r="771">
          <cell r="C771" t="str">
            <v>2000</v>
          </cell>
        </row>
        <row r="772">
          <cell r="C772" t="str">
            <v>2000</v>
          </cell>
        </row>
        <row r="773">
          <cell r="C773" t="str">
            <v>2000</v>
          </cell>
        </row>
        <row r="774">
          <cell r="C774" t="str">
            <v>2000</v>
          </cell>
        </row>
        <row r="775">
          <cell r="C775" t="str">
            <v>2000</v>
          </cell>
        </row>
        <row r="776">
          <cell r="C776" t="str">
            <v>2000</v>
          </cell>
        </row>
        <row r="777">
          <cell r="C777" t="str">
            <v>2000</v>
          </cell>
        </row>
        <row r="778">
          <cell r="C778" t="str">
            <v>2000</v>
          </cell>
        </row>
        <row r="779">
          <cell r="C779" t="str">
            <v>2000</v>
          </cell>
        </row>
        <row r="780">
          <cell r="C780" t="str">
            <v>2000</v>
          </cell>
        </row>
        <row r="781">
          <cell r="C781" t="str">
            <v>2000</v>
          </cell>
        </row>
        <row r="782">
          <cell r="C782" t="str">
            <v>2000</v>
          </cell>
        </row>
        <row r="783">
          <cell r="C783" t="str">
            <v>2000</v>
          </cell>
        </row>
        <row r="784">
          <cell r="C784" t="str">
            <v>2000</v>
          </cell>
        </row>
        <row r="785">
          <cell r="C785" t="str">
            <v>2000</v>
          </cell>
        </row>
        <row r="786">
          <cell r="C786" t="str">
            <v>2000</v>
          </cell>
        </row>
        <row r="787">
          <cell r="C787" t="str">
            <v>2000</v>
          </cell>
        </row>
        <row r="788">
          <cell r="C788" t="str">
            <v>2000</v>
          </cell>
        </row>
        <row r="789">
          <cell r="C789" t="str">
            <v>2000</v>
          </cell>
        </row>
        <row r="790">
          <cell r="C790" t="str">
            <v>2000</v>
          </cell>
        </row>
        <row r="791">
          <cell r="C791" t="str">
            <v>2000</v>
          </cell>
        </row>
        <row r="792">
          <cell r="C792" t="str">
            <v>2000</v>
          </cell>
        </row>
        <row r="793">
          <cell r="C793" t="str">
            <v>2000</v>
          </cell>
        </row>
        <row r="794">
          <cell r="C794" t="str">
            <v>2000</v>
          </cell>
        </row>
        <row r="795">
          <cell r="C795" t="str">
            <v>2000</v>
          </cell>
        </row>
        <row r="796">
          <cell r="C796" t="str">
            <v>2000</v>
          </cell>
        </row>
        <row r="797">
          <cell r="C797" t="str">
            <v>2000</v>
          </cell>
        </row>
        <row r="798">
          <cell r="C798" t="str">
            <v>2000</v>
          </cell>
        </row>
        <row r="799">
          <cell r="C799" t="str">
            <v>2000</v>
          </cell>
        </row>
        <row r="800">
          <cell r="C800" t="str">
            <v>2000</v>
          </cell>
        </row>
        <row r="801">
          <cell r="C801" t="str">
            <v>2000</v>
          </cell>
        </row>
        <row r="802">
          <cell r="C802" t="str">
            <v>2000</v>
          </cell>
        </row>
        <row r="803">
          <cell r="C803" t="str">
            <v>2000</v>
          </cell>
        </row>
        <row r="804">
          <cell r="C804" t="str">
            <v>2000</v>
          </cell>
        </row>
        <row r="805">
          <cell r="C805" t="str">
            <v>2000</v>
          </cell>
        </row>
        <row r="806">
          <cell r="C806" t="str">
            <v>2000</v>
          </cell>
        </row>
        <row r="807">
          <cell r="C807" t="str">
            <v>2000</v>
          </cell>
        </row>
        <row r="808">
          <cell r="C808" t="str">
            <v>2000</v>
          </cell>
        </row>
        <row r="809">
          <cell r="C809" t="str">
            <v>2000</v>
          </cell>
        </row>
        <row r="810">
          <cell r="C810" t="str">
            <v>2000</v>
          </cell>
        </row>
        <row r="811">
          <cell r="C811" t="str">
            <v>2000</v>
          </cell>
        </row>
        <row r="812">
          <cell r="C812" t="str">
            <v>2000</v>
          </cell>
        </row>
        <row r="813">
          <cell r="C813" t="str">
            <v>2000</v>
          </cell>
        </row>
        <row r="814">
          <cell r="C814" t="str">
            <v>2000</v>
          </cell>
        </row>
        <row r="815">
          <cell r="C815" t="str">
            <v>2000</v>
          </cell>
        </row>
        <row r="816">
          <cell r="C816" t="str">
            <v>2000</v>
          </cell>
        </row>
        <row r="817">
          <cell r="C817" t="str">
            <v>2000</v>
          </cell>
        </row>
        <row r="818">
          <cell r="C818" t="str">
            <v>2000</v>
          </cell>
        </row>
        <row r="819">
          <cell r="C819" t="str">
            <v>2000</v>
          </cell>
        </row>
        <row r="820">
          <cell r="C820" t="str">
            <v>2000</v>
          </cell>
        </row>
        <row r="821">
          <cell r="C821" t="str">
            <v>2000</v>
          </cell>
        </row>
        <row r="822">
          <cell r="C822" t="str">
            <v>2000</v>
          </cell>
        </row>
        <row r="823">
          <cell r="C823" t="str">
            <v>2000</v>
          </cell>
        </row>
        <row r="824">
          <cell r="C824" t="str">
            <v>2000</v>
          </cell>
        </row>
        <row r="825">
          <cell r="C825" t="str">
            <v>2000</v>
          </cell>
        </row>
        <row r="826">
          <cell r="C826" t="str">
            <v>2000</v>
          </cell>
        </row>
        <row r="827">
          <cell r="C827" t="str">
            <v>2000</v>
          </cell>
        </row>
        <row r="828">
          <cell r="C828" t="str">
            <v>2000</v>
          </cell>
        </row>
        <row r="829">
          <cell r="C829" t="str">
            <v>2000</v>
          </cell>
        </row>
        <row r="830">
          <cell r="C830" t="str">
            <v>2000</v>
          </cell>
        </row>
        <row r="831">
          <cell r="C831" t="str">
            <v>2000</v>
          </cell>
        </row>
        <row r="832">
          <cell r="C832" t="str">
            <v>2000</v>
          </cell>
        </row>
        <row r="833">
          <cell r="C833" t="str">
            <v>2000</v>
          </cell>
        </row>
        <row r="834">
          <cell r="C834" t="str">
            <v>2000</v>
          </cell>
        </row>
        <row r="835">
          <cell r="C835" t="str">
            <v>2000</v>
          </cell>
        </row>
        <row r="836">
          <cell r="C836" t="str">
            <v>2000</v>
          </cell>
        </row>
        <row r="837">
          <cell r="C837" t="str">
            <v>2000</v>
          </cell>
        </row>
        <row r="838">
          <cell r="C838" t="str">
            <v>2000</v>
          </cell>
        </row>
        <row r="839">
          <cell r="C839" t="str">
            <v>2000</v>
          </cell>
        </row>
        <row r="840">
          <cell r="C840" t="str">
            <v>2000</v>
          </cell>
        </row>
        <row r="841">
          <cell r="C841" t="str">
            <v>2000</v>
          </cell>
        </row>
        <row r="842">
          <cell r="C842" t="str">
            <v>2000</v>
          </cell>
        </row>
        <row r="843">
          <cell r="C843" t="str">
            <v>2000</v>
          </cell>
        </row>
        <row r="844">
          <cell r="C844" t="str">
            <v>2000</v>
          </cell>
        </row>
        <row r="845">
          <cell r="C845" t="str">
            <v>2000</v>
          </cell>
        </row>
        <row r="846">
          <cell r="C846" t="str">
            <v>2000</v>
          </cell>
        </row>
        <row r="847">
          <cell r="C847" t="str">
            <v>2000</v>
          </cell>
        </row>
        <row r="848">
          <cell r="C848" t="str">
            <v>2000</v>
          </cell>
        </row>
        <row r="849">
          <cell r="C849" t="str">
            <v>2000</v>
          </cell>
        </row>
        <row r="850">
          <cell r="C850" t="str">
            <v>2000</v>
          </cell>
        </row>
        <row r="851">
          <cell r="C851" t="str">
            <v>2000</v>
          </cell>
        </row>
        <row r="852">
          <cell r="C852" t="str">
            <v>2000</v>
          </cell>
        </row>
        <row r="853">
          <cell r="C853" t="str">
            <v>2000</v>
          </cell>
        </row>
        <row r="854">
          <cell r="C854" t="str">
            <v>2000</v>
          </cell>
        </row>
        <row r="855">
          <cell r="C855" t="str">
            <v>2000</v>
          </cell>
        </row>
        <row r="856">
          <cell r="C856" t="str">
            <v>2000</v>
          </cell>
        </row>
        <row r="857">
          <cell r="C857" t="str">
            <v>2000</v>
          </cell>
        </row>
        <row r="858">
          <cell r="C858" t="str">
            <v>2000</v>
          </cell>
        </row>
        <row r="859">
          <cell r="C859" t="str">
            <v>2000</v>
          </cell>
        </row>
        <row r="860">
          <cell r="C860" t="str">
            <v>2000</v>
          </cell>
        </row>
        <row r="861">
          <cell r="C861" t="str">
            <v>2000</v>
          </cell>
        </row>
        <row r="862">
          <cell r="C862" t="str">
            <v>2000</v>
          </cell>
        </row>
        <row r="863">
          <cell r="C863" t="str">
            <v>2000</v>
          </cell>
        </row>
        <row r="864">
          <cell r="C864" t="str">
            <v>2000</v>
          </cell>
        </row>
        <row r="865">
          <cell r="C865" t="str">
            <v>2000</v>
          </cell>
        </row>
        <row r="866">
          <cell r="C866" t="str">
            <v>2000</v>
          </cell>
        </row>
        <row r="867">
          <cell r="C867" t="str">
            <v>2000</v>
          </cell>
        </row>
        <row r="868">
          <cell r="C868" t="str">
            <v>2000</v>
          </cell>
        </row>
        <row r="869">
          <cell r="C869" t="str">
            <v>2000</v>
          </cell>
        </row>
        <row r="870">
          <cell r="C870" t="str">
            <v>2000</v>
          </cell>
        </row>
        <row r="871">
          <cell r="C871" t="str">
            <v>2000</v>
          </cell>
        </row>
        <row r="872">
          <cell r="C872" t="str">
            <v>2000</v>
          </cell>
        </row>
        <row r="873">
          <cell r="C873" t="str">
            <v>2000</v>
          </cell>
        </row>
        <row r="874">
          <cell r="C874" t="str">
            <v>2000</v>
          </cell>
        </row>
        <row r="875">
          <cell r="C875" t="str">
            <v>2000</v>
          </cell>
        </row>
        <row r="876">
          <cell r="C876" t="str">
            <v>2000</v>
          </cell>
        </row>
        <row r="877">
          <cell r="C877" t="str">
            <v>2000</v>
          </cell>
        </row>
        <row r="878">
          <cell r="C878" t="str">
            <v>2000</v>
          </cell>
        </row>
        <row r="879">
          <cell r="C879" t="str">
            <v>2000</v>
          </cell>
        </row>
        <row r="880">
          <cell r="C880" t="str">
            <v>2000</v>
          </cell>
        </row>
        <row r="881">
          <cell r="C881" t="str">
            <v>2000</v>
          </cell>
        </row>
        <row r="882">
          <cell r="C882" t="str">
            <v>2000</v>
          </cell>
        </row>
        <row r="883">
          <cell r="C883" t="str">
            <v>2000</v>
          </cell>
        </row>
        <row r="884">
          <cell r="C884" t="str">
            <v>2000</v>
          </cell>
        </row>
        <row r="885">
          <cell r="C885" t="str">
            <v>2000</v>
          </cell>
        </row>
        <row r="886">
          <cell r="C886" t="str">
            <v>2000</v>
          </cell>
        </row>
        <row r="887">
          <cell r="C887" t="str">
            <v>2000</v>
          </cell>
        </row>
        <row r="888">
          <cell r="C888" t="str">
            <v>2000</v>
          </cell>
        </row>
        <row r="889">
          <cell r="C889" t="str">
            <v>2000</v>
          </cell>
        </row>
        <row r="890">
          <cell r="C890" t="str">
            <v>2000</v>
          </cell>
        </row>
        <row r="891">
          <cell r="C891" t="str">
            <v>2000</v>
          </cell>
        </row>
        <row r="892">
          <cell r="C892" t="str">
            <v>2000</v>
          </cell>
        </row>
        <row r="893">
          <cell r="C893" t="str">
            <v>2000</v>
          </cell>
        </row>
        <row r="894">
          <cell r="C894" t="str">
            <v>2000</v>
          </cell>
        </row>
        <row r="895">
          <cell r="C895" t="str">
            <v>2000</v>
          </cell>
        </row>
        <row r="896">
          <cell r="C896" t="str">
            <v>2000</v>
          </cell>
        </row>
        <row r="897">
          <cell r="C897" t="str">
            <v>2000</v>
          </cell>
        </row>
        <row r="898">
          <cell r="C898" t="str">
            <v>2000</v>
          </cell>
        </row>
        <row r="899">
          <cell r="C899" t="str">
            <v>2000</v>
          </cell>
        </row>
        <row r="900">
          <cell r="C900" t="str">
            <v>2000</v>
          </cell>
        </row>
        <row r="901">
          <cell r="C901" t="str">
            <v>2000</v>
          </cell>
        </row>
        <row r="902">
          <cell r="C902" t="str">
            <v>2000</v>
          </cell>
        </row>
        <row r="903">
          <cell r="C903" t="str">
            <v>2000</v>
          </cell>
        </row>
        <row r="904">
          <cell r="C904" t="str">
            <v>2000</v>
          </cell>
        </row>
        <row r="905">
          <cell r="C905" t="str">
            <v>2000</v>
          </cell>
        </row>
        <row r="906">
          <cell r="C906" t="str">
            <v>2000</v>
          </cell>
        </row>
        <row r="907">
          <cell r="C907" t="str">
            <v>2000</v>
          </cell>
        </row>
        <row r="908">
          <cell r="C908" t="str">
            <v>2000</v>
          </cell>
        </row>
        <row r="909">
          <cell r="C909" t="str">
            <v>2000</v>
          </cell>
        </row>
        <row r="910">
          <cell r="C910" t="str">
            <v>2000</v>
          </cell>
        </row>
        <row r="911">
          <cell r="C911" t="str">
            <v>2000</v>
          </cell>
        </row>
        <row r="912">
          <cell r="C912" t="str">
            <v>2000</v>
          </cell>
        </row>
        <row r="913">
          <cell r="C913" t="str">
            <v>2000</v>
          </cell>
        </row>
        <row r="914">
          <cell r="C914" t="str">
            <v>2000</v>
          </cell>
        </row>
        <row r="915">
          <cell r="C915" t="str">
            <v>2000</v>
          </cell>
        </row>
        <row r="916">
          <cell r="C916" t="str">
            <v>2000</v>
          </cell>
        </row>
        <row r="917">
          <cell r="C917" t="str">
            <v>2000</v>
          </cell>
        </row>
        <row r="918">
          <cell r="C918" t="str">
            <v>2000</v>
          </cell>
        </row>
        <row r="919">
          <cell r="C919" t="str">
            <v>2000</v>
          </cell>
        </row>
        <row r="920">
          <cell r="C920" t="str">
            <v>2000</v>
          </cell>
        </row>
        <row r="921">
          <cell r="C921" t="str">
            <v>2000</v>
          </cell>
        </row>
        <row r="922">
          <cell r="C922" t="str">
            <v>2000</v>
          </cell>
        </row>
        <row r="923">
          <cell r="C923" t="str">
            <v>2000</v>
          </cell>
        </row>
        <row r="924">
          <cell r="C924" t="str">
            <v>2000</v>
          </cell>
        </row>
        <row r="925">
          <cell r="C925" t="str">
            <v>2000</v>
          </cell>
        </row>
        <row r="926">
          <cell r="C926" t="str">
            <v>2000</v>
          </cell>
        </row>
        <row r="927">
          <cell r="C927" t="str">
            <v>2000</v>
          </cell>
        </row>
        <row r="928">
          <cell r="C928" t="str">
            <v>2000</v>
          </cell>
        </row>
        <row r="929">
          <cell r="C929" t="str">
            <v>2000</v>
          </cell>
        </row>
        <row r="930">
          <cell r="C930" t="str">
            <v>2000</v>
          </cell>
        </row>
        <row r="931">
          <cell r="C931" t="str">
            <v>2000</v>
          </cell>
        </row>
        <row r="932">
          <cell r="C932" t="str">
            <v>2000</v>
          </cell>
        </row>
        <row r="933">
          <cell r="C933" t="str">
            <v>2000</v>
          </cell>
        </row>
        <row r="934">
          <cell r="C934" t="str">
            <v>2000</v>
          </cell>
        </row>
        <row r="935">
          <cell r="C935" t="str">
            <v>2000</v>
          </cell>
        </row>
        <row r="936">
          <cell r="C936" t="str">
            <v>2000</v>
          </cell>
        </row>
        <row r="937">
          <cell r="C937" t="str">
            <v>2000</v>
          </cell>
        </row>
        <row r="938">
          <cell r="C938" t="str">
            <v>2000</v>
          </cell>
        </row>
        <row r="939">
          <cell r="C939" t="str">
            <v>2000</v>
          </cell>
        </row>
        <row r="940">
          <cell r="C940" t="str">
            <v>2000</v>
          </cell>
        </row>
        <row r="941">
          <cell r="C941" t="str">
            <v>2000</v>
          </cell>
        </row>
        <row r="942">
          <cell r="C942" t="str">
            <v>2000</v>
          </cell>
        </row>
        <row r="943">
          <cell r="C943" t="str">
            <v>2000</v>
          </cell>
        </row>
        <row r="944">
          <cell r="C944" t="str">
            <v>2000</v>
          </cell>
        </row>
        <row r="945">
          <cell r="C945" t="str">
            <v>2000</v>
          </cell>
        </row>
        <row r="946">
          <cell r="C946" t="str">
            <v>2000</v>
          </cell>
        </row>
        <row r="947">
          <cell r="C947" t="str">
            <v>2000</v>
          </cell>
        </row>
        <row r="948">
          <cell r="C948" t="str">
            <v>2000</v>
          </cell>
        </row>
        <row r="949">
          <cell r="C949" t="str">
            <v>2000</v>
          </cell>
        </row>
        <row r="950">
          <cell r="C950" t="str">
            <v>2000</v>
          </cell>
        </row>
        <row r="951">
          <cell r="C951" t="str">
            <v>2000</v>
          </cell>
        </row>
        <row r="952">
          <cell r="C952" t="str">
            <v>2000</v>
          </cell>
        </row>
        <row r="953">
          <cell r="C953" t="str">
            <v>2000</v>
          </cell>
        </row>
        <row r="954">
          <cell r="C954" t="str">
            <v>2000</v>
          </cell>
        </row>
        <row r="955">
          <cell r="C955" t="str">
            <v>2000</v>
          </cell>
        </row>
        <row r="956">
          <cell r="C956" t="str">
            <v>2000</v>
          </cell>
        </row>
        <row r="957">
          <cell r="C957" t="str">
            <v>2000</v>
          </cell>
        </row>
        <row r="958">
          <cell r="C958" t="str">
            <v>2000</v>
          </cell>
        </row>
        <row r="959">
          <cell r="C959" t="str">
            <v>2000</v>
          </cell>
        </row>
        <row r="960">
          <cell r="C960" t="str">
            <v>2000</v>
          </cell>
        </row>
        <row r="961">
          <cell r="C961" t="str">
            <v>2000</v>
          </cell>
        </row>
        <row r="962">
          <cell r="C962" t="str">
            <v>2000</v>
          </cell>
        </row>
        <row r="963">
          <cell r="C963" t="str">
            <v>2000</v>
          </cell>
        </row>
        <row r="964">
          <cell r="C964" t="str">
            <v>2000</v>
          </cell>
        </row>
        <row r="965">
          <cell r="C965" t="str">
            <v>2000</v>
          </cell>
        </row>
        <row r="966">
          <cell r="C966" t="str">
            <v>2000</v>
          </cell>
        </row>
        <row r="967">
          <cell r="C967" t="str">
            <v>2000</v>
          </cell>
        </row>
        <row r="968">
          <cell r="C968" t="str">
            <v>2000</v>
          </cell>
        </row>
        <row r="969">
          <cell r="C969" t="str">
            <v>2000</v>
          </cell>
        </row>
        <row r="970">
          <cell r="C970" t="str">
            <v>2000</v>
          </cell>
        </row>
        <row r="971">
          <cell r="C971" t="str">
            <v>2000</v>
          </cell>
        </row>
        <row r="972">
          <cell r="C972" t="str">
            <v>2000</v>
          </cell>
        </row>
        <row r="973">
          <cell r="C973" t="str">
            <v>2000</v>
          </cell>
        </row>
        <row r="974">
          <cell r="C974" t="str">
            <v>2000</v>
          </cell>
        </row>
        <row r="975">
          <cell r="C975" t="str">
            <v>2000</v>
          </cell>
        </row>
        <row r="976">
          <cell r="C976" t="str">
            <v>2000</v>
          </cell>
        </row>
        <row r="977">
          <cell r="C977" t="str">
            <v>2000</v>
          </cell>
        </row>
        <row r="978">
          <cell r="C978" t="str">
            <v>2000</v>
          </cell>
        </row>
        <row r="979">
          <cell r="C979" t="str">
            <v>2000</v>
          </cell>
        </row>
        <row r="980">
          <cell r="C980" t="str">
            <v>2000</v>
          </cell>
        </row>
        <row r="981">
          <cell r="C981" t="str">
            <v>2000</v>
          </cell>
        </row>
        <row r="982">
          <cell r="C982" t="str">
            <v>2000</v>
          </cell>
        </row>
        <row r="983">
          <cell r="C983" t="str">
            <v>2000</v>
          </cell>
        </row>
        <row r="984">
          <cell r="C984" t="str">
            <v>2000</v>
          </cell>
        </row>
        <row r="985">
          <cell r="C985" t="str">
            <v>2000</v>
          </cell>
        </row>
        <row r="986">
          <cell r="C986" t="str">
            <v>2000</v>
          </cell>
        </row>
        <row r="987">
          <cell r="C987" t="str">
            <v>2000</v>
          </cell>
        </row>
        <row r="988">
          <cell r="C988" t="str">
            <v>2000</v>
          </cell>
        </row>
        <row r="989">
          <cell r="C989" t="str">
            <v>2000</v>
          </cell>
        </row>
        <row r="990">
          <cell r="C990" t="str">
            <v>2000</v>
          </cell>
        </row>
        <row r="991">
          <cell r="C991" t="str">
            <v>2000</v>
          </cell>
        </row>
        <row r="992">
          <cell r="C992" t="str">
            <v>2000</v>
          </cell>
        </row>
        <row r="993">
          <cell r="C993" t="str">
            <v>2000</v>
          </cell>
        </row>
        <row r="994">
          <cell r="C994" t="str">
            <v>2000</v>
          </cell>
        </row>
        <row r="995">
          <cell r="C995" t="str">
            <v>2000</v>
          </cell>
        </row>
        <row r="996">
          <cell r="C996" t="str">
            <v>2000</v>
          </cell>
        </row>
        <row r="997">
          <cell r="C997" t="str">
            <v>2000</v>
          </cell>
        </row>
        <row r="998">
          <cell r="C998" t="str">
            <v>2000</v>
          </cell>
        </row>
        <row r="999">
          <cell r="C999" t="str">
            <v>2000</v>
          </cell>
        </row>
        <row r="1000">
          <cell r="C1000" t="str">
            <v>2000</v>
          </cell>
        </row>
        <row r="1001">
          <cell r="C1001" t="str">
            <v>2000</v>
          </cell>
        </row>
        <row r="1002">
          <cell r="C1002" t="str">
            <v>2000</v>
          </cell>
        </row>
        <row r="1003">
          <cell r="C1003" t="str">
            <v>2000</v>
          </cell>
        </row>
        <row r="1004">
          <cell r="C1004" t="str">
            <v>2000</v>
          </cell>
        </row>
        <row r="1005">
          <cell r="C1005" t="str">
            <v>2000</v>
          </cell>
        </row>
        <row r="1006">
          <cell r="C1006" t="str">
            <v>2000</v>
          </cell>
        </row>
        <row r="1007">
          <cell r="C1007" t="str">
            <v>2000</v>
          </cell>
        </row>
        <row r="1008">
          <cell r="C1008" t="str">
            <v>2000</v>
          </cell>
        </row>
        <row r="1009">
          <cell r="C1009" t="str">
            <v>2000</v>
          </cell>
        </row>
        <row r="1010">
          <cell r="C1010" t="str">
            <v>2000</v>
          </cell>
        </row>
        <row r="1011">
          <cell r="C1011" t="str">
            <v>2000</v>
          </cell>
        </row>
        <row r="1012">
          <cell r="C1012" t="str">
            <v>2000</v>
          </cell>
        </row>
        <row r="1013">
          <cell r="C1013" t="str">
            <v>2000</v>
          </cell>
        </row>
        <row r="1014">
          <cell r="C1014" t="str">
            <v>2000</v>
          </cell>
        </row>
        <row r="1015">
          <cell r="C1015" t="str">
            <v>2000</v>
          </cell>
        </row>
        <row r="1016">
          <cell r="C1016" t="str">
            <v>2000</v>
          </cell>
        </row>
        <row r="1017">
          <cell r="C1017" t="str">
            <v>2000</v>
          </cell>
        </row>
        <row r="1018">
          <cell r="C1018" t="str">
            <v>2000</v>
          </cell>
        </row>
        <row r="1019">
          <cell r="C1019" t="str">
            <v>2000</v>
          </cell>
        </row>
        <row r="1020">
          <cell r="C1020" t="str">
            <v>2000</v>
          </cell>
        </row>
        <row r="1021">
          <cell r="C1021" t="str">
            <v>2000</v>
          </cell>
        </row>
        <row r="1022">
          <cell r="C1022" t="str">
            <v>2000</v>
          </cell>
        </row>
        <row r="1023">
          <cell r="C1023" t="str">
            <v>2000</v>
          </cell>
        </row>
        <row r="1024">
          <cell r="C1024" t="str">
            <v>2000</v>
          </cell>
        </row>
        <row r="1025">
          <cell r="C1025" t="str">
            <v>2000</v>
          </cell>
        </row>
        <row r="1026">
          <cell r="C1026" t="str">
            <v>2000</v>
          </cell>
        </row>
        <row r="1027">
          <cell r="C1027" t="str">
            <v>2000</v>
          </cell>
        </row>
        <row r="1028">
          <cell r="C1028" t="str">
            <v>2000</v>
          </cell>
        </row>
        <row r="1029">
          <cell r="C1029" t="str">
            <v>2000</v>
          </cell>
        </row>
        <row r="1030">
          <cell r="C1030" t="str">
            <v>2000</v>
          </cell>
        </row>
        <row r="1031">
          <cell r="C1031" t="str">
            <v>2000</v>
          </cell>
        </row>
        <row r="1032">
          <cell r="C1032" t="str">
            <v>2000</v>
          </cell>
        </row>
        <row r="1033">
          <cell r="C1033" t="str">
            <v>2000</v>
          </cell>
        </row>
        <row r="1034">
          <cell r="C1034" t="str">
            <v>2000</v>
          </cell>
        </row>
        <row r="1035">
          <cell r="C1035" t="str">
            <v>2000</v>
          </cell>
        </row>
        <row r="1036">
          <cell r="C1036" t="str">
            <v>2000</v>
          </cell>
        </row>
        <row r="1037">
          <cell r="C1037" t="str">
            <v>2000</v>
          </cell>
        </row>
        <row r="1038">
          <cell r="C1038" t="str">
            <v>2000</v>
          </cell>
        </row>
        <row r="1039">
          <cell r="C1039" t="str">
            <v>2000</v>
          </cell>
        </row>
        <row r="1040">
          <cell r="C1040" t="str">
            <v>2000</v>
          </cell>
        </row>
        <row r="1041">
          <cell r="C1041" t="str">
            <v>2000</v>
          </cell>
        </row>
        <row r="1042">
          <cell r="C1042" t="str">
            <v>2000</v>
          </cell>
        </row>
        <row r="1043">
          <cell r="C1043" t="str">
            <v>2000</v>
          </cell>
        </row>
        <row r="1044">
          <cell r="C1044" t="str">
            <v>2000</v>
          </cell>
        </row>
        <row r="1045">
          <cell r="C1045" t="str">
            <v>2000</v>
          </cell>
        </row>
        <row r="1046">
          <cell r="C1046" t="str">
            <v>2000</v>
          </cell>
        </row>
        <row r="1047">
          <cell r="C1047" t="str">
            <v>2000</v>
          </cell>
        </row>
        <row r="1048">
          <cell r="C1048" t="str">
            <v>2000</v>
          </cell>
        </row>
        <row r="1049">
          <cell r="C1049" t="str">
            <v>2000</v>
          </cell>
        </row>
        <row r="1050">
          <cell r="C1050" t="str">
            <v>2000</v>
          </cell>
        </row>
        <row r="1051">
          <cell r="C1051" t="str">
            <v>2000</v>
          </cell>
        </row>
        <row r="1052">
          <cell r="C1052" t="str">
            <v>2000</v>
          </cell>
        </row>
        <row r="1053">
          <cell r="C1053" t="str">
            <v>2000</v>
          </cell>
        </row>
        <row r="1054">
          <cell r="C1054" t="str">
            <v>2000</v>
          </cell>
        </row>
        <row r="1055">
          <cell r="C1055" t="str">
            <v>2000</v>
          </cell>
        </row>
        <row r="1056">
          <cell r="C1056" t="str">
            <v>2000</v>
          </cell>
        </row>
        <row r="1057">
          <cell r="C1057" t="str">
            <v>2000</v>
          </cell>
        </row>
        <row r="1058">
          <cell r="C1058" t="str">
            <v>2000</v>
          </cell>
        </row>
        <row r="1059">
          <cell r="C1059" t="str">
            <v>2000</v>
          </cell>
        </row>
        <row r="1060">
          <cell r="C1060" t="str">
            <v>2000</v>
          </cell>
        </row>
        <row r="1061">
          <cell r="C1061" t="str">
            <v>2000</v>
          </cell>
        </row>
        <row r="1062">
          <cell r="C1062" t="str">
            <v>2000</v>
          </cell>
        </row>
        <row r="1063">
          <cell r="C1063" t="str">
            <v>2000</v>
          </cell>
        </row>
        <row r="1064">
          <cell r="C1064" t="str">
            <v>2000</v>
          </cell>
        </row>
        <row r="1065">
          <cell r="C1065" t="str">
            <v>2000</v>
          </cell>
        </row>
        <row r="1066">
          <cell r="C1066" t="str">
            <v>2000</v>
          </cell>
        </row>
        <row r="1067">
          <cell r="C1067" t="str">
            <v>2000</v>
          </cell>
        </row>
        <row r="1068">
          <cell r="C1068" t="str">
            <v>2000</v>
          </cell>
        </row>
        <row r="1069">
          <cell r="C1069" t="str">
            <v>2000</v>
          </cell>
        </row>
        <row r="1070">
          <cell r="C1070" t="str">
            <v>2000</v>
          </cell>
        </row>
        <row r="1071">
          <cell r="C1071" t="str">
            <v>2000</v>
          </cell>
        </row>
        <row r="1072">
          <cell r="C1072" t="str">
            <v>2000</v>
          </cell>
        </row>
        <row r="1073">
          <cell r="C1073" t="str">
            <v>2000</v>
          </cell>
        </row>
        <row r="1074">
          <cell r="C1074" t="str">
            <v>2000</v>
          </cell>
        </row>
        <row r="1075">
          <cell r="C1075" t="str">
            <v>2000</v>
          </cell>
        </row>
        <row r="1076">
          <cell r="C1076" t="str">
            <v>2000</v>
          </cell>
        </row>
        <row r="1077">
          <cell r="C1077" t="str">
            <v>2000</v>
          </cell>
        </row>
        <row r="1078">
          <cell r="C1078" t="str">
            <v>2000</v>
          </cell>
        </row>
        <row r="1079">
          <cell r="C1079" t="str">
            <v>2000</v>
          </cell>
        </row>
        <row r="1080">
          <cell r="C1080" t="str">
            <v>2000</v>
          </cell>
        </row>
        <row r="1081">
          <cell r="C1081" t="str">
            <v>2000</v>
          </cell>
        </row>
        <row r="1082">
          <cell r="C1082" t="str">
            <v>2000</v>
          </cell>
        </row>
        <row r="1083">
          <cell r="C1083" t="str">
            <v>2000</v>
          </cell>
        </row>
        <row r="1084">
          <cell r="C1084" t="str">
            <v>2000</v>
          </cell>
        </row>
        <row r="1085">
          <cell r="C1085" t="str">
            <v>2000</v>
          </cell>
        </row>
        <row r="1086">
          <cell r="C1086" t="str">
            <v>2000</v>
          </cell>
        </row>
        <row r="1087">
          <cell r="C1087" t="str">
            <v>2000</v>
          </cell>
        </row>
        <row r="1088">
          <cell r="C1088" t="str">
            <v>2000</v>
          </cell>
        </row>
        <row r="1089">
          <cell r="C1089" t="str">
            <v>2000</v>
          </cell>
        </row>
        <row r="1090">
          <cell r="C1090" t="str">
            <v>2000</v>
          </cell>
        </row>
        <row r="1091">
          <cell r="C1091" t="str">
            <v>2000</v>
          </cell>
        </row>
        <row r="1092">
          <cell r="C1092" t="str">
            <v>2000</v>
          </cell>
        </row>
        <row r="1093">
          <cell r="C1093" t="str">
            <v>2000</v>
          </cell>
        </row>
        <row r="1094">
          <cell r="C1094" t="str">
            <v>2000</v>
          </cell>
        </row>
        <row r="1095">
          <cell r="C1095" t="str">
            <v>2000</v>
          </cell>
        </row>
        <row r="1096">
          <cell r="C1096" t="str">
            <v>2000</v>
          </cell>
        </row>
        <row r="1097">
          <cell r="C1097" t="str">
            <v>2000</v>
          </cell>
        </row>
        <row r="1098">
          <cell r="C1098" t="str">
            <v>2000</v>
          </cell>
        </row>
        <row r="1099">
          <cell r="C1099" t="str">
            <v>2000</v>
          </cell>
        </row>
        <row r="1100">
          <cell r="C1100" t="str">
            <v>2000</v>
          </cell>
        </row>
        <row r="1101">
          <cell r="C1101" t="str">
            <v>2000</v>
          </cell>
        </row>
        <row r="1102">
          <cell r="C1102" t="str">
            <v>2000</v>
          </cell>
        </row>
        <row r="1103">
          <cell r="C1103" t="str">
            <v>2000</v>
          </cell>
        </row>
        <row r="1104">
          <cell r="C1104" t="str">
            <v>2000</v>
          </cell>
        </row>
        <row r="1105">
          <cell r="C1105" t="str">
            <v>2000</v>
          </cell>
        </row>
        <row r="1106">
          <cell r="C1106" t="str">
            <v>2000</v>
          </cell>
        </row>
        <row r="1107">
          <cell r="C1107" t="str">
            <v>2000</v>
          </cell>
        </row>
        <row r="1108">
          <cell r="C1108" t="str">
            <v>2000</v>
          </cell>
        </row>
        <row r="1109">
          <cell r="C1109" t="str">
            <v>2000</v>
          </cell>
        </row>
        <row r="1110">
          <cell r="C1110" t="str">
            <v>2000</v>
          </cell>
        </row>
        <row r="1111">
          <cell r="C1111" t="str">
            <v>2000</v>
          </cell>
        </row>
        <row r="1112">
          <cell r="C1112" t="str">
            <v>2000</v>
          </cell>
        </row>
        <row r="1113">
          <cell r="C1113" t="str">
            <v>2000</v>
          </cell>
        </row>
        <row r="1114">
          <cell r="C1114" t="str">
            <v>2000</v>
          </cell>
        </row>
        <row r="1115">
          <cell r="C1115" t="str">
            <v>2000</v>
          </cell>
        </row>
        <row r="1116">
          <cell r="C1116" t="str">
            <v>2000</v>
          </cell>
        </row>
        <row r="1117">
          <cell r="C1117" t="str">
            <v>2000</v>
          </cell>
        </row>
        <row r="1118">
          <cell r="C1118" t="str">
            <v>2000</v>
          </cell>
        </row>
        <row r="1119">
          <cell r="C1119" t="str">
            <v>2000</v>
          </cell>
        </row>
        <row r="1120">
          <cell r="C1120" t="str">
            <v>2000</v>
          </cell>
        </row>
        <row r="1121">
          <cell r="C1121" t="str">
            <v>2000</v>
          </cell>
        </row>
        <row r="1122">
          <cell r="C1122" t="str">
            <v>2000</v>
          </cell>
        </row>
        <row r="1123">
          <cell r="C1123" t="str">
            <v>2000</v>
          </cell>
        </row>
        <row r="1124">
          <cell r="C1124" t="str">
            <v>2000</v>
          </cell>
        </row>
        <row r="1125">
          <cell r="C1125" t="str">
            <v>2000</v>
          </cell>
        </row>
        <row r="1126">
          <cell r="C1126" t="str">
            <v>2000</v>
          </cell>
        </row>
        <row r="1127">
          <cell r="C1127" t="str">
            <v>2000</v>
          </cell>
        </row>
        <row r="1128">
          <cell r="C1128" t="str">
            <v>2000</v>
          </cell>
        </row>
        <row r="1129">
          <cell r="C1129" t="str">
            <v>2000</v>
          </cell>
        </row>
        <row r="1130">
          <cell r="C1130" t="str">
            <v>2000</v>
          </cell>
        </row>
        <row r="1131">
          <cell r="C1131" t="str">
            <v>2000</v>
          </cell>
        </row>
        <row r="1132">
          <cell r="C1132" t="str">
            <v>2000</v>
          </cell>
        </row>
        <row r="1133">
          <cell r="C1133" t="str">
            <v>2000</v>
          </cell>
        </row>
        <row r="1134">
          <cell r="C1134" t="str">
            <v>2000</v>
          </cell>
        </row>
        <row r="1135">
          <cell r="C1135" t="str">
            <v>2000</v>
          </cell>
        </row>
        <row r="1136">
          <cell r="C1136" t="str">
            <v>2000</v>
          </cell>
        </row>
        <row r="1137">
          <cell r="C1137" t="str">
            <v>2000</v>
          </cell>
        </row>
        <row r="1138">
          <cell r="C1138" t="str">
            <v>2000</v>
          </cell>
        </row>
        <row r="1139">
          <cell r="C1139" t="str">
            <v>2000</v>
          </cell>
        </row>
        <row r="1140">
          <cell r="C1140" t="str">
            <v>2000</v>
          </cell>
        </row>
        <row r="1141">
          <cell r="C1141" t="str">
            <v>2000</v>
          </cell>
        </row>
        <row r="1142">
          <cell r="C1142" t="str">
            <v>2000</v>
          </cell>
        </row>
        <row r="1143">
          <cell r="C1143" t="str">
            <v>2000</v>
          </cell>
        </row>
        <row r="1144">
          <cell r="C1144" t="str">
            <v>2000</v>
          </cell>
        </row>
        <row r="1145">
          <cell r="C1145" t="str">
            <v>2000</v>
          </cell>
        </row>
        <row r="1146">
          <cell r="C1146" t="str">
            <v>2000</v>
          </cell>
        </row>
        <row r="1147">
          <cell r="C1147" t="str">
            <v>2000</v>
          </cell>
        </row>
        <row r="1148">
          <cell r="C1148" t="str">
            <v>2000</v>
          </cell>
        </row>
        <row r="1149">
          <cell r="C1149" t="str">
            <v>2000</v>
          </cell>
        </row>
        <row r="1150">
          <cell r="C1150" t="str">
            <v>2000</v>
          </cell>
        </row>
        <row r="1151">
          <cell r="C1151" t="str">
            <v>2000</v>
          </cell>
        </row>
        <row r="1152">
          <cell r="C1152" t="str">
            <v>2000</v>
          </cell>
        </row>
        <row r="1153">
          <cell r="C1153" t="str">
            <v>2000</v>
          </cell>
        </row>
        <row r="1154">
          <cell r="C1154" t="str">
            <v>2000</v>
          </cell>
        </row>
        <row r="1155">
          <cell r="C1155" t="str">
            <v>2000</v>
          </cell>
        </row>
        <row r="1156">
          <cell r="C1156" t="str">
            <v>2000</v>
          </cell>
        </row>
        <row r="1157">
          <cell r="C1157" t="str">
            <v>2000</v>
          </cell>
        </row>
        <row r="1158">
          <cell r="C1158" t="str">
            <v>2000</v>
          </cell>
        </row>
        <row r="1159">
          <cell r="C1159" t="str">
            <v>2000</v>
          </cell>
        </row>
        <row r="1160">
          <cell r="C1160" t="str">
            <v>2000</v>
          </cell>
        </row>
        <row r="1161">
          <cell r="C1161" t="str">
            <v>2000</v>
          </cell>
        </row>
        <row r="1162">
          <cell r="C1162" t="str">
            <v>2000</v>
          </cell>
        </row>
        <row r="1163">
          <cell r="C1163" t="str">
            <v>2000</v>
          </cell>
        </row>
        <row r="1164">
          <cell r="C1164" t="str">
            <v>2000</v>
          </cell>
        </row>
        <row r="1165">
          <cell r="C1165" t="str">
            <v>2000</v>
          </cell>
        </row>
        <row r="1166">
          <cell r="C1166" t="str">
            <v>2000</v>
          </cell>
        </row>
        <row r="1167">
          <cell r="C1167" t="str">
            <v>2000</v>
          </cell>
        </row>
        <row r="1168">
          <cell r="C1168" t="str">
            <v>2000</v>
          </cell>
        </row>
        <row r="1169">
          <cell r="C1169" t="str">
            <v>2000</v>
          </cell>
        </row>
        <row r="1170">
          <cell r="C1170" t="str">
            <v>2000</v>
          </cell>
        </row>
        <row r="1171">
          <cell r="C1171" t="str">
            <v>2000</v>
          </cell>
        </row>
        <row r="1172">
          <cell r="C1172" t="str">
            <v>2000</v>
          </cell>
        </row>
        <row r="1173">
          <cell r="C1173" t="str">
            <v>2000</v>
          </cell>
        </row>
        <row r="1174">
          <cell r="C1174" t="str">
            <v>2000</v>
          </cell>
        </row>
        <row r="1175">
          <cell r="C1175" t="str">
            <v>2000</v>
          </cell>
        </row>
        <row r="1176">
          <cell r="C1176" t="str">
            <v>2000</v>
          </cell>
        </row>
        <row r="1177">
          <cell r="C1177" t="str">
            <v>2000</v>
          </cell>
        </row>
        <row r="1178">
          <cell r="C1178" t="str">
            <v>2000</v>
          </cell>
        </row>
        <row r="1179">
          <cell r="C1179" t="str">
            <v>2000</v>
          </cell>
        </row>
        <row r="1180">
          <cell r="C1180" t="str">
            <v>2000</v>
          </cell>
        </row>
        <row r="1181">
          <cell r="C1181" t="str">
            <v>2000</v>
          </cell>
        </row>
        <row r="1182">
          <cell r="C1182" t="str">
            <v>2000</v>
          </cell>
        </row>
        <row r="1183">
          <cell r="C1183" t="str">
            <v>2000</v>
          </cell>
        </row>
        <row r="1184">
          <cell r="C1184" t="str">
            <v>2000</v>
          </cell>
        </row>
        <row r="1185">
          <cell r="C1185" t="str">
            <v>2000</v>
          </cell>
        </row>
        <row r="1186">
          <cell r="C1186" t="str">
            <v>2000</v>
          </cell>
        </row>
        <row r="1187">
          <cell r="C1187" t="str">
            <v>2000</v>
          </cell>
        </row>
        <row r="1188">
          <cell r="C1188" t="str">
            <v>2000</v>
          </cell>
        </row>
        <row r="1189">
          <cell r="C1189" t="str">
            <v>2000</v>
          </cell>
        </row>
        <row r="1190">
          <cell r="C1190" t="str">
            <v>2000</v>
          </cell>
        </row>
        <row r="1191">
          <cell r="C1191" t="str">
            <v>2000</v>
          </cell>
        </row>
        <row r="1192">
          <cell r="C1192" t="str">
            <v>2000</v>
          </cell>
        </row>
        <row r="1193">
          <cell r="C1193" t="str">
            <v>2000</v>
          </cell>
        </row>
        <row r="1194">
          <cell r="C1194" t="str">
            <v>2000</v>
          </cell>
        </row>
        <row r="1195">
          <cell r="C1195" t="str">
            <v>2000</v>
          </cell>
        </row>
        <row r="1196">
          <cell r="C1196" t="str">
            <v>2000</v>
          </cell>
        </row>
        <row r="1197">
          <cell r="C1197" t="str">
            <v>2000</v>
          </cell>
        </row>
        <row r="1198">
          <cell r="C1198" t="str">
            <v>2000</v>
          </cell>
        </row>
        <row r="1199">
          <cell r="C1199" t="str">
            <v>2000</v>
          </cell>
        </row>
        <row r="1200">
          <cell r="C1200" t="str">
            <v>2000</v>
          </cell>
        </row>
        <row r="1201">
          <cell r="C1201" t="str">
            <v>2000</v>
          </cell>
        </row>
        <row r="1202">
          <cell r="C1202" t="str">
            <v>2000</v>
          </cell>
        </row>
        <row r="1203">
          <cell r="C1203" t="str">
            <v>2000</v>
          </cell>
        </row>
        <row r="1204">
          <cell r="C1204" t="str">
            <v>2000</v>
          </cell>
        </row>
        <row r="1205">
          <cell r="C1205" t="str">
            <v>2000</v>
          </cell>
        </row>
        <row r="1206">
          <cell r="C1206" t="str">
            <v>2000</v>
          </cell>
        </row>
        <row r="1207">
          <cell r="C1207" t="str">
            <v>2000</v>
          </cell>
        </row>
        <row r="1208">
          <cell r="C1208" t="str">
            <v>2000</v>
          </cell>
        </row>
        <row r="1209">
          <cell r="C1209" t="str">
            <v>2000</v>
          </cell>
        </row>
        <row r="1210">
          <cell r="C1210" t="str">
            <v>2000</v>
          </cell>
        </row>
        <row r="1211">
          <cell r="C1211" t="str">
            <v>2000</v>
          </cell>
        </row>
        <row r="1212">
          <cell r="C1212" t="str">
            <v>2000</v>
          </cell>
        </row>
        <row r="1213">
          <cell r="C1213" t="str">
            <v>2000</v>
          </cell>
        </row>
        <row r="1214">
          <cell r="C1214" t="str">
            <v>2000</v>
          </cell>
        </row>
        <row r="1215">
          <cell r="C1215" t="str">
            <v>2000</v>
          </cell>
        </row>
        <row r="1216">
          <cell r="C1216" t="str">
            <v>2000</v>
          </cell>
        </row>
        <row r="1217">
          <cell r="C1217" t="str">
            <v>2000</v>
          </cell>
        </row>
        <row r="1218">
          <cell r="C1218" t="str">
            <v>2000</v>
          </cell>
        </row>
        <row r="1219">
          <cell r="C1219" t="str">
            <v>2000</v>
          </cell>
        </row>
        <row r="1220">
          <cell r="C1220" t="str">
            <v>2000</v>
          </cell>
        </row>
        <row r="1221">
          <cell r="C1221" t="str">
            <v>2000</v>
          </cell>
        </row>
        <row r="1222">
          <cell r="C1222" t="str">
            <v>2000</v>
          </cell>
        </row>
        <row r="1223">
          <cell r="C1223" t="str">
            <v>2000</v>
          </cell>
        </row>
        <row r="1224">
          <cell r="C1224" t="str">
            <v>2000</v>
          </cell>
        </row>
        <row r="1225">
          <cell r="C1225" t="str">
            <v>2000</v>
          </cell>
        </row>
        <row r="1226">
          <cell r="C1226" t="str">
            <v>2000</v>
          </cell>
        </row>
        <row r="1227">
          <cell r="C1227" t="str">
            <v>2000</v>
          </cell>
        </row>
        <row r="1228">
          <cell r="C1228" t="str">
            <v>2000</v>
          </cell>
        </row>
        <row r="1229">
          <cell r="C1229" t="str">
            <v>2000</v>
          </cell>
        </row>
        <row r="1230">
          <cell r="C1230" t="str">
            <v>2000</v>
          </cell>
        </row>
        <row r="1231">
          <cell r="C1231" t="str">
            <v>2000</v>
          </cell>
        </row>
        <row r="1232">
          <cell r="C1232" t="str">
            <v>2000</v>
          </cell>
        </row>
        <row r="1233">
          <cell r="C1233" t="str">
            <v>2000</v>
          </cell>
        </row>
        <row r="1234">
          <cell r="C1234" t="str">
            <v>2000</v>
          </cell>
        </row>
        <row r="1235">
          <cell r="C1235" t="str">
            <v>2000</v>
          </cell>
        </row>
        <row r="1236">
          <cell r="C1236" t="str">
            <v>2000</v>
          </cell>
        </row>
        <row r="1237">
          <cell r="C1237" t="str">
            <v>2000</v>
          </cell>
        </row>
        <row r="1238">
          <cell r="C1238" t="str">
            <v>2000</v>
          </cell>
        </row>
        <row r="1239">
          <cell r="C1239" t="str">
            <v>2000</v>
          </cell>
        </row>
        <row r="1240">
          <cell r="C1240" t="str">
            <v>2000</v>
          </cell>
        </row>
        <row r="1241">
          <cell r="C1241" t="str">
            <v>2000</v>
          </cell>
        </row>
        <row r="1242">
          <cell r="C1242" t="str">
            <v>2000</v>
          </cell>
        </row>
        <row r="1243">
          <cell r="C1243" t="str">
            <v>2000</v>
          </cell>
        </row>
        <row r="1244">
          <cell r="C1244" t="str">
            <v>2000</v>
          </cell>
        </row>
        <row r="1245">
          <cell r="C1245" t="str">
            <v>2000</v>
          </cell>
        </row>
        <row r="1246">
          <cell r="C1246" t="str">
            <v>2000</v>
          </cell>
        </row>
        <row r="1247">
          <cell r="C1247" t="str">
            <v>2000</v>
          </cell>
        </row>
        <row r="1248">
          <cell r="C1248" t="str">
            <v>2000</v>
          </cell>
        </row>
        <row r="1249">
          <cell r="C1249" t="str">
            <v>2000</v>
          </cell>
        </row>
        <row r="1250">
          <cell r="C1250" t="str">
            <v>2000</v>
          </cell>
        </row>
        <row r="1251">
          <cell r="C1251" t="str">
            <v>2000</v>
          </cell>
        </row>
        <row r="1252">
          <cell r="C1252" t="str">
            <v>2000</v>
          </cell>
        </row>
        <row r="1253">
          <cell r="C1253" t="str">
            <v>2000</v>
          </cell>
        </row>
        <row r="1254">
          <cell r="C1254" t="str">
            <v>2000</v>
          </cell>
        </row>
        <row r="1255">
          <cell r="C1255" t="str">
            <v>2000</v>
          </cell>
        </row>
        <row r="1256">
          <cell r="C1256" t="str">
            <v>2000</v>
          </cell>
        </row>
        <row r="1257">
          <cell r="C1257" t="str">
            <v>2000</v>
          </cell>
        </row>
        <row r="1258">
          <cell r="C1258" t="str">
            <v>2000</v>
          </cell>
        </row>
        <row r="1259">
          <cell r="C1259" t="str">
            <v>2000</v>
          </cell>
        </row>
        <row r="1260">
          <cell r="C1260" t="str">
            <v>2000</v>
          </cell>
        </row>
        <row r="1261">
          <cell r="C1261" t="str">
            <v>2000</v>
          </cell>
        </row>
        <row r="1262">
          <cell r="C1262" t="str">
            <v>2000</v>
          </cell>
        </row>
        <row r="1263">
          <cell r="C1263" t="str">
            <v>2000</v>
          </cell>
        </row>
        <row r="1264">
          <cell r="C1264" t="str">
            <v>2000</v>
          </cell>
        </row>
        <row r="1265">
          <cell r="C1265" t="str">
            <v>2000</v>
          </cell>
        </row>
        <row r="1266">
          <cell r="C1266" t="str">
            <v>2000</v>
          </cell>
        </row>
        <row r="1267">
          <cell r="C1267" t="str">
            <v>2000</v>
          </cell>
        </row>
        <row r="1268">
          <cell r="C1268" t="str">
            <v>2000</v>
          </cell>
        </row>
        <row r="1269">
          <cell r="C1269" t="str">
            <v>2000</v>
          </cell>
        </row>
        <row r="1270">
          <cell r="C1270" t="str">
            <v>2000</v>
          </cell>
        </row>
        <row r="1271">
          <cell r="C1271" t="str">
            <v>2000</v>
          </cell>
        </row>
        <row r="1272">
          <cell r="C1272" t="str">
            <v>2000</v>
          </cell>
        </row>
        <row r="1273">
          <cell r="C1273" t="str">
            <v>2000</v>
          </cell>
        </row>
        <row r="1274">
          <cell r="C1274" t="str">
            <v>2000</v>
          </cell>
        </row>
        <row r="1275">
          <cell r="C1275" t="str">
            <v>2000</v>
          </cell>
        </row>
        <row r="1276">
          <cell r="C1276" t="str">
            <v>2000</v>
          </cell>
        </row>
        <row r="1277">
          <cell r="C1277" t="str">
            <v>2000</v>
          </cell>
        </row>
        <row r="1278">
          <cell r="C1278" t="str">
            <v>2000</v>
          </cell>
        </row>
        <row r="1279">
          <cell r="C1279" t="str">
            <v>2000</v>
          </cell>
        </row>
        <row r="1280">
          <cell r="C1280" t="str">
            <v>2000</v>
          </cell>
        </row>
        <row r="1281">
          <cell r="C1281" t="str">
            <v>2000</v>
          </cell>
        </row>
        <row r="1282">
          <cell r="C1282" t="str">
            <v>2000</v>
          </cell>
        </row>
        <row r="1283">
          <cell r="C1283" t="str">
            <v>2000</v>
          </cell>
        </row>
        <row r="1284">
          <cell r="C1284" t="str">
            <v>2000</v>
          </cell>
        </row>
        <row r="1285">
          <cell r="C1285" t="str">
            <v>2000</v>
          </cell>
        </row>
        <row r="1286">
          <cell r="C1286" t="str">
            <v>2000</v>
          </cell>
        </row>
        <row r="1287">
          <cell r="C1287" t="str">
            <v>2000</v>
          </cell>
        </row>
        <row r="1288">
          <cell r="C1288" t="str">
            <v>2000</v>
          </cell>
        </row>
        <row r="1289">
          <cell r="C1289" t="str">
            <v>2000</v>
          </cell>
        </row>
        <row r="1290">
          <cell r="C1290" t="str">
            <v>2000</v>
          </cell>
        </row>
        <row r="1291">
          <cell r="C1291" t="str">
            <v>2000</v>
          </cell>
        </row>
        <row r="1292">
          <cell r="C1292" t="str">
            <v>2000</v>
          </cell>
        </row>
        <row r="1293">
          <cell r="C1293" t="str">
            <v>2000</v>
          </cell>
        </row>
        <row r="1294">
          <cell r="C1294" t="str">
            <v>2000</v>
          </cell>
        </row>
        <row r="1295">
          <cell r="C1295" t="str">
            <v>2000</v>
          </cell>
        </row>
        <row r="1296">
          <cell r="C1296" t="str">
            <v>2000</v>
          </cell>
        </row>
        <row r="1297">
          <cell r="C1297" t="str">
            <v>2000</v>
          </cell>
        </row>
        <row r="1298">
          <cell r="C1298" t="str">
            <v>2000</v>
          </cell>
        </row>
        <row r="1299">
          <cell r="C1299" t="str">
            <v>2000</v>
          </cell>
        </row>
        <row r="1300">
          <cell r="C1300" t="str">
            <v>2000</v>
          </cell>
        </row>
        <row r="1301">
          <cell r="C1301" t="str">
            <v>2000</v>
          </cell>
        </row>
        <row r="1302">
          <cell r="C1302" t="str">
            <v>2000</v>
          </cell>
        </row>
        <row r="1303">
          <cell r="C1303" t="str">
            <v>2000</v>
          </cell>
        </row>
        <row r="1304">
          <cell r="C1304" t="str">
            <v>2000</v>
          </cell>
        </row>
        <row r="1305">
          <cell r="C1305" t="str">
            <v>2000</v>
          </cell>
        </row>
        <row r="1306">
          <cell r="C1306" t="str">
            <v>2000</v>
          </cell>
        </row>
        <row r="1307">
          <cell r="C1307" t="str">
            <v>2000</v>
          </cell>
        </row>
        <row r="1308">
          <cell r="C1308" t="str">
            <v>2000</v>
          </cell>
        </row>
        <row r="1309">
          <cell r="C1309" t="str">
            <v>2000</v>
          </cell>
        </row>
        <row r="1310">
          <cell r="C1310" t="str">
            <v>2000</v>
          </cell>
        </row>
        <row r="1311">
          <cell r="C1311" t="str">
            <v>2000</v>
          </cell>
        </row>
        <row r="1312">
          <cell r="C1312" t="str">
            <v>2000</v>
          </cell>
        </row>
        <row r="1313">
          <cell r="C1313" t="str">
            <v>2000</v>
          </cell>
        </row>
        <row r="1314">
          <cell r="C1314" t="str">
            <v>2000</v>
          </cell>
        </row>
        <row r="1315">
          <cell r="C1315" t="str">
            <v>2000</v>
          </cell>
        </row>
        <row r="1316">
          <cell r="C1316" t="str">
            <v>2000</v>
          </cell>
        </row>
        <row r="1317">
          <cell r="C1317" t="str">
            <v>2000</v>
          </cell>
        </row>
        <row r="1318">
          <cell r="C1318" t="str">
            <v>2000</v>
          </cell>
        </row>
        <row r="1319">
          <cell r="C1319" t="str">
            <v>2000</v>
          </cell>
        </row>
        <row r="1320">
          <cell r="C1320" t="str">
            <v>2000</v>
          </cell>
        </row>
        <row r="1321">
          <cell r="C1321" t="str">
            <v>2000</v>
          </cell>
        </row>
        <row r="1322">
          <cell r="C1322" t="str">
            <v>2000</v>
          </cell>
        </row>
        <row r="1323">
          <cell r="C1323" t="str">
            <v>2000</v>
          </cell>
        </row>
        <row r="1324">
          <cell r="C1324" t="str">
            <v>2000</v>
          </cell>
        </row>
        <row r="1325">
          <cell r="C1325" t="str">
            <v>2000</v>
          </cell>
        </row>
        <row r="1326">
          <cell r="C1326" t="str">
            <v>2000</v>
          </cell>
        </row>
        <row r="1327">
          <cell r="C1327" t="str">
            <v>2000</v>
          </cell>
        </row>
        <row r="1328">
          <cell r="C1328" t="str">
            <v>2000</v>
          </cell>
        </row>
        <row r="1329">
          <cell r="C1329" t="str">
            <v>2000</v>
          </cell>
        </row>
        <row r="1330">
          <cell r="C1330" t="str">
            <v>2000</v>
          </cell>
        </row>
        <row r="1331">
          <cell r="C1331" t="str">
            <v>2000</v>
          </cell>
        </row>
        <row r="1332">
          <cell r="C1332" t="str">
            <v>2000</v>
          </cell>
        </row>
        <row r="1333">
          <cell r="C1333" t="str">
            <v>2000</v>
          </cell>
        </row>
        <row r="1334">
          <cell r="C1334" t="str">
            <v>2000</v>
          </cell>
        </row>
        <row r="1335">
          <cell r="C1335" t="str">
            <v>2000</v>
          </cell>
        </row>
        <row r="1336">
          <cell r="C1336" t="str">
            <v>2000</v>
          </cell>
        </row>
        <row r="1337">
          <cell r="C1337" t="str">
            <v>2000</v>
          </cell>
        </row>
        <row r="1338">
          <cell r="C1338" t="str">
            <v>2000</v>
          </cell>
        </row>
        <row r="1339">
          <cell r="C1339" t="str">
            <v>2000</v>
          </cell>
        </row>
        <row r="1340">
          <cell r="C1340" t="str">
            <v>2000</v>
          </cell>
        </row>
        <row r="1341">
          <cell r="C1341" t="str">
            <v>2000</v>
          </cell>
        </row>
        <row r="1342">
          <cell r="C1342" t="str">
            <v>2000</v>
          </cell>
        </row>
        <row r="1343">
          <cell r="C1343" t="str">
            <v>2000</v>
          </cell>
        </row>
        <row r="1344">
          <cell r="C1344" t="str">
            <v>2000</v>
          </cell>
        </row>
        <row r="1345">
          <cell r="C1345" t="str">
            <v>2000</v>
          </cell>
        </row>
        <row r="1346">
          <cell r="C1346" t="str">
            <v>2000</v>
          </cell>
        </row>
        <row r="1347">
          <cell r="C1347" t="str">
            <v>2000</v>
          </cell>
        </row>
        <row r="1348">
          <cell r="C1348" t="str">
            <v>2000</v>
          </cell>
        </row>
        <row r="1349">
          <cell r="C1349" t="str">
            <v>2000</v>
          </cell>
        </row>
        <row r="1350">
          <cell r="C1350" t="str">
            <v>2000</v>
          </cell>
        </row>
        <row r="1351">
          <cell r="C1351" t="str">
            <v>2000</v>
          </cell>
        </row>
        <row r="1352">
          <cell r="C1352" t="str">
            <v>2000</v>
          </cell>
        </row>
        <row r="1353">
          <cell r="C1353" t="str">
            <v>2000</v>
          </cell>
        </row>
        <row r="1354">
          <cell r="C1354" t="str">
            <v>2000</v>
          </cell>
        </row>
        <row r="1355">
          <cell r="C1355" t="str">
            <v>2000</v>
          </cell>
        </row>
        <row r="1356">
          <cell r="C1356" t="str">
            <v>2000</v>
          </cell>
        </row>
        <row r="1357">
          <cell r="C1357" t="str">
            <v>2000</v>
          </cell>
        </row>
        <row r="1358">
          <cell r="C1358" t="str">
            <v>2000</v>
          </cell>
        </row>
        <row r="1359">
          <cell r="C1359" t="str">
            <v>2000</v>
          </cell>
        </row>
        <row r="1360">
          <cell r="C1360" t="str">
            <v>2000</v>
          </cell>
        </row>
        <row r="1361">
          <cell r="C1361" t="str">
            <v>2000</v>
          </cell>
        </row>
        <row r="1362">
          <cell r="C1362" t="str">
            <v>2000</v>
          </cell>
        </row>
        <row r="1363">
          <cell r="C1363" t="str">
            <v>2000</v>
          </cell>
        </row>
        <row r="1364">
          <cell r="C1364" t="str">
            <v>2000</v>
          </cell>
        </row>
        <row r="1365">
          <cell r="C1365" t="str">
            <v>2000</v>
          </cell>
        </row>
        <row r="1366">
          <cell r="C1366" t="str">
            <v>2000</v>
          </cell>
        </row>
        <row r="1367">
          <cell r="C1367" t="str">
            <v>2000</v>
          </cell>
        </row>
        <row r="1368">
          <cell r="C1368" t="str">
            <v>2000</v>
          </cell>
        </row>
        <row r="1369">
          <cell r="C1369" t="str">
            <v>2000</v>
          </cell>
        </row>
        <row r="1370">
          <cell r="C1370" t="str">
            <v>2000</v>
          </cell>
        </row>
        <row r="1371">
          <cell r="C1371" t="str">
            <v>2000</v>
          </cell>
        </row>
        <row r="1372">
          <cell r="C1372" t="str">
            <v>2000</v>
          </cell>
        </row>
        <row r="1373">
          <cell r="C1373" t="str">
            <v>2000</v>
          </cell>
        </row>
        <row r="1374">
          <cell r="C1374" t="str">
            <v>2000</v>
          </cell>
        </row>
        <row r="1375">
          <cell r="C1375" t="str">
            <v>2000</v>
          </cell>
        </row>
        <row r="1376">
          <cell r="C1376" t="str">
            <v>2000</v>
          </cell>
        </row>
        <row r="1377">
          <cell r="C1377" t="str">
            <v>2000</v>
          </cell>
        </row>
        <row r="1378">
          <cell r="C1378" t="str">
            <v>2000</v>
          </cell>
        </row>
        <row r="1379">
          <cell r="C1379" t="str">
            <v>2000</v>
          </cell>
        </row>
        <row r="1380">
          <cell r="C1380" t="str">
            <v>2000</v>
          </cell>
        </row>
        <row r="1381">
          <cell r="C1381" t="str">
            <v>2000</v>
          </cell>
        </row>
        <row r="1382">
          <cell r="C1382" t="str">
            <v>2000</v>
          </cell>
        </row>
        <row r="1383">
          <cell r="C1383" t="str">
            <v>2000</v>
          </cell>
        </row>
        <row r="1384">
          <cell r="C1384" t="str">
            <v>2000</v>
          </cell>
        </row>
        <row r="1385">
          <cell r="C1385" t="str">
            <v>2000</v>
          </cell>
        </row>
        <row r="1386">
          <cell r="C1386" t="str">
            <v>2000</v>
          </cell>
        </row>
        <row r="1387">
          <cell r="C1387" t="str">
            <v>2000</v>
          </cell>
        </row>
        <row r="1388">
          <cell r="C1388" t="str">
            <v>2000</v>
          </cell>
        </row>
        <row r="1389">
          <cell r="C1389" t="str">
            <v>2000</v>
          </cell>
        </row>
        <row r="1390">
          <cell r="C1390" t="str">
            <v>2000</v>
          </cell>
        </row>
        <row r="1391">
          <cell r="C1391" t="str">
            <v>2000</v>
          </cell>
        </row>
        <row r="1392">
          <cell r="C1392" t="str">
            <v>2000</v>
          </cell>
        </row>
        <row r="1393">
          <cell r="C1393" t="str">
            <v>2000</v>
          </cell>
        </row>
        <row r="1394">
          <cell r="C1394" t="str">
            <v>2000</v>
          </cell>
        </row>
        <row r="1395">
          <cell r="C1395" t="str">
            <v>2000</v>
          </cell>
        </row>
        <row r="1396">
          <cell r="C1396" t="str">
            <v>2000</v>
          </cell>
        </row>
        <row r="1397">
          <cell r="C1397" t="str">
            <v>2000</v>
          </cell>
        </row>
        <row r="1398">
          <cell r="C1398" t="str">
            <v>2000</v>
          </cell>
        </row>
        <row r="1399">
          <cell r="C1399" t="str">
            <v>2000</v>
          </cell>
        </row>
        <row r="1400">
          <cell r="C1400" t="str">
            <v>2000</v>
          </cell>
        </row>
        <row r="1401">
          <cell r="C1401" t="str">
            <v>2000</v>
          </cell>
        </row>
        <row r="1402">
          <cell r="C1402" t="str">
            <v>2000</v>
          </cell>
        </row>
        <row r="1403">
          <cell r="C1403" t="str">
            <v>2000</v>
          </cell>
        </row>
        <row r="1404">
          <cell r="C1404" t="str">
            <v>2000</v>
          </cell>
        </row>
        <row r="1405">
          <cell r="C1405" t="str">
            <v>2000</v>
          </cell>
        </row>
        <row r="1406">
          <cell r="C1406" t="str">
            <v>2000</v>
          </cell>
        </row>
        <row r="1407">
          <cell r="C1407" t="str">
            <v>2000</v>
          </cell>
        </row>
        <row r="1408">
          <cell r="C1408" t="str">
            <v>2000</v>
          </cell>
        </row>
        <row r="1409">
          <cell r="C1409" t="str">
            <v>2000</v>
          </cell>
        </row>
        <row r="1410">
          <cell r="C1410" t="str">
            <v>2000</v>
          </cell>
        </row>
        <row r="1411">
          <cell r="C1411" t="str">
            <v>2000</v>
          </cell>
        </row>
        <row r="1412">
          <cell r="C1412" t="str">
            <v>2000</v>
          </cell>
        </row>
        <row r="1413">
          <cell r="C1413" t="str">
            <v>2000</v>
          </cell>
        </row>
        <row r="1414">
          <cell r="C1414" t="str">
            <v>2000</v>
          </cell>
        </row>
        <row r="1415">
          <cell r="C1415" t="str">
            <v>2000</v>
          </cell>
        </row>
        <row r="1416">
          <cell r="C1416" t="str">
            <v>2000</v>
          </cell>
        </row>
        <row r="1417">
          <cell r="C1417" t="str">
            <v>2000</v>
          </cell>
        </row>
        <row r="1418">
          <cell r="C1418" t="str">
            <v>2000</v>
          </cell>
        </row>
        <row r="1419">
          <cell r="C1419" t="str">
            <v>2000</v>
          </cell>
        </row>
        <row r="1420">
          <cell r="C1420" t="str">
            <v>2000</v>
          </cell>
        </row>
        <row r="1421">
          <cell r="C1421" t="str">
            <v>2000</v>
          </cell>
        </row>
        <row r="1422">
          <cell r="C1422" t="str">
            <v>2000</v>
          </cell>
        </row>
        <row r="1423">
          <cell r="C1423" t="str">
            <v>2000</v>
          </cell>
        </row>
        <row r="1424">
          <cell r="C1424" t="str">
            <v>2000</v>
          </cell>
        </row>
        <row r="1425">
          <cell r="C1425" t="str">
            <v>2000</v>
          </cell>
        </row>
        <row r="1426">
          <cell r="C1426" t="str">
            <v>2000</v>
          </cell>
        </row>
        <row r="1427">
          <cell r="C1427" t="str">
            <v>2000</v>
          </cell>
        </row>
        <row r="1428">
          <cell r="C1428" t="str">
            <v>2000</v>
          </cell>
        </row>
        <row r="1429">
          <cell r="C1429" t="str">
            <v>2000</v>
          </cell>
        </row>
        <row r="1430">
          <cell r="C1430" t="str">
            <v>2000</v>
          </cell>
        </row>
        <row r="1431">
          <cell r="C1431" t="str">
            <v>2000</v>
          </cell>
        </row>
        <row r="1432">
          <cell r="C1432" t="str">
            <v>2000</v>
          </cell>
        </row>
        <row r="1433">
          <cell r="C1433" t="str">
            <v>2000</v>
          </cell>
        </row>
        <row r="1434">
          <cell r="C1434" t="str">
            <v>2000</v>
          </cell>
        </row>
        <row r="1435">
          <cell r="C1435" t="str">
            <v>2000</v>
          </cell>
        </row>
        <row r="1436">
          <cell r="C1436" t="str">
            <v>2000</v>
          </cell>
        </row>
        <row r="1437">
          <cell r="C1437" t="str">
            <v>2000</v>
          </cell>
        </row>
        <row r="1438">
          <cell r="C1438" t="str">
            <v>2000</v>
          </cell>
        </row>
        <row r="1439">
          <cell r="C1439" t="str">
            <v>2000</v>
          </cell>
        </row>
        <row r="1440">
          <cell r="C1440" t="str">
            <v>2000</v>
          </cell>
        </row>
        <row r="1441">
          <cell r="C1441" t="str">
            <v>2000</v>
          </cell>
        </row>
        <row r="1442">
          <cell r="C1442" t="str">
            <v>2000</v>
          </cell>
        </row>
        <row r="1443">
          <cell r="C1443" t="str">
            <v>2000</v>
          </cell>
        </row>
        <row r="1444">
          <cell r="C1444" t="str">
            <v>2000</v>
          </cell>
        </row>
        <row r="1445">
          <cell r="C1445" t="str">
            <v>2000</v>
          </cell>
        </row>
        <row r="1446">
          <cell r="C1446" t="str">
            <v>2000</v>
          </cell>
        </row>
        <row r="1447">
          <cell r="C1447" t="str">
            <v>2000</v>
          </cell>
        </row>
        <row r="1448">
          <cell r="C1448" t="str">
            <v>2000</v>
          </cell>
        </row>
        <row r="1449">
          <cell r="C1449" t="str">
            <v>2000</v>
          </cell>
        </row>
        <row r="1450">
          <cell r="C1450" t="str">
            <v>2000</v>
          </cell>
        </row>
        <row r="1451">
          <cell r="C1451" t="str">
            <v>2000</v>
          </cell>
        </row>
        <row r="1452">
          <cell r="C1452" t="str">
            <v>2000</v>
          </cell>
        </row>
        <row r="1453">
          <cell r="C1453" t="str">
            <v>2000</v>
          </cell>
        </row>
        <row r="1454">
          <cell r="C1454" t="str">
            <v>2000</v>
          </cell>
        </row>
        <row r="1455">
          <cell r="C1455" t="str">
            <v>2000</v>
          </cell>
        </row>
        <row r="1456">
          <cell r="C1456" t="str">
            <v>2000</v>
          </cell>
        </row>
        <row r="1457">
          <cell r="C1457" t="str">
            <v>2000</v>
          </cell>
        </row>
        <row r="1458">
          <cell r="C1458" t="str">
            <v>2000</v>
          </cell>
        </row>
        <row r="1459">
          <cell r="C1459" t="str">
            <v>2000</v>
          </cell>
        </row>
        <row r="1460">
          <cell r="C1460" t="str">
            <v>2000</v>
          </cell>
        </row>
        <row r="1461">
          <cell r="C1461" t="str">
            <v>2000</v>
          </cell>
        </row>
        <row r="1462">
          <cell r="C1462" t="str">
            <v>2000</v>
          </cell>
        </row>
        <row r="1463">
          <cell r="C1463" t="str">
            <v>2000</v>
          </cell>
        </row>
        <row r="1464">
          <cell r="C1464" t="str">
            <v>2000</v>
          </cell>
        </row>
        <row r="1465">
          <cell r="C1465" t="str">
            <v>2000</v>
          </cell>
        </row>
        <row r="1466">
          <cell r="C1466" t="str">
            <v>2000</v>
          </cell>
        </row>
        <row r="1467">
          <cell r="C1467" t="str">
            <v>2000</v>
          </cell>
        </row>
        <row r="1468">
          <cell r="C1468" t="str">
            <v>2000</v>
          </cell>
        </row>
        <row r="1469">
          <cell r="C1469" t="str">
            <v>2000</v>
          </cell>
        </row>
        <row r="1470">
          <cell r="C1470" t="str">
            <v>2000</v>
          </cell>
        </row>
        <row r="1471">
          <cell r="C1471" t="str">
            <v>2000</v>
          </cell>
        </row>
        <row r="1472">
          <cell r="C1472" t="str">
            <v>2000</v>
          </cell>
        </row>
        <row r="1473">
          <cell r="C1473" t="str">
            <v>2000</v>
          </cell>
        </row>
        <row r="1474">
          <cell r="C1474" t="str">
            <v>2000</v>
          </cell>
        </row>
        <row r="1475">
          <cell r="C1475" t="str">
            <v>2000</v>
          </cell>
        </row>
        <row r="1476">
          <cell r="C1476" t="str">
            <v>2000</v>
          </cell>
        </row>
        <row r="1477">
          <cell r="C1477" t="str">
            <v>2000</v>
          </cell>
        </row>
        <row r="1478">
          <cell r="C1478" t="str">
            <v>2000</v>
          </cell>
        </row>
        <row r="1479">
          <cell r="C1479" t="str">
            <v>2000</v>
          </cell>
        </row>
        <row r="1480">
          <cell r="C1480" t="str">
            <v>2000</v>
          </cell>
        </row>
        <row r="1481">
          <cell r="C1481" t="str">
            <v>2000</v>
          </cell>
        </row>
        <row r="1482">
          <cell r="C1482" t="str">
            <v>2000</v>
          </cell>
        </row>
        <row r="1483">
          <cell r="C1483" t="str">
            <v>2000</v>
          </cell>
        </row>
        <row r="1484">
          <cell r="C1484" t="str">
            <v>2000</v>
          </cell>
        </row>
        <row r="1485">
          <cell r="C1485" t="str">
            <v>2000</v>
          </cell>
        </row>
        <row r="1486">
          <cell r="C1486" t="str">
            <v>2000</v>
          </cell>
        </row>
        <row r="1487">
          <cell r="C1487" t="str">
            <v>2000</v>
          </cell>
        </row>
        <row r="1488">
          <cell r="C1488" t="str">
            <v>2000</v>
          </cell>
        </row>
        <row r="1489">
          <cell r="C1489" t="str">
            <v>2000</v>
          </cell>
        </row>
        <row r="1490">
          <cell r="C1490" t="str">
            <v>2000</v>
          </cell>
        </row>
        <row r="1491">
          <cell r="C1491" t="str">
            <v>2000</v>
          </cell>
        </row>
        <row r="1492">
          <cell r="C1492" t="str">
            <v>2000</v>
          </cell>
        </row>
        <row r="1493">
          <cell r="C1493" t="str">
            <v>2000</v>
          </cell>
        </row>
        <row r="1494">
          <cell r="C1494" t="str">
            <v>2000</v>
          </cell>
        </row>
        <row r="1495">
          <cell r="C1495" t="str">
            <v>2000</v>
          </cell>
        </row>
        <row r="1496">
          <cell r="C1496" t="str">
            <v>2000</v>
          </cell>
        </row>
        <row r="1497">
          <cell r="C1497" t="str">
            <v>2000</v>
          </cell>
        </row>
        <row r="1498">
          <cell r="C1498" t="str">
            <v>2000</v>
          </cell>
        </row>
        <row r="1499">
          <cell r="C1499" t="str">
            <v>2000</v>
          </cell>
        </row>
        <row r="1500">
          <cell r="C1500" t="str">
            <v>2000</v>
          </cell>
        </row>
        <row r="1501">
          <cell r="C1501" t="str">
            <v>2000</v>
          </cell>
        </row>
        <row r="1502">
          <cell r="C1502" t="str">
            <v>2000</v>
          </cell>
        </row>
        <row r="1503">
          <cell r="C1503" t="str">
            <v>2000</v>
          </cell>
        </row>
        <row r="1504">
          <cell r="C1504" t="str">
            <v>2000</v>
          </cell>
        </row>
        <row r="1505">
          <cell r="C1505" t="str">
            <v>2000</v>
          </cell>
        </row>
        <row r="1506">
          <cell r="C1506" t="str">
            <v>2000</v>
          </cell>
        </row>
        <row r="1507">
          <cell r="C1507" t="str">
            <v>2000</v>
          </cell>
        </row>
        <row r="1508">
          <cell r="C1508" t="str">
            <v>2000</v>
          </cell>
        </row>
        <row r="1509">
          <cell r="C1509" t="str">
            <v>2000</v>
          </cell>
        </row>
        <row r="1510">
          <cell r="C1510" t="str">
            <v>2000</v>
          </cell>
        </row>
        <row r="1511">
          <cell r="C1511" t="str">
            <v>2000</v>
          </cell>
        </row>
        <row r="1512">
          <cell r="C1512" t="str">
            <v>2000</v>
          </cell>
        </row>
        <row r="1513">
          <cell r="C1513" t="str">
            <v>2000</v>
          </cell>
        </row>
        <row r="1514">
          <cell r="C1514" t="str">
            <v>2000</v>
          </cell>
        </row>
        <row r="1515">
          <cell r="C1515" t="str">
            <v>2000</v>
          </cell>
        </row>
        <row r="1516">
          <cell r="C1516" t="str">
            <v>2000</v>
          </cell>
        </row>
        <row r="1517">
          <cell r="C1517" t="str">
            <v>2000</v>
          </cell>
        </row>
        <row r="1518">
          <cell r="C1518" t="str">
            <v>2000</v>
          </cell>
        </row>
        <row r="1519">
          <cell r="C1519" t="str">
            <v>2000</v>
          </cell>
        </row>
        <row r="1520">
          <cell r="C1520" t="str">
            <v>2000</v>
          </cell>
        </row>
        <row r="1521">
          <cell r="C1521" t="str">
            <v>2000</v>
          </cell>
        </row>
        <row r="1522">
          <cell r="C1522" t="str">
            <v>2000</v>
          </cell>
        </row>
        <row r="1523">
          <cell r="C1523" t="str">
            <v>2000</v>
          </cell>
        </row>
        <row r="1524">
          <cell r="C1524" t="str">
            <v>2000</v>
          </cell>
        </row>
        <row r="1525">
          <cell r="C1525" t="str">
            <v>2000</v>
          </cell>
        </row>
        <row r="1526">
          <cell r="C1526" t="str">
            <v>2000</v>
          </cell>
        </row>
        <row r="1527">
          <cell r="C1527" t="str">
            <v>2000</v>
          </cell>
        </row>
        <row r="1528">
          <cell r="C1528" t="str">
            <v>2000</v>
          </cell>
        </row>
        <row r="1529">
          <cell r="C1529" t="str">
            <v>2000</v>
          </cell>
        </row>
        <row r="1530">
          <cell r="C1530" t="str">
            <v>2000</v>
          </cell>
        </row>
        <row r="1531">
          <cell r="C1531" t="str">
            <v>2000</v>
          </cell>
        </row>
        <row r="1532">
          <cell r="C1532" t="str">
            <v>2000</v>
          </cell>
        </row>
        <row r="1533">
          <cell r="C1533" t="str">
            <v>2000</v>
          </cell>
        </row>
        <row r="1534">
          <cell r="C1534" t="str">
            <v>2000</v>
          </cell>
        </row>
        <row r="1535">
          <cell r="C1535" t="str">
            <v>2000</v>
          </cell>
        </row>
        <row r="1536">
          <cell r="C1536" t="str">
            <v>2000</v>
          </cell>
        </row>
        <row r="1537">
          <cell r="C1537" t="str">
            <v>2000</v>
          </cell>
        </row>
        <row r="1538">
          <cell r="C1538" t="str">
            <v>2000</v>
          </cell>
        </row>
        <row r="1539">
          <cell r="C1539" t="str">
            <v>2000</v>
          </cell>
        </row>
        <row r="1540">
          <cell r="C1540" t="str">
            <v>2000</v>
          </cell>
        </row>
        <row r="1541">
          <cell r="C1541" t="str">
            <v>2000</v>
          </cell>
        </row>
        <row r="1542">
          <cell r="C1542" t="str">
            <v>2000</v>
          </cell>
        </row>
        <row r="1543">
          <cell r="C1543" t="str">
            <v>2000</v>
          </cell>
        </row>
        <row r="1544">
          <cell r="C1544" t="str">
            <v>2000</v>
          </cell>
        </row>
        <row r="1545">
          <cell r="C1545" t="str">
            <v>2000</v>
          </cell>
        </row>
        <row r="1546">
          <cell r="C1546" t="str">
            <v>2000</v>
          </cell>
        </row>
        <row r="1547">
          <cell r="C1547" t="str">
            <v>2000</v>
          </cell>
        </row>
        <row r="1548">
          <cell r="C1548" t="str">
            <v>2000</v>
          </cell>
        </row>
        <row r="1549">
          <cell r="C1549" t="str">
            <v>2000</v>
          </cell>
        </row>
        <row r="1550">
          <cell r="C1550" t="str">
            <v>2000</v>
          </cell>
        </row>
        <row r="1551">
          <cell r="C1551" t="str">
            <v>2000</v>
          </cell>
        </row>
        <row r="1552">
          <cell r="C1552" t="str">
            <v>2000</v>
          </cell>
        </row>
        <row r="1553">
          <cell r="C1553" t="str">
            <v>2000</v>
          </cell>
        </row>
        <row r="1554">
          <cell r="C1554" t="str">
            <v>2000</v>
          </cell>
        </row>
        <row r="1555">
          <cell r="C1555" t="str">
            <v>2000</v>
          </cell>
        </row>
        <row r="1556">
          <cell r="C1556" t="str">
            <v>2000</v>
          </cell>
        </row>
        <row r="1557">
          <cell r="C1557" t="str">
            <v>2000</v>
          </cell>
        </row>
        <row r="1558">
          <cell r="C1558" t="str">
            <v>2000</v>
          </cell>
        </row>
        <row r="1559">
          <cell r="C1559" t="str">
            <v>2000</v>
          </cell>
        </row>
        <row r="1560">
          <cell r="C1560" t="str">
            <v>2000</v>
          </cell>
        </row>
        <row r="1561">
          <cell r="C1561" t="str">
            <v>2000</v>
          </cell>
        </row>
        <row r="1562">
          <cell r="C1562" t="str">
            <v>2000</v>
          </cell>
        </row>
        <row r="1563">
          <cell r="C1563" t="str">
            <v>2000</v>
          </cell>
        </row>
        <row r="1564">
          <cell r="C1564" t="str">
            <v>2000</v>
          </cell>
        </row>
        <row r="1565">
          <cell r="C1565" t="str">
            <v>2000</v>
          </cell>
        </row>
        <row r="1566">
          <cell r="C1566" t="str">
            <v>2000</v>
          </cell>
        </row>
        <row r="1567">
          <cell r="C1567" t="str">
            <v>2000</v>
          </cell>
        </row>
        <row r="1568">
          <cell r="C1568" t="str">
            <v>2000</v>
          </cell>
        </row>
        <row r="1569">
          <cell r="C1569" t="str">
            <v>2000</v>
          </cell>
        </row>
        <row r="1570">
          <cell r="C1570" t="str">
            <v>2000</v>
          </cell>
        </row>
        <row r="1571">
          <cell r="C1571" t="str">
            <v>2000</v>
          </cell>
        </row>
        <row r="1572">
          <cell r="C1572" t="str">
            <v>2000</v>
          </cell>
        </row>
        <row r="1573">
          <cell r="C1573" t="str">
            <v>2000</v>
          </cell>
        </row>
        <row r="1574">
          <cell r="C1574" t="str">
            <v>2000</v>
          </cell>
        </row>
        <row r="1575">
          <cell r="C1575" t="str">
            <v>2000</v>
          </cell>
        </row>
        <row r="1576">
          <cell r="C1576" t="str">
            <v>2000</v>
          </cell>
        </row>
        <row r="1577">
          <cell r="C1577" t="str">
            <v>2000</v>
          </cell>
        </row>
        <row r="1578">
          <cell r="C1578" t="str">
            <v>2000</v>
          </cell>
        </row>
        <row r="1579">
          <cell r="C1579" t="str">
            <v>2000</v>
          </cell>
        </row>
        <row r="1580">
          <cell r="C1580" t="str">
            <v>2000</v>
          </cell>
        </row>
        <row r="1581">
          <cell r="C1581" t="str">
            <v>2000</v>
          </cell>
        </row>
        <row r="1582">
          <cell r="C1582" t="str">
            <v>2000</v>
          </cell>
        </row>
        <row r="1583">
          <cell r="C1583" t="str">
            <v>2000</v>
          </cell>
        </row>
        <row r="1584">
          <cell r="C1584" t="str">
            <v>2000</v>
          </cell>
        </row>
        <row r="1585">
          <cell r="C1585" t="str">
            <v>2000</v>
          </cell>
        </row>
        <row r="1586">
          <cell r="C1586" t="str">
            <v>2000</v>
          </cell>
        </row>
        <row r="1587">
          <cell r="C1587" t="str">
            <v>2000</v>
          </cell>
        </row>
        <row r="1588">
          <cell r="C1588" t="str">
            <v>2000</v>
          </cell>
        </row>
        <row r="1589">
          <cell r="C1589" t="str">
            <v>2000</v>
          </cell>
        </row>
        <row r="1590">
          <cell r="C1590" t="str">
            <v>2000</v>
          </cell>
        </row>
        <row r="1591">
          <cell r="C1591" t="str">
            <v>2000</v>
          </cell>
        </row>
        <row r="1592">
          <cell r="C1592" t="str">
            <v>2000</v>
          </cell>
        </row>
        <row r="1593">
          <cell r="C1593" t="str">
            <v>2000</v>
          </cell>
        </row>
        <row r="1594">
          <cell r="C1594" t="str">
            <v>2000</v>
          </cell>
        </row>
        <row r="1595">
          <cell r="C1595" t="str">
            <v>2000</v>
          </cell>
        </row>
        <row r="1596">
          <cell r="C1596" t="str">
            <v>2000</v>
          </cell>
        </row>
        <row r="1597">
          <cell r="C1597" t="str">
            <v>2000</v>
          </cell>
        </row>
        <row r="1598">
          <cell r="C1598" t="str">
            <v>2000</v>
          </cell>
        </row>
        <row r="1599">
          <cell r="C1599" t="str">
            <v>2000</v>
          </cell>
        </row>
        <row r="1600">
          <cell r="C1600" t="str">
            <v>2000</v>
          </cell>
        </row>
        <row r="1601">
          <cell r="C1601" t="str">
            <v>2000</v>
          </cell>
        </row>
        <row r="1602">
          <cell r="C1602" t="str">
            <v>2000</v>
          </cell>
        </row>
        <row r="1603">
          <cell r="C1603" t="str">
            <v>2000</v>
          </cell>
        </row>
        <row r="1604">
          <cell r="C1604" t="str">
            <v>2000</v>
          </cell>
        </row>
        <row r="1605">
          <cell r="C1605" t="str">
            <v>2000</v>
          </cell>
        </row>
        <row r="1606">
          <cell r="C1606" t="str">
            <v>2000</v>
          </cell>
        </row>
        <row r="1607">
          <cell r="C1607" t="str">
            <v>2000</v>
          </cell>
        </row>
        <row r="1608">
          <cell r="C1608" t="str">
            <v>2000</v>
          </cell>
        </row>
        <row r="1609">
          <cell r="C1609" t="str">
            <v>2000</v>
          </cell>
        </row>
        <row r="1610">
          <cell r="C1610" t="str">
            <v>2000</v>
          </cell>
        </row>
        <row r="1611">
          <cell r="C1611" t="str">
            <v>2000</v>
          </cell>
        </row>
        <row r="1612">
          <cell r="C1612" t="str">
            <v>2000</v>
          </cell>
        </row>
        <row r="1613">
          <cell r="C1613" t="str">
            <v>2000</v>
          </cell>
        </row>
        <row r="1614">
          <cell r="C1614" t="str">
            <v>2000</v>
          </cell>
        </row>
        <row r="1615">
          <cell r="C1615" t="str">
            <v>2000</v>
          </cell>
        </row>
        <row r="1616">
          <cell r="C1616" t="str">
            <v>2000</v>
          </cell>
        </row>
        <row r="1617">
          <cell r="C1617" t="str">
            <v>2000</v>
          </cell>
        </row>
        <row r="1618">
          <cell r="C1618" t="str">
            <v>2000</v>
          </cell>
        </row>
        <row r="1619">
          <cell r="C1619" t="str">
            <v>2000</v>
          </cell>
        </row>
        <row r="1620">
          <cell r="C1620" t="str">
            <v>2000</v>
          </cell>
        </row>
        <row r="1621">
          <cell r="C1621" t="str">
            <v>2000</v>
          </cell>
        </row>
        <row r="1622">
          <cell r="C1622" t="str">
            <v>2000</v>
          </cell>
        </row>
        <row r="1623">
          <cell r="C1623" t="str">
            <v>2000</v>
          </cell>
        </row>
        <row r="1624">
          <cell r="C1624" t="str">
            <v>2000</v>
          </cell>
        </row>
        <row r="1625">
          <cell r="C1625" t="str">
            <v>2000</v>
          </cell>
        </row>
        <row r="1626">
          <cell r="C1626" t="str">
            <v>2000</v>
          </cell>
        </row>
        <row r="1627">
          <cell r="C1627" t="str">
            <v>2000</v>
          </cell>
        </row>
        <row r="1628">
          <cell r="C1628" t="str">
            <v>2000</v>
          </cell>
        </row>
        <row r="1629">
          <cell r="C1629" t="str">
            <v>2000</v>
          </cell>
        </row>
        <row r="1630">
          <cell r="C1630" t="str">
            <v>2000</v>
          </cell>
        </row>
        <row r="1631">
          <cell r="C1631" t="str">
            <v>2000</v>
          </cell>
        </row>
        <row r="1632">
          <cell r="C1632" t="str">
            <v>2000</v>
          </cell>
        </row>
        <row r="1633">
          <cell r="C1633" t="str">
            <v>2000</v>
          </cell>
        </row>
        <row r="1634">
          <cell r="C1634" t="str">
            <v>2000</v>
          </cell>
        </row>
        <row r="1635">
          <cell r="C1635" t="str">
            <v>2000</v>
          </cell>
        </row>
        <row r="1636">
          <cell r="C1636" t="str">
            <v>2000</v>
          </cell>
        </row>
        <row r="1637">
          <cell r="C1637" t="str">
            <v>2000</v>
          </cell>
        </row>
        <row r="1638">
          <cell r="C1638" t="str">
            <v>2000</v>
          </cell>
        </row>
        <row r="1639">
          <cell r="C1639" t="str">
            <v>2000</v>
          </cell>
        </row>
        <row r="1640">
          <cell r="C1640" t="str">
            <v>2000</v>
          </cell>
        </row>
        <row r="1641">
          <cell r="C1641" t="str">
            <v>2000</v>
          </cell>
        </row>
        <row r="1642">
          <cell r="C1642" t="str">
            <v>2000</v>
          </cell>
        </row>
        <row r="1643">
          <cell r="C1643" t="str">
            <v>2000</v>
          </cell>
        </row>
        <row r="1644">
          <cell r="C1644" t="str">
            <v>2000</v>
          </cell>
        </row>
        <row r="1645">
          <cell r="C1645" t="str">
            <v>2000</v>
          </cell>
        </row>
        <row r="1646">
          <cell r="C1646" t="str">
            <v>2000</v>
          </cell>
        </row>
        <row r="1647">
          <cell r="C1647" t="str">
            <v>2000</v>
          </cell>
        </row>
        <row r="1648">
          <cell r="C1648" t="str">
            <v>2000</v>
          </cell>
        </row>
        <row r="1649">
          <cell r="C1649" t="str">
            <v>2000</v>
          </cell>
        </row>
        <row r="1650">
          <cell r="C1650" t="str">
            <v>2000</v>
          </cell>
        </row>
        <row r="1651">
          <cell r="C1651" t="str">
            <v>2000</v>
          </cell>
        </row>
        <row r="1652">
          <cell r="C1652" t="str">
            <v>2000</v>
          </cell>
        </row>
        <row r="1653">
          <cell r="C1653" t="str">
            <v>2000</v>
          </cell>
        </row>
        <row r="1654">
          <cell r="C1654" t="str">
            <v>2000</v>
          </cell>
        </row>
        <row r="1655">
          <cell r="C1655" t="str">
            <v>2000</v>
          </cell>
        </row>
        <row r="1656">
          <cell r="C1656" t="str">
            <v>2000</v>
          </cell>
        </row>
        <row r="1657">
          <cell r="C1657" t="str">
            <v>2000</v>
          </cell>
        </row>
        <row r="1658">
          <cell r="C1658" t="str">
            <v>2000</v>
          </cell>
        </row>
        <row r="1659">
          <cell r="C1659" t="str">
            <v>2000</v>
          </cell>
        </row>
        <row r="1660">
          <cell r="C1660" t="str">
            <v>2000</v>
          </cell>
        </row>
        <row r="1661">
          <cell r="C1661" t="str">
            <v>2000</v>
          </cell>
        </row>
        <row r="1662">
          <cell r="C1662" t="str">
            <v>2000</v>
          </cell>
        </row>
        <row r="1663">
          <cell r="C1663" t="str">
            <v>2000</v>
          </cell>
        </row>
        <row r="1664">
          <cell r="C1664" t="str">
            <v>2000</v>
          </cell>
        </row>
        <row r="1665">
          <cell r="C1665" t="str">
            <v>2000</v>
          </cell>
        </row>
        <row r="1666">
          <cell r="C1666" t="str">
            <v>2000</v>
          </cell>
        </row>
        <row r="1667">
          <cell r="C1667" t="str">
            <v>2000</v>
          </cell>
        </row>
        <row r="1668">
          <cell r="C1668" t="str">
            <v>2000</v>
          </cell>
        </row>
        <row r="1669">
          <cell r="C1669" t="str">
            <v>2000</v>
          </cell>
        </row>
        <row r="1670">
          <cell r="C1670" t="str">
            <v>2000</v>
          </cell>
        </row>
        <row r="1671">
          <cell r="C1671" t="str">
            <v>2000</v>
          </cell>
        </row>
        <row r="1672">
          <cell r="C1672" t="str">
            <v>2000</v>
          </cell>
        </row>
        <row r="1673">
          <cell r="C1673" t="str">
            <v>2000</v>
          </cell>
        </row>
        <row r="1674">
          <cell r="C1674" t="str">
            <v>2000</v>
          </cell>
        </row>
        <row r="1675">
          <cell r="C1675" t="str">
            <v>2000</v>
          </cell>
        </row>
        <row r="1676">
          <cell r="C1676" t="str">
            <v>2000</v>
          </cell>
        </row>
        <row r="1677">
          <cell r="C1677" t="str">
            <v>2000</v>
          </cell>
        </row>
        <row r="1678">
          <cell r="C1678" t="str">
            <v>2000</v>
          </cell>
        </row>
        <row r="1679">
          <cell r="C1679" t="str">
            <v>2000</v>
          </cell>
        </row>
        <row r="1680">
          <cell r="C1680" t="str">
            <v>2000</v>
          </cell>
        </row>
        <row r="1681">
          <cell r="C1681" t="str">
            <v>2000</v>
          </cell>
        </row>
        <row r="1682">
          <cell r="C1682" t="str">
            <v>2000</v>
          </cell>
        </row>
        <row r="1683">
          <cell r="C1683" t="str">
            <v>2000</v>
          </cell>
        </row>
        <row r="1684">
          <cell r="C1684" t="str">
            <v>2000</v>
          </cell>
        </row>
        <row r="1685">
          <cell r="C1685" t="str">
            <v>2000</v>
          </cell>
        </row>
        <row r="1686">
          <cell r="C1686" t="str">
            <v>2000</v>
          </cell>
        </row>
        <row r="1687">
          <cell r="C1687" t="str">
            <v>2000</v>
          </cell>
        </row>
        <row r="1688">
          <cell r="C1688" t="str">
            <v>2000</v>
          </cell>
        </row>
        <row r="1689">
          <cell r="C1689" t="str">
            <v>2000</v>
          </cell>
        </row>
        <row r="1690">
          <cell r="C1690" t="str">
            <v>2000</v>
          </cell>
        </row>
        <row r="1691">
          <cell r="C1691" t="str">
            <v>2000</v>
          </cell>
        </row>
        <row r="1692">
          <cell r="C1692" t="str">
            <v>2000</v>
          </cell>
        </row>
        <row r="1693">
          <cell r="C1693" t="str">
            <v>2000</v>
          </cell>
        </row>
        <row r="1694">
          <cell r="C1694" t="str">
            <v>2000</v>
          </cell>
        </row>
        <row r="1695">
          <cell r="C1695" t="str">
            <v>2000</v>
          </cell>
        </row>
        <row r="1696">
          <cell r="C1696" t="str">
            <v>2000</v>
          </cell>
        </row>
        <row r="1697">
          <cell r="C1697" t="str">
            <v>2000</v>
          </cell>
        </row>
        <row r="1698">
          <cell r="C1698" t="str">
            <v>2000</v>
          </cell>
        </row>
        <row r="1699">
          <cell r="C1699" t="str">
            <v>2000</v>
          </cell>
        </row>
        <row r="1700">
          <cell r="C1700" t="str">
            <v>2000</v>
          </cell>
        </row>
        <row r="1701">
          <cell r="C1701" t="str">
            <v>2000</v>
          </cell>
        </row>
        <row r="1702">
          <cell r="C1702" t="str">
            <v>2000</v>
          </cell>
        </row>
        <row r="1703">
          <cell r="C1703" t="str">
            <v>2000</v>
          </cell>
        </row>
        <row r="1704">
          <cell r="C1704" t="str">
            <v>2000</v>
          </cell>
        </row>
        <row r="1705">
          <cell r="C1705" t="str">
            <v>2000</v>
          </cell>
        </row>
        <row r="1706">
          <cell r="C1706" t="str">
            <v>2000</v>
          </cell>
        </row>
        <row r="1707">
          <cell r="C1707" t="str">
            <v>2000</v>
          </cell>
        </row>
        <row r="1708">
          <cell r="C1708" t="str">
            <v>2000</v>
          </cell>
        </row>
        <row r="1709">
          <cell r="C1709" t="str">
            <v>2000</v>
          </cell>
        </row>
        <row r="1710">
          <cell r="C1710" t="str">
            <v>2000</v>
          </cell>
        </row>
        <row r="1711">
          <cell r="C1711" t="str">
            <v>2000</v>
          </cell>
        </row>
        <row r="1712">
          <cell r="C1712" t="str">
            <v>2000</v>
          </cell>
        </row>
        <row r="1713">
          <cell r="C1713" t="str">
            <v>2000</v>
          </cell>
        </row>
        <row r="1714">
          <cell r="C1714" t="str">
            <v>2000</v>
          </cell>
        </row>
        <row r="1715">
          <cell r="C1715" t="str">
            <v>2000</v>
          </cell>
        </row>
        <row r="1716">
          <cell r="C1716" t="str">
            <v>2000</v>
          </cell>
        </row>
        <row r="1717">
          <cell r="C1717" t="str">
            <v>2000</v>
          </cell>
        </row>
        <row r="1718">
          <cell r="C1718" t="str">
            <v>2000</v>
          </cell>
        </row>
        <row r="1719">
          <cell r="C1719" t="str">
            <v>2000</v>
          </cell>
        </row>
        <row r="1720">
          <cell r="C1720" t="str">
            <v>2000</v>
          </cell>
        </row>
        <row r="1721">
          <cell r="C1721" t="str">
            <v>2000</v>
          </cell>
        </row>
        <row r="1722">
          <cell r="C1722" t="str">
            <v>2000</v>
          </cell>
        </row>
        <row r="1723">
          <cell r="C1723" t="str">
            <v>2000</v>
          </cell>
        </row>
        <row r="1724">
          <cell r="C1724" t="str">
            <v>2000</v>
          </cell>
        </row>
        <row r="1725">
          <cell r="C1725" t="str">
            <v>2000</v>
          </cell>
        </row>
        <row r="1726">
          <cell r="C1726" t="str">
            <v>2000</v>
          </cell>
        </row>
        <row r="1727">
          <cell r="C1727" t="str">
            <v>2000</v>
          </cell>
        </row>
        <row r="1728">
          <cell r="C1728" t="str">
            <v>2000</v>
          </cell>
        </row>
        <row r="1729">
          <cell r="C1729" t="str">
            <v>2000</v>
          </cell>
        </row>
        <row r="1730">
          <cell r="C1730" t="str">
            <v>2000</v>
          </cell>
        </row>
        <row r="1731">
          <cell r="C1731" t="str">
            <v>2000</v>
          </cell>
        </row>
        <row r="1732">
          <cell r="C1732" t="str">
            <v>2000</v>
          </cell>
        </row>
        <row r="1733">
          <cell r="C1733" t="str">
            <v>2000</v>
          </cell>
        </row>
        <row r="1734">
          <cell r="C1734" t="str">
            <v>2000</v>
          </cell>
        </row>
        <row r="1735">
          <cell r="C1735" t="str">
            <v>2000</v>
          </cell>
        </row>
        <row r="1736">
          <cell r="C1736" t="str">
            <v>2000</v>
          </cell>
        </row>
        <row r="1737">
          <cell r="C1737" t="str">
            <v>2000</v>
          </cell>
        </row>
        <row r="1738">
          <cell r="C1738" t="str">
            <v>2000</v>
          </cell>
        </row>
        <row r="1739">
          <cell r="C1739" t="str">
            <v>2000</v>
          </cell>
        </row>
        <row r="1740">
          <cell r="C1740" t="str">
            <v>2000</v>
          </cell>
        </row>
        <row r="1741">
          <cell r="C1741" t="str">
            <v>2000</v>
          </cell>
        </row>
        <row r="1742">
          <cell r="C1742" t="str">
            <v>2000</v>
          </cell>
        </row>
        <row r="1743">
          <cell r="C1743" t="str">
            <v>2000</v>
          </cell>
        </row>
        <row r="1744">
          <cell r="C1744" t="str">
            <v>2000</v>
          </cell>
        </row>
        <row r="1745">
          <cell r="C1745" t="str">
            <v>2000</v>
          </cell>
        </row>
        <row r="1746">
          <cell r="C1746" t="str">
            <v>2000</v>
          </cell>
        </row>
        <row r="1747">
          <cell r="C1747" t="str">
            <v>2000</v>
          </cell>
        </row>
        <row r="1748">
          <cell r="C1748" t="str">
            <v>2000</v>
          </cell>
        </row>
        <row r="1749">
          <cell r="C1749" t="str">
            <v>2000</v>
          </cell>
        </row>
        <row r="1750">
          <cell r="C1750" t="str">
            <v>2000</v>
          </cell>
        </row>
        <row r="1751">
          <cell r="C1751" t="str">
            <v>2000</v>
          </cell>
        </row>
        <row r="1752">
          <cell r="C1752" t="str">
            <v>2000</v>
          </cell>
        </row>
        <row r="1753">
          <cell r="C1753" t="str">
            <v>2000</v>
          </cell>
        </row>
        <row r="1754">
          <cell r="C1754" t="str">
            <v>2000</v>
          </cell>
        </row>
        <row r="1755">
          <cell r="C1755" t="str">
            <v>2000</v>
          </cell>
        </row>
        <row r="1756">
          <cell r="C1756" t="str">
            <v>2000</v>
          </cell>
        </row>
        <row r="1757">
          <cell r="C1757" t="str">
            <v>2000</v>
          </cell>
        </row>
        <row r="1758">
          <cell r="C1758" t="str">
            <v>2000</v>
          </cell>
        </row>
        <row r="1759">
          <cell r="C1759" t="str">
            <v>2000</v>
          </cell>
        </row>
        <row r="1760">
          <cell r="C1760" t="str">
            <v>2000</v>
          </cell>
        </row>
        <row r="1761">
          <cell r="C1761" t="str">
            <v>2000</v>
          </cell>
        </row>
        <row r="1762">
          <cell r="C1762" t="str">
            <v>2000</v>
          </cell>
        </row>
        <row r="1763">
          <cell r="C1763" t="str">
            <v>2000</v>
          </cell>
        </row>
        <row r="1764">
          <cell r="C1764" t="str">
            <v>2000</v>
          </cell>
        </row>
        <row r="1765">
          <cell r="C1765" t="str">
            <v>2000</v>
          </cell>
        </row>
        <row r="1766">
          <cell r="C1766" t="str">
            <v>2000</v>
          </cell>
        </row>
        <row r="1767">
          <cell r="C1767" t="str">
            <v>2000</v>
          </cell>
        </row>
        <row r="1768">
          <cell r="C1768" t="str">
            <v>2000</v>
          </cell>
        </row>
        <row r="1769">
          <cell r="C1769" t="str">
            <v>2000</v>
          </cell>
        </row>
        <row r="1770">
          <cell r="C1770" t="str">
            <v>2000</v>
          </cell>
        </row>
        <row r="1771">
          <cell r="C1771" t="str">
            <v>2000</v>
          </cell>
        </row>
        <row r="1772">
          <cell r="C1772" t="str">
            <v>2000</v>
          </cell>
        </row>
        <row r="1773">
          <cell r="C1773" t="str">
            <v>2000</v>
          </cell>
        </row>
        <row r="1774">
          <cell r="C1774" t="str">
            <v>2000</v>
          </cell>
        </row>
        <row r="1775">
          <cell r="C1775" t="str">
            <v>2000</v>
          </cell>
        </row>
        <row r="1776">
          <cell r="C1776" t="str">
            <v>2000</v>
          </cell>
        </row>
        <row r="1777">
          <cell r="C1777" t="str">
            <v>2000</v>
          </cell>
        </row>
        <row r="1778">
          <cell r="C1778" t="str">
            <v>2000</v>
          </cell>
        </row>
        <row r="1779">
          <cell r="C1779" t="str">
            <v>2000</v>
          </cell>
        </row>
        <row r="1780">
          <cell r="C1780" t="str">
            <v>2000</v>
          </cell>
        </row>
        <row r="1781">
          <cell r="C1781" t="str">
            <v>2000</v>
          </cell>
        </row>
        <row r="1782">
          <cell r="C1782" t="str">
            <v>2000</v>
          </cell>
        </row>
        <row r="1783">
          <cell r="C1783" t="str">
            <v>2000</v>
          </cell>
        </row>
        <row r="1784">
          <cell r="C1784" t="str">
            <v>2000</v>
          </cell>
        </row>
        <row r="1785">
          <cell r="C1785" t="str">
            <v>2000</v>
          </cell>
        </row>
        <row r="1786">
          <cell r="C1786" t="str">
            <v>2000</v>
          </cell>
        </row>
        <row r="1787">
          <cell r="C1787" t="str">
            <v>2000</v>
          </cell>
        </row>
        <row r="1788">
          <cell r="C1788" t="str">
            <v>2000</v>
          </cell>
        </row>
        <row r="1789">
          <cell r="C1789" t="str">
            <v>2000</v>
          </cell>
        </row>
        <row r="1790">
          <cell r="C1790" t="str">
            <v>2000</v>
          </cell>
        </row>
        <row r="1791">
          <cell r="C1791" t="str">
            <v>2000</v>
          </cell>
        </row>
        <row r="1792">
          <cell r="C1792" t="str">
            <v>2000</v>
          </cell>
        </row>
        <row r="1793">
          <cell r="C1793" t="str">
            <v>2000</v>
          </cell>
        </row>
        <row r="1794">
          <cell r="C1794" t="str">
            <v>2000</v>
          </cell>
        </row>
        <row r="1795">
          <cell r="C1795" t="str">
            <v>2000</v>
          </cell>
        </row>
        <row r="1796">
          <cell r="C1796" t="str">
            <v>2000</v>
          </cell>
        </row>
        <row r="1797">
          <cell r="C1797" t="str">
            <v>2000</v>
          </cell>
        </row>
        <row r="1798">
          <cell r="C1798" t="str">
            <v>2000</v>
          </cell>
        </row>
        <row r="1799">
          <cell r="C1799" t="str">
            <v>2000</v>
          </cell>
        </row>
        <row r="1800">
          <cell r="C1800" t="str">
            <v>2000</v>
          </cell>
        </row>
        <row r="1801">
          <cell r="C1801" t="str">
            <v>2000</v>
          </cell>
        </row>
        <row r="1802">
          <cell r="C1802" t="str">
            <v>2000</v>
          </cell>
        </row>
        <row r="1803">
          <cell r="C1803" t="str">
            <v>2000</v>
          </cell>
        </row>
        <row r="1804">
          <cell r="C1804" t="str">
            <v>2000</v>
          </cell>
        </row>
        <row r="1805">
          <cell r="C1805" t="str">
            <v>2000</v>
          </cell>
        </row>
        <row r="1806">
          <cell r="C1806" t="str">
            <v>2000</v>
          </cell>
        </row>
        <row r="1807">
          <cell r="C1807" t="str">
            <v>2000</v>
          </cell>
        </row>
        <row r="1808">
          <cell r="C1808" t="str">
            <v>2000</v>
          </cell>
        </row>
        <row r="1809">
          <cell r="C1809" t="str">
            <v>2000</v>
          </cell>
        </row>
        <row r="1810">
          <cell r="C1810" t="str">
            <v>2000</v>
          </cell>
        </row>
        <row r="1811">
          <cell r="C1811" t="str">
            <v>2000</v>
          </cell>
        </row>
        <row r="1812">
          <cell r="C1812" t="str">
            <v>2000</v>
          </cell>
        </row>
        <row r="1813">
          <cell r="C1813" t="str">
            <v>2000</v>
          </cell>
        </row>
        <row r="1814">
          <cell r="C1814" t="str">
            <v>2000</v>
          </cell>
        </row>
        <row r="1815">
          <cell r="C1815" t="str">
            <v>2000</v>
          </cell>
        </row>
        <row r="1816">
          <cell r="C1816" t="str">
            <v>2000</v>
          </cell>
        </row>
        <row r="1817">
          <cell r="C1817" t="str">
            <v>2000</v>
          </cell>
        </row>
        <row r="1818">
          <cell r="C1818" t="str">
            <v>2000</v>
          </cell>
        </row>
        <row r="1819">
          <cell r="C1819" t="str">
            <v>2000</v>
          </cell>
        </row>
        <row r="1820">
          <cell r="C1820" t="str">
            <v>2000</v>
          </cell>
        </row>
        <row r="1821">
          <cell r="C1821" t="str">
            <v>2000</v>
          </cell>
        </row>
        <row r="1822">
          <cell r="C1822" t="str">
            <v>2000</v>
          </cell>
        </row>
        <row r="1823">
          <cell r="C1823" t="str">
            <v>2000</v>
          </cell>
        </row>
        <row r="1824">
          <cell r="C1824" t="str">
            <v>2000</v>
          </cell>
        </row>
        <row r="1825">
          <cell r="C1825" t="str">
            <v>2000</v>
          </cell>
        </row>
        <row r="1826">
          <cell r="C1826" t="str">
            <v>2000</v>
          </cell>
        </row>
        <row r="1827">
          <cell r="C1827" t="str">
            <v>2000</v>
          </cell>
        </row>
        <row r="1828">
          <cell r="C1828" t="str">
            <v>2000</v>
          </cell>
        </row>
        <row r="1829">
          <cell r="C1829" t="str">
            <v>2000</v>
          </cell>
        </row>
        <row r="1830">
          <cell r="C1830" t="str">
            <v>2000</v>
          </cell>
        </row>
        <row r="1831">
          <cell r="C1831" t="str">
            <v>2000</v>
          </cell>
        </row>
        <row r="1832">
          <cell r="C1832" t="str">
            <v>2000</v>
          </cell>
        </row>
        <row r="1833">
          <cell r="C1833" t="str">
            <v>2000</v>
          </cell>
        </row>
        <row r="1834">
          <cell r="C1834" t="str">
            <v>2000</v>
          </cell>
        </row>
        <row r="1835">
          <cell r="C1835" t="str">
            <v>2000</v>
          </cell>
        </row>
        <row r="1836">
          <cell r="C1836" t="str">
            <v>2000</v>
          </cell>
        </row>
        <row r="1837">
          <cell r="C1837" t="str">
            <v>2000</v>
          </cell>
        </row>
        <row r="1838">
          <cell r="C1838" t="str">
            <v>2000</v>
          </cell>
        </row>
        <row r="1839">
          <cell r="C1839" t="str">
            <v>2000</v>
          </cell>
        </row>
        <row r="1840">
          <cell r="C1840" t="str">
            <v>2000</v>
          </cell>
        </row>
        <row r="1841">
          <cell r="C1841" t="str">
            <v>2000</v>
          </cell>
        </row>
        <row r="1842">
          <cell r="C1842" t="str">
            <v>2000</v>
          </cell>
        </row>
        <row r="1843">
          <cell r="C1843" t="str">
            <v>2000</v>
          </cell>
        </row>
        <row r="1844">
          <cell r="C1844" t="str">
            <v>2000</v>
          </cell>
        </row>
        <row r="1845">
          <cell r="C1845" t="str">
            <v>2000</v>
          </cell>
        </row>
        <row r="1846">
          <cell r="C1846" t="str">
            <v>2000</v>
          </cell>
        </row>
        <row r="1847">
          <cell r="C1847" t="str">
            <v>2000</v>
          </cell>
        </row>
        <row r="1848">
          <cell r="C1848" t="str">
            <v>2000</v>
          </cell>
        </row>
        <row r="1849">
          <cell r="C1849" t="str">
            <v>2000</v>
          </cell>
        </row>
        <row r="1850">
          <cell r="C1850" t="str">
            <v>2000</v>
          </cell>
        </row>
        <row r="1851">
          <cell r="C1851" t="str">
            <v>2000</v>
          </cell>
        </row>
        <row r="1852">
          <cell r="C1852" t="str">
            <v>2000</v>
          </cell>
        </row>
        <row r="1853">
          <cell r="C1853" t="str">
            <v>2000</v>
          </cell>
        </row>
        <row r="1854">
          <cell r="C1854" t="str">
            <v>2000</v>
          </cell>
        </row>
        <row r="1855">
          <cell r="C1855" t="str">
            <v>2000</v>
          </cell>
        </row>
        <row r="1856">
          <cell r="C1856" t="str">
            <v>2000</v>
          </cell>
        </row>
        <row r="1857">
          <cell r="C1857" t="str">
            <v>2000</v>
          </cell>
        </row>
        <row r="1858">
          <cell r="C1858" t="str">
            <v>2000</v>
          </cell>
        </row>
        <row r="1859">
          <cell r="C1859" t="str">
            <v>2000</v>
          </cell>
        </row>
        <row r="1860">
          <cell r="C1860" t="str">
            <v>2000</v>
          </cell>
        </row>
        <row r="1861">
          <cell r="C1861" t="str">
            <v>2000</v>
          </cell>
        </row>
        <row r="1862">
          <cell r="C1862" t="str">
            <v>2000</v>
          </cell>
        </row>
        <row r="1863">
          <cell r="C1863" t="str">
            <v>2000</v>
          </cell>
        </row>
        <row r="1864">
          <cell r="C1864" t="str">
            <v>2000</v>
          </cell>
        </row>
        <row r="1865">
          <cell r="C1865" t="str">
            <v>2000</v>
          </cell>
        </row>
        <row r="1866">
          <cell r="C1866" t="str">
            <v>2000</v>
          </cell>
        </row>
        <row r="1867">
          <cell r="C1867" t="str">
            <v>2000</v>
          </cell>
        </row>
        <row r="1868">
          <cell r="C1868" t="str">
            <v>2000</v>
          </cell>
        </row>
        <row r="1869">
          <cell r="C1869" t="str">
            <v>2000</v>
          </cell>
        </row>
        <row r="1870">
          <cell r="C1870" t="str">
            <v>2000</v>
          </cell>
        </row>
        <row r="1871">
          <cell r="C1871" t="str">
            <v>2000</v>
          </cell>
        </row>
        <row r="1872">
          <cell r="C1872" t="str">
            <v>2000</v>
          </cell>
        </row>
        <row r="1873">
          <cell r="C1873" t="str">
            <v>2000</v>
          </cell>
        </row>
        <row r="1874">
          <cell r="C1874" t="str">
            <v>2000</v>
          </cell>
        </row>
        <row r="1875">
          <cell r="C1875" t="str">
            <v>2000</v>
          </cell>
        </row>
        <row r="1876">
          <cell r="C1876" t="str">
            <v>2000</v>
          </cell>
        </row>
        <row r="1877">
          <cell r="C1877" t="str">
            <v>2000</v>
          </cell>
        </row>
        <row r="1878">
          <cell r="C1878" t="str">
            <v>2000</v>
          </cell>
        </row>
        <row r="1879">
          <cell r="C1879" t="str">
            <v>2000</v>
          </cell>
        </row>
        <row r="1880">
          <cell r="C1880" t="str">
            <v>2000</v>
          </cell>
        </row>
        <row r="1881">
          <cell r="C1881" t="str">
            <v>2000</v>
          </cell>
        </row>
        <row r="1882">
          <cell r="C1882" t="str">
            <v>2000</v>
          </cell>
        </row>
        <row r="1883">
          <cell r="C1883" t="str">
            <v>2000</v>
          </cell>
        </row>
        <row r="1884">
          <cell r="C1884" t="str">
            <v>2000</v>
          </cell>
        </row>
        <row r="1885">
          <cell r="C1885" t="str">
            <v>2000</v>
          </cell>
        </row>
        <row r="1886">
          <cell r="C1886" t="str">
            <v>2000</v>
          </cell>
        </row>
        <row r="1887">
          <cell r="C1887" t="str">
            <v>2000</v>
          </cell>
        </row>
        <row r="1888">
          <cell r="C1888" t="str">
            <v>2000</v>
          </cell>
        </row>
        <row r="1889">
          <cell r="C1889" t="str">
            <v>2000</v>
          </cell>
        </row>
        <row r="1890">
          <cell r="C1890" t="str">
            <v>2000</v>
          </cell>
        </row>
        <row r="1891">
          <cell r="C1891" t="str">
            <v>2000</v>
          </cell>
        </row>
        <row r="1892">
          <cell r="C1892" t="str">
            <v>2000</v>
          </cell>
        </row>
        <row r="1893">
          <cell r="C1893" t="str">
            <v>2000</v>
          </cell>
        </row>
        <row r="1894">
          <cell r="C1894" t="str">
            <v>2000</v>
          </cell>
        </row>
        <row r="1895">
          <cell r="C1895" t="str">
            <v>2000</v>
          </cell>
        </row>
        <row r="1896">
          <cell r="C1896" t="str">
            <v>2000</v>
          </cell>
        </row>
        <row r="1897">
          <cell r="C1897" t="str">
            <v>2000</v>
          </cell>
        </row>
        <row r="1898">
          <cell r="C1898" t="str">
            <v>2000</v>
          </cell>
        </row>
        <row r="1899">
          <cell r="C1899" t="str">
            <v>2000</v>
          </cell>
        </row>
        <row r="1900">
          <cell r="C1900" t="str">
            <v>2000</v>
          </cell>
        </row>
        <row r="1901">
          <cell r="C1901" t="str">
            <v>2000</v>
          </cell>
        </row>
        <row r="1902">
          <cell r="C1902" t="str">
            <v>2000</v>
          </cell>
        </row>
        <row r="1903">
          <cell r="C1903" t="str">
            <v>2000</v>
          </cell>
        </row>
        <row r="1904">
          <cell r="C1904" t="str">
            <v>2000</v>
          </cell>
        </row>
        <row r="1905">
          <cell r="C1905" t="str">
            <v>2000</v>
          </cell>
        </row>
        <row r="1906">
          <cell r="C1906" t="str">
            <v>2000</v>
          </cell>
        </row>
        <row r="1907">
          <cell r="C1907" t="str">
            <v>2000</v>
          </cell>
        </row>
        <row r="1908">
          <cell r="C1908" t="str">
            <v>2000</v>
          </cell>
        </row>
        <row r="1909">
          <cell r="C1909" t="str">
            <v>2000</v>
          </cell>
        </row>
        <row r="1910">
          <cell r="C1910" t="str">
            <v>2000</v>
          </cell>
        </row>
        <row r="1911">
          <cell r="C1911" t="str">
            <v>2000</v>
          </cell>
        </row>
        <row r="1912">
          <cell r="C1912" t="str">
            <v>2000</v>
          </cell>
        </row>
        <row r="1913">
          <cell r="C1913" t="str">
            <v>2000</v>
          </cell>
        </row>
        <row r="1914">
          <cell r="C1914" t="str">
            <v>2000</v>
          </cell>
        </row>
        <row r="1915">
          <cell r="C1915" t="str">
            <v>2000</v>
          </cell>
        </row>
        <row r="1916">
          <cell r="C1916" t="str">
            <v>2000</v>
          </cell>
        </row>
        <row r="1917">
          <cell r="C1917" t="str">
            <v>2000</v>
          </cell>
        </row>
        <row r="1918">
          <cell r="C1918" t="str">
            <v>2000</v>
          </cell>
        </row>
        <row r="1919">
          <cell r="C1919" t="str">
            <v>2000</v>
          </cell>
        </row>
        <row r="1920">
          <cell r="C1920" t="str">
            <v>2000</v>
          </cell>
        </row>
        <row r="1921">
          <cell r="C1921" t="str">
            <v>2000</v>
          </cell>
        </row>
        <row r="1922">
          <cell r="C1922" t="str">
            <v>2000</v>
          </cell>
        </row>
        <row r="1923">
          <cell r="C1923" t="str">
            <v>2000</v>
          </cell>
        </row>
        <row r="1924">
          <cell r="C1924" t="str">
            <v>2000</v>
          </cell>
        </row>
        <row r="1925">
          <cell r="C1925" t="str">
            <v>2000</v>
          </cell>
        </row>
        <row r="1926">
          <cell r="C1926" t="str">
            <v>2000</v>
          </cell>
        </row>
        <row r="1927">
          <cell r="C1927" t="str">
            <v>2000</v>
          </cell>
        </row>
        <row r="1928">
          <cell r="C1928" t="str">
            <v>2000</v>
          </cell>
        </row>
        <row r="1929">
          <cell r="C1929" t="str">
            <v>2000</v>
          </cell>
        </row>
        <row r="1930">
          <cell r="C1930" t="str">
            <v>2000</v>
          </cell>
        </row>
        <row r="1931">
          <cell r="C1931" t="str">
            <v>2000</v>
          </cell>
        </row>
        <row r="1932">
          <cell r="C1932" t="str">
            <v>2000</v>
          </cell>
        </row>
        <row r="1933">
          <cell r="C1933" t="str">
            <v>2000</v>
          </cell>
        </row>
        <row r="1934">
          <cell r="C1934" t="str">
            <v>2000</v>
          </cell>
        </row>
        <row r="1935">
          <cell r="C1935" t="str">
            <v>2000</v>
          </cell>
        </row>
        <row r="1936">
          <cell r="C1936" t="str">
            <v>2000</v>
          </cell>
        </row>
        <row r="1937">
          <cell r="C1937" t="str">
            <v>2000</v>
          </cell>
        </row>
        <row r="1938">
          <cell r="C1938" t="str">
            <v>2000</v>
          </cell>
        </row>
        <row r="1939">
          <cell r="C1939" t="str">
            <v>2000</v>
          </cell>
        </row>
        <row r="1940">
          <cell r="C1940" t="str">
            <v>2000</v>
          </cell>
        </row>
        <row r="1941">
          <cell r="C1941" t="str">
            <v>2000</v>
          </cell>
        </row>
        <row r="1942">
          <cell r="C1942" t="str">
            <v>2000</v>
          </cell>
        </row>
        <row r="1943">
          <cell r="C1943" t="str">
            <v>2000</v>
          </cell>
        </row>
        <row r="1944">
          <cell r="C1944" t="str">
            <v>2000</v>
          </cell>
        </row>
        <row r="1945">
          <cell r="C1945" t="str">
            <v>2000</v>
          </cell>
        </row>
        <row r="1946">
          <cell r="C1946" t="str">
            <v>2000</v>
          </cell>
        </row>
        <row r="1947">
          <cell r="C1947" t="str">
            <v>2000</v>
          </cell>
        </row>
        <row r="1948">
          <cell r="C1948" t="str">
            <v>2000</v>
          </cell>
        </row>
        <row r="1949">
          <cell r="C1949" t="str">
            <v>2000</v>
          </cell>
        </row>
        <row r="1950">
          <cell r="C1950" t="str">
            <v>2000</v>
          </cell>
        </row>
        <row r="1951">
          <cell r="C1951" t="str">
            <v>2000</v>
          </cell>
        </row>
        <row r="1952">
          <cell r="C1952" t="str">
            <v>2000</v>
          </cell>
        </row>
        <row r="1953">
          <cell r="C1953" t="str">
            <v>2000</v>
          </cell>
        </row>
        <row r="1954">
          <cell r="C1954" t="str">
            <v>2000</v>
          </cell>
        </row>
        <row r="1955">
          <cell r="C1955" t="str">
            <v>2000</v>
          </cell>
        </row>
        <row r="1956">
          <cell r="C1956" t="str">
            <v>2000</v>
          </cell>
        </row>
        <row r="1957">
          <cell r="C1957" t="str">
            <v>2000</v>
          </cell>
        </row>
        <row r="1958">
          <cell r="C1958" t="str">
            <v>2000</v>
          </cell>
        </row>
        <row r="1959">
          <cell r="C1959" t="str">
            <v>2000</v>
          </cell>
        </row>
        <row r="1960">
          <cell r="C1960" t="str">
            <v>2000</v>
          </cell>
        </row>
        <row r="1961">
          <cell r="C1961" t="str">
            <v>2000</v>
          </cell>
        </row>
        <row r="1962">
          <cell r="C1962" t="str">
            <v>2000</v>
          </cell>
        </row>
        <row r="1963">
          <cell r="C1963" t="str">
            <v>2000</v>
          </cell>
        </row>
        <row r="1964">
          <cell r="C1964" t="str">
            <v>2000</v>
          </cell>
        </row>
        <row r="1965">
          <cell r="C1965" t="str">
            <v>2000</v>
          </cell>
        </row>
        <row r="1966">
          <cell r="C1966" t="str">
            <v>2000</v>
          </cell>
        </row>
        <row r="1967">
          <cell r="C1967" t="str">
            <v>2000</v>
          </cell>
        </row>
        <row r="1968">
          <cell r="C1968" t="str">
            <v>2000</v>
          </cell>
        </row>
        <row r="1969">
          <cell r="C1969" t="str">
            <v>2000</v>
          </cell>
        </row>
        <row r="1970">
          <cell r="C1970" t="str">
            <v>2000</v>
          </cell>
        </row>
        <row r="1971">
          <cell r="C1971" t="str">
            <v>2000</v>
          </cell>
        </row>
        <row r="1972">
          <cell r="C1972" t="str">
            <v>2000</v>
          </cell>
        </row>
        <row r="1973">
          <cell r="C1973" t="str">
            <v>2000</v>
          </cell>
        </row>
        <row r="1974">
          <cell r="C1974" t="str">
            <v>2000</v>
          </cell>
        </row>
        <row r="1975">
          <cell r="C1975" t="str">
            <v>2000</v>
          </cell>
        </row>
        <row r="1976">
          <cell r="C1976" t="str">
            <v>2000</v>
          </cell>
        </row>
        <row r="1977">
          <cell r="C1977" t="str">
            <v>2000</v>
          </cell>
        </row>
        <row r="1978">
          <cell r="C1978" t="str">
            <v>2000</v>
          </cell>
        </row>
        <row r="1979">
          <cell r="C1979" t="str">
            <v>2000</v>
          </cell>
        </row>
        <row r="1980">
          <cell r="C1980" t="str">
            <v>2000</v>
          </cell>
        </row>
        <row r="1981">
          <cell r="C1981" t="str">
            <v>2000</v>
          </cell>
        </row>
        <row r="1982">
          <cell r="C1982" t="str">
            <v>2000</v>
          </cell>
        </row>
        <row r="1983">
          <cell r="C1983" t="str">
            <v>2000</v>
          </cell>
        </row>
        <row r="1984">
          <cell r="C1984" t="str">
            <v>2000</v>
          </cell>
        </row>
        <row r="1985">
          <cell r="C1985" t="str">
            <v>2000</v>
          </cell>
        </row>
        <row r="1986">
          <cell r="C1986" t="str">
            <v>2000</v>
          </cell>
        </row>
        <row r="1987">
          <cell r="C1987" t="str">
            <v>2000</v>
          </cell>
        </row>
        <row r="1988">
          <cell r="C1988" t="str">
            <v>2000</v>
          </cell>
        </row>
        <row r="1989">
          <cell r="C1989" t="str">
            <v>2000</v>
          </cell>
        </row>
        <row r="1990">
          <cell r="C1990" t="str">
            <v>2000</v>
          </cell>
        </row>
        <row r="1991">
          <cell r="C1991" t="str">
            <v>2000</v>
          </cell>
        </row>
        <row r="1992">
          <cell r="C1992" t="str">
            <v>2000</v>
          </cell>
        </row>
        <row r="1993">
          <cell r="C1993" t="str">
            <v>2000</v>
          </cell>
        </row>
        <row r="1994">
          <cell r="C1994" t="str">
            <v>2000</v>
          </cell>
        </row>
        <row r="1995">
          <cell r="C1995" t="str">
            <v>2000</v>
          </cell>
        </row>
        <row r="1996">
          <cell r="C1996" t="str">
            <v>2000</v>
          </cell>
        </row>
        <row r="1997">
          <cell r="C1997" t="str">
            <v>2000</v>
          </cell>
        </row>
        <row r="1998">
          <cell r="C1998" t="str">
            <v>2000</v>
          </cell>
        </row>
        <row r="1999">
          <cell r="C1999" t="str">
            <v>2000</v>
          </cell>
        </row>
        <row r="2000">
          <cell r="C2000" t="str">
            <v>2000</v>
          </cell>
        </row>
        <row r="2001">
          <cell r="C2001" t="str">
            <v>2000</v>
          </cell>
        </row>
        <row r="2002">
          <cell r="C2002" t="str">
            <v>2000</v>
          </cell>
        </row>
        <row r="2003">
          <cell r="C2003" t="str">
            <v>2000</v>
          </cell>
        </row>
        <row r="2004">
          <cell r="C2004" t="str">
            <v>2000</v>
          </cell>
        </row>
        <row r="2005">
          <cell r="C2005" t="str">
            <v>2000</v>
          </cell>
        </row>
        <row r="2006">
          <cell r="C2006" t="str">
            <v>2000</v>
          </cell>
        </row>
        <row r="2007">
          <cell r="C2007" t="str">
            <v>2000</v>
          </cell>
        </row>
        <row r="2008">
          <cell r="C2008" t="str">
            <v>2000</v>
          </cell>
        </row>
        <row r="2009">
          <cell r="C2009" t="str">
            <v>2000</v>
          </cell>
        </row>
        <row r="2010">
          <cell r="C2010" t="str">
            <v>2000</v>
          </cell>
        </row>
        <row r="2011">
          <cell r="C2011" t="str">
            <v>2000</v>
          </cell>
        </row>
        <row r="2012">
          <cell r="C2012" t="str">
            <v>2000</v>
          </cell>
        </row>
        <row r="2013">
          <cell r="C2013" t="str">
            <v>2000</v>
          </cell>
        </row>
        <row r="2014">
          <cell r="C2014" t="str">
            <v>2000</v>
          </cell>
        </row>
        <row r="2015">
          <cell r="C2015" t="str">
            <v>2000</v>
          </cell>
        </row>
        <row r="2016">
          <cell r="C2016" t="str">
            <v>2000</v>
          </cell>
        </row>
        <row r="2017">
          <cell r="C2017" t="str">
            <v>2000</v>
          </cell>
        </row>
        <row r="2018">
          <cell r="C2018" t="str">
            <v>2000</v>
          </cell>
        </row>
        <row r="2019">
          <cell r="C2019" t="str">
            <v>2000</v>
          </cell>
        </row>
        <row r="2020">
          <cell r="C2020" t="str">
            <v>2000</v>
          </cell>
        </row>
        <row r="2021">
          <cell r="C2021" t="str">
            <v>2000</v>
          </cell>
        </row>
        <row r="2022">
          <cell r="C2022" t="str">
            <v>2000</v>
          </cell>
        </row>
        <row r="2023">
          <cell r="C2023" t="str">
            <v>2000</v>
          </cell>
        </row>
        <row r="2024">
          <cell r="C2024" t="str">
            <v>2000</v>
          </cell>
        </row>
        <row r="2025">
          <cell r="C2025" t="str">
            <v>2000</v>
          </cell>
        </row>
        <row r="2026">
          <cell r="C2026" t="str">
            <v>2000</v>
          </cell>
        </row>
        <row r="2027">
          <cell r="C2027" t="str">
            <v>2000</v>
          </cell>
        </row>
        <row r="2028">
          <cell r="C2028" t="str">
            <v>2000</v>
          </cell>
        </row>
        <row r="2029">
          <cell r="C2029" t="str">
            <v>2000</v>
          </cell>
        </row>
        <row r="2030">
          <cell r="C2030" t="str">
            <v>2000</v>
          </cell>
        </row>
        <row r="2031">
          <cell r="C2031" t="str">
            <v>2000</v>
          </cell>
        </row>
        <row r="2032">
          <cell r="C2032" t="str">
            <v>2000</v>
          </cell>
        </row>
        <row r="2033">
          <cell r="C2033" t="str">
            <v>2000</v>
          </cell>
        </row>
        <row r="2034">
          <cell r="C2034" t="str">
            <v>2000</v>
          </cell>
        </row>
        <row r="2035">
          <cell r="C2035" t="str">
            <v>2000</v>
          </cell>
        </row>
        <row r="2036">
          <cell r="C2036" t="str">
            <v>2000</v>
          </cell>
        </row>
        <row r="2037">
          <cell r="C2037" t="str">
            <v>2000</v>
          </cell>
        </row>
        <row r="2038">
          <cell r="C2038" t="str">
            <v>2000</v>
          </cell>
        </row>
        <row r="2039">
          <cell r="C2039" t="str">
            <v>2000</v>
          </cell>
        </row>
        <row r="2040">
          <cell r="C2040" t="str">
            <v>2000</v>
          </cell>
        </row>
        <row r="2041">
          <cell r="C2041" t="str">
            <v>2000</v>
          </cell>
        </row>
        <row r="2042">
          <cell r="C2042" t="str">
            <v>2000</v>
          </cell>
        </row>
        <row r="2043">
          <cell r="C2043" t="str">
            <v>2000</v>
          </cell>
        </row>
        <row r="2044">
          <cell r="C2044" t="str">
            <v>2000</v>
          </cell>
        </row>
        <row r="2045">
          <cell r="C2045" t="str">
            <v>2000</v>
          </cell>
        </row>
        <row r="2046">
          <cell r="C2046" t="str">
            <v>2000</v>
          </cell>
        </row>
        <row r="2047">
          <cell r="C2047" t="str">
            <v>2000</v>
          </cell>
        </row>
        <row r="2048">
          <cell r="C2048" t="str">
            <v>2000</v>
          </cell>
        </row>
        <row r="2049">
          <cell r="C2049" t="str">
            <v>2000</v>
          </cell>
        </row>
        <row r="2050">
          <cell r="C2050" t="str">
            <v>2000</v>
          </cell>
        </row>
        <row r="2051">
          <cell r="C2051" t="str">
            <v>2000</v>
          </cell>
        </row>
        <row r="2052">
          <cell r="C2052" t="str">
            <v>2000</v>
          </cell>
        </row>
        <row r="2053">
          <cell r="C2053" t="str">
            <v>2000</v>
          </cell>
        </row>
        <row r="2054">
          <cell r="C2054" t="str">
            <v>2000</v>
          </cell>
        </row>
        <row r="2055">
          <cell r="C2055" t="str">
            <v>2000</v>
          </cell>
        </row>
        <row r="2056">
          <cell r="C2056" t="str">
            <v>2000</v>
          </cell>
        </row>
        <row r="2057">
          <cell r="C2057" t="str">
            <v>2000</v>
          </cell>
        </row>
        <row r="2058">
          <cell r="C2058" t="str">
            <v>2000</v>
          </cell>
        </row>
        <row r="2059">
          <cell r="C2059" t="str">
            <v>2000</v>
          </cell>
        </row>
        <row r="2060">
          <cell r="C2060" t="str">
            <v>2000</v>
          </cell>
        </row>
        <row r="2061">
          <cell r="C2061" t="str">
            <v>2000</v>
          </cell>
        </row>
        <row r="2062">
          <cell r="C2062" t="str">
            <v>2000</v>
          </cell>
        </row>
        <row r="2063">
          <cell r="C2063" t="str">
            <v>2000</v>
          </cell>
        </row>
        <row r="2064">
          <cell r="C2064" t="str">
            <v>2000</v>
          </cell>
        </row>
        <row r="2065">
          <cell r="C2065" t="str">
            <v>2000</v>
          </cell>
        </row>
        <row r="2066">
          <cell r="C2066" t="str">
            <v>2000</v>
          </cell>
        </row>
        <row r="2067">
          <cell r="C2067" t="str">
            <v>2000</v>
          </cell>
        </row>
        <row r="2068">
          <cell r="C2068" t="str">
            <v>2000</v>
          </cell>
        </row>
        <row r="2069">
          <cell r="C2069" t="str">
            <v>2000</v>
          </cell>
        </row>
        <row r="2070">
          <cell r="C2070" t="str">
            <v>2000</v>
          </cell>
        </row>
        <row r="2071">
          <cell r="C2071" t="str">
            <v>2000</v>
          </cell>
        </row>
        <row r="2072">
          <cell r="C2072" t="str">
            <v>2000</v>
          </cell>
        </row>
        <row r="2073">
          <cell r="C2073" t="str">
            <v>2000</v>
          </cell>
        </row>
        <row r="2074">
          <cell r="C2074" t="str">
            <v>2000</v>
          </cell>
        </row>
        <row r="2075">
          <cell r="C2075" t="str">
            <v>2000</v>
          </cell>
        </row>
        <row r="2076">
          <cell r="C2076" t="str">
            <v>2000</v>
          </cell>
        </row>
        <row r="2077">
          <cell r="C2077" t="str">
            <v>2000</v>
          </cell>
        </row>
        <row r="2078">
          <cell r="C2078" t="str">
            <v>2000</v>
          </cell>
        </row>
        <row r="2079">
          <cell r="C2079" t="str">
            <v>2000</v>
          </cell>
        </row>
        <row r="2080">
          <cell r="C2080" t="str">
            <v>2000</v>
          </cell>
        </row>
        <row r="2081">
          <cell r="C2081" t="str">
            <v>2000</v>
          </cell>
        </row>
        <row r="2082">
          <cell r="C2082" t="str">
            <v>2000</v>
          </cell>
        </row>
        <row r="2083">
          <cell r="C2083" t="str">
            <v>2000</v>
          </cell>
        </row>
        <row r="2084">
          <cell r="C2084" t="str">
            <v>2000</v>
          </cell>
        </row>
        <row r="2085">
          <cell r="C2085" t="str">
            <v>2000</v>
          </cell>
        </row>
        <row r="2086">
          <cell r="C2086" t="str">
            <v>2000</v>
          </cell>
        </row>
        <row r="2087">
          <cell r="C2087" t="str">
            <v>2000</v>
          </cell>
        </row>
        <row r="2088">
          <cell r="C2088" t="str">
            <v>2000</v>
          </cell>
        </row>
        <row r="2089">
          <cell r="C2089" t="str">
            <v>2000</v>
          </cell>
        </row>
        <row r="2090">
          <cell r="C2090" t="str">
            <v>2000</v>
          </cell>
        </row>
        <row r="2091">
          <cell r="C2091" t="str">
            <v>2000</v>
          </cell>
        </row>
        <row r="2092">
          <cell r="C2092" t="str">
            <v>2000</v>
          </cell>
        </row>
        <row r="2093">
          <cell r="C2093" t="str">
            <v>2000</v>
          </cell>
        </row>
        <row r="2094">
          <cell r="C2094" t="str">
            <v>2000</v>
          </cell>
        </row>
        <row r="2095">
          <cell r="C2095" t="str">
            <v>2000</v>
          </cell>
        </row>
        <row r="2096">
          <cell r="C2096" t="str">
            <v>2000</v>
          </cell>
        </row>
        <row r="2097">
          <cell r="C2097" t="str">
            <v>2000</v>
          </cell>
        </row>
        <row r="2098">
          <cell r="C2098" t="str">
            <v>2000</v>
          </cell>
        </row>
        <row r="2099">
          <cell r="C2099" t="str">
            <v>2000</v>
          </cell>
        </row>
        <row r="2100">
          <cell r="C2100" t="str">
            <v>2000</v>
          </cell>
        </row>
        <row r="2101">
          <cell r="C2101" t="str">
            <v>2000</v>
          </cell>
        </row>
        <row r="2102">
          <cell r="C2102" t="str">
            <v>2000</v>
          </cell>
        </row>
        <row r="2103">
          <cell r="C2103" t="str">
            <v>2000</v>
          </cell>
        </row>
        <row r="2104">
          <cell r="C2104" t="str">
            <v>2000</v>
          </cell>
        </row>
        <row r="2105">
          <cell r="C2105" t="str">
            <v>2000</v>
          </cell>
        </row>
        <row r="2106">
          <cell r="C2106" t="str">
            <v>2000</v>
          </cell>
        </row>
        <row r="2107">
          <cell r="C2107" t="str">
            <v>2000</v>
          </cell>
        </row>
        <row r="2108">
          <cell r="C2108" t="str">
            <v>2000</v>
          </cell>
        </row>
        <row r="2109">
          <cell r="C2109" t="str">
            <v>2000</v>
          </cell>
        </row>
        <row r="2110">
          <cell r="C2110" t="str">
            <v>2000</v>
          </cell>
        </row>
        <row r="2111">
          <cell r="C2111" t="str">
            <v>2000</v>
          </cell>
        </row>
        <row r="2112">
          <cell r="C2112" t="str">
            <v>2000</v>
          </cell>
        </row>
        <row r="2113">
          <cell r="C2113" t="str">
            <v>2000</v>
          </cell>
        </row>
        <row r="2114">
          <cell r="C2114" t="str">
            <v>2000</v>
          </cell>
        </row>
        <row r="2115">
          <cell r="C2115" t="str">
            <v>2000</v>
          </cell>
        </row>
        <row r="2116">
          <cell r="C2116" t="str">
            <v>2000</v>
          </cell>
        </row>
        <row r="2117">
          <cell r="C2117" t="str">
            <v>2000</v>
          </cell>
        </row>
        <row r="2118">
          <cell r="C2118" t="str">
            <v>2000</v>
          </cell>
        </row>
        <row r="2119">
          <cell r="C2119" t="str">
            <v>2000</v>
          </cell>
        </row>
        <row r="2120">
          <cell r="C2120" t="str">
            <v>2000</v>
          </cell>
        </row>
        <row r="2121">
          <cell r="C2121" t="str">
            <v>2000</v>
          </cell>
        </row>
        <row r="2122">
          <cell r="C2122" t="str">
            <v>2000</v>
          </cell>
        </row>
        <row r="2123">
          <cell r="C2123" t="str">
            <v>2000</v>
          </cell>
        </row>
        <row r="2124">
          <cell r="C2124" t="str">
            <v>2000</v>
          </cell>
        </row>
        <row r="2125">
          <cell r="C2125" t="str">
            <v>2000</v>
          </cell>
        </row>
        <row r="2126">
          <cell r="C2126" t="str">
            <v>2000</v>
          </cell>
        </row>
        <row r="2127">
          <cell r="C2127" t="str">
            <v>2000</v>
          </cell>
        </row>
        <row r="2128">
          <cell r="C2128" t="str">
            <v>2000</v>
          </cell>
        </row>
        <row r="2129">
          <cell r="C2129" t="str">
            <v>2000</v>
          </cell>
        </row>
        <row r="2130">
          <cell r="C2130" t="str">
            <v>2000</v>
          </cell>
        </row>
        <row r="2131">
          <cell r="C2131" t="str">
            <v>2000</v>
          </cell>
        </row>
        <row r="2132">
          <cell r="C2132" t="str">
            <v>2000</v>
          </cell>
        </row>
        <row r="2133">
          <cell r="C2133" t="str">
            <v>2000</v>
          </cell>
        </row>
        <row r="2134">
          <cell r="C2134" t="str">
            <v>2000</v>
          </cell>
        </row>
        <row r="2135">
          <cell r="C2135" t="str">
            <v>2000</v>
          </cell>
        </row>
        <row r="2136">
          <cell r="C2136" t="str">
            <v>2000</v>
          </cell>
        </row>
        <row r="2137">
          <cell r="C2137" t="str">
            <v>2000</v>
          </cell>
        </row>
        <row r="2138">
          <cell r="C2138" t="str">
            <v>2000</v>
          </cell>
        </row>
        <row r="2139">
          <cell r="C2139" t="str">
            <v>2000</v>
          </cell>
        </row>
        <row r="2140">
          <cell r="C2140" t="str">
            <v>2000</v>
          </cell>
        </row>
        <row r="2141">
          <cell r="C2141" t="str">
            <v>2000</v>
          </cell>
        </row>
        <row r="2142">
          <cell r="C2142" t="str">
            <v>2000</v>
          </cell>
        </row>
        <row r="2143">
          <cell r="C2143" t="str">
            <v>2000</v>
          </cell>
        </row>
        <row r="2144">
          <cell r="C2144" t="str">
            <v>2000</v>
          </cell>
        </row>
        <row r="2145">
          <cell r="C2145" t="str">
            <v>2000</v>
          </cell>
        </row>
        <row r="2146">
          <cell r="C2146" t="str">
            <v>2000</v>
          </cell>
        </row>
        <row r="2147">
          <cell r="C2147" t="str">
            <v>2000</v>
          </cell>
        </row>
        <row r="2148">
          <cell r="C2148" t="str">
            <v>2000</v>
          </cell>
        </row>
        <row r="2149">
          <cell r="C2149" t="str">
            <v>2000</v>
          </cell>
        </row>
        <row r="2150">
          <cell r="C2150" t="str">
            <v>2000</v>
          </cell>
        </row>
        <row r="2151">
          <cell r="C2151" t="str">
            <v>2000</v>
          </cell>
        </row>
        <row r="2152">
          <cell r="C2152" t="str">
            <v>2000</v>
          </cell>
        </row>
        <row r="2153">
          <cell r="C2153" t="str">
            <v>2000</v>
          </cell>
        </row>
        <row r="2154">
          <cell r="C2154" t="str">
            <v>2000</v>
          </cell>
        </row>
        <row r="2155">
          <cell r="C2155" t="str">
            <v>2000</v>
          </cell>
        </row>
        <row r="2156">
          <cell r="C2156" t="str">
            <v>2000</v>
          </cell>
        </row>
        <row r="2157">
          <cell r="C2157" t="str">
            <v>2000</v>
          </cell>
        </row>
        <row r="2158">
          <cell r="C2158" t="str">
            <v>2000</v>
          </cell>
        </row>
        <row r="2159">
          <cell r="C2159" t="str">
            <v>2000</v>
          </cell>
        </row>
        <row r="2160">
          <cell r="C2160" t="str">
            <v>2000</v>
          </cell>
        </row>
        <row r="2161">
          <cell r="C2161" t="str">
            <v>2000</v>
          </cell>
        </row>
        <row r="2162">
          <cell r="C2162" t="str">
            <v>2000</v>
          </cell>
        </row>
        <row r="2163">
          <cell r="C2163" t="str">
            <v>2000</v>
          </cell>
        </row>
        <row r="2164">
          <cell r="C2164" t="str">
            <v>2000</v>
          </cell>
        </row>
        <row r="2165">
          <cell r="C2165" t="str">
            <v>2000</v>
          </cell>
        </row>
        <row r="2166">
          <cell r="C2166" t="str">
            <v>2000</v>
          </cell>
        </row>
        <row r="2167">
          <cell r="C2167" t="str">
            <v>2000</v>
          </cell>
        </row>
        <row r="2168">
          <cell r="C2168" t="str">
            <v>2000</v>
          </cell>
        </row>
        <row r="2169">
          <cell r="C2169" t="str">
            <v>2000</v>
          </cell>
        </row>
        <row r="2170">
          <cell r="C2170" t="str">
            <v>2000</v>
          </cell>
        </row>
        <row r="2171">
          <cell r="C2171" t="str">
            <v>2000</v>
          </cell>
        </row>
        <row r="2172">
          <cell r="C2172" t="str">
            <v>2000</v>
          </cell>
        </row>
        <row r="2173">
          <cell r="C2173" t="str">
            <v>2000</v>
          </cell>
        </row>
        <row r="2174">
          <cell r="C2174" t="str">
            <v>2000</v>
          </cell>
        </row>
        <row r="2175">
          <cell r="C2175" t="str">
            <v>2000</v>
          </cell>
        </row>
        <row r="2176">
          <cell r="C2176" t="str">
            <v>2000</v>
          </cell>
        </row>
        <row r="2177">
          <cell r="C2177" t="str">
            <v>2000</v>
          </cell>
        </row>
        <row r="2178">
          <cell r="C2178" t="str">
            <v>2000</v>
          </cell>
        </row>
        <row r="2179">
          <cell r="C2179" t="str">
            <v>2000</v>
          </cell>
        </row>
        <row r="2180">
          <cell r="C2180" t="str">
            <v>2000</v>
          </cell>
        </row>
        <row r="2181">
          <cell r="C2181" t="str">
            <v>2000</v>
          </cell>
        </row>
        <row r="2182">
          <cell r="C2182" t="str">
            <v>2000</v>
          </cell>
        </row>
        <row r="2183">
          <cell r="C2183" t="str">
            <v>2000</v>
          </cell>
        </row>
        <row r="2184">
          <cell r="C2184" t="str">
            <v>2000</v>
          </cell>
        </row>
        <row r="2185">
          <cell r="C2185" t="str">
            <v>2000</v>
          </cell>
        </row>
        <row r="2186">
          <cell r="C2186" t="str">
            <v>2000</v>
          </cell>
        </row>
        <row r="2187">
          <cell r="C2187" t="str">
            <v>2000</v>
          </cell>
        </row>
        <row r="2188">
          <cell r="C2188" t="str">
            <v>2000</v>
          </cell>
        </row>
        <row r="2189">
          <cell r="C2189" t="str">
            <v>2000</v>
          </cell>
        </row>
        <row r="2190">
          <cell r="C2190" t="str">
            <v>2000</v>
          </cell>
        </row>
        <row r="2191">
          <cell r="C2191" t="str">
            <v>2000</v>
          </cell>
        </row>
        <row r="2192">
          <cell r="C2192" t="str">
            <v>2000</v>
          </cell>
        </row>
        <row r="2193">
          <cell r="C2193" t="str">
            <v>2000</v>
          </cell>
        </row>
        <row r="2194">
          <cell r="C2194" t="str">
            <v>2000</v>
          </cell>
        </row>
        <row r="2195">
          <cell r="C2195" t="str">
            <v>2000</v>
          </cell>
        </row>
        <row r="2196">
          <cell r="C2196" t="str">
            <v>2000</v>
          </cell>
        </row>
        <row r="2197">
          <cell r="C2197" t="str">
            <v>2000</v>
          </cell>
        </row>
        <row r="2198">
          <cell r="C2198" t="str">
            <v>2000</v>
          </cell>
        </row>
        <row r="2199">
          <cell r="C2199" t="str">
            <v>2000</v>
          </cell>
        </row>
        <row r="2200">
          <cell r="C2200" t="str">
            <v>2000</v>
          </cell>
        </row>
        <row r="2201">
          <cell r="C2201" t="str">
            <v>2000</v>
          </cell>
        </row>
        <row r="2202">
          <cell r="C2202" t="str">
            <v>2000</v>
          </cell>
        </row>
        <row r="2203">
          <cell r="C2203" t="str">
            <v>2000</v>
          </cell>
        </row>
        <row r="2204">
          <cell r="C2204" t="str">
            <v>2000</v>
          </cell>
        </row>
        <row r="2205">
          <cell r="C2205" t="str">
            <v>2000</v>
          </cell>
        </row>
        <row r="2206">
          <cell r="C2206" t="str">
            <v>2000</v>
          </cell>
        </row>
        <row r="2207">
          <cell r="C2207" t="str">
            <v>2000</v>
          </cell>
        </row>
        <row r="2208">
          <cell r="C2208" t="str">
            <v>2000</v>
          </cell>
        </row>
        <row r="2209">
          <cell r="C2209" t="str">
            <v>2000</v>
          </cell>
        </row>
        <row r="2210">
          <cell r="C2210" t="str">
            <v>2000</v>
          </cell>
        </row>
        <row r="2211">
          <cell r="C2211" t="str">
            <v>2000</v>
          </cell>
        </row>
        <row r="2212">
          <cell r="C2212" t="str">
            <v>2000</v>
          </cell>
        </row>
        <row r="2213">
          <cell r="C2213" t="str">
            <v>2000</v>
          </cell>
        </row>
        <row r="2214">
          <cell r="C2214" t="str">
            <v>2000</v>
          </cell>
        </row>
        <row r="2215">
          <cell r="C2215" t="str">
            <v>2000</v>
          </cell>
        </row>
        <row r="2216">
          <cell r="C2216" t="str">
            <v>2000</v>
          </cell>
        </row>
        <row r="2217">
          <cell r="C2217" t="str">
            <v>2000</v>
          </cell>
        </row>
        <row r="2218">
          <cell r="C2218" t="str">
            <v>2000</v>
          </cell>
        </row>
        <row r="2219">
          <cell r="C2219" t="str">
            <v>2000</v>
          </cell>
        </row>
        <row r="2220">
          <cell r="C2220" t="str">
            <v>2000</v>
          </cell>
        </row>
        <row r="2221">
          <cell r="C2221" t="str">
            <v>2000</v>
          </cell>
        </row>
        <row r="2222">
          <cell r="C2222" t="str">
            <v>2000</v>
          </cell>
        </row>
        <row r="2223">
          <cell r="C2223" t="str">
            <v>2000</v>
          </cell>
        </row>
        <row r="2224">
          <cell r="C2224" t="str">
            <v>2000</v>
          </cell>
        </row>
        <row r="2225">
          <cell r="C2225" t="str">
            <v>2000</v>
          </cell>
        </row>
        <row r="2226">
          <cell r="C2226" t="str">
            <v>2000</v>
          </cell>
        </row>
        <row r="2227">
          <cell r="C2227" t="str">
            <v>2000</v>
          </cell>
        </row>
        <row r="2228">
          <cell r="C2228" t="str">
            <v>2000</v>
          </cell>
        </row>
        <row r="2229">
          <cell r="C2229" t="str">
            <v>2000</v>
          </cell>
        </row>
        <row r="2230">
          <cell r="C2230" t="str">
            <v>2000</v>
          </cell>
        </row>
        <row r="2231">
          <cell r="C2231" t="str">
            <v>2000</v>
          </cell>
        </row>
        <row r="2232">
          <cell r="C2232" t="str">
            <v>2000</v>
          </cell>
        </row>
        <row r="2233">
          <cell r="C2233" t="str">
            <v>2000</v>
          </cell>
        </row>
        <row r="2234">
          <cell r="C2234" t="str">
            <v>2000</v>
          </cell>
        </row>
        <row r="2235">
          <cell r="C2235" t="str">
            <v>2000</v>
          </cell>
        </row>
        <row r="2236">
          <cell r="C2236" t="str">
            <v>2000</v>
          </cell>
        </row>
        <row r="2237">
          <cell r="C2237" t="str">
            <v>2000</v>
          </cell>
        </row>
        <row r="2238">
          <cell r="C2238" t="str">
            <v>2000</v>
          </cell>
        </row>
        <row r="2239">
          <cell r="C2239" t="str">
            <v>2000</v>
          </cell>
        </row>
        <row r="2240">
          <cell r="C2240" t="str">
            <v>2000</v>
          </cell>
        </row>
        <row r="2241">
          <cell r="C2241" t="str">
            <v>2000</v>
          </cell>
        </row>
        <row r="2242">
          <cell r="C2242" t="str">
            <v>2000</v>
          </cell>
        </row>
        <row r="2243">
          <cell r="C2243" t="str">
            <v>2000</v>
          </cell>
        </row>
        <row r="2244">
          <cell r="C2244" t="str">
            <v>2000</v>
          </cell>
        </row>
        <row r="2245">
          <cell r="C2245" t="str">
            <v>2000</v>
          </cell>
        </row>
        <row r="2246">
          <cell r="C2246" t="str">
            <v>2000</v>
          </cell>
        </row>
        <row r="2247">
          <cell r="C2247" t="str">
            <v>2000</v>
          </cell>
        </row>
        <row r="2248">
          <cell r="C2248" t="str">
            <v>2000</v>
          </cell>
        </row>
        <row r="2249">
          <cell r="C2249" t="str">
            <v>2000</v>
          </cell>
        </row>
        <row r="2250">
          <cell r="C2250" t="str">
            <v>2000</v>
          </cell>
        </row>
        <row r="2251">
          <cell r="C2251" t="str">
            <v>2000</v>
          </cell>
        </row>
        <row r="2252">
          <cell r="C2252" t="str">
            <v>2000</v>
          </cell>
        </row>
        <row r="2253">
          <cell r="C2253" t="str">
            <v>2000</v>
          </cell>
        </row>
        <row r="2254">
          <cell r="C2254" t="str">
            <v>2000</v>
          </cell>
        </row>
        <row r="2255">
          <cell r="C2255" t="str">
            <v>2000</v>
          </cell>
        </row>
        <row r="2256">
          <cell r="C2256" t="str">
            <v>2000</v>
          </cell>
        </row>
        <row r="2257">
          <cell r="C2257" t="str">
            <v>2000</v>
          </cell>
        </row>
        <row r="2258">
          <cell r="C2258" t="str">
            <v>2000</v>
          </cell>
        </row>
        <row r="2259">
          <cell r="C2259" t="str">
            <v>2000</v>
          </cell>
        </row>
        <row r="2260">
          <cell r="C2260" t="str">
            <v>2000</v>
          </cell>
        </row>
        <row r="2261">
          <cell r="C2261" t="str">
            <v>2000</v>
          </cell>
        </row>
        <row r="2262">
          <cell r="C2262" t="str">
            <v>2000</v>
          </cell>
        </row>
        <row r="2263">
          <cell r="C2263" t="str">
            <v>2000</v>
          </cell>
        </row>
        <row r="2264">
          <cell r="C2264" t="str">
            <v>2000</v>
          </cell>
        </row>
        <row r="2265">
          <cell r="C2265" t="str">
            <v>2000</v>
          </cell>
        </row>
        <row r="2266">
          <cell r="C2266" t="str">
            <v>2000</v>
          </cell>
        </row>
        <row r="2267">
          <cell r="C2267" t="str">
            <v>2000</v>
          </cell>
        </row>
        <row r="2268">
          <cell r="C2268" t="str">
            <v>2000</v>
          </cell>
        </row>
        <row r="2269">
          <cell r="C2269" t="str">
            <v>2000</v>
          </cell>
        </row>
        <row r="2270">
          <cell r="C2270" t="str">
            <v>2000</v>
          </cell>
        </row>
        <row r="2271">
          <cell r="C2271" t="str">
            <v>2000</v>
          </cell>
        </row>
        <row r="2272">
          <cell r="C2272" t="str">
            <v>2000</v>
          </cell>
        </row>
        <row r="2273">
          <cell r="C2273" t="str">
            <v>2000</v>
          </cell>
        </row>
        <row r="2274">
          <cell r="C2274" t="str">
            <v>2000</v>
          </cell>
        </row>
        <row r="2275">
          <cell r="C2275" t="str">
            <v>2000</v>
          </cell>
        </row>
        <row r="2276">
          <cell r="C2276" t="str">
            <v>2000</v>
          </cell>
        </row>
        <row r="2277">
          <cell r="C2277" t="str">
            <v>2000</v>
          </cell>
        </row>
        <row r="2278">
          <cell r="C2278" t="str">
            <v>2000</v>
          </cell>
        </row>
        <row r="2279">
          <cell r="C2279" t="str">
            <v>2000</v>
          </cell>
        </row>
        <row r="2280">
          <cell r="C2280" t="str">
            <v>2000</v>
          </cell>
        </row>
        <row r="2281">
          <cell r="C2281" t="str">
            <v>2000</v>
          </cell>
        </row>
        <row r="2282">
          <cell r="C2282" t="str">
            <v>2000</v>
          </cell>
        </row>
        <row r="2283">
          <cell r="C2283" t="str">
            <v>2000</v>
          </cell>
        </row>
        <row r="2284">
          <cell r="C2284" t="str">
            <v>2000</v>
          </cell>
        </row>
        <row r="2285">
          <cell r="C2285" t="str">
            <v>2000</v>
          </cell>
        </row>
        <row r="2286">
          <cell r="C2286" t="str">
            <v>2000</v>
          </cell>
        </row>
        <row r="2287">
          <cell r="C2287" t="str">
            <v>2000</v>
          </cell>
        </row>
        <row r="2288">
          <cell r="C2288" t="str">
            <v>2000</v>
          </cell>
        </row>
        <row r="2289">
          <cell r="C2289" t="str">
            <v>2000</v>
          </cell>
        </row>
        <row r="2290">
          <cell r="C2290" t="str">
            <v>2000</v>
          </cell>
        </row>
        <row r="2291">
          <cell r="C2291" t="str">
            <v>2000</v>
          </cell>
        </row>
        <row r="2292">
          <cell r="C2292" t="str">
            <v>2000</v>
          </cell>
        </row>
        <row r="2293">
          <cell r="C2293" t="str">
            <v>2000</v>
          </cell>
        </row>
        <row r="2294">
          <cell r="C2294" t="str">
            <v>2000</v>
          </cell>
        </row>
        <row r="2295">
          <cell r="C2295" t="str">
            <v>2000</v>
          </cell>
        </row>
        <row r="2296">
          <cell r="C2296" t="str">
            <v>2000</v>
          </cell>
        </row>
        <row r="2297">
          <cell r="C2297" t="str">
            <v>2000</v>
          </cell>
        </row>
        <row r="2298">
          <cell r="C2298" t="str">
            <v>2000</v>
          </cell>
        </row>
        <row r="2299">
          <cell r="C2299" t="str">
            <v>2000</v>
          </cell>
        </row>
        <row r="2300">
          <cell r="C2300" t="str">
            <v>2000</v>
          </cell>
        </row>
        <row r="2301">
          <cell r="C2301" t="str">
            <v>2000</v>
          </cell>
        </row>
        <row r="2302">
          <cell r="C2302" t="str">
            <v>2000</v>
          </cell>
        </row>
        <row r="2303">
          <cell r="C2303" t="str">
            <v>2000</v>
          </cell>
        </row>
        <row r="2304">
          <cell r="C2304" t="str">
            <v>2000</v>
          </cell>
        </row>
        <row r="2305">
          <cell r="C2305" t="str">
            <v>2000</v>
          </cell>
        </row>
        <row r="2306">
          <cell r="C2306" t="str">
            <v>2000</v>
          </cell>
        </row>
        <row r="2307">
          <cell r="C2307" t="str">
            <v>2000</v>
          </cell>
        </row>
        <row r="2308">
          <cell r="C2308" t="str">
            <v>2000</v>
          </cell>
        </row>
        <row r="2309">
          <cell r="C2309" t="str">
            <v>2000</v>
          </cell>
        </row>
        <row r="2310">
          <cell r="C2310" t="str">
            <v>2000</v>
          </cell>
        </row>
        <row r="2311">
          <cell r="C2311" t="str">
            <v>2000</v>
          </cell>
        </row>
        <row r="2312">
          <cell r="C2312" t="str">
            <v>2000</v>
          </cell>
        </row>
        <row r="2313">
          <cell r="C2313" t="str">
            <v>2000</v>
          </cell>
        </row>
        <row r="2314">
          <cell r="C2314" t="str">
            <v>2000</v>
          </cell>
        </row>
        <row r="2315">
          <cell r="C2315" t="str">
            <v>2000</v>
          </cell>
        </row>
        <row r="2316">
          <cell r="C2316" t="str">
            <v>2000</v>
          </cell>
        </row>
        <row r="2317">
          <cell r="C2317" t="str">
            <v>2000</v>
          </cell>
        </row>
        <row r="2318">
          <cell r="C2318" t="str">
            <v>2000</v>
          </cell>
        </row>
        <row r="2319">
          <cell r="C2319" t="str">
            <v>2000</v>
          </cell>
        </row>
        <row r="2320">
          <cell r="C2320" t="str">
            <v>2000</v>
          </cell>
        </row>
        <row r="2321">
          <cell r="C2321" t="str">
            <v>2000</v>
          </cell>
        </row>
        <row r="2322">
          <cell r="C2322" t="str">
            <v>2000</v>
          </cell>
        </row>
        <row r="2323">
          <cell r="C2323" t="str">
            <v>2000</v>
          </cell>
        </row>
        <row r="2324">
          <cell r="C2324" t="str">
            <v>2000</v>
          </cell>
        </row>
        <row r="2325">
          <cell r="C2325" t="str">
            <v>2000</v>
          </cell>
        </row>
        <row r="2326">
          <cell r="C2326" t="str">
            <v>2000</v>
          </cell>
        </row>
        <row r="2327">
          <cell r="C2327" t="str">
            <v>2000</v>
          </cell>
        </row>
        <row r="2328">
          <cell r="C2328" t="str">
            <v>2000</v>
          </cell>
        </row>
        <row r="2329">
          <cell r="C2329" t="str">
            <v>2000</v>
          </cell>
        </row>
        <row r="2330">
          <cell r="C2330" t="str">
            <v>2000</v>
          </cell>
        </row>
        <row r="2331">
          <cell r="C2331" t="str">
            <v>2000</v>
          </cell>
        </row>
        <row r="2332">
          <cell r="C2332" t="str">
            <v>2000</v>
          </cell>
        </row>
        <row r="2333">
          <cell r="C2333" t="str">
            <v>2000</v>
          </cell>
        </row>
        <row r="2334">
          <cell r="C2334" t="str">
            <v>2000</v>
          </cell>
        </row>
        <row r="2335">
          <cell r="C2335" t="str">
            <v>2000</v>
          </cell>
        </row>
        <row r="2336">
          <cell r="C2336" t="str">
            <v>2000</v>
          </cell>
        </row>
        <row r="2337">
          <cell r="C2337" t="str">
            <v>2000</v>
          </cell>
        </row>
        <row r="2338">
          <cell r="C2338" t="str">
            <v>2000</v>
          </cell>
        </row>
        <row r="2339">
          <cell r="C2339" t="str">
            <v>2000</v>
          </cell>
        </row>
        <row r="2340">
          <cell r="C2340" t="str">
            <v>2000</v>
          </cell>
        </row>
        <row r="2341">
          <cell r="C2341" t="str">
            <v>2000</v>
          </cell>
        </row>
        <row r="2342">
          <cell r="C2342" t="str">
            <v>2000</v>
          </cell>
        </row>
        <row r="2343">
          <cell r="C2343" t="str">
            <v>2000</v>
          </cell>
        </row>
        <row r="2344">
          <cell r="C2344" t="str">
            <v>2000</v>
          </cell>
        </row>
        <row r="2345">
          <cell r="C2345" t="str">
            <v>2000</v>
          </cell>
        </row>
        <row r="2346">
          <cell r="C2346" t="str">
            <v>2000</v>
          </cell>
        </row>
        <row r="2347">
          <cell r="C2347" t="str">
            <v>2000</v>
          </cell>
        </row>
        <row r="2348">
          <cell r="C2348" t="str">
            <v>2000</v>
          </cell>
        </row>
        <row r="2349">
          <cell r="C2349" t="str">
            <v>2000</v>
          </cell>
        </row>
        <row r="2350">
          <cell r="C2350" t="str">
            <v>2000</v>
          </cell>
        </row>
        <row r="2351">
          <cell r="C2351" t="str">
            <v>2000</v>
          </cell>
        </row>
        <row r="2352">
          <cell r="C2352" t="str">
            <v>2000</v>
          </cell>
        </row>
        <row r="2353">
          <cell r="C2353" t="str">
            <v>2000</v>
          </cell>
        </row>
        <row r="2354">
          <cell r="C2354" t="str">
            <v>2000</v>
          </cell>
        </row>
        <row r="2355">
          <cell r="C2355" t="str">
            <v>2000</v>
          </cell>
        </row>
        <row r="2356">
          <cell r="C2356" t="str">
            <v>2000</v>
          </cell>
        </row>
        <row r="2357">
          <cell r="C2357" t="str">
            <v>2000</v>
          </cell>
        </row>
        <row r="2358">
          <cell r="C2358" t="str">
            <v>2000</v>
          </cell>
        </row>
        <row r="2359">
          <cell r="C2359" t="str">
            <v>2000</v>
          </cell>
        </row>
        <row r="2360">
          <cell r="C2360" t="str">
            <v>2000</v>
          </cell>
        </row>
        <row r="2361">
          <cell r="C2361" t="str">
            <v>2000</v>
          </cell>
        </row>
        <row r="2362">
          <cell r="C2362" t="str">
            <v>2000</v>
          </cell>
        </row>
        <row r="2363">
          <cell r="C2363" t="str">
            <v>2000</v>
          </cell>
        </row>
        <row r="2364">
          <cell r="C2364" t="str">
            <v>2000</v>
          </cell>
        </row>
        <row r="2365">
          <cell r="C2365" t="str">
            <v>2000</v>
          </cell>
        </row>
        <row r="2366">
          <cell r="C2366" t="str">
            <v>2000</v>
          </cell>
        </row>
        <row r="2367">
          <cell r="C2367" t="str">
            <v>2000</v>
          </cell>
        </row>
        <row r="2368">
          <cell r="C2368" t="str">
            <v>2000</v>
          </cell>
        </row>
        <row r="2369">
          <cell r="C2369" t="str">
            <v>2000</v>
          </cell>
        </row>
        <row r="2370">
          <cell r="C2370" t="str">
            <v>2000</v>
          </cell>
        </row>
        <row r="2371">
          <cell r="C2371" t="str">
            <v>2000</v>
          </cell>
        </row>
        <row r="2372">
          <cell r="C2372" t="str">
            <v>2000</v>
          </cell>
        </row>
        <row r="2373">
          <cell r="C2373" t="str">
            <v>2000</v>
          </cell>
        </row>
        <row r="2374">
          <cell r="C2374" t="str">
            <v>2000</v>
          </cell>
        </row>
        <row r="2375">
          <cell r="C2375" t="str">
            <v>2000</v>
          </cell>
        </row>
        <row r="2376">
          <cell r="C2376" t="str">
            <v>2000</v>
          </cell>
        </row>
        <row r="2377">
          <cell r="C2377" t="str">
            <v>2000</v>
          </cell>
        </row>
        <row r="2378">
          <cell r="C2378" t="str">
            <v>2000</v>
          </cell>
        </row>
        <row r="2379">
          <cell r="C2379" t="str">
            <v>2000</v>
          </cell>
        </row>
        <row r="2380">
          <cell r="C2380" t="str">
            <v>2000</v>
          </cell>
        </row>
        <row r="2381">
          <cell r="C2381" t="str">
            <v>2000</v>
          </cell>
        </row>
        <row r="2382">
          <cell r="C2382" t="str">
            <v>2000</v>
          </cell>
        </row>
        <row r="2383">
          <cell r="C2383" t="str">
            <v>2000</v>
          </cell>
        </row>
        <row r="2384">
          <cell r="C2384" t="str">
            <v>2000</v>
          </cell>
        </row>
        <row r="2385">
          <cell r="C2385" t="str">
            <v>2000</v>
          </cell>
        </row>
        <row r="2386">
          <cell r="C2386" t="str">
            <v>2000</v>
          </cell>
        </row>
        <row r="2387">
          <cell r="C2387" t="str">
            <v>2000</v>
          </cell>
        </row>
        <row r="2388">
          <cell r="C2388" t="str">
            <v>2000</v>
          </cell>
        </row>
        <row r="2389">
          <cell r="C2389" t="str">
            <v>2000</v>
          </cell>
        </row>
        <row r="2390">
          <cell r="C2390" t="str">
            <v>2000</v>
          </cell>
        </row>
        <row r="2391">
          <cell r="C2391" t="str">
            <v>2000</v>
          </cell>
        </row>
        <row r="2392">
          <cell r="C2392" t="str">
            <v>2000</v>
          </cell>
        </row>
        <row r="2393">
          <cell r="C2393" t="str">
            <v>2000</v>
          </cell>
        </row>
        <row r="2394">
          <cell r="C2394" t="str">
            <v>2000</v>
          </cell>
        </row>
        <row r="2395">
          <cell r="C2395" t="str">
            <v>2000</v>
          </cell>
        </row>
        <row r="2396">
          <cell r="C2396" t="str">
            <v>2000</v>
          </cell>
        </row>
        <row r="2397">
          <cell r="C2397" t="str">
            <v>2000</v>
          </cell>
        </row>
        <row r="2398">
          <cell r="C2398" t="str">
            <v>2000</v>
          </cell>
        </row>
        <row r="2399">
          <cell r="C2399" t="str">
            <v>2000</v>
          </cell>
        </row>
        <row r="2400">
          <cell r="C2400" t="str">
            <v>2000</v>
          </cell>
        </row>
        <row r="2401">
          <cell r="C2401" t="str">
            <v>2000</v>
          </cell>
        </row>
        <row r="2402">
          <cell r="C2402" t="str">
            <v>2000</v>
          </cell>
        </row>
        <row r="2403">
          <cell r="C2403" t="str">
            <v>2000</v>
          </cell>
        </row>
        <row r="2404">
          <cell r="C2404" t="str">
            <v>2000</v>
          </cell>
        </row>
        <row r="2405">
          <cell r="C2405" t="str">
            <v>2000</v>
          </cell>
        </row>
        <row r="2406">
          <cell r="C2406" t="str">
            <v>2000</v>
          </cell>
        </row>
        <row r="2407">
          <cell r="C2407" t="str">
            <v>2000</v>
          </cell>
        </row>
        <row r="2408">
          <cell r="C2408" t="str">
            <v>2000</v>
          </cell>
        </row>
        <row r="2409">
          <cell r="C2409" t="str">
            <v>2000</v>
          </cell>
        </row>
        <row r="2410">
          <cell r="C2410" t="str">
            <v>2000</v>
          </cell>
        </row>
        <row r="2411">
          <cell r="C2411" t="str">
            <v>2000</v>
          </cell>
        </row>
        <row r="2412">
          <cell r="C2412" t="str">
            <v>2000</v>
          </cell>
        </row>
        <row r="2413">
          <cell r="C2413" t="str">
            <v>2000</v>
          </cell>
        </row>
        <row r="2414">
          <cell r="C2414" t="str">
            <v>2000</v>
          </cell>
        </row>
        <row r="2415">
          <cell r="C2415" t="str">
            <v>2000</v>
          </cell>
        </row>
        <row r="2416">
          <cell r="C2416" t="str">
            <v>2000</v>
          </cell>
        </row>
        <row r="2417">
          <cell r="C2417" t="str">
            <v>2000</v>
          </cell>
        </row>
        <row r="2418">
          <cell r="C2418" t="str">
            <v>2000</v>
          </cell>
        </row>
        <row r="2419">
          <cell r="C2419" t="str">
            <v>2000</v>
          </cell>
        </row>
        <row r="2420">
          <cell r="C2420" t="str">
            <v>2000</v>
          </cell>
        </row>
        <row r="2421">
          <cell r="C2421" t="str">
            <v>2000</v>
          </cell>
        </row>
        <row r="2422">
          <cell r="C2422" t="str">
            <v>2000</v>
          </cell>
        </row>
        <row r="2423">
          <cell r="C2423" t="str">
            <v>2000</v>
          </cell>
        </row>
        <row r="2424">
          <cell r="C2424" t="str">
            <v>2000</v>
          </cell>
        </row>
        <row r="2425">
          <cell r="C2425" t="str">
            <v>2000</v>
          </cell>
        </row>
        <row r="2426">
          <cell r="C2426" t="str">
            <v>2000</v>
          </cell>
        </row>
        <row r="2427">
          <cell r="C2427" t="str">
            <v>2000</v>
          </cell>
        </row>
        <row r="2428">
          <cell r="C2428" t="str">
            <v>2000</v>
          </cell>
        </row>
        <row r="2429">
          <cell r="C2429" t="str">
            <v>2000</v>
          </cell>
        </row>
        <row r="2430">
          <cell r="C2430" t="str">
            <v>2000</v>
          </cell>
        </row>
        <row r="2431">
          <cell r="C2431" t="str">
            <v>2000</v>
          </cell>
        </row>
        <row r="2432">
          <cell r="C2432" t="str">
            <v>2000</v>
          </cell>
        </row>
        <row r="2433">
          <cell r="C2433" t="str">
            <v>2000</v>
          </cell>
        </row>
        <row r="2434">
          <cell r="C2434" t="str">
            <v>2000</v>
          </cell>
        </row>
        <row r="2435">
          <cell r="C2435" t="str">
            <v>2000</v>
          </cell>
        </row>
        <row r="2436">
          <cell r="C2436" t="str">
            <v>2000</v>
          </cell>
        </row>
        <row r="2437">
          <cell r="C2437" t="str">
            <v>2000</v>
          </cell>
        </row>
        <row r="2438">
          <cell r="C2438" t="str">
            <v>2000</v>
          </cell>
        </row>
        <row r="2439">
          <cell r="C2439" t="str">
            <v>2000</v>
          </cell>
        </row>
        <row r="2440">
          <cell r="C2440" t="str">
            <v>2000</v>
          </cell>
        </row>
        <row r="2441">
          <cell r="C2441" t="str">
            <v>2000</v>
          </cell>
        </row>
        <row r="2442">
          <cell r="C2442" t="str">
            <v>2000</v>
          </cell>
        </row>
        <row r="2443">
          <cell r="C2443" t="str">
            <v>2000</v>
          </cell>
        </row>
        <row r="2444">
          <cell r="C2444" t="str">
            <v>2000</v>
          </cell>
        </row>
        <row r="2445">
          <cell r="C2445" t="str">
            <v>2000</v>
          </cell>
        </row>
        <row r="2446">
          <cell r="C2446" t="str">
            <v>2000</v>
          </cell>
        </row>
        <row r="2447">
          <cell r="C2447" t="str">
            <v>2000</v>
          </cell>
        </row>
        <row r="2448">
          <cell r="C2448" t="str">
            <v>2000</v>
          </cell>
        </row>
        <row r="2449">
          <cell r="C2449" t="str">
            <v>2000</v>
          </cell>
        </row>
        <row r="2450">
          <cell r="C2450" t="str">
            <v>2000</v>
          </cell>
        </row>
        <row r="2451">
          <cell r="C2451" t="str">
            <v>2000</v>
          </cell>
        </row>
        <row r="2452">
          <cell r="C2452" t="str">
            <v>2000</v>
          </cell>
        </row>
        <row r="2453">
          <cell r="C2453" t="str">
            <v>2000</v>
          </cell>
        </row>
        <row r="2454">
          <cell r="C2454" t="str">
            <v>2000</v>
          </cell>
        </row>
        <row r="2455">
          <cell r="C2455" t="str">
            <v>2000</v>
          </cell>
        </row>
        <row r="2456">
          <cell r="C2456" t="str">
            <v>2000</v>
          </cell>
        </row>
        <row r="2457">
          <cell r="C2457" t="str">
            <v>2000</v>
          </cell>
        </row>
        <row r="2458">
          <cell r="C2458" t="str">
            <v>2000</v>
          </cell>
        </row>
        <row r="2459">
          <cell r="C2459" t="str">
            <v>2000</v>
          </cell>
        </row>
        <row r="2460">
          <cell r="C2460" t="str">
            <v>2000</v>
          </cell>
        </row>
        <row r="2461">
          <cell r="C2461" t="str">
            <v>2000</v>
          </cell>
        </row>
        <row r="2462">
          <cell r="C2462" t="str">
            <v>2000</v>
          </cell>
        </row>
        <row r="2463">
          <cell r="C2463" t="str">
            <v>2000</v>
          </cell>
        </row>
        <row r="2464">
          <cell r="C2464" t="str">
            <v>2000</v>
          </cell>
        </row>
        <row r="2465">
          <cell r="C2465" t="str">
            <v>2000</v>
          </cell>
        </row>
        <row r="2466">
          <cell r="C2466" t="str">
            <v>2000</v>
          </cell>
        </row>
        <row r="2467">
          <cell r="C2467" t="str">
            <v>2000</v>
          </cell>
        </row>
        <row r="2468">
          <cell r="C2468" t="str">
            <v>2000</v>
          </cell>
        </row>
        <row r="2469">
          <cell r="C2469" t="str">
            <v>2000</v>
          </cell>
        </row>
        <row r="2470">
          <cell r="C2470" t="str">
            <v>2000</v>
          </cell>
        </row>
        <row r="2471">
          <cell r="C2471" t="str">
            <v>2000</v>
          </cell>
        </row>
        <row r="2472">
          <cell r="C2472" t="str">
            <v>2000</v>
          </cell>
        </row>
        <row r="2473">
          <cell r="C2473" t="str">
            <v>2000</v>
          </cell>
        </row>
        <row r="2474">
          <cell r="C2474" t="str">
            <v>2000</v>
          </cell>
        </row>
        <row r="2475">
          <cell r="C2475" t="str">
            <v>2000</v>
          </cell>
        </row>
        <row r="2476">
          <cell r="C2476" t="str">
            <v>2000</v>
          </cell>
        </row>
        <row r="2477">
          <cell r="C2477" t="str">
            <v>2000</v>
          </cell>
        </row>
        <row r="2478">
          <cell r="C2478" t="str">
            <v>2000</v>
          </cell>
        </row>
        <row r="2479">
          <cell r="C2479" t="str">
            <v>2000</v>
          </cell>
        </row>
        <row r="2480">
          <cell r="C2480" t="str">
            <v>2000</v>
          </cell>
        </row>
        <row r="2481">
          <cell r="C2481" t="str">
            <v>2000</v>
          </cell>
        </row>
        <row r="2482">
          <cell r="C2482" t="str">
            <v>2000</v>
          </cell>
        </row>
        <row r="2483">
          <cell r="C2483" t="str">
            <v>2000</v>
          </cell>
        </row>
        <row r="2484">
          <cell r="C2484" t="str">
            <v>2000</v>
          </cell>
        </row>
        <row r="2485">
          <cell r="C2485" t="str">
            <v>2000</v>
          </cell>
        </row>
        <row r="2486">
          <cell r="C2486" t="str">
            <v>2000</v>
          </cell>
        </row>
        <row r="2487">
          <cell r="C2487" t="str">
            <v>2000</v>
          </cell>
        </row>
        <row r="2488">
          <cell r="C2488" t="str">
            <v>2000</v>
          </cell>
        </row>
        <row r="2489">
          <cell r="C2489" t="str">
            <v>2000</v>
          </cell>
        </row>
        <row r="2490">
          <cell r="C2490" t="str">
            <v>2000</v>
          </cell>
        </row>
        <row r="2491">
          <cell r="C2491" t="str">
            <v>2000</v>
          </cell>
        </row>
        <row r="2492">
          <cell r="C2492" t="str">
            <v>2000</v>
          </cell>
        </row>
        <row r="2493">
          <cell r="C2493" t="str">
            <v>2000</v>
          </cell>
        </row>
        <row r="2494">
          <cell r="C2494" t="str">
            <v>2000</v>
          </cell>
        </row>
        <row r="2495">
          <cell r="C2495" t="str">
            <v>2000</v>
          </cell>
        </row>
        <row r="2496">
          <cell r="C2496" t="str">
            <v>2000</v>
          </cell>
        </row>
        <row r="2497">
          <cell r="C2497" t="str">
            <v>2000</v>
          </cell>
        </row>
        <row r="2498">
          <cell r="C2498" t="str">
            <v>2000</v>
          </cell>
        </row>
        <row r="2499">
          <cell r="C2499" t="str">
            <v>2000</v>
          </cell>
        </row>
        <row r="2500">
          <cell r="C2500" t="str">
            <v>2000</v>
          </cell>
        </row>
        <row r="2501">
          <cell r="C2501" t="str">
            <v>2000</v>
          </cell>
        </row>
        <row r="2502">
          <cell r="C2502" t="str">
            <v>2000</v>
          </cell>
        </row>
        <row r="2503">
          <cell r="C2503" t="str">
            <v>2000</v>
          </cell>
        </row>
        <row r="2504">
          <cell r="C2504" t="str">
            <v>2000</v>
          </cell>
        </row>
        <row r="2505">
          <cell r="C2505" t="str">
            <v>2000</v>
          </cell>
        </row>
        <row r="2506">
          <cell r="C2506" t="str">
            <v>2000</v>
          </cell>
        </row>
        <row r="2507">
          <cell r="C2507" t="str">
            <v>2000</v>
          </cell>
        </row>
        <row r="2508">
          <cell r="C2508" t="str">
            <v>2000</v>
          </cell>
        </row>
        <row r="2509">
          <cell r="C2509" t="str">
            <v>2000</v>
          </cell>
        </row>
        <row r="2510">
          <cell r="C2510" t="str">
            <v>2000</v>
          </cell>
        </row>
        <row r="2511">
          <cell r="C2511" t="str">
            <v>2000</v>
          </cell>
        </row>
        <row r="2512">
          <cell r="C2512" t="str">
            <v>2000</v>
          </cell>
        </row>
        <row r="2513">
          <cell r="C2513" t="str">
            <v>2000</v>
          </cell>
        </row>
        <row r="2514">
          <cell r="C2514" t="str">
            <v>2000</v>
          </cell>
        </row>
        <row r="2515">
          <cell r="C2515" t="str">
            <v>2000</v>
          </cell>
        </row>
        <row r="2516">
          <cell r="C2516" t="str">
            <v>2000</v>
          </cell>
        </row>
        <row r="2517">
          <cell r="C2517" t="str">
            <v>2000</v>
          </cell>
        </row>
        <row r="2518">
          <cell r="C2518" t="str">
            <v>2000</v>
          </cell>
        </row>
        <row r="2519">
          <cell r="C2519" t="str">
            <v>2000</v>
          </cell>
        </row>
        <row r="2520">
          <cell r="C2520" t="str">
            <v>2000</v>
          </cell>
        </row>
        <row r="2521">
          <cell r="C2521" t="str">
            <v>2000</v>
          </cell>
        </row>
        <row r="2522">
          <cell r="C2522" t="str">
            <v>2000</v>
          </cell>
        </row>
        <row r="2523">
          <cell r="C2523" t="str">
            <v>2000</v>
          </cell>
        </row>
        <row r="2524">
          <cell r="C2524" t="str">
            <v>2000</v>
          </cell>
        </row>
        <row r="2525">
          <cell r="C2525" t="str">
            <v>2000</v>
          </cell>
        </row>
        <row r="2526">
          <cell r="C2526" t="str">
            <v>2000</v>
          </cell>
        </row>
        <row r="2527">
          <cell r="C2527" t="str">
            <v>2000</v>
          </cell>
        </row>
        <row r="2528">
          <cell r="C2528" t="str">
            <v>2000</v>
          </cell>
        </row>
        <row r="2529">
          <cell r="C2529" t="str">
            <v>2000</v>
          </cell>
        </row>
        <row r="2530">
          <cell r="C2530" t="str">
            <v>2000</v>
          </cell>
        </row>
        <row r="2531">
          <cell r="C2531" t="str">
            <v>2000</v>
          </cell>
        </row>
        <row r="2532">
          <cell r="C2532" t="str">
            <v>2000</v>
          </cell>
        </row>
        <row r="2533">
          <cell r="C2533" t="str">
            <v>2000</v>
          </cell>
        </row>
        <row r="2534">
          <cell r="C2534" t="str">
            <v>2000</v>
          </cell>
        </row>
        <row r="2535">
          <cell r="C2535" t="str">
            <v>2000</v>
          </cell>
        </row>
        <row r="2536">
          <cell r="C2536" t="str">
            <v>2000</v>
          </cell>
        </row>
        <row r="2537">
          <cell r="C2537" t="str">
            <v>2000</v>
          </cell>
        </row>
        <row r="2538">
          <cell r="C2538" t="str">
            <v>2000</v>
          </cell>
        </row>
        <row r="2539">
          <cell r="C2539" t="str">
            <v>2000</v>
          </cell>
        </row>
        <row r="2540">
          <cell r="C2540" t="str">
            <v>2000</v>
          </cell>
        </row>
        <row r="2541">
          <cell r="C2541" t="str">
            <v>2000</v>
          </cell>
        </row>
        <row r="2542">
          <cell r="C2542" t="str">
            <v>2000</v>
          </cell>
        </row>
        <row r="2543">
          <cell r="C2543" t="str">
            <v>2000</v>
          </cell>
        </row>
        <row r="2544">
          <cell r="C2544" t="str">
            <v>2000</v>
          </cell>
        </row>
        <row r="2545">
          <cell r="C2545" t="str">
            <v>2000</v>
          </cell>
        </row>
        <row r="2546">
          <cell r="C2546" t="str">
            <v>2000</v>
          </cell>
        </row>
        <row r="2547">
          <cell r="C2547" t="str">
            <v>2000</v>
          </cell>
        </row>
        <row r="2548">
          <cell r="C2548" t="str">
            <v>2000</v>
          </cell>
        </row>
        <row r="2549">
          <cell r="C2549" t="str">
            <v>2000</v>
          </cell>
        </row>
        <row r="2550">
          <cell r="C2550" t="str">
            <v>2000</v>
          </cell>
        </row>
        <row r="2551">
          <cell r="C2551" t="str">
            <v>2000</v>
          </cell>
        </row>
        <row r="2552">
          <cell r="C2552" t="str">
            <v>2000</v>
          </cell>
        </row>
        <row r="2553">
          <cell r="C2553" t="str">
            <v>2000</v>
          </cell>
        </row>
        <row r="2554">
          <cell r="C2554" t="str">
            <v>2000</v>
          </cell>
        </row>
        <row r="2555">
          <cell r="C2555" t="str">
            <v>2000</v>
          </cell>
        </row>
        <row r="2556">
          <cell r="C2556" t="str">
            <v>2000</v>
          </cell>
        </row>
        <row r="2557">
          <cell r="C2557" t="str">
            <v>2000</v>
          </cell>
        </row>
        <row r="2558">
          <cell r="C2558" t="str">
            <v>2000</v>
          </cell>
        </row>
        <row r="2559">
          <cell r="C2559" t="str">
            <v>2000</v>
          </cell>
        </row>
        <row r="2560">
          <cell r="C2560" t="str">
            <v>2000</v>
          </cell>
        </row>
        <row r="2561">
          <cell r="C2561" t="str">
            <v>2000</v>
          </cell>
        </row>
        <row r="2562">
          <cell r="C2562" t="str">
            <v>2000</v>
          </cell>
        </row>
        <row r="2563">
          <cell r="C2563" t="str">
            <v>2000</v>
          </cell>
        </row>
        <row r="2564">
          <cell r="C2564" t="str">
            <v>2000</v>
          </cell>
        </row>
        <row r="2565">
          <cell r="C2565" t="str">
            <v>2000</v>
          </cell>
        </row>
        <row r="2566">
          <cell r="C2566" t="str">
            <v>2000</v>
          </cell>
        </row>
        <row r="2567">
          <cell r="C2567" t="str">
            <v>2000</v>
          </cell>
        </row>
        <row r="2568">
          <cell r="C2568" t="str">
            <v>2000</v>
          </cell>
        </row>
        <row r="2569">
          <cell r="C2569" t="str">
            <v>2000</v>
          </cell>
        </row>
        <row r="2570">
          <cell r="C2570" t="str">
            <v>2000</v>
          </cell>
        </row>
        <row r="2571">
          <cell r="C2571" t="str">
            <v>2000</v>
          </cell>
        </row>
        <row r="2572">
          <cell r="C2572" t="str">
            <v>2000</v>
          </cell>
        </row>
        <row r="2573">
          <cell r="C2573" t="str">
            <v>2000</v>
          </cell>
        </row>
        <row r="2574">
          <cell r="C2574" t="str">
            <v>2000</v>
          </cell>
        </row>
        <row r="2575">
          <cell r="C2575" t="str">
            <v>2000</v>
          </cell>
        </row>
        <row r="2576">
          <cell r="C2576" t="str">
            <v>2000</v>
          </cell>
        </row>
        <row r="2577">
          <cell r="C2577" t="str">
            <v>2000</v>
          </cell>
        </row>
        <row r="2578">
          <cell r="C2578" t="str">
            <v>2000</v>
          </cell>
        </row>
        <row r="2579">
          <cell r="C2579" t="str">
            <v>2000</v>
          </cell>
        </row>
        <row r="2580">
          <cell r="C2580" t="str">
            <v>2000</v>
          </cell>
        </row>
        <row r="2581">
          <cell r="C2581" t="str">
            <v>2000</v>
          </cell>
        </row>
        <row r="2582">
          <cell r="C2582" t="str">
            <v>2000</v>
          </cell>
        </row>
        <row r="2583">
          <cell r="C2583" t="str">
            <v>2000</v>
          </cell>
        </row>
        <row r="2584">
          <cell r="C2584" t="str">
            <v>2000</v>
          </cell>
        </row>
        <row r="2585">
          <cell r="C2585" t="str">
            <v>2000</v>
          </cell>
        </row>
        <row r="2586">
          <cell r="C2586" t="str">
            <v>2000</v>
          </cell>
        </row>
        <row r="2587">
          <cell r="C2587" t="str">
            <v>2000</v>
          </cell>
        </row>
        <row r="2588">
          <cell r="C2588" t="str">
            <v>2000</v>
          </cell>
        </row>
        <row r="2589">
          <cell r="C2589" t="str">
            <v>2000</v>
          </cell>
        </row>
        <row r="2590">
          <cell r="C2590" t="str">
            <v>2000</v>
          </cell>
        </row>
        <row r="2591">
          <cell r="C2591" t="str">
            <v>2000</v>
          </cell>
        </row>
        <row r="2592">
          <cell r="C2592" t="str">
            <v>2000</v>
          </cell>
        </row>
        <row r="2593">
          <cell r="C2593" t="str">
            <v>2000</v>
          </cell>
        </row>
        <row r="2594">
          <cell r="C2594" t="str">
            <v>2000</v>
          </cell>
        </row>
        <row r="2595">
          <cell r="C2595" t="str">
            <v>2000</v>
          </cell>
        </row>
        <row r="2596">
          <cell r="C2596" t="str">
            <v>2000</v>
          </cell>
        </row>
        <row r="2597">
          <cell r="C2597" t="str">
            <v>2000</v>
          </cell>
        </row>
        <row r="2598">
          <cell r="C2598" t="str">
            <v>2000</v>
          </cell>
        </row>
        <row r="2599">
          <cell r="C2599" t="str">
            <v>2000</v>
          </cell>
        </row>
        <row r="2600">
          <cell r="C2600" t="str">
            <v>2000</v>
          </cell>
        </row>
        <row r="2601">
          <cell r="C2601" t="str">
            <v>2000</v>
          </cell>
        </row>
        <row r="2602">
          <cell r="C2602" t="str">
            <v>2000</v>
          </cell>
        </row>
        <row r="2603">
          <cell r="C2603" t="str">
            <v>2000</v>
          </cell>
        </row>
        <row r="2604">
          <cell r="C2604" t="str">
            <v>2000</v>
          </cell>
        </row>
        <row r="2605">
          <cell r="C2605" t="str">
            <v>2000</v>
          </cell>
        </row>
        <row r="2606">
          <cell r="C2606" t="str">
            <v>2000</v>
          </cell>
        </row>
        <row r="2607">
          <cell r="C2607" t="str">
            <v>2000</v>
          </cell>
        </row>
        <row r="2608">
          <cell r="C2608" t="str">
            <v>2000</v>
          </cell>
        </row>
        <row r="2609">
          <cell r="C2609" t="str">
            <v>2000</v>
          </cell>
        </row>
        <row r="2610">
          <cell r="C2610" t="str">
            <v>2000</v>
          </cell>
        </row>
        <row r="2611">
          <cell r="C2611" t="str">
            <v>2000</v>
          </cell>
        </row>
        <row r="2612">
          <cell r="C2612" t="str">
            <v>2000</v>
          </cell>
        </row>
        <row r="2613">
          <cell r="C2613" t="str">
            <v>2000</v>
          </cell>
        </row>
        <row r="2614">
          <cell r="C2614" t="str">
            <v>2000</v>
          </cell>
        </row>
        <row r="2615">
          <cell r="C2615" t="str">
            <v>2000</v>
          </cell>
        </row>
        <row r="2616">
          <cell r="C2616" t="str">
            <v>2000</v>
          </cell>
        </row>
        <row r="2617">
          <cell r="C2617" t="str">
            <v>2000</v>
          </cell>
        </row>
        <row r="2618">
          <cell r="C2618" t="str">
            <v>2000</v>
          </cell>
        </row>
        <row r="2619">
          <cell r="C2619" t="str">
            <v>2000</v>
          </cell>
        </row>
        <row r="2620">
          <cell r="C2620" t="str">
            <v>2000</v>
          </cell>
        </row>
        <row r="2621">
          <cell r="C2621" t="str">
            <v>2000</v>
          </cell>
        </row>
        <row r="2622">
          <cell r="C2622" t="str">
            <v>2000</v>
          </cell>
        </row>
        <row r="2623">
          <cell r="C2623" t="str">
            <v>2000</v>
          </cell>
        </row>
        <row r="2624">
          <cell r="C2624" t="str">
            <v>2000</v>
          </cell>
        </row>
        <row r="2625">
          <cell r="C2625" t="str">
            <v>2000</v>
          </cell>
        </row>
        <row r="2626">
          <cell r="C2626" t="str">
            <v>2000</v>
          </cell>
        </row>
        <row r="2627">
          <cell r="C2627" t="str">
            <v>2000</v>
          </cell>
        </row>
        <row r="2628">
          <cell r="C2628" t="str">
            <v>2000</v>
          </cell>
        </row>
        <row r="2629">
          <cell r="C2629" t="str">
            <v>2000</v>
          </cell>
        </row>
        <row r="2630">
          <cell r="C2630" t="str">
            <v>2000</v>
          </cell>
        </row>
        <row r="2631">
          <cell r="C2631" t="str">
            <v>2000</v>
          </cell>
        </row>
        <row r="2632">
          <cell r="C2632" t="str">
            <v>2000</v>
          </cell>
        </row>
        <row r="2633">
          <cell r="C2633" t="str">
            <v>2000</v>
          </cell>
        </row>
        <row r="2634">
          <cell r="C2634" t="str">
            <v>2000</v>
          </cell>
        </row>
        <row r="2635">
          <cell r="C2635" t="str">
            <v>2000</v>
          </cell>
        </row>
        <row r="2636">
          <cell r="C2636" t="str">
            <v>2000</v>
          </cell>
        </row>
        <row r="2637">
          <cell r="C2637" t="str">
            <v>2000</v>
          </cell>
        </row>
        <row r="2638">
          <cell r="C2638" t="str">
            <v>2000</v>
          </cell>
        </row>
        <row r="2639">
          <cell r="C2639" t="str">
            <v>2000</v>
          </cell>
        </row>
        <row r="2640">
          <cell r="C2640" t="str">
            <v>2000</v>
          </cell>
        </row>
        <row r="2641">
          <cell r="C2641" t="str">
            <v>2000</v>
          </cell>
        </row>
        <row r="2642">
          <cell r="C2642" t="str">
            <v>2000</v>
          </cell>
        </row>
        <row r="2643">
          <cell r="C2643" t="str">
            <v>2000</v>
          </cell>
        </row>
        <row r="2644">
          <cell r="C2644" t="str">
            <v>2000</v>
          </cell>
        </row>
        <row r="2645">
          <cell r="C2645" t="str">
            <v>2000</v>
          </cell>
        </row>
        <row r="2646">
          <cell r="C2646" t="str">
            <v>2000</v>
          </cell>
        </row>
        <row r="2647">
          <cell r="C2647" t="str">
            <v>2000</v>
          </cell>
        </row>
        <row r="2648">
          <cell r="C2648" t="str">
            <v>2000</v>
          </cell>
        </row>
        <row r="2649">
          <cell r="C2649" t="str">
            <v>2000</v>
          </cell>
        </row>
        <row r="2650">
          <cell r="C2650" t="str">
            <v>2000</v>
          </cell>
        </row>
        <row r="2651">
          <cell r="C2651" t="str">
            <v>2000</v>
          </cell>
        </row>
        <row r="2652">
          <cell r="C2652" t="str">
            <v>2000</v>
          </cell>
        </row>
        <row r="2653">
          <cell r="C2653" t="str">
            <v>2000</v>
          </cell>
        </row>
        <row r="2654">
          <cell r="C2654" t="str">
            <v>2000</v>
          </cell>
        </row>
        <row r="2655">
          <cell r="C2655" t="str">
            <v>2000</v>
          </cell>
        </row>
        <row r="2656">
          <cell r="C2656" t="str">
            <v>2000</v>
          </cell>
        </row>
        <row r="2657">
          <cell r="C2657" t="str">
            <v>2000</v>
          </cell>
        </row>
        <row r="2658">
          <cell r="C2658" t="str">
            <v>2000</v>
          </cell>
        </row>
        <row r="2659">
          <cell r="C2659" t="str">
            <v>2000</v>
          </cell>
        </row>
        <row r="2660">
          <cell r="C2660" t="str">
            <v>2000</v>
          </cell>
        </row>
        <row r="2661">
          <cell r="C2661" t="str">
            <v>2000</v>
          </cell>
        </row>
        <row r="2662">
          <cell r="C2662" t="str">
            <v>2000</v>
          </cell>
        </row>
        <row r="2663">
          <cell r="C2663" t="str">
            <v>2000</v>
          </cell>
        </row>
        <row r="2664">
          <cell r="C2664" t="str">
            <v>2000</v>
          </cell>
        </row>
        <row r="2665">
          <cell r="C2665" t="str">
            <v>2000</v>
          </cell>
        </row>
        <row r="2666">
          <cell r="C2666" t="str">
            <v>2000</v>
          </cell>
        </row>
        <row r="2667">
          <cell r="C2667" t="str">
            <v>2000</v>
          </cell>
        </row>
        <row r="2668">
          <cell r="C2668" t="str">
            <v>2000</v>
          </cell>
        </row>
        <row r="2669">
          <cell r="C2669" t="str">
            <v>2000</v>
          </cell>
        </row>
        <row r="2670">
          <cell r="C2670" t="str">
            <v>2000</v>
          </cell>
        </row>
        <row r="2671">
          <cell r="C2671" t="str">
            <v>2000</v>
          </cell>
        </row>
        <row r="2672">
          <cell r="C2672" t="str">
            <v>2000</v>
          </cell>
        </row>
        <row r="2673">
          <cell r="C2673" t="str">
            <v>2000</v>
          </cell>
        </row>
        <row r="2674">
          <cell r="C2674" t="str">
            <v>2000</v>
          </cell>
        </row>
        <row r="2675">
          <cell r="C2675" t="str">
            <v>2000</v>
          </cell>
        </row>
        <row r="2676">
          <cell r="C2676" t="str">
            <v>2000</v>
          </cell>
        </row>
        <row r="2677">
          <cell r="C2677" t="str">
            <v>2000</v>
          </cell>
        </row>
        <row r="2678">
          <cell r="C2678" t="str">
            <v>2000</v>
          </cell>
        </row>
        <row r="2679">
          <cell r="C2679" t="str">
            <v>2000</v>
          </cell>
        </row>
        <row r="2680">
          <cell r="C2680" t="str">
            <v>2000</v>
          </cell>
        </row>
        <row r="2681">
          <cell r="C2681" t="str">
            <v>2000</v>
          </cell>
        </row>
        <row r="2682">
          <cell r="C2682" t="str">
            <v>2000</v>
          </cell>
        </row>
        <row r="2683">
          <cell r="C2683" t="str">
            <v>2000</v>
          </cell>
        </row>
        <row r="2684">
          <cell r="C2684" t="str">
            <v>2000</v>
          </cell>
        </row>
        <row r="2685">
          <cell r="C2685" t="str">
            <v>2000</v>
          </cell>
        </row>
        <row r="2686">
          <cell r="C2686" t="str">
            <v>2000</v>
          </cell>
        </row>
        <row r="2687">
          <cell r="C2687" t="str">
            <v>2000</v>
          </cell>
        </row>
        <row r="2688">
          <cell r="C2688" t="str">
            <v>2000</v>
          </cell>
        </row>
        <row r="2689">
          <cell r="C2689" t="str">
            <v>2000</v>
          </cell>
        </row>
        <row r="2690">
          <cell r="C2690" t="str">
            <v>2000</v>
          </cell>
        </row>
        <row r="2691">
          <cell r="C2691" t="str">
            <v>2000</v>
          </cell>
        </row>
        <row r="2692">
          <cell r="C2692" t="str">
            <v>2000</v>
          </cell>
        </row>
        <row r="2693">
          <cell r="C2693" t="str">
            <v>2000</v>
          </cell>
        </row>
        <row r="2694">
          <cell r="C2694" t="str">
            <v>2000</v>
          </cell>
        </row>
        <row r="2695">
          <cell r="C2695" t="str">
            <v>2000</v>
          </cell>
        </row>
        <row r="2696">
          <cell r="C2696" t="str">
            <v>2000</v>
          </cell>
        </row>
        <row r="2697">
          <cell r="C2697" t="str">
            <v>2000</v>
          </cell>
        </row>
        <row r="2698">
          <cell r="C2698" t="str">
            <v>2000</v>
          </cell>
        </row>
        <row r="2699">
          <cell r="C2699" t="str">
            <v>2000</v>
          </cell>
        </row>
        <row r="2700">
          <cell r="C2700" t="str">
            <v>2000</v>
          </cell>
        </row>
        <row r="2701">
          <cell r="C2701" t="str">
            <v>2000</v>
          </cell>
        </row>
        <row r="2702">
          <cell r="C2702" t="str">
            <v>2000</v>
          </cell>
        </row>
        <row r="2703">
          <cell r="C2703" t="str">
            <v>2000</v>
          </cell>
        </row>
        <row r="2704">
          <cell r="C2704" t="str">
            <v>2000</v>
          </cell>
        </row>
        <row r="2705">
          <cell r="C2705" t="str">
            <v>2000</v>
          </cell>
        </row>
        <row r="2706">
          <cell r="C2706" t="str">
            <v>2000</v>
          </cell>
        </row>
        <row r="2707">
          <cell r="C2707" t="str">
            <v>2000</v>
          </cell>
        </row>
        <row r="2708">
          <cell r="C2708" t="str">
            <v>2000</v>
          </cell>
        </row>
        <row r="2709">
          <cell r="C2709" t="str">
            <v>2000</v>
          </cell>
        </row>
        <row r="2710">
          <cell r="C2710" t="str">
            <v>2000</v>
          </cell>
        </row>
        <row r="2711">
          <cell r="C2711" t="str">
            <v>2000</v>
          </cell>
        </row>
        <row r="2712">
          <cell r="C2712" t="str">
            <v>2000</v>
          </cell>
        </row>
        <row r="2713">
          <cell r="C2713" t="str">
            <v>2000</v>
          </cell>
        </row>
        <row r="2714">
          <cell r="C2714" t="str">
            <v>2000</v>
          </cell>
        </row>
        <row r="2715">
          <cell r="C2715" t="str">
            <v>2000</v>
          </cell>
        </row>
        <row r="2716">
          <cell r="C2716" t="str">
            <v>2000</v>
          </cell>
        </row>
        <row r="2717">
          <cell r="C2717" t="str">
            <v>2000</v>
          </cell>
        </row>
        <row r="2718">
          <cell r="C2718" t="str">
            <v>2000</v>
          </cell>
        </row>
        <row r="2719">
          <cell r="C2719" t="str">
            <v>2000</v>
          </cell>
        </row>
        <row r="2720">
          <cell r="C2720" t="str">
            <v>2000</v>
          </cell>
        </row>
        <row r="2721">
          <cell r="C2721" t="str">
            <v>2000</v>
          </cell>
        </row>
        <row r="2722">
          <cell r="C2722" t="str">
            <v>2000</v>
          </cell>
        </row>
        <row r="2723">
          <cell r="C2723" t="str">
            <v>2000</v>
          </cell>
        </row>
        <row r="2724">
          <cell r="C2724" t="str">
            <v>2000</v>
          </cell>
        </row>
        <row r="2725">
          <cell r="C2725" t="str">
            <v>2000</v>
          </cell>
        </row>
        <row r="2726">
          <cell r="C2726" t="str">
            <v>2000</v>
          </cell>
        </row>
        <row r="2727">
          <cell r="C2727" t="str">
            <v>2000</v>
          </cell>
        </row>
        <row r="2728">
          <cell r="C2728" t="str">
            <v>2000</v>
          </cell>
        </row>
        <row r="2729">
          <cell r="C2729" t="str">
            <v>2000</v>
          </cell>
        </row>
        <row r="2730">
          <cell r="C2730" t="str">
            <v>2000</v>
          </cell>
        </row>
        <row r="2731">
          <cell r="C2731" t="str">
            <v>2000</v>
          </cell>
        </row>
        <row r="2732">
          <cell r="C2732" t="str">
            <v>2000</v>
          </cell>
        </row>
        <row r="2733">
          <cell r="C2733" t="str">
            <v>2000</v>
          </cell>
        </row>
        <row r="2734">
          <cell r="C2734" t="str">
            <v>2000</v>
          </cell>
        </row>
        <row r="2735">
          <cell r="C2735" t="str">
            <v>2000</v>
          </cell>
        </row>
        <row r="2736">
          <cell r="C2736" t="str">
            <v>2000</v>
          </cell>
        </row>
        <row r="2737">
          <cell r="C2737" t="str">
            <v>2000</v>
          </cell>
        </row>
        <row r="2738">
          <cell r="C2738" t="str">
            <v>2000</v>
          </cell>
        </row>
        <row r="2739">
          <cell r="C2739" t="str">
            <v>2000</v>
          </cell>
        </row>
        <row r="2740">
          <cell r="C2740" t="str">
            <v>2000</v>
          </cell>
        </row>
        <row r="2741">
          <cell r="C2741" t="str">
            <v>2000</v>
          </cell>
        </row>
        <row r="2742">
          <cell r="C2742" t="str">
            <v>2000</v>
          </cell>
        </row>
        <row r="2743">
          <cell r="C2743" t="str">
            <v>2000</v>
          </cell>
        </row>
        <row r="2744">
          <cell r="C2744" t="str">
            <v>2000</v>
          </cell>
        </row>
        <row r="2745">
          <cell r="C2745" t="str">
            <v>2000</v>
          </cell>
        </row>
        <row r="2746">
          <cell r="C2746" t="str">
            <v>2000</v>
          </cell>
        </row>
        <row r="2747">
          <cell r="C2747" t="str">
            <v>2000</v>
          </cell>
        </row>
        <row r="2748">
          <cell r="C2748" t="str">
            <v>2000</v>
          </cell>
        </row>
        <row r="2749">
          <cell r="C2749" t="str">
            <v>2000</v>
          </cell>
        </row>
        <row r="2750">
          <cell r="C2750" t="str">
            <v>2000</v>
          </cell>
        </row>
        <row r="2751">
          <cell r="C2751" t="str">
            <v>2000</v>
          </cell>
        </row>
        <row r="2752">
          <cell r="C2752" t="str">
            <v>2000</v>
          </cell>
        </row>
        <row r="2753">
          <cell r="C2753" t="str">
            <v>2000</v>
          </cell>
        </row>
        <row r="2754">
          <cell r="C2754" t="str">
            <v>2000</v>
          </cell>
        </row>
        <row r="2755">
          <cell r="C2755" t="str">
            <v>2000</v>
          </cell>
        </row>
        <row r="2756">
          <cell r="C2756" t="str">
            <v>2000</v>
          </cell>
        </row>
        <row r="2757">
          <cell r="C2757" t="str">
            <v>2000</v>
          </cell>
        </row>
        <row r="2758">
          <cell r="C2758" t="str">
            <v>2000</v>
          </cell>
        </row>
        <row r="2759">
          <cell r="C2759" t="str">
            <v>2000</v>
          </cell>
        </row>
        <row r="2760">
          <cell r="C2760" t="str">
            <v>2000</v>
          </cell>
        </row>
        <row r="2761">
          <cell r="C2761" t="str">
            <v>2000</v>
          </cell>
        </row>
        <row r="2762">
          <cell r="C2762" t="str">
            <v>2000</v>
          </cell>
        </row>
        <row r="2763">
          <cell r="C2763" t="str">
            <v>2000</v>
          </cell>
        </row>
        <row r="2764">
          <cell r="C2764" t="str">
            <v>2000</v>
          </cell>
        </row>
        <row r="2765">
          <cell r="C2765" t="str">
            <v>2000</v>
          </cell>
        </row>
        <row r="2766">
          <cell r="C2766" t="str">
            <v>2000</v>
          </cell>
        </row>
        <row r="2767">
          <cell r="C2767" t="str">
            <v>2000</v>
          </cell>
        </row>
        <row r="2768">
          <cell r="C2768" t="str">
            <v>2000</v>
          </cell>
        </row>
        <row r="2769">
          <cell r="C2769" t="str">
            <v>2000</v>
          </cell>
        </row>
        <row r="2770">
          <cell r="C2770" t="str">
            <v>2000</v>
          </cell>
        </row>
        <row r="2771">
          <cell r="C2771" t="str">
            <v>2000</v>
          </cell>
        </row>
        <row r="2772">
          <cell r="C2772" t="str">
            <v>2000</v>
          </cell>
        </row>
        <row r="2773">
          <cell r="C2773" t="str">
            <v>2000</v>
          </cell>
        </row>
        <row r="2774">
          <cell r="C2774" t="str">
            <v>2000</v>
          </cell>
        </row>
        <row r="2775">
          <cell r="C2775" t="str">
            <v>2000</v>
          </cell>
        </row>
        <row r="2776">
          <cell r="C2776" t="str">
            <v>2000</v>
          </cell>
        </row>
        <row r="2777">
          <cell r="C2777" t="str">
            <v>2000</v>
          </cell>
        </row>
        <row r="2778">
          <cell r="C2778" t="str">
            <v>2000</v>
          </cell>
        </row>
        <row r="2779">
          <cell r="C2779" t="str">
            <v>2000</v>
          </cell>
        </row>
        <row r="2780">
          <cell r="C2780" t="str">
            <v>2000</v>
          </cell>
        </row>
        <row r="2781">
          <cell r="C2781" t="str">
            <v>2000</v>
          </cell>
        </row>
        <row r="2782">
          <cell r="C2782" t="str">
            <v>2000</v>
          </cell>
        </row>
        <row r="2783">
          <cell r="C2783" t="str">
            <v>2000</v>
          </cell>
        </row>
        <row r="2784">
          <cell r="C2784" t="str">
            <v>2000</v>
          </cell>
        </row>
        <row r="2785">
          <cell r="C2785" t="str">
            <v>2000</v>
          </cell>
        </row>
        <row r="2786">
          <cell r="C2786" t="str">
            <v>2000</v>
          </cell>
        </row>
        <row r="2787">
          <cell r="C2787" t="str">
            <v>2000</v>
          </cell>
        </row>
        <row r="2788">
          <cell r="C2788" t="str">
            <v>2000</v>
          </cell>
        </row>
        <row r="2789">
          <cell r="C2789" t="str">
            <v>2000</v>
          </cell>
        </row>
        <row r="2790">
          <cell r="C2790" t="str">
            <v>2000</v>
          </cell>
        </row>
        <row r="2791">
          <cell r="C2791" t="str">
            <v>2000</v>
          </cell>
        </row>
        <row r="2792">
          <cell r="C2792" t="str">
            <v>2000</v>
          </cell>
        </row>
        <row r="2793">
          <cell r="C2793" t="str">
            <v>2000</v>
          </cell>
        </row>
        <row r="2794">
          <cell r="C2794" t="str">
            <v>2000</v>
          </cell>
        </row>
        <row r="2795">
          <cell r="C2795" t="str">
            <v>2000</v>
          </cell>
        </row>
        <row r="2796">
          <cell r="C2796" t="str">
            <v>2000</v>
          </cell>
        </row>
        <row r="2797">
          <cell r="C2797" t="str">
            <v>2000</v>
          </cell>
        </row>
        <row r="2798">
          <cell r="C2798" t="str">
            <v>2000</v>
          </cell>
        </row>
        <row r="2799">
          <cell r="C2799" t="str">
            <v>2000</v>
          </cell>
        </row>
        <row r="2800">
          <cell r="C2800" t="str">
            <v>2000</v>
          </cell>
        </row>
        <row r="2801">
          <cell r="C2801" t="str">
            <v>2000</v>
          </cell>
        </row>
        <row r="2802">
          <cell r="C2802" t="str">
            <v>2000</v>
          </cell>
        </row>
        <row r="2803">
          <cell r="C2803" t="str">
            <v>2000</v>
          </cell>
        </row>
        <row r="2804">
          <cell r="C2804" t="str">
            <v>2000</v>
          </cell>
        </row>
        <row r="2805">
          <cell r="C2805" t="str">
            <v>2000</v>
          </cell>
        </row>
        <row r="2806">
          <cell r="C2806" t="str">
            <v>2000</v>
          </cell>
        </row>
        <row r="2807">
          <cell r="C2807" t="str">
            <v>2000</v>
          </cell>
        </row>
        <row r="2808">
          <cell r="C2808" t="str">
            <v>2000</v>
          </cell>
        </row>
        <row r="2809">
          <cell r="C2809" t="str">
            <v>2000</v>
          </cell>
        </row>
        <row r="2810">
          <cell r="C2810" t="str">
            <v>2000</v>
          </cell>
        </row>
        <row r="2811">
          <cell r="C2811" t="str">
            <v>2000</v>
          </cell>
        </row>
        <row r="2812">
          <cell r="C2812" t="str">
            <v>2000</v>
          </cell>
        </row>
        <row r="2813">
          <cell r="C2813" t="str">
            <v>2000</v>
          </cell>
        </row>
        <row r="2814">
          <cell r="C2814" t="str">
            <v>2000</v>
          </cell>
        </row>
        <row r="2815">
          <cell r="C2815" t="str">
            <v>2000</v>
          </cell>
        </row>
        <row r="2816">
          <cell r="C2816" t="str">
            <v>2000</v>
          </cell>
        </row>
        <row r="2817">
          <cell r="C2817" t="str">
            <v>2000</v>
          </cell>
        </row>
        <row r="2818">
          <cell r="C2818" t="str">
            <v>2000</v>
          </cell>
        </row>
        <row r="2819">
          <cell r="C2819" t="str">
            <v>2000</v>
          </cell>
        </row>
        <row r="2820">
          <cell r="C2820" t="str">
            <v>2000</v>
          </cell>
        </row>
        <row r="2821">
          <cell r="C2821" t="str">
            <v>2000</v>
          </cell>
        </row>
        <row r="2822">
          <cell r="C2822" t="str">
            <v>2000</v>
          </cell>
        </row>
        <row r="2823">
          <cell r="C2823" t="str">
            <v>2000</v>
          </cell>
        </row>
        <row r="2824">
          <cell r="C2824" t="str">
            <v>2000</v>
          </cell>
        </row>
        <row r="2825">
          <cell r="C2825" t="str">
            <v>2000</v>
          </cell>
        </row>
        <row r="2826">
          <cell r="C2826" t="str">
            <v>2000</v>
          </cell>
        </row>
        <row r="2827">
          <cell r="C2827" t="str">
            <v>2000</v>
          </cell>
        </row>
        <row r="2828">
          <cell r="C2828" t="str">
            <v>2000</v>
          </cell>
        </row>
        <row r="2829">
          <cell r="C2829" t="str">
            <v>2000</v>
          </cell>
        </row>
        <row r="2830">
          <cell r="C2830" t="str">
            <v>2000</v>
          </cell>
        </row>
        <row r="2831">
          <cell r="C2831" t="str">
            <v>2000</v>
          </cell>
        </row>
        <row r="2832">
          <cell r="C2832" t="str">
            <v>2000</v>
          </cell>
        </row>
        <row r="2833">
          <cell r="C2833" t="str">
            <v>2000</v>
          </cell>
        </row>
        <row r="2834">
          <cell r="C2834" t="str">
            <v>2000</v>
          </cell>
        </row>
        <row r="2835">
          <cell r="C2835" t="str">
            <v>2000</v>
          </cell>
        </row>
        <row r="2836">
          <cell r="C2836" t="str">
            <v>2000</v>
          </cell>
        </row>
        <row r="2837">
          <cell r="C2837" t="str">
            <v>2000</v>
          </cell>
        </row>
        <row r="2838">
          <cell r="C2838" t="str">
            <v>2000</v>
          </cell>
        </row>
        <row r="2839">
          <cell r="C2839" t="str">
            <v>2000</v>
          </cell>
        </row>
        <row r="2840">
          <cell r="C2840" t="str">
            <v>2000</v>
          </cell>
        </row>
        <row r="2841">
          <cell r="C2841" t="str">
            <v>2000</v>
          </cell>
        </row>
        <row r="2842">
          <cell r="C2842" t="str">
            <v>2000</v>
          </cell>
        </row>
        <row r="2843">
          <cell r="C2843" t="str">
            <v>2000</v>
          </cell>
        </row>
        <row r="2844">
          <cell r="C2844" t="str">
            <v>2000</v>
          </cell>
        </row>
        <row r="2845">
          <cell r="C2845" t="str">
            <v>2000</v>
          </cell>
        </row>
        <row r="2846">
          <cell r="C2846" t="str">
            <v>2000</v>
          </cell>
        </row>
        <row r="2847">
          <cell r="C2847" t="str">
            <v>2000</v>
          </cell>
        </row>
        <row r="2848">
          <cell r="C2848" t="str">
            <v>2000</v>
          </cell>
        </row>
        <row r="2849">
          <cell r="C2849" t="str">
            <v>2000</v>
          </cell>
        </row>
        <row r="2850">
          <cell r="C2850" t="str">
            <v>2000</v>
          </cell>
        </row>
        <row r="2851">
          <cell r="C2851" t="str">
            <v>2000</v>
          </cell>
        </row>
        <row r="2852">
          <cell r="C2852" t="str">
            <v>2000</v>
          </cell>
        </row>
        <row r="2853">
          <cell r="C2853" t="str">
            <v>2000</v>
          </cell>
        </row>
        <row r="2854">
          <cell r="C2854" t="str">
            <v>2000</v>
          </cell>
        </row>
        <row r="2855">
          <cell r="C2855" t="str">
            <v>2000</v>
          </cell>
        </row>
        <row r="2856">
          <cell r="C2856" t="str">
            <v>2000</v>
          </cell>
        </row>
        <row r="2857">
          <cell r="C2857" t="str">
            <v>2000</v>
          </cell>
        </row>
        <row r="2858">
          <cell r="C2858" t="str">
            <v>2000</v>
          </cell>
        </row>
        <row r="2859">
          <cell r="C2859" t="str">
            <v>2000</v>
          </cell>
        </row>
        <row r="2860">
          <cell r="C2860" t="str">
            <v>2000</v>
          </cell>
        </row>
        <row r="2861">
          <cell r="C2861" t="str">
            <v>2000</v>
          </cell>
        </row>
        <row r="2862">
          <cell r="C2862" t="str">
            <v>2000</v>
          </cell>
        </row>
        <row r="2863">
          <cell r="C2863" t="str">
            <v>2000</v>
          </cell>
        </row>
        <row r="2864">
          <cell r="C2864" t="str">
            <v>2000</v>
          </cell>
        </row>
        <row r="2865">
          <cell r="C2865" t="str">
            <v>2000</v>
          </cell>
        </row>
        <row r="2866">
          <cell r="C2866" t="str">
            <v>2000</v>
          </cell>
        </row>
        <row r="2867">
          <cell r="C2867" t="str">
            <v>2000</v>
          </cell>
        </row>
        <row r="2868">
          <cell r="C2868" t="str">
            <v>2000</v>
          </cell>
        </row>
        <row r="2869">
          <cell r="C2869" t="str">
            <v>2000</v>
          </cell>
        </row>
        <row r="2870">
          <cell r="C2870" t="str">
            <v>2000</v>
          </cell>
        </row>
        <row r="2871">
          <cell r="C2871" t="str">
            <v>2000</v>
          </cell>
        </row>
        <row r="2872">
          <cell r="C2872" t="str">
            <v>2000</v>
          </cell>
        </row>
        <row r="2873">
          <cell r="C2873" t="str">
            <v>2000</v>
          </cell>
        </row>
        <row r="2874">
          <cell r="C2874" t="str">
            <v>2000</v>
          </cell>
        </row>
        <row r="2875">
          <cell r="C2875" t="str">
            <v>2000</v>
          </cell>
        </row>
        <row r="2876">
          <cell r="C2876" t="str">
            <v>2000</v>
          </cell>
        </row>
        <row r="2877">
          <cell r="C2877" t="str">
            <v>2000</v>
          </cell>
        </row>
        <row r="2878">
          <cell r="C2878" t="str">
            <v>2000</v>
          </cell>
        </row>
        <row r="2879">
          <cell r="C2879" t="str">
            <v>2000</v>
          </cell>
        </row>
        <row r="2880">
          <cell r="C2880" t="str">
            <v>2000</v>
          </cell>
        </row>
        <row r="2881">
          <cell r="C2881" t="str">
            <v>2000</v>
          </cell>
        </row>
        <row r="2882">
          <cell r="C2882" t="str">
            <v>2000</v>
          </cell>
        </row>
        <row r="2883">
          <cell r="C2883" t="str">
            <v>2000</v>
          </cell>
        </row>
        <row r="2884">
          <cell r="C2884" t="str">
            <v>2000</v>
          </cell>
        </row>
        <row r="2885">
          <cell r="C2885" t="str">
            <v>2000</v>
          </cell>
        </row>
        <row r="2886">
          <cell r="C2886" t="str">
            <v>2000</v>
          </cell>
        </row>
        <row r="2887">
          <cell r="C2887" t="str">
            <v>2000</v>
          </cell>
        </row>
        <row r="2888">
          <cell r="C2888" t="str">
            <v>2000</v>
          </cell>
        </row>
        <row r="2889">
          <cell r="C2889" t="str">
            <v>2000</v>
          </cell>
        </row>
        <row r="2890">
          <cell r="C2890" t="str">
            <v>2000</v>
          </cell>
        </row>
        <row r="2891">
          <cell r="C2891" t="str">
            <v>2000</v>
          </cell>
        </row>
        <row r="2892">
          <cell r="C2892" t="str">
            <v>2000</v>
          </cell>
        </row>
        <row r="2893">
          <cell r="C2893" t="str">
            <v>2000</v>
          </cell>
        </row>
        <row r="2894">
          <cell r="C2894" t="str">
            <v>2000</v>
          </cell>
        </row>
        <row r="2895">
          <cell r="C2895" t="str">
            <v>2000</v>
          </cell>
        </row>
        <row r="2896">
          <cell r="C2896" t="str">
            <v>2000</v>
          </cell>
        </row>
        <row r="2897">
          <cell r="C2897" t="str">
            <v>2000</v>
          </cell>
        </row>
        <row r="2898">
          <cell r="C2898" t="str">
            <v>2000</v>
          </cell>
        </row>
        <row r="2899">
          <cell r="C2899" t="str">
            <v>2000</v>
          </cell>
        </row>
        <row r="2900">
          <cell r="C2900" t="str">
            <v>2000</v>
          </cell>
        </row>
        <row r="2901">
          <cell r="C2901" t="str">
            <v>2000</v>
          </cell>
        </row>
        <row r="2902">
          <cell r="C2902" t="str">
            <v>2000</v>
          </cell>
        </row>
        <row r="2903">
          <cell r="C2903" t="str">
            <v>2000</v>
          </cell>
        </row>
        <row r="2904">
          <cell r="C2904" t="str">
            <v>2000</v>
          </cell>
        </row>
        <row r="2905">
          <cell r="C2905" t="str">
            <v>2000</v>
          </cell>
        </row>
        <row r="2906">
          <cell r="C2906" t="str">
            <v>2000</v>
          </cell>
        </row>
        <row r="2907">
          <cell r="C2907" t="str">
            <v>2000</v>
          </cell>
        </row>
        <row r="2908">
          <cell r="C2908" t="str">
            <v>2000</v>
          </cell>
        </row>
        <row r="2909">
          <cell r="C2909" t="str">
            <v>2000</v>
          </cell>
        </row>
        <row r="2910">
          <cell r="C2910" t="str">
            <v>2000</v>
          </cell>
        </row>
        <row r="2911">
          <cell r="C2911" t="str">
            <v>2000</v>
          </cell>
        </row>
        <row r="2912">
          <cell r="C2912" t="str">
            <v>2000</v>
          </cell>
        </row>
        <row r="2913">
          <cell r="C2913" t="str">
            <v>2000</v>
          </cell>
        </row>
        <row r="2914">
          <cell r="C2914" t="str">
            <v>2000</v>
          </cell>
        </row>
        <row r="2915">
          <cell r="C2915" t="str">
            <v>2000</v>
          </cell>
        </row>
        <row r="2916">
          <cell r="C2916" t="str">
            <v>2000</v>
          </cell>
        </row>
        <row r="2917">
          <cell r="C2917" t="str">
            <v>2000</v>
          </cell>
        </row>
        <row r="2918">
          <cell r="C2918" t="str">
            <v>2000</v>
          </cell>
        </row>
        <row r="2919">
          <cell r="C2919" t="str">
            <v>2000</v>
          </cell>
        </row>
        <row r="2920">
          <cell r="C2920" t="str">
            <v>2000</v>
          </cell>
        </row>
        <row r="2921">
          <cell r="C2921" t="str">
            <v>2000</v>
          </cell>
        </row>
        <row r="2922">
          <cell r="C2922" t="str">
            <v>2000</v>
          </cell>
        </row>
        <row r="2923">
          <cell r="C2923" t="str">
            <v>2000</v>
          </cell>
        </row>
        <row r="2924">
          <cell r="C2924" t="str">
            <v>2000</v>
          </cell>
        </row>
        <row r="2925">
          <cell r="C2925" t="str">
            <v>2000</v>
          </cell>
        </row>
        <row r="2926">
          <cell r="C2926" t="str">
            <v>2000</v>
          </cell>
        </row>
        <row r="2927">
          <cell r="C2927" t="str">
            <v>2000</v>
          </cell>
        </row>
        <row r="2928">
          <cell r="C2928" t="str">
            <v>2000</v>
          </cell>
        </row>
        <row r="2929">
          <cell r="C2929" t="str">
            <v>2000</v>
          </cell>
        </row>
        <row r="2930">
          <cell r="C2930" t="str">
            <v>2000</v>
          </cell>
        </row>
        <row r="2931">
          <cell r="C2931" t="str">
            <v>2000</v>
          </cell>
        </row>
        <row r="2932">
          <cell r="C2932" t="str">
            <v>2000</v>
          </cell>
        </row>
        <row r="2933">
          <cell r="C2933" t="str">
            <v>2000</v>
          </cell>
        </row>
        <row r="2934">
          <cell r="C2934" t="str">
            <v>2000</v>
          </cell>
        </row>
        <row r="2935">
          <cell r="C2935" t="str">
            <v>2000</v>
          </cell>
        </row>
        <row r="2936">
          <cell r="C2936" t="str">
            <v>2000</v>
          </cell>
        </row>
        <row r="2937">
          <cell r="C2937" t="str">
            <v>2000</v>
          </cell>
        </row>
        <row r="2938">
          <cell r="C2938" t="str">
            <v>2000</v>
          </cell>
        </row>
        <row r="2939">
          <cell r="C2939" t="str">
            <v>2000</v>
          </cell>
        </row>
        <row r="2940">
          <cell r="C2940" t="str">
            <v>2000</v>
          </cell>
        </row>
        <row r="2941">
          <cell r="C2941" t="str">
            <v>2000</v>
          </cell>
        </row>
        <row r="2942">
          <cell r="C2942" t="str">
            <v>2000</v>
          </cell>
        </row>
        <row r="2943">
          <cell r="C2943" t="str">
            <v>2000</v>
          </cell>
        </row>
        <row r="2944">
          <cell r="C2944" t="str">
            <v>2000</v>
          </cell>
        </row>
        <row r="2945">
          <cell r="C2945" t="str">
            <v>2000</v>
          </cell>
        </row>
        <row r="2946">
          <cell r="C2946" t="str">
            <v>2000</v>
          </cell>
        </row>
        <row r="2947">
          <cell r="C2947" t="str">
            <v>2000</v>
          </cell>
        </row>
        <row r="2948">
          <cell r="C2948" t="str">
            <v>2000</v>
          </cell>
        </row>
        <row r="2949">
          <cell r="C2949" t="str">
            <v>2000</v>
          </cell>
        </row>
        <row r="2950">
          <cell r="C2950" t="str">
            <v>2000</v>
          </cell>
        </row>
        <row r="2951">
          <cell r="C2951" t="str">
            <v>2000</v>
          </cell>
        </row>
        <row r="2952">
          <cell r="C2952" t="str">
            <v>2000</v>
          </cell>
        </row>
        <row r="2953">
          <cell r="C2953" t="str">
            <v>2000</v>
          </cell>
        </row>
        <row r="2954">
          <cell r="C2954" t="str">
            <v>2000</v>
          </cell>
        </row>
        <row r="2955">
          <cell r="C2955" t="str">
            <v>2000</v>
          </cell>
        </row>
        <row r="2956">
          <cell r="C2956" t="str">
            <v>2000</v>
          </cell>
        </row>
        <row r="2957">
          <cell r="C2957" t="str">
            <v>2000</v>
          </cell>
        </row>
        <row r="2958">
          <cell r="C2958" t="str">
            <v>2000</v>
          </cell>
        </row>
        <row r="2959">
          <cell r="C2959" t="str">
            <v>2000</v>
          </cell>
        </row>
        <row r="2960">
          <cell r="C2960" t="str">
            <v>2000</v>
          </cell>
        </row>
        <row r="2961">
          <cell r="C2961" t="str">
            <v>2000</v>
          </cell>
        </row>
        <row r="2962">
          <cell r="C2962" t="str">
            <v>2000</v>
          </cell>
        </row>
        <row r="2963">
          <cell r="C2963" t="str">
            <v>2000</v>
          </cell>
        </row>
        <row r="2964">
          <cell r="C2964" t="str">
            <v>2000</v>
          </cell>
        </row>
        <row r="2965">
          <cell r="C2965" t="str">
            <v>2000</v>
          </cell>
        </row>
        <row r="2966">
          <cell r="C2966" t="str">
            <v>2000</v>
          </cell>
        </row>
        <row r="2967">
          <cell r="C2967" t="str">
            <v>2000</v>
          </cell>
        </row>
        <row r="2968">
          <cell r="C2968" t="str">
            <v>2000</v>
          </cell>
        </row>
        <row r="2969">
          <cell r="C2969" t="str">
            <v>2000</v>
          </cell>
        </row>
        <row r="2970">
          <cell r="C2970" t="str">
            <v>2000</v>
          </cell>
        </row>
        <row r="2971">
          <cell r="C2971" t="str">
            <v>2000</v>
          </cell>
        </row>
        <row r="2972">
          <cell r="C2972" t="str">
            <v>2000</v>
          </cell>
        </row>
        <row r="2973">
          <cell r="C2973" t="str">
            <v>2000</v>
          </cell>
        </row>
        <row r="2974">
          <cell r="C2974" t="str">
            <v>2000</v>
          </cell>
        </row>
        <row r="2975">
          <cell r="C2975" t="str">
            <v>2000</v>
          </cell>
        </row>
        <row r="2976">
          <cell r="C2976" t="str">
            <v>2000</v>
          </cell>
        </row>
        <row r="2977">
          <cell r="C2977" t="str">
            <v>2000</v>
          </cell>
        </row>
        <row r="2978">
          <cell r="C2978" t="str">
            <v>2000</v>
          </cell>
        </row>
        <row r="2979">
          <cell r="C2979" t="str">
            <v>2000</v>
          </cell>
        </row>
        <row r="2980">
          <cell r="C2980" t="str">
            <v>2000</v>
          </cell>
        </row>
        <row r="2981">
          <cell r="C2981" t="str">
            <v>2000</v>
          </cell>
        </row>
        <row r="2982">
          <cell r="C2982" t="str">
            <v>2000</v>
          </cell>
        </row>
        <row r="2983">
          <cell r="C2983" t="str">
            <v>2000</v>
          </cell>
        </row>
        <row r="2984">
          <cell r="C2984" t="str">
            <v>2000</v>
          </cell>
        </row>
        <row r="2985">
          <cell r="C2985" t="str">
            <v>2000</v>
          </cell>
        </row>
        <row r="2986">
          <cell r="C2986" t="str">
            <v>2000</v>
          </cell>
        </row>
        <row r="2987">
          <cell r="C2987" t="str">
            <v>2000</v>
          </cell>
        </row>
        <row r="2988">
          <cell r="C2988" t="str">
            <v>2000</v>
          </cell>
        </row>
        <row r="2989">
          <cell r="C2989" t="str">
            <v>2000</v>
          </cell>
        </row>
        <row r="2990">
          <cell r="C2990" t="str">
            <v>2000</v>
          </cell>
        </row>
        <row r="2991">
          <cell r="C2991" t="str">
            <v>2000</v>
          </cell>
        </row>
        <row r="2992">
          <cell r="C2992" t="str">
            <v>2000</v>
          </cell>
        </row>
        <row r="2993">
          <cell r="C2993" t="str">
            <v>2000</v>
          </cell>
        </row>
        <row r="2994">
          <cell r="C2994" t="str">
            <v>2000</v>
          </cell>
        </row>
        <row r="2995">
          <cell r="C2995" t="str">
            <v>2000</v>
          </cell>
        </row>
        <row r="2996">
          <cell r="C2996" t="str">
            <v>2000</v>
          </cell>
        </row>
        <row r="2997">
          <cell r="C2997" t="str">
            <v>2000</v>
          </cell>
        </row>
        <row r="2998">
          <cell r="C2998" t="str">
            <v>2000</v>
          </cell>
        </row>
        <row r="2999">
          <cell r="C2999" t="str">
            <v>2000</v>
          </cell>
        </row>
        <row r="3000">
          <cell r="C3000" t="str">
            <v>2000</v>
          </cell>
        </row>
        <row r="3001">
          <cell r="C3001" t="str">
            <v>2000</v>
          </cell>
        </row>
        <row r="3002">
          <cell r="C3002" t="str">
            <v>2000</v>
          </cell>
        </row>
        <row r="3003">
          <cell r="C3003" t="str">
            <v>2000</v>
          </cell>
        </row>
        <row r="3004">
          <cell r="C3004" t="str">
            <v>2000</v>
          </cell>
        </row>
        <row r="3005">
          <cell r="C3005" t="str">
            <v>2000</v>
          </cell>
        </row>
        <row r="3006">
          <cell r="C3006" t="str">
            <v>2000</v>
          </cell>
        </row>
        <row r="3007">
          <cell r="C3007" t="str">
            <v>2000</v>
          </cell>
        </row>
        <row r="3008">
          <cell r="C3008" t="str">
            <v>2000</v>
          </cell>
        </row>
        <row r="3009">
          <cell r="C3009" t="str">
            <v>2000</v>
          </cell>
        </row>
        <row r="3010">
          <cell r="C3010" t="str">
            <v>2000</v>
          </cell>
        </row>
        <row r="3011">
          <cell r="C3011" t="str">
            <v>2000</v>
          </cell>
        </row>
        <row r="3012">
          <cell r="C3012" t="str">
            <v>2000</v>
          </cell>
        </row>
        <row r="3013">
          <cell r="C3013" t="str">
            <v>2000</v>
          </cell>
        </row>
        <row r="3014">
          <cell r="C3014" t="str">
            <v>2000</v>
          </cell>
        </row>
        <row r="3015">
          <cell r="C3015" t="str">
            <v>2000</v>
          </cell>
        </row>
        <row r="3016">
          <cell r="C3016" t="str">
            <v>2000</v>
          </cell>
        </row>
        <row r="3017">
          <cell r="C3017" t="str">
            <v>2000</v>
          </cell>
        </row>
        <row r="3018">
          <cell r="C3018" t="str">
            <v>2000</v>
          </cell>
        </row>
        <row r="3019">
          <cell r="C3019" t="str">
            <v>2000</v>
          </cell>
        </row>
        <row r="3020">
          <cell r="C3020" t="str">
            <v>2000</v>
          </cell>
        </row>
        <row r="3021">
          <cell r="C3021" t="str">
            <v>2000</v>
          </cell>
        </row>
        <row r="3022">
          <cell r="C3022" t="str">
            <v>2000</v>
          </cell>
        </row>
        <row r="3023">
          <cell r="C3023" t="str">
            <v>2000</v>
          </cell>
        </row>
        <row r="3024">
          <cell r="C3024" t="str">
            <v>2000</v>
          </cell>
        </row>
        <row r="3025">
          <cell r="C3025" t="str">
            <v>2000</v>
          </cell>
        </row>
        <row r="3026">
          <cell r="C3026" t="str">
            <v>2000</v>
          </cell>
        </row>
        <row r="3027">
          <cell r="C3027" t="str">
            <v>2000</v>
          </cell>
        </row>
        <row r="3028">
          <cell r="C3028" t="str">
            <v>2000</v>
          </cell>
        </row>
        <row r="3029">
          <cell r="C3029" t="str">
            <v>2000</v>
          </cell>
        </row>
        <row r="3030">
          <cell r="C3030" t="str">
            <v>2000</v>
          </cell>
        </row>
        <row r="3031">
          <cell r="C3031" t="str">
            <v>2000</v>
          </cell>
        </row>
        <row r="3032">
          <cell r="C3032" t="str">
            <v>2000</v>
          </cell>
        </row>
        <row r="3033">
          <cell r="C3033" t="str">
            <v>2000</v>
          </cell>
        </row>
        <row r="3034">
          <cell r="C3034" t="str">
            <v>2000</v>
          </cell>
        </row>
        <row r="3035">
          <cell r="C3035" t="str">
            <v>2000</v>
          </cell>
        </row>
        <row r="3036">
          <cell r="C3036" t="str">
            <v>2000</v>
          </cell>
        </row>
        <row r="3037">
          <cell r="C3037" t="str">
            <v>2000</v>
          </cell>
        </row>
        <row r="3038">
          <cell r="C3038" t="str">
            <v>2000</v>
          </cell>
        </row>
        <row r="3039">
          <cell r="C3039" t="str">
            <v>2000</v>
          </cell>
        </row>
        <row r="3040">
          <cell r="C3040" t="str">
            <v>2000</v>
          </cell>
        </row>
        <row r="3041">
          <cell r="C3041" t="str">
            <v>2000</v>
          </cell>
        </row>
        <row r="3042">
          <cell r="C3042" t="str">
            <v>2000</v>
          </cell>
        </row>
        <row r="3043">
          <cell r="C3043" t="str">
            <v>2000</v>
          </cell>
        </row>
        <row r="3044">
          <cell r="C3044" t="str">
            <v>2000</v>
          </cell>
        </row>
        <row r="3045">
          <cell r="C3045" t="str">
            <v>2000</v>
          </cell>
        </row>
        <row r="3046">
          <cell r="C3046" t="str">
            <v>2000</v>
          </cell>
        </row>
        <row r="3047">
          <cell r="C3047" t="str">
            <v>2000</v>
          </cell>
        </row>
        <row r="3048">
          <cell r="C3048" t="str">
            <v>2000</v>
          </cell>
        </row>
        <row r="3049">
          <cell r="C3049" t="str">
            <v>2000</v>
          </cell>
        </row>
        <row r="3050">
          <cell r="C3050" t="str">
            <v>2000</v>
          </cell>
        </row>
        <row r="3051">
          <cell r="C3051" t="str">
            <v>2000</v>
          </cell>
        </row>
        <row r="3052">
          <cell r="C3052" t="str">
            <v>2000</v>
          </cell>
        </row>
        <row r="3053">
          <cell r="C3053" t="str">
            <v>2000</v>
          </cell>
        </row>
        <row r="3054">
          <cell r="C3054" t="str">
            <v>2000</v>
          </cell>
        </row>
        <row r="3055">
          <cell r="C3055" t="str">
            <v>2000</v>
          </cell>
        </row>
        <row r="3056">
          <cell r="C3056" t="str">
            <v>2000</v>
          </cell>
        </row>
        <row r="3057">
          <cell r="C3057" t="str">
            <v>2000</v>
          </cell>
        </row>
        <row r="3058">
          <cell r="C3058" t="str">
            <v>2000</v>
          </cell>
        </row>
        <row r="3059">
          <cell r="C3059" t="str">
            <v>2000</v>
          </cell>
        </row>
        <row r="3060">
          <cell r="C3060" t="str">
            <v>2000</v>
          </cell>
        </row>
        <row r="3061">
          <cell r="C3061" t="str">
            <v>2000</v>
          </cell>
        </row>
        <row r="3062">
          <cell r="C3062" t="str">
            <v>2000</v>
          </cell>
        </row>
        <row r="3063">
          <cell r="C3063" t="str">
            <v>2000</v>
          </cell>
        </row>
        <row r="3064">
          <cell r="C3064" t="str">
            <v>2000</v>
          </cell>
        </row>
        <row r="3065">
          <cell r="C3065" t="str">
            <v>2000</v>
          </cell>
        </row>
        <row r="3066">
          <cell r="C3066" t="str">
            <v>2000</v>
          </cell>
        </row>
        <row r="3067">
          <cell r="C3067" t="str">
            <v>2000</v>
          </cell>
        </row>
        <row r="3068">
          <cell r="C3068" t="str">
            <v>2000</v>
          </cell>
        </row>
        <row r="3069">
          <cell r="C3069" t="str">
            <v>2000</v>
          </cell>
        </row>
        <row r="3070">
          <cell r="C3070" t="str">
            <v>2000</v>
          </cell>
        </row>
        <row r="3071">
          <cell r="C3071" t="str">
            <v>2000</v>
          </cell>
        </row>
        <row r="3072">
          <cell r="C3072" t="str">
            <v>2000</v>
          </cell>
        </row>
        <row r="3073">
          <cell r="C3073" t="str">
            <v>2000</v>
          </cell>
        </row>
        <row r="3074">
          <cell r="C3074" t="str">
            <v>2000</v>
          </cell>
        </row>
        <row r="3075">
          <cell r="C3075" t="str">
            <v>2000</v>
          </cell>
        </row>
        <row r="3076">
          <cell r="C3076" t="str">
            <v>2000</v>
          </cell>
        </row>
        <row r="3077">
          <cell r="C3077" t="str">
            <v>2000</v>
          </cell>
        </row>
        <row r="3078">
          <cell r="C3078" t="str">
            <v>2000</v>
          </cell>
        </row>
        <row r="3079">
          <cell r="C3079" t="str">
            <v>2000</v>
          </cell>
        </row>
        <row r="3080">
          <cell r="C3080" t="str">
            <v>2000</v>
          </cell>
        </row>
        <row r="3081">
          <cell r="C3081" t="str">
            <v>2000</v>
          </cell>
        </row>
        <row r="3082">
          <cell r="C3082" t="str">
            <v>2000</v>
          </cell>
        </row>
        <row r="3083">
          <cell r="C3083" t="str">
            <v>2000</v>
          </cell>
        </row>
        <row r="3084">
          <cell r="C3084" t="str">
            <v>2000</v>
          </cell>
        </row>
        <row r="3085">
          <cell r="C3085" t="str">
            <v>2000</v>
          </cell>
        </row>
        <row r="3086">
          <cell r="C3086" t="str">
            <v>2000</v>
          </cell>
        </row>
        <row r="3087">
          <cell r="C3087" t="str">
            <v>2000</v>
          </cell>
        </row>
        <row r="3088">
          <cell r="C3088" t="str">
            <v>2000</v>
          </cell>
        </row>
        <row r="3089">
          <cell r="C3089" t="str">
            <v>2000</v>
          </cell>
        </row>
        <row r="3090">
          <cell r="C3090" t="str">
            <v>2000</v>
          </cell>
        </row>
        <row r="3091">
          <cell r="C3091" t="str">
            <v>2000</v>
          </cell>
        </row>
        <row r="3092">
          <cell r="C3092" t="str">
            <v>2000</v>
          </cell>
        </row>
        <row r="3093">
          <cell r="C3093" t="str">
            <v>2000</v>
          </cell>
        </row>
        <row r="3094">
          <cell r="C3094" t="str">
            <v>2000</v>
          </cell>
        </row>
        <row r="3095">
          <cell r="C3095" t="str">
            <v>2000</v>
          </cell>
        </row>
        <row r="3096">
          <cell r="C3096" t="str">
            <v>2000</v>
          </cell>
        </row>
        <row r="3097">
          <cell r="C3097" t="str">
            <v>2000</v>
          </cell>
        </row>
        <row r="3098">
          <cell r="C3098" t="str">
            <v>2000</v>
          </cell>
        </row>
        <row r="3099">
          <cell r="C3099" t="str">
            <v>2000</v>
          </cell>
        </row>
        <row r="3100">
          <cell r="C3100" t="str">
            <v>2000</v>
          </cell>
        </row>
        <row r="3101">
          <cell r="C3101" t="str">
            <v>2000</v>
          </cell>
        </row>
        <row r="3102">
          <cell r="C3102" t="str">
            <v>2000</v>
          </cell>
        </row>
        <row r="3103">
          <cell r="C3103" t="str">
            <v>2000</v>
          </cell>
        </row>
        <row r="3104">
          <cell r="C3104" t="str">
            <v>2000</v>
          </cell>
        </row>
        <row r="3105">
          <cell r="C3105" t="str">
            <v>2000</v>
          </cell>
        </row>
        <row r="3106">
          <cell r="C3106" t="str">
            <v>2000</v>
          </cell>
        </row>
        <row r="3107">
          <cell r="C3107" t="str">
            <v>2000</v>
          </cell>
        </row>
        <row r="3108">
          <cell r="C3108" t="str">
            <v>2000</v>
          </cell>
        </row>
        <row r="3109">
          <cell r="C3109" t="str">
            <v>2000</v>
          </cell>
        </row>
        <row r="3110">
          <cell r="C3110" t="str">
            <v>2000</v>
          </cell>
        </row>
        <row r="3111">
          <cell r="C3111" t="str">
            <v>2000</v>
          </cell>
        </row>
        <row r="3112">
          <cell r="C3112" t="str">
            <v>2000</v>
          </cell>
        </row>
        <row r="3113">
          <cell r="C3113" t="str">
            <v>2000</v>
          </cell>
        </row>
        <row r="3114">
          <cell r="C3114" t="str">
            <v>2000</v>
          </cell>
        </row>
        <row r="3115">
          <cell r="C3115" t="str">
            <v>2000</v>
          </cell>
        </row>
        <row r="3116">
          <cell r="C3116" t="str">
            <v>2000</v>
          </cell>
        </row>
        <row r="3117">
          <cell r="C3117" t="str">
            <v>2000</v>
          </cell>
        </row>
        <row r="3118">
          <cell r="C3118" t="str">
            <v>2000</v>
          </cell>
        </row>
        <row r="3119">
          <cell r="C3119" t="str">
            <v>2000</v>
          </cell>
        </row>
        <row r="3120">
          <cell r="C3120" t="str">
            <v>2000</v>
          </cell>
        </row>
        <row r="3121">
          <cell r="C3121" t="str">
            <v>2000</v>
          </cell>
        </row>
        <row r="3122">
          <cell r="C3122" t="str">
            <v>2000</v>
          </cell>
        </row>
        <row r="3123">
          <cell r="C3123" t="str">
            <v>2000</v>
          </cell>
        </row>
        <row r="3124">
          <cell r="C3124" t="str">
            <v>2000</v>
          </cell>
        </row>
        <row r="3125">
          <cell r="C3125" t="str">
            <v>2000</v>
          </cell>
        </row>
        <row r="3126">
          <cell r="C3126" t="str">
            <v>2000</v>
          </cell>
        </row>
        <row r="3127">
          <cell r="C3127" t="str">
            <v>2000</v>
          </cell>
        </row>
        <row r="3128">
          <cell r="C3128" t="str">
            <v>2000</v>
          </cell>
        </row>
        <row r="3129">
          <cell r="C3129" t="str">
            <v>2000</v>
          </cell>
        </row>
        <row r="3130">
          <cell r="C3130" t="str">
            <v>2000</v>
          </cell>
        </row>
        <row r="3131">
          <cell r="C3131" t="str">
            <v>2000</v>
          </cell>
        </row>
        <row r="3132">
          <cell r="C3132" t="str">
            <v>2000</v>
          </cell>
        </row>
        <row r="3133">
          <cell r="C3133" t="str">
            <v>2000</v>
          </cell>
        </row>
        <row r="3134">
          <cell r="C3134" t="str">
            <v>2000</v>
          </cell>
        </row>
        <row r="3135">
          <cell r="C3135" t="str">
            <v>2000</v>
          </cell>
        </row>
        <row r="3136">
          <cell r="C3136" t="str">
            <v>2000</v>
          </cell>
        </row>
        <row r="3137">
          <cell r="C3137" t="str">
            <v>2000</v>
          </cell>
        </row>
        <row r="3138">
          <cell r="C3138" t="str">
            <v>2000</v>
          </cell>
        </row>
        <row r="3139">
          <cell r="C3139" t="str">
            <v>2000</v>
          </cell>
        </row>
        <row r="3140">
          <cell r="C3140" t="str">
            <v>2000</v>
          </cell>
        </row>
        <row r="3141">
          <cell r="C3141" t="str">
            <v>2000</v>
          </cell>
        </row>
        <row r="3142">
          <cell r="C3142" t="str">
            <v>2000</v>
          </cell>
        </row>
        <row r="3143">
          <cell r="C3143" t="str">
            <v>2000</v>
          </cell>
        </row>
        <row r="3144">
          <cell r="C3144" t="str">
            <v>2000</v>
          </cell>
        </row>
        <row r="3145">
          <cell r="C3145" t="str">
            <v>2000</v>
          </cell>
        </row>
        <row r="3146">
          <cell r="C3146" t="str">
            <v>2000</v>
          </cell>
        </row>
        <row r="3147">
          <cell r="C3147" t="str">
            <v>2000</v>
          </cell>
        </row>
        <row r="3148">
          <cell r="C3148" t="str">
            <v>2000</v>
          </cell>
        </row>
        <row r="3149">
          <cell r="C3149" t="str">
            <v>2000</v>
          </cell>
        </row>
        <row r="3150">
          <cell r="C3150" t="str">
            <v>2000</v>
          </cell>
        </row>
        <row r="3151">
          <cell r="C3151" t="str">
            <v>2000</v>
          </cell>
        </row>
        <row r="3152">
          <cell r="C3152" t="str">
            <v>2000</v>
          </cell>
        </row>
        <row r="3153">
          <cell r="C3153" t="str">
            <v>2000</v>
          </cell>
        </row>
        <row r="3154">
          <cell r="C3154" t="str">
            <v>2000</v>
          </cell>
        </row>
        <row r="3155">
          <cell r="C3155" t="str">
            <v>2000</v>
          </cell>
        </row>
        <row r="3156">
          <cell r="C3156" t="str">
            <v>2000</v>
          </cell>
        </row>
        <row r="3157">
          <cell r="C3157" t="str">
            <v>2000</v>
          </cell>
        </row>
        <row r="3158">
          <cell r="C3158" t="str">
            <v>2000</v>
          </cell>
        </row>
        <row r="3159">
          <cell r="C3159" t="str">
            <v>2000</v>
          </cell>
        </row>
        <row r="3160">
          <cell r="C3160" t="str">
            <v>2000</v>
          </cell>
        </row>
        <row r="3161">
          <cell r="C3161" t="str">
            <v>2000</v>
          </cell>
        </row>
        <row r="3162">
          <cell r="C3162" t="str">
            <v>2000</v>
          </cell>
        </row>
        <row r="3163">
          <cell r="C3163" t="str">
            <v>2000</v>
          </cell>
        </row>
        <row r="3164">
          <cell r="C3164" t="str">
            <v>2000</v>
          </cell>
        </row>
        <row r="3165">
          <cell r="C3165" t="str">
            <v>2000</v>
          </cell>
        </row>
        <row r="3166">
          <cell r="C3166" t="str">
            <v>2000</v>
          </cell>
        </row>
        <row r="3167">
          <cell r="C3167" t="str">
            <v>2000</v>
          </cell>
        </row>
        <row r="3168">
          <cell r="C3168" t="str">
            <v>2000</v>
          </cell>
        </row>
        <row r="3169">
          <cell r="C3169" t="str">
            <v>2000</v>
          </cell>
        </row>
        <row r="3170">
          <cell r="C3170" t="str">
            <v>2000</v>
          </cell>
        </row>
        <row r="3171">
          <cell r="C3171" t="str">
            <v>2000</v>
          </cell>
        </row>
        <row r="3172">
          <cell r="C3172" t="str">
            <v>2000</v>
          </cell>
        </row>
        <row r="3173">
          <cell r="C3173" t="str">
            <v>2000</v>
          </cell>
        </row>
        <row r="3174">
          <cell r="C3174" t="str">
            <v>2000</v>
          </cell>
        </row>
        <row r="3175">
          <cell r="C3175" t="str">
            <v>2000</v>
          </cell>
        </row>
        <row r="3176">
          <cell r="C3176" t="str">
            <v>2000</v>
          </cell>
        </row>
        <row r="3177">
          <cell r="C3177" t="str">
            <v>2000</v>
          </cell>
        </row>
        <row r="3178">
          <cell r="C3178" t="str">
            <v>2000</v>
          </cell>
        </row>
        <row r="3179">
          <cell r="C3179" t="str">
            <v>2000</v>
          </cell>
        </row>
        <row r="3180">
          <cell r="C3180" t="str">
            <v>2000</v>
          </cell>
        </row>
        <row r="3181">
          <cell r="C3181" t="str">
            <v>2000</v>
          </cell>
        </row>
        <row r="3182">
          <cell r="C3182" t="str">
            <v>2000</v>
          </cell>
        </row>
        <row r="3183">
          <cell r="C3183" t="str">
            <v>2000</v>
          </cell>
        </row>
        <row r="3184">
          <cell r="C3184" t="str">
            <v>2000</v>
          </cell>
        </row>
        <row r="3185">
          <cell r="C3185" t="str">
            <v>2000</v>
          </cell>
        </row>
        <row r="3186">
          <cell r="C3186" t="str">
            <v>2000</v>
          </cell>
        </row>
        <row r="3187">
          <cell r="C3187" t="str">
            <v>2000</v>
          </cell>
        </row>
        <row r="3188">
          <cell r="C3188" t="str">
            <v>2000</v>
          </cell>
        </row>
        <row r="3189">
          <cell r="C3189" t="str">
            <v>2000</v>
          </cell>
        </row>
        <row r="3190">
          <cell r="C3190" t="str">
            <v>2000</v>
          </cell>
        </row>
        <row r="3191">
          <cell r="C3191" t="str">
            <v>2000</v>
          </cell>
        </row>
        <row r="3192">
          <cell r="C3192" t="str">
            <v>2000</v>
          </cell>
        </row>
        <row r="3193">
          <cell r="C3193" t="str">
            <v>2000</v>
          </cell>
        </row>
        <row r="3194">
          <cell r="C3194" t="str">
            <v>2000</v>
          </cell>
        </row>
        <row r="3195">
          <cell r="C3195" t="str">
            <v>2000</v>
          </cell>
        </row>
        <row r="3196">
          <cell r="C3196" t="str">
            <v>2000</v>
          </cell>
        </row>
        <row r="3197">
          <cell r="C3197" t="str">
            <v>2000</v>
          </cell>
        </row>
        <row r="3198">
          <cell r="C3198" t="str">
            <v>2000</v>
          </cell>
        </row>
        <row r="3199">
          <cell r="C3199" t="str">
            <v>2000</v>
          </cell>
        </row>
        <row r="3200">
          <cell r="C3200" t="str">
            <v>2000</v>
          </cell>
        </row>
        <row r="3201">
          <cell r="C3201" t="str">
            <v>2000</v>
          </cell>
        </row>
        <row r="3202">
          <cell r="C3202" t="str">
            <v>2000</v>
          </cell>
        </row>
        <row r="3203">
          <cell r="C3203" t="str">
            <v>2000</v>
          </cell>
        </row>
        <row r="3204">
          <cell r="C3204" t="str">
            <v>2000</v>
          </cell>
        </row>
        <row r="3205">
          <cell r="C3205" t="str">
            <v>2000</v>
          </cell>
        </row>
        <row r="3206">
          <cell r="C3206" t="str">
            <v>2000</v>
          </cell>
        </row>
        <row r="3207">
          <cell r="C3207" t="str">
            <v>2000</v>
          </cell>
        </row>
        <row r="3208">
          <cell r="C3208" t="str">
            <v>2000</v>
          </cell>
        </row>
        <row r="3209">
          <cell r="C3209" t="str">
            <v>2000</v>
          </cell>
        </row>
        <row r="3210">
          <cell r="C3210" t="str">
            <v>2000</v>
          </cell>
        </row>
        <row r="3211">
          <cell r="C3211" t="str">
            <v>2000</v>
          </cell>
        </row>
        <row r="3212">
          <cell r="C3212" t="str">
            <v>2000</v>
          </cell>
        </row>
        <row r="3213">
          <cell r="C3213" t="str">
            <v>2000</v>
          </cell>
        </row>
        <row r="3214">
          <cell r="C3214" t="str">
            <v>2000</v>
          </cell>
        </row>
        <row r="3215">
          <cell r="C3215" t="str">
            <v>2000</v>
          </cell>
        </row>
        <row r="3216">
          <cell r="C3216" t="str">
            <v>2000</v>
          </cell>
        </row>
        <row r="3217">
          <cell r="C3217" t="str">
            <v>2000</v>
          </cell>
        </row>
        <row r="3218">
          <cell r="C3218" t="str">
            <v>2000</v>
          </cell>
        </row>
        <row r="3219">
          <cell r="C3219" t="str">
            <v>2000</v>
          </cell>
        </row>
        <row r="3220">
          <cell r="C3220" t="str">
            <v>2000</v>
          </cell>
        </row>
        <row r="3221">
          <cell r="C3221" t="str">
            <v>2000</v>
          </cell>
        </row>
        <row r="3222">
          <cell r="C3222" t="str">
            <v>2000</v>
          </cell>
        </row>
        <row r="3223">
          <cell r="C3223" t="str">
            <v>2000</v>
          </cell>
        </row>
        <row r="3224">
          <cell r="C3224" t="str">
            <v>2000</v>
          </cell>
        </row>
        <row r="3225">
          <cell r="C3225" t="str">
            <v>2000</v>
          </cell>
        </row>
        <row r="3226">
          <cell r="C3226" t="str">
            <v>2000</v>
          </cell>
        </row>
        <row r="3227">
          <cell r="C3227" t="str">
            <v>2000</v>
          </cell>
        </row>
        <row r="3228">
          <cell r="C3228" t="str">
            <v>2000</v>
          </cell>
        </row>
        <row r="3229">
          <cell r="C3229" t="str">
            <v>2000</v>
          </cell>
        </row>
        <row r="3230">
          <cell r="C3230" t="str">
            <v>2000</v>
          </cell>
        </row>
        <row r="3231">
          <cell r="C3231" t="str">
            <v>2000</v>
          </cell>
        </row>
        <row r="3232">
          <cell r="C3232" t="str">
            <v>2000</v>
          </cell>
        </row>
        <row r="3233">
          <cell r="C3233" t="str">
            <v>2000</v>
          </cell>
        </row>
        <row r="3234">
          <cell r="C3234" t="str">
            <v>2000</v>
          </cell>
        </row>
        <row r="3235">
          <cell r="C3235" t="str">
            <v>2000</v>
          </cell>
        </row>
        <row r="3236">
          <cell r="C3236" t="str">
            <v>2000</v>
          </cell>
        </row>
        <row r="3237">
          <cell r="C3237" t="str">
            <v>2000</v>
          </cell>
        </row>
        <row r="3238">
          <cell r="C3238" t="str">
            <v>2000</v>
          </cell>
        </row>
        <row r="3239">
          <cell r="C3239" t="str">
            <v>2000</v>
          </cell>
        </row>
        <row r="3240">
          <cell r="C3240" t="str">
            <v>2000</v>
          </cell>
        </row>
        <row r="3241">
          <cell r="C3241" t="str">
            <v>2000</v>
          </cell>
        </row>
        <row r="3242">
          <cell r="C3242" t="str">
            <v>2000</v>
          </cell>
        </row>
        <row r="3243">
          <cell r="C3243" t="str">
            <v>2000</v>
          </cell>
        </row>
        <row r="3244">
          <cell r="C3244" t="str">
            <v>2000</v>
          </cell>
        </row>
        <row r="3245">
          <cell r="C3245" t="str">
            <v>2000</v>
          </cell>
        </row>
        <row r="3246">
          <cell r="C3246" t="str">
            <v>2000</v>
          </cell>
        </row>
        <row r="3247">
          <cell r="C3247" t="str">
            <v>2000</v>
          </cell>
        </row>
        <row r="3248">
          <cell r="C3248" t="str">
            <v>2000</v>
          </cell>
        </row>
        <row r="3249">
          <cell r="C3249" t="str">
            <v>2000</v>
          </cell>
        </row>
        <row r="3250">
          <cell r="C3250" t="str">
            <v>2000</v>
          </cell>
        </row>
        <row r="3251">
          <cell r="C3251" t="str">
            <v>2000</v>
          </cell>
        </row>
        <row r="3252">
          <cell r="C3252" t="str">
            <v>2000</v>
          </cell>
        </row>
        <row r="3253">
          <cell r="C3253" t="str">
            <v>2000</v>
          </cell>
        </row>
        <row r="3254">
          <cell r="C3254" t="str">
            <v>2000</v>
          </cell>
        </row>
        <row r="3255">
          <cell r="C3255" t="str">
            <v>2000</v>
          </cell>
        </row>
        <row r="3256">
          <cell r="C3256" t="str">
            <v>2000</v>
          </cell>
        </row>
        <row r="3257">
          <cell r="C3257" t="str">
            <v>2000</v>
          </cell>
        </row>
        <row r="3258">
          <cell r="C3258" t="str">
            <v>2000</v>
          </cell>
        </row>
        <row r="3259">
          <cell r="C3259" t="str">
            <v>2000</v>
          </cell>
        </row>
        <row r="3260">
          <cell r="C3260" t="str">
            <v>2000</v>
          </cell>
        </row>
        <row r="3261">
          <cell r="C3261" t="str">
            <v>2000</v>
          </cell>
        </row>
        <row r="3262">
          <cell r="C3262" t="str">
            <v>2000</v>
          </cell>
        </row>
        <row r="3263">
          <cell r="C3263" t="str">
            <v>2000</v>
          </cell>
        </row>
        <row r="3264">
          <cell r="C3264" t="str">
            <v>2000</v>
          </cell>
        </row>
        <row r="3265">
          <cell r="C3265" t="str">
            <v>2000</v>
          </cell>
        </row>
        <row r="3266">
          <cell r="C3266" t="str">
            <v>2000</v>
          </cell>
        </row>
        <row r="3267">
          <cell r="C3267" t="str">
            <v>2000</v>
          </cell>
        </row>
        <row r="3268">
          <cell r="C3268" t="str">
            <v>2000</v>
          </cell>
        </row>
        <row r="3269">
          <cell r="C3269" t="str">
            <v>2000</v>
          </cell>
        </row>
        <row r="3270">
          <cell r="C3270" t="str">
            <v>2000</v>
          </cell>
        </row>
        <row r="3271">
          <cell r="C3271" t="str">
            <v>2000</v>
          </cell>
        </row>
        <row r="3272">
          <cell r="C3272" t="str">
            <v>2000</v>
          </cell>
        </row>
        <row r="3273">
          <cell r="C3273" t="str">
            <v>2000</v>
          </cell>
        </row>
        <row r="3274">
          <cell r="C3274" t="str">
            <v>2000</v>
          </cell>
        </row>
        <row r="3275">
          <cell r="C3275" t="str">
            <v>2000</v>
          </cell>
        </row>
        <row r="3276">
          <cell r="C3276" t="str">
            <v>2000</v>
          </cell>
        </row>
        <row r="3277">
          <cell r="C3277" t="str">
            <v>2000</v>
          </cell>
        </row>
        <row r="3278">
          <cell r="C3278" t="str">
            <v>2000</v>
          </cell>
        </row>
        <row r="3279">
          <cell r="C3279" t="str">
            <v>2000</v>
          </cell>
        </row>
        <row r="3280">
          <cell r="C3280" t="str">
            <v>2000</v>
          </cell>
        </row>
        <row r="3281">
          <cell r="C3281" t="str">
            <v>2000</v>
          </cell>
        </row>
        <row r="3282">
          <cell r="C3282" t="str">
            <v>2000</v>
          </cell>
        </row>
        <row r="3283">
          <cell r="C3283" t="str">
            <v>2000</v>
          </cell>
        </row>
        <row r="3284">
          <cell r="C3284" t="str">
            <v>2000</v>
          </cell>
        </row>
        <row r="3285">
          <cell r="C3285" t="str">
            <v>2000</v>
          </cell>
        </row>
        <row r="3286">
          <cell r="C3286" t="str">
            <v>2000</v>
          </cell>
        </row>
        <row r="3287">
          <cell r="C3287" t="str">
            <v>2000</v>
          </cell>
        </row>
        <row r="3288">
          <cell r="C3288" t="str">
            <v>2000</v>
          </cell>
        </row>
        <row r="3289">
          <cell r="C3289" t="str">
            <v>2000</v>
          </cell>
        </row>
        <row r="3290">
          <cell r="C3290" t="str">
            <v>2000</v>
          </cell>
        </row>
        <row r="3291">
          <cell r="C3291" t="str">
            <v>2000</v>
          </cell>
        </row>
        <row r="3292">
          <cell r="C3292" t="str">
            <v>2000</v>
          </cell>
        </row>
        <row r="3293">
          <cell r="C3293" t="str">
            <v>2000</v>
          </cell>
        </row>
        <row r="3294">
          <cell r="C3294" t="str">
            <v>2000</v>
          </cell>
        </row>
        <row r="3295">
          <cell r="C3295" t="str">
            <v>2000</v>
          </cell>
        </row>
        <row r="3296">
          <cell r="C3296" t="str">
            <v>2000</v>
          </cell>
        </row>
        <row r="3297">
          <cell r="C3297" t="str">
            <v>2000</v>
          </cell>
        </row>
        <row r="3298">
          <cell r="C3298" t="str">
            <v>2000</v>
          </cell>
        </row>
        <row r="3299">
          <cell r="C3299" t="str">
            <v>2000</v>
          </cell>
        </row>
        <row r="3300">
          <cell r="C3300" t="str">
            <v>2000</v>
          </cell>
        </row>
        <row r="3301">
          <cell r="C3301" t="str">
            <v>2000</v>
          </cell>
        </row>
        <row r="3302">
          <cell r="C3302" t="str">
            <v>2000</v>
          </cell>
        </row>
        <row r="3303">
          <cell r="C3303" t="str">
            <v>2000</v>
          </cell>
        </row>
        <row r="3304">
          <cell r="C3304" t="str">
            <v>2000</v>
          </cell>
        </row>
        <row r="3305">
          <cell r="C3305" t="str">
            <v>2000</v>
          </cell>
        </row>
        <row r="3306">
          <cell r="C3306" t="str">
            <v>2000</v>
          </cell>
        </row>
        <row r="3307">
          <cell r="C3307" t="str">
            <v>2000</v>
          </cell>
        </row>
        <row r="3308">
          <cell r="C3308" t="str">
            <v>2000</v>
          </cell>
        </row>
        <row r="3309">
          <cell r="C3309" t="str">
            <v>2000</v>
          </cell>
        </row>
        <row r="3310">
          <cell r="C3310" t="str">
            <v>2000</v>
          </cell>
        </row>
        <row r="3311">
          <cell r="C3311" t="str">
            <v>2000</v>
          </cell>
        </row>
        <row r="3312">
          <cell r="C3312" t="str">
            <v>2000</v>
          </cell>
        </row>
        <row r="3313">
          <cell r="C3313" t="str">
            <v>2000</v>
          </cell>
        </row>
        <row r="3314">
          <cell r="C3314" t="str">
            <v>2000</v>
          </cell>
        </row>
        <row r="3315">
          <cell r="C3315" t="str">
            <v>2000</v>
          </cell>
        </row>
        <row r="3316">
          <cell r="C3316" t="str">
            <v>2000</v>
          </cell>
        </row>
        <row r="3317">
          <cell r="C3317" t="str">
            <v>2000</v>
          </cell>
        </row>
        <row r="3318">
          <cell r="C3318" t="str">
            <v>2000</v>
          </cell>
        </row>
        <row r="3319">
          <cell r="C3319" t="str">
            <v>2000</v>
          </cell>
        </row>
        <row r="3320">
          <cell r="C3320" t="str">
            <v>2000</v>
          </cell>
        </row>
        <row r="3321">
          <cell r="C3321" t="str">
            <v>2000</v>
          </cell>
        </row>
        <row r="3322">
          <cell r="C3322" t="str">
            <v>2000</v>
          </cell>
        </row>
        <row r="3323">
          <cell r="C3323" t="str">
            <v>2000</v>
          </cell>
        </row>
        <row r="3324">
          <cell r="C3324" t="str">
            <v>2000</v>
          </cell>
        </row>
        <row r="3325">
          <cell r="C3325" t="str">
            <v>2000</v>
          </cell>
        </row>
        <row r="3326">
          <cell r="C3326" t="str">
            <v>2000</v>
          </cell>
        </row>
        <row r="3327">
          <cell r="C3327" t="str">
            <v>2000</v>
          </cell>
        </row>
        <row r="3328">
          <cell r="C3328" t="str">
            <v>2000</v>
          </cell>
        </row>
        <row r="3329">
          <cell r="C3329" t="str">
            <v>2000</v>
          </cell>
        </row>
        <row r="3330">
          <cell r="C3330" t="str">
            <v>2000</v>
          </cell>
        </row>
        <row r="3331">
          <cell r="C3331" t="str">
            <v>2000</v>
          </cell>
        </row>
        <row r="3332">
          <cell r="C3332" t="str">
            <v>2000</v>
          </cell>
        </row>
        <row r="3333">
          <cell r="C3333" t="str">
            <v>2000</v>
          </cell>
        </row>
        <row r="3334">
          <cell r="C3334" t="str">
            <v>2000</v>
          </cell>
        </row>
        <row r="3335">
          <cell r="C3335" t="str">
            <v>2000</v>
          </cell>
        </row>
        <row r="3336">
          <cell r="C3336" t="str">
            <v>2000</v>
          </cell>
        </row>
        <row r="3337">
          <cell r="C3337" t="str">
            <v>2000</v>
          </cell>
        </row>
        <row r="3338">
          <cell r="C3338" t="str">
            <v>2000</v>
          </cell>
        </row>
        <row r="3339">
          <cell r="C3339" t="str">
            <v>2000</v>
          </cell>
        </row>
        <row r="3340">
          <cell r="C3340" t="str">
            <v>2000</v>
          </cell>
        </row>
        <row r="3341">
          <cell r="C3341" t="str">
            <v>2000</v>
          </cell>
        </row>
        <row r="3342">
          <cell r="C3342" t="str">
            <v>2000</v>
          </cell>
        </row>
        <row r="3343">
          <cell r="C3343" t="str">
            <v>2000</v>
          </cell>
        </row>
        <row r="3344">
          <cell r="C3344" t="str">
            <v>2000</v>
          </cell>
        </row>
        <row r="3345">
          <cell r="C3345" t="str">
            <v>2000</v>
          </cell>
        </row>
        <row r="3346">
          <cell r="C3346" t="str">
            <v>2000</v>
          </cell>
        </row>
        <row r="3347">
          <cell r="C3347" t="str">
            <v>2000</v>
          </cell>
        </row>
        <row r="3348">
          <cell r="C3348" t="str">
            <v>2000</v>
          </cell>
        </row>
        <row r="3349">
          <cell r="C3349" t="str">
            <v>2000</v>
          </cell>
        </row>
        <row r="3350">
          <cell r="C3350" t="str">
            <v>2000</v>
          </cell>
        </row>
        <row r="3351">
          <cell r="C3351" t="str">
            <v>2000</v>
          </cell>
        </row>
        <row r="3352">
          <cell r="C3352" t="str">
            <v>2000</v>
          </cell>
        </row>
        <row r="3353">
          <cell r="C3353" t="str">
            <v>2000</v>
          </cell>
        </row>
        <row r="3354">
          <cell r="C3354" t="str">
            <v>2000</v>
          </cell>
        </row>
        <row r="3355">
          <cell r="C3355" t="str">
            <v>2000</v>
          </cell>
        </row>
        <row r="3356">
          <cell r="C3356" t="str">
            <v>2000</v>
          </cell>
        </row>
        <row r="3357">
          <cell r="C3357" t="str">
            <v>2000</v>
          </cell>
        </row>
        <row r="3358">
          <cell r="C3358" t="str">
            <v>2000</v>
          </cell>
        </row>
        <row r="3359">
          <cell r="C3359" t="str">
            <v>2000</v>
          </cell>
        </row>
        <row r="3360">
          <cell r="C3360" t="str">
            <v>2000</v>
          </cell>
        </row>
        <row r="3361">
          <cell r="C3361" t="str">
            <v>2000</v>
          </cell>
        </row>
        <row r="3362">
          <cell r="C3362" t="str">
            <v>2000</v>
          </cell>
        </row>
        <row r="3363">
          <cell r="C3363" t="str">
            <v>2000</v>
          </cell>
        </row>
        <row r="3364">
          <cell r="C3364" t="str">
            <v>2000</v>
          </cell>
        </row>
        <row r="3365">
          <cell r="C3365" t="str">
            <v>2000</v>
          </cell>
        </row>
        <row r="3366">
          <cell r="C3366" t="str">
            <v>2000</v>
          </cell>
        </row>
        <row r="3367">
          <cell r="C3367" t="str">
            <v>2000</v>
          </cell>
        </row>
        <row r="3368">
          <cell r="C3368" t="str">
            <v>2000</v>
          </cell>
        </row>
        <row r="3369">
          <cell r="C3369" t="str">
            <v>2000</v>
          </cell>
        </row>
        <row r="3370">
          <cell r="C3370" t="str">
            <v>2000</v>
          </cell>
        </row>
        <row r="3371">
          <cell r="C3371" t="str">
            <v>2000</v>
          </cell>
        </row>
        <row r="3372">
          <cell r="C3372" t="str">
            <v>2000</v>
          </cell>
        </row>
        <row r="3373">
          <cell r="C3373" t="str">
            <v>2000</v>
          </cell>
        </row>
        <row r="3374">
          <cell r="C3374" t="str">
            <v>2000</v>
          </cell>
        </row>
        <row r="3375">
          <cell r="C3375" t="str">
            <v>2000</v>
          </cell>
        </row>
        <row r="3376">
          <cell r="C3376" t="str">
            <v>2000</v>
          </cell>
        </row>
        <row r="3377">
          <cell r="C3377" t="str">
            <v>2000</v>
          </cell>
        </row>
        <row r="3378">
          <cell r="C3378" t="str">
            <v>2000</v>
          </cell>
        </row>
        <row r="3379">
          <cell r="C3379" t="str">
            <v>2000</v>
          </cell>
        </row>
        <row r="3380">
          <cell r="C3380" t="str">
            <v>2000</v>
          </cell>
        </row>
        <row r="3381">
          <cell r="C3381" t="str">
            <v>2000</v>
          </cell>
        </row>
        <row r="3382">
          <cell r="C3382" t="str">
            <v>2000</v>
          </cell>
        </row>
        <row r="3383">
          <cell r="C3383" t="str">
            <v>2000</v>
          </cell>
        </row>
        <row r="3384">
          <cell r="C3384" t="str">
            <v>2000</v>
          </cell>
        </row>
        <row r="3385">
          <cell r="C3385" t="str">
            <v>2000</v>
          </cell>
        </row>
        <row r="3386">
          <cell r="C3386" t="str">
            <v>2000</v>
          </cell>
        </row>
        <row r="3387">
          <cell r="C3387" t="str">
            <v>2000</v>
          </cell>
        </row>
        <row r="3388">
          <cell r="C3388" t="str">
            <v>2000</v>
          </cell>
        </row>
        <row r="3389">
          <cell r="C3389" t="str">
            <v>2000</v>
          </cell>
        </row>
        <row r="3390">
          <cell r="C3390" t="str">
            <v>2000</v>
          </cell>
        </row>
        <row r="3391">
          <cell r="C3391" t="str">
            <v>2000</v>
          </cell>
        </row>
        <row r="3392">
          <cell r="C3392" t="str">
            <v>2000</v>
          </cell>
        </row>
        <row r="3393">
          <cell r="C3393" t="str">
            <v>2000</v>
          </cell>
        </row>
        <row r="3394">
          <cell r="C3394" t="str">
            <v>2000</v>
          </cell>
        </row>
        <row r="3395">
          <cell r="C3395" t="str">
            <v>2000</v>
          </cell>
        </row>
        <row r="3396">
          <cell r="C3396" t="str">
            <v>2000</v>
          </cell>
        </row>
        <row r="3397">
          <cell r="C3397" t="str">
            <v>2000</v>
          </cell>
        </row>
        <row r="3398">
          <cell r="C3398" t="str">
            <v>2000</v>
          </cell>
        </row>
        <row r="3399">
          <cell r="C3399" t="str">
            <v>2000</v>
          </cell>
        </row>
        <row r="3400">
          <cell r="C3400" t="str">
            <v>2000</v>
          </cell>
        </row>
        <row r="3401">
          <cell r="C3401" t="str">
            <v>2000</v>
          </cell>
        </row>
        <row r="3402">
          <cell r="C3402" t="str">
            <v>2000</v>
          </cell>
        </row>
        <row r="3403">
          <cell r="C3403" t="str">
            <v>2000</v>
          </cell>
        </row>
        <row r="3404">
          <cell r="C3404" t="str">
            <v>2000</v>
          </cell>
        </row>
        <row r="3405">
          <cell r="C3405" t="str">
            <v>2000</v>
          </cell>
        </row>
        <row r="3406">
          <cell r="C3406" t="str">
            <v>2000</v>
          </cell>
        </row>
        <row r="3407">
          <cell r="C3407" t="str">
            <v>2000</v>
          </cell>
        </row>
        <row r="3408">
          <cell r="C3408" t="str">
            <v>2000</v>
          </cell>
        </row>
        <row r="3409">
          <cell r="C3409" t="str">
            <v>2000</v>
          </cell>
        </row>
        <row r="3410">
          <cell r="C3410" t="str">
            <v>2000</v>
          </cell>
        </row>
        <row r="3411">
          <cell r="C3411" t="str">
            <v>2000</v>
          </cell>
        </row>
        <row r="3412">
          <cell r="C3412" t="str">
            <v>2000</v>
          </cell>
        </row>
        <row r="3413">
          <cell r="C3413" t="str">
            <v>2000</v>
          </cell>
        </row>
        <row r="3414">
          <cell r="C3414" t="str">
            <v>2000</v>
          </cell>
        </row>
        <row r="3415">
          <cell r="C3415" t="str">
            <v>2000</v>
          </cell>
        </row>
        <row r="3416">
          <cell r="C3416" t="str">
            <v>2000</v>
          </cell>
        </row>
        <row r="3417">
          <cell r="C3417" t="str">
            <v>2000</v>
          </cell>
        </row>
        <row r="3418">
          <cell r="C3418" t="str">
            <v>2000</v>
          </cell>
        </row>
        <row r="3419">
          <cell r="C3419" t="str">
            <v>2000</v>
          </cell>
        </row>
        <row r="3420">
          <cell r="C3420" t="str">
            <v>2000</v>
          </cell>
        </row>
        <row r="3421">
          <cell r="C3421" t="str">
            <v>2000</v>
          </cell>
        </row>
        <row r="3422">
          <cell r="C3422" t="str">
            <v>2000</v>
          </cell>
        </row>
        <row r="3423">
          <cell r="C3423" t="str">
            <v>2000</v>
          </cell>
        </row>
        <row r="3424">
          <cell r="C3424" t="str">
            <v>2000</v>
          </cell>
        </row>
        <row r="3425">
          <cell r="C3425" t="str">
            <v>2000</v>
          </cell>
        </row>
        <row r="3426">
          <cell r="C3426" t="str">
            <v>2000</v>
          </cell>
        </row>
        <row r="3427">
          <cell r="C3427" t="str">
            <v>2000</v>
          </cell>
        </row>
        <row r="3428">
          <cell r="C3428" t="str">
            <v>2000</v>
          </cell>
        </row>
        <row r="3429">
          <cell r="C3429" t="str">
            <v>2000</v>
          </cell>
        </row>
        <row r="3430">
          <cell r="C3430" t="str">
            <v>2000</v>
          </cell>
        </row>
        <row r="3431">
          <cell r="C3431" t="str">
            <v>2000</v>
          </cell>
        </row>
        <row r="3432">
          <cell r="C3432" t="str">
            <v>2000</v>
          </cell>
        </row>
        <row r="3433">
          <cell r="C3433" t="str">
            <v>2000</v>
          </cell>
        </row>
        <row r="3434">
          <cell r="C3434" t="str">
            <v>2000</v>
          </cell>
        </row>
        <row r="3435">
          <cell r="C3435" t="str">
            <v>2000</v>
          </cell>
        </row>
        <row r="3436">
          <cell r="C3436" t="str">
            <v>2000</v>
          </cell>
        </row>
        <row r="3437">
          <cell r="C3437" t="str">
            <v>2000</v>
          </cell>
        </row>
        <row r="3438">
          <cell r="C3438" t="str">
            <v>2000</v>
          </cell>
        </row>
        <row r="3439">
          <cell r="C3439" t="str">
            <v>2000</v>
          </cell>
        </row>
        <row r="3440">
          <cell r="C3440" t="str">
            <v>2000</v>
          </cell>
        </row>
        <row r="3441">
          <cell r="C3441" t="str">
            <v>2000</v>
          </cell>
        </row>
        <row r="3442">
          <cell r="C3442" t="str">
            <v>2000</v>
          </cell>
        </row>
        <row r="3443">
          <cell r="C3443" t="str">
            <v>2000</v>
          </cell>
        </row>
        <row r="3444">
          <cell r="C3444" t="str">
            <v>2000</v>
          </cell>
        </row>
        <row r="3445">
          <cell r="C3445" t="str">
            <v>2000</v>
          </cell>
        </row>
        <row r="3446">
          <cell r="C3446" t="str">
            <v>2000</v>
          </cell>
        </row>
        <row r="3447">
          <cell r="C3447" t="str">
            <v>2000</v>
          </cell>
        </row>
        <row r="3448">
          <cell r="C3448" t="str">
            <v>2000</v>
          </cell>
        </row>
        <row r="3449">
          <cell r="C3449" t="str">
            <v>2000</v>
          </cell>
        </row>
        <row r="3450">
          <cell r="C3450" t="str">
            <v>2000</v>
          </cell>
        </row>
        <row r="3451">
          <cell r="C3451" t="str">
            <v>2000</v>
          </cell>
        </row>
        <row r="3452">
          <cell r="C3452" t="str">
            <v>2000</v>
          </cell>
        </row>
        <row r="3453">
          <cell r="C3453" t="str">
            <v>2000</v>
          </cell>
        </row>
        <row r="3454">
          <cell r="C3454" t="str">
            <v>2000</v>
          </cell>
        </row>
        <row r="3455">
          <cell r="C3455" t="str">
            <v>2000</v>
          </cell>
        </row>
        <row r="3456">
          <cell r="C3456" t="str">
            <v>2000</v>
          </cell>
        </row>
        <row r="3457">
          <cell r="C3457" t="str">
            <v>2000</v>
          </cell>
        </row>
        <row r="3458">
          <cell r="C3458" t="str">
            <v>2000</v>
          </cell>
        </row>
        <row r="3459">
          <cell r="C3459" t="str">
            <v>2000</v>
          </cell>
        </row>
        <row r="3460">
          <cell r="C3460" t="str">
            <v>2000</v>
          </cell>
        </row>
        <row r="3461">
          <cell r="C3461" t="str">
            <v>2000</v>
          </cell>
        </row>
        <row r="3462">
          <cell r="C3462" t="str">
            <v>2000</v>
          </cell>
        </row>
        <row r="3463">
          <cell r="C3463" t="str">
            <v>2000</v>
          </cell>
        </row>
        <row r="3464">
          <cell r="C3464" t="str">
            <v>2000</v>
          </cell>
        </row>
        <row r="3465">
          <cell r="C3465" t="str">
            <v>2000</v>
          </cell>
        </row>
        <row r="3466">
          <cell r="C3466" t="str">
            <v>2000</v>
          </cell>
        </row>
        <row r="3467">
          <cell r="C3467" t="str">
            <v>2000</v>
          </cell>
        </row>
        <row r="3468">
          <cell r="C3468" t="str">
            <v>2000</v>
          </cell>
        </row>
        <row r="3469">
          <cell r="C3469" t="str">
            <v>2000</v>
          </cell>
        </row>
        <row r="3470">
          <cell r="C3470" t="str">
            <v>2000</v>
          </cell>
        </row>
        <row r="3471">
          <cell r="C3471" t="str">
            <v>2000</v>
          </cell>
        </row>
        <row r="3472">
          <cell r="C3472" t="str">
            <v>2000</v>
          </cell>
        </row>
        <row r="3473">
          <cell r="C3473" t="str">
            <v>2000</v>
          </cell>
        </row>
        <row r="3474">
          <cell r="C3474" t="str">
            <v>2000</v>
          </cell>
        </row>
        <row r="3475">
          <cell r="C3475" t="str">
            <v>2000</v>
          </cell>
        </row>
        <row r="3476">
          <cell r="C3476" t="str">
            <v>2000</v>
          </cell>
        </row>
        <row r="3477">
          <cell r="C3477" t="str">
            <v>2000</v>
          </cell>
        </row>
        <row r="3478">
          <cell r="C3478" t="str">
            <v>2000</v>
          </cell>
        </row>
        <row r="3479">
          <cell r="C3479" t="str">
            <v>2000</v>
          </cell>
        </row>
        <row r="3480">
          <cell r="C3480" t="str">
            <v>2000</v>
          </cell>
        </row>
        <row r="3481">
          <cell r="C3481" t="str">
            <v>2000</v>
          </cell>
        </row>
        <row r="3482">
          <cell r="C3482" t="str">
            <v>2000</v>
          </cell>
        </row>
        <row r="3483">
          <cell r="C3483" t="str">
            <v>2000</v>
          </cell>
        </row>
        <row r="3484">
          <cell r="C3484" t="str">
            <v>2000</v>
          </cell>
        </row>
        <row r="3485">
          <cell r="C3485" t="str">
            <v>2000</v>
          </cell>
        </row>
        <row r="3486">
          <cell r="C3486" t="str">
            <v>2000</v>
          </cell>
        </row>
        <row r="3487">
          <cell r="C3487" t="str">
            <v>2000</v>
          </cell>
        </row>
        <row r="3488">
          <cell r="C3488" t="str">
            <v>2000</v>
          </cell>
        </row>
        <row r="3489">
          <cell r="C3489" t="str">
            <v>2000</v>
          </cell>
        </row>
        <row r="3490">
          <cell r="C3490" t="str">
            <v>2000</v>
          </cell>
        </row>
        <row r="3491">
          <cell r="C3491" t="str">
            <v>2000</v>
          </cell>
        </row>
        <row r="3492">
          <cell r="C3492" t="str">
            <v>2000</v>
          </cell>
        </row>
        <row r="3493">
          <cell r="C3493" t="str">
            <v>2000</v>
          </cell>
        </row>
        <row r="3494">
          <cell r="C3494" t="str">
            <v>2000</v>
          </cell>
        </row>
        <row r="3495">
          <cell r="C3495" t="str">
            <v>2000</v>
          </cell>
        </row>
        <row r="3496">
          <cell r="C3496" t="str">
            <v>2000</v>
          </cell>
        </row>
        <row r="3497">
          <cell r="C3497" t="str">
            <v>2000</v>
          </cell>
        </row>
        <row r="3498">
          <cell r="C3498" t="str">
            <v>2000</v>
          </cell>
        </row>
        <row r="3499">
          <cell r="C3499" t="str">
            <v>2000</v>
          </cell>
        </row>
        <row r="3500">
          <cell r="C3500" t="str">
            <v>2000</v>
          </cell>
        </row>
        <row r="3501">
          <cell r="C3501" t="str">
            <v>2000</v>
          </cell>
        </row>
        <row r="3502">
          <cell r="C3502" t="str">
            <v>2000</v>
          </cell>
        </row>
        <row r="3503">
          <cell r="C3503" t="str">
            <v>2000</v>
          </cell>
        </row>
        <row r="3504">
          <cell r="C3504" t="str">
            <v>2000</v>
          </cell>
        </row>
        <row r="3505">
          <cell r="C3505" t="str">
            <v>2000</v>
          </cell>
        </row>
        <row r="3506">
          <cell r="C3506" t="str">
            <v>2000</v>
          </cell>
        </row>
        <row r="3507">
          <cell r="C3507" t="str">
            <v>2000</v>
          </cell>
        </row>
        <row r="3508">
          <cell r="C3508" t="str">
            <v>2000</v>
          </cell>
        </row>
        <row r="3509">
          <cell r="C3509" t="str">
            <v>2000</v>
          </cell>
        </row>
        <row r="3510">
          <cell r="C3510" t="str">
            <v>2000</v>
          </cell>
        </row>
        <row r="3511">
          <cell r="C3511" t="str">
            <v>2000</v>
          </cell>
        </row>
        <row r="3512">
          <cell r="C3512" t="str">
            <v>2000</v>
          </cell>
        </row>
        <row r="3513">
          <cell r="C3513" t="str">
            <v>2000</v>
          </cell>
        </row>
        <row r="3514">
          <cell r="C3514" t="str">
            <v>2000</v>
          </cell>
        </row>
        <row r="3515">
          <cell r="C3515" t="str">
            <v>2000</v>
          </cell>
        </row>
        <row r="3516">
          <cell r="C3516" t="str">
            <v>2000</v>
          </cell>
        </row>
        <row r="3517">
          <cell r="C3517" t="str">
            <v>2000</v>
          </cell>
        </row>
        <row r="3518">
          <cell r="C3518" t="str">
            <v>2000</v>
          </cell>
        </row>
        <row r="3519">
          <cell r="C3519" t="str">
            <v>2000</v>
          </cell>
        </row>
        <row r="3520">
          <cell r="C3520" t="str">
            <v>2000</v>
          </cell>
        </row>
        <row r="3521">
          <cell r="C3521" t="str">
            <v>2000</v>
          </cell>
        </row>
        <row r="3522">
          <cell r="C3522" t="str">
            <v>2000</v>
          </cell>
        </row>
        <row r="3523">
          <cell r="C3523" t="str">
            <v>2000</v>
          </cell>
        </row>
        <row r="3524">
          <cell r="C3524" t="str">
            <v>2000</v>
          </cell>
        </row>
        <row r="3525">
          <cell r="C3525" t="str">
            <v>2000</v>
          </cell>
        </row>
        <row r="3526">
          <cell r="C3526" t="str">
            <v>2000</v>
          </cell>
        </row>
        <row r="3527">
          <cell r="C3527" t="str">
            <v>2000</v>
          </cell>
        </row>
        <row r="3528">
          <cell r="C3528" t="str">
            <v>2000</v>
          </cell>
        </row>
        <row r="3529">
          <cell r="C3529" t="str">
            <v>2000</v>
          </cell>
        </row>
        <row r="3530">
          <cell r="C3530" t="str">
            <v>2000</v>
          </cell>
        </row>
        <row r="3531">
          <cell r="C3531" t="str">
            <v>2000</v>
          </cell>
        </row>
        <row r="3532">
          <cell r="C3532" t="str">
            <v>2000</v>
          </cell>
        </row>
        <row r="3533">
          <cell r="C3533" t="str">
            <v>2000</v>
          </cell>
        </row>
        <row r="3534">
          <cell r="C3534" t="str">
            <v>2000</v>
          </cell>
        </row>
        <row r="3535">
          <cell r="C3535" t="str">
            <v>2000</v>
          </cell>
        </row>
        <row r="3536">
          <cell r="C3536" t="str">
            <v>2000</v>
          </cell>
        </row>
        <row r="3537">
          <cell r="C3537" t="str">
            <v>2000</v>
          </cell>
        </row>
        <row r="3538">
          <cell r="C3538" t="str">
            <v>2000</v>
          </cell>
        </row>
        <row r="3539">
          <cell r="C3539" t="str">
            <v>2000</v>
          </cell>
        </row>
        <row r="3540">
          <cell r="C3540" t="str">
            <v>2000</v>
          </cell>
        </row>
        <row r="3541">
          <cell r="C3541" t="str">
            <v>2000</v>
          </cell>
        </row>
        <row r="3542">
          <cell r="C3542" t="str">
            <v>2000</v>
          </cell>
        </row>
        <row r="3543">
          <cell r="C3543" t="str">
            <v>2000</v>
          </cell>
        </row>
        <row r="3544">
          <cell r="C3544" t="str">
            <v>2000</v>
          </cell>
        </row>
        <row r="3545">
          <cell r="C3545" t="str">
            <v>2000</v>
          </cell>
        </row>
        <row r="3546">
          <cell r="C3546" t="str">
            <v>2000</v>
          </cell>
        </row>
        <row r="3547">
          <cell r="C3547" t="str">
            <v>2000</v>
          </cell>
        </row>
        <row r="3548">
          <cell r="C3548" t="str">
            <v>2000</v>
          </cell>
        </row>
        <row r="3549">
          <cell r="C3549" t="str">
            <v>2000</v>
          </cell>
        </row>
        <row r="3550">
          <cell r="C3550" t="str">
            <v>2000</v>
          </cell>
        </row>
        <row r="3551">
          <cell r="C3551" t="str">
            <v>2000</v>
          </cell>
        </row>
        <row r="3552">
          <cell r="C3552" t="str">
            <v>2000</v>
          </cell>
        </row>
        <row r="3553">
          <cell r="C3553" t="str">
            <v>2000</v>
          </cell>
        </row>
        <row r="3554">
          <cell r="C3554" t="str">
            <v>2000</v>
          </cell>
        </row>
        <row r="3555">
          <cell r="C3555" t="str">
            <v>2000</v>
          </cell>
        </row>
        <row r="3556">
          <cell r="C3556" t="str">
            <v>2000</v>
          </cell>
        </row>
        <row r="3557">
          <cell r="C3557" t="str">
            <v>2000</v>
          </cell>
        </row>
        <row r="3558">
          <cell r="C3558" t="str">
            <v>2000</v>
          </cell>
        </row>
        <row r="3559">
          <cell r="C3559" t="str">
            <v>2000</v>
          </cell>
        </row>
        <row r="3560">
          <cell r="C3560" t="str">
            <v>2000</v>
          </cell>
        </row>
        <row r="3561">
          <cell r="C3561" t="str">
            <v>2000</v>
          </cell>
        </row>
        <row r="3562">
          <cell r="C3562" t="str">
            <v>2000</v>
          </cell>
        </row>
        <row r="3563">
          <cell r="C3563" t="str">
            <v>2000</v>
          </cell>
        </row>
        <row r="3564">
          <cell r="C3564" t="str">
            <v>2000</v>
          </cell>
        </row>
        <row r="3565">
          <cell r="C3565" t="str">
            <v>2000</v>
          </cell>
        </row>
        <row r="3566">
          <cell r="C3566" t="str">
            <v>2000</v>
          </cell>
        </row>
        <row r="3567">
          <cell r="C3567" t="str">
            <v>2000</v>
          </cell>
        </row>
        <row r="3568">
          <cell r="C3568" t="str">
            <v>2000</v>
          </cell>
        </row>
        <row r="3569">
          <cell r="C3569" t="str">
            <v>2000</v>
          </cell>
        </row>
        <row r="3570">
          <cell r="C3570" t="str">
            <v>2000</v>
          </cell>
        </row>
        <row r="3571">
          <cell r="C3571" t="str">
            <v>2000</v>
          </cell>
        </row>
        <row r="3572">
          <cell r="C3572" t="str">
            <v>2000</v>
          </cell>
        </row>
        <row r="3573">
          <cell r="C3573" t="str">
            <v>2000</v>
          </cell>
        </row>
        <row r="3574">
          <cell r="C3574" t="str">
            <v>2000</v>
          </cell>
        </row>
        <row r="3575">
          <cell r="C3575" t="str">
            <v>2000</v>
          </cell>
        </row>
        <row r="3576">
          <cell r="C3576" t="str">
            <v>2000</v>
          </cell>
        </row>
        <row r="3577">
          <cell r="C3577" t="str">
            <v>2000</v>
          </cell>
        </row>
        <row r="3578">
          <cell r="C3578" t="str">
            <v>2000</v>
          </cell>
        </row>
        <row r="3579">
          <cell r="C3579" t="str">
            <v>2000</v>
          </cell>
        </row>
        <row r="3580">
          <cell r="C3580" t="str">
            <v>2000</v>
          </cell>
        </row>
        <row r="3581">
          <cell r="C3581" t="str">
            <v>2000</v>
          </cell>
        </row>
        <row r="3582">
          <cell r="C3582" t="str">
            <v>2000</v>
          </cell>
        </row>
        <row r="3583">
          <cell r="C3583" t="str">
            <v>2000</v>
          </cell>
        </row>
        <row r="3584">
          <cell r="C3584" t="str">
            <v>2000</v>
          </cell>
        </row>
        <row r="3585">
          <cell r="C3585" t="str">
            <v>2000</v>
          </cell>
        </row>
        <row r="3586">
          <cell r="C3586" t="str">
            <v>2000</v>
          </cell>
        </row>
        <row r="3587">
          <cell r="C3587" t="str">
            <v>2000</v>
          </cell>
        </row>
        <row r="3588">
          <cell r="C3588" t="str">
            <v>2000</v>
          </cell>
        </row>
        <row r="3589">
          <cell r="C3589" t="str">
            <v>2000</v>
          </cell>
        </row>
        <row r="3590">
          <cell r="C3590" t="str">
            <v>2000</v>
          </cell>
        </row>
        <row r="3591">
          <cell r="C3591" t="str">
            <v>2000</v>
          </cell>
        </row>
        <row r="3592">
          <cell r="C3592" t="str">
            <v>2000</v>
          </cell>
        </row>
        <row r="3593">
          <cell r="C3593" t="str">
            <v>2000</v>
          </cell>
        </row>
        <row r="3594">
          <cell r="C3594" t="str">
            <v>2000</v>
          </cell>
        </row>
        <row r="3595">
          <cell r="C3595" t="str">
            <v>2000</v>
          </cell>
        </row>
        <row r="3596">
          <cell r="C3596" t="str">
            <v>2000</v>
          </cell>
        </row>
        <row r="3597">
          <cell r="C3597" t="str">
            <v>2000</v>
          </cell>
        </row>
        <row r="3598">
          <cell r="C3598" t="str">
            <v>2000</v>
          </cell>
        </row>
        <row r="3599">
          <cell r="C3599" t="str">
            <v>2000</v>
          </cell>
        </row>
        <row r="3600">
          <cell r="C3600" t="str">
            <v>2000</v>
          </cell>
        </row>
        <row r="3601">
          <cell r="C3601" t="str">
            <v>2000</v>
          </cell>
        </row>
        <row r="3602">
          <cell r="C3602" t="str">
            <v>2000</v>
          </cell>
        </row>
        <row r="3603">
          <cell r="C3603" t="str">
            <v>2000</v>
          </cell>
        </row>
        <row r="3604">
          <cell r="C3604" t="str">
            <v>2000</v>
          </cell>
        </row>
        <row r="3605">
          <cell r="C3605" t="str">
            <v>2000</v>
          </cell>
        </row>
        <row r="3606">
          <cell r="C3606" t="str">
            <v>2000</v>
          </cell>
        </row>
        <row r="3607">
          <cell r="C3607" t="str">
            <v>2000</v>
          </cell>
        </row>
        <row r="3608">
          <cell r="C3608" t="str">
            <v>2000</v>
          </cell>
        </row>
        <row r="3609">
          <cell r="C3609" t="str">
            <v>2000</v>
          </cell>
        </row>
        <row r="3610">
          <cell r="C3610" t="str">
            <v>2000</v>
          </cell>
        </row>
        <row r="3611">
          <cell r="C3611" t="str">
            <v>2000</v>
          </cell>
        </row>
        <row r="3612">
          <cell r="C3612" t="str">
            <v>2000</v>
          </cell>
        </row>
        <row r="3613">
          <cell r="C3613" t="str">
            <v>2000</v>
          </cell>
        </row>
        <row r="3614">
          <cell r="C3614" t="str">
            <v>2000</v>
          </cell>
        </row>
        <row r="3615">
          <cell r="C3615" t="str">
            <v>2000</v>
          </cell>
        </row>
        <row r="3616">
          <cell r="C3616" t="str">
            <v>2000</v>
          </cell>
        </row>
        <row r="3617">
          <cell r="C3617" t="str">
            <v>2000</v>
          </cell>
        </row>
        <row r="3618">
          <cell r="C3618" t="str">
            <v>2000</v>
          </cell>
        </row>
        <row r="3619">
          <cell r="C3619" t="str">
            <v>2000</v>
          </cell>
        </row>
        <row r="3620">
          <cell r="C3620" t="str">
            <v>2000</v>
          </cell>
        </row>
        <row r="3621">
          <cell r="C3621" t="str">
            <v>2000</v>
          </cell>
        </row>
        <row r="3622">
          <cell r="C3622" t="str">
            <v>2000</v>
          </cell>
        </row>
        <row r="3623">
          <cell r="C3623" t="str">
            <v>2000</v>
          </cell>
        </row>
        <row r="3624">
          <cell r="C3624" t="str">
            <v>2000</v>
          </cell>
        </row>
        <row r="3625">
          <cell r="C3625" t="str">
            <v>2000</v>
          </cell>
        </row>
        <row r="3626">
          <cell r="C3626" t="str">
            <v>2000</v>
          </cell>
        </row>
        <row r="3627">
          <cell r="C3627" t="str">
            <v>2000</v>
          </cell>
        </row>
        <row r="3628">
          <cell r="C3628" t="str">
            <v>2000</v>
          </cell>
        </row>
        <row r="3629">
          <cell r="C3629" t="str">
            <v>2000</v>
          </cell>
        </row>
        <row r="3630">
          <cell r="C3630" t="str">
            <v>2000</v>
          </cell>
        </row>
        <row r="3631">
          <cell r="C3631" t="str">
            <v>2000</v>
          </cell>
        </row>
        <row r="3632">
          <cell r="C3632" t="str">
            <v>2000</v>
          </cell>
        </row>
        <row r="3633">
          <cell r="C3633" t="str">
            <v>2000</v>
          </cell>
        </row>
        <row r="3634">
          <cell r="C3634" t="str">
            <v>2000</v>
          </cell>
        </row>
        <row r="3635">
          <cell r="C3635" t="str">
            <v>2000</v>
          </cell>
        </row>
        <row r="3636">
          <cell r="C3636" t="str">
            <v>2000</v>
          </cell>
        </row>
        <row r="3637">
          <cell r="C3637" t="str">
            <v>2000</v>
          </cell>
        </row>
        <row r="3638">
          <cell r="C3638" t="str">
            <v>2000</v>
          </cell>
        </row>
        <row r="3639">
          <cell r="C3639" t="str">
            <v>2000</v>
          </cell>
        </row>
        <row r="3640">
          <cell r="C3640" t="str">
            <v>2000</v>
          </cell>
        </row>
        <row r="3641">
          <cell r="C3641" t="str">
            <v>2000</v>
          </cell>
        </row>
        <row r="3642">
          <cell r="C3642" t="str">
            <v>2000</v>
          </cell>
        </row>
        <row r="3643">
          <cell r="C3643" t="str">
            <v>2000</v>
          </cell>
        </row>
        <row r="3644">
          <cell r="C3644" t="str">
            <v>2000</v>
          </cell>
        </row>
        <row r="3645">
          <cell r="C3645" t="str">
            <v>2000</v>
          </cell>
        </row>
        <row r="3646">
          <cell r="C3646" t="str">
            <v>2000</v>
          </cell>
        </row>
        <row r="3647">
          <cell r="C3647" t="str">
            <v>2000</v>
          </cell>
        </row>
        <row r="3648">
          <cell r="C3648" t="str">
            <v>2000</v>
          </cell>
        </row>
        <row r="3649">
          <cell r="C3649" t="str">
            <v>2000</v>
          </cell>
        </row>
        <row r="3650">
          <cell r="C3650" t="str">
            <v>2000</v>
          </cell>
        </row>
        <row r="3651">
          <cell r="C3651" t="str">
            <v>2000</v>
          </cell>
        </row>
        <row r="3652">
          <cell r="C3652" t="str">
            <v>2000</v>
          </cell>
        </row>
        <row r="3653">
          <cell r="C3653" t="str">
            <v>2000</v>
          </cell>
        </row>
        <row r="3654">
          <cell r="C3654" t="str">
            <v>2000</v>
          </cell>
        </row>
        <row r="3655">
          <cell r="C3655" t="str">
            <v>2000</v>
          </cell>
        </row>
        <row r="3656">
          <cell r="C3656" t="str">
            <v>2000</v>
          </cell>
        </row>
        <row r="3657">
          <cell r="C3657" t="str">
            <v>2000</v>
          </cell>
        </row>
        <row r="3658">
          <cell r="C3658" t="str">
            <v>2000</v>
          </cell>
        </row>
        <row r="3659">
          <cell r="C3659" t="str">
            <v>2000</v>
          </cell>
        </row>
        <row r="3660">
          <cell r="C3660" t="str">
            <v>2000</v>
          </cell>
        </row>
        <row r="3661">
          <cell r="C3661" t="str">
            <v>2000</v>
          </cell>
        </row>
        <row r="3662">
          <cell r="C3662" t="str">
            <v>2000</v>
          </cell>
        </row>
        <row r="3663">
          <cell r="C3663" t="str">
            <v>2000</v>
          </cell>
        </row>
        <row r="3664">
          <cell r="C3664" t="str">
            <v>2000</v>
          </cell>
        </row>
        <row r="3665">
          <cell r="C3665" t="str">
            <v>2000</v>
          </cell>
        </row>
        <row r="3666">
          <cell r="C3666" t="str">
            <v>2000</v>
          </cell>
        </row>
        <row r="3667">
          <cell r="C3667" t="str">
            <v>2000</v>
          </cell>
        </row>
        <row r="3668">
          <cell r="C3668" t="str">
            <v>2000</v>
          </cell>
        </row>
        <row r="3669">
          <cell r="C3669" t="str">
            <v>2000</v>
          </cell>
        </row>
        <row r="3670">
          <cell r="C3670" t="str">
            <v>2000</v>
          </cell>
        </row>
        <row r="3671">
          <cell r="C3671" t="str">
            <v>2000</v>
          </cell>
        </row>
        <row r="3672">
          <cell r="C3672" t="str">
            <v>2000</v>
          </cell>
        </row>
        <row r="3673">
          <cell r="C3673" t="str">
            <v>2000</v>
          </cell>
        </row>
        <row r="3674">
          <cell r="C3674" t="str">
            <v>2000</v>
          </cell>
        </row>
        <row r="3675">
          <cell r="C3675" t="str">
            <v>2000</v>
          </cell>
        </row>
        <row r="3676">
          <cell r="C3676" t="str">
            <v>2000</v>
          </cell>
        </row>
        <row r="3677">
          <cell r="C3677" t="str">
            <v>2000</v>
          </cell>
        </row>
        <row r="3678">
          <cell r="C3678" t="str">
            <v>2000</v>
          </cell>
        </row>
        <row r="3679">
          <cell r="C3679" t="str">
            <v>2000</v>
          </cell>
        </row>
        <row r="3680">
          <cell r="C3680" t="str">
            <v>2000</v>
          </cell>
        </row>
        <row r="3681">
          <cell r="C3681" t="str">
            <v>2000</v>
          </cell>
        </row>
        <row r="3682">
          <cell r="C3682" t="str">
            <v>2000</v>
          </cell>
        </row>
        <row r="3683">
          <cell r="C3683" t="str">
            <v>2000</v>
          </cell>
        </row>
        <row r="3684">
          <cell r="C3684" t="str">
            <v>2000</v>
          </cell>
        </row>
        <row r="3685">
          <cell r="C3685" t="str">
            <v>2000</v>
          </cell>
        </row>
        <row r="3686">
          <cell r="C3686" t="str">
            <v>2000</v>
          </cell>
        </row>
        <row r="3687">
          <cell r="C3687" t="str">
            <v>2000</v>
          </cell>
        </row>
        <row r="3688">
          <cell r="C3688" t="str">
            <v>2000</v>
          </cell>
        </row>
        <row r="3689">
          <cell r="C3689" t="str">
            <v>2000</v>
          </cell>
        </row>
        <row r="3690">
          <cell r="C3690" t="str">
            <v>2000</v>
          </cell>
        </row>
        <row r="3691">
          <cell r="C3691" t="str">
            <v>2000</v>
          </cell>
        </row>
        <row r="3692">
          <cell r="C3692" t="str">
            <v>2000</v>
          </cell>
        </row>
        <row r="3693">
          <cell r="C3693" t="str">
            <v>2000</v>
          </cell>
        </row>
        <row r="3694">
          <cell r="C3694" t="str">
            <v>2000</v>
          </cell>
        </row>
        <row r="3695">
          <cell r="C3695" t="str">
            <v>2000</v>
          </cell>
        </row>
        <row r="3696">
          <cell r="C3696" t="str">
            <v>2000</v>
          </cell>
        </row>
        <row r="3697">
          <cell r="C3697" t="str">
            <v>2000</v>
          </cell>
        </row>
        <row r="3698">
          <cell r="C3698" t="str">
            <v>2000</v>
          </cell>
        </row>
        <row r="3699">
          <cell r="C3699" t="str">
            <v>2000</v>
          </cell>
        </row>
        <row r="3700">
          <cell r="C3700" t="str">
            <v>2000</v>
          </cell>
        </row>
        <row r="3701">
          <cell r="C3701" t="str">
            <v>2000</v>
          </cell>
        </row>
        <row r="3702">
          <cell r="C3702" t="str">
            <v>2000</v>
          </cell>
        </row>
        <row r="3703">
          <cell r="C3703" t="str">
            <v>2000</v>
          </cell>
        </row>
        <row r="3704">
          <cell r="C3704" t="str">
            <v>2000</v>
          </cell>
        </row>
        <row r="3705">
          <cell r="C3705" t="str">
            <v>2000</v>
          </cell>
        </row>
        <row r="3706">
          <cell r="C3706" t="str">
            <v>2000</v>
          </cell>
        </row>
        <row r="3707">
          <cell r="C3707" t="str">
            <v>2000</v>
          </cell>
        </row>
        <row r="3708">
          <cell r="C3708" t="str">
            <v>2000</v>
          </cell>
        </row>
        <row r="3709">
          <cell r="C3709" t="str">
            <v>2000</v>
          </cell>
        </row>
        <row r="3710">
          <cell r="C3710" t="str">
            <v>2000</v>
          </cell>
        </row>
        <row r="3711">
          <cell r="C3711" t="str">
            <v>2000</v>
          </cell>
        </row>
        <row r="3712">
          <cell r="C3712" t="str">
            <v>2000</v>
          </cell>
        </row>
        <row r="3713">
          <cell r="C3713" t="str">
            <v>2000</v>
          </cell>
        </row>
        <row r="3714">
          <cell r="C3714" t="str">
            <v>2000</v>
          </cell>
        </row>
        <row r="3715">
          <cell r="C3715" t="str">
            <v>2000</v>
          </cell>
        </row>
        <row r="3716">
          <cell r="C3716" t="str">
            <v>2000</v>
          </cell>
        </row>
        <row r="3717">
          <cell r="C3717" t="str">
            <v>2000</v>
          </cell>
        </row>
        <row r="3718">
          <cell r="C3718" t="str">
            <v>2000</v>
          </cell>
        </row>
        <row r="3719">
          <cell r="C3719" t="str">
            <v>2000</v>
          </cell>
        </row>
        <row r="3720">
          <cell r="C3720" t="str">
            <v>2000</v>
          </cell>
        </row>
        <row r="3721">
          <cell r="C3721" t="str">
            <v>2000</v>
          </cell>
        </row>
        <row r="3722">
          <cell r="C3722" t="str">
            <v>2000</v>
          </cell>
        </row>
        <row r="3723">
          <cell r="C3723" t="str">
            <v>2000</v>
          </cell>
        </row>
        <row r="3724">
          <cell r="C3724" t="str">
            <v>2000</v>
          </cell>
        </row>
        <row r="3725">
          <cell r="C3725" t="str">
            <v>2000</v>
          </cell>
        </row>
        <row r="3726">
          <cell r="C3726" t="str">
            <v>2000</v>
          </cell>
        </row>
        <row r="3727">
          <cell r="C3727" t="str">
            <v>2000</v>
          </cell>
        </row>
        <row r="3728">
          <cell r="C3728" t="str">
            <v>2000</v>
          </cell>
        </row>
        <row r="3729">
          <cell r="C3729" t="str">
            <v>2000</v>
          </cell>
        </row>
        <row r="3730">
          <cell r="C3730" t="str">
            <v>2000</v>
          </cell>
        </row>
        <row r="3731">
          <cell r="C3731" t="str">
            <v>2000</v>
          </cell>
        </row>
        <row r="3732">
          <cell r="C3732" t="str">
            <v>2000</v>
          </cell>
        </row>
        <row r="3733">
          <cell r="C3733" t="str">
            <v>2000</v>
          </cell>
        </row>
        <row r="3734">
          <cell r="C3734" t="str">
            <v>2000</v>
          </cell>
        </row>
        <row r="3735">
          <cell r="C3735" t="str">
            <v>2000</v>
          </cell>
        </row>
        <row r="3736">
          <cell r="C3736" t="str">
            <v>2000</v>
          </cell>
        </row>
        <row r="3737">
          <cell r="C3737" t="str">
            <v>2000</v>
          </cell>
        </row>
        <row r="3738">
          <cell r="C3738" t="str">
            <v>2000</v>
          </cell>
        </row>
        <row r="3739">
          <cell r="C3739" t="str">
            <v>2000</v>
          </cell>
        </row>
        <row r="3740">
          <cell r="C3740" t="str">
            <v>2000</v>
          </cell>
        </row>
        <row r="3741">
          <cell r="C3741" t="str">
            <v>2000</v>
          </cell>
        </row>
        <row r="3742">
          <cell r="C3742" t="str">
            <v>2000</v>
          </cell>
        </row>
        <row r="3743">
          <cell r="C3743" t="str">
            <v>2000</v>
          </cell>
        </row>
        <row r="3744">
          <cell r="C3744" t="str">
            <v>2000</v>
          </cell>
        </row>
        <row r="3745">
          <cell r="C3745" t="str">
            <v>2000</v>
          </cell>
        </row>
        <row r="3746">
          <cell r="C3746" t="str">
            <v>2000</v>
          </cell>
        </row>
        <row r="3747">
          <cell r="C3747" t="str">
            <v>2000</v>
          </cell>
        </row>
        <row r="3748">
          <cell r="C3748" t="str">
            <v>2000</v>
          </cell>
        </row>
        <row r="3749">
          <cell r="C3749" t="str">
            <v>2000</v>
          </cell>
        </row>
        <row r="3750">
          <cell r="C3750" t="str">
            <v>2000</v>
          </cell>
        </row>
        <row r="3751">
          <cell r="C3751" t="str">
            <v>2000</v>
          </cell>
        </row>
        <row r="3752">
          <cell r="C3752" t="str">
            <v>2000</v>
          </cell>
        </row>
        <row r="3753">
          <cell r="C3753" t="str">
            <v>2000</v>
          </cell>
        </row>
        <row r="3754">
          <cell r="C3754" t="str">
            <v>2000</v>
          </cell>
        </row>
        <row r="3755">
          <cell r="C3755" t="str">
            <v>2000</v>
          </cell>
        </row>
        <row r="3756">
          <cell r="C3756" t="str">
            <v>2000</v>
          </cell>
        </row>
        <row r="3757">
          <cell r="C3757" t="str">
            <v>2000</v>
          </cell>
        </row>
        <row r="3758">
          <cell r="C3758" t="str">
            <v>2000</v>
          </cell>
        </row>
        <row r="3759">
          <cell r="C3759" t="str">
            <v>2000</v>
          </cell>
        </row>
        <row r="3760">
          <cell r="C3760" t="str">
            <v>2000</v>
          </cell>
        </row>
        <row r="3761">
          <cell r="C3761" t="str">
            <v>2000</v>
          </cell>
        </row>
        <row r="3762">
          <cell r="C3762" t="str">
            <v>2000</v>
          </cell>
        </row>
        <row r="3763">
          <cell r="C3763" t="str">
            <v>2000</v>
          </cell>
        </row>
        <row r="3764">
          <cell r="C3764" t="str">
            <v>2000</v>
          </cell>
        </row>
        <row r="3765">
          <cell r="C3765" t="str">
            <v>2000</v>
          </cell>
        </row>
        <row r="3766">
          <cell r="C3766" t="str">
            <v>2000</v>
          </cell>
        </row>
        <row r="3767">
          <cell r="C3767" t="str">
            <v>2000</v>
          </cell>
        </row>
        <row r="3768">
          <cell r="C3768" t="str">
            <v>2000</v>
          </cell>
        </row>
        <row r="3769">
          <cell r="C3769" t="str">
            <v>2000</v>
          </cell>
        </row>
        <row r="3770">
          <cell r="C3770" t="str">
            <v>2000</v>
          </cell>
        </row>
        <row r="3771">
          <cell r="C3771" t="str">
            <v>2000</v>
          </cell>
        </row>
        <row r="3772">
          <cell r="C3772" t="str">
            <v>2000</v>
          </cell>
        </row>
        <row r="3773">
          <cell r="C3773" t="str">
            <v>2000</v>
          </cell>
        </row>
        <row r="3774">
          <cell r="C3774" t="str">
            <v>2000</v>
          </cell>
        </row>
        <row r="3775">
          <cell r="C3775" t="str">
            <v>2000</v>
          </cell>
        </row>
        <row r="3776">
          <cell r="C3776" t="str">
            <v>2000</v>
          </cell>
        </row>
        <row r="3777">
          <cell r="C3777" t="str">
            <v>2000</v>
          </cell>
        </row>
        <row r="3778">
          <cell r="C3778" t="str">
            <v>2000</v>
          </cell>
        </row>
        <row r="3779">
          <cell r="C3779" t="str">
            <v>2000</v>
          </cell>
        </row>
        <row r="3780">
          <cell r="C3780" t="str">
            <v>2000</v>
          </cell>
        </row>
        <row r="3781">
          <cell r="C3781" t="str">
            <v>2000</v>
          </cell>
        </row>
        <row r="3782">
          <cell r="C3782" t="str">
            <v>2000</v>
          </cell>
        </row>
        <row r="3783">
          <cell r="C3783" t="str">
            <v>2000</v>
          </cell>
        </row>
        <row r="3784">
          <cell r="C3784" t="str">
            <v>2000</v>
          </cell>
        </row>
        <row r="3785">
          <cell r="C3785" t="str">
            <v>2000</v>
          </cell>
        </row>
        <row r="3786">
          <cell r="C3786" t="str">
            <v>2000</v>
          </cell>
        </row>
        <row r="3787">
          <cell r="C3787" t="str">
            <v>2000</v>
          </cell>
        </row>
        <row r="3788">
          <cell r="C3788" t="str">
            <v>2000</v>
          </cell>
        </row>
        <row r="3789">
          <cell r="C3789" t="str">
            <v>2000</v>
          </cell>
        </row>
        <row r="3790">
          <cell r="C3790" t="str">
            <v>2000</v>
          </cell>
        </row>
        <row r="3791">
          <cell r="C3791" t="str">
            <v>2000</v>
          </cell>
        </row>
        <row r="3792">
          <cell r="C3792" t="str">
            <v>2000</v>
          </cell>
        </row>
        <row r="3793">
          <cell r="C3793" t="str">
            <v>2000</v>
          </cell>
        </row>
        <row r="3794">
          <cell r="C3794" t="str">
            <v>2000</v>
          </cell>
        </row>
        <row r="3795">
          <cell r="C3795" t="str">
            <v>2000</v>
          </cell>
        </row>
        <row r="3796">
          <cell r="C3796" t="str">
            <v>2000</v>
          </cell>
        </row>
        <row r="3797">
          <cell r="C3797" t="str">
            <v>2000</v>
          </cell>
        </row>
        <row r="3798">
          <cell r="C3798" t="str">
            <v>2000</v>
          </cell>
        </row>
        <row r="3799">
          <cell r="C3799" t="str">
            <v>2000</v>
          </cell>
        </row>
        <row r="3800">
          <cell r="C3800" t="str">
            <v>2000</v>
          </cell>
        </row>
        <row r="3801">
          <cell r="C3801" t="str">
            <v>2000</v>
          </cell>
        </row>
        <row r="3802">
          <cell r="C3802" t="str">
            <v>2000</v>
          </cell>
        </row>
        <row r="3803">
          <cell r="C3803" t="str">
            <v>2000</v>
          </cell>
        </row>
        <row r="3804">
          <cell r="C3804" t="str">
            <v>2000</v>
          </cell>
        </row>
        <row r="3805">
          <cell r="C3805" t="str">
            <v>2000</v>
          </cell>
        </row>
        <row r="3806">
          <cell r="C3806" t="str">
            <v>2000</v>
          </cell>
        </row>
        <row r="3807">
          <cell r="C3807" t="str">
            <v>2000</v>
          </cell>
        </row>
        <row r="3808">
          <cell r="C3808" t="str">
            <v>2000</v>
          </cell>
        </row>
        <row r="3809">
          <cell r="C3809" t="str">
            <v>2000</v>
          </cell>
        </row>
        <row r="3810">
          <cell r="C3810" t="str">
            <v>2000</v>
          </cell>
        </row>
        <row r="3811">
          <cell r="C3811" t="str">
            <v>2000</v>
          </cell>
        </row>
        <row r="3812">
          <cell r="C3812" t="str">
            <v>2000</v>
          </cell>
        </row>
        <row r="3813">
          <cell r="C3813" t="str">
            <v>2000</v>
          </cell>
        </row>
        <row r="3814">
          <cell r="C3814" t="str">
            <v>2000</v>
          </cell>
        </row>
        <row r="3815">
          <cell r="C3815" t="str">
            <v>2000</v>
          </cell>
        </row>
        <row r="3816">
          <cell r="C3816" t="str">
            <v>2000</v>
          </cell>
        </row>
        <row r="3817">
          <cell r="C3817" t="str">
            <v>2000</v>
          </cell>
        </row>
        <row r="3818">
          <cell r="C3818" t="str">
            <v>2000</v>
          </cell>
        </row>
        <row r="3819">
          <cell r="C3819" t="str">
            <v>2000</v>
          </cell>
        </row>
        <row r="3820">
          <cell r="C3820" t="str">
            <v>2000</v>
          </cell>
        </row>
        <row r="3821">
          <cell r="C3821" t="str">
            <v>2000</v>
          </cell>
        </row>
        <row r="3822">
          <cell r="C3822" t="str">
            <v>2000</v>
          </cell>
        </row>
        <row r="3823">
          <cell r="C3823" t="str">
            <v>2000</v>
          </cell>
        </row>
        <row r="3824">
          <cell r="C3824" t="str">
            <v>2000</v>
          </cell>
        </row>
        <row r="3825">
          <cell r="C3825" t="str">
            <v>2000</v>
          </cell>
        </row>
        <row r="3826">
          <cell r="C3826" t="str">
            <v>2000</v>
          </cell>
        </row>
        <row r="3827">
          <cell r="C3827" t="str">
            <v>2000</v>
          </cell>
        </row>
        <row r="3828">
          <cell r="C3828" t="str">
            <v>2000</v>
          </cell>
        </row>
        <row r="3829">
          <cell r="C3829" t="str">
            <v>2000</v>
          </cell>
        </row>
        <row r="3830">
          <cell r="C3830" t="str">
            <v>2000</v>
          </cell>
        </row>
        <row r="3831">
          <cell r="C3831" t="str">
            <v>2000</v>
          </cell>
        </row>
        <row r="3832">
          <cell r="C3832" t="str">
            <v>2000</v>
          </cell>
        </row>
        <row r="3833">
          <cell r="C3833" t="str">
            <v>2000</v>
          </cell>
        </row>
        <row r="3834">
          <cell r="C3834" t="str">
            <v>2000</v>
          </cell>
        </row>
        <row r="3835">
          <cell r="C3835" t="str">
            <v>2000</v>
          </cell>
        </row>
        <row r="3836">
          <cell r="C3836" t="str">
            <v>2000</v>
          </cell>
        </row>
        <row r="3837">
          <cell r="C3837" t="str">
            <v>2000</v>
          </cell>
        </row>
        <row r="3838">
          <cell r="C3838" t="str">
            <v>2000</v>
          </cell>
        </row>
        <row r="3839">
          <cell r="C3839" t="str">
            <v>2000</v>
          </cell>
        </row>
        <row r="3840">
          <cell r="C3840" t="str">
            <v>2000</v>
          </cell>
        </row>
        <row r="3841">
          <cell r="C3841" t="str">
            <v>2000</v>
          </cell>
        </row>
        <row r="3842">
          <cell r="C3842" t="str">
            <v>2000</v>
          </cell>
        </row>
        <row r="3843">
          <cell r="C3843" t="str">
            <v>2000</v>
          </cell>
        </row>
        <row r="3844">
          <cell r="C3844" t="str">
            <v>2000</v>
          </cell>
        </row>
        <row r="3845">
          <cell r="C3845" t="str">
            <v>2000</v>
          </cell>
        </row>
        <row r="3846">
          <cell r="C3846" t="str">
            <v>2000</v>
          </cell>
        </row>
        <row r="3847">
          <cell r="C3847" t="str">
            <v>2000</v>
          </cell>
        </row>
        <row r="3848">
          <cell r="C3848" t="str">
            <v>2000</v>
          </cell>
        </row>
        <row r="3849">
          <cell r="C3849" t="str">
            <v>2000</v>
          </cell>
        </row>
        <row r="3850">
          <cell r="C3850" t="str">
            <v>2000</v>
          </cell>
        </row>
        <row r="3851">
          <cell r="C3851" t="str">
            <v>2000</v>
          </cell>
        </row>
        <row r="3852">
          <cell r="C3852" t="str">
            <v>2000</v>
          </cell>
        </row>
        <row r="3853">
          <cell r="C3853" t="str">
            <v>2000</v>
          </cell>
        </row>
        <row r="3854">
          <cell r="C3854" t="str">
            <v>2000</v>
          </cell>
        </row>
        <row r="3855">
          <cell r="C3855" t="str">
            <v>2000</v>
          </cell>
        </row>
        <row r="3856">
          <cell r="C3856" t="str">
            <v>2000</v>
          </cell>
        </row>
        <row r="3857">
          <cell r="C3857" t="str">
            <v>2000</v>
          </cell>
        </row>
        <row r="3858">
          <cell r="C3858" t="str">
            <v>2000</v>
          </cell>
        </row>
        <row r="3859">
          <cell r="C3859" t="str">
            <v>2000</v>
          </cell>
        </row>
        <row r="3860">
          <cell r="C3860" t="str">
            <v>2000</v>
          </cell>
        </row>
        <row r="3861">
          <cell r="C3861" t="str">
            <v>2000</v>
          </cell>
        </row>
        <row r="3862">
          <cell r="C3862" t="str">
            <v>2000</v>
          </cell>
        </row>
        <row r="3863">
          <cell r="C3863" t="str">
            <v>2000</v>
          </cell>
        </row>
        <row r="3864">
          <cell r="C3864" t="str">
            <v>2000</v>
          </cell>
        </row>
        <row r="3865">
          <cell r="C3865" t="str">
            <v>2000</v>
          </cell>
        </row>
        <row r="3866">
          <cell r="C3866" t="str">
            <v>2000</v>
          </cell>
        </row>
        <row r="3867">
          <cell r="C3867" t="str">
            <v>2000</v>
          </cell>
        </row>
        <row r="3868">
          <cell r="C3868" t="str">
            <v>2000</v>
          </cell>
        </row>
        <row r="3869">
          <cell r="C3869" t="str">
            <v>2000</v>
          </cell>
        </row>
        <row r="3870">
          <cell r="C3870" t="str">
            <v>2000</v>
          </cell>
        </row>
        <row r="3871">
          <cell r="C3871" t="str">
            <v>2000</v>
          </cell>
        </row>
        <row r="3872">
          <cell r="C3872" t="str">
            <v>2000</v>
          </cell>
        </row>
        <row r="3873">
          <cell r="C3873" t="str">
            <v>2000</v>
          </cell>
        </row>
        <row r="3874">
          <cell r="C3874" t="str">
            <v>2000</v>
          </cell>
        </row>
        <row r="3875">
          <cell r="C3875" t="str">
            <v>2000</v>
          </cell>
        </row>
        <row r="3876">
          <cell r="C3876" t="str">
            <v>2000</v>
          </cell>
        </row>
        <row r="3877">
          <cell r="C3877" t="str">
            <v>2000</v>
          </cell>
        </row>
        <row r="3878">
          <cell r="C3878" t="str">
            <v>2000</v>
          </cell>
        </row>
        <row r="3879">
          <cell r="C3879" t="str">
            <v>2000</v>
          </cell>
        </row>
        <row r="3880">
          <cell r="C3880" t="str">
            <v>2000</v>
          </cell>
        </row>
        <row r="3881">
          <cell r="C3881" t="str">
            <v>2000</v>
          </cell>
        </row>
        <row r="3882">
          <cell r="C3882" t="str">
            <v>2000</v>
          </cell>
        </row>
        <row r="3883">
          <cell r="C3883" t="str">
            <v>2000</v>
          </cell>
        </row>
        <row r="3884">
          <cell r="C3884" t="str">
            <v>2000</v>
          </cell>
        </row>
        <row r="3885">
          <cell r="C3885" t="str">
            <v>2000</v>
          </cell>
        </row>
        <row r="3886">
          <cell r="C3886" t="str">
            <v>2000</v>
          </cell>
        </row>
        <row r="3887">
          <cell r="C3887" t="str">
            <v>2000</v>
          </cell>
        </row>
        <row r="3888">
          <cell r="C3888" t="str">
            <v>2000</v>
          </cell>
        </row>
        <row r="3889">
          <cell r="C3889" t="str">
            <v>2000</v>
          </cell>
        </row>
        <row r="3890">
          <cell r="C3890" t="str">
            <v>2000</v>
          </cell>
        </row>
        <row r="3891">
          <cell r="C3891" t="str">
            <v>2000</v>
          </cell>
        </row>
        <row r="3892">
          <cell r="C3892" t="str">
            <v>2000</v>
          </cell>
        </row>
        <row r="3893">
          <cell r="C3893" t="str">
            <v>2000</v>
          </cell>
        </row>
        <row r="3894">
          <cell r="C3894" t="str">
            <v>2000</v>
          </cell>
        </row>
        <row r="3895">
          <cell r="C3895" t="str">
            <v>2000</v>
          </cell>
        </row>
        <row r="3896">
          <cell r="C3896" t="str">
            <v>2000</v>
          </cell>
        </row>
        <row r="3897">
          <cell r="C3897" t="str">
            <v>2000</v>
          </cell>
        </row>
        <row r="3898">
          <cell r="C3898" t="str">
            <v>2000</v>
          </cell>
        </row>
        <row r="3899">
          <cell r="C3899" t="str">
            <v>2000</v>
          </cell>
        </row>
        <row r="3900">
          <cell r="C3900" t="str">
            <v>2000</v>
          </cell>
        </row>
        <row r="3901">
          <cell r="C3901" t="str">
            <v>2000</v>
          </cell>
        </row>
        <row r="3902">
          <cell r="C3902" t="str">
            <v>2000</v>
          </cell>
        </row>
        <row r="3903">
          <cell r="C3903" t="str">
            <v>2000</v>
          </cell>
        </row>
        <row r="3904">
          <cell r="C3904" t="str">
            <v>2000</v>
          </cell>
        </row>
        <row r="3905">
          <cell r="C3905" t="str">
            <v>2000</v>
          </cell>
        </row>
        <row r="3906">
          <cell r="C3906" t="str">
            <v>2000</v>
          </cell>
        </row>
        <row r="3907">
          <cell r="C3907" t="str">
            <v>2000</v>
          </cell>
        </row>
        <row r="3908">
          <cell r="C3908" t="str">
            <v>2000</v>
          </cell>
        </row>
        <row r="3909">
          <cell r="C3909" t="str">
            <v>2000</v>
          </cell>
        </row>
        <row r="3910">
          <cell r="C3910" t="str">
            <v>2000</v>
          </cell>
        </row>
        <row r="3911">
          <cell r="C3911" t="str">
            <v>2000</v>
          </cell>
        </row>
        <row r="3912">
          <cell r="C3912" t="str">
            <v>2000</v>
          </cell>
        </row>
        <row r="3913">
          <cell r="C3913" t="str">
            <v>2000</v>
          </cell>
        </row>
        <row r="3914">
          <cell r="C3914" t="str">
            <v>2000</v>
          </cell>
        </row>
        <row r="3915">
          <cell r="C3915" t="str">
            <v>2000</v>
          </cell>
        </row>
        <row r="3916">
          <cell r="C3916" t="str">
            <v>2000</v>
          </cell>
        </row>
        <row r="3917">
          <cell r="C3917" t="str">
            <v>2000</v>
          </cell>
        </row>
        <row r="3918">
          <cell r="C3918" t="str">
            <v>2000</v>
          </cell>
        </row>
        <row r="3919">
          <cell r="C3919" t="str">
            <v>2000</v>
          </cell>
        </row>
        <row r="3920">
          <cell r="C3920" t="str">
            <v>2000</v>
          </cell>
        </row>
        <row r="3921">
          <cell r="C3921" t="str">
            <v>2000</v>
          </cell>
        </row>
        <row r="3922">
          <cell r="C3922" t="str">
            <v>2000</v>
          </cell>
        </row>
        <row r="3923">
          <cell r="C3923" t="str">
            <v>2000</v>
          </cell>
        </row>
        <row r="3924">
          <cell r="C3924" t="str">
            <v>2000</v>
          </cell>
        </row>
        <row r="3925">
          <cell r="C3925" t="str">
            <v>2000</v>
          </cell>
        </row>
        <row r="3926">
          <cell r="C3926" t="str">
            <v>2000</v>
          </cell>
        </row>
        <row r="3927">
          <cell r="C3927" t="str">
            <v>2000</v>
          </cell>
        </row>
        <row r="3928">
          <cell r="C3928" t="str">
            <v>2000</v>
          </cell>
        </row>
        <row r="3929">
          <cell r="C3929" t="str">
            <v>2000</v>
          </cell>
        </row>
        <row r="3930">
          <cell r="C3930" t="str">
            <v>2000</v>
          </cell>
        </row>
        <row r="3931">
          <cell r="C3931" t="str">
            <v>2000</v>
          </cell>
        </row>
        <row r="3932">
          <cell r="C3932" t="str">
            <v>2000</v>
          </cell>
        </row>
        <row r="3933">
          <cell r="C3933" t="str">
            <v>2000</v>
          </cell>
        </row>
        <row r="3934">
          <cell r="C3934" t="str">
            <v>2000</v>
          </cell>
        </row>
        <row r="3935">
          <cell r="C3935" t="str">
            <v>2000</v>
          </cell>
        </row>
        <row r="3936">
          <cell r="C3936" t="str">
            <v>2000</v>
          </cell>
        </row>
        <row r="3937">
          <cell r="C3937" t="str">
            <v>2000</v>
          </cell>
        </row>
        <row r="3938">
          <cell r="C3938" t="str">
            <v>2000</v>
          </cell>
        </row>
        <row r="3939">
          <cell r="C3939" t="str">
            <v>2000</v>
          </cell>
        </row>
        <row r="3940">
          <cell r="C3940" t="str">
            <v>2000</v>
          </cell>
        </row>
        <row r="3941">
          <cell r="C3941" t="str">
            <v>2000</v>
          </cell>
        </row>
        <row r="3942">
          <cell r="C3942" t="str">
            <v>2000</v>
          </cell>
        </row>
        <row r="3943">
          <cell r="C3943" t="str">
            <v>2000</v>
          </cell>
        </row>
        <row r="3944">
          <cell r="C3944" t="str">
            <v>2000</v>
          </cell>
        </row>
        <row r="3945">
          <cell r="C3945" t="str">
            <v>2000</v>
          </cell>
        </row>
        <row r="3946">
          <cell r="C3946" t="str">
            <v>2000</v>
          </cell>
        </row>
        <row r="3947">
          <cell r="C3947" t="str">
            <v>2000</v>
          </cell>
        </row>
        <row r="3948">
          <cell r="C3948" t="str">
            <v>2000</v>
          </cell>
        </row>
        <row r="3949">
          <cell r="C3949" t="str">
            <v>2000</v>
          </cell>
        </row>
        <row r="3950">
          <cell r="C3950" t="str">
            <v>2000</v>
          </cell>
        </row>
        <row r="3951">
          <cell r="C3951" t="str">
            <v>2000</v>
          </cell>
        </row>
        <row r="3952">
          <cell r="C3952" t="str">
            <v>2000</v>
          </cell>
        </row>
        <row r="3953">
          <cell r="C3953" t="str">
            <v>2000</v>
          </cell>
        </row>
        <row r="3954">
          <cell r="C3954" t="str">
            <v>2000</v>
          </cell>
        </row>
        <row r="3955">
          <cell r="C3955" t="str">
            <v>2000</v>
          </cell>
        </row>
        <row r="3956">
          <cell r="C3956" t="str">
            <v>2000</v>
          </cell>
        </row>
        <row r="3957">
          <cell r="C3957" t="str">
            <v>2000</v>
          </cell>
        </row>
        <row r="3958">
          <cell r="C3958" t="str">
            <v>2000</v>
          </cell>
        </row>
        <row r="3959">
          <cell r="C3959" t="str">
            <v>2000</v>
          </cell>
        </row>
        <row r="3960">
          <cell r="C3960" t="str">
            <v>2000</v>
          </cell>
        </row>
        <row r="3961">
          <cell r="C3961" t="str">
            <v>2000</v>
          </cell>
        </row>
        <row r="3962">
          <cell r="C3962" t="str">
            <v>2000</v>
          </cell>
        </row>
        <row r="3963">
          <cell r="C3963" t="str">
            <v>2000</v>
          </cell>
        </row>
        <row r="3964">
          <cell r="C3964" t="str">
            <v>2000</v>
          </cell>
        </row>
        <row r="3965">
          <cell r="C3965" t="str">
            <v>2000</v>
          </cell>
        </row>
        <row r="3966">
          <cell r="C3966" t="str">
            <v>2000</v>
          </cell>
        </row>
        <row r="3967">
          <cell r="C3967" t="str">
            <v>2000</v>
          </cell>
        </row>
        <row r="3968">
          <cell r="C3968" t="str">
            <v>2000</v>
          </cell>
        </row>
        <row r="3969">
          <cell r="C3969" t="str">
            <v>2000</v>
          </cell>
        </row>
        <row r="3970">
          <cell r="C3970" t="str">
            <v>2000</v>
          </cell>
        </row>
        <row r="3971">
          <cell r="C3971" t="str">
            <v>2000</v>
          </cell>
        </row>
        <row r="3972">
          <cell r="C3972" t="str">
            <v>2000</v>
          </cell>
        </row>
        <row r="3973">
          <cell r="C3973" t="str">
            <v>2000</v>
          </cell>
        </row>
        <row r="3974">
          <cell r="C3974" t="str">
            <v>2000</v>
          </cell>
        </row>
        <row r="3975">
          <cell r="C3975" t="str">
            <v>2000</v>
          </cell>
        </row>
        <row r="3976">
          <cell r="C3976" t="str">
            <v>2000</v>
          </cell>
        </row>
        <row r="3977">
          <cell r="C3977" t="str">
            <v>2000</v>
          </cell>
        </row>
        <row r="3978">
          <cell r="C3978" t="str">
            <v>2000</v>
          </cell>
        </row>
        <row r="3979">
          <cell r="C3979" t="str">
            <v>2000</v>
          </cell>
        </row>
        <row r="3980">
          <cell r="C3980" t="str">
            <v>2000</v>
          </cell>
        </row>
        <row r="3981">
          <cell r="C3981" t="str">
            <v>2000</v>
          </cell>
        </row>
        <row r="3982">
          <cell r="C3982" t="str">
            <v>2000</v>
          </cell>
        </row>
        <row r="3983">
          <cell r="C3983" t="str">
            <v>2000</v>
          </cell>
        </row>
        <row r="3984">
          <cell r="C3984" t="str">
            <v>2000</v>
          </cell>
        </row>
        <row r="3985">
          <cell r="C3985" t="str">
            <v>2000</v>
          </cell>
        </row>
        <row r="3986">
          <cell r="C3986" t="str">
            <v>2000</v>
          </cell>
        </row>
        <row r="3987">
          <cell r="C3987" t="str">
            <v>2000</v>
          </cell>
        </row>
        <row r="3988">
          <cell r="C3988" t="str">
            <v>2000</v>
          </cell>
        </row>
        <row r="3989">
          <cell r="C3989" t="str">
            <v>2000</v>
          </cell>
        </row>
        <row r="3990">
          <cell r="C3990" t="str">
            <v>2000</v>
          </cell>
        </row>
        <row r="3991">
          <cell r="C3991" t="str">
            <v>2000</v>
          </cell>
        </row>
        <row r="3992">
          <cell r="C3992" t="str">
            <v>2000</v>
          </cell>
        </row>
        <row r="3993">
          <cell r="C3993" t="str">
            <v>2000</v>
          </cell>
        </row>
        <row r="3994">
          <cell r="C3994" t="str">
            <v>2000</v>
          </cell>
        </row>
        <row r="3995">
          <cell r="C3995" t="str">
            <v>2000</v>
          </cell>
        </row>
        <row r="3996">
          <cell r="C3996" t="str">
            <v>2000</v>
          </cell>
        </row>
        <row r="3997">
          <cell r="C3997" t="str">
            <v>2000</v>
          </cell>
        </row>
        <row r="3998">
          <cell r="C3998" t="str">
            <v>2000</v>
          </cell>
        </row>
        <row r="3999">
          <cell r="C3999" t="str">
            <v>2000</v>
          </cell>
        </row>
        <row r="4000">
          <cell r="C4000" t="str">
            <v>2000</v>
          </cell>
        </row>
        <row r="4001">
          <cell r="C4001" t="str">
            <v>2000</v>
          </cell>
        </row>
        <row r="4002">
          <cell r="C4002" t="str">
            <v>2000</v>
          </cell>
        </row>
        <row r="4003">
          <cell r="C4003" t="str">
            <v>2000</v>
          </cell>
        </row>
        <row r="4004">
          <cell r="C4004" t="str">
            <v>2000</v>
          </cell>
        </row>
        <row r="4005">
          <cell r="C4005" t="str">
            <v>2000</v>
          </cell>
        </row>
        <row r="4006">
          <cell r="C4006" t="str">
            <v>2000</v>
          </cell>
        </row>
        <row r="4007">
          <cell r="C4007" t="str">
            <v>2000</v>
          </cell>
        </row>
        <row r="4008">
          <cell r="C4008" t="str">
            <v>2000</v>
          </cell>
        </row>
        <row r="4009">
          <cell r="C4009" t="str">
            <v>2000</v>
          </cell>
        </row>
        <row r="4010">
          <cell r="C4010" t="str">
            <v>2000</v>
          </cell>
        </row>
        <row r="4011">
          <cell r="C4011" t="str">
            <v>2000</v>
          </cell>
        </row>
        <row r="4012">
          <cell r="C4012" t="str">
            <v>2000</v>
          </cell>
        </row>
        <row r="4013">
          <cell r="C4013" t="str">
            <v>2000</v>
          </cell>
        </row>
        <row r="4014">
          <cell r="C4014" t="str">
            <v>2000</v>
          </cell>
        </row>
        <row r="4015">
          <cell r="C4015" t="str">
            <v>2000</v>
          </cell>
        </row>
        <row r="4016">
          <cell r="C4016" t="str">
            <v>2000</v>
          </cell>
        </row>
        <row r="4017">
          <cell r="C4017" t="str">
            <v>2000</v>
          </cell>
        </row>
        <row r="4018">
          <cell r="C4018" t="str">
            <v>2000</v>
          </cell>
        </row>
        <row r="4019">
          <cell r="C4019" t="str">
            <v>2000</v>
          </cell>
        </row>
        <row r="4020">
          <cell r="C4020" t="str">
            <v>2000</v>
          </cell>
        </row>
        <row r="4021">
          <cell r="C4021" t="str">
            <v>2000</v>
          </cell>
        </row>
        <row r="4022">
          <cell r="C4022" t="str">
            <v>2000</v>
          </cell>
        </row>
        <row r="4023">
          <cell r="C4023" t="str">
            <v>2000</v>
          </cell>
        </row>
        <row r="4024">
          <cell r="C4024" t="str">
            <v>2000</v>
          </cell>
        </row>
        <row r="4025">
          <cell r="C4025" t="str">
            <v>2000</v>
          </cell>
        </row>
        <row r="4026">
          <cell r="C4026" t="str">
            <v>2000</v>
          </cell>
        </row>
        <row r="4027">
          <cell r="C4027" t="str">
            <v>2000</v>
          </cell>
        </row>
        <row r="4028">
          <cell r="C4028" t="str">
            <v>2000</v>
          </cell>
        </row>
        <row r="4029">
          <cell r="C4029" t="str">
            <v>2000</v>
          </cell>
        </row>
        <row r="4030">
          <cell r="C4030" t="str">
            <v>2000</v>
          </cell>
        </row>
        <row r="4031">
          <cell r="C4031" t="str">
            <v>2000</v>
          </cell>
        </row>
        <row r="4032">
          <cell r="C4032" t="str">
            <v>2000</v>
          </cell>
        </row>
        <row r="4033">
          <cell r="C4033" t="str">
            <v>2000</v>
          </cell>
        </row>
        <row r="4034">
          <cell r="C4034" t="str">
            <v>2000</v>
          </cell>
        </row>
        <row r="4035">
          <cell r="C4035" t="str">
            <v>2000</v>
          </cell>
        </row>
        <row r="4036">
          <cell r="C4036" t="str">
            <v>2000</v>
          </cell>
        </row>
        <row r="4037">
          <cell r="C4037" t="str">
            <v>2000</v>
          </cell>
        </row>
        <row r="4038">
          <cell r="C4038" t="str">
            <v>2000</v>
          </cell>
        </row>
        <row r="4039">
          <cell r="C4039" t="str">
            <v>2000</v>
          </cell>
        </row>
        <row r="4040">
          <cell r="C4040" t="str">
            <v>2000</v>
          </cell>
        </row>
        <row r="4041">
          <cell r="C4041" t="str">
            <v>2000</v>
          </cell>
        </row>
        <row r="4042">
          <cell r="C4042" t="str">
            <v>2000</v>
          </cell>
        </row>
        <row r="4043">
          <cell r="C4043" t="str">
            <v>2000</v>
          </cell>
        </row>
        <row r="4044">
          <cell r="C4044" t="str">
            <v>2000</v>
          </cell>
        </row>
        <row r="4045">
          <cell r="C4045" t="str">
            <v>2000</v>
          </cell>
        </row>
        <row r="4046">
          <cell r="C4046" t="str">
            <v>2000</v>
          </cell>
        </row>
        <row r="4047">
          <cell r="C4047" t="str">
            <v>2000</v>
          </cell>
        </row>
        <row r="4048">
          <cell r="C4048" t="str">
            <v>2000</v>
          </cell>
        </row>
        <row r="4049">
          <cell r="C4049" t="str">
            <v>2000</v>
          </cell>
        </row>
        <row r="4050">
          <cell r="C4050" t="str">
            <v>2000</v>
          </cell>
        </row>
        <row r="4051">
          <cell r="C4051" t="str">
            <v>2000</v>
          </cell>
        </row>
        <row r="4052">
          <cell r="C4052" t="str">
            <v>2000</v>
          </cell>
        </row>
        <row r="4053">
          <cell r="C4053" t="str">
            <v>2000</v>
          </cell>
        </row>
        <row r="4054">
          <cell r="C4054" t="str">
            <v>2000</v>
          </cell>
        </row>
        <row r="4055">
          <cell r="C4055" t="str">
            <v>2000</v>
          </cell>
        </row>
        <row r="4056">
          <cell r="C4056" t="str">
            <v>2000</v>
          </cell>
        </row>
        <row r="4057">
          <cell r="C4057" t="str">
            <v>2000</v>
          </cell>
        </row>
        <row r="4058">
          <cell r="C4058" t="str">
            <v>2000</v>
          </cell>
        </row>
        <row r="4059">
          <cell r="C4059" t="str">
            <v>2000</v>
          </cell>
        </row>
        <row r="4060">
          <cell r="C4060" t="str">
            <v>2000</v>
          </cell>
        </row>
        <row r="4061">
          <cell r="C4061" t="str">
            <v>2000</v>
          </cell>
        </row>
        <row r="4062">
          <cell r="C4062" t="str">
            <v>2000</v>
          </cell>
        </row>
        <row r="4063">
          <cell r="C4063" t="str">
            <v>2000</v>
          </cell>
        </row>
        <row r="4064">
          <cell r="C4064" t="str">
            <v>2000</v>
          </cell>
        </row>
        <row r="4065">
          <cell r="C4065" t="str">
            <v>2000</v>
          </cell>
        </row>
        <row r="4066">
          <cell r="C4066" t="str">
            <v>2000</v>
          </cell>
        </row>
        <row r="4067">
          <cell r="C4067" t="str">
            <v>2000</v>
          </cell>
        </row>
        <row r="4068">
          <cell r="C4068" t="str">
            <v>2000</v>
          </cell>
        </row>
        <row r="4069">
          <cell r="C4069" t="str">
            <v>2000</v>
          </cell>
        </row>
        <row r="4070">
          <cell r="C4070" t="str">
            <v>2000</v>
          </cell>
        </row>
        <row r="4071">
          <cell r="C4071" t="str">
            <v>2000</v>
          </cell>
        </row>
        <row r="4072">
          <cell r="C4072" t="str">
            <v>2000</v>
          </cell>
        </row>
        <row r="4073">
          <cell r="C4073" t="str">
            <v>2000</v>
          </cell>
        </row>
        <row r="4074">
          <cell r="C4074" t="str">
            <v>2000</v>
          </cell>
        </row>
        <row r="4075">
          <cell r="C4075" t="str">
            <v>2000</v>
          </cell>
        </row>
        <row r="4076">
          <cell r="C4076" t="str">
            <v>2000</v>
          </cell>
        </row>
        <row r="4077">
          <cell r="C4077" t="str">
            <v>2000</v>
          </cell>
        </row>
        <row r="4078">
          <cell r="C4078" t="str">
            <v>2000</v>
          </cell>
        </row>
        <row r="4079">
          <cell r="C4079" t="str">
            <v>2000</v>
          </cell>
        </row>
        <row r="4080">
          <cell r="C4080" t="str">
            <v>2000</v>
          </cell>
        </row>
        <row r="4081">
          <cell r="C4081" t="str">
            <v>2000</v>
          </cell>
        </row>
        <row r="4082">
          <cell r="C4082" t="str">
            <v>2000</v>
          </cell>
        </row>
        <row r="4083">
          <cell r="C4083" t="str">
            <v>2000</v>
          </cell>
        </row>
        <row r="4084">
          <cell r="C4084" t="str">
            <v>2000</v>
          </cell>
        </row>
        <row r="4085">
          <cell r="C4085" t="str">
            <v>2000</v>
          </cell>
        </row>
        <row r="4086">
          <cell r="C4086" t="str">
            <v>2000</v>
          </cell>
        </row>
        <row r="4087">
          <cell r="C4087" t="str">
            <v>2000</v>
          </cell>
        </row>
        <row r="4088">
          <cell r="C4088" t="str">
            <v>2000</v>
          </cell>
        </row>
        <row r="4089">
          <cell r="C4089" t="str">
            <v>2000</v>
          </cell>
        </row>
        <row r="4090">
          <cell r="C4090" t="str">
            <v>2000</v>
          </cell>
        </row>
        <row r="4091">
          <cell r="C4091" t="str">
            <v>2000</v>
          </cell>
        </row>
        <row r="4092">
          <cell r="C4092" t="str">
            <v>2000</v>
          </cell>
        </row>
        <row r="4093">
          <cell r="C4093" t="str">
            <v>2000</v>
          </cell>
        </row>
        <row r="4094">
          <cell r="C4094" t="str">
            <v>2000</v>
          </cell>
        </row>
        <row r="4095">
          <cell r="C4095" t="str">
            <v>2000</v>
          </cell>
        </row>
        <row r="4096">
          <cell r="C4096" t="str">
            <v>2000</v>
          </cell>
        </row>
        <row r="4097">
          <cell r="C4097" t="str">
            <v>2000</v>
          </cell>
        </row>
        <row r="4098">
          <cell r="C4098" t="str">
            <v>2000</v>
          </cell>
        </row>
        <row r="4099">
          <cell r="C4099" t="str">
            <v>2000</v>
          </cell>
        </row>
        <row r="4100">
          <cell r="C4100" t="str">
            <v>2000</v>
          </cell>
        </row>
        <row r="4101">
          <cell r="C4101" t="str">
            <v>2000</v>
          </cell>
        </row>
        <row r="4102">
          <cell r="C4102" t="str">
            <v>2000</v>
          </cell>
        </row>
        <row r="4103">
          <cell r="C4103" t="str">
            <v>2000</v>
          </cell>
        </row>
        <row r="4104">
          <cell r="C4104" t="str">
            <v>2000</v>
          </cell>
        </row>
        <row r="4105">
          <cell r="C4105" t="str">
            <v>2000</v>
          </cell>
        </row>
        <row r="4106">
          <cell r="C4106" t="str">
            <v>2000</v>
          </cell>
        </row>
        <row r="4107">
          <cell r="C4107" t="str">
            <v>2000</v>
          </cell>
        </row>
        <row r="4108">
          <cell r="C4108" t="str">
            <v>2000</v>
          </cell>
        </row>
        <row r="4109">
          <cell r="C4109" t="str">
            <v>2000</v>
          </cell>
        </row>
        <row r="4110">
          <cell r="C4110" t="str">
            <v>2000</v>
          </cell>
        </row>
        <row r="4111">
          <cell r="C4111" t="str">
            <v>2000</v>
          </cell>
        </row>
        <row r="4112">
          <cell r="C4112" t="str">
            <v>2000</v>
          </cell>
        </row>
        <row r="4113">
          <cell r="C4113" t="str">
            <v>2000</v>
          </cell>
        </row>
        <row r="4114">
          <cell r="C4114" t="str">
            <v>2000</v>
          </cell>
        </row>
        <row r="4115">
          <cell r="C4115" t="str">
            <v>2000</v>
          </cell>
        </row>
        <row r="4116">
          <cell r="C4116" t="str">
            <v>2000</v>
          </cell>
        </row>
        <row r="4117">
          <cell r="C4117" t="str">
            <v>2000</v>
          </cell>
        </row>
        <row r="4118">
          <cell r="C4118" t="str">
            <v>2000</v>
          </cell>
        </row>
        <row r="4119">
          <cell r="C4119" t="str">
            <v>2000</v>
          </cell>
        </row>
        <row r="4120">
          <cell r="C4120" t="str">
            <v>2000</v>
          </cell>
        </row>
        <row r="4121">
          <cell r="C4121" t="str">
            <v>2000</v>
          </cell>
        </row>
        <row r="4122">
          <cell r="C4122" t="str">
            <v>2000</v>
          </cell>
        </row>
        <row r="4123">
          <cell r="C4123" t="str">
            <v>2000</v>
          </cell>
        </row>
        <row r="4124">
          <cell r="C4124" t="str">
            <v>2000</v>
          </cell>
        </row>
        <row r="4125">
          <cell r="C4125" t="str">
            <v>2000</v>
          </cell>
        </row>
        <row r="4126">
          <cell r="C4126" t="str">
            <v>2000</v>
          </cell>
        </row>
        <row r="4127">
          <cell r="C4127" t="str">
            <v>2000</v>
          </cell>
        </row>
        <row r="4128">
          <cell r="C4128" t="str">
            <v>2000</v>
          </cell>
        </row>
        <row r="4129">
          <cell r="C4129" t="str">
            <v>2000</v>
          </cell>
        </row>
        <row r="4130">
          <cell r="C4130" t="str">
            <v>2000</v>
          </cell>
        </row>
        <row r="4131">
          <cell r="C4131" t="str">
            <v>2000</v>
          </cell>
        </row>
        <row r="4132">
          <cell r="C4132" t="str">
            <v>2000</v>
          </cell>
        </row>
        <row r="4133">
          <cell r="C4133" t="str">
            <v>2000</v>
          </cell>
        </row>
        <row r="4134">
          <cell r="C4134" t="str">
            <v>2000</v>
          </cell>
        </row>
        <row r="4135">
          <cell r="C4135" t="str">
            <v>2000</v>
          </cell>
        </row>
        <row r="4136">
          <cell r="C4136" t="str">
            <v>2000</v>
          </cell>
        </row>
        <row r="4137">
          <cell r="C4137" t="str">
            <v>2000</v>
          </cell>
        </row>
        <row r="4138">
          <cell r="C4138" t="str">
            <v>2000</v>
          </cell>
        </row>
        <row r="4139">
          <cell r="C4139" t="str">
            <v>2000</v>
          </cell>
        </row>
        <row r="4140">
          <cell r="C4140" t="str">
            <v>2000</v>
          </cell>
        </row>
        <row r="4141">
          <cell r="C4141" t="str">
            <v>2000</v>
          </cell>
        </row>
        <row r="4142">
          <cell r="C4142" t="str">
            <v>2000</v>
          </cell>
        </row>
        <row r="4143">
          <cell r="C4143" t="str">
            <v>2000</v>
          </cell>
        </row>
        <row r="4144">
          <cell r="C4144" t="str">
            <v>2000</v>
          </cell>
        </row>
        <row r="4145">
          <cell r="C4145" t="str">
            <v>2000</v>
          </cell>
        </row>
        <row r="4146">
          <cell r="C4146" t="str">
            <v>2000</v>
          </cell>
        </row>
        <row r="4147">
          <cell r="C4147" t="str">
            <v>2000</v>
          </cell>
        </row>
        <row r="4148">
          <cell r="C4148" t="str">
            <v>2000</v>
          </cell>
        </row>
        <row r="4149">
          <cell r="C4149" t="str">
            <v>2000</v>
          </cell>
        </row>
        <row r="4150">
          <cell r="C4150" t="str">
            <v>2000</v>
          </cell>
        </row>
        <row r="4151">
          <cell r="C4151" t="str">
            <v>2000</v>
          </cell>
        </row>
        <row r="4152">
          <cell r="C4152" t="str">
            <v>2000</v>
          </cell>
        </row>
        <row r="4153">
          <cell r="C4153" t="str">
            <v>2000</v>
          </cell>
        </row>
        <row r="4154">
          <cell r="C4154" t="str">
            <v>2000</v>
          </cell>
        </row>
        <row r="4155">
          <cell r="C4155" t="str">
            <v>2000</v>
          </cell>
        </row>
        <row r="4156">
          <cell r="C4156" t="str">
            <v>2000</v>
          </cell>
        </row>
        <row r="4157">
          <cell r="C4157" t="str">
            <v>2000</v>
          </cell>
        </row>
        <row r="4158">
          <cell r="C4158" t="str">
            <v>2000</v>
          </cell>
        </row>
        <row r="4159">
          <cell r="C4159" t="str">
            <v>2000</v>
          </cell>
        </row>
        <row r="4160">
          <cell r="C4160" t="str">
            <v>2000</v>
          </cell>
        </row>
        <row r="4161">
          <cell r="C4161" t="str">
            <v>2000</v>
          </cell>
        </row>
        <row r="4162">
          <cell r="C4162" t="str">
            <v>2000</v>
          </cell>
        </row>
        <row r="4163">
          <cell r="C4163" t="str">
            <v>2000</v>
          </cell>
        </row>
        <row r="4164">
          <cell r="C4164" t="str">
            <v>2000</v>
          </cell>
        </row>
        <row r="4165">
          <cell r="C4165" t="str">
            <v>2000</v>
          </cell>
        </row>
        <row r="4166">
          <cell r="C4166" t="str">
            <v>2000</v>
          </cell>
        </row>
        <row r="4167">
          <cell r="C4167" t="str">
            <v>2000</v>
          </cell>
        </row>
        <row r="4168">
          <cell r="C4168" t="str">
            <v>2000</v>
          </cell>
        </row>
        <row r="4169">
          <cell r="C4169" t="str">
            <v>2000</v>
          </cell>
        </row>
        <row r="4170">
          <cell r="C4170" t="str">
            <v>2000</v>
          </cell>
        </row>
        <row r="4171">
          <cell r="C4171" t="str">
            <v>2000</v>
          </cell>
        </row>
        <row r="4172">
          <cell r="C4172" t="str">
            <v>2000</v>
          </cell>
        </row>
        <row r="4173">
          <cell r="C4173" t="str">
            <v>2000</v>
          </cell>
        </row>
        <row r="4174">
          <cell r="C4174" t="str">
            <v>2000</v>
          </cell>
        </row>
        <row r="4175">
          <cell r="C4175" t="str">
            <v>2000</v>
          </cell>
        </row>
        <row r="4176">
          <cell r="C4176" t="str">
            <v>2000</v>
          </cell>
        </row>
        <row r="4177">
          <cell r="C4177" t="str">
            <v>2000</v>
          </cell>
        </row>
        <row r="4178">
          <cell r="C4178" t="str">
            <v>2000</v>
          </cell>
        </row>
        <row r="4179">
          <cell r="C4179" t="str">
            <v>2000</v>
          </cell>
        </row>
        <row r="4180">
          <cell r="C4180" t="str">
            <v>2000</v>
          </cell>
        </row>
        <row r="4181">
          <cell r="C4181" t="str">
            <v>2000</v>
          </cell>
        </row>
        <row r="4182">
          <cell r="C4182" t="str">
            <v>2000</v>
          </cell>
        </row>
        <row r="4183">
          <cell r="C4183" t="str">
            <v>2000</v>
          </cell>
        </row>
        <row r="4184">
          <cell r="C4184" t="str">
            <v>2000</v>
          </cell>
        </row>
        <row r="4185">
          <cell r="C4185" t="str">
            <v>2000</v>
          </cell>
        </row>
        <row r="4186">
          <cell r="C4186" t="str">
            <v>2000</v>
          </cell>
        </row>
        <row r="4187">
          <cell r="C4187" t="str">
            <v>2000</v>
          </cell>
        </row>
        <row r="4188">
          <cell r="C4188" t="str">
            <v>2000</v>
          </cell>
        </row>
        <row r="4189">
          <cell r="C4189" t="str">
            <v>2000</v>
          </cell>
        </row>
        <row r="4190">
          <cell r="C4190" t="str">
            <v>2000</v>
          </cell>
        </row>
        <row r="4191">
          <cell r="C4191" t="str">
            <v>2000</v>
          </cell>
        </row>
        <row r="4192">
          <cell r="C4192" t="str">
            <v>2000</v>
          </cell>
        </row>
        <row r="4193">
          <cell r="C4193" t="str">
            <v>2000</v>
          </cell>
        </row>
        <row r="4194">
          <cell r="C4194" t="str">
            <v>2000</v>
          </cell>
        </row>
        <row r="4195">
          <cell r="C4195" t="str">
            <v>2000</v>
          </cell>
        </row>
        <row r="4196">
          <cell r="C4196" t="str">
            <v>2000</v>
          </cell>
        </row>
        <row r="4197">
          <cell r="C4197" t="str">
            <v>2000</v>
          </cell>
        </row>
        <row r="4198">
          <cell r="C4198" t="str">
            <v>2000</v>
          </cell>
        </row>
        <row r="4199">
          <cell r="C4199" t="str">
            <v>2000</v>
          </cell>
        </row>
        <row r="4200">
          <cell r="C4200" t="str">
            <v>2000</v>
          </cell>
        </row>
        <row r="4201">
          <cell r="C4201" t="str">
            <v>2000</v>
          </cell>
        </row>
        <row r="4202">
          <cell r="C4202" t="str">
            <v>2000</v>
          </cell>
        </row>
        <row r="4203">
          <cell r="C4203" t="str">
            <v>2000</v>
          </cell>
        </row>
        <row r="4204">
          <cell r="C4204" t="str">
            <v>2000</v>
          </cell>
        </row>
        <row r="4205">
          <cell r="C4205" t="str">
            <v>2000</v>
          </cell>
        </row>
        <row r="4206">
          <cell r="C4206" t="str">
            <v>2000</v>
          </cell>
        </row>
        <row r="4207">
          <cell r="C4207" t="str">
            <v>2000</v>
          </cell>
        </row>
        <row r="4208">
          <cell r="C4208" t="str">
            <v>2000</v>
          </cell>
        </row>
        <row r="4209">
          <cell r="C4209" t="str">
            <v>2000</v>
          </cell>
        </row>
        <row r="4210">
          <cell r="C4210" t="str">
            <v>2000</v>
          </cell>
        </row>
        <row r="4211">
          <cell r="C4211" t="str">
            <v>2000</v>
          </cell>
        </row>
        <row r="4212">
          <cell r="C4212" t="str">
            <v>2000</v>
          </cell>
        </row>
        <row r="4213">
          <cell r="C4213" t="str">
            <v>2000</v>
          </cell>
        </row>
        <row r="4214">
          <cell r="C4214" t="str">
            <v>2000</v>
          </cell>
        </row>
        <row r="4215">
          <cell r="C4215" t="str">
            <v>2000</v>
          </cell>
        </row>
        <row r="4216">
          <cell r="C4216" t="str">
            <v>2000</v>
          </cell>
        </row>
        <row r="4217">
          <cell r="C4217" t="str">
            <v>2000</v>
          </cell>
        </row>
        <row r="4218">
          <cell r="C4218" t="str">
            <v>2000</v>
          </cell>
        </row>
        <row r="4219">
          <cell r="C4219" t="str">
            <v>2000</v>
          </cell>
        </row>
        <row r="4220">
          <cell r="C4220" t="str">
            <v>2000</v>
          </cell>
        </row>
        <row r="4221">
          <cell r="C4221" t="str">
            <v>2000</v>
          </cell>
        </row>
        <row r="4222">
          <cell r="C4222" t="str">
            <v>2000</v>
          </cell>
        </row>
        <row r="4223">
          <cell r="C4223" t="str">
            <v>2000</v>
          </cell>
        </row>
        <row r="4224">
          <cell r="C4224" t="str">
            <v>2000</v>
          </cell>
        </row>
        <row r="4225">
          <cell r="C4225" t="str">
            <v>2000</v>
          </cell>
        </row>
        <row r="4226">
          <cell r="C4226" t="str">
            <v>2000</v>
          </cell>
        </row>
        <row r="4227">
          <cell r="C4227" t="str">
            <v>2000</v>
          </cell>
        </row>
        <row r="4228">
          <cell r="C4228" t="str">
            <v>2000</v>
          </cell>
        </row>
        <row r="4229">
          <cell r="C4229" t="str">
            <v>2000</v>
          </cell>
        </row>
        <row r="4230">
          <cell r="C4230" t="str">
            <v>2000</v>
          </cell>
        </row>
        <row r="4231">
          <cell r="C4231" t="str">
            <v>2000</v>
          </cell>
        </row>
        <row r="4232">
          <cell r="C4232" t="str">
            <v>2000</v>
          </cell>
        </row>
        <row r="4233">
          <cell r="C4233" t="str">
            <v>2000</v>
          </cell>
        </row>
        <row r="4234">
          <cell r="C4234" t="str">
            <v>2000</v>
          </cell>
        </row>
        <row r="4235">
          <cell r="C4235" t="str">
            <v>2000</v>
          </cell>
        </row>
        <row r="4236">
          <cell r="C4236" t="str">
            <v>2000</v>
          </cell>
        </row>
        <row r="4237">
          <cell r="C4237" t="str">
            <v>2000</v>
          </cell>
        </row>
        <row r="4238">
          <cell r="C4238" t="str">
            <v>2000</v>
          </cell>
        </row>
        <row r="4239">
          <cell r="C4239" t="str">
            <v>2000</v>
          </cell>
        </row>
        <row r="4240">
          <cell r="C4240" t="str">
            <v>2000</v>
          </cell>
        </row>
        <row r="4241">
          <cell r="C4241" t="str">
            <v>2000</v>
          </cell>
        </row>
        <row r="4242">
          <cell r="C4242" t="str">
            <v>2000</v>
          </cell>
        </row>
        <row r="4243">
          <cell r="C4243" t="str">
            <v>2000</v>
          </cell>
        </row>
        <row r="4244">
          <cell r="C4244" t="str">
            <v>2000</v>
          </cell>
        </row>
        <row r="4245">
          <cell r="C4245" t="str">
            <v>2000</v>
          </cell>
        </row>
        <row r="4246">
          <cell r="C4246" t="str">
            <v>2000</v>
          </cell>
        </row>
        <row r="4247">
          <cell r="C4247" t="str">
            <v>2000</v>
          </cell>
        </row>
        <row r="4248">
          <cell r="C4248" t="str">
            <v>2000</v>
          </cell>
        </row>
        <row r="4249">
          <cell r="C4249" t="str">
            <v>2000</v>
          </cell>
        </row>
        <row r="4250">
          <cell r="C4250" t="str">
            <v>2000</v>
          </cell>
        </row>
        <row r="4251">
          <cell r="C4251" t="str">
            <v>2000</v>
          </cell>
        </row>
        <row r="4252">
          <cell r="C4252" t="str">
            <v>2000</v>
          </cell>
        </row>
        <row r="4253">
          <cell r="C4253" t="str">
            <v>2000</v>
          </cell>
        </row>
        <row r="4254">
          <cell r="C4254" t="str">
            <v>2000</v>
          </cell>
        </row>
        <row r="4255">
          <cell r="C4255" t="str">
            <v>2000</v>
          </cell>
        </row>
        <row r="4256">
          <cell r="C4256" t="str">
            <v>2000</v>
          </cell>
        </row>
        <row r="4257">
          <cell r="C4257" t="str">
            <v>2000</v>
          </cell>
        </row>
        <row r="4258">
          <cell r="C4258" t="str">
            <v>2000</v>
          </cell>
        </row>
        <row r="4259">
          <cell r="C4259" t="str">
            <v>2000</v>
          </cell>
        </row>
        <row r="4260">
          <cell r="C4260" t="str">
            <v>2000</v>
          </cell>
        </row>
        <row r="4261">
          <cell r="C4261" t="str">
            <v>2000</v>
          </cell>
        </row>
        <row r="4262">
          <cell r="C4262" t="str">
            <v>2000</v>
          </cell>
        </row>
        <row r="4263">
          <cell r="C4263" t="str">
            <v>2000</v>
          </cell>
        </row>
        <row r="4264">
          <cell r="C4264" t="str">
            <v>2000</v>
          </cell>
        </row>
        <row r="4265">
          <cell r="C4265" t="str">
            <v>2000</v>
          </cell>
        </row>
        <row r="4266">
          <cell r="C4266" t="str">
            <v>2000</v>
          </cell>
        </row>
        <row r="4267">
          <cell r="C4267" t="str">
            <v>2000</v>
          </cell>
        </row>
        <row r="4268">
          <cell r="C4268" t="str">
            <v>2000</v>
          </cell>
        </row>
        <row r="4269">
          <cell r="C4269" t="str">
            <v>2000</v>
          </cell>
        </row>
        <row r="4270">
          <cell r="C4270" t="str">
            <v>2000</v>
          </cell>
        </row>
        <row r="4271">
          <cell r="C4271" t="str">
            <v>2000</v>
          </cell>
        </row>
        <row r="4272">
          <cell r="C4272" t="str">
            <v>2000</v>
          </cell>
        </row>
        <row r="4273">
          <cell r="C4273" t="str">
            <v>2000</v>
          </cell>
        </row>
        <row r="4274">
          <cell r="C4274" t="str">
            <v>2000</v>
          </cell>
        </row>
        <row r="4275">
          <cell r="C4275" t="str">
            <v>2000</v>
          </cell>
        </row>
        <row r="4276">
          <cell r="C4276" t="str">
            <v>2000</v>
          </cell>
        </row>
        <row r="4277">
          <cell r="C4277" t="str">
            <v>2000</v>
          </cell>
        </row>
        <row r="4278">
          <cell r="C4278" t="str">
            <v>2000</v>
          </cell>
        </row>
        <row r="4279">
          <cell r="C4279" t="str">
            <v>2000</v>
          </cell>
        </row>
        <row r="4280">
          <cell r="C4280" t="str">
            <v>2000</v>
          </cell>
        </row>
        <row r="4281">
          <cell r="C4281" t="str">
            <v>2000</v>
          </cell>
        </row>
        <row r="4282">
          <cell r="C4282" t="str">
            <v>2000</v>
          </cell>
        </row>
        <row r="4283">
          <cell r="C4283" t="str">
            <v>2000</v>
          </cell>
        </row>
        <row r="4284">
          <cell r="C4284" t="str">
            <v>2000</v>
          </cell>
        </row>
        <row r="4285">
          <cell r="C4285" t="str">
            <v>2000</v>
          </cell>
        </row>
        <row r="4286">
          <cell r="C4286" t="str">
            <v>2000</v>
          </cell>
        </row>
        <row r="4287">
          <cell r="C4287" t="str">
            <v>2000</v>
          </cell>
        </row>
        <row r="4288">
          <cell r="C4288" t="str">
            <v>2000</v>
          </cell>
        </row>
        <row r="4289">
          <cell r="C4289" t="str">
            <v>2000</v>
          </cell>
        </row>
        <row r="4290">
          <cell r="C4290" t="str">
            <v>2000</v>
          </cell>
        </row>
        <row r="4291">
          <cell r="C4291" t="str">
            <v>2000</v>
          </cell>
        </row>
        <row r="4292">
          <cell r="C4292" t="str">
            <v>2000</v>
          </cell>
        </row>
        <row r="4293">
          <cell r="C4293" t="str">
            <v>2000</v>
          </cell>
        </row>
        <row r="4294">
          <cell r="C4294" t="str">
            <v>2000</v>
          </cell>
        </row>
        <row r="4295">
          <cell r="C4295" t="str">
            <v>2000</v>
          </cell>
        </row>
        <row r="4296">
          <cell r="C4296" t="str">
            <v>2000</v>
          </cell>
        </row>
        <row r="4297">
          <cell r="C4297" t="str">
            <v>2000</v>
          </cell>
        </row>
        <row r="4298">
          <cell r="C4298" t="str">
            <v>2000</v>
          </cell>
        </row>
        <row r="4299">
          <cell r="C4299" t="str">
            <v>2000</v>
          </cell>
        </row>
        <row r="4300">
          <cell r="C4300" t="str">
            <v>2000</v>
          </cell>
        </row>
        <row r="4301">
          <cell r="C4301" t="str">
            <v>2000</v>
          </cell>
        </row>
        <row r="4302">
          <cell r="C4302" t="str">
            <v>2000</v>
          </cell>
        </row>
        <row r="4303">
          <cell r="C4303" t="str">
            <v>2000</v>
          </cell>
        </row>
        <row r="4304">
          <cell r="C4304" t="str">
            <v>2000</v>
          </cell>
        </row>
        <row r="4305">
          <cell r="C4305" t="str">
            <v>2000</v>
          </cell>
        </row>
        <row r="4306">
          <cell r="C4306" t="str">
            <v>2000</v>
          </cell>
        </row>
        <row r="4307">
          <cell r="C4307" t="str">
            <v>2000</v>
          </cell>
        </row>
        <row r="4308">
          <cell r="C4308" t="str">
            <v>2000</v>
          </cell>
        </row>
        <row r="4309">
          <cell r="C4309" t="str">
            <v>2000</v>
          </cell>
        </row>
        <row r="4310">
          <cell r="C4310" t="str">
            <v>2000</v>
          </cell>
        </row>
        <row r="4311">
          <cell r="C4311" t="str">
            <v>2000</v>
          </cell>
        </row>
        <row r="4312">
          <cell r="C4312" t="str">
            <v>2000</v>
          </cell>
        </row>
        <row r="4313">
          <cell r="C4313" t="str">
            <v>2000</v>
          </cell>
        </row>
        <row r="4314">
          <cell r="C4314" t="str">
            <v>2000</v>
          </cell>
        </row>
        <row r="4315">
          <cell r="C4315" t="str">
            <v>2000</v>
          </cell>
        </row>
        <row r="4316">
          <cell r="C4316" t="str">
            <v>2000</v>
          </cell>
        </row>
        <row r="4317">
          <cell r="C4317" t="str">
            <v>2000</v>
          </cell>
        </row>
        <row r="4318">
          <cell r="C4318" t="str">
            <v>2000</v>
          </cell>
        </row>
        <row r="4319">
          <cell r="C4319" t="str">
            <v>2000</v>
          </cell>
        </row>
        <row r="4320">
          <cell r="C4320" t="str">
            <v>2000</v>
          </cell>
        </row>
        <row r="4321">
          <cell r="C4321" t="str">
            <v>2000</v>
          </cell>
        </row>
        <row r="4322">
          <cell r="C4322" t="str">
            <v>2000</v>
          </cell>
        </row>
        <row r="4323">
          <cell r="C4323" t="str">
            <v>2000</v>
          </cell>
        </row>
        <row r="4324">
          <cell r="C4324" t="str">
            <v>2000</v>
          </cell>
        </row>
        <row r="4325">
          <cell r="C4325" t="str">
            <v>2000</v>
          </cell>
        </row>
        <row r="4326">
          <cell r="C4326" t="str">
            <v>2000</v>
          </cell>
        </row>
        <row r="4327">
          <cell r="C4327" t="str">
            <v>2000</v>
          </cell>
        </row>
        <row r="4328">
          <cell r="C4328" t="str">
            <v>2000</v>
          </cell>
        </row>
        <row r="4329">
          <cell r="C4329" t="str">
            <v>2000</v>
          </cell>
        </row>
        <row r="4330">
          <cell r="C4330" t="str">
            <v>2000</v>
          </cell>
        </row>
        <row r="4331">
          <cell r="C4331" t="str">
            <v>2000</v>
          </cell>
        </row>
        <row r="4332">
          <cell r="C4332" t="str">
            <v>2000</v>
          </cell>
        </row>
        <row r="4333">
          <cell r="C4333" t="str">
            <v>2000</v>
          </cell>
        </row>
        <row r="4334">
          <cell r="C4334" t="str">
            <v>2000</v>
          </cell>
        </row>
        <row r="4335">
          <cell r="C4335" t="str">
            <v>2000</v>
          </cell>
        </row>
        <row r="4336">
          <cell r="C4336" t="str">
            <v>2000</v>
          </cell>
        </row>
        <row r="4337">
          <cell r="C4337" t="str">
            <v>2000</v>
          </cell>
        </row>
        <row r="4338">
          <cell r="C4338" t="str">
            <v>2000</v>
          </cell>
        </row>
        <row r="4339">
          <cell r="C4339" t="str">
            <v>2000</v>
          </cell>
        </row>
        <row r="4340">
          <cell r="C4340" t="str">
            <v>2000</v>
          </cell>
        </row>
        <row r="4341">
          <cell r="C4341" t="str">
            <v>2000</v>
          </cell>
        </row>
        <row r="4342">
          <cell r="C4342" t="str">
            <v>2000</v>
          </cell>
        </row>
        <row r="4343">
          <cell r="C4343" t="str">
            <v>2000</v>
          </cell>
        </row>
        <row r="4344">
          <cell r="C4344" t="str">
            <v>2000</v>
          </cell>
        </row>
        <row r="4345">
          <cell r="C4345" t="str">
            <v>2000</v>
          </cell>
        </row>
        <row r="4346">
          <cell r="C4346" t="str">
            <v>2000</v>
          </cell>
        </row>
        <row r="4347">
          <cell r="C4347" t="str">
            <v>2000</v>
          </cell>
        </row>
        <row r="4348">
          <cell r="C4348" t="str">
            <v>2000</v>
          </cell>
        </row>
        <row r="4349">
          <cell r="C4349" t="str">
            <v>2000</v>
          </cell>
        </row>
        <row r="4350">
          <cell r="C4350" t="str">
            <v>2000</v>
          </cell>
        </row>
        <row r="4351">
          <cell r="C4351" t="str">
            <v>2000</v>
          </cell>
        </row>
        <row r="4352">
          <cell r="C4352" t="str">
            <v>2000</v>
          </cell>
        </row>
        <row r="4353">
          <cell r="C4353" t="str">
            <v>2000</v>
          </cell>
        </row>
        <row r="4354">
          <cell r="C4354" t="str">
            <v>2000</v>
          </cell>
        </row>
        <row r="4355">
          <cell r="C4355" t="str">
            <v>2000</v>
          </cell>
        </row>
        <row r="4356">
          <cell r="C4356" t="str">
            <v>2000</v>
          </cell>
        </row>
        <row r="4357">
          <cell r="C4357" t="str">
            <v>2000</v>
          </cell>
        </row>
        <row r="4358">
          <cell r="C4358" t="str">
            <v>2000</v>
          </cell>
        </row>
        <row r="4359">
          <cell r="C4359" t="str">
            <v>2000</v>
          </cell>
        </row>
        <row r="4360">
          <cell r="C4360" t="str">
            <v>2000</v>
          </cell>
        </row>
        <row r="4361">
          <cell r="C4361" t="str">
            <v>2000</v>
          </cell>
        </row>
        <row r="4362">
          <cell r="C4362" t="str">
            <v>2000</v>
          </cell>
        </row>
        <row r="4363">
          <cell r="C4363" t="str">
            <v>2000</v>
          </cell>
        </row>
        <row r="4364">
          <cell r="C4364" t="str">
            <v>2000</v>
          </cell>
        </row>
        <row r="4365">
          <cell r="C4365" t="str">
            <v>2000</v>
          </cell>
        </row>
        <row r="4366">
          <cell r="C4366" t="str">
            <v>2000</v>
          </cell>
        </row>
        <row r="4367">
          <cell r="C4367" t="str">
            <v>2000</v>
          </cell>
        </row>
        <row r="4368">
          <cell r="C4368" t="str">
            <v>2000</v>
          </cell>
        </row>
        <row r="4369">
          <cell r="C4369" t="str">
            <v>2000</v>
          </cell>
        </row>
        <row r="4370">
          <cell r="C4370" t="str">
            <v>2000</v>
          </cell>
        </row>
        <row r="4371">
          <cell r="C4371" t="str">
            <v>2000</v>
          </cell>
        </row>
        <row r="4372">
          <cell r="C4372" t="str">
            <v>2000</v>
          </cell>
        </row>
        <row r="4373">
          <cell r="C4373" t="str">
            <v>2000</v>
          </cell>
        </row>
        <row r="4374">
          <cell r="C4374" t="str">
            <v>2000</v>
          </cell>
        </row>
        <row r="4375">
          <cell r="C4375" t="str">
            <v>2000</v>
          </cell>
        </row>
        <row r="4376">
          <cell r="C4376" t="str">
            <v>2000</v>
          </cell>
        </row>
        <row r="4377">
          <cell r="C4377" t="str">
            <v>2000</v>
          </cell>
        </row>
        <row r="4378">
          <cell r="C4378" t="str">
            <v>2000</v>
          </cell>
        </row>
        <row r="4379">
          <cell r="C4379" t="str">
            <v>2000</v>
          </cell>
        </row>
        <row r="4380">
          <cell r="C4380" t="str">
            <v>2000</v>
          </cell>
        </row>
        <row r="4381">
          <cell r="C4381" t="str">
            <v>2000</v>
          </cell>
        </row>
        <row r="4382">
          <cell r="C4382" t="str">
            <v>2000</v>
          </cell>
        </row>
        <row r="4383">
          <cell r="C4383" t="str">
            <v>2000</v>
          </cell>
        </row>
        <row r="4384">
          <cell r="C4384" t="str">
            <v>2000</v>
          </cell>
        </row>
        <row r="4385">
          <cell r="C4385" t="str">
            <v>2000</v>
          </cell>
        </row>
        <row r="4386">
          <cell r="C4386" t="str">
            <v>2000</v>
          </cell>
        </row>
        <row r="4387">
          <cell r="C4387" t="str">
            <v>2000</v>
          </cell>
        </row>
        <row r="4388">
          <cell r="C4388" t="str">
            <v>2000</v>
          </cell>
        </row>
        <row r="4389">
          <cell r="C4389" t="str">
            <v>2000</v>
          </cell>
        </row>
        <row r="4390">
          <cell r="C4390" t="str">
            <v>2000</v>
          </cell>
        </row>
        <row r="4391">
          <cell r="C4391" t="str">
            <v>2000</v>
          </cell>
        </row>
        <row r="4392">
          <cell r="C4392" t="str">
            <v>2000</v>
          </cell>
        </row>
        <row r="4393">
          <cell r="C4393" t="str">
            <v>2000</v>
          </cell>
        </row>
        <row r="4394">
          <cell r="C4394" t="str">
            <v>2000</v>
          </cell>
        </row>
        <row r="4395">
          <cell r="C4395" t="str">
            <v>2000</v>
          </cell>
        </row>
        <row r="4396">
          <cell r="C4396" t="str">
            <v>2000</v>
          </cell>
        </row>
        <row r="4397">
          <cell r="C4397" t="str">
            <v>2000</v>
          </cell>
        </row>
        <row r="4398">
          <cell r="C4398" t="str">
            <v>2000</v>
          </cell>
        </row>
        <row r="4399">
          <cell r="C4399" t="str">
            <v>2000</v>
          </cell>
        </row>
        <row r="4400">
          <cell r="C4400" t="str">
            <v>2000</v>
          </cell>
        </row>
        <row r="4401">
          <cell r="C4401" t="str">
            <v>2000</v>
          </cell>
        </row>
        <row r="4402">
          <cell r="C4402" t="str">
            <v>2000</v>
          </cell>
        </row>
        <row r="4403">
          <cell r="C4403" t="str">
            <v>2000</v>
          </cell>
        </row>
        <row r="4404">
          <cell r="C4404" t="str">
            <v>2000</v>
          </cell>
        </row>
        <row r="4405">
          <cell r="C4405" t="str">
            <v>2000</v>
          </cell>
        </row>
        <row r="4406">
          <cell r="C4406" t="str">
            <v>2000</v>
          </cell>
        </row>
        <row r="4407">
          <cell r="C4407" t="str">
            <v>2000</v>
          </cell>
        </row>
        <row r="4408">
          <cell r="C4408" t="str">
            <v>2000</v>
          </cell>
        </row>
        <row r="4409">
          <cell r="C4409" t="str">
            <v>2000</v>
          </cell>
        </row>
        <row r="4410">
          <cell r="C4410" t="str">
            <v>2000</v>
          </cell>
        </row>
        <row r="4411">
          <cell r="C4411" t="str">
            <v>2000</v>
          </cell>
        </row>
        <row r="4412">
          <cell r="C4412" t="str">
            <v>2000</v>
          </cell>
        </row>
        <row r="4413">
          <cell r="C4413" t="str">
            <v>2000</v>
          </cell>
        </row>
        <row r="4414">
          <cell r="C4414" t="str">
            <v>2000</v>
          </cell>
        </row>
        <row r="4415">
          <cell r="C4415" t="str">
            <v>2000</v>
          </cell>
        </row>
        <row r="4416">
          <cell r="C4416" t="str">
            <v>2000</v>
          </cell>
        </row>
        <row r="4417">
          <cell r="C4417" t="str">
            <v>2000</v>
          </cell>
        </row>
        <row r="4418">
          <cell r="C4418" t="str">
            <v>2000</v>
          </cell>
        </row>
        <row r="4419">
          <cell r="C4419" t="str">
            <v>2000</v>
          </cell>
        </row>
        <row r="4420">
          <cell r="C4420" t="str">
            <v>2000</v>
          </cell>
        </row>
        <row r="4421">
          <cell r="C4421" t="str">
            <v>2000</v>
          </cell>
        </row>
        <row r="4422">
          <cell r="C4422" t="str">
            <v>2000</v>
          </cell>
        </row>
        <row r="4423">
          <cell r="C4423" t="str">
            <v>2000</v>
          </cell>
        </row>
        <row r="4424">
          <cell r="C4424" t="str">
            <v>2000</v>
          </cell>
        </row>
        <row r="4425">
          <cell r="C4425" t="str">
            <v>2000</v>
          </cell>
        </row>
        <row r="4426">
          <cell r="C4426" t="str">
            <v>2000</v>
          </cell>
        </row>
        <row r="4427">
          <cell r="C4427" t="str">
            <v>2000</v>
          </cell>
        </row>
        <row r="4428">
          <cell r="C4428" t="str">
            <v>2000</v>
          </cell>
        </row>
        <row r="4429">
          <cell r="C4429" t="str">
            <v>2000</v>
          </cell>
        </row>
        <row r="4430">
          <cell r="C4430" t="str">
            <v>2000</v>
          </cell>
        </row>
        <row r="4431">
          <cell r="C4431" t="str">
            <v>2000</v>
          </cell>
        </row>
        <row r="4432">
          <cell r="C4432" t="str">
            <v>2000</v>
          </cell>
        </row>
        <row r="4433">
          <cell r="C4433" t="str">
            <v>2000</v>
          </cell>
        </row>
        <row r="4434">
          <cell r="C4434" t="str">
            <v>2000</v>
          </cell>
        </row>
        <row r="4435">
          <cell r="C4435" t="str">
            <v>2000</v>
          </cell>
        </row>
        <row r="4436">
          <cell r="C4436" t="str">
            <v>2000</v>
          </cell>
        </row>
        <row r="4437">
          <cell r="C4437" t="str">
            <v>2000</v>
          </cell>
        </row>
        <row r="4438">
          <cell r="C4438" t="str">
            <v>2000</v>
          </cell>
        </row>
        <row r="4439">
          <cell r="C4439" t="str">
            <v>2000</v>
          </cell>
        </row>
        <row r="4440">
          <cell r="C4440" t="str">
            <v>2000</v>
          </cell>
        </row>
        <row r="4441">
          <cell r="C4441" t="str">
            <v>2000</v>
          </cell>
        </row>
        <row r="4442">
          <cell r="C4442" t="str">
            <v>2000</v>
          </cell>
        </row>
        <row r="4443">
          <cell r="C4443" t="str">
            <v>2000</v>
          </cell>
        </row>
        <row r="4444">
          <cell r="C4444" t="str">
            <v>2000</v>
          </cell>
        </row>
        <row r="4445">
          <cell r="C4445" t="str">
            <v>2000</v>
          </cell>
        </row>
        <row r="4446">
          <cell r="C4446" t="str">
            <v>2000</v>
          </cell>
        </row>
        <row r="4447">
          <cell r="C4447" t="str">
            <v>2000</v>
          </cell>
        </row>
        <row r="4448">
          <cell r="C4448" t="str">
            <v>2000</v>
          </cell>
        </row>
        <row r="4449">
          <cell r="C4449" t="str">
            <v>2000</v>
          </cell>
        </row>
        <row r="4450">
          <cell r="C4450" t="str">
            <v>2000</v>
          </cell>
        </row>
        <row r="4451">
          <cell r="C4451" t="str">
            <v>2000</v>
          </cell>
        </row>
        <row r="4452">
          <cell r="C4452" t="str">
            <v>2000</v>
          </cell>
        </row>
        <row r="4453">
          <cell r="C4453" t="str">
            <v>2000</v>
          </cell>
        </row>
        <row r="4454">
          <cell r="C4454" t="str">
            <v>2000</v>
          </cell>
        </row>
        <row r="4455">
          <cell r="C4455" t="str">
            <v>2000</v>
          </cell>
        </row>
        <row r="4456">
          <cell r="C4456" t="str">
            <v>2000</v>
          </cell>
        </row>
        <row r="4457">
          <cell r="C4457" t="str">
            <v>2000</v>
          </cell>
        </row>
        <row r="4458">
          <cell r="C4458" t="str">
            <v>2000</v>
          </cell>
        </row>
        <row r="4459">
          <cell r="C4459" t="str">
            <v>2000</v>
          </cell>
        </row>
        <row r="4460">
          <cell r="C4460" t="str">
            <v>2000</v>
          </cell>
        </row>
        <row r="4461">
          <cell r="C4461" t="str">
            <v>2000</v>
          </cell>
        </row>
        <row r="4462">
          <cell r="C4462" t="str">
            <v>2000</v>
          </cell>
        </row>
        <row r="4463">
          <cell r="C4463" t="str">
            <v>2000</v>
          </cell>
        </row>
        <row r="4464">
          <cell r="C4464" t="str">
            <v>2000</v>
          </cell>
        </row>
        <row r="4465">
          <cell r="C4465" t="str">
            <v>2000</v>
          </cell>
        </row>
        <row r="4466">
          <cell r="C4466" t="str">
            <v>2000</v>
          </cell>
        </row>
        <row r="4467">
          <cell r="C4467" t="str">
            <v>2000</v>
          </cell>
        </row>
        <row r="4468">
          <cell r="C4468" t="str">
            <v>2000</v>
          </cell>
        </row>
        <row r="4469">
          <cell r="C4469" t="str">
            <v>2000</v>
          </cell>
        </row>
        <row r="4470">
          <cell r="C4470" t="str">
            <v>2000</v>
          </cell>
        </row>
        <row r="4471">
          <cell r="C4471" t="str">
            <v>2000</v>
          </cell>
        </row>
        <row r="4472">
          <cell r="C4472" t="str">
            <v>2000</v>
          </cell>
        </row>
        <row r="4473">
          <cell r="C4473" t="str">
            <v>2000</v>
          </cell>
        </row>
        <row r="4474">
          <cell r="C4474" t="str">
            <v>2000</v>
          </cell>
        </row>
        <row r="4475">
          <cell r="C4475" t="str">
            <v>2000</v>
          </cell>
        </row>
        <row r="4476">
          <cell r="C4476" t="str">
            <v>2000</v>
          </cell>
        </row>
        <row r="4477">
          <cell r="C4477" t="str">
            <v>2000</v>
          </cell>
        </row>
        <row r="4478">
          <cell r="C4478" t="str">
            <v>2000</v>
          </cell>
        </row>
        <row r="4479">
          <cell r="C4479" t="str">
            <v>2000</v>
          </cell>
        </row>
        <row r="4480">
          <cell r="C4480" t="str">
            <v>2000</v>
          </cell>
        </row>
        <row r="4481">
          <cell r="C4481" t="str">
            <v>2000</v>
          </cell>
        </row>
        <row r="4482">
          <cell r="C4482" t="str">
            <v>2000</v>
          </cell>
        </row>
        <row r="4483">
          <cell r="C4483" t="str">
            <v>2000</v>
          </cell>
        </row>
        <row r="4484">
          <cell r="C4484" t="str">
            <v>2000</v>
          </cell>
        </row>
        <row r="4485">
          <cell r="C4485" t="str">
            <v>2000</v>
          </cell>
        </row>
        <row r="4486">
          <cell r="C4486" t="str">
            <v>2000</v>
          </cell>
        </row>
        <row r="4487">
          <cell r="C4487" t="str">
            <v>2000</v>
          </cell>
        </row>
        <row r="4488">
          <cell r="C4488" t="str">
            <v>2000</v>
          </cell>
        </row>
        <row r="4489">
          <cell r="C4489" t="str">
            <v>2000</v>
          </cell>
        </row>
        <row r="4490">
          <cell r="C4490" t="str">
            <v>2000</v>
          </cell>
        </row>
        <row r="4491">
          <cell r="C4491" t="str">
            <v>2000</v>
          </cell>
        </row>
        <row r="4492">
          <cell r="C4492" t="str">
            <v>2000</v>
          </cell>
        </row>
        <row r="4493">
          <cell r="C4493" t="str">
            <v>2000</v>
          </cell>
        </row>
        <row r="4494">
          <cell r="C4494" t="str">
            <v>2000</v>
          </cell>
        </row>
        <row r="4495">
          <cell r="C4495" t="str">
            <v>2000</v>
          </cell>
        </row>
        <row r="4496">
          <cell r="C4496" t="str">
            <v>2000</v>
          </cell>
        </row>
        <row r="4497">
          <cell r="C4497" t="str">
            <v>2000</v>
          </cell>
        </row>
        <row r="4498">
          <cell r="C4498" t="str">
            <v>2000</v>
          </cell>
        </row>
        <row r="4499">
          <cell r="C4499" t="str">
            <v>2000</v>
          </cell>
        </row>
        <row r="4500">
          <cell r="C4500" t="str">
            <v>2000</v>
          </cell>
        </row>
        <row r="4501">
          <cell r="C4501" t="str">
            <v>2000</v>
          </cell>
        </row>
        <row r="4502">
          <cell r="C4502" t="str">
            <v>2000</v>
          </cell>
        </row>
        <row r="4503">
          <cell r="C4503" t="str">
            <v>2000</v>
          </cell>
        </row>
        <row r="4504">
          <cell r="C4504" t="str">
            <v>2000</v>
          </cell>
        </row>
        <row r="4505">
          <cell r="C4505" t="str">
            <v>2000</v>
          </cell>
        </row>
        <row r="4506">
          <cell r="C4506" t="str">
            <v>2000</v>
          </cell>
        </row>
        <row r="4507">
          <cell r="C4507" t="str">
            <v>2000</v>
          </cell>
        </row>
        <row r="4508">
          <cell r="C4508" t="str">
            <v>2000</v>
          </cell>
        </row>
        <row r="4509">
          <cell r="C4509" t="str">
            <v>2000</v>
          </cell>
        </row>
        <row r="4510">
          <cell r="C4510" t="str">
            <v>2000</v>
          </cell>
        </row>
        <row r="4511">
          <cell r="C4511" t="str">
            <v>2000</v>
          </cell>
        </row>
        <row r="4512">
          <cell r="C4512" t="str">
            <v>2000</v>
          </cell>
        </row>
        <row r="4513">
          <cell r="C4513" t="str">
            <v>2000</v>
          </cell>
        </row>
        <row r="4514">
          <cell r="C4514" t="str">
            <v>2000</v>
          </cell>
        </row>
        <row r="4515">
          <cell r="C4515" t="str">
            <v>2000</v>
          </cell>
        </row>
        <row r="4516">
          <cell r="C4516" t="str">
            <v>2000</v>
          </cell>
        </row>
        <row r="4517">
          <cell r="C4517" t="str">
            <v>2000</v>
          </cell>
        </row>
        <row r="4518">
          <cell r="C4518" t="str">
            <v>2000</v>
          </cell>
        </row>
        <row r="4519">
          <cell r="C4519" t="str">
            <v>2000</v>
          </cell>
        </row>
        <row r="4520">
          <cell r="C4520" t="str">
            <v>2000</v>
          </cell>
        </row>
        <row r="4521">
          <cell r="C4521" t="str">
            <v>2000</v>
          </cell>
        </row>
        <row r="4522">
          <cell r="C4522" t="str">
            <v>2000</v>
          </cell>
        </row>
        <row r="4523">
          <cell r="C4523" t="str">
            <v>2000</v>
          </cell>
        </row>
        <row r="4524">
          <cell r="C4524" t="str">
            <v>2000</v>
          </cell>
        </row>
        <row r="4525">
          <cell r="C4525" t="str">
            <v>2000</v>
          </cell>
        </row>
        <row r="4526">
          <cell r="C4526" t="str">
            <v>2000</v>
          </cell>
        </row>
        <row r="4527">
          <cell r="C4527" t="str">
            <v>2000</v>
          </cell>
        </row>
        <row r="4528">
          <cell r="C4528" t="str">
            <v>2000</v>
          </cell>
        </row>
        <row r="4529">
          <cell r="C4529" t="str">
            <v>2000</v>
          </cell>
        </row>
        <row r="4530">
          <cell r="C4530" t="str">
            <v>2000</v>
          </cell>
        </row>
        <row r="4531">
          <cell r="C4531" t="str">
            <v>2000</v>
          </cell>
        </row>
        <row r="4532">
          <cell r="C4532" t="str">
            <v>2000</v>
          </cell>
        </row>
        <row r="4533">
          <cell r="C4533" t="str">
            <v>2000</v>
          </cell>
        </row>
        <row r="4534">
          <cell r="C4534" t="str">
            <v>2000</v>
          </cell>
        </row>
        <row r="4535">
          <cell r="C4535" t="str">
            <v>2000</v>
          </cell>
        </row>
        <row r="4536">
          <cell r="C4536" t="str">
            <v>2000</v>
          </cell>
        </row>
        <row r="4537">
          <cell r="C4537" t="str">
            <v>2000</v>
          </cell>
        </row>
        <row r="4538">
          <cell r="C4538" t="str">
            <v>2000</v>
          </cell>
        </row>
        <row r="4539">
          <cell r="C4539" t="str">
            <v>2000</v>
          </cell>
        </row>
        <row r="4540">
          <cell r="C4540" t="str">
            <v>2000</v>
          </cell>
        </row>
        <row r="4541">
          <cell r="C4541" t="str">
            <v>2000</v>
          </cell>
        </row>
        <row r="4542">
          <cell r="C4542" t="str">
            <v>2000</v>
          </cell>
        </row>
        <row r="4543">
          <cell r="C4543" t="str">
            <v>2000</v>
          </cell>
        </row>
        <row r="4544">
          <cell r="C4544" t="str">
            <v>2000</v>
          </cell>
        </row>
        <row r="4545">
          <cell r="C4545" t="str">
            <v>2000</v>
          </cell>
        </row>
        <row r="4546">
          <cell r="C4546" t="str">
            <v>2000</v>
          </cell>
        </row>
        <row r="4547">
          <cell r="C4547" t="str">
            <v>2000</v>
          </cell>
        </row>
        <row r="4548">
          <cell r="C4548" t="str">
            <v>2000</v>
          </cell>
        </row>
        <row r="4549">
          <cell r="C4549" t="str">
            <v>2000</v>
          </cell>
        </row>
        <row r="4550">
          <cell r="C4550" t="str">
            <v>2000</v>
          </cell>
        </row>
        <row r="4551">
          <cell r="C4551" t="str">
            <v>2000</v>
          </cell>
        </row>
        <row r="4552">
          <cell r="C4552" t="str">
            <v>2000</v>
          </cell>
        </row>
        <row r="4553">
          <cell r="C4553" t="str">
            <v>2000</v>
          </cell>
        </row>
        <row r="4554">
          <cell r="C4554" t="str">
            <v>2000</v>
          </cell>
        </row>
        <row r="4555">
          <cell r="C4555" t="str">
            <v>2000</v>
          </cell>
        </row>
        <row r="4556">
          <cell r="C4556" t="str">
            <v>2000</v>
          </cell>
        </row>
        <row r="4557">
          <cell r="C4557" t="str">
            <v>2000</v>
          </cell>
        </row>
        <row r="4558">
          <cell r="C4558" t="str">
            <v>2000</v>
          </cell>
        </row>
        <row r="4559">
          <cell r="C4559" t="str">
            <v>2000</v>
          </cell>
        </row>
        <row r="4560">
          <cell r="C4560" t="str">
            <v>2000</v>
          </cell>
        </row>
        <row r="4561">
          <cell r="C4561" t="str">
            <v>2000</v>
          </cell>
        </row>
        <row r="4562">
          <cell r="C4562" t="str">
            <v>2000</v>
          </cell>
        </row>
        <row r="4563">
          <cell r="C4563" t="str">
            <v>2000</v>
          </cell>
        </row>
        <row r="4564">
          <cell r="C4564" t="str">
            <v>2000</v>
          </cell>
        </row>
        <row r="4565">
          <cell r="C4565" t="str">
            <v>2000</v>
          </cell>
        </row>
        <row r="4566">
          <cell r="C4566" t="str">
            <v>2000</v>
          </cell>
        </row>
        <row r="4567">
          <cell r="C4567" t="str">
            <v>2000</v>
          </cell>
        </row>
        <row r="4568">
          <cell r="C4568" t="str">
            <v>2000</v>
          </cell>
        </row>
        <row r="4569">
          <cell r="C4569" t="str">
            <v>2000</v>
          </cell>
        </row>
        <row r="4570">
          <cell r="C4570" t="str">
            <v>2000</v>
          </cell>
        </row>
        <row r="4571">
          <cell r="C4571" t="str">
            <v>2000</v>
          </cell>
        </row>
        <row r="4572">
          <cell r="C4572" t="str">
            <v>2000</v>
          </cell>
        </row>
        <row r="4573">
          <cell r="C4573" t="str">
            <v>2000</v>
          </cell>
        </row>
        <row r="4574">
          <cell r="C4574" t="str">
            <v>2000</v>
          </cell>
        </row>
        <row r="4575">
          <cell r="C4575" t="str">
            <v>2000</v>
          </cell>
        </row>
        <row r="4576">
          <cell r="C4576" t="str">
            <v>2000</v>
          </cell>
        </row>
        <row r="4577">
          <cell r="C4577" t="str">
            <v>2000</v>
          </cell>
        </row>
        <row r="4578">
          <cell r="C4578" t="str">
            <v>2000</v>
          </cell>
        </row>
        <row r="4579">
          <cell r="C4579" t="str">
            <v>2000</v>
          </cell>
        </row>
        <row r="4580">
          <cell r="C4580" t="str">
            <v>2000</v>
          </cell>
        </row>
        <row r="4581">
          <cell r="C4581" t="str">
            <v>2000</v>
          </cell>
        </row>
        <row r="4582">
          <cell r="C4582" t="str">
            <v>2000</v>
          </cell>
        </row>
        <row r="4583">
          <cell r="C4583" t="str">
            <v>2000</v>
          </cell>
        </row>
        <row r="4584">
          <cell r="C4584" t="str">
            <v>2000</v>
          </cell>
        </row>
        <row r="4585">
          <cell r="C4585" t="str">
            <v>2000</v>
          </cell>
        </row>
        <row r="4586">
          <cell r="C4586" t="str">
            <v>2000</v>
          </cell>
        </row>
        <row r="4587">
          <cell r="C4587" t="str">
            <v>2000</v>
          </cell>
        </row>
        <row r="4588">
          <cell r="C4588" t="str">
            <v>2000</v>
          </cell>
        </row>
        <row r="4589">
          <cell r="C4589" t="str">
            <v>2000</v>
          </cell>
        </row>
        <row r="4590">
          <cell r="C4590" t="str">
            <v>2000</v>
          </cell>
        </row>
        <row r="4591">
          <cell r="C4591" t="str">
            <v>2000</v>
          </cell>
        </row>
        <row r="4592">
          <cell r="C4592" t="str">
            <v>2000</v>
          </cell>
        </row>
        <row r="4593">
          <cell r="C4593" t="str">
            <v>2000</v>
          </cell>
        </row>
        <row r="4594">
          <cell r="C4594" t="str">
            <v>2000</v>
          </cell>
        </row>
        <row r="4595">
          <cell r="C4595" t="str">
            <v>2000</v>
          </cell>
        </row>
        <row r="4596">
          <cell r="C4596" t="str">
            <v>2000</v>
          </cell>
        </row>
        <row r="4597">
          <cell r="C4597" t="str">
            <v>2000</v>
          </cell>
        </row>
        <row r="4598">
          <cell r="C4598" t="str">
            <v>2000</v>
          </cell>
        </row>
        <row r="4599">
          <cell r="C4599" t="str">
            <v>2000</v>
          </cell>
        </row>
        <row r="4600">
          <cell r="C4600" t="str">
            <v>2000</v>
          </cell>
        </row>
        <row r="4601">
          <cell r="C4601" t="str">
            <v>2000</v>
          </cell>
        </row>
        <row r="4602">
          <cell r="C4602" t="str">
            <v>2000</v>
          </cell>
        </row>
        <row r="4603">
          <cell r="C4603" t="str">
            <v>2000</v>
          </cell>
        </row>
        <row r="4604">
          <cell r="C4604" t="str">
            <v>2000</v>
          </cell>
        </row>
        <row r="4605">
          <cell r="C4605" t="str">
            <v>2000</v>
          </cell>
        </row>
        <row r="4606">
          <cell r="C4606" t="str">
            <v>2000</v>
          </cell>
        </row>
        <row r="4607">
          <cell r="C4607" t="str">
            <v>2000</v>
          </cell>
        </row>
        <row r="4608">
          <cell r="C4608" t="str">
            <v>2000</v>
          </cell>
        </row>
        <row r="4609">
          <cell r="C4609" t="str">
            <v>2000</v>
          </cell>
        </row>
        <row r="4610">
          <cell r="C4610" t="str">
            <v>2000</v>
          </cell>
        </row>
        <row r="4611">
          <cell r="C4611" t="str">
            <v>2000</v>
          </cell>
        </row>
        <row r="4612">
          <cell r="C4612" t="str">
            <v>2000</v>
          </cell>
        </row>
        <row r="4613">
          <cell r="C4613" t="str">
            <v>2000</v>
          </cell>
        </row>
        <row r="4614">
          <cell r="C4614" t="str">
            <v>2000</v>
          </cell>
        </row>
        <row r="4615">
          <cell r="C4615" t="str">
            <v>2000</v>
          </cell>
        </row>
        <row r="4616">
          <cell r="C4616" t="str">
            <v>2000</v>
          </cell>
        </row>
        <row r="4617">
          <cell r="C4617" t="str">
            <v>2000</v>
          </cell>
        </row>
        <row r="4618">
          <cell r="C4618" t="str">
            <v>2000</v>
          </cell>
        </row>
        <row r="4619">
          <cell r="C4619" t="str">
            <v>2000</v>
          </cell>
        </row>
        <row r="4620">
          <cell r="C4620" t="str">
            <v>2000</v>
          </cell>
        </row>
        <row r="4621">
          <cell r="C4621" t="str">
            <v>2000</v>
          </cell>
        </row>
        <row r="4622">
          <cell r="C4622" t="str">
            <v>2000</v>
          </cell>
        </row>
        <row r="4623">
          <cell r="C4623" t="str">
            <v>2000</v>
          </cell>
        </row>
        <row r="4624">
          <cell r="C4624" t="str">
            <v>2000</v>
          </cell>
        </row>
        <row r="4625">
          <cell r="C4625" t="str">
            <v>2000</v>
          </cell>
        </row>
        <row r="4626">
          <cell r="C4626" t="str">
            <v>2000</v>
          </cell>
        </row>
        <row r="4627">
          <cell r="C4627" t="str">
            <v>2000</v>
          </cell>
        </row>
        <row r="4628">
          <cell r="C4628" t="str">
            <v>2000</v>
          </cell>
        </row>
        <row r="4629">
          <cell r="C4629" t="str">
            <v>2000</v>
          </cell>
        </row>
        <row r="4630">
          <cell r="C4630" t="str">
            <v>2000</v>
          </cell>
        </row>
        <row r="4631">
          <cell r="C4631" t="str">
            <v>2000</v>
          </cell>
        </row>
        <row r="4632">
          <cell r="C4632" t="str">
            <v>2000</v>
          </cell>
        </row>
        <row r="4633">
          <cell r="C4633" t="str">
            <v>2000</v>
          </cell>
        </row>
        <row r="4634">
          <cell r="C4634" t="str">
            <v>2000</v>
          </cell>
        </row>
        <row r="4635">
          <cell r="C4635" t="str">
            <v>2000</v>
          </cell>
        </row>
        <row r="4636">
          <cell r="C4636" t="str">
            <v>2000</v>
          </cell>
        </row>
        <row r="4637">
          <cell r="C4637" t="str">
            <v>2000</v>
          </cell>
        </row>
        <row r="4638">
          <cell r="C4638" t="str">
            <v>2000</v>
          </cell>
        </row>
        <row r="4639">
          <cell r="C4639" t="str">
            <v>2000</v>
          </cell>
        </row>
        <row r="4640">
          <cell r="C4640" t="str">
            <v>2000</v>
          </cell>
        </row>
        <row r="4641">
          <cell r="C4641" t="str">
            <v>2000</v>
          </cell>
        </row>
        <row r="4642">
          <cell r="C4642" t="str">
            <v>2000</v>
          </cell>
        </row>
        <row r="4643">
          <cell r="C4643" t="str">
            <v>2000</v>
          </cell>
        </row>
        <row r="4644">
          <cell r="C4644" t="str">
            <v>2000</v>
          </cell>
        </row>
        <row r="4645">
          <cell r="C4645" t="str">
            <v>2000</v>
          </cell>
        </row>
        <row r="4646">
          <cell r="C4646" t="str">
            <v>2000</v>
          </cell>
        </row>
        <row r="4647">
          <cell r="C4647" t="str">
            <v>2000</v>
          </cell>
        </row>
        <row r="4648">
          <cell r="C4648" t="str">
            <v>2000</v>
          </cell>
        </row>
        <row r="4649">
          <cell r="C4649" t="str">
            <v>2000</v>
          </cell>
        </row>
        <row r="4650">
          <cell r="C4650" t="str">
            <v>2000</v>
          </cell>
        </row>
        <row r="4651">
          <cell r="C4651" t="str">
            <v>2000</v>
          </cell>
        </row>
        <row r="4652">
          <cell r="C4652" t="str">
            <v>2000</v>
          </cell>
        </row>
        <row r="4653">
          <cell r="C4653" t="str">
            <v>2000</v>
          </cell>
        </row>
        <row r="4654">
          <cell r="C4654" t="str">
            <v>2000</v>
          </cell>
        </row>
        <row r="4655">
          <cell r="C4655" t="str">
            <v>2000</v>
          </cell>
        </row>
        <row r="4656">
          <cell r="C4656" t="str">
            <v>2000</v>
          </cell>
        </row>
        <row r="4657">
          <cell r="C4657" t="str">
            <v>2000</v>
          </cell>
        </row>
        <row r="4658">
          <cell r="C4658" t="str">
            <v>2000</v>
          </cell>
        </row>
        <row r="4659">
          <cell r="C4659" t="str">
            <v>2000</v>
          </cell>
        </row>
        <row r="4660">
          <cell r="C4660" t="str">
            <v>2000</v>
          </cell>
        </row>
        <row r="4661">
          <cell r="C4661" t="str">
            <v>2000</v>
          </cell>
        </row>
        <row r="4662">
          <cell r="C4662" t="str">
            <v>2000</v>
          </cell>
        </row>
        <row r="4663">
          <cell r="C4663" t="str">
            <v>2000</v>
          </cell>
        </row>
        <row r="4664">
          <cell r="C4664" t="str">
            <v>2000</v>
          </cell>
        </row>
        <row r="4665">
          <cell r="C4665" t="str">
            <v>2000</v>
          </cell>
        </row>
        <row r="4666">
          <cell r="C4666" t="str">
            <v>2000</v>
          </cell>
        </row>
        <row r="4667">
          <cell r="C4667" t="str">
            <v>2000</v>
          </cell>
        </row>
        <row r="4668">
          <cell r="C4668" t="str">
            <v>2000</v>
          </cell>
        </row>
        <row r="4669">
          <cell r="C4669" t="str">
            <v>2000</v>
          </cell>
        </row>
        <row r="4670">
          <cell r="C4670" t="str">
            <v>2000</v>
          </cell>
        </row>
        <row r="4671">
          <cell r="C4671" t="str">
            <v>2000</v>
          </cell>
        </row>
        <row r="4672">
          <cell r="C4672" t="str">
            <v>2000</v>
          </cell>
        </row>
        <row r="4673">
          <cell r="C4673" t="str">
            <v>2000</v>
          </cell>
        </row>
        <row r="4674">
          <cell r="C4674" t="str">
            <v>2000</v>
          </cell>
        </row>
        <row r="4675">
          <cell r="C4675" t="str">
            <v>2000</v>
          </cell>
        </row>
        <row r="4676">
          <cell r="C4676" t="str">
            <v>2000</v>
          </cell>
        </row>
        <row r="4677">
          <cell r="C4677" t="str">
            <v>2000</v>
          </cell>
        </row>
        <row r="4678">
          <cell r="C4678" t="str">
            <v>2000</v>
          </cell>
        </row>
        <row r="4679">
          <cell r="C4679" t="str">
            <v>2000</v>
          </cell>
        </row>
        <row r="4680">
          <cell r="C4680" t="str">
            <v>2000</v>
          </cell>
        </row>
        <row r="4681">
          <cell r="C4681" t="str">
            <v>2000</v>
          </cell>
        </row>
        <row r="4682">
          <cell r="C4682" t="str">
            <v>2000</v>
          </cell>
        </row>
        <row r="4683">
          <cell r="C4683" t="str">
            <v>2000</v>
          </cell>
        </row>
        <row r="4684">
          <cell r="C4684" t="str">
            <v>2000</v>
          </cell>
        </row>
        <row r="4685">
          <cell r="C4685" t="str">
            <v>2000</v>
          </cell>
        </row>
        <row r="4686">
          <cell r="C4686" t="str">
            <v>2000</v>
          </cell>
        </row>
        <row r="4687">
          <cell r="C4687" t="str">
            <v>2000</v>
          </cell>
        </row>
        <row r="4688">
          <cell r="C4688" t="str">
            <v>2000</v>
          </cell>
        </row>
        <row r="4689">
          <cell r="C4689" t="str">
            <v>2000</v>
          </cell>
        </row>
        <row r="4690">
          <cell r="C4690" t="str">
            <v>2000</v>
          </cell>
        </row>
        <row r="4691">
          <cell r="C4691" t="str">
            <v>2000</v>
          </cell>
        </row>
        <row r="4692">
          <cell r="C4692" t="str">
            <v>2000</v>
          </cell>
        </row>
        <row r="4693">
          <cell r="C4693" t="str">
            <v>2000</v>
          </cell>
        </row>
        <row r="4694">
          <cell r="C4694" t="str">
            <v>2000</v>
          </cell>
        </row>
        <row r="4695">
          <cell r="C4695" t="str">
            <v>2000</v>
          </cell>
        </row>
        <row r="4696">
          <cell r="C4696" t="str">
            <v>2000</v>
          </cell>
        </row>
        <row r="4697">
          <cell r="C4697" t="str">
            <v>2000</v>
          </cell>
        </row>
        <row r="4698">
          <cell r="C4698" t="str">
            <v>2000</v>
          </cell>
        </row>
        <row r="4699">
          <cell r="C4699" t="str">
            <v>2000</v>
          </cell>
        </row>
        <row r="4700">
          <cell r="C4700" t="str">
            <v>2000</v>
          </cell>
        </row>
        <row r="4701">
          <cell r="C4701" t="str">
            <v>2000</v>
          </cell>
        </row>
        <row r="4702">
          <cell r="C4702" t="str">
            <v>2000</v>
          </cell>
        </row>
        <row r="4703">
          <cell r="C4703" t="str">
            <v>2000</v>
          </cell>
        </row>
        <row r="4704">
          <cell r="C4704" t="str">
            <v>2000</v>
          </cell>
        </row>
        <row r="4705">
          <cell r="C4705" t="str">
            <v>2000</v>
          </cell>
        </row>
        <row r="4706">
          <cell r="C4706" t="str">
            <v>2000</v>
          </cell>
        </row>
        <row r="4707">
          <cell r="C4707" t="str">
            <v>2000</v>
          </cell>
        </row>
        <row r="4708">
          <cell r="C4708" t="str">
            <v>2000</v>
          </cell>
        </row>
        <row r="4709">
          <cell r="C4709" t="str">
            <v>2000</v>
          </cell>
        </row>
        <row r="4710">
          <cell r="C4710" t="str">
            <v>2000</v>
          </cell>
        </row>
        <row r="4711">
          <cell r="C4711" t="str">
            <v>2000</v>
          </cell>
        </row>
        <row r="4712">
          <cell r="C4712" t="str">
            <v>2000</v>
          </cell>
        </row>
        <row r="4713">
          <cell r="C4713" t="str">
            <v>2000</v>
          </cell>
        </row>
        <row r="4714">
          <cell r="C4714" t="str">
            <v>2000</v>
          </cell>
        </row>
        <row r="4715">
          <cell r="C4715" t="str">
            <v>2000</v>
          </cell>
        </row>
        <row r="4716">
          <cell r="C4716" t="str">
            <v>2000</v>
          </cell>
        </row>
        <row r="4717">
          <cell r="C4717" t="str">
            <v>2000</v>
          </cell>
        </row>
        <row r="4718">
          <cell r="C4718" t="str">
            <v>2000</v>
          </cell>
        </row>
        <row r="4719">
          <cell r="C4719" t="str">
            <v>2000</v>
          </cell>
        </row>
        <row r="4720">
          <cell r="C4720" t="str">
            <v>2000</v>
          </cell>
        </row>
        <row r="4721">
          <cell r="C4721" t="str">
            <v>2000</v>
          </cell>
        </row>
        <row r="4722">
          <cell r="C4722" t="str">
            <v>2000</v>
          </cell>
        </row>
        <row r="4723">
          <cell r="C4723" t="str">
            <v>2000</v>
          </cell>
        </row>
        <row r="4724">
          <cell r="C4724" t="str">
            <v>2000</v>
          </cell>
        </row>
        <row r="4725">
          <cell r="C4725" t="str">
            <v>2000</v>
          </cell>
        </row>
        <row r="4726">
          <cell r="C4726" t="str">
            <v>2000</v>
          </cell>
        </row>
        <row r="4727">
          <cell r="C4727" t="str">
            <v>2000</v>
          </cell>
        </row>
        <row r="4728">
          <cell r="C4728" t="str">
            <v>2000</v>
          </cell>
        </row>
        <row r="4729">
          <cell r="C4729" t="str">
            <v>2000</v>
          </cell>
        </row>
        <row r="4730">
          <cell r="C4730" t="str">
            <v>2000</v>
          </cell>
        </row>
        <row r="4731">
          <cell r="C4731" t="str">
            <v>2000</v>
          </cell>
        </row>
        <row r="4732">
          <cell r="C4732" t="str">
            <v>2000</v>
          </cell>
        </row>
        <row r="4733">
          <cell r="C4733" t="str">
            <v>2000</v>
          </cell>
        </row>
        <row r="4734">
          <cell r="C4734" t="str">
            <v>2000</v>
          </cell>
        </row>
        <row r="4735">
          <cell r="C4735" t="str">
            <v>2000</v>
          </cell>
        </row>
        <row r="4736">
          <cell r="C4736" t="str">
            <v>2000</v>
          </cell>
        </row>
        <row r="4737">
          <cell r="C4737" t="str">
            <v>2000</v>
          </cell>
        </row>
        <row r="4738">
          <cell r="C4738" t="str">
            <v>2000</v>
          </cell>
        </row>
        <row r="4739">
          <cell r="C4739" t="str">
            <v>2000</v>
          </cell>
        </row>
        <row r="4740">
          <cell r="C4740" t="str">
            <v>2000</v>
          </cell>
        </row>
        <row r="4741">
          <cell r="C4741" t="str">
            <v>2000</v>
          </cell>
        </row>
        <row r="4742">
          <cell r="C4742" t="str">
            <v>2000</v>
          </cell>
        </row>
        <row r="4743">
          <cell r="C4743" t="str">
            <v>2000</v>
          </cell>
        </row>
        <row r="4744">
          <cell r="C4744" t="str">
            <v>2000</v>
          </cell>
        </row>
        <row r="4745">
          <cell r="C4745" t="str">
            <v>2000</v>
          </cell>
        </row>
        <row r="4746">
          <cell r="C4746" t="str">
            <v>2000</v>
          </cell>
        </row>
        <row r="4747">
          <cell r="C4747" t="str">
            <v>2000</v>
          </cell>
        </row>
        <row r="4748">
          <cell r="C4748" t="str">
            <v>2000</v>
          </cell>
        </row>
        <row r="4749">
          <cell r="C4749" t="str">
            <v>2000</v>
          </cell>
        </row>
        <row r="4750">
          <cell r="C4750" t="str">
            <v>2000</v>
          </cell>
        </row>
        <row r="4751">
          <cell r="C4751" t="str">
            <v>2000</v>
          </cell>
        </row>
        <row r="4752">
          <cell r="C4752" t="str">
            <v>2000</v>
          </cell>
        </row>
        <row r="4753">
          <cell r="C4753" t="str">
            <v>2000</v>
          </cell>
        </row>
        <row r="4754">
          <cell r="C4754" t="str">
            <v>2000</v>
          </cell>
        </row>
        <row r="4755">
          <cell r="C4755" t="str">
            <v>2000</v>
          </cell>
        </row>
        <row r="4756">
          <cell r="C4756" t="str">
            <v>2000</v>
          </cell>
        </row>
        <row r="4757">
          <cell r="C4757" t="str">
            <v>2000</v>
          </cell>
        </row>
        <row r="4758">
          <cell r="C4758" t="str">
            <v>2000</v>
          </cell>
        </row>
        <row r="4759">
          <cell r="C4759" t="str">
            <v>2000</v>
          </cell>
        </row>
        <row r="4760">
          <cell r="C4760" t="str">
            <v>2000</v>
          </cell>
        </row>
        <row r="4761">
          <cell r="C4761" t="str">
            <v>2000</v>
          </cell>
        </row>
        <row r="4762">
          <cell r="C4762" t="str">
            <v>2000</v>
          </cell>
        </row>
        <row r="4763">
          <cell r="C4763" t="str">
            <v>2000</v>
          </cell>
        </row>
        <row r="4764">
          <cell r="C4764" t="str">
            <v>2000</v>
          </cell>
        </row>
        <row r="4765">
          <cell r="C4765" t="str">
            <v>2000</v>
          </cell>
        </row>
        <row r="4766">
          <cell r="C4766" t="str">
            <v>2000</v>
          </cell>
        </row>
        <row r="4767">
          <cell r="C4767" t="str">
            <v>2000</v>
          </cell>
        </row>
        <row r="4768">
          <cell r="C4768" t="str">
            <v>2000</v>
          </cell>
        </row>
        <row r="4769">
          <cell r="C4769" t="str">
            <v>2000</v>
          </cell>
        </row>
        <row r="4770">
          <cell r="C4770" t="str">
            <v>2000</v>
          </cell>
        </row>
        <row r="4771">
          <cell r="C4771" t="str">
            <v>2000</v>
          </cell>
        </row>
        <row r="4772">
          <cell r="C4772" t="str">
            <v>2000</v>
          </cell>
        </row>
        <row r="4773">
          <cell r="C4773" t="str">
            <v>2000</v>
          </cell>
        </row>
        <row r="4774">
          <cell r="C4774" t="str">
            <v>2000</v>
          </cell>
        </row>
        <row r="4775">
          <cell r="C4775" t="str">
            <v>2000</v>
          </cell>
        </row>
        <row r="4776">
          <cell r="C4776" t="str">
            <v>2000</v>
          </cell>
        </row>
        <row r="4777">
          <cell r="C4777" t="str">
            <v>2000</v>
          </cell>
        </row>
        <row r="4778">
          <cell r="C4778" t="str">
            <v>2000</v>
          </cell>
        </row>
        <row r="4779">
          <cell r="C4779" t="str">
            <v>2000</v>
          </cell>
        </row>
        <row r="4780">
          <cell r="C4780" t="str">
            <v>2000</v>
          </cell>
        </row>
        <row r="4781">
          <cell r="C4781" t="str">
            <v>2000</v>
          </cell>
        </row>
        <row r="4782">
          <cell r="C4782" t="str">
            <v>2000</v>
          </cell>
        </row>
        <row r="4783">
          <cell r="C4783" t="str">
            <v>2000</v>
          </cell>
        </row>
        <row r="4784">
          <cell r="C4784" t="str">
            <v>2000</v>
          </cell>
        </row>
        <row r="4785">
          <cell r="C4785" t="str">
            <v>2000</v>
          </cell>
        </row>
        <row r="4786">
          <cell r="C4786" t="str">
            <v>2000</v>
          </cell>
        </row>
        <row r="4787">
          <cell r="C4787" t="str">
            <v>2000</v>
          </cell>
        </row>
        <row r="4788">
          <cell r="C4788" t="str">
            <v>2000</v>
          </cell>
        </row>
        <row r="4789">
          <cell r="C4789" t="str">
            <v>2000</v>
          </cell>
        </row>
        <row r="4790">
          <cell r="C4790" t="str">
            <v>2000</v>
          </cell>
        </row>
        <row r="4791">
          <cell r="C4791" t="str">
            <v>2000</v>
          </cell>
        </row>
        <row r="4792">
          <cell r="C4792" t="str">
            <v>2000</v>
          </cell>
        </row>
        <row r="4793">
          <cell r="C4793" t="str">
            <v>2000</v>
          </cell>
        </row>
        <row r="4794">
          <cell r="C4794" t="str">
            <v>2000</v>
          </cell>
        </row>
        <row r="4795">
          <cell r="C4795" t="str">
            <v>2000</v>
          </cell>
        </row>
        <row r="4796">
          <cell r="C4796" t="str">
            <v>2000</v>
          </cell>
        </row>
        <row r="4797">
          <cell r="C4797" t="str">
            <v>2000</v>
          </cell>
        </row>
        <row r="4798">
          <cell r="C4798" t="str">
            <v>2000</v>
          </cell>
        </row>
        <row r="4799">
          <cell r="C4799" t="str">
            <v>2000</v>
          </cell>
        </row>
        <row r="4800">
          <cell r="C4800" t="str">
            <v>2000</v>
          </cell>
        </row>
        <row r="4801">
          <cell r="C4801" t="str">
            <v>2000</v>
          </cell>
        </row>
        <row r="4802">
          <cell r="C4802" t="str">
            <v>2000</v>
          </cell>
        </row>
        <row r="4803">
          <cell r="C4803" t="str">
            <v>2000</v>
          </cell>
        </row>
        <row r="4804">
          <cell r="C4804" t="str">
            <v>2000</v>
          </cell>
        </row>
        <row r="4805">
          <cell r="C4805" t="str">
            <v>2000</v>
          </cell>
        </row>
        <row r="4806">
          <cell r="C4806" t="str">
            <v>2000</v>
          </cell>
        </row>
        <row r="4807">
          <cell r="C4807" t="str">
            <v>2000</v>
          </cell>
        </row>
        <row r="4808">
          <cell r="C4808" t="str">
            <v>2000</v>
          </cell>
        </row>
        <row r="4809">
          <cell r="C4809" t="str">
            <v>2000</v>
          </cell>
        </row>
        <row r="4810">
          <cell r="C4810" t="str">
            <v>2000</v>
          </cell>
        </row>
        <row r="4811">
          <cell r="C4811" t="str">
            <v>2000</v>
          </cell>
        </row>
        <row r="4812">
          <cell r="C4812" t="str">
            <v>2000</v>
          </cell>
        </row>
        <row r="4813">
          <cell r="C4813" t="str">
            <v>2000</v>
          </cell>
        </row>
        <row r="4814">
          <cell r="C4814" t="str">
            <v>2000</v>
          </cell>
        </row>
        <row r="4815">
          <cell r="C4815" t="str">
            <v>2000</v>
          </cell>
        </row>
        <row r="4816">
          <cell r="C4816" t="str">
            <v>2000</v>
          </cell>
        </row>
        <row r="4817">
          <cell r="C4817" t="str">
            <v>2000</v>
          </cell>
        </row>
        <row r="4818">
          <cell r="C4818" t="str">
            <v>2000</v>
          </cell>
        </row>
        <row r="4819">
          <cell r="C4819" t="str">
            <v>2000</v>
          </cell>
        </row>
        <row r="4820">
          <cell r="C4820" t="str">
            <v>2000</v>
          </cell>
        </row>
        <row r="4821">
          <cell r="C4821" t="str">
            <v>2000</v>
          </cell>
        </row>
        <row r="4822">
          <cell r="C4822" t="str">
            <v>2000</v>
          </cell>
        </row>
        <row r="4823">
          <cell r="C4823" t="str">
            <v>2000</v>
          </cell>
        </row>
        <row r="4824">
          <cell r="C4824" t="str">
            <v>2000</v>
          </cell>
        </row>
        <row r="4825">
          <cell r="C4825" t="str">
            <v>2000</v>
          </cell>
        </row>
        <row r="4826">
          <cell r="C4826" t="str">
            <v>2000</v>
          </cell>
        </row>
        <row r="4827">
          <cell r="C4827" t="str">
            <v>2000</v>
          </cell>
        </row>
        <row r="4828">
          <cell r="C4828" t="str">
            <v>2000</v>
          </cell>
        </row>
        <row r="4829">
          <cell r="C4829" t="str">
            <v>2000</v>
          </cell>
        </row>
        <row r="4830">
          <cell r="C4830" t="str">
            <v>2000</v>
          </cell>
        </row>
        <row r="4831">
          <cell r="C4831" t="str">
            <v>2000</v>
          </cell>
        </row>
        <row r="4832">
          <cell r="C4832" t="str">
            <v>2000</v>
          </cell>
        </row>
        <row r="4833">
          <cell r="C4833" t="str">
            <v>2000</v>
          </cell>
        </row>
        <row r="4834">
          <cell r="C4834" t="str">
            <v>2000</v>
          </cell>
        </row>
        <row r="4835">
          <cell r="C4835" t="str">
            <v>2000</v>
          </cell>
        </row>
        <row r="4836">
          <cell r="C4836" t="str">
            <v>2000</v>
          </cell>
        </row>
        <row r="4837">
          <cell r="C4837" t="str">
            <v>2000</v>
          </cell>
        </row>
        <row r="4838">
          <cell r="C4838" t="str">
            <v>2000</v>
          </cell>
        </row>
        <row r="4839">
          <cell r="C4839" t="str">
            <v>2000</v>
          </cell>
        </row>
        <row r="4840">
          <cell r="C4840" t="str">
            <v>2000</v>
          </cell>
        </row>
        <row r="4841">
          <cell r="C4841" t="str">
            <v>2000</v>
          </cell>
        </row>
        <row r="4842">
          <cell r="C4842" t="str">
            <v>2000</v>
          </cell>
        </row>
        <row r="4843">
          <cell r="C4843" t="str">
            <v>2000</v>
          </cell>
        </row>
        <row r="4844">
          <cell r="C4844" t="str">
            <v>2000</v>
          </cell>
        </row>
        <row r="4845">
          <cell r="C4845" t="str">
            <v>2000</v>
          </cell>
        </row>
        <row r="4846">
          <cell r="C4846" t="str">
            <v>2000</v>
          </cell>
        </row>
        <row r="4847">
          <cell r="C4847" t="str">
            <v>2000</v>
          </cell>
        </row>
        <row r="4848">
          <cell r="C4848" t="str">
            <v>2000</v>
          </cell>
        </row>
        <row r="4849">
          <cell r="C4849" t="str">
            <v>2000</v>
          </cell>
        </row>
        <row r="4850">
          <cell r="C4850" t="str">
            <v>2000</v>
          </cell>
        </row>
        <row r="4851">
          <cell r="C4851" t="str">
            <v>2000</v>
          </cell>
        </row>
        <row r="4852">
          <cell r="C4852" t="str">
            <v>2000</v>
          </cell>
        </row>
        <row r="4853">
          <cell r="C4853" t="str">
            <v>2000</v>
          </cell>
        </row>
        <row r="4854">
          <cell r="C4854" t="str">
            <v>2000</v>
          </cell>
        </row>
        <row r="4855">
          <cell r="C4855" t="str">
            <v>2000</v>
          </cell>
        </row>
        <row r="4856">
          <cell r="C4856" t="str">
            <v>2000</v>
          </cell>
        </row>
        <row r="4857">
          <cell r="C4857" t="str">
            <v>2000</v>
          </cell>
        </row>
        <row r="4858">
          <cell r="C4858" t="str">
            <v>2000</v>
          </cell>
        </row>
        <row r="4859">
          <cell r="C4859" t="str">
            <v>2000</v>
          </cell>
        </row>
        <row r="4860">
          <cell r="C4860" t="str">
            <v>2000</v>
          </cell>
        </row>
        <row r="4861">
          <cell r="C4861" t="str">
            <v>2000</v>
          </cell>
        </row>
        <row r="4862">
          <cell r="C4862" t="str">
            <v>2000</v>
          </cell>
        </row>
        <row r="4863">
          <cell r="C4863" t="str">
            <v>2000</v>
          </cell>
        </row>
        <row r="4864">
          <cell r="C4864" t="str">
            <v>2000</v>
          </cell>
        </row>
        <row r="4865">
          <cell r="C4865" t="str">
            <v>2000</v>
          </cell>
        </row>
        <row r="4866">
          <cell r="C4866" t="str">
            <v>2000</v>
          </cell>
        </row>
        <row r="4867">
          <cell r="C4867" t="str">
            <v>2000</v>
          </cell>
        </row>
        <row r="4868">
          <cell r="C4868" t="str">
            <v>2000</v>
          </cell>
        </row>
        <row r="4869">
          <cell r="C4869" t="str">
            <v>2000</v>
          </cell>
        </row>
        <row r="4870">
          <cell r="C4870" t="str">
            <v>2000</v>
          </cell>
        </row>
        <row r="4871">
          <cell r="C4871" t="str">
            <v>2000</v>
          </cell>
        </row>
        <row r="4872">
          <cell r="C4872" t="str">
            <v>2000</v>
          </cell>
        </row>
        <row r="4873">
          <cell r="C4873" t="str">
            <v>2000</v>
          </cell>
        </row>
        <row r="4874">
          <cell r="C4874" t="str">
            <v>2000</v>
          </cell>
        </row>
        <row r="4875">
          <cell r="C4875" t="str">
            <v>2000</v>
          </cell>
        </row>
        <row r="4876">
          <cell r="C4876" t="str">
            <v>2000</v>
          </cell>
        </row>
        <row r="4877">
          <cell r="C4877" t="str">
            <v>2000</v>
          </cell>
        </row>
        <row r="4878">
          <cell r="C4878" t="str">
            <v>2000</v>
          </cell>
        </row>
        <row r="4879">
          <cell r="C4879" t="str">
            <v>2000</v>
          </cell>
        </row>
        <row r="4880">
          <cell r="C4880" t="str">
            <v>2000</v>
          </cell>
        </row>
        <row r="4881">
          <cell r="C4881" t="str">
            <v>2000</v>
          </cell>
        </row>
        <row r="4882">
          <cell r="C4882" t="str">
            <v>2000</v>
          </cell>
        </row>
        <row r="4883">
          <cell r="C4883" t="str">
            <v>2000</v>
          </cell>
        </row>
        <row r="4884">
          <cell r="C4884" t="str">
            <v>2000</v>
          </cell>
        </row>
        <row r="4885">
          <cell r="C4885" t="str">
            <v>2000</v>
          </cell>
        </row>
        <row r="4886">
          <cell r="C4886" t="str">
            <v>2000</v>
          </cell>
        </row>
        <row r="4887">
          <cell r="C4887" t="str">
            <v>2000</v>
          </cell>
        </row>
        <row r="4888">
          <cell r="C4888" t="str">
            <v>2000</v>
          </cell>
        </row>
        <row r="4889">
          <cell r="C4889" t="str">
            <v>2000</v>
          </cell>
        </row>
        <row r="4890">
          <cell r="C4890" t="str">
            <v>2000</v>
          </cell>
        </row>
        <row r="4891">
          <cell r="C4891" t="str">
            <v>2000</v>
          </cell>
        </row>
        <row r="4892">
          <cell r="C4892" t="str">
            <v>2000</v>
          </cell>
        </row>
        <row r="4893">
          <cell r="C4893" t="str">
            <v>2000</v>
          </cell>
        </row>
        <row r="4894">
          <cell r="C4894" t="str">
            <v>2000</v>
          </cell>
        </row>
        <row r="4895">
          <cell r="C4895" t="str">
            <v>2000</v>
          </cell>
        </row>
        <row r="4896">
          <cell r="C4896" t="str">
            <v>2000</v>
          </cell>
        </row>
        <row r="4897">
          <cell r="C4897" t="str">
            <v>2000</v>
          </cell>
        </row>
        <row r="4898">
          <cell r="C4898" t="str">
            <v>2000</v>
          </cell>
        </row>
        <row r="4899">
          <cell r="C4899" t="str">
            <v>2000</v>
          </cell>
        </row>
        <row r="4900">
          <cell r="C4900" t="str">
            <v>2000</v>
          </cell>
        </row>
        <row r="4901">
          <cell r="C4901" t="str">
            <v>2000</v>
          </cell>
        </row>
        <row r="4902">
          <cell r="C4902" t="str">
            <v>2000</v>
          </cell>
        </row>
        <row r="4903">
          <cell r="C4903" t="str">
            <v>2000</v>
          </cell>
        </row>
        <row r="4904">
          <cell r="C4904" t="str">
            <v>2000</v>
          </cell>
        </row>
        <row r="4905">
          <cell r="C4905" t="str">
            <v>2000</v>
          </cell>
        </row>
        <row r="4906">
          <cell r="C4906" t="str">
            <v>2000</v>
          </cell>
        </row>
        <row r="4907">
          <cell r="C4907" t="str">
            <v>2000</v>
          </cell>
        </row>
        <row r="4908">
          <cell r="C4908" t="str">
            <v>2000</v>
          </cell>
        </row>
        <row r="4909">
          <cell r="C4909" t="str">
            <v>2000</v>
          </cell>
        </row>
        <row r="4910">
          <cell r="C4910" t="str">
            <v>2000</v>
          </cell>
        </row>
        <row r="4911">
          <cell r="C4911" t="str">
            <v>2000</v>
          </cell>
        </row>
        <row r="4912">
          <cell r="C4912" t="str">
            <v>2000</v>
          </cell>
        </row>
        <row r="4913">
          <cell r="C4913" t="str">
            <v>2000</v>
          </cell>
        </row>
        <row r="4914">
          <cell r="C4914" t="str">
            <v>2000</v>
          </cell>
        </row>
        <row r="4915">
          <cell r="C4915" t="str">
            <v>2000</v>
          </cell>
        </row>
        <row r="4916">
          <cell r="C4916" t="str">
            <v>2000</v>
          </cell>
        </row>
        <row r="4917">
          <cell r="C4917" t="str">
            <v>2000</v>
          </cell>
        </row>
        <row r="4918">
          <cell r="C4918" t="str">
            <v>2000</v>
          </cell>
        </row>
        <row r="4919">
          <cell r="C4919" t="str">
            <v>2000</v>
          </cell>
        </row>
        <row r="4920">
          <cell r="C4920" t="str">
            <v>2000</v>
          </cell>
        </row>
        <row r="4921">
          <cell r="C4921" t="str">
            <v>2000</v>
          </cell>
        </row>
        <row r="4922">
          <cell r="C4922" t="str">
            <v>2000</v>
          </cell>
        </row>
        <row r="4923">
          <cell r="C4923" t="str">
            <v>2000</v>
          </cell>
        </row>
        <row r="4924">
          <cell r="C4924" t="str">
            <v>2000</v>
          </cell>
        </row>
        <row r="4925">
          <cell r="C4925" t="str">
            <v>2000</v>
          </cell>
        </row>
        <row r="4926">
          <cell r="C4926" t="str">
            <v>2000</v>
          </cell>
        </row>
        <row r="4927">
          <cell r="C4927" t="str">
            <v>2000</v>
          </cell>
        </row>
        <row r="4928">
          <cell r="C4928" t="str">
            <v>2000</v>
          </cell>
        </row>
        <row r="4929">
          <cell r="C4929" t="str">
            <v>2000</v>
          </cell>
        </row>
        <row r="4930">
          <cell r="C4930" t="str">
            <v>2000</v>
          </cell>
        </row>
        <row r="4931">
          <cell r="C4931" t="str">
            <v>2000</v>
          </cell>
        </row>
        <row r="4932">
          <cell r="C4932" t="str">
            <v>2000</v>
          </cell>
        </row>
        <row r="4933">
          <cell r="C4933" t="str">
            <v>2000</v>
          </cell>
        </row>
        <row r="4934">
          <cell r="C4934" t="str">
            <v>2000</v>
          </cell>
        </row>
        <row r="4935">
          <cell r="C4935" t="str">
            <v>2000</v>
          </cell>
        </row>
        <row r="4936">
          <cell r="C4936" t="str">
            <v>2000</v>
          </cell>
        </row>
        <row r="4937">
          <cell r="C4937" t="str">
            <v>2000</v>
          </cell>
        </row>
        <row r="4938">
          <cell r="C4938" t="str">
            <v>2000</v>
          </cell>
        </row>
        <row r="4939">
          <cell r="C4939" t="str">
            <v>2000</v>
          </cell>
        </row>
        <row r="4940">
          <cell r="C4940" t="str">
            <v>2000</v>
          </cell>
        </row>
        <row r="4941">
          <cell r="C4941" t="str">
            <v>2000</v>
          </cell>
        </row>
        <row r="4942">
          <cell r="C4942" t="str">
            <v>2000</v>
          </cell>
        </row>
        <row r="4943">
          <cell r="C4943" t="str">
            <v>2000</v>
          </cell>
        </row>
        <row r="4944">
          <cell r="C4944" t="str">
            <v>2000</v>
          </cell>
        </row>
        <row r="4945">
          <cell r="C4945" t="str">
            <v>2000</v>
          </cell>
        </row>
        <row r="4946">
          <cell r="C4946" t="str">
            <v>2000</v>
          </cell>
        </row>
        <row r="4947">
          <cell r="C4947" t="str">
            <v>2000</v>
          </cell>
        </row>
        <row r="4948">
          <cell r="C4948" t="str">
            <v>2000</v>
          </cell>
        </row>
        <row r="4949">
          <cell r="C4949" t="str">
            <v>2000</v>
          </cell>
        </row>
        <row r="4950">
          <cell r="C4950" t="str">
            <v>2000</v>
          </cell>
        </row>
        <row r="4951">
          <cell r="C4951" t="str">
            <v>2000</v>
          </cell>
        </row>
        <row r="4952">
          <cell r="C4952" t="str">
            <v>2000</v>
          </cell>
        </row>
        <row r="4953">
          <cell r="C4953" t="str">
            <v>2000</v>
          </cell>
        </row>
        <row r="4954">
          <cell r="C4954" t="str">
            <v>2000</v>
          </cell>
        </row>
        <row r="4955">
          <cell r="C4955" t="str">
            <v>2000</v>
          </cell>
        </row>
        <row r="4956">
          <cell r="C4956" t="str">
            <v>2000</v>
          </cell>
        </row>
        <row r="4957">
          <cell r="C4957" t="str">
            <v>2000</v>
          </cell>
        </row>
        <row r="4958">
          <cell r="C4958" t="str">
            <v>2000</v>
          </cell>
        </row>
        <row r="4959">
          <cell r="C4959" t="str">
            <v>2000</v>
          </cell>
        </row>
        <row r="4960">
          <cell r="C4960" t="str">
            <v>2000</v>
          </cell>
        </row>
        <row r="4961">
          <cell r="C4961" t="str">
            <v>2000</v>
          </cell>
        </row>
        <row r="4962">
          <cell r="C4962" t="str">
            <v>2000</v>
          </cell>
        </row>
        <row r="4963">
          <cell r="C4963" t="str">
            <v>2000</v>
          </cell>
        </row>
        <row r="4964">
          <cell r="C4964" t="str">
            <v>2000</v>
          </cell>
        </row>
        <row r="4965">
          <cell r="C4965" t="str">
            <v>2000</v>
          </cell>
        </row>
        <row r="4966">
          <cell r="C4966" t="str">
            <v>2000</v>
          </cell>
        </row>
        <row r="4967">
          <cell r="C4967" t="str">
            <v>2000</v>
          </cell>
        </row>
        <row r="4968">
          <cell r="C4968" t="str">
            <v>2000</v>
          </cell>
        </row>
        <row r="4969">
          <cell r="C4969" t="str">
            <v>2000</v>
          </cell>
        </row>
        <row r="4970">
          <cell r="C4970" t="str">
            <v>2000</v>
          </cell>
        </row>
        <row r="4971">
          <cell r="C4971" t="str">
            <v>2000</v>
          </cell>
        </row>
        <row r="4972">
          <cell r="C4972" t="str">
            <v>2000</v>
          </cell>
        </row>
        <row r="4973">
          <cell r="C4973" t="str">
            <v>2000</v>
          </cell>
        </row>
        <row r="4974">
          <cell r="C4974" t="str">
            <v>2000</v>
          </cell>
        </row>
        <row r="4975">
          <cell r="C4975" t="str">
            <v>2000</v>
          </cell>
        </row>
        <row r="4976">
          <cell r="C4976" t="str">
            <v>2000</v>
          </cell>
        </row>
        <row r="4977">
          <cell r="C4977" t="str">
            <v>2000</v>
          </cell>
        </row>
        <row r="4978">
          <cell r="C4978" t="str">
            <v>2000</v>
          </cell>
        </row>
        <row r="4979">
          <cell r="C4979" t="str">
            <v>2000</v>
          </cell>
        </row>
        <row r="4980">
          <cell r="C4980" t="str">
            <v>2000</v>
          </cell>
        </row>
        <row r="4981">
          <cell r="C4981" t="str">
            <v>2000</v>
          </cell>
        </row>
        <row r="4982">
          <cell r="C4982" t="str">
            <v>2000</v>
          </cell>
        </row>
        <row r="4983">
          <cell r="C4983" t="str">
            <v>2000</v>
          </cell>
        </row>
        <row r="4984">
          <cell r="C4984" t="str">
            <v>2000</v>
          </cell>
        </row>
        <row r="4985">
          <cell r="C4985" t="str">
            <v>2000</v>
          </cell>
        </row>
        <row r="4986">
          <cell r="C4986" t="str">
            <v>2000</v>
          </cell>
        </row>
        <row r="4987">
          <cell r="C4987" t="str">
            <v>2000</v>
          </cell>
        </row>
        <row r="4988">
          <cell r="C4988" t="str">
            <v>2000</v>
          </cell>
        </row>
        <row r="4989">
          <cell r="C4989" t="str">
            <v>2000</v>
          </cell>
        </row>
        <row r="4990">
          <cell r="C4990" t="str">
            <v>2000</v>
          </cell>
        </row>
        <row r="4991">
          <cell r="C4991" t="str">
            <v>2000</v>
          </cell>
        </row>
        <row r="4992">
          <cell r="C4992" t="str">
            <v>2000</v>
          </cell>
        </row>
        <row r="4993">
          <cell r="C4993" t="str">
            <v>2000</v>
          </cell>
        </row>
        <row r="4994">
          <cell r="C4994" t="str">
            <v>2000</v>
          </cell>
        </row>
        <row r="4995">
          <cell r="C4995" t="str">
            <v>2000</v>
          </cell>
        </row>
        <row r="4996">
          <cell r="C4996" t="str">
            <v>2000</v>
          </cell>
        </row>
        <row r="4997">
          <cell r="C4997" t="str">
            <v>2000</v>
          </cell>
        </row>
        <row r="4998">
          <cell r="C4998" t="str">
            <v>2000</v>
          </cell>
        </row>
        <row r="4999">
          <cell r="C4999" t="str">
            <v>2000</v>
          </cell>
        </row>
        <row r="5000">
          <cell r="C5000" t="str">
            <v>2000</v>
          </cell>
        </row>
        <row r="5001">
          <cell r="C5001" t="str">
            <v>2000</v>
          </cell>
        </row>
        <row r="5002">
          <cell r="C5002" t="str">
            <v>2000</v>
          </cell>
        </row>
        <row r="5003">
          <cell r="C5003" t="str">
            <v>2000</v>
          </cell>
        </row>
        <row r="5004">
          <cell r="C5004" t="str">
            <v>2000</v>
          </cell>
        </row>
        <row r="5005">
          <cell r="C5005" t="str">
            <v>2000</v>
          </cell>
        </row>
        <row r="5006">
          <cell r="C5006" t="str">
            <v>2000</v>
          </cell>
        </row>
        <row r="5007">
          <cell r="C5007" t="str">
            <v>2000</v>
          </cell>
        </row>
        <row r="5008">
          <cell r="C5008" t="str">
            <v>2000</v>
          </cell>
        </row>
        <row r="5009">
          <cell r="C5009" t="str">
            <v>2000</v>
          </cell>
        </row>
        <row r="5010">
          <cell r="C5010" t="str">
            <v>2000</v>
          </cell>
        </row>
        <row r="5011">
          <cell r="C5011" t="str">
            <v>2000</v>
          </cell>
        </row>
        <row r="5012">
          <cell r="C5012" t="str">
            <v>2000</v>
          </cell>
        </row>
        <row r="5013">
          <cell r="C5013" t="str">
            <v>2000</v>
          </cell>
        </row>
        <row r="5014">
          <cell r="C5014" t="str">
            <v>2000</v>
          </cell>
        </row>
        <row r="5015">
          <cell r="C5015" t="str">
            <v>2000</v>
          </cell>
        </row>
        <row r="5016">
          <cell r="C5016" t="str">
            <v>2000</v>
          </cell>
        </row>
        <row r="5017">
          <cell r="C5017" t="str">
            <v>2000</v>
          </cell>
        </row>
        <row r="5018">
          <cell r="C5018" t="str">
            <v>2000</v>
          </cell>
        </row>
        <row r="5019">
          <cell r="C5019" t="str">
            <v>2000</v>
          </cell>
        </row>
        <row r="5020">
          <cell r="C5020" t="str">
            <v>2000</v>
          </cell>
        </row>
        <row r="5021">
          <cell r="C5021" t="str">
            <v>2000</v>
          </cell>
        </row>
        <row r="5022">
          <cell r="C5022" t="str">
            <v>2000</v>
          </cell>
        </row>
        <row r="5023">
          <cell r="C5023" t="str">
            <v>2000</v>
          </cell>
        </row>
        <row r="5024">
          <cell r="C5024" t="str">
            <v>2000</v>
          </cell>
        </row>
        <row r="5025">
          <cell r="C5025" t="str">
            <v>2000</v>
          </cell>
        </row>
        <row r="5026">
          <cell r="C5026" t="str">
            <v>2000</v>
          </cell>
        </row>
        <row r="5027">
          <cell r="C5027" t="str">
            <v>2000</v>
          </cell>
        </row>
        <row r="5028">
          <cell r="C5028" t="str">
            <v>2000</v>
          </cell>
        </row>
        <row r="5029">
          <cell r="C5029" t="str">
            <v>2000</v>
          </cell>
        </row>
        <row r="5030">
          <cell r="C5030" t="str">
            <v>2000</v>
          </cell>
        </row>
        <row r="5031">
          <cell r="C5031" t="str">
            <v>2000</v>
          </cell>
        </row>
        <row r="5032">
          <cell r="C5032" t="str">
            <v>2000</v>
          </cell>
        </row>
        <row r="5033">
          <cell r="C5033" t="str">
            <v>2000</v>
          </cell>
        </row>
        <row r="5034">
          <cell r="C5034" t="str">
            <v>2000</v>
          </cell>
        </row>
        <row r="5035">
          <cell r="C5035" t="str">
            <v>2000</v>
          </cell>
        </row>
        <row r="5036">
          <cell r="C5036" t="str">
            <v>2000</v>
          </cell>
        </row>
        <row r="5037">
          <cell r="C5037" t="str">
            <v>2000</v>
          </cell>
        </row>
        <row r="5038">
          <cell r="C5038" t="str">
            <v>2000</v>
          </cell>
        </row>
        <row r="5039">
          <cell r="C5039" t="str">
            <v>2000</v>
          </cell>
        </row>
        <row r="5040">
          <cell r="C5040" t="str">
            <v>2000</v>
          </cell>
        </row>
        <row r="5041">
          <cell r="C5041" t="str">
            <v>2000</v>
          </cell>
        </row>
        <row r="5042">
          <cell r="C5042" t="str">
            <v>2000</v>
          </cell>
        </row>
        <row r="5043">
          <cell r="C5043" t="str">
            <v>2000</v>
          </cell>
        </row>
        <row r="5044">
          <cell r="C5044" t="str">
            <v>2000</v>
          </cell>
        </row>
        <row r="5045">
          <cell r="C5045" t="str">
            <v>2000</v>
          </cell>
        </row>
        <row r="5046">
          <cell r="C5046" t="str">
            <v>2000</v>
          </cell>
        </row>
        <row r="5047">
          <cell r="C5047" t="str">
            <v>2000</v>
          </cell>
        </row>
        <row r="5048">
          <cell r="C5048" t="str">
            <v>2000</v>
          </cell>
        </row>
        <row r="5049">
          <cell r="C5049" t="str">
            <v>2000</v>
          </cell>
        </row>
        <row r="5050">
          <cell r="C5050" t="str">
            <v>2000</v>
          </cell>
        </row>
        <row r="5051">
          <cell r="C5051" t="str">
            <v>2000</v>
          </cell>
        </row>
        <row r="5052">
          <cell r="C5052" t="str">
            <v>2000</v>
          </cell>
        </row>
        <row r="5053">
          <cell r="C5053" t="str">
            <v>2000</v>
          </cell>
        </row>
        <row r="5054">
          <cell r="C5054" t="str">
            <v>2000</v>
          </cell>
        </row>
        <row r="5055">
          <cell r="C5055" t="str">
            <v>2000</v>
          </cell>
        </row>
        <row r="5056">
          <cell r="C5056" t="str">
            <v>2000</v>
          </cell>
        </row>
        <row r="5057">
          <cell r="C5057" t="str">
            <v>2000</v>
          </cell>
        </row>
        <row r="5058">
          <cell r="C5058" t="str">
            <v>2000</v>
          </cell>
        </row>
        <row r="5059">
          <cell r="C5059" t="str">
            <v>2000</v>
          </cell>
        </row>
        <row r="5060">
          <cell r="C5060" t="str">
            <v>2000</v>
          </cell>
        </row>
        <row r="5061">
          <cell r="C5061" t="str">
            <v>2000</v>
          </cell>
        </row>
        <row r="5062">
          <cell r="C5062" t="str">
            <v>2000</v>
          </cell>
        </row>
        <row r="5063">
          <cell r="C5063" t="str">
            <v>2000</v>
          </cell>
        </row>
        <row r="5064">
          <cell r="C5064" t="str">
            <v>2000</v>
          </cell>
        </row>
        <row r="5065">
          <cell r="C5065" t="str">
            <v>2000</v>
          </cell>
        </row>
        <row r="5066">
          <cell r="C5066" t="str">
            <v>2000</v>
          </cell>
        </row>
        <row r="5067">
          <cell r="C5067" t="str">
            <v>2000</v>
          </cell>
        </row>
        <row r="5068">
          <cell r="C5068" t="str">
            <v>2000</v>
          </cell>
        </row>
        <row r="5069">
          <cell r="C5069" t="str">
            <v>2000</v>
          </cell>
        </row>
        <row r="5070">
          <cell r="C5070" t="str">
            <v>2000</v>
          </cell>
        </row>
        <row r="5071">
          <cell r="C5071" t="str">
            <v>2000</v>
          </cell>
        </row>
        <row r="5072">
          <cell r="C5072" t="str">
            <v>2000</v>
          </cell>
        </row>
        <row r="5073">
          <cell r="C5073" t="str">
            <v>2000</v>
          </cell>
        </row>
        <row r="5074">
          <cell r="C5074" t="str">
            <v>2000</v>
          </cell>
        </row>
        <row r="5075">
          <cell r="C5075" t="str">
            <v>2000</v>
          </cell>
        </row>
        <row r="5076">
          <cell r="C5076" t="str">
            <v>2000</v>
          </cell>
        </row>
        <row r="5077">
          <cell r="C5077" t="str">
            <v>2000</v>
          </cell>
        </row>
        <row r="5078">
          <cell r="C5078" t="str">
            <v>2000</v>
          </cell>
        </row>
        <row r="5079">
          <cell r="C5079" t="str">
            <v>2000</v>
          </cell>
        </row>
        <row r="5080">
          <cell r="C5080" t="str">
            <v>2000</v>
          </cell>
        </row>
        <row r="5081">
          <cell r="C5081" t="str">
            <v>2000</v>
          </cell>
        </row>
        <row r="5082">
          <cell r="C5082" t="str">
            <v>2000</v>
          </cell>
        </row>
        <row r="5083">
          <cell r="C5083" t="str">
            <v>2000</v>
          </cell>
        </row>
        <row r="5084">
          <cell r="C5084" t="str">
            <v>2000</v>
          </cell>
        </row>
        <row r="5085">
          <cell r="C5085" t="str">
            <v>2000</v>
          </cell>
        </row>
        <row r="5086">
          <cell r="C5086" t="str">
            <v>2000</v>
          </cell>
        </row>
        <row r="5087">
          <cell r="C5087" t="str">
            <v>2000</v>
          </cell>
        </row>
        <row r="5088">
          <cell r="C5088" t="str">
            <v>2000</v>
          </cell>
        </row>
        <row r="5089">
          <cell r="C5089" t="str">
            <v>2000</v>
          </cell>
        </row>
        <row r="5090">
          <cell r="C5090" t="str">
            <v>2000</v>
          </cell>
        </row>
        <row r="5091">
          <cell r="C5091" t="str">
            <v>2000</v>
          </cell>
        </row>
        <row r="5092">
          <cell r="C5092" t="str">
            <v>2000</v>
          </cell>
        </row>
        <row r="5093">
          <cell r="C5093" t="str">
            <v>2000</v>
          </cell>
        </row>
        <row r="5094">
          <cell r="C5094" t="str">
            <v>2000</v>
          </cell>
        </row>
        <row r="5095">
          <cell r="C5095" t="str">
            <v>2000</v>
          </cell>
        </row>
        <row r="5096">
          <cell r="C5096" t="str">
            <v>2000</v>
          </cell>
        </row>
        <row r="5097">
          <cell r="C5097" t="str">
            <v>2000</v>
          </cell>
        </row>
        <row r="5098">
          <cell r="C5098" t="str">
            <v>2000</v>
          </cell>
        </row>
        <row r="5099">
          <cell r="C5099" t="str">
            <v>2000</v>
          </cell>
        </row>
        <row r="5100">
          <cell r="C5100" t="str">
            <v>2000</v>
          </cell>
        </row>
        <row r="5101">
          <cell r="C5101" t="str">
            <v>2000</v>
          </cell>
        </row>
        <row r="5102">
          <cell r="C5102" t="str">
            <v>2000</v>
          </cell>
        </row>
        <row r="5103">
          <cell r="C5103" t="str">
            <v>2000</v>
          </cell>
        </row>
        <row r="5104">
          <cell r="C5104" t="str">
            <v>2000</v>
          </cell>
        </row>
        <row r="5105">
          <cell r="C5105" t="str">
            <v>2000</v>
          </cell>
        </row>
        <row r="5106">
          <cell r="C5106" t="str">
            <v>2000</v>
          </cell>
        </row>
        <row r="5107">
          <cell r="C5107" t="str">
            <v>2000</v>
          </cell>
        </row>
        <row r="5108">
          <cell r="C5108" t="str">
            <v>2000</v>
          </cell>
        </row>
        <row r="5109">
          <cell r="C5109" t="str">
            <v>2000</v>
          </cell>
        </row>
        <row r="5110">
          <cell r="C5110" t="str">
            <v>2000</v>
          </cell>
        </row>
        <row r="5111">
          <cell r="C5111" t="str">
            <v>2000</v>
          </cell>
        </row>
        <row r="5112">
          <cell r="C5112" t="str">
            <v>2000</v>
          </cell>
        </row>
        <row r="5113">
          <cell r="C5113" t="str">
            <v>2000</v>
          </cell>
        </row>
        <row r="5114">
          <cell r="C5114" t="str">
            <v>2000</v>
          </cell>
        </row>
        <row r="5115">
          <cell r="C5115" t="str">
            <v>2000</v>
          </cell>
        </row>
        <row r="5116">
          <cell r="C5116" t="str">
            <v>2000</v>
          </cell>
        </row>
        <row r="5117">
          <cell r="C5117" t="str">
            <v>2000</v>
          </cell>
        </row>
        <row r="5118">
          <cell r="C5118" t="str">
            <v>2000</v>
          </cell>
        </row>
        <row r="5119">
          <cell r="C5119" t="str">
            <v>2000</v>
          </cell>
        </row>
        <row r="5120">
          <cell r="C5120" t="str">
            <v>2000</v>
          </cell>
        </row>
        <row r="5121">
          <cell r="C5121" t="str">
            <v>2000</v>
          </cell>
        </row>
        <row r="5122">
          <cell r="C5122" t="str">
            <v>2000</v>
          </cell>
        </row>
        <row r="5123">
          <cell r="C5123" t="str">
            <v>2000</v>
          </cell>
        </row>
        <row r="5124">
          <cell r="C5124" t="str">
            <v>2000</v>
          </cell>
        </row>
        <row r="5125">
          <cell r="C5125" t="str">
            <v>2000</v>
          </cell>
        </row>
        <row r="5126">
          <cell r="C5126" t="str">
            <v>2000</v>
          </cell>
        </row>
        <row r="5127">
          <cell r="C5127" t="str">
            <v>2000</v>
          </cell>
        </row>
        <row r="5128">
          <cell r="C5128" t="str">
            <v>2000</v>
          </cell>
        </row>
        <row r="5129">
          <cell r="C5129" t="str">
            <v>2000</v>
          </cell>
        </row>
        <row r="5130">
          <cell r="C5130" t="str">
            <v>2000</v>
          </cell>
        </row>
        <row r="5131">
          <cell r="C5131" t="str">
            <v>2000</v>
          </cell>
        </row>
        <row r="5132">
          <cell r="C5132" t="str">
            <v>2000</v>
          </cell>
        </row>
        <row r="5133">
          <cell r="C5133" t="str">
            <v>2000</v>
          </cell>
        </row>
        <row r="5134">
          <cell r="C5134" t="str">
            <v>2000</v>
          </cell>
        </row>
        <row r="5135">
          <cell r="C5135" t="str">
            <v>2000</v>
          </cell>
        </row>
        <row r="5136">
          <cell r="C5136" t="str">
            <v>2000</v>
          </cell>
        </row>
        <row r="5137">
          <cell r="C5137" t="str">
            <v>2000</v>
          </cell>
        </row>
        <row r="5138">
          <cell r="C5138" t="str">
            <v>2000</v>
          </cell>
        </row>
        <row r="5139">
          <cell r="C5139" t="str">
            <v>2000</v>
          </cell>
        </row>
        <row r="5140">
          <cell r="C5140" t="str">
            <v>2000</v>
          </cell>
        </row>
        <row r="5141">
          <cell r="C5141" t="str">
            <v>2000</v>
          </cell>
        </row>
        <row r="5142">
          <cell r="C5142" t="str">
            <v>2000</v>
          </cell>
        </row>
        <row r="5143">
          <cell r="C5143" t="str">
            <v>2000</v>
          </cell>
        </row>
        <row r="5144">
          <cell r="C5144" t="str">
            <v>2000</v>
          </cell>
        </row>
        <row r="5145">
          <cell r="C5145" t="str">
            <v>2000</v>
          </cell>
        </row>
        <row r="5146">
          <cell r="C5146" t="str">
            <v>2000</v>
          </cell>
        </row>
        <row r="5147">
          <cell r="C5147" t="str">
            <v>2000</v>
          </cell>
        </row>
        <row r="5148">
          <cell r="C5148" t="str">
            <v>2000</v>
          </cell>
        </row>
        <row r="5149">
          <cell r="C5149" t="str">
            <v>2000</v>
          </cell>
        </row>
        <row r="5150">
          <cell r="C5150" t="str">
            <v>2000</v>
          </cell>
        </row>
        <row r="5151">
          <cell r="C5151" t="str">
            <v>2000</v>
          </cell>
        </row>
        <row r="5152">
          <cell r="C5152" t="str">
            <v>2000</v>
          </cell>
        </row>
        <row r="5153">
          <cell r="C5153" t="str">
            <v>2000</v>
          </cell>
        </row>
        <row r="5154">
          <cell r="C5154" t="str">
            <v>2000</v>
          </cell>
        </row>
        <row r="5155">
          <cell r="C5155" t="str">
            <v>2000</v>
          </cell>
        </row>
        <row r="5156">
          <cell r="C5156" t="str">
            <v>2000</v>
          </cell>
        </row>
        <row r="5157">
          <cell r="C5157" t="str">
            <v>2000</v>
          </cell>
        </row>
        <row r="5158">
          <cell r="C5158" t="str">
            <v>2000</v>
          </cell>
        </row>
        <row r="5159">
          <cell r="C5159" t="str">
            <v>2000</v>
          </cell>
        </row>
        <row r="5160">
          <cell r="C5160" t="str">
            <v>2000</v>
          </cell>
        </row>
        <row r="5161">
          <cell r="C5161" t="str">
            <v>2000</v>
          </cell>
        </row>
        <row r="5162">
          <cell r="C5162" t="str">
            <v>2000</v>
          </cell>
        </row>
        <row r="5163">
          <cell r="C5163" t="str">
            <v>2000</v>
          </cell>
        </row>
        <row r="5164">
          <cell r="C5164" t="str">
            <v>2000</v>
          </cell>
        </row>
        <row r="5165">
          <cell r="C5165" t="str">
            <v>2000</v>
          </cell>
        </row>
        <row r="5166">
          <cell r="C5166" t="str">
            <v>2000</v>
          </cell>
        </row>
        <row r="5167">
          <cell r="C5167" t="str">
            <v>2000</v>
          </cell>
        </row>
        <row r="5168">
          <cell r="C5168" t="str">
            <v>2000</v>
          </cell>
        </row>
        <row r="5169">
          <cell r="C5169" t="str">
            <v>2000</v>
          </cell>
        </row>
        <row r="5170">
          <cell r="C5170" t="str">
            <v>2000</v>
          </cell>
        </row>
        <row r="5171">
          <cell r="C5171" t="str">
            <v>2000</v>
          </cell>
        </row>
        <row r="5172">
          <cell r="C5172" t="str">
            <v>2000</v>
          </cell>
        </row>
        <row r="5173">
          <cell r="C5173" t="str">
            <v>2000</v>
          </cell>
        </row>
        <row r="5174">
          <cell r="C5174" t="str">
            <v>2000</v>
          </cell>
        </row>
        <row r="5175">
          <cell r="C5175" t="str">
            <v>2000</v>
          </cell>
        </row>
        <row r="5176">
          <cell r="C5176" t="str">
            <v>2000</v>
          </cell>
        </row>
        <row r="5177">
          <cell r="C5177" t="str">
            <v>2000</v>
          </cell>
        </row>
        <row r="5178">
          <cell r="C5178" t="str">
            <v>2000</v>
          </cell>
        </row>
        <row r="5179">
          <cell r="C5179" t="str">
            <v>2000</v>
          </cell>
        </row>
        <row r="5180">
          <cell r="C5180" t="str">
            <v>2000</v>
          </cell>
        </row>
        <row r="5181">
          <cell r="C5181" t="str">
            <v>2000</v>
          </cell>
        </row>
        <row r="5182">
          <cell r="C5182" t="str">
            <v>2000</v>
          </cell>
        </row>
        <row r="5183">
          <cell r="C5183" t="str">
            <v>2000</v>
          </cell>
        </row>
        <row r="5184">
          <cell r="C5184" t="str">
            <v>2000</v>
          </cell>
        </row>
        <row r="5185">
          <cell r="C5185" t="str">
            <v>2000</v>
          </cell>
        </row>
        <row r="5186">
          <cell r="C5186" t="str">
            <v>2000</v>
          </cell>
        </row>
        <row r="5187">
          <cell r="C5187" t="str">
            <v>2000</v>
          </cell>
        </row>
        <row r="5188">
          <cell r="C5188" t="str">
            <v>2000</v>
          </cell>
        </row>
        <row r="5189">
          <cell r="C5189" t="str">
            <v>2000</v>
          </cell>
        </row>
        <row r="5190">
          <cell r="C5190" t="str">
            <v>2000</v>
          </cell>
        </row>
        <row r="5191">
          <cell r="C5191" t="str">
            <v>2000</v>
          </cell>
        </row>
        <row r="5192">
          <cell r="C5192" t="str">
            <v>2000</v>
          </cell>
        </row>
        <row r="5193">
          <cell r="C5193" t="str">
            <v>2000</v>
          </cell>
        </row>
        <row r="5194">
          <cell r="C5194" t="str">
            <v>2000</v>
          </cell>
        </row>
        <row r="5195">
          <cell r="C5195" t="str">
            <v>2000</v>
          </cell>
        </row>
        <row r="5196">
          <cell r="C5196" t="str">
            <v>2000</v>
          </cell>
        </row>
        <row r="5197">
          <cell r="C5197" t="str">
            <v>2000</v>
          </cell>
        </row>
        <row r="5198">
          <cell r="C5198" t="str">
            <v>2000</v>
          </cell>
        </row>
        <row r="5199">
          <cell r="C5199" t="str">
            <v>2000</v>
          </cell>
        </row>
        <row r="5200">
          <cell r="C5200" t="str">
            <v>2000</v>
          </cell>
        </row>
        <row r="5201">
          <cell r="C5201" t="str">
            <v>2000</v>
          </cell>
        </row>
        <row r="5202">
          <cell r="C5202" t="str">
            <v>2000</v>
          </cell>
        </row>
        <row r="5203">
          <cell r="C5203" t="str">
            <v>2000</v>
          </cell>
        </row>
        <row r="5204">
          <cell r="C5204" t="str">
            <v>2000</v>
          </cell>
        </row>
        <row r="5205">
          <cell r="C5205" t="str">
            <v>2000</v>
          </cell>
        </row>
        <row r="5206">
          <cell r="C5206" t="str">
            <v>2000</v>
          </cell>
        </row>
        <row r="5207">
          <cell r="C5207" t="str">
            <v>2000</v>
          </cell>
        </row>
        <row r="5208">
          <cell r="C5208" t="str">
            <v>2000</v>
          </cell>
        </row>
        <row r="5209">
          <cell r="C5209" t="str">
            <v>2000</v>
          </cell>
        </row>
        <row r="5210">
          <cell r="C5210" t="str">
            <v>2000</v>
          </cell>
        </row>
        <row r="5211">
          <cell r="C5211" t="str">
            <v>2000</v>
          </cell>
        </row>
        <row r="5212">
          <cell r="C5212" t="str">
            <v>2000</v>
          </cell>
        </row>
        <row r="5213">
          <cell r="C5213" t="str">
            <v>2000</v>
          </cell>
        </row>
        <row r="5214">
          <cell r="C5214" t="str">
            <v>2000</v>
          </cell>
        </row>
        <row r="5215">
          <cell r="C5215" t="str">
            <v>2000</v>
          </cell>
        </row>
        <row r="5216">
          <cell r="C5216" t="str">
            <v>2000</v>
          </cell>
        </row>
        <row r="5217">
          <cell r="C5217" t="str">
            <v>2000</v>
          </cell>
        </row>
        <row r="5218">
          <cell r="C5218" t="str">
            <v>2000</v>
          </cell>
        </row>
        <row r="5219">
          <cell r="C5219" t="str">
            <v>2000</v>
          </cell>
        </row>
        <row r="5220">
          <cell r="C5220" t="str">
            <v>2000</v>
          </cell>
        </row>
        <row r="5221">
          <cell r="C5221" t="str">
            <v>2000</v>
          </cell>
        </row>
        <row r="5222">
          <cell r="C5222" t="str">
            <v>2000</v>
          </cell>
        </row>
        <row r="5223">
          <cell r="C5223" t="str">
            <v>2000</v>
          </cell>
        </row>
        <row r="5224">
          <cell r="C5224" t="str">
            <v>2000</v>
          </cell>
        </row>
        <row r="5225">
          <cell r="C5225" t="str">
            <v>2000</v>
          </cell>
        </row>
        <row r="5226">
          <cell r="C5226" t="str">
            <v>2000</v>
          </cell>
        </row>
        <row r="5227">
          <cell r="C5227" t="str">
            <v>2000</v>
          </cell>
        </row>
        <row r="5228">
          <cell r="C5228" t="str">
            <v>2000</v>
          </cell>
        </row>
        <row r="5229">
          <cell r="C5229" t="str">
            <v>2000</v>
          </cell>
        </row>
        <row r="5230">
          <cell r="C5230" t="str">
            <v>2000</v>
          </cell>
        </row>
        <row r="5231">
          <cell r="C5231" t="str">
            <v>2000</v>
          </cell>
        </row>
        <row r="5232">
          <cell r="C5232" t="str">
            <v>2000</v>
          </cell>
        </row>
        <row r="5233">
          <cell r="C5233" t="str">
            <v>2000</v>
          </cell>
        </row>
        <row r="5234">
          <cell r="C5234" t="str">
            <v>2000</v>
          </cell>
        </row>
        <row r="5235">
          <cell r="C5235" t="str">
            <v>2000</v>
          </cell>
        </row>
        <row r="5236">
          <cell r="C5236" t="str">
            <v>2000</v>
          </cell>
        </row>
        <row r="5237">
          <cell r="C5237" t="str">
            <v>2000</v>
          </cell>
        </row>
        <row r="5238">
          <cell r="C5238" t="str">
            <v>2000</v>
          </cell>
        </row>
        <row r="5239">
          <cell r="C5239" t="str">
            <v>2000</v>
          </cell>
        </row>
        <row r="5240">
          <cell r="C5240" t="str">
            <v>2000</v>
          </cell>
        </row>
        <row r="5241">
          <cell r="C5241" t="str">
            <v>2000</v>
          </cell>
        </row>
        <row r="5242">
          <cell r="C5242" t="str">
            <v>2000</v>
          </cell>
        </row>
        <row r="5243">
          <cell r="C5243" t="str">
            <v>2000</v>
          </cell>
        </row>
        <row r="5244">
          <cell r="C5244" t="str">
            <v>2000</v>
          </cell>
        </row>
        <row r="5245">
          <cell r="C5245" t="str">
            <v>2000</v>
          </cell>
        </row>
        <row r="5246">
          <cell r="C5246" t="str">
            <v>2000</v>
          </cell>
        </row>
        <row r="5247">
          <cell r="C5247" t="str">
            <v>2000</v>
          </cell>
        </row>
        <row r="5248">
          <cell r="C5248" t="str">
            <v>2000</v>
          </cell>
        </row>
        <row r="5249">
          <cell r="C5249" t="str">
            <v>2000</v>
          </cell>
        </row>
        <row r="5250">
          <cell r="C5250" t="str">
            <v>2000</v>
          </cell>
        </row>
        <row r="5251">
          <cell r="C5251" t="str">
            <v>2000</v>
          </cell>
        </row>
        <row r="5252">
          <cell r="C5252" t="str">
            <v>2000</v>
          </cell>
        </row>
        <row r="5253">
          <cell r="C5253" t="str">
            <v>2000</v>
          </cell>
        </row>
        <row r="5254">
          <cell r="C5254" t="str">
            <v>2000</v>
          </cell>
        </row>
        <row r="5255">
          <cell r="C5255" t="str">
            <v>2000</v>
          </cell>
        </row>
        <row r="5256">
          <cell r="C5256" t="str">
            <v>2000</v>
          </cell>
        </row>
        <row r="5257">
          <cell r="C5257" t="str">
            <v>2000</v>
          </cell>
        </row>
        <row r="5258">
          <cell r="C5258" t="str">
            <v>2000</v>
          </cell>
        </row>
        <row r="5259">
          <cell r="C5259" t="str">
            <v>2000</v>
          </cell>
        </row>
        <row r="5260">
          <cell r="C5260" t="str">
            <v>2000</v>
          </cell>
        </row>
        <row r="5261">
          <cell r="C5261" t="str">
            <v>2000</v>
          </cell>
        </row>
        <row r="5262">
          <cell r="C5262" t="str">
            <v>2000</v>
          </cell>
        </row>
        <row r="5263">
          <cell r="C5263" t="str">
            <v>2000</v>
          </cell>
        </row>
        <row r="5264">
          <cell r="C5264" t="str">
            <v>2000</v>
          </cell>
        </row>
        <row r="5265">
          <cell r="C5265" t="str">
            <v>2000</v>
          </cell>
        </row>
        <row r="5266">
          <cell r="C5266" t="str">
            <v>2000</v>
          </cell>
        </row>
        <row r="5267">
          <cell r="C5267" t="str">
            <v>2000</v>
          </cell>
        </row>
        <row r="5268">
          <cell r="C5268" t="str">
            <v>2000</v>
          </cell>
        </row>
        <row r="5269">
          <cell r="C5269" t="str">
            <v>2000</v>
          </cell>
        </row>
        <row r="5270">
          <cell r="C5270" t="str">
            <v>2000</v>
          </cell>
        </row>
        <row r="5271">
          <cell r="C5271" t="str">
            <v>2000</v>
          </cell>
        </row>
        <row r="5272">
          <cell r="C5272" t="str">
            <v>2000</v>
          </cell>
        </row>
        <row r="5273">
          <cell r="C5273" t="str">
            <v>2000</v>
          </cell>
        </row>
        <row r="5274">
          <cell r="C5274" t="str">
            <v>2000</v>
          </cell>
        </row>
        <row r="5275">
          <cell r="C5275" t="str">
            <v>2000</v>
          </cell>
        </row>
        <row r="5276">
          <cell r="C5276" t="str">
            <v>2000</v>
          </cell>
        </row>
        <row r="5277">
          <cell r="C5277" t="str">
            <v>2000</v>
          </cell>
        </row>
        <row r="5278">
          <cell r="C5278" t="str">
            <v>2000</v>
          </cell>
        </row>
        <row r="5279">
          <cell r="C5279" t="str">
            <v>2000</v>
          </cell>
        </row>
        <row r="5280">
          <cell r="C5280" t="str">
            <v>2000</v>
          </cell>
        </row>
        <row r="5281">
          <cell r="C5281" t="str">
            <v>2000</v>
          </cell>
        </row>
        <row r="5282">
          <cell r="C5282" t="str">
            <v>2000</v>
          </cell>
        </row>
        <row r="5283">
          <cell r="C5283" t="str">
            <v>2000</v>
          </cell>
        </row>
        <row r="5284">
          <cell r="C5284" t="str">
            <v>2000</v>
          </cell>
        </row>
        <row r="5285">
          <cell r="C5285" t="str">
            <v>2000</v>
          </cell>
        </row>
        <row r="5286">
          <cell r="C5286" t="str">
            <v>2000</v>
          </cell>
        </row>
        <row r="5287">
          <cell r="C5287" t="str">
            <v>2000</v>
          </cell>
        </row>
        <row r="5288">
          <cell r="C5288" t="str">
            <v>2000</v>
          </cell>
        </row>
        <row r="5289">
          <cell r="C5289" t="str">
            <v>2000</v>
          </cell>
        </row>
        <row r="5290">
          <cell r="C5290" t="str">
            <v>2000</v>
          </cell>
        </row>
        <row r="5291">
          <cell r="C5291" t="str">
            <v>2000</v>
          </cell>
        </row>
        <row r="5292">
          <cell r="C5292" t="str">
            <v>2000</v>
          </cell>
        </row>
        <row r="5293">
          <cell r="C5293" t="str">
            <v>2000</v>
          </cell>
        </row>
        <row r="5294">
          <cell r="C5294" t="str">
            <v>2000</v>
          </cell>
        </row>
        <row r="5295">
          <cell r="C5295" t="str">
            <v>2000</v>
          </cell>
        </row>
        <row r="5296">
          <cell r="C5296" t="str">
            <v>2000</v>
          </cell>
        </row>
        <row r="5297">
          <cell r="C5297" t="str">
            <v>2000</v>
          </cell>
        </row>
        <row r="5298">
          <cell r="C5298" t="str">
            <v>2000</v>
          </cell>
        </row>
        <row r="5299">
          <cell r="C5299" t="str">
            <v>2000</v>
          </cell>
        </row>
        <row r="5300">
          <cell r="C5300" t="str">
            <v>2000</v>
          </cell>
        </row>
        <row r="5301">
          <cell r="C5301" t="str">
            <v>2000</v>
          </cell>
        </row>
        <row r="5302">
          <cell r="C5302" t="str">
            <v>2000</v>
          </cell>
        </row>
        <row r="5303">
          <cell r="C5303" t="str">
            <v>2000</v>
          </cell>
        </row>
        <row r="5304">
          <cell r="C5304" t="str">
            <v>2000</v>
          </cell>
        </row>
        <row r="5305">
          <cell r="C5305" t="str">
            <v>2000</v>
          </cell>
        </row>
        <row r="5306">
          <cell r="C5306" t="str">
            <v>2000</v>
          </cell>
        </row>
        <row r="5307">
          <cell r="C5307" t="str">
            <v>2000</v>
          </cell>
        </row>
        <row r="5308">
          <cell r="C5308" t="str">
            <v>2000</v>
          </cell>
        </row>
        <row r="5309">
          <cell r="C5309" t="str">
            <v>2000</v>
          </cell>
        </row>
        <row r="5310">
          <cell r="C5310" t="str">
            <v>2000</v>
          </cell>
        </row>
        <row r="5311">
          <cell r="C5311" t="str">
            <v>2000</v>
          </cell>
        </row>
        <row r="5312">
          <cell r="C5312" t="str">
            <v>2000</v>
          </cell>
        </row>
        <row r="5313">
          <cell r="C5313" t="str">
            <v>2000</v>
          </cell>
        </row>
        <row r="5314">
          <cell r="C5314" t="str">
            <v>2000</v>
          </cell>
        </row>
        <row r="5315">
          <cell r="C5315" t="str">
            <v>2000</v>
          </cell>
        </row>
        <row r="5316">
          <cell r="C5316" t="str">
            <v>2000</v>
          </cell>
        </row>
        <row r="5317">
          <cell r="C5317" t="str">
            <v>2000</v>
          </cell>
        </row>
        <row r="5318">
          <cell r="C5318" t="str">
            <v>2000</v>
          </cell>
        </row>
        <row r="5319">
          <cell r="C5319" t="str">
            <v>2000</v>
          </cell>
        </row>
        <row r="5320">
          <cell r="C5320" t="str">
            <v>2000</v>
          </cell>
        </row>
        <row r="5321">
          <cell r="C5321" t="str">
            <v>2000</v>
          </cell>
        </row>
        <row r="5322">
          <cell r="C5322" t="str">
            <v>2000</v>
          </cell>
        </row>
        <row r="5323">
          <cell r="C5323" t="str">
            <v>2000</v>
          </cell>
        </row>
        <row r="5324">
          <cell r="C5324" t="str">
            <v>2000</v>
          </cell>
        </row>
        <row r="5325">
          <cell r="C5325" t="str">
            <v>2000</v>
          </cell>
        </row>
        <row r="5326">
          <cell r="C5326" t="str">
            <v>2000</v>
          </cell>
        </row>
        <row r="5327">
          <cell r="C5327" t="str">
            <v>2000</v>
          </cell>
        </row>
        <row r="5328">
          <cell r="C5328" t="str">
            <v>2000</v>
          </cell>
        </row>
        <row r="5329">
          <cell r="C5329" t="str">
            <v>2000</v>
          </cell>
        </row>
        <row r="5330">
          <cell r="C5330" t="str">
            <v>2000</v>
          </cell>
        </row>
        <row r="5331">
          <cell r="C5331" t="str">
            <v>2000</v>
          </cell>
        </row>
        <row r="5332">
          <cell r="C5332" t="str">
            <v>2000</v>
          </cell>
        </row>
        <row r="5333">
          <cell r="C5333" t="str">
            <v>2000</v>
          </cell>
        </row>
        <row r="5334">
          <cell r="C5334" t="str">
            <v>2000</v>
          </cell>
        </row>
        <row r="5335">
          <cell r="C5335" t="str">
            <v>2000</v>
          </cell>
        </row>
        <row r="5336">
          <cell r="C5336" t="str">
            <v>2000</v>
          </cell>
        </row>
        <row r="5337">
          <cell r="C5337" t="str">
            <v>2000</v>
          </cell>
        </row>
        <row r="5338">
          <cell r="C5338" t="str">
            <v>2000</v>
          </cell>
        </row>
        <row r="5339">
          <cell r="C5339" t="str">
            <v>2000</v>
          </cell>
        </row>
        <row r="5340">
          <cell r="C5340" t="str">
            <v>2000</v>
          </cell>
        </row>
        <row r="5341">
          <cell r="C5341" t="str">
            <v>2000</v>
          </cell>
        </row>
        <row r="5342">
          <cell r="C5342" t="str">
            <v>2000</v>
          </cell>
        </row>
        <row r="5343">
          <cell r="C5343" t="str">
            <v>2000</v>
          </cell>
        </row>
        <row r="5344">
          <cell r="C5344" t="str">
            <v>2000</v>
          </cell>
        </row>
        <row r="5345">
          <cell r="C5345" t="str">
            <v>2000</v>
          </cell>
        </row>
        <row r="5346">
          <cell r="C5346" t="str">
            <v>2000</v>
          </cell>
        </row>
        <row r="5347">
          <cell r="C5347" t="str">
            <v>2000</v>
          </cell>
        </row>
        <row r="5348">
          <cell r="C5348" t="str">
            <v>2000</v>
          </cell>
        </row>
        <row r="5349">
          <cell r="C5349" t="str">
            <v>2000</v>
          </cell>
        </row>
        <row r="5350">
          <cell r="C5350" t="str">
            <v>2000</v>
          </cell>
        </row>
        <row r="5351">
          <cell r="C5351" t="str">
            <v>2000</v>
          </cell>
        </row>
        <row r="5352">
          <cell r="C5352" t="str">
            <v>2000</v>
          </cell>
        </row>
        <row r="5353">
          <cell r="C5353" t="str">
            <v>2000</v>
          </cell>
        </row>
        <row r="5354">
          <cell r="C5354" t="str">
            <v>2000</v>
          </cell>
        </row>
        <row r="5355">
          <cell r="C5355" t="str">
            <v>2000</v>
          </cell>
        </row>
        <row r="5356">
          <cell r="C5356" t="str">
            <v>2000</v>
          </cell>
        </row>
        <row r="5357">
          <cell r="C5357" t="str">
            <v>2000</v>
          </cell>
        </row>
        <row r="5358">
          <cell r="C5358" t="str">
            <v>2000</v>
          </cell>
        </row>
        <row r="5359">
          <cell r="C5359" t="str">
            <v>2000</v>
          </cell>
        </row>
        <row r="5360">
          <cell r="C5360" t="str">
            <v>2000</v>
          </cell>
        </row>
        <row r="5361">
          <cell r="C5361" t="str">
            <v>2000</v>
          </cell>
        </row>
        <row r="5362">
          <cell r="C5362" t="str">
            <v>2000</v>
          </cell>
        </row>
        <row r="5363">
          <cell r="C5363" t="str">
            <v>2000</v>
          </cell>
        </row>
        <row r="5364">
          <cell r="C5364" t="str">
            <v>2000</v>
          </cell>
        </row>
        <row r="5365">
          <cell r="C5365" t="str">
            <v>2000</v>
          </cell>
        </row>
        <row r="5366">
          <cell r="C5366" t="str">
            <v>2000</v>
          </cell>
        </row>
        <row r="5367">
          <cell r="C5367" t="str">
            <v>2000</v>
          </cell>
        </row>
        <row r="5368">
          <cell r="C5368" t="str">
            <v>2000</v>
          </cell>
        </row>
        <row r="5369">
          <cell r="C5369" t="str">
            <v>2000</v>
          </cell>
        </row>
        <row r="5370">
          <cell r="C5370" t="str">
            <v>2000</v>
          </cell>
        </row>
        <row r="5371">
          <cell r="C5371" t="str">
            <v>2000</v>
          </cell>
        </row>
        <row r="5372">
          <cell r="C5372" t="str">
            <v>2000</v>
          </cell>
        </row>
        <row r="5373">
          <cell r="C5373" t="str">
            <v>2000</v>
          </cell>
        </row>
        <row r="5374">
          <cell r="C5374" t="str">
            <v>2000</v>
          </cell>
        </row>
        <row r="5375">
          <cell r="C5375" t="str">
            <v>2000</v>
          </cell>
        </row>
        <row r="5376">
          <cell r="C5376" t="str">
            <v>2000</v>
          </cell>
        </row>
        <row r="5377">
          <cell r="C5377" t="str">
            <v>2000</v>
          </cell>
        </row>
        <row r="5378">
          <cell r="C5378" t="str">
            <v>2000</v>
          </cell>
        </row>
        <row r="5379">
          <cell r="C5379" t="str">
            <v>2000</v>
          </cell>
        </row>
        <row r="5380">
          <cell r="C5380" t="str">
            <v>2000</v>
          </cell>
        </row>
        <row r="5381">
          <cell r="C5381" t="str">
            <v>2000</v>
          </cell>
        </row>
        <row r="5382">
          <cell r="C5382" t="str">
            <v>2000</v>
          </cell>
        </row>
        <row r="5383">
          <cell r="C5383" t="str">
            <v>2000</v>
          </cell>
        </row>
        <row r="5384">
          <cell r="C5384" t="str">
            <v>2000</v>
          </cell>
        </row>
        <row r="5385">
          <cell r="C5385" t="str">
            <v>2000</v>
          </cell>
        </row>
        <row r="5386">
          <cell r="C5386" t="str">
            <v>2000</v>
          </cell>
        </row>
        <row r="5387">
          <cell r="C5387" t="str">
            <v>2000</v>
          </cell>
        </row>
        <row r="5388">
          <cell r="C5388" t="str">
            <v>2000</v>
          </cell>
        </row>
        <row r="5389">
          <cell r="C5389" t="str">
            <v>2000</v>
          </cell>
        </row>
        <row r="5390">
          <cell r="C5390" t="str">
            <v>2000</v>
          </cell>
        </row>
        <row r="5391">
          <cell r="C5391" t="str">
            <v>2000</v>
          </cell>
        </row>
        <row r="5392">
          <cell r="C5392" t="str">
            <v>2000</v>
          </cell>
        </row>
        <row r="5393">
          <cell r="C5393" t="str">
            <v>2000</v>
          </cell>
        </row>
        <row r="5394">
          <cell r="C5394" t="str">
            <v>2000</v>
          </cell>
        </row>
        <row r="5395">
          <cell r="C5395" t="str">
            <v>2000</v>
          </cell>
        </row>
        <row r="5396">
          <cell r="C5396" t="str">
            <v>2000</v>
          </cell>
        </row>
        <row r="5397">
          <cell r="C5397" t="str">
            <v>2000</v>
          </cell>
        </row>
        <row r="5398">
          <cell r="C5398" t="str">
            <v>2000</v>
          </cell>
        </row>
        <row r="5399">
          <cell r="C5399" t="str">
            <v>2000</v>
          </cell>
        </row>
        <row r="5400">
          <cell r="C5400" t="str">
            <v>2000</v>
          </cell>
        </row>
        <row r="5401">
          <cell r="C5401" t="str">
            <v>2000</v>
          </cell>
        </row>
        <row r="5402">
          <cell r="C5402" t="str">
            <v>2000</v>
          </cell>
        </row>
        <row r="5403">
          <cell r="C5403" t="str">
            <v>2000</v>
          </cell>
        </row>
        <row r="5404">
          <cell r="C5404" t="str">
            <v>2000</v>
          </cell>
        </row>
        <row r="5405">
          <cell r="C5405" t="str">
            <v>2000</v>
          </cell>
        </row>
        <row r="5406">
          <cell r="C5406" t="str">
            <v>2000</v>
          </cell>
        </row>
        <row r="5407">
          <cell r="C5407" t="str">
            <v>2000</v>
          </cell>
        </row>
        <row r="5408">
          <cell r="C5408" t="str">
            <v>2000</v>
          </cell>
        </row>
        <row r="5409">
          <cell r="C5409" t="str">
            <v>2000</v>
          </cell>
        </row>
        <row r="5410">
          <cell r="C5410" t="str">
            <v>2000</v>
          </cell>
        </row>
        <row r="5411">
          <cell r="C5411" t="str">
            <v>2000</v>
          </cell>
        </row>
        <row r="5412">
          <cell r="C5412" t="str">
            <v>2000</v>
          </cell>
        </row>
        <row r="5413">
          <cell r="C5413" t="str">
            <v>2000</v>
          </cell>
        </row>
        <row r="5414">
          <cell r="C5414" t="str">
            <v>2000</v>
          </cell>
        </row>
        <row r="5415">
          <cell r="C5415" t="str">
            <v>2000</v>
          </cell>
        </row>
        <row r="5416">
          <cell r="C5416" t="str">
            <v>2000</v>
          </cell>
        </row>
        <row r="5417">
          <cell r="C5417" t="str">
            <v>2000</v>
          </cell>
        </row>
        <row r="5418">
          <cell r="C5418" t="str">
            <v>2000</v>
          </cell>
        </row>
        <row r="5419">
          <cell r="C5419" t="str">
            <v>2000</v>
          </cell>
        </row>
        <row r="5420">
          <cell r="C5420" t="str">
            <v>2000</v>
          </cell>
        </row>
        <row r="5421">
          <cell r="C5421" t="str">
            <v>2000</v>
          </cell>
        </row>
        <row r="5422">
          <cell r="C5422" t="str">
            <v>2000</v>
          </cell>
        </row>
        <row r="5423">
          <cell r="C5423" t="str">
            <v>2000</v>
          </cell>
        </row>
        <row r="5424">
          <cell r="C5424" t="str">
            <v>2000</v>
          </cell>
        </row>
        <row r="5425">
          <cell r="C5425" t="str">
            <v>2000</v>
          </cell>
        </row>
        <row r="5426">
          <cell r="C5426" t="str">
            <v>2000</v>
          </cell>
        </row>
        <row r="5427">
          <cell r="C5427" t="str">
            <v>2000</v>
          </cell>
        </row>
        <row r="5428">
          <cell r="C5428" t="str">
            <v>2000</v>
          </cell>
        </row>
        <row r="5429">
          <cell r="C5429" t="str">
            <v>2000</v>
          </cell>
        </row>
        <row r="5430">
          <cell r="C5430" t="str">
            <v>2000</v>
          </cell>
        </row>
        <row r="5431">
          <cell r="C5431" t="str">
            <v>2000</v>
          </cell>
        </row>
        <row r="5432">
          <cell r="C5432" t="str">
            <v>2000</v>
          </cell>
        </row>
        <row r="5433">
          <cell r="C5433" t="str">
            <v>2000</v>
          </cell>
        </row>
        <row r="5434">
          <cell r="C5434" t="str">
            <v>2000</v>
          </cell>
        </row>
        <row r="5435">
          <cell r="C5435" t="str">
            <v>2000</v>
          </cell>
        </row>
        <row r="5436">
          <cell r="C5436" t="str">
            <v>2000</v>
          </cell>
        </row>
        <row r="5437">
          <cell r="C5437" t="str">
            <v>2000</v>
          </cell>
        </row>
        <row r="5438">
          <cell r="C5438" t="str">
            <v>2000</v>
          </cell>
        </row>
        <row r="5439">
          <cell r="C5439" t="str">
            <v>2000</v>
          </cell>
        </row>
        <row r="5440">
          <cell r="C5440" t="str">
            <v>2000</v>
          </cell>
        </row>
        <row r="5441">
          <cell r="C5441" t="str">
            <v>2000</v>
          </cell>
        </row>
        <row r="5442">
          <cell r="C5442" t="str">
            <v>2000</v>
          </cell>
        </row>
        <row r="5443">
          <cell r="C5443" t="str">
            <v>2000</v>
          </cell>
        </row>
        <row r="5444">
          <cell r="C5444" t="str">
            <v>2000</v>
          </cell>
        </row>
        <row r="5445">
          <cell r="C5445" t="str">
            <v>2000</v>
          </cell>
        </row>
        <row r="5446">
          <cell r="C5446" t="str">
            <v>2000</v>
          </cell>
        </row>
        <row r="5447">
          <cell r="C5447" t="str">
            <v>2000</v>
          </cell>
        </row>
        <row r="5448">
          <cell r="C5448" t="str">
            <v>2000</v>
          </cell>
        </row>
        <row r="5449">
          <cell r="C5449" t="str">
            <v>2000</v>
          </cell>
        </row>
        <row r="5450">
          <cell r="C5450" t="str">
            <v>2000</v>
          </cell>
        </row>
        <row r="5451">
          <cell r="C5451" t="str">
            <v>2000</v>
          </cell>
        </row>
        <row r="5452">
          <cell r="C5452" t="str">
            <v>2000</v>
          </cell>
        </row>
        <row r="5453">
          <cell r="C5453" t="str">
            <v>2000</v>
          </cell>
        </row>
        <row r="5454">
          <cell r="C5454" t="str">
            <v>2000</v>
          </cell>
        </row>
        <row r="5455">
          <cell r="C5455" t="str">
            <v>2000</v>
          </cell>
        </row>
        <row r="5456">
          <cell r="C5456" t="str">
            <v>2000</v>
          </cell>
        </row>
        <row r="5457">
          <cell r="C5457" t="str">
            <v>2000</v>
          </cell>
        </row>
        <row r="5458">
          <cell r="C5458" t="str">
            <v>2000</v>
          </cell>
        </row>
        <row r="5459">
          <cell r="C5459" t="str">
            <v>2000</v>
          </cell>
        </row>
        <row r="5460">
          <cell r="C5460" t="str">
            <v>2000</v>
          </cell>
        </row>
        <row r="5461">
          <cell r="C5461" t="str">
            <v>2000</v>
          </cell>
        </row>
        <row r="5462">
          <cell r="C5462" t="str">
            <v>2000</v>
          </cell>
        </row>
        <row r="5463">
          <cell r="C5463" t="str">
            <v>2000</v>
          </cell>
        </row>
        <row r="5464">
          <cell r="C5464" t="str">
            <v>2000</v>
          </cell>
        </row>
        <row r="5465">
          <cell r="C5465" t="str">
            <v>2000</v>
          </cell>
        </row>
        <row r="5466">
          <cell r="C5466" t="str">
            <v>2000</v>
          </cell>
        </row>
        <row r="5467">
          <cell r="C5467" t="str">
            <v>2000</v>
          </cell>
        </row>
        <row r="5468">
          <cell r="C5468" t="str">
            <v>2000</v>
          </cell>
        </row>
        <row r="5469">
          <cell r="C5469" t="str">
            <v>2000</v>
          </cell>
        </row>
        <row r="5470">
          <cell r="C5470" t="str">
            <v>2000</v>
          </cell>
        </row>
        <row r="5471">
          <cell r="C5471" t="str">
            <v>2000</v>
          </cell>
        </row>
        <row r="5472">
          <cell r="C5472" t="str">
            <v>2000</v>
          </cell>
        </row>
        <row r="5473">
          <cell r="C5473" t="str">
            <v>2000</v>
          </cell>
        </row>
        <row r="5474">
          <cell r="C5474" t="str">
            <v>2000</v>
          </cell>
        </row>
        <row r="5475">
          <cell r="C5475" t="str">
            <v>2000</v>
          </cell>
        </row>
        <row r="5476">
          <cell r="C5476" t="str">
            <v>2000</v>
          </cell>
        </row>
        <row r="5477">
          <cell r="C5477" t="str">
            <v>2000</v>
          </cell>
        </row>
        <row r="5478">
          <cell r="C5478" t="str">
            <v>2000</v>
          </cell>
        </row>
        <row r="5479">
          <cell r="C5479" t="str">
            <v>2000</v>
          </cell>
        </row>
        <row r="5480">
          <cell r="C5480" t="str">
            <v>2000</v>
          </cell>
        </row>
        <row r="5481">
          <cell r="C5481" t="str">
            <v>2000</v>
          </cell>
        </row>
        <row r="5482">
          <cell r="C5482" t="str">
            <v>2000</v>
          </cell>
        </row>
        <row r="5483">
          <cell r="C5483" t="str">
            <v>2000</v>
          </cell>
        </row>
        <row r="5484">
          <cell r="C5484" t="str">
            <v>2000</v>
          </cell>
        </row>
        <row r="5485">
          <cell r="C5485" t="str">
            <v>2000</v>
          </cell>
        </row>
        <row r="5486">
          <cell r="C5486" t="str">
            <v>2000</v>
          </cell>
        </row>
        <row r="5487">
          <cell r="C5487" t="str">
            <v>2000</v>
          </cell>
        </row>
        <row r="5488">
          <cell r="C5488" t="str">
            <v>2000</v>
          </cell>
        </row>
        <row r="5489">
          <cell r="C5489" t="str">
            <v>2000</v>
          </cell>
        </row>
        <row r="5490">
          <cell r="C5490" t="str">
            <v>2000</v>
          </cell>
        </row>
        <row r="5491">
          <cell r="C5491" t="str">
            <v>2000</v>
          </cell>
        </row>
        <row r="5492">
          <cell r="C5492" t="str">
            <v>2000</v>
          </cell>
        </row>
        <row r="5493">
          <cell r="C5493" t="str">
            <v>2000</v>
          </cell>
        </row>
        <row r="5494">
          <cell r="C5494" t="str">
            <v>2000</v>
          </cell>
        </row>
        <row r="5495">
          <cell r="C5495" t="str">
            <v>2000</v>
          </cell>
        </row>
        <row r="5496">
          <cell r="C5496" t="str">
            <v>2000</v>
          </cell>
        </row>
        <row r="5497">
          <cell r="C5497" t="str">
            <v>2000</v>
          </cell>
        </row>
        <row r="5498">
          <cell r="C5498" t="str">
            <v>2000</v>
          </cell>
        </row>
        <row r="5499">
          <cell r="C5499" t="str">
            <v>2000</v>
          </cell>
        </row>
        <row r="5500">
          <cell r="C5500" t="str">
            <v>2000</v>
          </cell>
        </row>
        <row r="5501">
          <cell r="C5501" t="str">
            <v>2000</v>
          </cell>
        </row>
        <row r="5502">
          <cell r="C5502" t="str">
            <v>2000</v>
          </cell>
        </row>
        <row r="5503">
          <cell r="C5503" t="str">
            <v>2000</v>
          </cell>
        </row>
        <row r="5504">
          <cell r="C5504" t="str">
            <v>2000</v>
          </cell>
        </row>
        <row r="5505">
          <cell r="C5505" t="str">
            <v>2000</v>
          </cell>
        </row>
        <row r="5506">
          <cell r="C5506" t="str">
            <v>2000</v>
          </cell>
        </row>
        <row r="5507">
          <cell r="C5507" t="str">
            <v>2000</v>
          </cell>
        </row>
        <row r="5508">
          <cell r="C5508" t="str">
            <v>2000</v>
          </cell>
        </row>
        <row r="5509">
          <cell r="C5509" t="str">
            <v>2000</v>
          </cell>
        </row>
        <row r="5510">
          <cell r="C5510" t="str">
            <v>2000</v>
          </cell>
        </row>
        <row r="5511">
          <cell r="C5511" t="str">
            <v>2000</v>
          </cell>
        </row>
        <row r="5512">
          <cell r="C5512" t="str">
            <v>2000</v>
          </cell>
        </row>
        <row r="5513">
          <cell r="C5513" t="str">
            <v>2000</v>
          </cell>
        </row>
        <row r="5514">
          <cell r="C5514" t="str">
            <v>2000</v>
          </cell>
        </row>
        <row r="5515">
          <cell r="C5515" t="str">
            <v>2000</v>
          </cell>
        </row>
        <row r="5516">
          <cell r="C5516" t="str">
            <v>2000</v>
          </cell>
        </row>
        <row r="5517">
          <cell r="C5517" t="str">
            <v>2000</v>
          </cell>
        </row>
        <row r="5518">
          <cell r="C5518" t="str">
            <v>2000</v>
          </cell>
        </row>
        <row r="5519">
          <cell r="C5519" t="str">
            <v>2000</v>
          </cell>
        </row>
        <row r="5520">
          <cell r="C5520" t="str">
            <v>2000</v>
          </cell>
        </row>
        <row r="5521">
          <cell r="C5521" t="str">
            <v>2000</v>
          </cell>
        </row>
        <row r="5522">
          <cell r="C5522" t="str">
            <v>2000</v>
          </cell>
        </row>
        <row r="5523">
          <cell r="C5523" t="str">
            <v>2000</v>
          </cell>
        </row>
        <row r="5524">
          <cell r="C5524" t="str">
            <v>2000</v>
          </cell>
        </row>
        <row r="5525">
          <cell r="C5525" t="str">
            <v>2000</v>
          </cell>
        </row>
        <row r="5526">
          <cell r="C5526" t="str">
            <v>2000</v>
          </cell>
        </row>
        <row r="5527">
          <cell r="C5527" t="str">
            <v>2000</v>
          </cell>
        </row>
        <row r="5528">
          <cell r="C5528" t="str">
            <v>2000</v>
          </cell>
        </row>
        <row r="5529">
          <cell r="C5529" t="str">
            <v>2000</v>
          </cell>
        </row>
        <row r="5530">
          <cell r="C5530" t="str">
            <v>2000</v>
          </cell>
        </row>
        <row r="5531">
          <cell r="C5531" t="str">
            <v>2000</v>
          </cell>
        </row>
        <row r="5532">
          <cell r="C5532" t="str">
            <v>2000</v>
          </cell>
        </row>
        <row r="5533">
          <cell r="C5533" t="str">
            <v>2000</v>
          </cell>
        </row>
        <row r="5534">
          <cell r="C5534" t="str">
            <v>2000</v>
          </cell>
        </row>
        <row r="5535">
          <cell r="C5535" t="str">
            <v>2000</v>
          </cell>
        </row>
        <row r="5536">
          <cell r="C5536" t="str">
            <v>2000</v>
          </cell>
        </row>
        <row r="5537">
          <cell r="C5537" t="str">
            <v>2000</v>
          </cell>
        </row>
        <row r="5538">
          <cell r="C5538" t="str">
            <v>2000</v>
          </cell>
        </row>
        <row r="5539">
          <cell r="C5539" t="str">
            <v>2000</v>
          </cell>
        </row>
        <row r="5540">
          <cell r="C5540" t="str">
            <v>2000</v>
          </cell>
        </row>
        <row r="5541">
          <cell r="C5541" t="str">
            <v>2000</v>
          </cell>
        </row>
        <row r="5542">
          <cell r="C5542" t="str">
            <v>2000</v>
          </cell>
        </row>
        <row r="5543">
          <cell r="C5543" t="str">
            <v>2000</v>
          </cell>
        </row>
        <row r="5544">
          <cell r="C5544" t="str">
            <v>2000</v>
          </cell>
        </row>
        <row r="5545">
          <cell r="C5545" t="str">
            <v>2000</v>
          </cell>
        </row>
        <row r="5546">
          <cell r="C5546" t="str">
            <v>2000</v>
          </cell>
        </row>
        <row r="5547">
          <cell r="C5547" t="str">
            <v>2000</v>
          </cell>
        </row>
        <row r="5548">
          <cell r="C5548" t="str">
            <v>2000</v>
          </cell>
        </row>
        <row r="5549">
          <cell r="C5549" t="str">
            <v>2000</v>
          </cell>
        </row>
        <row r="5550">
          <cell r="C5550" t="str">
            <v>2000</v>
          </cell>
        </row>
        <row r="5551">
          <cell r="C5551" t="str">
            <v>2000</v>
          </cell>
        </row>
        <row r="5552">
          <cell r="C5552" t="str">
            <v>2000</v>
          </cell>
        </row>
        <row r="5553">
          <cell r="C5553" t="str">
            <v>2000</v>
          </cell>
        </row>
        <row r="5554">
          <cell r="C5554" t="str">
            <v>2000</v>
          </cell>
        </row>
        <row r="5555">
          <cell r="C5555" t="str">
            <v>2000</v>
          </cell>
        </row>
        <row r="5556">
          <cell r="C5556" t="str">
            <v>2000</v>
          </cell>
        </row>
        <row r="5557">
          <cell r="C5557" t="str">
            <v>2000</v>
          </cell>
        </row>
        <row r="5558">
          <cell r="C5558" t="str">
            <v>2000</v>
          </cell>
        </row>
        <row r="5559">
          <cell r="C5559" t="str">
            <v>2000</v>
          </cell>
        </row>
        <row r="5560">
          <cell r="C5560" t="str">
            <v>2000</v>
          </cell>
        </row>
        <row r="5561">
          <cell r="C5561" t="str">
            <v>2000</v>
          </cell>
        </row>
        <row r="5562">
          <cell r="C5562" t="str">
            <v>2000</v>
          </cell>
        </row>
        <row r="5563">
          <cell r="C5563" t="str">
            <v>2000</v>
          </cell>
        </row>
        <row r="5564">
          <cell r="C5564" t="str">
            <v>2000</v>
          </cell>
        </row>
        <row r="5565">
          <cell r="C5565" t="str">
            <v>2000</v>
          </cell>
        </row>
        <row r="5566">
          <cell r="C5566" t="str">
            <v>2000</v>
          </cell>
        </row>
        <row r="5567">
          <cell r="C5567" t="str">
            <v>2000</v>
          </cell>
        </row>
        <row r="5568">
          <cell r="C5568" t="str">
            <v>2000</v>
          </cell>
        </row>
        <row r="5569">
          <cell r="C5569" t="str">
            <v>2000</v>
          </cell>
        </row>
        <row r="5570">
          <cell r="C5570" t="str">
            <v>2000</v>
          </cell>
        </row>
        <row r="5571">
          <cell r="C5571" t="str">
            <v>2000</v>
          </cell>
        </row>
        <row r="5572">
          <cell r="C5572" t="str">
            <v>2000</v>
          </cell>
        </row>
        <row r="5573">
          <cell r="C5573" t="str">
            <v>2000</v>
          </cell>
        </row>
        <row r="5574">
          <cell r="C5574" t="str">
            <v>2000</v>
          </cell>
        </row>
        <row r="5575">
          <cell r="C5575" t="str">
            <v>2000</v>
          </cell>
        </row>
        <row r="5576">
          <cell r="C5576" t="str">
            <v>2000</v>
          </cell>
        </row>
        <row r="5577">
          <cell r="C5577" t="str">
            <v>2000</v>
          </cell>
        </row>
        <row r="5578">
          <cell r="C5578" t="str">
            <v>2000</v>
          </cell>
        </row>
        <row r="5579">
          <cell r="C5579" t="str">
            <v>2000</v>
          </cell>
        </row>
        <row r="5580">
          <cell r="C5580" t="str">
            <v>2000</v>
          </cell>
        </row>
        <row r="5581">
          <cell r="C5581" t="str">
            <v>2000</v>
          </cell>
        </row>
        <row r="5582">
          <cell r="C5582" t="str">
            <v>2000</v>
          </cell>
        </row>
        <row r="5583">
          <cell r="C5583" t="str">
            <v>2000</v>
          </cell>
        </row>
        <row r="5584">
          <cell r="C5584" t="str">
            <v>2000</v>
          </cell>
        </row>
        <row r="5585">
          <cell r="C5585" t="str">
            <v>2000</v>
          </cell>
        </row>
        <row r="5586">
          <cell r="C5586" t="str">
            <v>2000</v>
          </cell>
        </row>
        <row r="5587">
          <cell r="C5587" t="str">
            <v>2000</v>
          </cell>
        </row>
        <row r="5588">
          <cell r="C5588" t="str">
            <v>2000</v>
          </cell>
        </row>
        <row r="5589">
          <cell r="C5589" t="str">
            <v>2000</v>
          </cell>
        </row>
        <row r="5590">
          <cell r="C5590" t="str">
            <v>2000</v>
          </cell>
        </row>
        <row r="5591">
          <cell r="C5591" t="str">
            <v>2000</v>
          </cell>
        </row>
        <row r="5592">
          <cell r="C5592" t="str">
            <v>2000</v>
          </cell>
        </row>
        <row r="5593">
          <cell r="C5593" t="str">
            <v>2000</v>
          </cell>
        </row>
        <row r="5594">
          <cell r="C5594" t="str">
            <v>2000</v>
          </cell>
        </row>
        <row r="5595">
          <cell r="C5595" t="str">
            <v>2000</v>
          </cell>
        </row>
        <row r="5596">
          <cell r="C5596" t="str">
            <v>2000</v>
          </cell>
        </row>
        <row r="5597">
          <cell r="C5597" t="str">
            <v>2000</v>
          </cell>
        </row>
        <row r="5598">
          <cell r="C5598" t="str">
            <v>2000</v>
          </cell>
        </row>
        <row r="5599">
          <cell r="C5599" t="str">
            <v>2000</v>
          </cell>
        </row>
        <row r="5600">
          <cell r="C5600" t="str">
            <v>2000</v>
          </cell>
        </row>
        <row r="5601">
          <cell r="C5601" t="str">
            <v>2000</v>
          </cell>
        </row>
        <row r="5602">
          <cell r="C5602" t="str">
            <v>2000</v>
          </cell>
        </row>
        <row r="5603">
          <cell r="C5603" t="str">
            <v>2000</v>
          </cell>
        </row>
        <row r="5604">
          <cell r="C5604" t="str">
            <v>2000</v>
          </cell>
        </row>
        <row r="5605">
          <cell r="C5605" t="str">
            <v>2000</v>
          </cell>
        </row>
        <row r="5606">
          <cell r="C5606" t="str">
            <v>2000</v>
          </cell>
        </row>
        <row r="5607">
          <cell r="C5607" t="str">
            <v>2000</v>
          </cell>
        </row>
        <row r="5608">
          <cell r="C5608" t="str">
            <v>2000</v>
          </cell>
        </row>
        <row r="5609">
          <cell r="C5609" t="str">
            <v>2000</v>
          </cell>
        </row>
        <row r="5610">
          <cell r="C5610" t="str">
            <v>2000</v>
          </cell>
        </row>
        <row r="5611">
          <cell r="C5611" t="str">
            <v>2000</v>
          </cell>
        </row>
        <row r="5612">
          <cell r="C5612" t="str">
            <v>2000</v>
          </cell>
        </row>
        <row r="5613">
          <cell r="C5613" t="str">
            <v>2000</v>
          </cell>
        </row>
        <row r="5614">
          <cell r="C5614" t="str">
            <v>2000</v>
          </cell>
        </row>
        <row r="5615">
          <cell r="C5615" t="str">
            <v>2000</v>
          </cell>
        </row>
        <row r="5616">
          <cell r="C5616" t="str">
            <v>2000</v>
          </cell>
        </row>
        <row r="5617">
          <cell r="C5617" t="str">
            <v>2000</v>
          </cell>
        </row>
        <row r="5618">
          <cell r="C5618" t="str">
            <v>2000</v>
          </cell>
        </row>
        <row r="5619">
          <cell r="C5619" t="str">
            <v>2000</v>
          </cell>
        </row>
        <row r="5620">
          <cell r="C5620" t="str">
            <v>2000</v>
          </cell>
        </row>
        <row r="5621">
          <cell r="C5621" t="str">
            <v>2000</v>
          </cell>
        </row>
        <row r="5622">
          <cell r="C5622" t="str">
            <v>2000</v>
          </cell>
        </row>
        <row r="5623">
          <cell r="C5623" t="str">
            <v>2000</v>
          </cell>
        </row>
        <row r="5624">
          <cell r="C5624" t="str">
            <v>2000</v>
          </cell>
        </row>
        <row r="5625">
          <cell r="C5625" t="str">
            <v>2000</v>
          </cell>
        </row>
        <row r="5626">
          <cell r="C5626" t="str">
            <v>2000</v>
          </cell>
        </row>
        <row r="5627">
          <cell r="C5627" t="str">
            <v>2000</v>
          </cell>
        </row>
        <row r="5628">
          <cell r="C5628" t="str">
            <v>2000</v>
          </cell>
        </row>
        <row r="5629">
          <cell r="C5629" t="str">
            <v>2000</v>
          </cell>
        </row>
        <row r="5630">
          <cell r="C5630" t="str">
            <v>2000</v>
          </cell>
        </row>
        <row r="5631">
          <cell r="C5631" t="str">
            <v>2000</v>
          </cell>
        </row>
        <row r="5632">
          <cell r="C5632" t="str">
            <v>2000</v>
          </cell>
        </row>
        <row r="5633">
          <cell r="C5633" t="str">
            <v>2000</v>
          </cell>
        </row>
        <row r="5634">
          <cell r="C5634" t="str">
            <v>2000</v>
          </cell>
        </row>
        <row r="5635">
          <cell r="C5635" t="str">
            <v>2000</v>
          </cell>
        </row>
        <row r="5636">
          <cell r="C5636" t="str">
            <v>2000</v>
          </cell>
        </row>
        <row r="5637">
          <cell r="C5637" t="str">
            <v>2000</v>
          </cell>
        </row>
        <row r="5638">
          <cell r="C5638" t="str">
            <v>2000</v>
          </cell>
        </row>
        <row r="5639">
          <cell r="C5639" t="str">
            <v>2000</v>
          </cell>
        </row>
        <row r="5640">
          <cell r="C5640" t="str">
            <v>2000</v>
          </cell>
        </row>
        <row r="5641">
          <cell r="C5641" t="str">
            <v>2000</v>
          </cell>
        </row>
        <row r="5642">
          <cell r="C5642" t="str">
            <v>2000</v>
          </cell>
        </row>
        <row r="5643">
          <cell r="C5643" t="str">
            <v>2000</v>
          </cell>
        </row>
        <row r="5644">
          <cell r="C5644" t="str">
            <v>2000</v>
          </cell>
        </row>
        <row r="5645">
          <cell r="C5645" t="str">
            <v>2000</v>
          </cell>
        </row>
        <row r="5646">
          <cell r="C5646" t="str">
            <v>2000</v>
          </cell>
        </row>
        <row r="5647">
          <cell r="C5647" t="str">
            <v>2000</v>
          </cell>
        </row>
        <row r="5648">
          <cell r="C5648" t="str">
            <v>2000</v>
          </cell>
        </row>
        <row r="5649">
          <cell r="C5649" t="str">
            <v>2000</v>
          </cell>
        </row>
        <row r="5650">
          <cell r="C5650" t="str">
            <v>2000</v>
          </cell>
        </row>
        <row r="5651">
          <cell r="C5651" t="str">
            <v>2000</v>
          </cell>
        </row>
        <row r="5652">
          <cell r="C5652" t="str">
            <v>2000</v>
          </cell>
        </row>
        <row r="5653">
          <cell r="C5653" t="str">
            <v>2000</v>
          </cell>
        </row>
        <row r="5654">
          <cell r="C5654" t="str">
            <v>2000</v>
          </cell>
        </row>
        <row r="5655">
          <cell r="C5655" t="str">
            <v>2000</v>
          </cell>
        </row>
        <row r="5656">
          <cell r="C5656" t="str">
            <v>2000</v>
          </cell>
        </row>
        <row r="5657">
          <cell r="C5657" t="str">
            <v>2000</v>
          </cell>
        </row>
        <row r="5658">
          <cell r="C5658" t="str">
            <v>2000</v>
          </cell>
        </row>
        <row r="5659">
          <cell r="C5659" t="str">
            <v>2000</v>
          </cell>
        </row>
        <row r="5660">
          <cell r="C5660" t="str">
            <v>2000</v>
          </cell>
        </row>
        <row r="5661">
          <cell r="C5661" t="str">
            <v>2000</v>
          </cell>
        </row>
        <row r="5662">
          <cell r="C5662" t="str">
            <v>2000</v>
          </cell>
        </row>
        <row r="5663">
          <cell r="C5663" t="str">
            <v>2000</v>
          </cell>
        </row>
        <row r="5664">
          <cell r="C5664" t="str">
            <v>2000</v>
          </cell>
        </row>
        <row r="5665">
          <cell r="C5665" t="str">
            <v>2000</v>
          </cell>
        </row>
        <row r="5666">
          <cell r="C5666" t="str">
            <v>2000</v>
          </cell>
        </row>
        <row r="5667">
          <cell r="C5667" t="str">
            <v>2000</v>
          </cell>
        </row>
        <row r="5668">
          <cell r="C5668" t="str">
            <v>2000</v>
          </cell>
        </row>
        <row r="5669">
          <cell r="C5669" t="str">
            <v>2000</v>
          </cell>
        </row>
        <row r="5670">
          <cell r="C5670" t="str">
            <v>2000</v>
          </cell>
        </row>
        <row r="5671">
          <cell r="C5671" t="str">
            <v>2000</v>
          </cell>
        </row>
        <row r="5672">
          <cell r="C5672" t="str">
            <v>2000</v>
          </cell>
        </row>
        <row r="5673">
          <cell r="C5673" t="str">
            <v>2000</v>
          </cell>
        </row>
        <row r="5674">
          <cell r="C5674" t="str">
            <v>2000</v>
          </cell>
        </row>
        <row r="5675">
          <cell r="C5675" t="str">
            <v>2000</v>
          </cell>
        </row>
        <row r="5676">
          <cell r="C5676" t="str">
            <v>2000</v>
          </cell>
        </row>
        <row r="5677">
          <cell r="C5677" t="str">
            <v>2000</v>
          </cell>
        </row>
        <row r="5678">
          <cell r="C5678" t="str">
            <v>2000</v>
          </cell>
        </row>
        <row r="5679">
          <cell r="C5679" t="str">
            <v>2000</v>
          </cell>
        </row>
        <row r="5680">
          <cell r="C5680" t="str">
            <v>2000</v>
          </cell>
        </row>
        <row r="5681">
          <cell r="C5681" t="str">
            <v>2000</v>
          </cell>
        </row>
        <row r="5682">
          <cell r="C5682" t="str">
            <v>2000</v>
          </cell>
        </row>
        <row r="5683">
          <cell r="C5683" t="str">
            <v>2000</v>
          </cell>
        </row>
        <row r="5684">
          <cell r="C5684" t="str">
            <v>2000</v>
          </cell>
        </row>
        <row r="5685">
          <cell r="C5685" t="str">
            <v>2000</v>
          </cell>
        </row>
        <row r="5686">
          <cell r="C5686" t="str">
            <v>2000</v>
          </cell>
        </row>
        <row r="5687">
          <cell r="C5687" t="str">
            <v>2000</v>
          </cell>
        </row>
        <row r="5688">
          <cell r="C5688" t="str">
            <v>2000</v>
          </cell>
        </row>
        <row r="5689">
          <cell r="C5689" t="str">
            <v>2000</v>
          </cell>
        </row>
        <row r="5690">
          <cell r="C5690" t="str">
            <v>2000</v>
          </cell>
        </row>
        <row r="5691">
          <cell r="C5691" t="str">
            <v>2000</v>
          </cell>
        </row>
        <row r="5692">
          <cell r="C5692" t="str">
            <v>2000</v>
          </cell>
        </row>
        <row r="5693">
          <cell r="C5693" t="str">
            <v>2000</v>
          </cell>
        </row>
        <row r="5694">
          <cell r="C5694" t="str">
            <v>2000</v>
          </cell>
        </row>
        <row r="5695">
          <cell r="C5695" t="str">
            <v>2000</v>
          </cell>
        </row>
        <row r="5696">
          <cell r="C5696" t="str">
            <v>2000</v>
          </cell>
        </row>
        <row r="5697">
          <cell r="C5697" t="str">
            <v>2000</v>
          </cell>
        </row>
        <row r="5698">
          <cell r="C5698" t="str">
            <v>2000</v>
          </cell>
        </row>
        <row r="5699">
          <cell r="C5699" t="str">
            <v>2000</v>
          </cell>
        </row>
        <row r="5700">
          <cell r="C5700" t="str">
            <v>2000</v>
          </cell>
        </row>
        <row r="5701">
          <cell r="C5701" t="str">
            <v>2000</v>
          </cell>
        </row>
        <row r="5702">
          <cell r="C5702" t="str">
            <v>2000</v>
          </cell>
        </row>
        <row r="5703">
          <cell r="C5703" t="str">
            <v>2000</v>
          </cell>
        </row>
        <row r="5704">
          <cell r="C5704" t="str">
            <v>2000</v>
          </cell>
        </row>
        <row r="5705">
          <cell r="C5705" t="str">
            <v>2000</v>
          </cell>
        </row>
        <row r="5706">
          <cell r="C5706" t="str">
            <v>2000</v>
          </cell>
        </row>
        <row r="5707">
          <cell r="C5707" t="str">
            <v>2000</v>
          </cell>
        </row>
        <row r="5708">
          <cell r="C5708" t="str">
            <v>2000</v>
          </cell>
        </row>
        <row r="5709">
          <cell r="C5709" t="str">
            <v>2000</v>
          </cell>
        </row>
        <row r="5710">
          <cell r="C5710" t="str">
            <v>2000</v>
          </cell>
        </row>
        <row r="5711">
          <cell r="C5711" t="str">
            <v>2000</v>
          </cell>
        </row>
        <row r="5712">
          <cell r="C5712" t="str">
            <v>2000</v>
          </cell>
        </row>
        <row r="5713">
          <cell r="C5713" t="str">
            <v>2000</v>
          </cell>
        </row>
        <row r="5714">
          <cell r="C5714" t="str">
            <v>2000</v>
          </cell>
        </row>
        <row r="5715">
          <cell r="C5715" t="str">
            <v>2000</v>
          </cell>
        </row>
        <row r="5716">
          <cell r="C5716" t="str">
            <v>2000</v>
          </cell>
        </row>
        <row r="5717">
          <cell r="C5717" t="str">
            <v>2000</v>
          </cell>
        </row>
        <row r="5718">
          <cell r="C5718" t="str">
            <v>2000</v>
          </cell>
        </row>
        <row r="5719">
          <cell r="C5719" t="str">
            <v>2000</v>
          </cell>
        </row>
        <row r="5720">
          <cell r="C5720" t="str">
            <v>2000</v>
          </cell>
        </row>
        <row r="5721">
          <cell r="C5721" t="str">
            <v>2000</v>
          </cell>
        </row>
        <row r="5722">
          <cell r="C5722" t="str">
            <v>2000</v>
          </cell>
        </row>
        <row r="5723">
          <cell r="C5723" t="str">
            <v>2000</v>
          </cell>
        </row>
        <row r="5724">
          <cell r="C5724" t="str">
            <v>2000</v>
          </cell>
        </row>
        <row r="5725">
          <cell r="C5725" t="str">
            <v>2000</v>
          </cell>
        </row>
        <row r="5726">
          <cell r="C5726" t="str">
            <v>2000</v>
          </cell>
        </row>
        <row r="5727">
          <cell r="C5727" t="str">
            <v>2000</v>
          </cell>
        </row>
        <row r="5728">
          <cell r="C5728" t="str">
            <v>2000</v>
          </cell>
        </row>
        <row r="5729">
          <cell r="C5729" t="str">
            <v>2000</v>
          </cell>
        </row>
        <row r="5730">
          <cell r="C5730" t="str">
            <v>2000</v>
          </cell>
        </row>
        <row r="5731">
          <cell r="C5731" t="str">
            <v>2000</v>
          </cell>
        </row>
        <row r="5732">
          <cell r="C5732" t="str">
            <v>2000</v>
          </cell>
        </row>
        <row r="5733">
          <cell r="C5733" t="str">
            <v>2000</v>
          </cell>
        </row>
        <row r="5734">
          <cell r="C5734" t="str">
            <v>2000</v>
          </cell>
        </row>
        <row r="5735">
          <cell r="C5735" t="str">
            <v>2000</v>
          </cell>
        </row>
        <row r="5736">
          <cell r="C5736" t="str">
            <v>2000</v>
          </cell>
        </row>
        <row r="5737">
          <cell r="C5737" t="str">
            <v>2000</v>
          </cell>
        </row>
        <row r="5738">
          <cell r="C5738" t="str">
            <v>2000</v>
          </cell>
        </row>
        <row r="5739">
          <cell r="C5739" t="str">
            <v>2000</v>
          </cell>
        </row>
        <row r="5740">
          <cell r="C5740" t="str">
            <v>2000</v>
          </cell>
        </row>
        <row r="5741">
          <cell r="C5741" t="str">
            <v>2000</v>
          </cell>
        </row>
        <row r="5742">
          <cell r="C5742" t="str">
            <v>2000</v>
          </cell>
        </row>
        <row r="5743">
          <cell r="C5743" t="str">
            <v>2000</v>
          </cell>
        </row>
        <row r="5744">
          <cell r="C5744" t="str">
            <v>2000</v>
          </cell>
        </row>
        <row r="5745">
          <cell r="C5745" t="str">
            <v>2000</v>
          </cell>
        </row>
        <row r="5746">
          <cell r="C5746" t="str">
            <v>2000</v>
          </cell>
        </row>
        <row r="5747">
          <cell r="C5747" t="str">
            <v>2000</v>
          </cell>
        </row>
        <row r="5748">
          <cell r="C5748" t="str">
            <v>2000</v>
          </cell>
        </row>
        <row r="5749">
          <cell r="C5749" t="str">
            <v>2000</v>
          </cell>
        </row>
        <row r="5750">
          <cell r="C5750" t="str">
            <v>2000</v>
          </cell>
        </row>
        <row r="5751">
          <cell r="C5751" t="str">
            <v>2000</v>
          </cell>
        </row>
        <row r="5752">
          <cell r="C5752" t="str">
            <v>2000</v>
          </cell>
        </row>
        <row r="5753">
          <cell r="C5753" t="str">
            <v>2000</v>
          </cell>
        </row>
        <row r="5754">
          <cell r="C5754" t="str">
            <v>2000</v>
          </cell>
        </row>
        <row r="5755">
          <cell r="C5755" t="str">
            <v>2000</v>
          </cell>
        </row>
        <row r="5756">
          <cell r="C5756" t="str">
            <v>2000</v>
          </cell>
        </row>
        <row r="5757">
          <cell r="C5757" t="str">
            <v>2000</v>
          </cell>
        </row>
        <row r="5758">
          <cell r="C5758" t="str">
            <v>2000</v>
          </cell>
        </row>
        <row r="5759">
          <cell r="C5759" t="str">
            <v>2000</v>
          </cell>
        </row>
        <row r="5760">
          <cell r="C5760" t="str">
            <v>2000</v>
          </cell>
        </row>
        <row r="5761">
          <cell r="C5761" t="str">
            <v>2000</v>
          </cell>
        </row>
        <row r="5762">
          <cell r="C5762" t="str">
            <v>2000</v>
          </cell>
        </row>
        <row r="5763">
          <cell r="C5763" t="str">
            <v>2000</v>
          </cell>
        </row>
        <row r="5764">
          <cell r="C5764" t="str">
            <v>2000</v>
          </cell>
        </row>
        <row r="5765">
          <cell r="C5765" t="str">
            <v>2000</v>
          </cell>
        </row>
        <row r="5766">
          <cell r="C5766" t="str">
            <v>2000</v>
          </cell>
        </row>
        <row r="5767">
          <cell r="C5767" t="str">
            <v>2000</v>
          </cell>
        </row>
        <row r="5768">
          <cell r="C5768" t="str">
            <v>2000</v>
          </cell>
        </row>
        <row r="5769">
          <cell r="C5769" t="str">
            <v>2000</v>
          </cell>
        </row>
        <row r="5770">
          <cell r="C5770" t="str">
            <v>2000</v>
          </cell>
        </row>
        <row r="5771">
          <cell r="C5771" t="str">
            <v>2000</v>
          </cell>
        </row>
        <row r="5772">
          <cell r="C5772" t="str">
            <v>2000</v>
          </cell>
        </row>
        <row r="5773">
          <cell r="C5773" t="str">
            <v>2000</v>
          </cell>
        </row>
        <row r="5774">
          <cell r="C5774" t="str">
            <v>2000</v>
          </cell>
        </row>
        <row r="5775">
          <cell r="C5775" t="str">
            <v>2000</v>
          </cell>
        </row>
        <row r="5776">
          <cell r="C5776" t="str">
            <v>2000</v>
          </cell>
        </row>
        <row r="5777">
          <cell r="C5777" t="str">
            <v>2000</v>
          </cell>
        </row>
        <row r="5778">
          <cell r="C5778" t="str">
            <v>2000</v>
          </cell>
        </row>
        <row r="5779">
          <cell r="C5779" t="str">
            <v>2000</v>
          </cell>
        </row>
        <row r="5780">
          <cell r="C5780" t="str">
            <v>2000</v>
          </cell>
        </row>
        <row r="5781">
          <cell r="C5781" t="str">
            <v>2000</v>
          </cell>
        </row>
        <row r="5782">
          <cell r="C5782" t="str">
            <v>2000</v>
          </cell>
        </row>
        <row r="5783">
          <cell r="C5783" t="str">
            <v>2000</v>
          </cell>
        </row>
        <row r="5784">
          <cell r="C5784" t="str">
            <v>2000</v>
          </cell>
        </row>
        <row r="5785">
          <cell r="C5785" t="str">
            <v>2000</v>
          </cell>
        </row>
        <row r="5786">
          <cell r="C5786" t="str">
            <v>2000</v>
          </cell>
        </row>
        <row r="5787">
          <cell r="C5787" t="str">
            <v>2000</v>
          </cell>
        </row>
        <row r="5788">
          <cell r="C5788" t="str">
            <v>2000</v>
          </cell>
        </row>
        <row r="5789">
          <cell r="C5789" t="str">
            <v>2000</v>
          </cell>
        </row>
        <row r="5790">
          <cell r="C5790" t="str">
            <v>2000</v>
          </cell>
        </row>
        <row r="5791">
          <cell r="C5791" t="str">
            <v>2000</v>
          </cell>
        </row>
        <row r="5792">
          <cell r="C5792" t="str">
            <v>2000</v>
          </cell>
        </row>
        <row r="5793">
          <cell r="C5793" t="str">
            <v>2000</v>
          </cell>
        </row>
        <row r="5794">
          <cell r="C5794" t="str">
            <v>2000</v>
          </cell>
        </row>
        <row r="5795">
          <cell r="C5795" t="str">
            <v>2000</v>
          </cell>
        </row>
        <row r="5796">
          <cell r="C5796" t="str">
            <v>2000</v>
          </cell>
        </row>
        <row r="5797">
          <cell r="C5797" t="str">
            <v>2000</v>
          </cell>
        </row>
        <row r="5798">
          <cell r="C5798" t="str">
            <v>2000</v>
          </cell>
        </row>
        <row r="5799">
          <cell r="C5799" t="str">
            <v>2000</v>
          </cell>
        </row>
        <row r="5800">
          <cell r="C5800" t="str">
            <v>2000</v>
          </cell>
        </row>
        <row r="5801">
          <cell r="C5801" t="str">
            <v>2000</v>
          </cell>
        </row>
        <row r="5802">
          <cell r="C5802" t="str">
            <v>2000</v>
          </cell>
        </row>
        <row r="5803">
          <cell r="C5803" t="str">
            <v>2000</v>
          </cell>
        </row>
        <row r="5804">
          <cell r="C5804" t="str">
            <v>2000</v>
          </cell>
        </row>
        <row r="5805">
          <cell r="C5805" t="str">
            <v>2000</v>
          </cell>
        </row>
        <row r="5806">
          <cell r="C5806" t="str">
            <v>2000</v>
          </cell>
        </row>
        <row r="5807">
          <cell r="C5807" t="str">
            <v>2000</v>
          </cell>
        </row>
        <row r="5808">
          <cell r="C5808" t="str">
            <v>2000</v>
          </cell>
        </row>
        <row r="5809">
          <cell r="C5809" t="str">
            <v>2000</v>
          </cell>
        </row>
        <row r="5810">
          <cell r="C5810" t="str">
            <v>2000</v>
          </cell>
        </row>
        <row r="5811">
          <cell r="C5811" t="str">
            <v>2000</v>
          </cell>
        </row>
        <row r="5812">
          <cell r="C5812" t="str">
            <v>2000</v>
          </cell>
        </row>
        <row r="5813">
          <cell r="C5813" t="str">
            <v>2000</v>
          </cell>
        </row>
        <row r="5814">
          <cell r="C5814" t="str">
            <v>2000</v>
          </cell>
        </row>
        <row r="5815">
          <cell r="C5815" t="str">
            <v>2000</v>
          </cell>
        </row>
        <row r="5816">
          <cell r="C5816" t="str">
            <v>2000</v>
          </cell>
        </row>
        <row r="5817">
          <cell r="C5817" t="str">
            <v>2000</v>
          </cell>
        </row>
        <row r="5818">
          <cell r="C5818" t="str">
            <v>2000</v>
          </cell>
        </row>
        <row r="5819">
          <cell r="C5819" t="str">
            <v>2000</v>
          </cell>
        </row>
        <row r="5820">
          <cell r="C5820" t="str">
            <v>2000</v>
          </cell>
        </row>
        <row r="5821">
          <cell r="C5821" t="str">
            <v>2000</v>
          </cell>
        </row>
        <row r="5822">
          <cell r="C5822" t="str">
            <v>2000</v>
          </cell>
        </row>
        <row r="5823">
          <cell r="C5823" t="str">
            <v>2000</v>
          </cell>
        </row>
        <row r="5824">
          <cell r="C5824" t="str">
            <v>2000</v>
          </cell>
        </row>
        <row r="5825">
          <cell r="C5825" t="str">
            <v>2000</v>
          </cell>
        </row>
        <row r="5826">
          <cell r="C5826" t="str">
            <v>2000</v>
          </cell>
        </row>
        <row r="5827">
          <cell r="C5827" t="str">
            <v>2000</v>
          </cell>
        </row>
        <row r="5828">
          <cell r="C5828" t="str">
            <v>2000</v>
          </cell>
        </row>
        <row r="5829">
          <cell r="C5829" t="str">
            <v>2000</v>
          </cell>
        </row>
        <row r="5830">
          <cell r="C5830" t="str">
            <v>2000</v>
          </cell>
        </row>
        <row r="5831">
          <cell r="C5831" t="str">
            <v>2000</v>
          </cell>
        </row>
        <row r="5832">
          <cell r="C5832" t="str">
            <v>2000</v>
          </cell>
        </row>
        <row r="5833">
          <cell r="C5833" t="str">
            <v>2000</v>
          </cell>
        </row>
        <row r="5834">
          <cell r="C5834" t="str">
            <v>2000</v>
          </cell>
        </row>
        <row r="5835">
          <cell r="C5835" t="str">
            <v>2000</v>
          </cell>
        </row>
        <row r="5836">
          <cell r="C5836" t="str">
            <v>2000</v>
          </cell>
        </row>
        <row r="5837">
          <cell r="C5837" t="str">
            <v>2000</v>
          </cell>
        </row>
        <row r="5838">
          <cell r="C5838" t="str">
            <v>2000</v>
          </cell>
        </row>
        <row r="5839">
          <cell r="C5839" t="str">
            <v>2000</v>
          </cell>
        </row>
        <row r="5840">
          <cell r="C5840" t="str">
            <v>2000</v>
          </cell>
        </row>
        <row r="5841">
          <cell r="C5841" t="str">
            <v>2000</v>
          </cell>
        </row>
        <row r="5842">
          <cell r="C5842" t="str">
            <v>2000</v>
          </cell>
        </row>
        <row r="5843">
          <cell r="C5843" t="str">
            <v>2000</v>
          </cell>
        </row>
        <row r="5844">
          <cell r="C5844" t="str">
            <v>2000</v>
          </cell>
        </row>
        <row r="5845">
          <cell r="C5845" t="str">
            <v>2000</v>
          </cell>
        </row>
        <row r="5846">
          <cell r="C5846" t="str">
            <v>2000</v>
          </cell>
        </row>
        <row r="5847">
          <cell r="C5847" t="str">
            <v>2000</v>
          </cell>
        </row>
        <row r="5848">
          <cell r="C5848" t="str">
            <v>2000</v>
          </cell>
        </row>
        <row r="5849">
          <cell r="C5849" t="str">
            <v>2000</v>
          </cell>
        </row>
        <row r="5850">
          <cell r="C5850" t="str">
            <v>2000</v>
          </cell>
        </row>
        <row r="5851">
          <cell r="C5851" t="str">
            <v>2000</v>
          </cell>
        </row>
        <row r="5852">
          <cell r="C5852" t="str">
            <v>2000</v>
          </cell>
        </row>
        <row r="5853">
          <cell r="C5853" t="str">
            <v>2000</v>
          </cell>
        </row>
        <row r="5854">
          <cell r="C5854" t="str">
            <v>2000</v>
          </cell>
        </row>
        <row r="5855">
          <cell r="C5855" t="str">
            <v>2000</v>
          </cell>
        </row>
        <row r="5856">
          <cell r="C5856" t="str">
            <v>2000</v>
          </cell>
        </row>
        <row r="5857">
          <cell r="C5857" t="str">
            <v>2000</v>
          </cell>
        </row>
        <row r="5858">
          <cell r="C5858" t="str">
            <v>2000</v>
          </cell>
        </row>
        <row r="5859">
          <cell r="C5859" t="str">
            <v>2000</v>
          </cell>
        </row>
        <row r="5860">
          <cell r="C5860" t="str">
            <v>2000</v>
          </cell>
        </row>
        <row r="5861">
          <cell r="C5861" t="str">
            <v>2000</v>
          </cell>
        </row>
        <row r="5862">
          <cell r="C5862" t="str">
            <v>2000</v>
          </cell>
        </row>
        <row r="5863">
          <cell r="C5863" t="str">
            <v>2000</v>
          </cell>
        </row>
        <row r="5864">
          <cell r="C5864" t="str">
            <v>2000</v>
          </cell>
        </row>
        <row r="5865">
          <cell r="C5865" t="str">
            <v>2000</v>
          </cell>
        </row>
        <row r="5866">
          <cell r="C5866" t="str">
            <v>2000</v>
          </cell>
        </row>
        <row r="5867">
          <cell r="C5867" t="str">
            <v>2000</v>
          </cell>
        </row>
        <row r="5868">
          <cell r="C5868" t="str">
            <v>2000</v>
          </cell>
        </row>
        <row r="5869">
          <cell r="C5869" t="str">
            <v>2000</v>
          </cell>
        </row>
        <row r="5870">
          <cell r="C5870" t="str">
            <v>2000</v>
          </cell>
        </row>
        <row r="5871">
          <cell r="C5871" t="str">
            <v>2000</v>
          </cell>
        </row>
        <row r="5872">
          <cell r="C5872" t="str">
            <v>2000</v>
          </cell>
        </row>
        <row r="5873">
          <cell r="C5873" t="str">
            <v>2000</v>
          </cell>
        </row>
        <row r="5874">
          <cell r="C5874" t="str">
            <v>2000</v>
          </cell>
        </row>
        <row r="5875">
          <cell r="C5875" t="str">
            <v>2000</v>
          </cell>
        </row>
        <row r="5876">
          <cell r="C5876" t="str">
            <v>2000</v>
          </cell>
        </row>
        <row r="5877">
          <cell r="C5877" t="str">
            <v>2000</v>
          </cell>
        </row>
        <row r="5878">
          <cell r="C5878" t="str">
            <v>2000</v>
          </cell>
        </row>
        <row r="5879">
          <cell r="C5879" t="str">
            <v>2000</v>
          </cell>
        </row>
        <row r="5880">
          <cell r="C5880" t="str">
            <v>2000</v>
          </cell>
        </row>
        <row r="5881">
          <cell r="C5881" t="str">
            <v>2000</v>
          </cell>
        </row>
        <row r="5882">
          <cell r="C5882" t="str">
            <v>2000</v>
          </cell>
        </row>
        <row r="5883">
          <cell r="C5883" t="str">
            <v>2000</v>
          </cell>
        </row>
        <row r="5884">
          <cell r="C5884" t="str">
            <v>2000</v>
          </cell>
        </row>
        <row r="5885">
          <cell r="C5885" t="str">
            <v>2000</v>
          </cell>
        </row>
        <row r="5886">
          <cell r="C5886" t="str">
            <v>2000</v>
          </cell>
        </row>
        <row r="5887">
          <cell r="C5887" t="str">
            <v>2000</v>
          </cell>
        </row>
        <row r="5888">
          <cell r="C5888" t="str">
            <v>2000</v>
          </cell>
        </row>
        <row r="5889">
          <cell r="C5889" t="str">
            <v>2000</v>
          </cell>
        </row>
        <row r="5890">
          <cell r="C5890" t="str">
            <v>2000</v>
          </cell>
        </row>
        <row r="5891">
          <cell r="C5891" t="str">
            <v>2000</v>
          </cell>
        </row>
        <row r="5892">
          <cell r="C5892" t="str">
            <v>2000</v>
          </cell>
        </row>
        <row r="5893">
          <cell r="C5893" t="str">
            <v>2000</v>
          </cell>
        </row>
        <row r="5894">
          <cell r="C5894" t="str">
            <v>2000</v>
          </cell>
        </row>
        <row r="5895">
          <cell r="C5895" t="str">
            <v>2000</v>
          </cell>
        </row>
        <row r="5896">
          <cell r="C5896" t="str">
            <v>2000</v>
          </cell>
        </row>
        <row r="5897">
          <cell r="C5897" t="str">
            <v>2000</v>
          </cell>
        </row>
        <row r="5898">
          <cell r="C5898" t="str">
            <v>2000</v>
          </cell>
        </row>
        <row r="5899">
          <cell r="C5899" t="str">
            <v>2000</v>
          </cell>
        </row>
        <row r="5900">
          <cell r="C5900" t="str">
            <v>2000</v>
          </cell>
        </row>
        <row r="5901">
          <cell r="C5901" t="str">
            <v>2000</v>
          </cell>
        </row>
        <row r="5902">
          <cell r="C5902" t="str">
            <v>2000</v>
          </cell>
        </row>
        <row r="5903">
          <cell r="C5903" t="str">
            <v>2000</v>
          </cell>
        </row>
        <row r="5904">
          <cell r="C5904" t="str">
            <v>2000</v>
          </cell>
        </row>
        <row r="5905">
          <cell r="C5905" t="str">
            <v>2000</v>
          </cell>
        </row>
        <row r="5906">
          <cell r="C5906" t="str">
            <v>2000</v>
          </cell>
        </row>
        <row r="5907">
          <cell r="C5907" t="str">
            <v>2000</v>
          </cell>
        </row>
        <row r="5908">
          <cell r="C5908" t="str">
            <v>2000</v>
          </cell>
        </row>
        <row r="5909">
          <cell r="C5909" t="str">
            <v>2000</v>
          </cell>
        </row>
        <row r="5910">
          <cell r="C5910" t="str">
            <v>2000</v>
          </cell>
        </row>
        <row r="5911">
          <cell r="C5911" t="str">
            <v>2000</v>
          </cell>
        </row>
        <row r="5912">
          <cell r="C5912" t="str">
            <v>2000</v>
          </cell>
        </row>
        <row r="5913">
          <cell r="C5913" t="str">
            <v>2000</v>
          </cell>
        </row>
        <row r="5914">
          <cell r="C5914" t="str">
            <v>2000</v>
          </cell>
        </row>
        <row r="5915">
          <cell r="C5915" t="str">
            <v>2000</v>
          </cell>
        </row>
        <row r="5916">
          <cell r="C5916" t="str">
            <v>2000</v>
          </cell>
        </row>
        <row r="5917">
          <cell r="C5917" t="str">
            <v>2000</v>
          </cell>
        </row>
        <row r="5918">
          <cell r="C5918" t="str">
            <v>2000</v>
          </cell>
        </row>
        <row r="5919">
          <cell r="C5919" t="str">
            <v>2000</v>
          </cell>
        </row>
        <row r="5920">
          <cell r="C5920" t="str">
            <v>2000</v>
          </cell>
        </row>
        <row r="5921">
          <cell r="C5921" t="str">
            <v>2000</v>
          </cell>
        </row>
        <row r="5922">
          <cell r="C5922" t="str">
            <v>2000</v>
          </cell>
        </row>
        <row r="5923">
          <cell r="C5923" t="str">
            <v>2000</v>
          </cell>
        </row>
        <row r="5924">
          <cell r="C5924" t="str">
            <v>2000</v>
          </cell>
        </row>
        <row r="5925">
          <cell r="C5925" t="str">
            <v>2000</v>
          </cell>
        </row>
        <row r="5926">
          <cell r="C5926" t="str">
            <v>2000</v>
          </cell>
        </row>
        <row r="5927">
          <cell r="C5927" t="str">
            <v>2000</v>
          </cell>
        </row>
        <row r="5928">
          <cell r="C5928" t="str">
            <v>2000</v>
          </cell>
        </row>
        <row r="5929">
          <cell r="C5929" t="str">
            <v>2000</v>
          </cell>
        </row>
        <row r="5930">
          <cell r="C5930" t="str">
            <v>2000</v>
          </cell>
        </row>
        <row r="5931">
          <cell r="C5931" t="str">
            <v>2000</v>
          </cell>
        </row>
        <row r="5932">
          <cell r="C5932" t="str">
            <v>2000</v>
          </cell>
        </row>
        <row r="5933">
          <cell r="C5933" t="str">
            <v>2000</v>
          </cell>
        </row>
        <row r="5934">
          <cell r="C5934" t="str">
            <v>2000</v>
          </cell>
        </row>
        <row r="5935">
          <cell r="C5935" t="str">
            <v>2000</v>
          </cell>
        </row>
        <row r="5936">
          <cell r="C5936" t="str">
            <v>2000</v>
          </cell>
        </row>
        <row r="5937">
          <cell r="C5937" t="str">
            <v>2000</v>
          </cell>
        </row>
        <row r="5938">
          <cell r="C5938" t="str">
            <v>2000</v>
          </cell>
        </row>
        <row r="5939">
          <cell r="C5939" t="str">
            <v>2000</v>
          </cell>
        </row>
        <row r="5940">
          <cell r="C5940" t="str">
            <v>2000</v>
          </cell>
        </row>
        <row r="5941">
          <cell r="C5941" t="str">
            <v>2000</v>
          </cell>
        </row>
        <row r="5942">
          <cell r="C5942" t="str">
            <v>2000</v>
          </cell>
        </row>
        <row r="5943">
          <cell r="C5943" t="str">
            <v>2000</v>
          </cell>
        </row>
        <row r="5944">
          <cell r="C5944" t="str">
            <v>2000</v>
          </cell>
        </row>
        <row r="5945">
          <cell r="C5945" t="str">
            <v>2000</v>
          </cell>
        </row>
        <row r="5946">
          <cell r="C5946" t="str">
            <v>2000</v>
          </cell>
        </row>
        <row r="5947">
          <cell r="C5947" t="str">
            <v>2000</v>
          </cell>
        </row>
        <row r="5948">
          <cell r="C5948" t="str">
            <v>2000</v>
          </cell>
        </row>
        <row r="5949">
          <cell r="C5949" t="str">
            <v>2000</v>
          </cell>
        </row>
        <row r="5950">
          <cell r="C5950" t="str">
            <v>2000</v>
          </cell>
        </row>
        <row r="5951">
          <cell r="C5951" t="str">
            <v>2000</v>
          </cell>
        </row>
        <row r="5952">
          <cell r="C5952" t="str">
            <v>2000</v>
          </cell>
        </row>
        <row r="5953">
          <cell r="C5953" t="str">
            <v>2000</v>
          </cell>
        </row>
        <row r="5954">
          <cell r="C5954" t="str">
            <v>2000</v>
          </cell>
        </row>
        <row r="5955">
          <cell r="C5955" t="str">
            <v>2000</v>
          </cell>
        </row>
        <row r="5956">
          <cell r="C5956" t="str">
            <v>2000</v>
          </cell>
        </row>
        <row r="5957">
          <cell r="C5957" t="str">
            <v>2000</v>
          </cell>
        </row>
        <row r="5958">
          <cell r="C5958" t="str">
            <v>2000</v>
          </cell>
        </row>
        <row r="5959">
          <cell r="C5959" t="str">
            <v>2000</v>
          </cell>
        </row>
        <row r="5960">
          <cell r="C5960" t="str">
            <v>2000</v>
          </cell>
        </row>
        <row r="5961">
          <cell r="C5961" t="str">
            <v>2000</v>
          </cell>
        </row>
        <row r="5962">
          <cell r="C5962" t="str">
            <v>2000</v>
          </cell>
        </row>
        <row r="5963">
          <cell r="C5963" t="str">
            <v>2000</v>
          </cell>
        </row>
        <row r="5964">
          <cell r="C5964" t="str">
            <v>2000</v>
          </cell>
        </row>
        <row r="5965">
          <cell r="C5965" t="str">
            <v>2000</v>
          </cell>
        </row>
        <row r="5966">
          <cell r="C5966" t="str">
            <v>2000</v>
          </cell>
        </row>
        <row r="5967">
          <cell r="C5967" t="str">
            <v>2000</v>
          </cell>
        </row>
        <row r="5968">
          <cell r="C5968" t="str">
            <v>2000</v>
          </cell>
        </row>
        <row r="5969">
          <cell r="C5969" t="str">
            <v>2000</v>
          </cell>
        </row>
        <row r="5970">
          <cell r="C5970" t="str">
            <v>2000</v>
          </cell>
        </row>
        <row r="5971">
          <cell r="C5971" t="str">
            <v>2000</v>
          </cell>
        </row>
        <row r="5972">
          <cell r="C5972" t="str">
            <v>2000</v>
          </cell>
        </row>
        <row r="5973">
          <cell r="C5973" t="str">
            <v>2000</v>
          </cell>
        </row>
        <row r="5974">
          <cell r="C5974" t="str">
            <v>2000</v>
          </cell>
        </row>
        <row r="5975">
          <cell r="C5975" t="str">
            <v>2000</v>
          </cell>
        </row>
        <row r="5976">
          <cell r="C5976" t="str">
            <v>2000</v>
          </cell>
        </row>
        <row r="5977">
          <cell r="C5977" t="str">
            <v>2000</v>
          </cell>
        </row>
        <row r="5978">
          <cell r="C5978" t="str">
            <v>2000</v>
          </cell>
        </row>
        <row r="5979">
          <cell r="C5979" t="str">
            <v>2000</v>
          </cell>
        </row>
        <row r="5980">
          <cell r="C5980" t="str">
            <v>2000</v>
          </cell>
        </row>
        <row r="5981">
          <cell r="C5981" t="str">
            <v>2000</v>
          </cell>
        </row>
        <row r="5982">
          <cell r="C5982" t="str">
            <v>2000</v>
          </cell>
        </row>
        <row r="5983">
          <cell r="C5983" t="str">
            <v>2000</v>
          </cell>
        </row>
        <row r="5984">
          <cell r="C5984" t="str">
            <v>2000</v>
          </cell>
        </row>
        <row r="5985">
          <cell r="C5985" t="str">
            <v>2000</v>
          </cell>
        </row>
        <row r="5986">
          <cell r="C5986" t="str">
            <v>2000</v>
          </cell>
        </row>
        <row r="5987">
          <cell r="C5987" t="str">
            <v>2000</v>
          </cell>
        </row>
        <row r="5988">
          <cell r="C5988" t="str">
            <v>2000</v>
          </cell>
        </row>
        <row r="5989">
          <cell r="C5989" t="str">
            <v>2000</v>
          </cell>
        </row>
        <row r="5990">
          <cell r="C5990" t="str">
            <v>2000</v>
          </cell>
        </row>
        <row r="5991">
          <cell r="C5991" t="str">
            <v>2000</v>
          </cell>
        </row>
        <row r="5992">
          <cell r="C5992" t="str">
            <v>2000</v>
          </cell>
        </row>
        <row r="5993">
          <cell r="C5993" t="str">
            <v>2000</v>
          </cell>
        </row>
        <row r="5994">
          <cell r="C5994" t="str">
            <v>2000</v>
          </cell>
        </row>
        <row r="5995">
          <cell r="C5995" t="str">
            <v>2000</v>
          </cell>
        </row>
        <row r="5996">
          <cell r="C5996" t="str">
            <v>2000</v>
          </cell>
        </row>
        <row r="5997">
          <cell r="C5997" t="str">
            <v>2000</v>
          </cell>
        </row>
        <row r="5998">
          <cell r="C5998" t="str">
            <v>2000</v>
          </cell>
        </row>
        <row r="5999">
          <cell r="C5999" t="str">
            <v>2000</v>
          </cell>
        </row>
        <row r="6000">
          <cell r="C6000" t="str">
            <v>2000</v>
          </cell>
        </row>
        <row r="6001">
          <cell r="C6001" t="str">
            <v>2000</v>
          </cell>
        </row>
        <row r="6002">
          <cell r="C6002" t="str">
            <v>2000</v>
          </cell>
        </row>
        <row r="6003">
          <cell r="C6003" t="str">
            <v>2000</v>
          </cell>
        </row>
        <row r="6004">
          <cell r="C6004" t="str">
            <v>2000</v>
          </cell>
        </row>
        <row r="6005">
          <cell r="C6005" t="str">
            <v>2000</v>
          </cell>
        </row>
        <row r="6006">
          <cell r="C6006" t="str">
            <v>2000</v>
          </cell>
        </row>
        <row r="6007">
          <cell r="C6007" t="str">
            <v>2000</v>
          </cell>
        </row>
        <row r="6008">
          <cell r="C6008" t="str">
            <v>2000</v>
          </cell>
        </row>
        <row r="6009">
          <cell r="C6009" t="str">
            <v>2000</v>
          </cell>
        </row>
        <row r="6010">
          <cell r="C6010" t="str">
            <v>2000</v>
          </cell>
        </row>
        <row r="6011">
          <cell r="C6011" t="str">
            <v>2000</v>
          </cell>
        </row>
        <row r="6012">
          <cell r="C6012" t="str">
            <v>2000</v>
          </cell>
        </row>
        <row r="6013">
          <cell r="C6013" t="str">
            <v>2000</v>
          </cell>
        </row>
        <row r="6014">
          <cell r="C6014" t="str">
            <v>2000</v>
          </cell>
        </row>
        <row r="6015">
          <cell r="C6015" t="str">
            <v>2000</v>
          </cell>
        </row>
        <row r="6016">
          <cell r="C6016" t="str">
            <v>2000</v>
          </cell>
        </row>
        <row r="6017">
          <cell r="C6017" t="str">
            <v>2000</v>
          </cell>
        </row>
        <row r="6018">
          <cell r="C6018" t="str">
            <v>2000</v>
          </cell>
        </row>
        <row r="6019">
          <cell r="C6019" t="str">
            <v>2000</v>
          </cell>
        </row>
        <row r="6020">
          <cell r="C6020" t="str">
            <v>2000</v>
          </cell>
        </row>
        <row r="6021">
          <cell r="C6021" t="str">
            <v>2000</v>
          </cell>
        </row>
        <row r="6022">
          <cell r="C6022" t="str">
            <v>2000</v>
          </cell>
        </row>
        <row r="6023">
          <cell r="C6023" t="str">
            <v>2000</v>
          </cell>
        </row>
        <row r="6024">
          <cell r="C6024" t="str">
            <v>2000</v>
          </cell>
        </row>
        <row r="6025">
          <cell r="C6025" t="str">
            <v>2000</v>
          </cell>
        </row>
        <row r="6026">
          <cell r="C6026" t="str">
            <v>2000</v>
          </cell>
        </row>
        <row r="6027">
          <cell r="C6027" t="str">
            <v>2000</v>
          </cell>
        </row>
        <row r="6028">
          <cell r="C6028" t="str">
            <v>2000</v>
          </cell>
        </row>
        <row r="6029">
          <cell r="C6029" t="str">
            <v>2000</v>
          </cell>
        </row>
        <row r="6030">
          <cell r="C6030" t="str">
            <v>2000</v>
          </cell>
        </row>
        <row r="6031">
          <cell r="C6031" t="str">
            <v>2000</v>
          </cell>
        </row>
        <row r="6032">
          <cell r="C6032" t="str">
            <v>2000</v>
          </cell>
        </row>
        <row r="6033">
          <cell r="C6033" t="str">
            <v>2000</v>
          </cell>
        </row>
        <row r="6034">
          <cell r="C6034" t="str">
            <v>2000</v>
          </cell>
        </row>
        <row r="6035">
          <cell r="C6035" t="str">
            <v>2000</v>
          </cell>
        </row>
        <row r="6036">
          <cell r="C6036" t="str">
            <v>2000</v>
          </cell>
        </row>
        <row r="6037">
          <cell r="C6037" t="str">
            <v>2000</v>
          </cell>
        </row>
        <row r="6038">
          <cell r="C6038" t="str">
            <v>2000</v>
          </cell>
        </row>
        <row r="6039">
          <cell r="C6039" t="str">
            <v>2000</v>
          </cell>
        </row>
        <row r="6040">
          <cell r="C6040" t="str">
            <v>2000</v>
          </cell>
        </row>
        <row r="6041">
          <cell r="C6041" t="str">
            <v>2000</v>
          </cell>
        </row>
        <row r="6042">
          <cell r="C6042" t="str">
            <v>2000</v>
          </cell>
        </row>
        <row r="6043">
          <cell r="C6043" t="str">
            <v>2000</v>
          </cell>
        </row>
        <row r="6044">
          <cell r="C6044" t="str">
            <v>2000</v>
          </cell>
        </row>
        <row r="6045">
          <cell r="C6045" t="str">
            <v>2000</v>
          </cell>
        </row>
        <row r="6046">
          <cell r="C6046" t="str">
            <v>2000</v>
          </cell>
        </row>
        <row r="6047">
          <cell r="C6047" t="str">
            <v>2000</v>
          </cell>
        </row>
        <row r="6048">
          <cell r="C6048" t="str">
            <v>2000</v>
          </cell>
        </row>
        <row r="6049">
          <cell r="C6049" t="str">
            <v>2000</v>
          </cell>
        </row>
        <row r="6050">
          <cell r="C6050" t="str">
            <v>2000</v>
          </cell>
        </row>
        <row r="6051">
          <cell r="C6051" t="str">
            <v>2000</v>
          </cell>
        </row>
        <row r="6052">
          <cell r="C6052" t="str">
            <v>2000</v>
          </cell>
        </row>
        <row r="6053">
          <cell r="C6053" t="str">
            <v>2000</v>
          </cell>
        </row>
        <row r="6054">
          <cell r="C6054" t="str">
            <v>2000</v>
          </cell>
        </row>
        <row r="6055">
          <cell r="C6055" t="str">
            <v>2000</v>
          </cell>
        </row>
        <row r="6056">
          <cell r="C6056" t="str">
            <v>2000</v>
          </cell>
        </row>
        <row r="6057">
          <cell r="C6057" t="str">
            <v>2000</v>
          </cell>
        </row>
        <row r="6058">
          <cell r="C6058" t="str">
            <v>2000</v>
          </cell>
        </row>
        <row r="6059">
          <cell r="C6059" t="str">
            <v>2000</v>
          </cell>
        </row>
        <row r="6060">
          <cell r="C6060" t="str">
            <v>2000</v>
          </cell>
        </row>
        <row r="6061">
          <cell r="C6061" t="str">
            <v>2000</v>
          </cell>
        </row>
        <row r="6062">
          <cell r="C6062" t="str">
            <v>2000</v>
          </cell>
        </row>
        <row r="6063">
          <cell r="C6063" t="str">
            <v>2000</v>
          </cell>
        </row>
        <row r="6064">
          <cell r="C6064" t="str">
            <v>2000</v>
          </cell>
        </row>
        <row r="6065">
          <cell r="C6065" t="str">
            <v>2000</v>
          </cell>
        </row>
        <row r="6066">
          <cell r="C6066" t="str">
            <v>2000</v>
          </cell>
        </row>
        <row r="6067">
          <cell r="C6067" t="str">
            <v>2000</v>
          </cell>
        </row>
        <row r="6068">
          <cell r="C6068" t="str">
            <v>2000</v>
          </cell>
        </row>
        <row r="6069">
          <cell r="C6069" t="str">
            <v>2000</v>
          </cell>
        </row>
        <row r="6070">
          <cell r="C6070" t="str">
            <v>2000</v>
          </cell>
        </row>
        <row r="6071">
          <cell r="C6071" t="str">
            <v>2000</v>
          </cell>
        </row>
        <row r="6072">
          <cell r="C6072" t="str">
            <v>2000</v>
          </cell>
        </row>
        <row r="6073">
          <cell r="C6073" t="str">
            <v>2000</v>
          </cell>
        </row>
        <row r="6074">
          <cell r="C6074" t="str">
            <v>2000</v>
          </cell>
        </row>
        <row r="6075">
          <cell r="C6075" t="str">
            <v>2000</v>
          </cell>
        </row>
        <row r="6076">
          <cell r="C6076" t="str">
            <v>2000</v>
          </cell>
        </row>
        <row r="6077">
          <cell r="C6077" t="str">
            <v>2000</v>
          </cell>
        </row>
        <row r="6078">
          <cell r="C6078" t="str">
            <v>2000</v>
          </cell>
        </row>
        <row r="6079">
          <cell r="C6079" t="str">
            <v>2000</v>
          </cell>
        </row>
        <row r="6080">
          <cell r="C6080" t="str">
            <v>2000</v>
          </cell>
        </row>
        <row r="6081">
          <cell r="C6081" t="str">
            <v>2000</v>
          </cell>
        </row>
        <row r="6082">
          <cell r="C6082" t="str">
            <v>2000</v>
          </cell>
        </row>
        <row r="6083">
          <cell r="C6083" t="str">
            <v>2000</v>
          </cell>
        </row>
        <row r="6084">
          <cell r="C6084" t="str">
            <v>2000</v>
          </cell>
        </row>
        <row r="6085">
          <cell r="C6085" t="str">
            <v>2000</v>
          </cell>
        </row>
        <row r="6086">
          <cell r="C6086" t="str">
            <v>2000</v>
          </cell>
        </row>
        <row r="6087">
          <cell r="C6087" t="str">
            <v>2000</v>
          </cell>
        </row>
        <row r="6088">
          <cell r="C6088" t="str">
            <v>2000</v>
          </cell>
        </row>
        <row r="6089">
          <cell r="C6089" t="str">
            <v>2000</v>
          </cell>
        </row>
        <row r="6090">
          <cell r="C6090" t="str">
            <v>2000</v>
          </cell>
        </row>
        <row r="6091">
          <cell r="C6091" t="str">
            <v>2000</v>
          </cell>
        </row>
        <row r="6092">
          <cell r="C6092" t="str">
            <v>2000</v>
          </cell>
        </row>
        <row r="6093">
          <cell r="C6093" t="str">
            <v>2000</v>
          </cell>
        </row>
        <row r="6094">
          <cell r="C6094" t="str">
            <v>2000</v>
          </cell>
        </row>
        <row r="6095">
          <cell r="C6095" t="str">
            <v>2000</v>
          </cell>
        </row>
        <row r="6096">
          <cell r="C6096" t="str">
            <v>2000</v>
          </cell>
        </row>
        <row r="6097">
          <cell r="C6097" t="str">
            <v>2000</v>
          </cell>
        </row>
        <row r="6098">
          <cell r="C6098" t="str">
            <v>2000</v>
          </cell>
        </row>
        <row r="6099">
          <cell r="C6099" t="str">
            <v>2000</v>
          </cell>
        </row>
        <row r="6100">
          <cell r="C6100" t="str">
            <v>2000</v>
          </cell>
        </row>
        <row r="6101">
          <cell r="C6101" t="str">
            <v>2000</v>
          </cell>
        </row>
        <row r="6102">
          <cell r="C6102" t="str">
            <v>2000</v>
          </cell>
        </row>
        <row r="6103">
          <cell r="C6103" t="str">
            <v>2000</v>
          </cell>
        </row>
        <row r="6104">
          <cell r="C6104" t="str">
            <v>2000</v>
          </cell>
        </row>
        <row r="6105">
          <cell r="C6105" t="str">
            <v>2000</v>
          </cell>
        </row>
        <row r="6106">
          <cell r="C6106" t="str">
            <v>2000</v>
          </cell>
        </row>
        <row r="6107">
          <cell r="C6107" t="str">
            <v>2000</v>
          </cell>
        </row>
        <row r="6108">
          <cell r="C6108" t="str">
            <v>2000</v>
          </cell>
        </row>
        <row r="6109">
          <cell r="C6109" t="str">
            <v>2000</v>
          </cell>
        </row>
        <row r="6110">
          <cell r="C6110" t="str">
            <v>2000</v>
          </cell>
        </row>
        <row r="6111">
          <cell r="C6111" t="str">
            <v>2000</v>
          </cell>
        </row>
        <row r="6112">
          <cell r="C6112" t="str">
            <v>2000</v>
          </cell>
        </row>
        <row r="6113">
          <cell r="C6113" t="str">
            <v>2000</v>
          </cell>
        </row>
        <row r="6114">
          <cell r="C6114" t="str">
            <v>2000</v>
          </cell>
        </row>
        <row r="6115">
          <cell r="C6115" t="str">
            <v>2000</v>
          </cell>
        </row>
        <row r="6116">
          <cell r="C6116" t="str">
            <v>2000</v>
          </cell>
        </row>
        <row r="6117">
          <cell r="C6117" t="str">
            <v>2000</v>
          </cell>
        </row>
        <row r="6118">
          <cell r="C6118" t="str">
            <v>2000</v>
          </cell>
        </row>
        <row r="6119">
          <cell r="C6119" t="str">
            <v>2000</v>
          </cell>
        </row>
        <row r="6120">
          <cell r="C6120" t="str">
            <v>2000</v>
          </cell>
        </row>
        <row r="6121">
          <cell r="C6121" t="str">
            <v>2000</v>
          </cell>
        </row>
        <row r="6122">
          <cell r="C6122" t="str">
            <v>2000</v>
          </cell>
        </row>
        <row r="6123">
          <cell r="C6123" t="str">
            <v>2000</v>
          </cell>
        </row>
        <row r="6124">
          <cell r="C6124" t="str">
            <v>2000</v>
          </cell>
        </row>
        <row r="6125">
          <cell r="C6125" t="str">
            <v>2000</v>
          </cell>
        </row>
        <row r="6126">
          <cell r="C6126" t="str">
            <v>2000</v>
          </cell>
        </row>
        <row r="6127">
          <cell r="C6127" t="str">
            <v>2000</v>
          </cell>
        </row>
        <row r="6128">
          <cell r="C6128" t="str">
            <v>2000</v>
          </cell>
        </row>
        <row r="6129">
          <cell r="C6129" t="str">
            <v>2000</v>
          </cell>
        </row>
        <row r="6130">
          <cell r="C6130" t="str">
            <v>2000</v>
          </cell>
        </row>
        <row r="6131">
          <cell r="C6131" t="str">
            <v>2000</v>
          </cell>
        </row>
        <row r="6132">
          <cell r="C6132" t="str">
            <v>2000</v>
          </cell>
        </row>
        <row r="6133">
          <cell r="C6133" t="str">
            <v>2000</v>
          </cell>
        </row>
        <row r="6134">
          <cell r="C6134" t="str">
            <v>2000</v>
          </cell>
        </row>
        <row r="6135">
          <cell r="C6135" t="str">
            <v>2000</v>
          </cell>
        </row>
        <row r="6136">
          <cell r="C6136" t="str">
            <v>2000</v>
          </cell>
        </row>
        <row r="6137">
          <cell r="C6137" t="str">
            <v>2000</v>
          </cell>
        </row>
        <row r="6138">
          <cell r="C6138" t="str">
            <v>2000</v>
          </cell>
        </row>
        <row r="6139">
          <cell r="C6139" t="str">
            <v>2000</v>
          </cell>
        </row>
        <row r="6140">
          <cell r="C6140" t="str">
            <v>2000</v>
          </cell>
        </row>
        <row r="6141">
          <cell r="C6141" t="str">
            <v>2000</v>
          </cell>
        </row>
        <row r="6142">
          <cell r="C6142" t="str">
            <v>2000</v>
          </cell>
        </row>
        <row r="6143">
          <cell r="C6143" t="str">
            <v>2000</v>
          </cell>
        </row>
        <row r="6144">
          <cell r="C6144" t="str">
            <v>2000</v>
          </cell>
        </row>
        <row r="6145">
          <cell r="C6145" t="str">
            <v>2000</v>
          </cell>
        </row>
        <row r="6146">
          <cell r="C6146" t="str">
            <v>2000</v>
          </cell>
        </row>
        <row r="6147">
          <cell r="C6147" t="str">
            <v>2000</v>
          </cell>
        </row>
        <row r="6148">
          <cell r="C6148" t="str">
            <v>2000</v>
          </cell>
        </row>
        <row r="6149">
          <cell r="C6149" t="str">
            <v>2000</v>
          </cell>
        </row>
        <row r="6150">
          <cell r="C6150" t="str">
            <v>2000</v>
          </cell>
        </row>
        <row r="6151">
          <cell r="C6151" t="str">
            <v>2000</v>
          </cell>
        </row>
        <row r="6152">
          <cell r="C6152" t="str">
            <v>2000</v>
          </cell>
        </row>
        <row r="6153">
          <cell r="C6153" t="str">
            <v>2000</v>
          </cell>
        </row>
        <row r="6154">
          <cell r="C6154" t="str">
            <v>2000</v>
          </cell>
        </row>
        <row r="6155">
          <cell r="C6155" t="str">
            <v>2000</v>
          </cell>
        </row>
        <row r="6156">
          <cell r="C6156" t="str">
            <v>2000</v>
          </cell>
        </row>
        <row r="6157">
          <cell r="C6157" t="str">
            <v>2000</v>
          </cell>
        </row>
        <row r="6158">
          <cell r="C6158" t="str">
            <v>2000</v>
          </cell>
        </row>
        <row r="6159">
          <cell r="C6159" t="str">
            <v>2000</v>
          </cell>
        </row>
        <row r="6160">
          <cell r="C6160" t="str">
            <v>2000</v>
          </cell>
        </row>
        <row r="6161">
          <cell r="C6161" t="str">
            <v>2000</v>
          </cell>
        </row>
        <row r="6162">
          <cell r="C6162" t="str">
            <v>2000</v>
          </cell>
        </row>
        <row r="6163">
          <cell r="C6163" t="str">
            <v>2000</v>
          </cell>
        </row>
        <row r="6164">
          <cell r="C6164" t="str">
            <v>2000</v>
          </cell>
        </row>
        <row r="6165">
          <cell r="C6165" t="str">
            <v>2000</v>
          </cell>
        </row>
        <row r="6166">
          <cell r="C6166" t="str">
            <v>2000</v>
          </cell>
        </row>
        <row r="6167">
          <cell r="C6167" t="str">
            <v>2000</v>
          </cell>
        </row>
        <row r="6168">
          <cell r="C6168" t="str">
            <v>2000</v>
          </cell>
        </row>
        <row r="6169">
          <cell r="C6169" t="str">
            <v>2000</v>
          </cell>
        </row>
        <row r="6170">
          <cell r="C6170" t="str">
            <v>2000</v>
          </cell>
        </row>
        <row r="6171">
          <cell r="C6171" t="str">
            <v>2000</v>
          </cell>
        </row>
        <row r="6172">
          <cell r="C6172" t="str">
            <v>2000</v>
          </cell>
        </row>
        <row r="6173">
          <cell r="C6173" t="str">
            <v>2000</v>
          </cell>
        </row>
        <row r="6174">
          <cell r="C6174" t="str">
            <v>2000</v>
          </cell>
        </row>
        <row r="6175">
          <cell r="C6175" t="str">
            <v>2000</v>
          </cell>
        </row>
        <row r="6176">
          <cell r="C6176" t="str">
            <v>2000</v>
          </cell>
        </row>
        <row r="6177">
          <cell r="C6177" t="str">
            <v>2000</v>
          </cell>
        </row>
        <row r="6178">
          <cell r="C6178" t="str">
            <v>2000</v>
          </cell>
        </row>
        <row r="6179">
          <cell r="C6179" t="str">
            <v>2000</v>
          </cell>
        </row>
        <row r="6180">
          <cell r="C6180" t="str">
            <v>2000</v>
          </cell>
        </row>
        <row r="6181">
          <cell r="C6181" t="str">
            <v>2000</v>
          </cell>
        </row>
        <row r="6182">
          <cell r="C6182" t="str">
            <v>2000</v>
          </cell>
        </row>
        <row r="6183">
          <cell r="C6183" t="str">
            <v>2000</v>
          </cell>
        </row>
        <row r="6184">
          <cell r="C6184" t="str">
            <v>2000</v>
          </cell>
        </row>
        <row r="6185">
          <cell r="C6185" t="str">
            <v>2000</v>
          </cell>
        </row>
        <row r="6186">
          <cell r="C6186" t="str">
            <v>2000</v>
          </cell>
        </row>
        <row r="6187">
          <cell r="C6187" t="str">
            <v>2000</v>
          </cell>
        </row>
        <row r="6188">
          <cell r="C6188" t="str">
            <v>2000</v>
          </cell>
        </row>
        <row r="6189">
          <cell r="C6189" t="str">
            <v>2000</v>
          </cell>
        </row>
        <row r="6190">
          <cell r="C6190" t="str">
            <v>2000</v>
          </cell>
        </row>
        <row r="6191">
          <cell r="C6191" t="str">
            <v>2000</v>
          </cell>
        </row>
        <row r="6192">
          <cell r="C6192" t="str">
            <v>2000</v>
          </cell>
        </row>
        <row r="6193">
          <cell r="C6193" t="str">
            <v>2000</v>
          </cell>
        </row>
        <row r="6194">
          <cell r="C6194" t="str">
            <v>2000</v>
          </cell>
        </row>
        <row r="6195">
          <cell r="C6195" t="str">
            <v>2000</v>
          </cell>
        </row>
        <row r="6196">
          <cell r="C6196" t="str">
            <v>2000</v>
          </cell>
        </row>
        <row r="6197">
          <cell r="C6197" t="str">
            <v>2000</v>
          </cell>
        </row>
        <row r="6198">
          <cell r="C6198" t="str">
            <v>2000</v>
          </cell>
        </row>
        <row r="6199">
          <cell r="C6199" t="str">
            <v>2000</v>
          </cell>
        </row>
        <row r="6200">
          <cell r="C6200" t="str">
            <v>2000</v>
          </cell>
        </row>
        <row r="6201">
          <cell r="C6201" t="str">
            <v>2000</v>
          </cell>
        </row>
        <row r="6202">
          <cell r="C6202" t="str">
            <v>2000</v>
          </cell>
        </row>
        <row r="6203">
          <cell r="C6203" t="str">
            <v>2000</v>
          </cell>
        </row>
        <row r="6204">
          <cell r="C6204" t="str">
            <v>2000</v>
          </cell>
        </row>
        <row r="6205">
          <cell r="C6205" t="str">
            <v>2000</v>
          </cell>
        </row>
        <row r="6206">
          <cell r="C6206" t="str">
            <v>2000</v>
          </cell>
        </row>
        <row r="6207">
          <cell r="C6207" t="str">
            <v>2000</v>
          </cell>
        </row>
        <row r="6208">
          <cell r="C6208" t="str">
            <v>2000</v>
          </cell>
        </row>
        <row r="6209">
          <cell r="C6209" t="str">
            <v>2000</v>
          </cell>
        </row>
        <row r="6210">
          <cell r="C6210" t="str">
            <v>2000</v>
          </cell>
        </row>
        <row r="6211">
          <cell r="C6211" t="str">
            <v>2000</v>
          </cell>
        </row>
        <row r="6212">
          <cell r="C6212" t="str">
            <v>2000</v>
          </cell>
        </row>
        <row r="6213">
          <cell r="C6213" t="str">
            <v>2000</v>
          </cell>
        </row>
        <row r="6214">
          <cell r="C6214" t="str">
            <v>2000</v>
          </cell>
        </row>
        <row r="6215">
          <cell r="C6215" t="str">
            <v>2000</v>
          </cell>
        </row>
        <row r="6216">
          <cell r="C6216" t="str">
            <v>2000</v>
          </cell>
        </row>
        <row r="6217">
          <cell r="C6217" t="str">
            <v>2000</v>
          </cell>
        </row>
        <row r="6218">
          <cell r="C6218" t="str">
            <v>2000</v>
          </cell>
        </row>
        <row r="6219">
          <cell r="C6219" t="str">
            <v>2000</v>
          </cell>
        </row>
        <row r="6220">
          <cell r="C6220" t="str">
            <v>2000</v>
          </cell>
        </row>
        <row r="6221">
          <cell r="C6221" t="str">
            <v>2000</v>
          </cell>
        </row>
        <row r="6222">
          <cell r="C6222" t="str">
            <v>2000</v>
          </cell>
        </row>
        <row r="6223">
          <cell r="C6223" t="str">
            <v>2000</v>
          </cell>
        </row>
        <row r="6224">
          <cell r="C6224" t="str">
            <v>2000</v>
          </cell>
        </row>
        <row r="6225">
          <cell r="C6225" t="str">
            <v>2000</v>
          </cell>
        </row>
        <row r="6226">
          <cell r="C6226" t="str">
            <v>2000</v>
          </cell>
        </row>
        <row r="6227">
          <cell r="C6227" t="str">
            <v>2000</v>
          </cell>
        </row>
        <row r="6228">
          <cell r="C6228" t="str">
            <v>2000</v>
          </cell>
        </row>
        <row r="6229">
          <cell r="C6229" t="str">
            <v>2000</v>
          </cell>
        </row>
        <row r="6230">
          <cell r="C6230" t="str">
            <v>2000</v>
          </cell>
        </row>
        <row r="6231">
          <cell r="C6231" t="str">
            <v>2000</v>
          </cell>
        </row>
        <row r="6232">
          <cell r="C6232" t="str">
            <v>2000</v>
          </cell>
        </row>
        <row r="6233">
          <cell r="C6233" t="str">
            <v>2000</v>
          </cell>
        </row>
        <row r="6234">
          <cell r="C6234" t="str">
            <v>2000</v>
          </cell>
        </row>
        <row r="6235">
          <cell r="C6235" t="str">
            <v>2000</v>
          </cell>
        </row>
        <row r="6236">
          <cell r="C6236" t="str">
            <v>2000</v>
          </cell>
        </row>
        <row r="6237">
          <cell r="C6237" t="str">
            <v>2000</v>
          </cell>
        </row>
        <row r="6238">
          <cell r="C6238" t="str">
            <v>2000</v>
          </cell>
        </row>
        <row r="6239">
          <cell r="C6239" t="str">
            <v>2000</v>
          </cell>
        </row>
        <row r="6240">
          <cell r="C6240" t="str">
            <v>2000</v>
          </cell>
        </row>
        <row r="6241">
          <cell r="C6241" t="str">
            <v>2000</v>
          </cell>
        </row>
        <row r="6242">
          <cell r="C6242" t="str">
            <v>2000</v>
          </cell>
        </row>
        <row r="6243">
          <cell r="C6243" t="str">
            <v>2000</v>
          </cell>
        </row>
        <row r="6244">
          <cell r="C6244" t="str">
            <v>2000</v>
          </cell>
        </row>
        <row r="6245">
          <cell r="C6245" t="str">
            <v>2000</v>
          </cell>
        </row>
        <row r="6246">
          <cell r="C6246" t="str">
            <v>2000</v>
          </cell>
        </row>
        <row r="6247">
          <cell r="C6247" t="str">
            <v>2000</v>
          </cell>
        </row>
        <row r="6248">
          <cell r="C6248" t="str">
            <v>2000</v>
          </cell>
        </row>
        <row r="6249">
          <cell r="C6249" t="str">
            <v>2000</v>
          </cell>
        </row>
        <row r="6250">
          <cell r="C6250" t="str">
            <v>2000</v>
          </cell>
        </row>
        <row r="6251">
          <cell r="C6251" t="str">
            <v>2000</v>
          </cell>
        </row>
        <row r="6252">
          <cell r="C6252" t="str">
            <v>2000</v>
          </cell>
        </row>
        <row r="6253">
          <cell r="C6253" t="str">
            <v>2000</v>
          </cell>
        </row>
        <row r="6254">
          <cell r="C6254" t="str">
            <v>2000</v>
          </cell>
        </row>
        <row r="6255">
          <cell r="C6255" t="str">
            <v>2000</v>
          </cell>
        </row>
        <row r="6256">
          <cell r="C6256" t="str">
            <v>2000</v>
          </cell>
        </row>
        <row r="6257">
          <cell r="C6257" t="str">
            <v>2000</v>
          </cell>
        </row>
        <row r="6258">
          <cell r="C6258" t="str">
            <v>2000</v>
          </cell>
        </row>
        <row r="6259">
          <cell r="C6259" t="str">
            <v>2000</v>
          </cell>
        </row>
        <row r="6260">
          <cell r="C6260" t="str">
            <v>2000</v>
          </cell>
        </row>
        <row r="6261">
          <cell r="C6261" t="str">
            <v>2000</v>
          </cell>
        </row>
        <row r="6262">
          <cell r="C6262" t="str">
            <v>2000</v>
          </cell>
        </row>
        <row r="6263">
          <cell r="C6263" t="str">
            <v>2000</v>
          </cell>
        </row>
        <row r="6264">
          <cell r="C6264" t="str">
            <v>2000</v>
          </cell>
        </row>
        <row r="6265">
          <cell r="C6265" t="str">
            <v>2000</v>
          </cell>
        </row>
        <row r="6266">
          <cell r="C6266" t="str">
            <v>2000</v>
          </cell>
        </row>
        <row r="6267">
          <cell r="C6267" t="str">
            <v>2000</v>
          </cell>
        </row>
        <row r="6268">
          <cell r="C6268" t="str">
            <v>2000</v>
          </cell>
        </row>
        <row r="6269">
          <cell r="C6269" t="str">
            <v>2000</v>
          </cell>
        </row>
        <row r="6270">
          <cell r="C6270" t="str">
            <v>2000</v>
          </cell>
        </row>
        <row r="6271">
          <cell r="C6271" t="str">
            <v>2000</v>
          </cell>
        </row>
        <row r="6272">
          <cell r="C6272" t="str">
            <v>2000</v>
          </cell>
        </row>
        <row r="6273">
          <cell r="C6273" t="str">
            <v>2000</v>
          </cell>
        </row>
        <row r="6274">
          <cell r="C6274" t="str">
            <v>2000</v>
          </cell>
        </row>
        <row r="6275">
          <cell r="C6275" t="str">
            <v>2000</v>
          </cell>
        </row>
        <row r="6276">
          <cell r="C6276" t="str">
            <v>2000</v>
          </cell>
        </row>
        <row r="6277">
          <cell r="C6277" t="str">
            <v>2000</v>
          </cell>
        </row>
        <row r="6278">
          <cell r="C6278" t="str">
            <v>2000</v>
          </cell>
        </row>
        <row r="6279">
          <cell r="C6279" t="str">
            <v>2000</v>
          </cell>
        </row>
        <row r="6280">
          <cell r="C6280" t="str">
            <v>2000</v>
          </cell>
        </row>
        <row r="6281">
          <cell r="C6281" t="str">
            <v>2000</v>
          </cell>
        </row>
        <row r="6282">
          <cell r="C6282" t="str">
            <v>2000</v>
          </cell>
        </row>
        <row r="6283">
          <cell r="C6283" t="str">
            <v>2000</v>
          </cell>
        </row>
        <row r="6284">
          <cell r="C6284" t="str">
            <v>2000</v>
          </cell>
        </row>
        <row r="6285">
          <cell r="C6285" t="str">
            <v>2000</v>
          </cell>
        </row>
        <row r="6286">
          <cell r="C6286" t="str">
            <v>2000</v>
          </cell>
        </row>
        <row r="6287">
          <cell r="C6287" t="str">
            <v>2000</v>
          </cell>
        </row>
        <row r="6288">
          <cell r="C6288" t="str">
            <v>2000</v>
          </cell>
        </row>
        <row r="6289">
          <cell r="C6289" t="str">
            <v>2000</v>
          </cell>
        </row>
        <row r="6290">
          <cell r="C6290" t="str">
            <v>2000</v>
          </cell>
        </row>
        <row r="6291">
          <cell r="C6291" t="str">
            <v>2000</v>
          </cell>
        </row>
        <row r="6292">
          <cell r="C6292" t="str">
            <v>2000</v>
          </cell>
        </row>
        <row r="6293">
          <cell r="C6293" t="str">
            <v>2000</v>
          </cell>
        </row>
        <row r="6294">
          <cell r="C6294" t="str">
            <v>2000</v>
          </cell>
        </row>
        <row r="6295">
          <cell r="C6295" t="str">
            <v>2000</v>
          </cell>
        </row>
        <row r="6296">
          <cell r="C6296" t="str">
            <v>2000</v>
          </cell>
        </row>
        <row r="6297">
          <cell r="C6297" t="str">
            <v>2000</v>
          </cell>
        </row>
        <row r="6298">
          <cell r="C6298" t="str">
            <v>2000</v>
          </cell>
        </row>
        <row r="6299">
          <cell r="C6299" t="str">
            <v>2000</v>
          </cell>
        </row>
        <row r="6300">
          <cell r="C6300" t="str">
            <v>2000</v>
          </cell>
        </row>
        <row r="6301">
          <cell r="C6301" t="str">
            <v>2000</v>
          </cell>
        </row>
        <row r="6302">
          <cell r="C6302" t="str">
            <v>2000</v>
          </cell>
        </row>
        <row r="6303">
          <cell r="C6303" t="str">
            <v>2000</v>
          </cell>
        </row>
        <row r="6304">
          <cell r="C6304" t="str">
            <v>2000</v>
          </cell>
        </row>
        <row r="6305">
          <cell r="C6305" t="str">
            <v>2000</v>
          </cell>
        </row>
        <row r="6306">
          <cell r="C6306" t="str">
            <v>2000</v>
          </cell>
        </row>
        <row r="6307">
          <cell r="C6307" t="str">
            <v>2000</v>
          </cell>
        </row>
        <row r="6308">
          <cell r="C6308" t="str">
            <v>2000</v>
          </cell>
        </row>
        <row r="6309">
          <cell r="C6309" t="str">
            <v>2000</v>
          </cell>
        </row>
        <row r="6310">
          <cell r="C6310" t="str">
            <v>2000</v>
          </cell>
        </row>
        <row r="6311">
          <cell r="C6311" t="str">
            <v>2000</v>
          </cell>
        </row>
        <row r="6312">
          <cell r="C6312" t="str">
            <v>2000</v>
          </cell>
        </row>
        <row r="6313">
          <cell r="C6313" t="str">
            <v>2000</v>
          </cell>
        </row>
        <row r="6314">
          <cell r="C6314" t="str">
            <v>2000</v>
          </cell>
        </row>
        <row r="6315">
          <cell r="C6315" t="str">
            <v>2000</v>
          </cell>
        </row>
        <row r="6316">
          <cell r="C6316" t="str">
            <v>2000</v>
          </cell>
        </row>
        <row r="6317">
          <cell r="C6317" t="str">
            <v>2000</v>
          </cell>
        </row>
        <row r="6318">
          <cell r="C6318" t="str">
            <v>2000</v>
          </cell>
        </row>
        <row r="6319">
          <cell r="C6319" t="str">
            <v>2000</v>
          </cell>
        </row>
        <row r="6320">
          <cell r="C6320" t="str">
            <v>2000</v>
          </cell>
        </row>
        <row r="6321">
          <cell r="C6321" t="str">
            <v>2000</v>
          </cell>
        </row>
        <row r="6322">
          <cell r="C6322" t="str">
            <v>2000</v>
          </cell>
        </row>
        <row r="6323">
          <cell r="C6323" t="str">
            <v>2000</v>
          </cell>
        </row>
        <row r="6324">
          <cell r="C6324" t="str">
            <v>2000</v>
          </cell>
        </row>
        <row r="6325">
          <cell r="C6325" t="str">
            <v>2000</v>
          </cell>
        </row>
        <row r="6326">
          <cell r="C6326" t="str">
            <v>2000</v>
          </cell>
        </row>
        <row r="6327">
          <cell r="C6327" t="str">
            <v>2000</v>
          </cell>
        </row>
        <row r="6328">
          <cell r="C6328" t="str">
            <v>2000</v>
          </cell>
        </row>
        <row r="6329">
          <cell r="C6329" t="str">
            <v>2000</v>
          </cell>
        </row>
        <row r="6330">
          <cell r="C6330" t="str">
            <v>2000</v>
          </cell>
        </row>
        <row r="6331">
          <cell r="C6331" t="str">
            <v>2000</v>
          </cell>
        </row>
        <row r="6332">
          <cell r="C6332" t="str">
            <v>2000</v>
          </cell>
        </row>
        <row r="6333">
          <cell r="C6333" t="str">
            <v>2000</v>
          </cell>
        </row>
        <row r="6334">
          <cell r="C6334" t="str">
            <v>2000</v>
          </cell>
        </row>
        <row r="6335">
          <cell r="C6335" t="str">
            <v>2000</v>
          </cell>
        </row>
        <row r="6336">
          <cell r="C6336" t="str">
            <v>2000</v>
          </cell>
        </row>
        <row r="6337">
          <cell r="C6337" t="str">
            <v>2000</v>
          </cell>
        </row>
        <row r="6338">
          <cell r="C6338" t="str">
            <v>2000</v>
          </cell>
        </row>
        <row r="6339">
          <cell r="C6339" t="str">
            <v>2000</v>
          </cell>
        </row>
        <row r="6340">
          <cell r="C6340" t="str">
            <v>2000</v>
          </cell>
        </row>
        <row r="6341">
          <cell r="C6341" t="str">
            <v>2000</v>
          </cell>
        </row>
        <row r="6342">
          <cell r="C6342" t="str">
            <v>2000</v>
          </cell>
        </row>
        <row r="6343">
          <cell r="C6343" t="str">
            <v>2000</v>
          </cell>
        </row>
        <row r="6344">
          <cell r="C6344" t="str">
            <v>2000</v>
          </cell>
        </row>
        <row r="6345">
          <cell r="C6345" t="str">
            <v>2000</v>
          </cell>
        </row>
        <row r="6346">
          <cell r="C6346" t="str">
            <v>2000</v>
          </cell>
        </row>
        <row r="6347">
          <cell r="C6347" t="str">
            <v>2000</v>
          </cell>
        </row>
        <row r="6348">
          <cell r="C6348" t="str">
            <v>2000</v>
          </cell>
        </row>
        <row r="6349">
          <cell r="C6349" t="str">
            <v>2000</v>
          </cell>
        </row>
        <row r="6350">
          <cell r="C6350" t="str">
            <v>2000</v>
          </cell>
        </row>
        <row r="6351">
          <cell r="C6351" t="str">
            <v>2000</v>
          </cell>
        </row>
        <row r="6352">
          <cell r="C6352" t="str">
            <v>2000</v>
          </cell>
        </row>
        <row r="6353">
          <cell r="C6353" t="str">
            <v>2000</v>
          </cell>
        </row>
        <row r="6354">
          <cell r="C6354" t="str">
            <v>2000</v>
          </cell>
        </row>
        <row r="6355">
          <cell r="C6355" t="str">
            <v>2000</v>
          </cell>
        </row>
        <row r="6356">
          <cell r="C6356" t="str">
            <v>2000</v>
          </cell>
        </row>
        <row r="6357">
          <cell r="C6357" t="str">
            <v>2000</v>
          </cell>
        </row>
        <row r="6358">
          <cell r="C6358" t="str">
            <v>2000</v>
          </cell>
        </row>
        <row r="6359">
          <cell r="C6359" t="str">
            <v>2000</v>
          </cell>
        </row>
        <row r="6360">
          <cell r="C6360" t="str">
            <v>2000</v>
          </cell>
        </row>
        <row r="6361">
          <cell r="C6361" t="str">
            <v>2000</v>
          </cell>
        </row>
        <row r="6362">
          <cell r="C6362" t="str">
            <v>2000</v>
          </cell>
        </row>
        <row r="6363">
          <cell r="C6363" t="str">
            <v>2000</v>
          </cell>
        </row>
        <row r="6364">
          <cell r="C6364" t="str">
            <v>2000</v>
          </cell>
        </row>
        <row r="6365">
          <cell r="C6365" t="str">
            <v>2000</v>
          </cell>
        </row>
        <row r="6366">
          <cell r="C6366" t="str">
            <v>2000</v>
          </cell>
        </row>
        <row r="6367">
          <cell r="C6367" t="str">
            <v>2000</v>
          </cell>
        </row>
        <row r="6368">
          <cell r="C6368" t="str">
            <v>2000</v>
          </cell>
        </row>
        <row r="6369">
          <cell r="C6369" t="str">
            <v>2000</v>
          </cell>
        </row>
        <row r="6370">
          <cell r="C6370" t="str">
            <v>2000</v>
          </cell>
        </row>
        <row r="6371">
          <cell r="C6371" t="str">
            <v>2000</v>
          </cell>
        </row>
        <row r="6372">
          <cell r="C6372" t="str">
            <v>2000</v>
          </cell>
        </row>
        <row r="6373">
          <cell r="C6373" t="str">
            <v>2000</v>
          </cell>
        </row>
        <row r="6374">
          <cell r="C6374" t="str">
            <v>2000</v>
          </cell>
        </row>
        <row r="6375">
          <cell r="C6375" t="str">
            <v>2000</v>
          </cell>
        </row>
        <row r="6376">
          <cell r="C6376" t="str">
            <v>2000</v>
          </cell>
        </row>
        <row r="6377">
          <cell r="C6377" t="str">
            <v>2000</v>
          </cell>
        </row>
        <row r="6378">
          <cell r="C6378" t="str">
            <v>2000</v>
          </cell>
        </row>
        <row r="6379">
          <cell r="C6379" t="str">
            <v>2000</v>
          </cell>
        </row>
        <row r="6380">
          <cell r="C6380" t="str">
            <v>2000</v>
          </cell>
        </row>
        <row r="6381">
          <cell r="C6381" t="str">
            <v>2000</v>
          </cell>
        </row>
        <row r="6382">
          <cell r="C6382" t="str">
            <v>2000</v>
          </cell>
        </row>
        <row r="6383">
          <cell r="C6383" t="str">
            <v>2000</v>
          </cell>
        </row>
        <row r="6384">
          <cell r="C6384" t="str">
            <v>2000</v>
          </cell>
        </row>
        <row r="6385">
          <cell r="C6385" t="str">
            <v>2000</v>
          </cell>
        </row>
        <row r="6386">
          <cell r="C6386" t="str">
            <v>2000</v>
          </cell>
        </row>
        <row r="6387">
          <cell r="C6387" t="str">
            <v>2000</v>
          </cell>
        </row>
        <row r="6388">
          <cell r="C6388" t="str">
            <v>2000</v>
          </cell>
        </row>
        <row r="6389">
          <cell r="C6389" t="str">
            <v>2000</v>
          </cell>
        </row>
        <row r="6390">
          <cell r="C6390" t="str">
            <v>2000</v>
          </cell>
        </row>
        <row r="6391">
          <cell r="C6391" t="str">
            <v>2000</v>
          </cell>
        </row>
        <row r="6392">
          <cell r="C6392" t="str">
            <v>2000</v>
          </cell>
        </row>
        <row r="6393">
          <cell r="C6393" t="str">
            <v>2000</v>
          </cell>
        </row>
        <row r="6394">
          <cell r="C6394" t="str">
            <v>2000</v>
          </cell>
        </row>
        <row r="6395">
          <cell r="C6395" t="str">
            <v>2000</v>
          </cell>
        </row>
        <row r="6396">
          <cell r="C6396" t="str">
            <v>2000</v>
          </cell>
        </row>
        <row r="6397">
          <cell r="C6397" t="str">
            <v>2000</v>
          </cell>
        </row>
        <row r="6398">
          <cell r="C6398" t="str">
            <v>2000</v>
          </cell>
        </row>
        <row r="6399">
          <cell r="C6399" t="str">
            <v>2000</v>
          </cell>
        </row>
        <row r="6400">
          <cell r="C6400" t="str">
            <v>2000</v>
          </cell>
        </row>
        <row r="6401">
          <cell r="C6401" t="str">
            <v>2000</v>
          </cell>
        </row>
        <row r="6402">
          <cell r="C6402" t="str">
            <v>2000</v>
          </cell>
        </row>
        <row r="6403">
          <cell r="C6403" t="str">
            <v>2000</v>
          </cell>
        </row>
        <row r="6404">
          <cell r="C6404" t="str">
            <v>2000</v>
          </cell>
        </row>
        <row r="6405">
          <cell r="C6405" t="str">
            <v>2000</v>
          </cell>
        </row>
        <row r="6406">
          <cell r="C6406" t="str">
            <v>2000</v>
          </cell>
        </row>
        <row r="6407">
          <cell r="C6407" t="str">
            <v>2000</v>
          </cell>
        </row>
        <row r="6408">
          <cell r="C6408" t="str">
            <v>2000</v>
          </cell>
        </row>
        <row r="6409">
          <cell r="C6409" t="str">
            <v>2000</v>
          </cell>
        </row>
        <row r="6410">
          <cell r="C6410" t="str">
            <v>2000</v>
          </cell>
        </row>
        <row r="6411">
          <cell r="C6411" t="str">
            <v>2000</v>
          </cell>
        </row>
        <row r="6412">
          <cell r="C6412" t="str">
            <v>2000</v>
          </cell>
        </row>
        <row r="6413">
          <cell r="C6413" t="str">
            <v>2000</v>
          </cell>
        </row>
        <row r="6414">
          <cell r="C6414" t="str">
            <v>2000</v>
          </cell>
        </row>
        <row r="6415">
          <cell r="C6415" t="str">
            <v>2000</v>
          </cell>
        </row>
        <row r="6416">
          <cell r="C6416" t="str">
            <v>2000</v>
          </cell>
        </row>
        <row r="6417">
          <cell r="C6417" t="str">
            <v>2000</v>
          </cell>
        </row>
        <row r="6418">
          <cell r="C6418" t="str">
            <v>2000</v>
          </cell>
        </row>
        <row r="6419">
          <cell r="C6419" t="str">
            <v>2000</v>
          </cell>
        </row>
        <row r="6420">
          <cell r="C6420" t="str">
            <v>2000</v>
          </cell>
        </row>
        <row r="6421">
          <cell r="C6421" t="str">
            <v>2000</v>
          </cell>
        </row>
        <row r="6422">
          <cell r="C6422" t="str">
            <v>2000</v>
          </cell>
        </row>
        <row r="6423">
          <cell r="C6423" t="str">
            <v>2000</v>
          </cell>
        </row>
        <row r="6424">
          <cell r="C6424" t="str">
            <v>2000</v>
          </cell>
        </row>
        <row r="6425">
          <cell r="C6425" t="str">
            <v>2000</v>
          </cell>
        </row>
        <row r="6426">
          <cell r="C6426" t="str">
            <v>2000</v>
          </cell>
        </row>
        <row r="6427">
          <cell r="C6427" t="str">
            <v>2000</v>
          </cell>
        </row>
        <row r="6428">
          <cell r="C6428" t="str">
            <v>2000</v>
          </cell>
        </row>
        <row r="6429">
          <cell r="C6429" t="str">
            <v>2000</v>
          </cell>
        </row>
        <row r="6430">
          <cell r="C6430" t="str">
            <v>2000</v>
          </cell>
        </row>
        <row r="6431">
          <cell r="C6431" t="str">
            <v>2000</v>
          </cell>
        </row>
        <row r="6432">
          <cell r="C6432" t="str">
            <v>2000</v>
          </cell>
        </row>
        <row r="6433">
          <cell r="C6433" t="str">
            <v>2000</v>
          </cell>
        </row>
        <row r="6434">
          <cell r="C6434" t="str">
            <v>2000</v>
          </cell>
        </row>
        <row r="6435">
          <cell r="C6435" t="str">
            <v>2000</v>
          </cell>
        </row>
        <row r="6436">
          <cell r="C6436" t="str">
            <v>2000</v>
          </cell>
        </row>
        <row r="6437">
          <cell r="C6437" t="str">
            <v>2000</v>
          </cell>
        </row>
        <row r="6438">
          <cell r="C6438" t="str">
            <v>2000</v>
          </cell>
        </row>
        <row r="6439">
          <cell r="C6439" t="str">
            <v>2000</v>
          </cell>
        </row>
        <row r="6440">
          <cell r="C6440" t="str">
            <v>2000</v>
          </cell>
        </row>
        <row r="6441">
          <cell r="C6441" t="str">
            <v>2000</v>
          </cell>
        </row>
        <row r="6442">
          <cell r="C6442" t="str">
            <v>2000</v>
          </cell>
        </row>
        <row r="6443">
          <cell r="C6443" t="str">
            <v>2000</v>
          </cell>
        </row>
        <row r="6444">
          <cell r="C6444" t="str">
            <v>2000</v>
          </cell>
        </row>
        <row r="6445">
          <cell r="C6445" t="str">
            <v>2000</v>
          </cell>
        </row>
        <row r="6446">
          <cell r="C6446" t="str">
            <v>2000</v>
          </cell>
        </row>
        <row r="6447">
          <cell r="C6447" t="str">
            <v>2000</v>
          </cell>
        </row>
        <row r="6448">
          <cell r="C6448" t="str">
            <v>2000</v>
          </cell>
        </row>
        <row r="6449">
          <cell r="C6449" t="str">
            <v>2000</v>
          </cell>
        </row>
        <row r="6450">
          <cell r="C6450" t="str">
            <v>2000</v>
          </cell>
        </row>
        <row r="6451">
          <cell r="C6451" t="str">
            <v>2000</v>
          </cell>
        </row>
        <row r="6452">
          <cell r="C6452" t="str">
            <v>2000</v>
          </cell>
        </row>
        <row r="6453">
          <cell r="C6453" t="str">
            <v>2000</v>
          </cell>
        </row>
        <row r="6454">
          <cell r="C6454" t="str">
            <v>2000</v>
          </cell>
        </row>
        <row r="6455">
          <cell r="C6455" t="str">
            <v>2000</v>
          </cell>
        </row>
        <row r="6456">
          <cell r="C6456" t="str">
            <v>2000</v>
          </cell>
        </row>
        <row r="6457">
          <cell r="C6457" t="str">
            <v>2000</v>
          </cell>
        </row>
        <row r="6458">
          <cell r="C6458" t="str">
            <v>2000</v>
          </cell>
        </row>
        <row r="6459">
          <cell r="C6459" t="str">
            <v>2000</v>
          </cell>
        </row>
        <row r="6460">
          <cell r="C6460" t="str">
            <v>2000</v>
          </cell>
        </row>
        <row r="6461">
          <cell r="C6461" t="str">
            <v>2000</v>
          </cell>
        </row>
        <row r="6462">
          <cell r="C6462" t="str">
            <v>2000</v>
          </cell>
        </row>
        <row r="6463">
          <cell r="C6463" t="str">
            <v>2000</v>
          </cell>
        </row>
        <row r="6464">
          <cell r="C6464" t="str">
            <v>2000</v>
          </cell>
        </row>
        <row r="6465">
          <cell r="C6465" t="str">
            <v>2000</v>
          </cell>
        </row>
        <row r="6466">
          <cell r="C6466" t="str">
            <v>2000</v>
          </cell>
        </row>
        <row r="6467">
          <cell r="C6467" t="str">
            <v>2000</v>
          </cell>
        </row>
        <row r="6468">
          <cell r="C6468" t="str">
            <v>2000</v>
          </cell>
        </row>
        <row r="6469">
          <cell r="C6469" t="str">
            <v>2000</v>
          </cell>
        </row>
        <row r="6470">
          <cell r="C6470" t="str">
            <v>2000</v>
          </cell>
        </row>
        <row r="6471">
          <cell r="C6471" t="str">
            <v>2000</v>
          </cell>
        </row>
        <row r="6472">
          <cell r="C6472" t="str">
            <v>2000</v>
          </cell>
        </row>
        <row r="6473">
          <cell r="C6473" t="str">
            <v>2000</v>
          </cell>
        </row>
        <row r="6474">
          <cell r="C6474" t="str">
            <v>2000</v>
          </cell>
        </row>
        <row r="6475">
          <cell r="C6475" t="str">
            <v>2000</v>
          </cell>
        </row>
        <row r="6476">
          <cell r="C6476" t="str">
            <v>2000</v>
          </cell>
        </row>
        <row r="6477">
          <cell r="C6477" t="str">
            <v>2000</v>
          </cell>
        </row>
        <row r="6478">
          <cell r="C6478" t="str">
            <v>2000</v>
          </cell>
        </row>
        <row r="6479">
          <cell r="C6479" t="str">
            <v>2000</v>
          </cell>
        </row>
        <row r="6480">
          <cell r="C6480" t="str">
            <v>2000</v>
          </cell>
        </row>
        <row r="6481">
          <cell r="C6481" t="str">
            <v>2000</v>
          </cell>
        </row>
        <row r="6482">
          <cell r="C6482" t="str">
            <v>2000</v>
          </cell>
        </row>
        <row r="6483">
          <cell r="C6483" t="str">
            <v>2000</v>
          </cell>
        </row>
        <row r="6484">
          <cell r="C6484" t="str">
            <v>2000</v>
          </cell>
        </row>
        <row r="6485">
          <cell r="C6485" t="str">
            <v>2000</v>
          </cell>
        </row>
        <row r="6486">
          <cell r="C6486" t="str">
            <v>2000</v>
          </cell>
        </row>
        <row r="6487">
          <cell r="C6487" t="str">
            <v>2000</v>
          </cell>
        </row>
        <row r="6488">
          <cell r="C6488" t="str">
            <v>2000</v>
          </cell>
        </row>
        <row r="6489">
          <cell r="C6489" t="str">
            <v>2000</v>
          </cell>
        </row>
        <row r="6490">
          <cell r="C6490" t="str">
            <v>2000</v>
          </cell>
        </row>
        <row r="6491">
          <cell r="C6491" t="str">
            <v>2000</v>
          </cell>
        </row>
        <row r="6492">
          <cell r="C6492" t="str">
            <v>2000</v>
          </cell>
        </row>
        <row r="6493">
          <cell r="C6493" t="str">
            <v>2000</v>
          </cell>
        </row>
        <row r="6494">
          <cell r="C6494" t="str">
            <v>2000</v>
          </cell>
        </row>
        <row r="6495">
          <cell r="C6495" t="str">
            <v>2000</v>
          </cell>
        </row>
        <row r="6496">
          <cell r="C6496" t="str">
            <v>2000</v>
          </cell>
        </row>
        <row r="6497">
          <cell r="C6497" t="str">
            <v>2000</v>
          </cell>
        </row>
        <row r="6498">
          <cell r="C6498" t="str">
            <v>2000</v>
          </cell>
        </row>
        <row r="6499">
          <cell r="C6499" t="str">
            <v>2000</v>
          </cell>
        </row>
        <row r="6500">
          <cell r="C6500" t="str">
            <v>2000</v>
          </cell>
        </row>
        <row r="6501">
          <cell r="C6501" t="str">
            <v>2000</v>
          </cell>
        </row>
        <row r="6502">
          <cell r="C6502" t="str">
            <v>2000</v>
          </cell>
        </row>
        <row r="6503">
          <cell r="C6503" t="str">
            <v>2000</v>
          </cell>
        </row>
        <row r="6504">
          <cell r="C6504" t="str">
            <v>2000</v>
          </cell>
        </row>
        <row r="6505">
          <cell r="C6505" t="str">
            <v>2000</v>
          </cell>
        </row>
        <row r="6506">
          <cell r="C6506" t="str">
            <v>2000</v>
          </cell>
        </row>
        <row r="6507">
          <cell r="C6507" t="str">
            <v>2000</v>
          </cell>
        </row>
        <row r="6508">
          <cell r="C6508" t="str">
            <v>2000</v>
          </cell>
        </row>
        <row r="6509">
          <cell r="C6509" t="str">
            <v>2000</v>
          </cell>
        </row>
        <row r="6510">
          <cell r="C6510" t="str">
            <v>2000</v>
          </cell>
        </row>
        <row r="6511">
          <cell r="C6511" t="str">
            <v>2000</v>
          </cell>
        </row>
        <row r="6512">
          <cell r="C6512" t="str">
            <v>2000</v>
          </cell>
        </row>
        <row r="6513">
          <cell r="C6513" t="str">
            <v>2000</v>
          </cell>
        </row>
        <row r="6514">
          <cell r="C6514" t="str">
            <v>2000</v>
          </cell>
        </row>
        <row r="6515">
          <cell r="C6515" t="str">
            <v>2000</v>
          </cell>
        </row>
        <row r="6516">
          <cell r="C6516" t="str">
            <v>2000</v>
          </cell>
        </row>
        <row r="6517">
          <cell r="C6517" t="str">
            <v>2000</v>
          </cell>
        </row>
        <row r="6518">
          <cell r="C6518" t="str">
            <v>2000</v>
          </cell>
        </row>
        <row r="6519">
          <cell r="C6519" t="str">
            <v>2000</v>
          </cell>
        </row>
        <row r="6520">
          <cell r="C6520" t="str">
            <v>2000</v>
          </cell>
        </row>
        <row r="6521">
          <cell r="C6521" t="str">
            <v>2000</v>
          </cell>
        </row>
        <row r="6522">
          <cell r="C6522" t="str">
            <v>2000</v>
          </cell>
        </row>
        <row r="6523">
          <cell r="C6523" t="str">
            <v>2000</v>
          </cell>
        </row>
        <row r="6524">
          <cell r="C6524" t="str">
            <v>2000</v>
          </cell>
        </row>
        <row r="6525">
          <cell r="C6525" t="str">
            <v>2000</v>
          </cell>
        </row>
        <row r="6526">
          <cell r="C6526" t="str">
            <v>2000</v>
          </cell>
        </row>
        <row r="6527">
          <cell r="C6527" t="str">
            <v>2000</v>
          </cell>
        </row>
        <row r="6528">
          <cell r="C6528" t="str">
            <v>2000</v>
          </cell>
        </row>
        <row r="6529">
          <cell r="C6529" t="str">
            <v>2000</v>
          </cell>
        </row>
        <row r="6530">
          <cell r="C6530" t="str">
            <v>2000</v>
          </cell>
        </row>
        <row r="6531">
          <cell r="C6531" t="str">
            <v>2000</v>
          </cell>
        </row>
        <row r="6532">
          <cell r="C6532" t="str">
            <v>2000</v>
          </cell>
        </row>
        <row r="6533">
          <cell r="C6533" t="str">
            <v>2000</v>
          </cell>
        </row>
        <row r="6534">
          <cell r="C6534" t="str">
            <v>2000</v>
          </cell>
        </row>
        <row r="6535">
          <cell r="C6535" t="str">
            <v>2000</v>
          </cell>
        </row>
        <row r="6536">
          <cell r="C6536" t="str">
            <v>2000</v>
          </cell>
        </row>
        <row r="6537">
          <cell r="C6537" t="str">
            <v>2000</v>
          </cell>
        </row>
        <row r="6538">
          <cell r="C6538" t="str">
            <v>2000</v>
          </cell>
        </row>
        <row r="6539">
          <cell r="C6539" t="str">
            <v>2000</v>
          </cell>
        </row>
        <row r="6540">
          <cell r="C6540" t="str">
            <v>2000</v>
          </cell>
        </row>
        <row r="6541">
          <cell r="C6541" t="str">
            <v>2000</v>
          </cell>
        </row>
        <row r="6542">
          <cell r="C6542" t="str">
            <v>2000</v>
          </cell>
        </row>
        <row r="6543">
          <cell r="C6543" t="str">
            <v>2000</v>
          </cell>
        </row>
        <row r="6544">
          <cell r="C6544" t="str">
            <v>2000</v>
          </cell>
        </row>
        <row r="6545">
          <cell r="C6545" t="str">
            <v>2000</v>
          </cell>
        </row>
        <row r="6546">
          <cell r="C6546" t="str">
            <v>2000</v>
          </cell>
        </row>
        <row r="6547">
          <cell r="C6547" t="str">
            <v>2000</v>
          </cell>
        </row>
        <row r="6548">
          <cell r="C6548" t="str">
            <v>2000</v>
          </cell>
        </row>
        <row r="6549">
          <cell r="C6549" t="str">
            <v>2000</v>
          </cell>
        </row>
        <row r="6550">
          <cell r="C6550" t="str">
            <v>2000</v>
          </cell>
        </row>
        <row r="6551">
          <cell r="C6551" t="str">
            <v>2000</v>
          </cell>
        </row>
        <row r="6552">
          <cell r="C6552" t="str">
            <v>2000</v>
          </cell>
        </row>
        <row r="6553">
          <cell r="C6553" t="str">
            <v>2000</v>
          </cell>
        </row>
        <row r="6554">
          <cell r="C6554" t="str">
            <v>2000</v>
          </cell>
        </row>
        <row r="6555">
          <cell r="C6555" t="str">
            <v>2000</v>
          </cell>
        </row>
        <row r="6556">
          <cell r="C6556" t="str">
            <v>2000</v>
          </cell>
        </row>
        <row r="6557">
          <cell r="C6557" t="str">
            <v>2000</v>
          </cell>
        </row>
        <row r="6558">
          <cell r="C6558" t="str">
            <v>2000</v>
          </cell>
        </row>
        <row r="6559">
          <cell r="C6559" t="str">
            <v>2000</v>
          </cell>
        </row>
        <row r="6560">
          <cell r="C6560" t="str">
            <v>2000</v>
          </cell>
        </row>
        <row r="6561">
          <cell r="C6561" t="str">
            <v>2000</v>
          </cell>
        </row>
        <row r="6562">
          <cell r="C6562" t="str">
            <v>2000</v>
          </cell>
        </row>
        <row r="6563">
          <cell r="C6563" t="str">
            <v>2000</v>
          </cell>
        </row>
        <row r="6564">
          <cell r="C6564" t="str">
            <v>2000</v>
          </cell>
        </row>
        <row r="6565">
          <cell r="C6565" t="str">
            <v>2000</v>
          </cell>
        </row>
        <row r="6566">
          <cell r="C6566" t="str">
            <v>2000</v>
          </cell>
        </row>
        <row r="6567">
          <cell r="C6567" t="str">
            <v>2000</v>
          </cell>
        </row>
        <row r="6568">
          <cell r="C6568" t="str">
            <v>2000</v>
          </cell>
        </row>
        <row r="6569">
          <cell r="C6569" t="str">
            <v>2000</v>
          </cell>
        </row>
        <row r="6570">
          <cell r="C6570" t="str">
            <v>2000</v>
          </cell>
        </row>
        <row r="6571">
          <cell r="C6571" t="str">
            <v>2000</v>
          </cell>
        </row>
        <row r="6572">
          <cell r="C6572" t="str">
            <v>2000</v>
          </cell>
        </row>
        <row r="6573">
          <cell r="C6573" t="str">
            <v>2000</v>
          </cell>
        </row>
        <row r="6574">
          <cell r="C6574" t="str">
            <v>2000</v>
          </cell>
        </row>
        <row r="6575">
          <cell r="C6575" t="str">
            <v>2000</v>
          </cell>
        </row>
        <row r="6576">
          <cell r="C6576" t="str">
            <v>2000</v>
          </cell>
        </row>
        <row r="6577">
          <cell r="C6577" t="str">
            <v>2000</v>
          </cell>
        </row>
        <row r="6578">
          <cell r="C6578" t="str">
            <v>2000</v>
          </cell>
        </row>
        <row r="6579">
          <cell r="C6579" t="str">
            <v>2000</v>
          </cell>
        </row>
        <row r="6580">
          <cell r="C6580" t="str">
            <v>2000</v>
          </cell>
        </row>
        <row r="6581">
          <cell r="C6581" t="str">
            <v>2000</v>
          </cell>
        </row>
        <row r="6582">
          <cell r="C6582" t="str">
            <v>2000</v>
          </cell>
        </row>
        <row r="6583">
          <cell r="C6583" t="str">
            <v>2000</v>
          </cell>
        </row>
        <row r="6584">
          <cell r="C6584" t="str">
            <v>2000</v>
          </cell>
        </row>
        <row r="6585">
          <cell r="C6585" t="str">
            <v>2000</v>
          </cell>
        </row>
        <row r="6586">
          <cell r="C6586" t="str">
            <v>2000</v>
          </cell>
        </row>
        <row r="6587">
          <cell r="C6587" t="str">
            <v>2000</v>
          </cell>
        </row>
        <row r="6588">
          <cell r="C6588" t="str">
            <v>2000</v>
          </cell>
        </row>
        <row r="6589">
          <cell r="C6589" t="str">
            <v>2000</v>
          </cell>
        </row>
        <row r="6590">
          <cell r="C6590" t="str">
            <v>2000</v>
          </cell>
        </row>
        <row r="6591">
          <cell r="C6591" t="str">
            <v>2000</v>
          </cell>
        </row>
        <row r="6592">
          <cell r="C6592" t="str">
            <v>2000</v>
          </cell>
        </row>
        <row r="6593">
          <cell r="C6593" t="str">
            <v>2000</v>
          </cell>
        </row>
        <row r="6594">
          <cell r="C6594" t="str">
            <v>2000</v>
          </cell>
        </row>
        <row r="6595">
          <cell r="C6595" t="str">
            <v>2000</v>
          </cell>
        </row>
        <row r="6596">
          <cell r="C6596" t="str">
            <v>2000</v>
          </cell>
        </row>
        <row r="6597">
          <cell r="C6597" t="str">
            <v>2000</v>
          </cell>
        </row>
        <row r="6598">
          <cell r="C6598" t="str">
            <v>2000</v>
          </cell>
        </row>
        <row r="6599">
          <cell r="C6599" t="str">
            <v>2000</v>
          </cell>
        </row>
        <row r="6600">
          <cell r="C6600" t="str">
            <v>2000</v>
          </cell>
        </row>
        <row r="6601">
          <cell r="C6601" t="str">
            <v>2000</v>
          </cell>
        </row>
        <row r="6602">
          <cell r="C6602" t="str">
            <v>2000</v>
          </cell>
        </row>
        <row r="6603">
          <cell r="C6603" t="str">
            <v>2000</v>
          </cell>
        </row>
        <row r="6604">
          <cell r="C6604" t="str">
            <v>2000</v>
          </cell>
        </row>
        <row r="6605">
          <cell r="C6605" t="str">
            <v>2000</v>
          </cell>
        </row>
        <row r="6606">
          <cell r="C6606" t="str">
            <v>2000</v>
          </cell>
        </row>
        <row r="6607">
          <cell r="C6607" t="str">
            <v>2000</v>
          </cell>
        </row>
        <row r="6608">
          <cell r="C6608" t="str">
            <v>2000</v>
          </cell>
        </row>
        <row r="6609">
          <cell r="C6609" t="str">
            <v>2000</v>
          </cell>
        </row>
        <row r="6610">
          <cell r="C6610" t="str">
            <v>2000</v>
          </cell>
        </row>
        <row r="6611">
          <cell r="C6611" t="str">
            <v>2000</v>
          </cell>
        </row>
        <row r="6612">
          <cell r="C6612" t="str">
            <v>2000</v>
          </cell>
        </row>
        <row r="6613">
          <cell r="C6613" t="str">
            <v>2000</v>
          </cell>
        </row>
        <row r="6614">
          <cell r="C6614" t="str">
            <v>2000</v>
          </cell>
        </row>
        <row r="6615">
          <cell r="C6615" t="str">
            <v>2000</v>
          </cell>
        </row>
        <row r="6616">
          <cell r="C6616" t="str">
            <v>2000</v>
          </cell>
        </row>
        <row r="6617">
          <cell r="C6617" t="str">
            <v>2000</v>
          </cell>
        </row>
        <row r="6618">
          <cell r="C6618" t="str">
            <v>2000</v>
          </cell>
        </row>
        <row r="6619">
          <cell r="C6619" t="str">
            <v>2000</v>
          </cell>
        </row>
        <row r="6620">
          <cell r="C6620" t="str">
            <v>2000</v>
          </cell>
        </row>
        <row r="6621">
          <cell r="C6621" t="str">
            <v>2000</v>
          </cell>
        </row>
        <row r="6622">
          <cell r="C6622" t="str">
            <v>2000</v>
          </cell>
        </row>
        <row r="6623">
          <cell r="C6623" t="str">
            <v>2000</v>
          </cell>
        </row>
        <row r="6624">
          <cell r="C6624" t="str">
            <v>2000</v>
          </cell>
        </row>
        <row r="6625">
          <cell r="C6625" t="str">
            <v>2000</v>
          </cell>
        </row>
        <row r="6626">
          <cell r="C6626" t="str">
            <v>2000</v>
          </cell>
        </row>
        <row r="6627">
          <cell r="C6627" t="str">
            <v>2000</v>
          </cell>
        </row>
        <row r="6628">
          <cell r="C6628" t="str">
            <v>2000</v>
          </cell>
        </row>
        <row r="6629">
          <cell r="C6629" t="str">
            <v>2000</v>
          </cell>
        </row>
        <row r="6630">
          <cell r="C6630" t="str">
            <v>2000</v>
          </cell>
        </row>
        <row r="6631">
          <cell r="C6631" t="str">
            <v>2000</v>
          </cell>
        </row>
        <row r="6632">
          <cell r="C6632" t="str">
            <v>2000</v>
          </cell>
        </row>
        <row r="6633">
          <cell r="C6633" t="str">
            <v>2000</v>
          </cell>
        </row>
        <row r="6634">
          <cell r="C6634" t="str">
            <v>2000</v>
          </cell>
        </row>
        <row r="6635">
          <cell r="C6635" t="str">
            <v>2000</v>
          </cell>
        </row>
        <row r="6636">
          <cell r="C6636" t="str">
            <v>2000</v>
          </cell>
        </row>
        <row r="6637">
          <cell r="C6637" t="str">
            <v>2000</v>
          </cell>
        </row>
        <row r="6638">
          <cell r="C6638" t="str">
            <v>2000</v>
          </cell>
        </row>
        <row r="6639">
          <cell r="C6639" t="str">
            <v>2000</v>
          </cell>
        </row>
        <row r="6640">
          <cell r="C6640" t="str">
            <v>2000</v>
          </cell>
        </row>
        <row r="6641">
          <cell r="C6641" t="str">
            <v>2000</v>
          </cell>
        </row>
        <row r="6642">
          <cell r="C6642" t="str">
            <v>2000</v>
          </cell>
        </row>
        <row r="6643">
          <cell r="C6643" t="str">
            <v>2000</v>
          </cell>
        </row>
        <row r="6644">
          <cell r="C6644" t="str">
            <v>2000</v>
          </cell>
        </row>
        <row r="6645">
          <cell r="C6645" t="str">
            <v>2000</v>
          </cell>
        </row>
        <row r="6646">
          <cell r="C6646" t="str">
            <v>2000</v>
          </cell>
        </row>
        <row r="6647">
          <cell r="C6647" t="str">
            <v>2000</v>
          </cell>
        </row>
        <row r="6648">
          <cell r="C6648" t="str">
            <v>2000</v>
          </cell>
        </row>
        <row r="6649">
          <cell r="C6649" t="str">
            <v>2000</v>
          </cell>
        </row>
        <row r="6650">
          <cell r="C6650" t="str">
            <v>2000</v>
          </cell>
        </row>
        <row r="6651">
          <cell r="C6651" t="str">
            <v>2000</v>
          </cell>
        </row>
        <row r="6652">
          <cell r="C6652" t="str">
            <v>2000</v>
          </cell>
        </row>
        <row r="6653">
          <cell r="C6653" t="str">
            <v>2000</v>
          </cell>
        </row>
        <row r="6654">
          <cell r="C6654" t="str">
            <v>2000</v>
          </cell>
        </row>
        <row r="6655">
          <cell r="C6655" t="str">
            <v>2000</v>
          </cell>
        </row>
        <row r="6656">
          <cell r="C6656" t="str">
            <v>2000</v>
          </cell>
        </row>
        <row r="6657">
          <cell r="C6657" t="str">
            <v>2000</v>
          </cell>
        </row>
        <row r="6658">
          <cell r="C6658" t="str">
            <v>2000</v>
          </cell>
        </row>
        <row r="6659">
          <cell r="C6659" t="str">
            <v>2000</v>
          </cell>
        </row>
        <row r="6660">
          <cell r="C6660" t="str">
            <v>2000</v>
          </cell>
        </row>
        <row r="6661">
          <cell r="C6661" t="str">
            <v>2000</v>
          </cell>
        </row>
        <row r="6662">
          <cell r="C6662" t="str">
            <v>2000</v>
          </cell>
        </row>
        <row r="6663">
          <cell r="C6663" t="str">
            <v>2000</v>
          </cell>
        </row>
        <row r="6664">
          <cell r="C6664" t="str">
            <v>2000</v>
          </cell>
        </row>
        <row r="6665">
          <cell r="C6665" t="str">
            <v>2000</v>
          </cell>
        </row>
        <row r="6666">
          <cell r="C6666" t="str">
            <v>2000</v>
          </cell>
        </row>
        <row r="6667">
          <cell r="C6667" t="str">
            <v>2000</v>
          </cell>
        </row>
        <row r="6668">
          <cell r="C6668" t="str">
            <v>2000</v>
          </cell>
        </row>
        <row r="6669">
          <cell r="C6669" t="str">
            <v>2000</v>
          </cell>
        </row>
        <row r="6670">
          <cell r="C6670" t="str">
            <v>2000</v>
          </cell>
        </row>
        <row r="6671">
          <cell r="C6671" t="str">
            <v>2000</v>
          </cell>
        </row>
        <row r="6672">
          <cell r="C6672" t="str">
            <v>2000</v>
          </cell>
        </row>
        <row r="6673">
          <cell r="C6673" t="str">
            <v>2000</v>
          </cell>
        </row>
        <row r="6674">
          <cell r="C6674" t="str">
            <v>2000</v>
          </cell>
        </row>
        <row r="6675">
          <cell r="C6675" t="str">
            <v>2000</v>
          </cell>
        </row>
        <row r="6676">
          <cell r="C6676" t="str">
            <v>2000</v>
          </cell>
        </row>
        <row r="6677">
          <cell r="C6677" t="str">
            <v>2000</v>
          </cell>
        </row>
        <row r="6678">
          <cell r="C6678" t="str">
            <v>2000</v>
          </cell>
        </row>
        <row r="6679">
          <cell r="C6679" t="str">
            <v>2000</v>
          </cell>
        </row>
        <row r="6680">
          <cell r="C6680" t="str">
            <v>2000</v>
          </cell>
        </row>
        <row r="6681">
          <cell r="C6681" t="str">
            <v>2000</v>
          </cell>
        </row>
        <row r="6682">
          <cell r="C6682" t="str">
            <v>2000</v>
          </cell>
        </row>
        <row r="6683">
          <cell r="C6683" t="str">
            <v>2000</v>
          </cell>
        </row>
        <row r="6684">
          <cell r="C6684" t="str">
            <v>2000</v>
          </cell>
        </row>
        <row r="6685">
          <cell r="C6685" t="str">
            <v>2000</v>
          </cell>
        </row>
        <row r="6686">
          <cell r="C6686" t="str">
            <v>2000</v>
          </cell>
        </row>
        <row r="6687">
          <cell r="C6687" t="str">
            <v>2000</v>
          </cell>
        </row>
        <row r="6688">
          <cell r="C6688" t="str">
            <v>2000</v>
          </cell>
        </row>
        <row r="6689">
          <cell r="C6689" t="str">
            <v>2000</v>
          </cell>
        </row>
        <row r="6690">
          <cell r="C6690" t="str">
            <v>2000</v>
          </cell>
        </row>
        <row r="6691">
          <cell r="C6691" t="str">
            <v>2000</v>
          </cell>
        </row>
        <row r="6692">
          <cell r="C6692" t="str">
            <v>2000</v>
          </cell>
        </row>
        <row r="6693">
          <cell r="C6693" t="str">
            <v>2000</v>
          </cell>
        </row>
        <row r="6694">
          <cell r="C6694" t="str">
            <v>2000</v>
          </cell>
        </row>
        <row r="6695">
          <cell r="C6695" t="str">
            <v>2000</v>
          </cell>
        </row>
        <row r="6696">
          <cell r="C6696" t="str">
            <v>2000</v>
          </cell>
        </row>
        <row r="6697">
          <cell r="C6697" t="str">
            <v>2000</v>
          </cell>
        </row>
        <row r="6698">
          <cell r="C6698" t="str">
            <v>2000</v>
          </cell>
        </row>
        <row r="6699">
          <cell r="C6699" t="str">
            <v>2000</v>
          </cell>
        </row>
        <row r="6700">
          <cell r="C6700" t="str">
            <v>2000</v>
          </cell>
        </row>
        <row r="6701">
          <cell r="C6701" t="str">
            <v>2000</v>
          </cell>
        </row>
        <row r="6702">
          <cell r="C6702" t="str">
            <v>2000</v>
          </cell>
        </row>
        <row r="6703">
          <cell r="C6703" t="str">
            <v>2000</v>
          </cell>
        </row>
        <row r="6704">
          <cell r="C6704" t="str">
            <v>2000</v>
          </cell>
        </row>
        <row r="6705">
          <cell r="C6705" t="str">
            <v>2000</v>
          </cell>
        </row>
        <row r="6706">
          <cell r="C6706" t="str">
            <v>2000</v>
          </cell>
        </row>
        <row r="6707">
          <cell r="C6707" t="str">
            <v>2000</v>
          </cell>
        </row>
        <row r="6708">
          <cell r="C6708" t="str">
            <v>2000</v>
          </cell>
        </row>
        <row r="6709">
          <cell r="C6709" t="str">
            <v>2000</v>
          </cell>
        </row>
        <row r="6710">
          <cell r="C6710" t="str">
            <v>2000</v>
          </cell>
        </row>
        <row r="6711">
          <cell r="C6711" t="str">
            <v>2000</v>
          </cell>
        </row>
        <row r="6712">
          <cell r="C6712" t="str">
            <v>2000</v>
          </cell>
        </row>
        <row r="6713">
          <cell r="C6713" t="str">
            <v>2000</v>
          </cell>
        </row>
        <row r="6714">
          <cell r="C6714" t="str">
            <v>2000</v>
          </cell>
        </row>
        <row r="6715">
          <cell r="C6715" t="str">
            <v>2000</v>
          </cell>
        </row>
        <row r="6716">
          <cell r="C6716" t="str">
            <v>2000</v>
          </cell>
        </row>
        <row r="6717">
          <cell r="C6717" t="str">
            <v>2000</v>
          </cell>
        </row>
        <row r="6718">
          <cell r="C6718" t="str">
            <v>2000</v>
          </cell>
        </row>
        <row r="6719">
          <cell r="C6719" t="str">
            <v>2000</v>
          </cell>
        </row>
        <row r="6720">
          <cell r="C6720" t="str">
            <v>2000</v>
          </cell>
        </row>
        <row r="6721">
          <cell r="C6721" t="str">
            <v>2000</v>
          </cell>
        </row>
        <row r="6722">
          <cell r="C6722" t="str">
            <v>2000</v>
          </cell>
        </row>
        <row r="6723">
          <cell r="C6723" t="str">
            <v>2000</v>
          </cell>
        </row>
        <row r="6724">
          <cell r="C6724" t="str">
            <v>2000</v>
          </cell>
        </row>
        <row r="6725">
          <cell r="C6725" t="str">
            <v>2000</v>
          </cell>
        </row>
        <row r="6726">
          <cell r="C6726" t="str">
            <v>2000</v>
          </cell>
        </row>
        <row r="6727">
          <cell r="C6727" t="str">
            <v>2000</v>
          </cell>
        </row>
        <row r="6728">
          <cell r="C6728" t="str">
            <v>2000</v>
          </cell>
        </row>
        <row r="6729">
          <cell r="C6729" t="str">
            <v>2000</v>
          </cell>
        </row>
        <row r="6730">
          <cell r="C6730" t="str">
            <v>2000</v>
          </cell>
        </row>
        <row r="6731">
          <cell r="C6731" t="str">
            <v>2000</v>
          </cell>
        </row>
        <row r="6732">
          <cell r="C6732" t="str">
            <v>2000</v>
          </cell>
        </row>
        <row r="6733">
          <cell r="C6733" t="str">
            <v>2000</v>
          </cell>
        </row>
        <row r="6734">
          <cell r="C6734" t="str">
            <v>2000</v>
          </cell>
        </row>
        <row r="6735">
          <cell r="C6735" t="str">
            <v>2000</v>
          </cell>
        </row>
        <row r="6736">
          <cell r="C6736" t="str">
            <v>2000</v>
          </cell>
        </row>
        <row r="6737">
          <cell r="C6737" t="str">
            <v>2000</v>
          </cell>
        </row>
        <row r="6738">
          <cell r="C6738" t="str">
            <v>2000</v>
          </cell>
        </row>
        <row r="6739">
          <cell r="C6739" t="str">
            <v>2000</v>
          </cell>
        </row>
        <row r="6740">
          <cell r="C6740" t="str">
            <v>2000</v>
          </cell>
        </row>
        <row r="6741">
          <cell r="C6741" t="str">
            <v>2000</v>
          </cell>
        </row>
        <row r="6742">
          <cell r="C6742" t="str">
            <v>2000</v>
          </cell>
        </row>
        <row r="6743">
          <cell r="C6743" t="str">
            <v>2000</v>
          </cell>
        </row>
        <row r="6744">
          <cell r="C6744" t="str">
            <v>2000</v>
          </cell>
        </row>
        <row r="6745">
          <cell r="C6745" t="str">
            <v>2000</v>
          </cell>
        </row>
        <row r="6746">
          <cell r="C6746" t="str">
            <v>2000</v>
          </cell>
        </row>
        <row r="6747">
          <cell r="C6747" t="str">
            <v>2000</v>
          </cell>
        </row>
        <row r="6748">
          <cell r="C6748" t="str">
            <v>2000</v>
          </cell>
        </row>
        <row r="6749">
          <cell r="C6749" t="str">
            <v>2000</v>
          </cell>
        </row>
        <row r="6750">
          <cell r="C6750" t="str">
            <v>2000</v>
          </cell>
        </row>
        <row r="6751">
          <cell r="C6751" t="str">
            <v>2000</v>
          </cell>
        </row>
        <row r="6752">
          <cell r="C6752" t="str">
            <v>2000</v>
          </cell>
        </row>
        <row r="6753">
          <cell r="C6753" t="str">
            <v>2000</v>
          </cell>
        </row>
        <row r="6754">
          <cell r="C6754" t="str">
            <v>2000</v>
          </cell>
        </row>
        <row r="6755">
          <cell r="C6755" t="str">
            <v>2000</v>
          </cell>
        </row>
        <row r="6756">
          <cell r="C6756" t="str">
            <v>2000</v>
          </cell>
        </row>
        <row r="6757">
          <cell r="C6757" t="str">
            <v>2000</v>
          </cell>
        </row>
        <row r="6758">
          <cell r="C6758" t="str">
            <v>2000</v>
          </cell>
        </row>
        <row r="6759">
          <cell r="C6759" t="str">
            <v>2000</v>
          </cell>
        </row>
        <row r="6760">
          <cell r="C6760" t="str">
            <v>2000</v>
          </cell>
        </row>
        <row r="6761">
          <cell r="C6761" t="str">
            <v>2000</v>
          </cell>
        </row>
        <row r="6762">
          <cell r="C6762" t="str">
            <v>2000</v>
          </cell>
        </row>
        <row r="6763">
          <cell r="C6763" t="str">
            <v>2000</v>
          </cell>
        </row>
        <row r="6764">
          <cell r="C6764" t="str">
            <v>2000</v>
          </cell>
        </row>
        <row r="6765">
          <cell r="C6765" t="str">
            <v>2000</v>
          </cell>
        </row>
        <row r="6766">
          <cell r="C6766" t="str">
            <v>2000</v>
          </cell>
        </row>
        <row r="6767">
          <cell r="C6767" t="str">
            <v>2000</v>
          </cell>
        </row>
        <row r="6768">
          <cell r="C6768" t="str">
            <v>2000</v>
          </cell>
        </row>
        <row r="6769">
          <cell r="C6769" t="str">
            <v>2000</v>
          </cell>
        </row>
        <row r="6770">
          <cell r="C6770" t="str">
            <v>2000</v>
          </cell>
        </row>
        <row r="6771">
          <cell r="C6771" t="str">
            <v>2000</v>
          </cell>
        </row>
        <row r="6772">
          <cell r="C6772" t="str">
            <v>2000</v>
          </cell>
        </row>
        <row r="6773">
          <cell r="C6773" t="str">
            <v>2000</v>
          </cell>
        </row>
        <row r="6774">
          <cell r="C6774" t="str">
            <v>2000</v>
          </cell>
        </row>
        <row r="6775">
          <cell r="C6775" t="str">
            <v>2000</v>
          </cell>
        </row>
        <row r="6776">
          <cell r="C6776" t="str">
            <v>2000</v>
          </cell>
        </row>
        <row r="6777">
          <cell r="C6777" t="str">
            <v>2000</v>
          </cell>
        </row>
        <row r="6778">
          <cell r="C6778" t="str">
            <v>2000</v>
          </cell>
        </row>
        <row r="6779">
          <cell r="C6779" t="str">
            <v>2000</v>
          </cell>
        </row>
        <row r="6780">
          <cell r="C6780" t="str">
            <v>2000</v>
          </cell>
        </row>
        <row r="6781">
          <cell r="C6781" t="str">
            <v>2000</v>
          </cell>
        </row>
        <row r="6782">
          <cell r="C6782" t="str">
            <v>2000</v>
          </cell>
        </row>
        <row r="6783">
          <cell r="C6783" t="str">
            <v>2000</v>
          </cell>
        </row>
        <row r="6784">
          <cell r="C6784" t="str">
            <v>2000</v>
          </cell>
        </row>
        <row r="6785">
          <cell r="C6785" t="str">
            <v>2000</v>
          </cell>
        </row>
        <row r="6786">
          <cell r="C6786" t="str">
            <v>2000</v>
          </cell>
        </row>
        <row r="6787">
          <cell r="C6787" t="str">
            <v>2000</v>
          </cell>
        </row>
        <row r="6788">
          <cell r="C6788" t="str">
            <v>2000</v>
          </cell>
        </row>
        <row r="6789">
          <cell r="C6789" t="str">
            <v>2000</v>
          </cell>
        </row>
        <row r="6790">
          <cell r="C6790" t="str">
            <v>2000</v>
          </cell>
        </row>
        <row r="6791">
          <cell r="C6791" t="str">
            <v>2000</v>
          </cell>
        </row>
        <row r="6792">
          <cell r="C6792" t="str">
            <v>2000</v>
          </cell>
        </row>
        <row r="6793">
          <cell r="C6793" t="str">
            <v>2000</v>
          </cell>
        </row>
        <row r="6794">
          <cell r="C6794" t="str">
            <v>2000</v>
          </cell>
        </row>
        <row r="6795">
          <cell r="C6795" t="str">
            <v>2000</v>
          </cell>
        </row>
        <row r="6796">
          <cell r="C6796" t="str">
            <v>2000</v>
          </cell>
        </row>
        <row r="6797">
          <cell r="C6797" t="str">
            <v>2000</v>
          </cell>
        </row>
        <row r="6798">
          <cell r="C6798" t="str">
            <v>2000</v>
          </cell>
        </row>
        <row r="6799">
          <cell r="C6799" t="str">
            <v>2000</v>
          </cell>
        </row>
        <row r="6800">
          <cell r="C6800" t="str">
            <v>2000</v>
          </cell>
        </row>
        <row r="6801">
          <cell r="C6801" t="str">
            <v>2000</v>
          </cell>
        </row>
        <row r="6802">
          <cell r="C6802" t="str">
            <v>2000</v>
          </cell>
        </row>
        <row r="6803">
          <cell r="C6803" t="str">
            <v>2000</v>
          </cell>
        </row>
        <row r="6804">
          <cell r="C6804" t="str">
            <v>2000</v>
          </cell>
        </row>
        <row r="6805">
          <cell r="C6805" t="str">
            <v>2000</v>
          </cell>
        </row>
        <row r="6806">
          <cell r="C6806" t="str">
            <v>2000</v>
          </cell>
        </row>
        <row r="6807">
          <cell r="C6807" t="str">
            <v>2000</v>
          </cell>
        </row>
        <row r="6808">
          <cell r="C6808" t="str">
            <v>2000</v>
          </cell>
        </row>
        <row r="6809">
          <cell r="C6809" t="str">
            <v>2000</v>
          </cell>
        </row>
        <row r="6810">
          <cell r="C6810" t="str">
            <v>2000</v>
          </cell>
        </row>
        <row r="6811">
          <cell r="C6811" t="str">
            <v>2000</v>
          </cell>
        </row>
        <row r="6812">
          <cell r="C6812" t="str">
            <v>2000</v>
          </cell>
        </row>
        <row r="6813">
          <cell r="C6813" t="str">
            <v>2000</v>
          </cell>
        </row>
        <row r="6814">
          <cell r="C6814" t="str">
            <v>2000</v>
          </cell>
        </row>
        <row r="6815">
          <cell r="C6815" t="str">
            <v>2000</v>
          </cell>
        </row>
        <row r="6816">
          <cell r="C6816" t="str">
            <v>2000</v>
          </cell>
        </row>
        <row r="6817">
          <cell r="C6817" t="str">
            <v>2000</v>
          </cell>
        </row>
        <row r="6818">
          <cell r="C6818" t="str">
            <v>2000</v>
          </cell>
        </row>
        <row r="6819">
          <cell r="C6819" t="str">
            <v>2000</v>
          </cell>
        </row>
        <row r="6820">
          <cell r="C6820" t="str">
            <v>2000</v>
          </cell>
        </row>
        <row r="6821">
          <cell r="C6821" t="str">
            <v>2000</v>
          </cell>
        </row>
        <row r="6822">
          <cell r="C6822" t="str">
            <v>2000</v>
          </cell>
        </row>
        <row r="6823">
          <cell r="C6823" t="str">
            <v>2000</v>
          </cell>
        </row>
        <row r="6824">
          <cell r="C6824" t="str">
            <v>2000</v>
          </cell>
        </row>
        <row r="6825">
          <cell r="C6825" t="str">
            <v>2000</v>
          </cell>
        </row>
        <row r="6826">
          <cell r="C6826" t="str">
            <v>2000</v>
          </cell>
        </row>
        <row r="6827">
          <cell r="C6827" t="str">
            <v>2000</v>
          </cell>
        </row>
        <row r="6828">
          <cell r="C6828" t="str">
            <v>2000</v>
          </cell>
        </row>
        <row r="6829">
          <cell r="C6829" t="str">
            <v>2000</v>
          </cell>
        </row>
        <row r="6830">
          <cell r="C6830" t="str">
            <v>2000</v>
          </cell>
        </row>
        <row r="6831">
          <cell r="C6831" t="str">
            <v>2000</v>
          </cell>
        </row>
        <row r="6832">
          <cell r="C6832" t="str">
            <v>2000</v>
          </cell>
        </row>
        <row r="6833">
          <cell r="C6833" t="str">
            <v>2000</v>
          </cell>
        </row>
        <row r="6834">
          <cell r="C6834" t="str">
            <v>2000</v>
          </cell>
        </row>
        <row r="6835">
          <cell r="C6835" t="str">
            <v>2000</v>
          </cell>
        </row>
        <row r="6836">
          <cell r="C6836" t="str">
            <v>2000</v>
          </cell>
        </row>
        <row r="6837">
          <cell r="C6837" t="str">
            <v>2000</v>
          </cell>
        </row>
        <row r="6838">
          <cell r="C6838" t="str">
            <v>2000</v>
          </cell>
        </row>
        <row r="6839">
          <cell r="C6839" t="str">
            <v>2000</v>
          </cell>
        </row>
        <row r="6840">
          <cell r="C6840" t="str">
            <v>2000</v>
          </cell>
        </row>
        <row r="6841">
          <cell r="C6841" t="str">
            <v>2000</v>
          </cell>
        </row>
        <row r="6842">
          <cell r="C6842" t="str">
            <v>2000</v>
          </cell>
        </row>
        <row r="6843">
          <cell r="C6843" t="str">
            <v>2000</v>
          </cell>
        </row>
        <row r="6844">
          <cell r="C6844" t="str">
            <v>2000</v>
          </cell>
        </row>
        <row r="6845">
          <cell r="C6845" t="str">
            <v>2000</v>
          </cell>
        </row>
        <row r="6846">
          <cell r="C6846" t="str">
            <v>2000</v>
          </cell>
        </row>
        <row r="6847">
          <cell r="C6847" t="str">
            <v>2000</v>
          </cell>
        </row>
        <row r="6848">
          <cell r="C6848" t="str">
            <v>2000</v>
          </cell>
        </row>
        <row r="6849">
          <cell r="C6849" t="str">
            <v>2000</v>
          </cell>
        </row>
        <row r="6850">
          <cell r="C6850" t="str">
            <v>2000</v>
          </cell>
        </row>
        <row r="6851">
          <cell r="C6851" t="str">
            <v>2000</v>
          </cell>
        </row>
        <row r="6852">
          <cell r="C6852" t="str">
            <v>2000</v>
          </cell>
        </row>
        <row r="6853">
          <cell r="C6853" t="str">
            <v>2000</v>
          </cell>
        </row>
        <row r="6854">
          <cell r="C6854" t="str">
            <v>2000</v>
          </cell>
        </row>
        <row r="6855">
          <cell r="C6855" t="str">
            <v>2000</v>
          </cell>
        </row>
        <row r="6856">
          <cell r="C6856" t="str">
            <v>2000</v>
          </cell>
        </row>
        <row r="6857">
          <cell r="C6857" t="str">
            <v>2000</v>
          </cell>
        </row>
        <row r="6858">
          <cell r="C6858" t="str">
            <v>2000</v>
          </cell>
        </row>
        <row r="6859">
          <cell r="C6859" t="str">
            <v>2000</v>
          </cell>
        </row>
        <row r="6860">
          <cell r="C6860" t="str">
            <v>2000</v>
          </cell>
        </row>
        <row r="6861">
          <cell r="C6861" t="str">
            <v>2000</v>
          </cell>
        </row>
        <row r="6862">
          <cell r="C6862" t="str">
            <v>2000</v>
          </cell>
        </row>
        <row r="6863">
          <cell r="C6863" t="str">
            <v>2000</v>
          </cell>
        </row>
        <row r="6864">
          <cell r="C6864" t="str">
            <v>2000</v>
          </cell>
        </row>
        <row r="6865">
          <cell r="C6865" t="str">
            <v>2000</v>
          </cell>
        </row>
        <row r="6866">
          <cell r="C6866" t="str">
            <v>2000</v>
          </cell>
        </row>
        <row r="6867">
          <cell r="C6867" t="str">
            <v>2000</v>
          </cell>
        </row>
        <row r="6868">
          <cell r="C6868" t="str">
            <v>2000</v>
          </cell>
        </row>
        <row r="6869">
          <cell r="C6869" t="str">
            <v>2000</v>
          </cell>
        </row>
        <row r="6870">
          <cell r="C6870" t="str">
            <v>2000</v>
          </cell>
        </row>
        <row r="6871">
          <cell r="C6871" t="str">
            <v>2000</v>
          </cell>
        </row>
        <row r="6872">
          <cell r="C6872" t="str">
            <v>2000</v>
          </cell>
        </row>
        <row r="6873">
          <cell r="C6873" t="str">
            <v>2000</v>
          </cell>
        </row>
        <row r="6874">
          <cell r="C6874" t="str">
            <v>2000</v>
          </cell>
        </row>
        <row r="6875">
          <cell r="C6875" t="str">
            <v>2000</v>
          </cell>
        </row>
        <row r="6876">
          <cell r="C6876" t="str">
            <v>2000</v>
          </cell>
        </row>
        <row r="6877">
          <cell r="C6877" t="str">
            <v>2000</v>
          </cell>
        </row>
        <row r="6878">
          <cell r="C6878" t="str">
            <v>2000</v>
          </cell>
        </row>
        <row r="6879">
          <cell r="C6879" t="str">
            <v>2000</v>
          </cell>
        </row>
        <row r="6880">
          <cell r="C6880" t="str">
            <v>2000</v>
          </cell>
        </row>
        <row r="6881">
          <cell r="C6881" t="str">
            <v>2000</v>
          </cell>
        </row>
        <row r="6882">
          <cell r="C6882" t="str">
            <v>2000</v>
          </cell>
        </row>
        <row r="6883">
          <cell r="C6883" t="str">
            <v>2000</v>
          </cell>
        </row>
        <row r="6884">
          <cell r="C6884" t="str">
            <v>2000</v>
          </cell>
        </row>
        <row r="6885">
          <cell r="C6885" t="str">
            <v>2000</v>
          </cell>
        </row>
        <row r="6886">
          <cell r="C6886" t="str">
            <v>2000</v>
          </cell>
        </row>
        <row r="6887">
          <cell r="C6887" t="str">
            <v>2000</v>
          </cell>
        </row>
        <row r="6888">
          <cell r="C6888" t="str">
            <v>2000</v>
          </cell>
        </row>
        <row r="6889">
          <cell r="C6889" t="str">
            <v>2000</v>
          </cell>
        </row>
        <row r="6890">
          <cell r="C6890" t="str">
            <v>2000</v>
          </cell>
        </row>
        <row r="6891">
          <cell r="C6891" t="str">
            <v>2000</v>
          </cell>
        </row>
        <row r="6892">
          <cell r="C6892" t="str">
            <v>2000</v>
          </cell>
        </row>
        <row r="6893">
          <cell r="C6893" t="str">
            <v>2000</v>
          </cell>
        </row>
        <row r="6894">
          <cell r="C6894" t="str">
            <v>2000</v>
          </cell>
        </row>
        <row r="6895">
          <cell r="C6895" t="str">
            <v>2000</v>
          </cell>
        </row>
        <row r="6896">
          <cell r="C6896" t="str">
            <v>2000</v>
          </cell>
        </row>
        <row r="6897">
          <cell r="C6897" t="str">
            <v>2000</v>
          </cell>
        </row>
        <row r="6898">
          <cell r="C6898" t="str">
            <v>2000</v>
          </cell>
        </row>
        <row r="6899">
          <cell r="C6899" t="str">
            <v>2000</v>
          </cell>
        </row>
        <row r="6900">
          <cell r="C6900" t="str">
            <v>2000</v>
          </cell>
        </row>
        <row r="6901">
          <cell r="C6901" t="str">
            <v>2000</v>
          </cell>
        </row>
        <row r="6902">
          <cell r="C6902" t="str">
            <v>2000</v>
          </cell>
        </row>
        <row r="6903">
          <cell r="C6903" t="str">
            <v>2000</v>
          </cell>
        </row>
        <row r="6904">
          <cell r="C6904" t="str">
            <v>2000</v>
          </cell>
        </row>
        <row r="6905">
          <cell r="C6905" t="str">
            <v>2000</v>
          </cell>
        </row>
        <row r="6906">
          <cell r="C6906" t="str">
            <v>2000</v>
          </cell>
        </row>
        <row r="6907">
          <cell r="C6907" t="str">
            <v>2000</v>
          </cell>
        </row>
        <row r="6908">
          <cell r="C6908" t="str">
            <v>2000</v>
          </cell>
        </row>
        <row r="6909">
          <cell r="C6909" t="str">
            <v>2000</v>
          </cell>
        </row>
        <row r="6910">
          <cell r="C6910" t="str">
            <v>2000</v>
          </cell>
        </row>
        <row r="6911">
          <cell r="C6911" t="str">
            <v>2000</v>
          </cell>
        </row>
        <row r="6912">
          <cell r="C6912" t="str">
            <v>2000</v>
          </cell>
        </row>
        <row r="6913">
          <cell r="C6913" t="str">
            <v>2000</v>
          </cell>
        </row>
        <row r="6914">
          <cell r="C6914" t="str">
            <v>2000</v>
          </cell>
        </row>
        <row r="6915">
          <cell r="C6915" t="str">
            <v>2000</v>
          </cell>
        </row>
        <row r="6916">
          <cell r="C6916" t="str">
            <v>2000</v>
          </cell>
        </row>
        <row r="6917">
          <cell r="C6917" t="str">
            <v>2000</v>
          </cell>
        </row>
        <row r="6918">
          <cell r="C6918" t="str">
            <v>2000</v>
          </cell>
        </row>
        <row r="6919">
          <cell r="C6919" t="str">
            <v>2000</v>
          </cell>
        </row>
        <row r="6920">
          <cell r="C6920" t="str">
            <v>2000</v>
          </cell>
        </row>
        <row r="6921">
          <cell r="C6921" t="str">
            <v>2000</v>
          </cell>
        </row>
        <row r="6922">
          <cell r="C6922" t="str">
            <v>2000</v>
          </cell>
        </row>
        <row r="6923">
          <cell r="C6923" t="str">
            <v>2000</v>
          </cell>
        </row>
        <row r="6924">
          <cell r="C6924" t="str">
            <v>2000</v>
          </cell>
        </row>
        <row r="6925">
          <cell r="C6925" t="str">
            <v>2000</v>
          </cell>
        </row>
        <row r="6926">
          <cell r="C6926" t="str">
            <v>2000</v>
          </cell>
        </row>
        <row r="6927">
          <cell r="C6927" t="str">
            <v>2000</v>
          </cell>
        </row>
        <row r="6928">
          <cell r="C6928" t="str">
            <v>2000</v>
          </cell>
        </row>
        <row r="6929">
          <cell r="C6929" t="str">
            <v>2000</v>
          </cell>
        </row>
        <row r="6930">
          <cell r="C6930" t="str">
            <v>2000</v>
          </cell>
        </row>
        <row r="6931">
          <cell r="C6931" t="str">
            <v>2000</v>
          </cell>
        </row>
        <row r="6932">
          <cell r="C6932" t="str">
            <v>2000</v>
          </cell>
        </row>
        <row r="6933">
          <cell r="C6933" t="str">
            <v>2000</v>
          </cell>
        </row>
        <row r="6934">
          <cell r="C6934" t="str">
            <v>2000</v>
          </cell>
        </row>
        <row r="6935">
          <cell r="C6935" t="str">
            <v>2000</v>
          </cell>
        </row>
        <row r="6936">
          <cell r="C6936" t="str">
            <v>2000</v>
          </cell>
        </row>
        <row r="6937">
          <cell r="C6937" t="str">
            <v>2000</v>
          </cell>
        </row>
        <row r="6938">
          <cell r="C6938" t="str">
            <v>2000</v>
          </cell>
        </row>
        <row r="6939">
          <cell r="C6939" t="str">
            <v>2000</v>
          </cell>
        </row>
        <row r="6940">
          <cell r="C6940" t="str">
            <v>2000</v>
          </cell>
        </row>
        <row r="6941">
          <cell r="C6941" t="str">
            <v>2000</v>
          </cell>
        </row>
        <row r="6942">
          <cell r="C6942" t="str">
            <v>2000</v>
          </cell>
        </row>
        <row r="6943">
          <cell r="C6943" t="str">
            <v>2000</v>
          </cell>
        </row>
        <row r="6944">
          <cell r="C6944" t="str">
            <v>2000</v>
          </cell>
        </row>
        <row r="6945">
          <cell r="C6945" t="str">
            <v>2000</v>
          </cell>
        </row>
        <row r="6946">
          <cell r="C6946" t="str">
            <v>2000</v>
          </cell>
        </row>
        <row r="6947">
          <cell r="C6947" t="str">
            <v>2000</v>
          </cell>
        </row>
        <row r="6948">
          <cell r="C6948" t="str">
            <v>2000</v>
          </cell>
        </row>
        <row r="6949">
          <cell r="C6949" t="str">
            <v>2000</v>
          </cell>
        </row>
        <row r="6950">
          <cell r="C6950" t="str">
            <v>2000</v>
          </cell>
        </row>
        <row r="6951">
          <cell r="C6951" t="str">
            <v>2000</v>
          </cell>
        </row>
        <row r="6952">
          <cell r="C6952" t="str">
            <v>2000</v>
          </cell>
        </row>
        <row r="6953">
          <cell r="C6953" t="str">
            <v>2000</v>
          </cell>
        </row>
        <row r="6954">
          <cell r="C6954" t="str">
            <v>2000</v>
          </cell>
        </row>
        <row r="6955">
          <cell r="C6955" t="str">
            <v>2000</v>
          </cell>
        </row>
        <row r="6956">
          <cell r="C6956" t="str">
            <v>2000</v>
          </cell>
        </row>
        <row r="6957">
          <cell r="C6957" t="str">
            <v>2000</v>
          </cell>
        </row>
        <row r="6958">
          <cell r="C6958" t="str">
            <v>2000</v>
          </cell>
        </row>
        <row r="6959">
          <cell r="C6959" t="str">
            <v>2000</v>
          </cell>
        </row>
        <row r="6960">
          <cell r="C6960" t="str">
            <v>2000</v>
          </cell>
        </row>
        <row r="6961">
          <cell r="C6961" t="str">
            <v>2000</v>
          </cell>
        </row>
        <row r="6962">
          <cell r="C6962" t="str">
            <v>2000</v>
          </cell>
        </row>
        <row r="6963">
          <cell r="C6963" t="str">
            <v>2000</v>
          </cell>
        </row>
        <row r="6964">
          <cell r="C6964" t="str">
            <v>2000</v>
          </cell>
        </row>
        <row r="6965">
          <cell r="C6965" t="str">
            <v>2000</v>
          </cell>
        </row>
        <row r="6966">
          <cell r="C6966" t="str">
            <v>2000</v>
          </cell>
        </row>
        <row r="6967">
          <cell r="C6967" t="str">
            <v>2000</v>
          </cell>
        </row>
        <row r="6968">
          <cell r="C6968" t="str">
            <v>2000</v>
          </cell>
        </row>
        <row r="6969">
          <cell r="C6969" t="str">
            <v>2000</v>
          </cell>
        </row>
        <row r="6970">
          <cell r="C6970" t="str">
            <v>2000</v>
          </cell>
        </row>
        <row r="6971">
          <cell r="C6971" t="str">
            <v>2000</v>
          </cell>
        </row>
        <row r="6972">
          <cell r="C6972" t="str">
            <v>2000</v>
          </cell>
        </row>
        <row r="6973">
          <cell r="C6973" t="str">
            <v>2000</v>
          </cell>
        </row>
        <row r="6974">
          <cell r="C6974" t="str">
            <v>2000</v>
          </cell>
        </row>
        <row r="6975">
          <cell r="C6975" t="str">
            <v>2000</v>
          </cell>
        </row>
        <row r="6976">
          <cell r="C6976" t="str">
            <v>2000</v>
          </cell>
        </row>
        <row r="6977">
          <cell r="C6977" t="str">
            <v>2000</v>
          </cell>
        </row>
        <row r="6978">
          <cell r="C6978" t="str">
            <v>2000</v>
          </cell>
        </row>
        <row r="6979">
          <cell r="C6979" t="str">
            <v>2000</v>
          </cell>
        </row>
        <row r="6980">
          <cell r="C6980" t="str">
            <v>2000</v>
          </cell>
        </row>
        <row r="6981">
          <cell r="C6981" t="str">
            <v>2000</v>
          </cell>
        </row>
        <row r="6982">
          <cell r="C6982" t="str">
            <v>2000</v>
          </cell>
        </row>
        <row r="6983">
          <cell r="C6983" t="str">
            <v>2000</v>
          </cell>
        </row>
        <row r="6984">
          <cell r="C6984" t="str">
            <v>2000</v>
          </cell>
        </row>
        <row r="6985">
          <cell r="C6985" t="str">
            <v>2000</v>
          </cell>
        </row>
        <row r="6986">
          <cell r="C6986" t="str">
            <v>2000</v>
          </cell>
        </row>
        <row r="6987">
          <cell r="C6987" t="str">
            <v>2000</v>
          </cell>
        </row>
        <row r="6988">
          <cell r="C6988" t="str">
            <v>2000</v>
          </cell>
        </row>
        <row r="6989">
          <cell r="C6989" t="str">
            <v>2000</v>
          </cell>
        </row>
        <row r="6990">
          <cell r="C6990" t="str">
            <v>2000</v>
          </cell>
        </row>
        <row r="6991">
          <cell r="C6991" t="str">
            <v>2000</v>
          </cell>
        </row>
        <row r="6992">
          <cell r="C6992" t="str">
            <v>2000</v>
          </cell>
        </row>
        <row r="6993">
          <cell r="C6993" t="str">
            <v>2000</v>
          </cell>
        </row>
        <row r="6994">
          <cell r="C6994" t="str">
            <v>2000</v>
          </cell>
        </row>
        <row r="6995">
          <cell r="C6995" t="str">
            <v>2000</v>
          </cell>
        </row>
        <row r="6996">
          <cell r="C6996" t="str">
            <v>2000</v>
          </cell>
        </row>
        <row r="6997">
          <cell r="C6997" t="str">
            <v>2000</v>
          </cell>
        </row>
        <row r="6998">
          <cell r="C6998" t="str">
            <v>2000</v>
          </cell>
        </row>
        <row r="6999">
          <cell r="C6999" t="str">
            <v>2000</v>
          </cell>
        </row>
        <row r="7000">
          <cell r="C7000" t="str">
            <v>2000</v>
          </cell>
        </row>
        <row r="7001">
          <cell r="C7001" t="str">
            <v>2000</v>
          </cell>
        </row>
        <row r="7002">
          <cell r="C7002" t="str">
            <v>2000</v>
          </cell>
        </row>
        <row r="7003">
          <cell r="C7003" t="str">
            <v>2000</v>
          </cell>
        </row>
        <row r="7004">
          <cell r="C7004" t="str">
            <v>2000</v>
          </cell>
        </row>
        <row r="7005">
          <cell r="C7005" t="str">
            <v>2000</v>
          </cell>
        </row>
        <row r="7006">
          <cell r="C7006" t="str">
            <v>2000</v>
          </cell>
        </row>
        <row r="7007">
          <cell r="C7007" t="str">
            <v>2000</v>
          </cell>
        </row>
        <row r="7008">
          <cell r="C7008" t="str">
            <v>2000</v>
          </cell>
        </row>
        <row r="7009">
          <cell r="C7009" t="str">
            <v>2000</v>
          </cell>
        </row>
        <row r="7010">
          <cell r="C7010" t="str">
            <v>2000</v>
          </cell>
        </row>
        <row r="7011">
          <cell r="C7011" t="str">
            <v>2000</v>
          </cell>
        </row>
        <row r="7012">
          <cell r="C7012" t="str">
            <v>2000</v>
          </cell>
        </row>
        <row r="7013">
          <cell r="C7013" t="str">
            <v>2000</v>
          </cell>
        </row>
        <row r="7014">
          <cell r="C7014" t="str">
            <v>2000</v>
          </cell>
        </row>
        <row r="7015">
          <cell r="C7015" t="str">
            <v>2000</v>
          </cell>
        </row>
        <row r="7016">
          <cell r="C7016" t="str">
            <v>2000</v>
          </cell>
        </row>
        <row r="7017">
          <cell r="C7017" t="str">
            <v>2000</v>
          </cell>
        </row>
        <row r="7018">
          <cell r="C7018" t="str">
            <v>2000</v>
          </cell>
        </row>
        <row r="7019">
          <cell r="C7019" t="str">
            <v>2000</v>
          </cell>
        </row>
        <row r="7020">
          <cell r="C7020" t="str">
            <v>2000</v>
          </cell>
        </row>
        <row r="7021">
          <cell r="C7021" t="str">
            <v>2000</v>
          </cell>
        </row>
        <row r="7022">
          <cell r="C7022" t="str">
            <v>2000</v>
          </cell>
        </row>
        <row r="7023">
          <cell r="C7023" t="str">
            <v>2000</v>
          </cell>
        </row>
        <row r="7024">
          <cell r="C7024" t="str">
            <v>2000</v>
          </cell>
        </row>
        <row r="7025">
          <cell r="C7025" t="str">
            <v>2000</v>
          </cell>
        </row>
        <row r="7026">
          <cell r="C7026" t="str">
            <v>2000</v>
          </cell>
        </row>
        <row r="7027">
          <cell r="C7027" t="str">
            <v>2000</v>
          </cell>
        </row>
        <row r="7028">
          <cell r="C7028" t="str">
            <v>2000</v>
          </cell>
        </row>
        <row r="7029">
          <cell r="C7029" t="str">
            <v>2000</v>
          </cell>
        </row>
        <row r="7030">
          <cell r="C7030" t="str">
            <v>2000</v>
          </cell>
        </row>
        <row r="7031">
          <cell r="C7031" t="str">
            <v>2000</v>
          </cell>
        </row>
        <row r="7032">
          <cell r="C7032" t="str">
            <v>2000</v>
          </cell>
        </row>
        <row r="7033">
          <cell r="C7033" t="str">
            <v>2000</v>
          </cell>
        </row>
        <row r="7034">
          <cell r="C7034" t="str">
            <v>2000</v>
          </cell>
        </row>
        <row r="7035">
          <cell r="C7035" t="str">
            <v>2000</v>
          </cell>
        </row>
        <row r="7036">
          <cell r="C7036" t="str">
            <v>2000</v>
          </cell>
        </row>
        <row r="7037">
          <cell r="C7037" t="str">
            <v>2000</v>
          </cell>
        </row>
        <row r="7038">
          <cell r="C7038" t="str">
            <v>2000</v>
          </cell>
        </row>
        <row r="7039">
          <cell r="C7039" t="str">
            <v>2000</v>
          </cell>
        </row>
        <row r="7040">
          <cell r="C7040" t="str">
            <v>2000</v>
          </cell>
        </row>
        <row r="7041">
          <cell r="C7041" t="str">
            <v>2000</v>
          </cell>
        </row>
        <row r="7042">
          <cell r="C7042" t="str">
            <v>2000</v>
          </cell>
        </row>
        <row r="7043">
          <cell r="C7043" t="str">
            <v>2000</v>
          </cell>
        </row>
        <row r="7044">
          <cell r="C7044" t="str">
            <v>2000</v>
          </cell>
        </row>
        <row r="7045">
          <cell r="C7045" t="str">
            <v>2000</v>
          </cell>
        </row>
        <row r="7046">
          <cell r="C7046" t="str">
            <v>2000</v>
          </cell>
        </row>
        <row r="7047">
          <cell r="C7047" t="str">
            <v>2000</v>
          </cell>
        </row>
        <row r="7048">
          <cell r="C7048" t="str">
            <v>2000</v>
          </cell>
        </row>
        <row r="7049">
          <cell r="C7049" t="str">
            <v>2000</v>
          </cell>
        </row>
        <row r="7050">
          <cell r="C7050" t="str">
            <v>2000</v>
          </cell>
        </row>
        <row r="7051">
          <cell r="C7051" t="str">
            <v>2000</v>
          </cell>
        </row>
        <row r="7052">
          <cell r="C7052" t="str">
            <v>2000</v>
          </cell>
        </row>
        <row r="7053">
          <cell r="C7053" t="str">
            <v>2000</v>
          </cell>
        </row>
        <row r="7054">
          <cell r="C7054" t="str">
            <v>2000</v>
          </cell>
        </row>
        <row r="7055">
          <cell r="C7055" t="str">
            <v>2000</v>
          </cell>
        </row>
        <row r="7056">
          <cell r="C7056" t="str">
            <v>2000</v>
          </cell>
        </row>
        <row r="7057">
          <cell r="C7057" t="str">
            <v>2000</v>
          </cell>
        </row>
        <row r="7058">
          <cell r="C7058" t="str">
            <v>2000</v>
          </cell>
        </row>
        <row r="7059">
          <cell r="C7059" t="str">
            <v>2000</v>
          </cell>
        </row>
        <row r="7060">
          <cell r="C7060" t="str">
            <v>2000</v>
          </cell>
        </row>
        <row r="7061">
          <cell r="C7061" t="str">
            <v>2000</v>
          </cell>
        </row>
        <row r="7062">
          <cell r="C7062" t="str">
            <v>2000</v>
          </cell>
        </row>
        <row r="7063">
          <cell r="C7063" t="str">
            <v>2000</v>
          </cell>
        </row>
        <row r="7064">
          <cell r="C7064" t="str">
            <v>2000</v>
          </cell>
        </row>
        <row r="7065">
          <cell r="C7065" t="str">
            <v>2000</v>
          </cell>
        </row>
        <row r="7066">
          <cell r="C7066" t="str">
            <v>2000</v>
          </cell>
        </row>
        <row r="7067">
          <cell r="C7067" t="str">
            <v>2000</v>
          </cell>
        </row>
        <row r="7068">
          <cell r="C7068" t="str">
            <v>2000</v>
          </cell>
        </row>
        <row r="7069">
          <cell r="C7069" t="str">
            <v>2000</v>
          </cell>
        </row>
        <row r="7070">
          <cell r="C7070" t="str">
            <v>2000</v>
          </cell>
        </row>
        <row r="7071">
          <cell r="C7071" t="str">
            <v>2000</v>
          </cell>
        </row>
        <row r="7072">
          <cell r="C7072" t="str">
            <v>2000</v>
          </cell>
        </row>
        <row r="7073">
          <cell r="C7073" t="str">
            <v>2000</v>
          </cell>
        </row>
        <row r="7074">
          <cell r="C7074" t="str">
            <v>2000</v>
          </cell>
        </row>
        <row r="7075">
          <cell r="C7075" t="str">
            <v>2000</v>
          </cell>
        </row>
        <row r="7076">
          <cell r="C7076" t="str">
            <v>2000</v>
          </cell>
        </row>
        <row r="7077">
          <cell r="C7077" t="str">
            <v>2000</v>
          </cell>
        </row>
        <row r="7078">
          <cell r="C7078" t="str">
            <v>2000</v>
          </cell>
        </row>
        <row r="7079">
          <cell r="C7079" t="str">
            <v>2000</v>
          </cell>
        </row>
        <row r="7080">
          <cell r="C7080" t="str">
            <v>2000</v>
          </cell>
        </row>
        <row r="7081">
          <cell r="C7081" t="str">
            <v>2000</v>
          </cell>
        </row>
        <row r="7082">
          <cell r="C7082" t="str">
            <v>2000</v>
          </cell>
        </row>
        <row r="7083">
          <cell r="C7083" t="str">
            <v>2000</v>
          </cell>
        </row>
        <row r="7084">
          <cell r="C7084" t="str">
            <v>2000</v>
          </cell>
        </row>
        <row r="7085">
          <cell r="C7085" t="str">
            <v>2000</v>
          </cell>
        </row>
        <row r="7086">
          <cell r="C7086" t="str">
            <v>2000</v>
          </cell>
        </row>
        <row r="7087">
          <cell r="C7087" t="str">
            <v>2000</v>
          </cell>
        </row>
        <row r="7088">
          <cell r="C7088" t="str">
            <v>2000</v>
          </cell>
        </row>
        <row r="7089">
          <cell r="C7089" t="str">
            <v>2000</v>
          </cell>
        </row>
        <row r="7090">
          <cell r="C7090" t="str">
            <v>2000</v>
          </cell>
        </row>
        <row r="7091">
          <cell r="C7091" t="str">
            <v>2000</v>
          </cell>
        </row>
        <row r="7092">
          <cell r="C7092" t="str">
            <v>2000</v>
          </cell>
        </row>
        <row r="7093">
          <cell r="C7093" t="str">
            <v>2000</v>
          </cell>
        </row>
        <row r="7094">
          <cell r="C7094" t="str">
            <v>2000</v>
          </cell>
        </row>
        <row r="7095">
          <cell r="C7095" t="str">
            <v>2000</v>
          </cell>
        </row>
        <row r="7096">
          <cell r="C7096" t="str">
            <v>2000</v>
          </cell>
        </row>
        <row r="7097">
          <cell r="C7097" t="str">
            <v>2000</v>
          </cell>
        </row>
        <row r="7098">
          <cell r="C7098" t="str">
            <v>2000</v>
          </cell>
        </row>
        <row r="7099">
          <cell r="C7099" t="str">
            <v>2000</v>
          </cell>
        </row>
        <row r="7100">
          <cell r="C7100" t="str">
            <v>2000</v>
          </cell>
        </row>
        <row r="7101">
          <cell r="C7101" t="str">
            <v>2000</v>
          </cell>
        </row>
        <row r="7102">
          <cell r="C7102" t="str">
            <v>2000</v>
          </cell>
        </row>
        <row r="7103">
          <cell r="C7103" t="str">
            <v>2000</v>
          </cell>
        </row>
        <row r="7104">
          <cell r="C7104" t="str">
            <v>2000</v>
          </cell>
        </row>
        <row r="7105">
          <cell r="C7105" t="str">
            <v>2000</v>
          </cell>
        </row>
        <row r="7106">
          <cell r="C7106" t="str">
            <v>2000</v>
          </cell>
        </row>
        <row r="7107">
          <cell r="C7107" t="str">
            <v>2000</v>
          </cell>
        </row>
        <row r="7108">
          <cell r="C7108" t="str">
            <v>2000</v>
          </cell>
        </row>
        <row r="7109">
          <cell r="C7109" t="str">
            <v>2000</v>
          </cell>
        </row>
        <row r="7110">
          <cell r="C7110" t="str">
            <v>2000</v>
          </cell>
        </row>
        <row r="7111">
          <cell r="C7111" t="str">
            <v>2000</v>
          </cell>
        </row>
        <row r="7112">
          <cell r="C7112" t="str">
            <v>2000</v>
          </cell>
        </row>
        <row r="7113">
          <cell r="C7113" t="str">
            <v>2000</v>
          </cell>
        </row>
        <row r="7114">
          <cell r="C7114" t="str">
            <v>2000</v>
          </cell>
        </row>
        <row r="7115">
          <cell r="C7115" t="str">
            <v>2000</v>
          </cell>
        </row>
        <row r="7116">
          <cell r="C7116" t="str">
            <v>2000</v>
          </cell>
        </row>
        <row r="7117">
          <cell r="C7117" t="str">
            <v>2000</v>
          </cell>
        </row>
        <row r="7118">
          <cell r="C7118" t="str">
            <v>2000</v>
          </cell>
        </row>
        <row r="7119">
          <cell r="C7119" t="str">
            <v>2000</v>
          </cell>
        </row>
        <row r="7120">
          <cell r="C7120" t="str">
            <v>2000</v>
          </cell>
        </row>
        <row r="7121">
          <cell r="C7121" t="str">
            <v>2000</v>
          </cell>
        </row>
        <row r="7122">
          <cell r="C7122" t="str">
            <v>2000</v>
          </cell>
        </row>
        <row r="7123">
          <cell r="C7123" t="str">
            <v>2000</v>
          </cell>
        </row>
        <row r="7124">
          <cell r="C7124" t="str">
            <v>2000</v>
          </cell>
        </row>
        <row r="7125">
          <cell r="C7125" t="str">
            <v>2000</v>
          </cell>
        </row>
        <row r="7126">
          <cell r="C7126" t="str">
            <v>2000</v>
          </cell>
        </row>
        <row r="7127">
          <cell r="C7127" t="str">
            <v>2000</v>
          </cell>
        </row>
        <row r="7128">
          <cell r="C7128" t="str">
            <v>2000</v>
          </cell>
        </row>
        <row r="7129">
          <cell r="C7129" t="str">
            <v>2000</v>
          </cell>
        </row>
        <row r="7130">
          <cell r="C7130" t="str">
            <v>2000</v>
          </cell>
        </row>
        <row r="7131">
          <cell r="C7131" t="str">
            <v>2000</v>
          </cell>
        </row>
        <row r="7132">
          <cell r="C7132" t="str">
            <v>2000</v>
          </cell>
        </row>
        <row r="7133">
          <cell r="C7133" t="str">
            <v>2000</v>
          </cell>
        </row>
        <row r="7134">
          <cell r="C7134" t="str">
            <v>2000</v>
          </cell>
        </row>
        <row r="7135">
          <cell r="C7135" t="str">
            <v>2000</v>
          </cell>
        </row>
        <row r="7136">
          <cell r="C7136" t="str">
            <v>2000</v>
          </cell>
        </row>
        <row r="7137">
          <cell r="C7137" t="str">
            <v>2000</v>
          </cell>
        </row>
        <row r="7138">
          <cell r="C7138" t="str">
            <v>2000</v>
          </cell>
        </row>
        <row r="7139">
          <cell r="C7139" t="str">
            <v>2000</v>
          </cell>
        </row>
        <row r="7140">
          <cell r="C7140" t="str">
            <v>2000</v>
          </cell>
        </row>
        <row r="7141">
          <cell r="C7141" t="str">
            <v>2000</v>
          </cell>
        </row>
        <row r="7142">
          <cell r="C7142" t="str">
            <v>2000</v>
          </cell>
        </row>
        <row r="7143">
          <cell r="C7143" t="str">
            <v>2000</v>
          </cell>
        </row>
        <row r="7144">
          <cell r="C7144" t="str">
            <v>2000</v>
          </cell>
        </row>
        <row r="7145">
          <cell r="C7145" t="str">
            <v>2000</v>
          </cell>
        </row>
        <row r="7146">
          <cell r="C7146" t="str">
            <v>2000</v>
          </cell>
        </row>
        <row r="7147">
          <cell r="C7147" t="str">
            <v>2000</v>
          </cell>
        </row>
        <row r="7148">
          <cell r="C7148" t="str">
            <v>2000</v>
          </cell>
        </row>
        <row r="7149">
          <cell r="C7149" t="str">
            <v>2000</v>
          </cell>
        </row>
        <row r="7150">
          <cell r="C7150" t="str">
            <v>2000</v>
          </cell>
        </row>
        <row r="7151">
          <cell r="C7151" t="str">
            <v>2000</v>
          </cell>
        </row>
        <row r="7152">
          <cell r="C7152" t="str">
            <v>2000</v>
          </cell>
        </row>
        <row r="7153">
          <cell r="C7153" t="str">
            <v>2000</v>
          </cell>
        </row>
        <row r="7154">
          <cell r="C7154" t="str">
            <v>2000</v>
          </cell>
        </row>
        <row r="7155">
          <cell r="C7155" t="str">
            <v>2000</v>
          </cell>
        </row>
        <row r="7156">
          <cell r="C7156" t="str">
            <v>2000</v>
          </cell>
        </row>
        <row r="7157">
          <cell r="C7157" t="str">
            <v>2000</v>
          </cell>
        </row>
        <row r="7158">
          <cell r="C7158" t="str">
            <v>2000</v>
          </cell>
        </row>
        <row r="7159">
          <cell r="C7159" t="str">
            <v>2000</v>
          </cell>
        </row>
        <row r="7160">
          <cell r="C7160" t="str">
            <v>2000</v>
          </cell>
        </row>
        <row r="7161">
          <cell r="C7161" t="str">
            <v>2000</v>
          </cell>
        </row>
        <row r="7162">
          <cell r="C7162" t="str">
            <v>2000</v>
          </cell>
        </row>
        <row r="7163">
          <cell r="C7163" t="str">
            <v>2000</v>
          </cell>
        </row>
        <row r="7164">
          <cell r="C7164" t="str">
            <v>2000</v>
          </cell>
        </row>
        <row r="7165">
          <cell r="C7165" t="str">
            <v>2000</v>
          </cell>
        </row>
        <row r="7166">
          <cell r="C7166" t="str">
            <v>2000</v>
          </cell>
        </row>
        <row r="7167">
          <cell r="C7167" t="str">
            <v>2000</v>
          </cell>
        </row>
        <row r="7168">
          <cell r="C7168" t="str">
            <v>2000</v>
          </cell>
        </row>
        <row r="7169">
          <cell r="C7169" t="str">
            <v>2000</v>
          </cell>
        </row>
        <row r="7170">
          <cell r="C7170" t="str">
            <v>2000</v>
          </cell>
        </row>
        <row r="7171">
          <cell r="C7171" t="str">
            <v>2000</v>
          </cell>
        </row>
        <row r="7172">
          <cell r="C7172" t="str">
            <v>2000</v>
          </cell>
        </row>
        <row r="7173">
          <cell r="C7173" t="str">
            <v>2000</v>
          </cell>
        </row>
        <row r="7174">
          <cell r="C7174" t="str">
            <v>2000</v>
          </cell>
        </row>
        <row r="7175">
          <cell r="C7175" t="str">
            <v>2000</v>
          </cell>
        </row>
        <row r="7176">
          <cell r="C7176" t="str">
            <v>2000</v>
          </cell>
        </row>
        <row r="7177">
          <cell r="C7177" t="str">
            <v>2000</v>
          </cell>
        </row>
        <row r="7178">
          <cell r="C7178" t="str">
            <v>2000</v>
          </cell>
        </row>
        <row r="7179">
          <cell r="C7179" t="str">
            <v>2000</v>
          </cell>
        </row>
        <row r="7180">
          <cell r="C7180" t="str">
            <v>2000</v>
          </cell>
        </row>
        <row r="7181">
          <cell r="C7181" t="str">
            <v>2000</v>
          </cell>
        </row>
        <row r="7182">
          <cell r="C7182" t="str">
            <v>2000</v>
          </cell>
        </row>
        <row r="7183">
          <cell r="C7183" t="str">
            <v>2000</v>
          </cell>
        </row>
        <row r="7184">
          <cell r="C7184" t="str">
            <v>2000</v>
          </cell>
        </row>
        <row r="7185">
          <cell r="C7185" t="str">
            <v>2000</v>
          </cell>
        </row>
        <row r="7186">
          <cell r="C7186" t="str">
            <v>2000</v>
          </cell>
        </row>
        <row r="7187">
          <cell r="C7187" t="str">
            <v>2000</v>
          </cell>
        </row>
        <row r="7188">
          <cell r="C7188" t="str">
            <v>2000</v>
          </cell>
        </row>
        <row r="7189">
          <cell r="C7189" t="str">
            <v>2000</v>
          </cell>
        </row>
        <row r="7190">
          <cell r="C7190" t="str">
            <v>2000</v>
          </cell>
        </row>
        <row r="7191">
          <cell r="C7191" t="str">
            <v>2000</v>
          </cell>
        </row>
        <row r="7192">
          <cell r="C7192" t="str">
            <v>2000</v>
          </cell>
        </row>
        <row r="7193">
          <cell r="C7193" t="str">
            <v>2000</v>
          </cell>
        </row>
        <row r="7194">
          <cell r="C7194" t="str">
            <v>2000</v>
          </cell>
        </row>
        <row r="7195">
          <cell r="C7195" t="str">
            <v>2000</v>
          </cell>
        </row>
        <row r="7196">
          <cell r="C7196" t="str">
            <v>2000</v>
          </cell>
        </row>
        <row r="7197">
          <cell r="C7197" t="str">
            <v>2000</v>
          </cell>
        </row>
        <row r="7198">
          <cell r="C7198" t="str">
            <v>2000</v>
          </cell>
        </row>
        <row r="7199">
          <cell r="C7199" t="str">
            <v>2000</v>
          </cell>
        </row>
        <row r="7200">
          <cell r="C7200" t="str">
            <v>2000</v>
          </cell>
        </row>
        <row r="7201">
          <cell r="C7201" t="str">
            <v>2000</v>
          </cell>
        </row>
        <row r="7202">
          <cell r="C7202" t="str">
            <v>2000</v>
          </cell>
        </row>
        <row r="7203">
          <cell r="C7203" t="str">
            <v>2000</v>
          </cell>
        </row>
        <row r="7204">
          <cell r="C7204" t="str">
            <v>2000</v>
          </cell>
        </row>
        <row r="7205">
          <cell r="C7205" t="str">
            <v>2000</v>
          </cell>
        </row>
        <row r="7206">
          <cell r="C7206" t="str">
            <v>2000</v>
          </cell>
        </row>
        <row r="7207">
          <cell r="C7207" t="str">
            <v>2000</v>
          </cell>
        </row>
        <row r="7208">
          <cell r="C7208" t="str">
            <v>2000</v>
          </cell>
        </row>
        <row r="7209">
          <cell r="C7209" t="str">
            <v>2000</v>
          </cell>
        </row>
        <row r="7210">
          <cell r="C7210" t="str">
            <v>2000</v>
          </cell>
        </row>
        <row r="7211">
          <cell r="C7211" t="str">
            <v>2000</v>
          </cell>
        </row>
        <row r="7212">
          <cell r="C7212" t="str">
            <v>2000</v>
          </cell>
        </row>
        <row r="7213">
          <cell r="C7213" t="str">
            <v>2000</v>
          </cell>
        </row>
        <row r="7214">
          <cell r="C7214" t="str">
            <v>2000</v>
          </cell>
        </row>
        <row r="7215">
          <cell r="C7215" t="str">
            <v>2000</v>
          </cell>
        </row>
        <row r="7216">
          <cell r="C7216" t="str">
            <v>2000</v>
          </cell>
        </row>
        <row r="7217">
          <cell r="C7217" t="str">
            <v>2000</v>
          </cell>
        </row>
        <row r="7218">
          <cell r="C7218" t="str">
            <v>2000</v>
          </cell>
        </row>
        <row r="7219">
          <cell r="C7219" t="str">
            <v>2000</v>
          </cell>
        </row>
        <row r="7220">
          <cell r="C7220" t="str">
            <v>2000</v>
          </cell>
        </row>
        <row r="7221">
          <cell r="C7221" t="str">
            <v>2000</v>
          </cell>
        </row>
        <row r="7222">
          <cell r="C7222" t="str">
            <v>2000</v>
          </cell>
        </row>
        <row r="7223">
          <cell r="C7223" t="str">
            <v>2000</v>
          </cell>
        </row>
        <row r="7224">
          <cell r="C7224" t="str">
            <v>2000</v>
          </cell>
        </row>
        <row r="7225">
          <cell r="C7225" t="str">
            <v>2000</v>
          </cell>
        </row>
        <row r="7226">
          <cell r="C7226" t="str">
            <v>2000</v>
          </cell>
        </row>
        <row r="7227">
          <cell r="C7227" t="str">
            <v>2000</v>
          </cell>
        </row>
        <row r="7228">
          <cell r="C7228" t="str">
            <v>2000</v>
          </cell>
        </row>
        <row r="7229">
          <cell r="C7229" t="str">
            <v>2000</v>
          </cell>
        </row>
        <row r="7230">
          <cell r="C7230" t="str">
            <v>2000</v>
          </cell>
        </row>
        <row r="7231">
          <cell r="C7231" t="str">
            <v>2000</v>
          </cell>
        </row>
        <row r="7232">
          <cell r="C7232" t="str">
            <v>2000</v>
          </cell>
        </row>
        <row r="7233">
          <cell r="C7233" t="str">
            <v>2000</v>
          </cell>
        </row>
        <row r="7234">
          <cell r="C7234" t="str">
            <v>2000</v>
          </cell>
        </row>
        <row r="7235">
          <cell r="C7235" t="str">
            <v>2000</v>
          </cell>
        </row>
        <row r="7236">
          <cell r="C7236" t="str">
            <v>2000</v>
          </cell>
        </row>
        <row r="7237">
          <cell r="C7237" t="str">
            <v>2000</v>
          </cell>
        </row>
        <row r="7238">
          <cell r="C7238" t="str">
            <v>2000</v>
          </cell>
        </row>
        <row r="7239">
          <cell r="C7239" t="str">
            <v>2000</v>
          </cell>
        </row>
        <row r="7240">
          <cell r="C7240" t="str">
            <v>2000</v>
          </cell>
        </row>
        <row r="7241">
          <cell r="C7241" t="str">
            <v>2000</v>
          </cell>
        </row>
        <row r="7242">
          <cell r="C7242" t="str">
            <v>2000</v>
          </cell>
        </row>
        <row r="7243">
          <cell r="C7243" t="str">
            <v>2000</v>
          </cell>
        </row>
        <row r="7244">
          <cell r="C7244" t="str">
            <v>2000</v>
          </cell>
        </row>
        <row r="7245">
          <cell r="C7245" t="str">
            <v>2000</v>
          </cell>
        </row>
        <row r="7246">
          <cell r="C7246" t="str">
            <v>2000</v>
          </cell>
        </row>
        <row r="7247">
          <cell r="C7247" t="str">
            <v>2000</v>
          </cell>
        </row>
        <row r="7248">
          <cell r="C7248" t="str">
            <v>2000</v>
          </cell>
        </row>
        <row r="7249">
          <cell r="C7249" t="str">
            <v>2000</v>
          </cell>
        </row>
        <row r="7250">
          <cell r="C7250" t="str">
            <v>2000</v>
          </cell>
        </row>
        <row r="7251">
          <cell r="C7251" t="str">
            <v>2000</v>
          </cell>
        </row>
        <row r="7252">
          <cell r="C7252" t="str">
            <v>2000</v>
          </cell>
        </row>
        <row r="7253">
          <cell r="C7253" t="str">
            <v>2000</v>
          </cell>
        </row>
        <row r="7254">
          <cell r="C7254" t="str">
            <v>2000</v>
          </cell>
        </row>
        <row r="7255">
          <cell r="C7255" t="str">
            <v>2000</v>
          </cell>
        </row>
        <row r="7256">
          <cell r="C7256" t="str">
            <v>2000</v>
          </cell>
        </row>
        <row r="7257">
          <cell r="C7257" t="str">
            <v>2000</v>
          </cell>
        </row>
        <row r="7258">
          <cell r="C7258" t="str">
            <v>2000</v>
          </cell>
        </row>
        <row r="7259">
          <cell r="C7259" t="str">
            <v>2000</v>
          </cell>
        </row>
        <row r="7260">
          <cell r="C7260" t="str">
            <v>2000</v>
          </cell>
        </row>
        <row r="7261">
          <cell r="C7261" t="str">
            <v>2000</v>
          </cell>
        </row>
        <row r="7262">
          <cell r="C7262" t="str">
            <v>2000</v>
          </cell>
        </row>
        <row r="7263">
          <cell r="C7263" t="str">
            <v>2000</v>
          </cell>
        </row>
        <row r="7264">
          <cell r="C7264" t="str">
            <v>2000</v>
          </cell>
        </row>
        <row r="7265">
          <cell r="C7265" t="str">
            <v>2000</v>
          </cell>
        </row>
        <row r="7266">
          <cell r="C7266" t="str">
            <v>2000</v>
          </cell>
        </row>
        <row r="7267">
          <cell r="C7267" t="str">
            <v>2000</v>
          </cell>
        </row>
        <row r="7268">
          <cell r="C7268" t="str">
            <v>2000</v>
          </cell>
        </row>
        <row r="7269">
          <cell r="C7269" t="str">
            <v>2000</v>
          </cell>
        </row>
        <row r="7270">
          <cell r="C7270" t="str">
            <v>2000</v>
          </cell>
        </row>
        <row r="7271">
          <cell r="C7271" t="str">
            <v>2000</v>
          </cell>
        </row>
        <row r="7272">
          <cell r="C7272" t="str">
            <v>2000</v>
          </cell>
        </row>
        <row r="7273">
          <cell r="C7273" t="str">
            <v>2000</v>
          </cell>
        </row>
        <row r="7274">
          <cell r="C7274" t="str">
            <v>2000</v>
          </cell>
        </row>
        <row r="7275">
          <cell r="C7275" t="str">
            <v>2000</v>
          </cell>
        </row>
        <row r="7276">
          <cell r="C7276" t="str">
            <v>2000</v>
          </cell>
        </row>
        <row r="7277">
          <cell r="C7277" t="str">
            <v>2000</v>
          </cell>
        </row>
        <row r="7278">
          <cell r="C7278" t="str">
            <v>2000</v>
          </cell>
        </row>
        <row r="7279">
          <cell r="C7279" t="str">
            <v>2000</v>
          </cell>
        </row>
        <row r="7280">
          <cell r="C7280" t="str">
            <v>2000</v>
          </cell>
        </row>
        <row r="7281">
          <cell r="C7281" t="str">
            <v>2000</v>
          </cell>
        </row>
        <row r="7282">
          <cell r="C7282" t="str">
            <v>2000</v>
          </cell>
        </row>
        <row r="7283">
          <cell r="C7283" t="str">
            <v>2000</v>
          </cell>
        </row>
        <row r="7284">
          <cell r="C7284" t="str">
            <v>2000</v>
          </cell>
        </row>
        <row r="7285">
          <cell r="C7285" t="str">
            <v>2000</v>
          </cell>
        </row>
        <row r="7286">
          <cell r="C7286" t="str">
            <v>2000</v>
          </cell>
        </row>
        <row r="7287">
          <cell r="C7287" t="str">
            <v>2000</v>
          </cell>
        </row>
        <row r="7288">
          <cell r="C7288" t="str">
            <v>2000</v>
          </cell>
        </row>
        <row r="7289">
          <cell r="C7289" t="str">
            <v>2000</v>
          </cell>
        </row>
        <row r="7290">
          <cell r="C7290" t="str">
            <v>2000</v>
          </cell>
        </row>
        <row r="7291">
          <cell r="C7291" t="str">
            <v>2000</v>
          </cell>
        </row>
        <row r="7292">
          <cell r="C7292" t="str">
            <v>2000</v>
          </cell>
        </row>
        <row r="7293">
          <cell r="C7293" t="str">
            <v>2000</v>
          </cell>
        </row>
        <row r="7294">
          <cell r="C7294" t="str">
            <v>2000</v>
          </cell>
        </row>
        <row r="7295">
          <cell r="C7295" t="str">
            <v>2000</v>
          </cell>
        </row>
        <row r="7296">
          <cell r="C7296" t="str">
            <v>2000</v>
          </cell>
        </row>
        <row r="7297">
          <cell r="C7297" t="str">
            <v>2000</v>
          </cell>
        </row>
        <row r="7298">
          <cell r="C7298" t="str">
            <v>2000</v>
          </cell>
        </row>
        <row r="7299">
          <cell r="C7299" t="str">
            <v>2000</v>
          </cell>
        </row>
        <row r="7300">
          <cell r="C7300" t="str">
            <v>2000</v>
          </cell>
        </row>
        <row r="7301">
          <cell r="C7301" t="str">
            <v>2000</v>
          </cell>
        </row>
        <row r="7302">
          <cell r="C7302" t="str">
            <v>2000</v>
          </cell>
        </row>
        <row r="7303">
          <cell r="C7303" t="str">
            <v>2000</v>
          </cell>
        </row>
        <row r="7304">
          <cell r="C7304" t="str">
            <v>2000</v>
          </cell>
        </row>
        <row r="7305">
          <cell r="C7305" t="str">
            <v>2000</v>
          </cell>
        </row>
        <row r="7306">
          <cell r="C7306" t="str">
            <v>2000</v>
          </cell>
        </row>
        <row r="7307">
          <cell r="C7307" t="str">
            <v>2000</v>
          </cell>
        </row>
        <row r="7308">
          <cell r="C7308" t="str">
            <v>2000</v>
          </cell>
        </row>
        <row r="7309">
          <cell r="C7309" t="str">
            <v>2000</v>
          </cell>
        </row>
        <row r="7310">
          <cell r="C7310" t="str">
            <v>2000</v>
          </cell>
        </row>
        <row r="7311">
          <cell r="C7311" t="str">
            <v>2000</v>
          </cell>
        </row>
        <row r="7312">
          <cell r="C7312" t="str">
            <v>2000</v>
          </cell>
        </row>
        <row r="7313">
          <cell r="C7313" t="str">
            <v>2000</v>
          </cell>
        </row>
        <row r="7314">
          <cell r="C7314" t="str">
            <v>2000</v>
          </cell>
        </row>
        <row r="7315">
          <cell r="C7315" t="str">
            <v>2000</v>
          </cell>
        </row>
        <row r="7316">
          <cell r="C7316" t="str">
            <v>2000</v>
          </cell>
        </row>
        <row r="7317">
          <cell r="C7317" t="str">
            <v>2000</v>
          </cell>
        </row>
        <row r="7318">
          <cell r="C7318" t="str">
            <v>2000</v>
          </cell>
        </row>
        <row r="7319">
          <cell r="C7319" t="str">
            <v>2000</v>
          </cell>
        </row>
        <row r="7320">
          <cell r="C7320" t="str">
            <v>2000</v>
          </cell>
        </row>
        <row r="7321">
          <cell r="C7321" t="str">
            <v>2000</v>
          </cell>
        </row>
        <row r="7322">
          <cell r="C7322" t="str">
            <v>2000</v>
          </cell>
        </row>
        <row r="7323">
          <cell r="C7323" t="str">
            <v>2000</v>
          </cell>
        </row>
        <row r="7324">
          <cell r="C7324" t="str">
            <v>2000</v>
          </cell>
        </row>
        <row r="7325">
          <cell r="C7325" t="str">
            <v>2000</v>
          </cell>
        </row>
        <row r="7326">
          <cell r="C7326" t="str">
            <v>2000</v>
          </cell>
        </row>
        <row r="7327">
          <cell r="C7327" t="str">
            <v>2000</v>
          </cell>
        </row>
        <row r="7328">
          <cell r="C7328" t="str">
            <v>2000</v>
          </cell>
        </row>
        <row r="7329">
          <cell r="C7329" t="str">
            <v>2000</v>
          </cell>
        </row>
        <row r="7330">
          <cell r="C7330" t="str">
            <v>2000</v>
          </cell>
        </row>
        <row r="7331">
          <cell r="C7331" t="str">
            <v>2000</v>
          </cell>
        </row>
        <row r="7332">
          <cell r="C7332" t="str">
            <v>2000</v>
          </cell>
        </row>
        <row r="7333">
          <cell r="C7333" t="str">
            <v>2000</v>
          </cell>
        </row>
        <row r="7334">
          <cell r="C7334" t="str">
            <v>2000</v>
          </cell>
        </row>
        <row r="7335">
          <cell r="C7335" t="str">
            <v>2000</v>
          </cell>
        </row>
        <row r="7336">
          <cell r="C7336" t="str">
            <v>2000</v>
          </cell>
        </row>
        <row r="7337">
          <cell r="C7337" t="str">
            <v>2000</v>
          </cell>
        </row>
        <row r="7338">
          <cell r="C7338" t="str">
            <v>2000</v>
          </cell>
        </row>
        <row r="7339">
          <cell r="C7339" t="str">
            <v>2000</v>
          </cell>
        </row>
        <row r="7340">
          <cell r="C7340" t="str">
            <v>2000</v>
          </cell>
        </row>
        <row r="7341">
          <cell r="C7341" t="str">
            <v>2000</v>
          </cell>
        </row>
        <row r="7342">
          <cell r="C7342" t="str">
            <v>2000</v>
          </cell>
        </row>
        <row r="7343">
          <cell r="C7343" t="str">
            <v>2000</v>
          </cell>
        </row>
        <row r="7344">
          <cell r="C7344" t="str">
            <v>2000</v>
          </cell>
        </row>
        <row r="7345">
          <cell r="C7345" t="str">
            <v>2000</v>
          </cell>
        </row>
        <row r="7346">
          <cell r="C7346" t="str">
            <v>2000</v>
          </cell>
        </row>
        <row r="7347">
          <cell r="C7347" t="str">
            <v>2000</v>
          </cell>
        </row>
        <row r="7348">
          <cell r="C7348" t="str">
            <v>2000</v>
          </cell>
        </row>
        <row r="7349">
          <cell r="C7349" t="str">
            <v>2000</v>
          </cell>
        </row>
        <row r="7350">
          <cell r="C7350" t="str">
            <v>2000</v>
          </cell>
        </row>
        <row r="7351">
          <cell r="C7351" t="str">
            <v>2000</v>
          </cell>
        </row>
        <row r="7352">
          <cell r="C7352" t="str">
            <v>2000</v>
          </cell>
        </row>
        <row r="7353">
          <cell r="C7353" t="str">
            <v>2000</v>
          </cell>
        </row>
        <row r="7354">
          <cell r="C7354" t="str">
            <v>2000</v>
          </cell>
        </row>
        <row r="7355">
          <cell r="C7355" t="str">
            <v>2000</v>
          </cell>
        </row>
        <row r="7356">
          <cell r="C7356" t="str">
            <v>2000</v>
          </cell>
        </row>
        <row r="7357">
          <cell r="C7357" t="str">
            <v>2000</v>
          </cell>
        </row>
        <row r="7358">
          <cell r="C7358" t="str">
            <v>2000</v>
          </cell>
        </row>
        <row r="7359">
          <cell r="C7359" t="str">
            <v>2000</v>
          </cell>
        </row>
        <row r="7360">
          <cell r="C7360" t="str">
            <v>2000</v>
          </cell>
        </row>
        <row r="7361">
          <cell r="C7361" t="str">
            <v>2000</v>
          </cell>
        </row>
        <row r="7362">
          <cell r="C7362" t="str">
            <v>2000</v>
          </cell>
        </row>
        <row r="7363">
          <cell r="C7363" t="str">
            <v>2000</v>
          </cell>
        </row>
        <row r="7364">
          <cell r="C7364" t="str">
            <v>2000</v>
          </cell>
        </row>
        <row r="7365">
          <cell r="C7365" t="str">
            <v>2000</v>
          </cell>
        </row>
        <row r="7366">
          <cell r="C7366" t="str">
            <v>2000</v>
          </cell>
        </row>
        <row r="7367">
          <cell r="C7367" t="str">
            <v>2000</v>
          </cell>
        </row>
        <row r="7368">
          <cell r="C7368" t="str">
            <v>2000</v>
          </cell>
        </row>
        <row r="7369">
          <cell r="C7369" t="str">
            <v>2000</v>
          </cell>
        </row>
        <row r="7370">
          <cell r="C7370" t="str">
            <v>2000</v>
          </cell>
        </row>
        <row r="7371">
          <cell r="C7371" t="str">
            <v>2000</v>
          </cell>
        </row>
        <row r="7372">
          <cell r="C7372" t="str">
            <v>2000</v>
          </cell>
        </row>
        <row r="7373">
          <cell r="C7373" t="str">
            <v>2000</v>
          </cell>
        </row>
        <row r="7374">
          <cell r="C7374" t="str">
            <v>2000</v>
          </cell>
        </row>
        <row r="7375">
          <cell r="C7375" t="str">
            <v>2000</v>
          </cell>
        </row>
        <row r="7376">
          <cell r="C7376" t="str">
            <v>2000</v>
          </cell>
        </row>
        <row r="7377">
          <cell r="C7377" t="str">
            <v>2000</v>
          </cell>
        </row>
        <row r="7378">
          <cell r="C7378" t="str">
            <v>2000</v>
          </cell>
        </row>
        <row r="7379">
          <cell r="C7379" t="str">
            <v>2000</v>
          </cell>
        </row>
        <row r="7380">
          <cell r="C7380" t="str">
            <v>2000</v>
          </cell>
        </row>
        <row r="7381">
          <cell r="C7381" t="str">
            <v>2000</v>
          </cell>
        </row>
        <row r="7382">
          <cell r="C7382" t="str">
            <v>2000</v>
          </cell>
        </row>
        <row r="7383">
          <cell r="C7383" t="str">
            <v>2000</v>
          </cell>
        </row>
        <row r="7384">
          <cell r="C7384" t="str">
            <v>2000</v>
          </cell>
        </row>
        <row r="7385">
          <cell r="C7385" t="str">
            <v>2000</v>
          </cell>
        </row>
        <row r="7386">
          <cell r="C7386" t="str">
            <v>2000</v>
          </cell>
        </row>
        <row r="7387">
          <cell r="C7387" t="str">
            <v>2000</v>
          </cell>
        </row>
        <row r="7388">
          <cell r="C7388" t="str">
            <v>2000</v>
          </cell>
        </row>
        <row r="7389">
          <cell r="C7389" t="str">
            <v>2000</v>
          </cell>
        </row>
        <row r="7390">
          <cell r="C7390" t="str">
            <v>2000</v>
          </cell>
        </row>
        <row r="7391">
          <cell r="C7391" t="str">
            <v>2000</v>
          </cell>
        </row>
        <row r="7392">
          <cell r="C7392" t="str">
            <v>2000</v>
          </cell>
        </row>
        <row r="7393">
          <cell r="C7393" t="str">
            <v>2000</v>
          </cell>
        </row>
        <row r="7394">
          <cell r="C7394" t="str">
            <v>2000</v>
          </cell>
        </row>
        <row r="7395">
          <cell r="C7395" t="str">
            <v>2000</v>
          </cell>
        </row>
        <row r="7396">
          <cell r="C7396" t="str">
            <v>2000</v>
          </cell>
        </row>
        <row r="7397">
          <cell r="C7397" t="str">
            <v>2000</v>
          </cell>
        </row>
        <row r="7398">
          <cell r="C7398" t="str">
            <v>2000</v>
          </cell>
        </row>
        <row r="7399">
          <cell r="C7399" t="str">
            <v>2000</v>
          </cell>
        </row>
        <row r="7400">
          <cell r="C7400" t="str">
            <v>2000</v>
          </cell>
        </row>
        <row r="7401">
          <cell r="C7401" t="str">
            <v>2000</v>
          </cell>
        </row>
        <row r="7402">
          <cell r="C7402" t="str">
            <v>2000</v>
          </cell>
        </row>
        <row r="7403">
          <cell r="C7403" t="str">
            <v>2000</v>
          </cell>
        </row>
        <row r="7404">
          <cell r="C7404" t="str">
            <v>2000</v>
          </cell>
        </row>
        <row r="7405">
          <cell r="C7405" t="str">
            <v>2000</v>
          </cell>
        </row>
        <row r="7406">
          <cell r="C7406" t="str">
            <v>2000</v>
          </cell>
        </row>
        <row r="7407">
          <cell r="C7407" t="str">
            <v>2000</v>
          </cell>
        </row>
        <row r="7408">
          <cell r="C7408" t="str">
            <v>2000</v>
          </cell>
        </row>
        <row r="7409">
          <cell r="C7409" t="str">
            <v>2000</v>
          </cell>
        </row>
        <row r="7410">
          <cell r="C7410" t="str">
            <v>2000</v>
          </cell>
        </row>
        <row r="7411">
          <cell r="C7411" t="str">
            <v>2000</v>
          </cell>
        </row>
        <row r="7412">
          <cell r="C7412" t="str">
            <v>2000</v>
          </cell>
        </row>
        <row r="7413">
          <cell r="C7413" t="str">
            <v>2000</v>
          </cell>
        </row>
        <row r="7414">
          <cell r="C7414" t="str">
            <v>2000</v>
          </cell>
        </row>
        <row r="7415">
          <cell r="C7415" t="str">
            <v>2000</v>
          </cell>
        </row>
        <row r="7416">
          <cell r="C7416" t="str">
            <v>2000</v>
          </cell>
        </row>
        <row r="7417">
          <cell r="C7417" t="str">
            <v>2000</v>
          </cell>
        </row>
        <row r="7418">
          <cell r="C7418" t="str">
            <v>2000</v>
          </cell>
        </row>
        <row r="7419">
          <cell r="C7419" t="str">
            <v>2000</v>
          </cell>
        </row>
        <row r="7420">
          <cell r="C7420" t="str">
            <v>2000</v>
          </cell>
        </row>
        <row r="7421">
          <cell r="C7421" t="str">
            <v>2000</v>
          </cell>
        </row>
        <row r="7422">
          <cell r="C7422" t="str">
            <v>2000</v>
          </cell>
        </row>
        <row r="7423">
          <cell r="C7423" t="str">
            <v>2000</v>
          </cell>
        </row>
        <row r="7424">
          <cell r="C7424" t="str">
            <v>2000</v>
          </cell>
        </row>
        <row r="7425">
          <cell r="C7425" t="str">
            <v>2000</v>
          </cell>
        </row>
        <row r="7426">
          <cell r="C7426" t="str">
            <v>2000</v>
          </cell>
        </row>
        <row r="7427">
          <cell r="C7427" t="str">
            <v>2000</v>
          </cell>
        </row>
        <row r="7428">
          <cell r="C7428" t="str">
            <v>2000</v>
          </cell>
        </row>
        <row r="7429">
          <cell r="C7429" t="str">
            <v>2000</v>
          </cell>
        </row>
        <row r="7430">
          <cell r="C7430" t="str">
            <v>2000</v>
          </cell>
        </row>
        <row r="7431">
          <cell r="C7431" t="str">
            <v>2000</v>
          </cell>
        </row>
        <row r="7432">
          <cell r="C7432" t="str">
            <v>2000</v>
          </cell>
        </row>
        <row r="7433">
          <cell r="C7433" t="str">
            <v>2000</v>
          </cell>
        </row>
        <row r="7434">
          <cell r="C7434" t="str">
            <v>2000</v>
          </cell>
        </row>
        <row r="7435">
          <cell r="C7435" t="str">
            <v>2000</v>
          </cell>
        </row>
        <row r="7436">
          <cell r="C7436" t="str">
            <v>2000</v>
          </cell>
        </row>
        <row r="7437">
          <cell r="C7437" t="str">
            <v>2000</v>
          </cell>
        </row>
        <row r="7438">
          <cell r="C7438" t="str">
            <v>2000</v>
          </cell>
        </row>
        <row r="7439">
          <cell r="C7439" t="str">
            <v>2000</v>
          </cell>
        </row>
        <row r="7440">
          <cell r="C7440" t="str">
            <v>2000</v>
          </cell>
        </row>
        <row r="7441">
          <cell r="C7441" t="str">
            <v>2000</v>
          </cell>
        </row>
        <row r="7442">
          <cell r="C7442" t="str">
            <v>2000</v>
          </cell>
        </row>
        <row r="7443">
          <cell r="C7443" t="str">
            <v>2000</v>
          </cell>
        </row>
        <row r="7444">
          <cell r="C7444" t="str">
            <v>2000</v>
          </cell>
        </row>
        <row r="7445">
          <cell r="C7445" t="str">
            <v>2000</v>
          </cell>
        </row>
        <row r="7446">
          <cell r="C7446" t="str">
            <v>2000</v>
          </cell>
        </row>
        <row r="7447">
          <cell r="C7447" t="str">
            <v>2000</v>
          </cell>
        </row>
        <row r="7448">
          <cell r="C7448" t="str">
            <v>2000</v>
          </cell>
        </row>
        <row r="7449">
          <cell r="C7449" t="str">
            <v>2000</v>
          </cell>
        </row>
        <row r="7450">
          <cell r="C7450" t="str">
            <v>2000</v>
          </cell>
        </row>
        <row r="7451">
          <cell r="C7451" t="str">
            <v>2000</v>
          </cell>
        </row>
        <row r="7452">
          <cell r="C7452" t="str">
            <v>2000</v>
          </cell>
        </row>
        <row r="7453">
          <cell r="C7453" t="str">
            <v>2000</v>
          </cell>
        </row>
        <row r="7454">
          <cell r="C7454" t="str">
            <v>2000</v>
          </cell>
        </row>
        <row r="7455">
          <cell r="C7455" t="str">
            <v>2000</v>
          </cell>
        </row>
        <row r="7456">
          <cell r="C7456" t="str">
            <v>2000</v>
          </cell>
        </row>
        <row r="7457">
          <cell r="C7457" t="str">
            <v>2000</v>
          </cell>
        </row>
        <row r="7458">
          <cell r="C7458" t="str">
            <v>2000</v>
          </cell>
        </row>
        <row r="7459">
          <cell r="C7459" t="str">
            <v>2000</v>
          </cell>
        </row>
        <row r="7460">
          <cell r="C7460" t="str">
            <v>2000</v>
          </cell>
        </row>
        <row r="7461">
          <cell r="C7461" t="str">
            <v>2000</v>
          </cell>
        </row>
        <row r="7462">
          <cell r="C7462" t="str">
            <v>2000</v>
          </cell>
        </row>
        <row r="7463">
          <cell r="C7463" t="str">
            <v>2000</v>
          </cell>
        </row>
        <row r="7464">
          <cell r="C7464" t="str">
            <v>2000</v>
          </cell>
        </row>
        <row r="7465">
          <cell r="C7465" t="str">
            <v>2000</v>
          </cell>
        </row>
        <row r="7466">
          <cell r="C7466" t="str">
            <v>2000</v>
          </cell>
        </row>
        <row r="7467">
          <cell r="C7467" t="str">
            <v>2000</v>
          </cell>
        </row>
        <row r="7468">
          <cell r="C7468" t="str">
            <v>2000</v>
          </cell>
        </row>
        <row r="7469">
          <cell r="C7469" t="str">
            <v>2000</v>
          </cell>
        </row>
        <row r="7470">
          <cell r="C7470" t="str">
            <v>2000</v>
          </cell>
        </row>
        <row r="7471">
          <cell r="C7471" t="str">
            <v>2000</v>
          </cell>
        </row>
        <row r="7472">
          <cell r="C7472" t="str">
            <v>2000</v>
          </cell>
        </row>
        <row r="7473">
          <cell r="C7473" t="str">
            <v>2000</v>
          </cell>
        </row>
        <row r="7474">
          <cell r="C7474" t="str">
            <v>2000</v>
          </cell>
        </row>
        <row r="7475">
          <cell r="C7475" t="str">
            <v>2000</v>
          </cell>
        </row>
        <row r="7476">
          <cell r="C7476" t="str">
            <v>2000</v>
          </cell>
        </row>
        <row r="7477">
          <cell r="C7477" t="str">
            <v>2000</v>
          </cell>
        </row>
        <row r="7478">
          <cell r="C7478" t="str">
            <v>2000</v>
          </cell>
        </row>
        <row r="7479">
          <cell r="C7479" t="str">
            <v>2000</v>
          </cell>
        </row>
        <row r="7480">
          <cell r="C7480" t="str">
            <v>2000</v>
          </cell>
        </row>
        <row r="7481">
          <cell r="C7481" t="str">
            <v>2000</v>
          </cell>
        </row>
        <row r="7482">
          <cell r="C7482" t="str">
            <v>2000</v>
          </cell>
        </row>
        <row r="7483">
          <cell r="C7483" t="str">
            <v>2000</v>
          </cell>
        </row>
        <row r="7484">
          <cell r="C7484" t="str">
            <v>2000</v>
          </cell>
        </row>
        <row r="7485">
          <cell r="C7485" t="str">
            <v>2000</v>
          </cell>
        </row>
        <row r="7486">
          <cell r="C7486" t="str">
            <v>2000</v>
          </cell>
        </row>
        <row r="7487">
          <cell r="C7487" t="str">
            <v>2000</v>
          </cell>
        </row>
        <row r="7488">
          <cell r="C7488" t="str">
            <v>2000</v>
          </cell>
        </row>
        <row r="7489">
          <cell r="C7489" t="str">
            <v>2000</v>
          </cell>
        </row>
        <row r="7490">
          <cell r="C7490" t="str">
            <v>2000</v>
          </cell>
        </row>
        <row r="7491">
          <cell r="C7491" t="str">
            <v>2000</v>
          </cell>
        </row>
        <row r="7492">
          <cell r="C7492" t="str">
            <v>2000</v>
          </cell>
        </row>
        <row r="7493">
          <cell r="C7493" t="str">
            <v>2000</v>
          </cell>
        </row>
        <row r="7494">
          <cell r="C7494" t="str">
            <v>2000</v>
          </cell>
        </row>
        <row r="7495">
          <cell r="C7495" t="str">
            <v>2000</v>
          </cell>
        </row>
        <row r="7496">
          <cell r="C7496" t="str">
            <v>2000</v>
          </cell>
        </row>
        <row r="7497">
          <cell r="C7497" t="str">
            <v>2000</v>
          </cell>
        </row>
        <row r="7498">
          <cell r="C7498" t="str">
            <v>2000</v>
          </cell>
        </row>
        <row r="7499">
          <cell r="C7499" t="str">
            <v>2000</v>
          </cell>
        </row>
        <row r="7500">
          <cell r="C7500" t="str">
            <v>2000</v>
          </cell>
        </row>
        <row r="7501">
          <cell r="C7501" t="str">
            <v>2000</v>
          </cell>
        </row>
        <row r="7502">
          <cell r="C7502" t="str">
            <v>2000</v>
          </cell>
        </row>
        <row r="7503">
          <cell r="C7503" t="str">
            <v>2000</v>
          </cell>
        </row>
        <row r="7504">
          <cell r="C7504" t="str">
            <v>2000</v>
          </cell>
        </row>
        <row r="7505">
          <cell r="C7505" t="str">
            <v>2000</v>
          </cell>
        </row>
        <row r="7506">
          <cell r="C7506" t="str">
            <v>2000</v>
          </cell>
        </row>
        <row r="7507">
          <cell r="C7507" t="str">
            <v>2000</v>
          </cell>
        </row>
        <row r="7508">
          <cell r="C7508" t="str">
            <v>2000</v>
          </cell>
        </row>
        <row r="7509">
          <cell r="C7509" t="str">
            <v>2000</v>
          </cell>
        </row>
        <row r="7510">
          <cell r="C7510" t="str">
            <v>2000</v>
          </cell>
        </row>
        <row r="7511">
          <cell r="C7511" t="str">
            <v>2000</v>
          </cell>
        </row>
        <row r="7512">
          <cell r="C7512" t="str">
            <v>2000</v>
          </cell>
        </row>
        <row r="7513">
          <cell r="C7513" t="str">
            <v>2000</v>
          </cell>
        </row>
        <row r="7514">
          <cell r="C7514" t="str">
            <v>2000</v>
          </cell>
        </row>
        <row r="7515">
          <cell r="C7515" t="str">
            <v>2000</v>
          </cell>
        </row>
        <row r="7516">
          <cell r="C7516" t="str">
            <v>2000</v>
          </cell>
        </row>
        <row r="7517">
          <cell r="C7517" t="str">
            <v>2000</v>
          </cell>
        </row>
        <row r="7518">
          <cell r="C7518" t="str">
            <v>2000</v>
          </cell>
        </row>
        <row r="7519">
          <cell r="C7519" t="str">
            <v>2000</v>
          </cell>
        </row>
        <row r="7520">
          <cell r="C7520" t="str">
            <v>2000</v>
          </cell>
        </row>
        <row r="7521">
          <cell r="C7521" t="str">
            <v>2000</v>
          </cell>
        </row>
        <row r="7522">
          <cell r="C7522" t="str">
            <v>2000</v>
          </cell>
        </row>
        <row r="7523">
          <cell r="C7523" t="str">
            <v>2000</v>
          </cell>
        </row>
        <row r="7524">
          <cell r="C7524" t="str">
            <v>2000</v>
          </cell>
        </row>
        <row r="7525">
          <cell r="C7525" t="str">
            <v>2000</v>
          </cell>
        </row>
        <row r="7526">
          <cell r="C7526" t="str">
            <v>2000</v>
          </cell>
        </row>
        <row r="7527">
          <cell r="C7527" t="str">
            <v>2000</v>
          </cell>
        </row>
        <row r="7528">
          <cell r="C7528" t="str">
            <v>2000</v>
          </cell>
        </row>
        <row r="7529">
          <cell r="C7529" t="str">
            <v>2000</v>
          </cell>
        </row>
        <row r="7530">
          <cell r="C7530" t="str">
            <v>2000</v>
          </cell>
        </row>
        <row r="7531">
          <cell r="C7531" t="str">
            <v>2000</v>
          </cell>
        </row>
        <row r="7532">
          <cell r="C7532" t="str">
            <v>2000</v>
          </cell>
        </row>
        <row r="7533">
          <cell r="C7533" t="str">
            <v>2000</v>
          </cell>
        </row>
        <row r="7534">
          <cell r="C7534" t="str">
            <v>2000</v>
          </cell>
        </row>
        <row r="7535">
          <cell r="C7535" t="str">
            <v>2000</v>
          </cell>
        </row>
        <row r="7536">
          <cell r="C7536" t="str">
            <v>2000</v>
          </cell>
        </row>
        <row r="7537">
          <cell r="C7537" t="str">
            <v>2000</v>
          </cell>
        </row>
        <row r="7538">
          <cell r="C7538" t="str">
            <v>2000</v>
          </cell>
        </row>
        <row r="7539">
          <cell r="C7539" t="str">
            <v>2000</v>
          </cell>
        </row>
        <row r="7540">
          <cell r="C7540" t="str">
            <v>2000</v>
          </cell>
        </row>
        <row r="7541">
          <cell r="C7541" t="str">
            <v>2000</v>
          </cell>
        </row>
        <row r="7542">
          <cell r="C7542" t="str">
            <v>2000</v>
          </cell>
        </row>
        <row r="7543">
          <cell r="C7543" t="str">
            <v>2000</v>
          </cell>
        </row>
        <row r="7544">
          <cell r="C7544" t="str">
            <v>2000</v>
          </cell>
        </row>
        <row r="7545">
          <cell r="C7545" t="str">
            <v>2000</v>
          </cell>
        </row>
        <row r="7546">
          <cell r="C7546" t="str">
            <v>2000</v>
          </cell>
        </row>
        <row r="7547">
          <cell r="C7547" t="str">
            <v>2000</v>
          </cell>
        </row>
        <row r="7548">
          <cell r="C7548" t="str">
            <v>2000</v>
          </cell>
        </row>
        <row r="7549">
          <cell r="C7549" t="str">
            <v>2000</v>
          </cell>
        </row>
        <row r="7550">
          <cell r="C7550" t="str">
            <v>2000</v>
          </cell>
        </row>
        <row r="7551">
          <cell r="C7551" t="str">
            <v>2000</v>
          </cell>
        </row>
        <row r="7552">
          <cell r="C7552" t="str">
            <v>2000</v>
          </cell>
        </row>
        <row r="7553">
          <cell r="C7553" t="str">
            <v>2000</v>
          </cell>
        </row>
        <row r="7554">
          <cell r="C7554" t="str">
            <v>2000</v>
          </cell>
        </row>
        <row r="7555">
          <cell r="C7555" t="str">
            <v>2000</v>
          </cell>
        </row>
        <row r="7556">
          <cell r="C7556" t="str">
            <v>2000</v>
          </cell>
        </row>
        <row r="7557">
          <cell r="C7557" t="str">
            <v>2000</v>
          </cell>
        </row>
        <row r="7558">
          <cell r="C7558" t="str">
            <v>2000</v>
          </cell>
        </row>
        <row r="7559">
          <cell r="C7559" t="str">
            <v>2000</v>
          </cell>
        </row>
        <row r="7560">
          <cell r="C7560" t="str">
            <v>2000</v>
          </cell>
        </row>
        <row r="7561">
          <cell r="C7561" t="str">
            <v>2000</v>
          </cell>
        </row>
        <row r="7562">
          <cell r="C7562" t="str">
            <v>2000</v>
          </cell>
        </row>
        <row r="7563">
          <cell r="C7563" t="str">
            <v>2000</v>
          </cell>
        </row>
        <row r="7564">
          <cell r="C7564" t="str">
            <v>2000</v>
          </cell>
        </row>
        <row r="7565">
          <cell r="C7565" t="str">
            <v>2000</v>
          </cell>
        </row>
        <row r="7566">
          <cell r="C7566" t="str">
            <v>2000</v>
          </cell>
        </row>
        <row r="7567">
          <cell r="C7567" t="str">
            <v>2000</v>
          </cell>
        </row>
        <row r="7568">
          <cell r="C7568" t="str">
            <v>2000</v>
          </cell>
        </row>
        <row r="7569">
          <cell r="C7569" t="str">
            <v>2000</v>
          </cell>
        </row>
        <row r="7570">
          <cell r="C7570" t="str">
            <v>2000</v>
          </cell>
        </row>
        <row r="7571">
          <cell r="C7571" t="str">
            <v>2000</v>
          </cell>
        </row>
        <row r="7572">
          <cell r="C7572" t="str">
            <v>2000</v>
          </cell>
        </row>
        <row r="7573">
          <cell r="C7573" t="str">
            <v>2000</v>
          </cell>
        </row>
        <row r="7574">
          <cell r="C7574" t="str">
            <v>2000</v>
          </cell>
        </row>
        <row r="7575">
          <cell r="C7575" t="str">
            <v>2000</v>
          </cell>
        </row>
        <row r="7576">
          <cell r="C7576" t="str">
            <v>2000</v>
          </cell>
        </row>
        <row r="7577">
          <cell r="C7577" t="str">
            <v>2000</v>
          </cell>
        </row>
        <row r="7578">
          <cell r="C7578" t="str">
            <v>2000</v>
          </cell>
        </row>
        <row r="7579">
          <cell r="C7579" t="str">
            <v>2000</v>
          </cell>
        </row>
        <row r="7580">
          <cell r="C7580" t="str">
            <v>2000</v>
          </cell>
        </row>
        <row r="7581">
          <cell r="C7581" t="str">
            <v>2000</v>
          </cell>
        </row>
        <row r="7582">
          <cell r="C7582" t="str">
            <v>2000</v>
          </cell>
        </row>
        <row r="7583">
          <cell r="C7583" t="str">
            <v>2000</v>
          </cell>
        </row>
        <row r="7584">
          <cell r="C7584" t="str">
            <v>2000</v>
          </cell>
        </row>
        <row r="7585">
          <cell r="C7585" t="str">
            <v>2000</v>
          </cell>
        </row>
        <row r="7586">
          <cell r="C7586" t="str">
            <v>2000</v>
          </cell>
        </row>
        <row r="7587">
          <cell r="C7587" t="str">
            <v>2000</v>
          </cell>
        </row>
        <row r="7588">
          <cell r="C7588" t="str">
            <v>2000</v>
          </cell>
        </row>
        <row r="7589">
          <cell r="C7589" t="str">
            <v>2000</v>
          </cell>
        </row>
        <row r="7590">
          <cell r="C7590" t="str">
            <v>2000</v>
          </cell>
        </row>
        <row r="7591">
          <cell r="C7591" t="str">
            <v>2000</v>
          </cell>
        </row>
        <row r="7592">
          <cell r="C7592" t="str">
            <v>2000</v>
          </cell>
        </row>
        <row r="7593">
          <cell r="C7593" t="str">
            <v>2000</v>
          </cell>
        </row>
        <row r="7594">
          <cell r="C7594" t="str">
            <v>2000</v>
          </cell>
        </row>
        <row r="7595">
          <cell r="C7595" t="str">
            <v>2000</v>
          </cell>
        </row>
        <row r="7596">
          <cell r="C7596" t="str">
            <v>2000</v>
          </cell>
        </row>
        <row r="7597">
          <cell r="C7597" t="str">
            <v>2000</v>
          </cell>
        </row>
        <row r="7598">
          <cell r="C7598" t="str">
            <v>2000</v>
          </cell>
        </row>
        <row r="7599">
          <cell r="C7599" t="str">
            <v>2000</v>
          </cell>
        </row>
        <row r="7600">
          <cell r="C7600" t="str">
            <v>2000</v>
          </cell>
        </row>
        <row r="7601">
          <cell r="C7601" t="str">
            <v>2000</v>
          </cell>
        </row>
        <row r="7602">
          <cell r="C7602" t="str">
            <v>2000</v>
          </cell>
        </row>
        <row r="7603">
          <cell r="C7603" t="str">
            <v>2000</v>
          </cell>
        </row>
        <row r="7604">
          <cell r="C7604" t="str">
            <v>2000</v>
          </cell>
        </row>
        <row r="7605">
          <cell r="C7605" t="str">
            <v>2000</v>
          </cell>
        </row>
        <row r="7606">
          <cell r="C7606" t="str">
            <v>2000</v>
          </cell>
        </row>
        <row r="7607">
          <cell r="C7607" t="str">
            <v>2000</v>
          </cell>
        </row>
        <row r="7608">
          <cell r="C7608" t="str">
            <v>2000</v>
          </cell>
        </row>
        <row r="7609">
          <cell r="C7609" t="str">
            <v>2000</v>
          </cell>
        </row>
        <row r="7610">
          <cell r="C7610" t="str">
            <v>2000</v>
          </cell>
        </row>
        <row r="7611">
          <cell r="C7611" t="str">
            <v>2000</v>
          </cell>
        </row>
        <row r="7612">
          <cell r="C7612" t="str">
            <v>2000</v>
          </cell>
        </row>
        <row r="7613">
          <cell r="C7613" t="str">
            <v>2000</v>
          </cell>
        </row>
        <row r="7614">
          <cell r="C7614" t="str">
            <v>2000</v>
          </cell>
        </row>
        <row r="7615">
          <cell r="C7615" t="str">
            <v>2000</v>
          </cell>
        </row>
        <row r="7616">
          <cell r="C7616" t="str">
            <v>2000</v>
          </cell>
        </row>
        <row r="7617">
          <cell r="C7617" t="str">
            <v>2000</v>
          </cell>
        </row>
        <row r="7618">
          <cell r="C7618" t="str">
            <v>2000</v>
          </cell>
        </row>
        <row r="7619">
          <cell r="C7619" t="str">
            <v>2000</v>
          </cell>
        </row>
        <row r="7620">
          <cell r="C7620" t="str">
            <v>2000</v>
          </cell>
        </row>
        <row r="7621">
          <cell r="C7621" t="str">
            <v>2000</v>
          </cell>
        </row>
        <row r="7622">
          <cell r="C7622" t="str">
            <v>2000</v>
          </cell>
        </row>
        <row r="7623">
          <cell r="C7623" t="str">
            <v>2000</v>
          </cell>
        </row>
        <row r="7624">
          <cell r="C7624" t="str">
            <v>2000</v>
          </cell>
        </row>
        <row r="7625">
          <cell r="C7625" t="str">
            <v>2000</v>
          </cell>
        </row>
        <row r="7626">
          <cell r="C7626" t="str">
            <v>2000</v>
          </cell>
        </row>
        <row r="7627">
          <cell r="C7627" t="str">
            <v>2000</v>
          </cell>
        </row>
        <row r="7628">
          <cell r="C7628" t="str">
            <v>2000</v>
          </cell>
        </row>
        <row r="7629">
          <cell r="C7629" t="str">
            <v>2000</v>
          </cell>
        </row>
        <row r="7630">
          <cell r="C7630" t="str">
            <v>2000</v>
          </cell>
        </row>
        <row r="7631">
          <cell r="C7631" t="str">
            <v>2000</v>
          </cell>
        </row>
        <row r="7632">
          <cell r="C7632" t="str">
            <v>2000</v>
          </cell>
        </row>
        <row r="7633">
          <cell r="C7633" t="str">
            <v>2000</v>
          </cell>
        </row>
        <row r="7634">
          <cell r="C7634" t="str">
            <v>2000</v>
          </cell>
        </row>
        <row r="7635">
          <cell r="C7635" t="str">
            <v>2000</v>
          </cell>
        </row>
        <row r="7636">
          <cell r="C7636" t="str">
            <v>2000</v>
          </cell>
        </row>
        <row r="7637">
          <cell r="C7637" t="str">
            <v>2000</v>
          </cell>
        </row>
        <row r="7638">
          <cell r="C7638" t="str">
            <v>2000</v>
          </cell>
        </row>
        <row r="7639">
          <cell r="C7639" t="str">
            <v>2000</v>
          </cell>
        </row>
        <row r="7640">
          <cell r="C7640" t="str">
            <v>2000</v>
          </cell>
        </row>
        <row r="7641">
          <cell r="C7641" t="str">
            <v>2000</v>
          </cell>
        </row>
        <row r="7642">
          <cell r="C7642" t="str">
            <v>2000</v>
          </cell>
        </row>
        <row r="7643">
          <cell r="C7643" t="str">
            <v>2000</v>
          </cell>
        </row>
        <row r="7644">
          <cell r="C7644" t="str">
            <v>2000</v>
          </cell>
        </row>
        <row r="7645">
          <cell r="C7645" t="str">
            <v>2000</v>
          </cell>
        </row>
        <row r="7646">
          <cell r="C7646" t="str">
            <v>2000</v>
          </cell>
        </row>
        <row r="7647">
          <cell r="C7647" t="str">
            <v>2000</v>
          </cell>
        </row>
        <row r="7648">
          <cell r="C7648" t="str">
            <v>2000</v>
          </cell>
        </row>
        <row r="7649">
          <cell r="C7649" t="str">
            <v>2000</v>
          </cell>
        </row>
        <row r="7650">
          <cell r="C7650" t="str">
            <v>2000</v>
          </cell>
        </row>
        <row r="7651">
          <cell r="C7651" t="str">
            <v>2000</v>
          </cell>
        </row>
        <row r="7652">
          <cell r="C7652" t="str">
            <v>2000</v>
          </cell>
        </row>
        <row r="7653">
          <cell r="C7653" t="str">
            <v>2000</v>
          </cell>
        </row>
        <row r="7654">
          <cell r="C7654" t="str">
            <v>2000</v>
          </cell>
        </row>
        <row r="7655">
          <cell r="C7655" t="str">
            <v>2000</v>
          </cell>
        </row>
        <row r="7656">
          <cell r="C7656" t="str">
            <v>2000</v>
          </cell>
        </row>
        <row r="7657">
          <cell r="C7657" t="str">
            <v>2000</v>
          </cell>
        </row>
        <row r="7658">
          <cell r="C7658" t="str">
            <v>2000</v>
          </cell>
        </row>
        <row r="7659">
          <cell r="C7659" t="str">
            <v>2000</v>
          </cell>
        </row>
        <row r="7660">
          <cell r="C7660" t="str">
            <v>2000</v>
          </cell>
        </row>
        <row r="7661">
          <cell r="C7661" t="str">
            <v>2000</v>
          </cell>
        </row>
        <row r="7662">
          <cell r="C7662" t="str">
            <v>2000</v>
          </cell>
        </row>
        <row r="7663">
          <cell r="C7663" t="str">
            <v>2000</v>
          </cell>
        </row>
        <row r="7664">
          <cell r="C7664" t="str">
            <v>2000</v>
          </cell>
        </row>
        <row r="7665">
          <cell r="C7665" t="str">
            <v>2000</v>
          </cell>
        </row>
        <row r="7666">
          <cell r="C7666" t="str">
            <v>2000</v>
          </cell>
        </row>
        <row r="7667">
          <cell r="C7667" t="str">
            <v>2000</v>
          </cell>
        </row>
        <row r="7668">
          <cell r="C7668" t="str">
            <v>2000</v>
          </cell>
        </row>
        <row r="7669">
          <cell r="C7669" t="str">
            <v>2000</v>
          </cell>
        </row>
        <row r="7670">
          <cell r="C7670" t="str">
            <v>2000</v>
          </cell>
        </row>
        <row r="7671">
          <cell r="C7671" t="str">
            <v>2000</v>
          </cell>
        </row>
        <row r="7672">
          <cell r="C7672" t="str">
            <v>2000</v>
          </cell>
        </row>
        <row r="7673">
          <cell r="C7673" t="str">
            <v>2000</v>
          </cell>
        </row>
        <row r="7674">
          <cell r="C7674" t="str">
            <v>2000</v>
          </cell>
        </row>
        <row r="7675">
          <cell r="C7675" t="str">
            <v>2000</v>
          </cell>
        </row>
        <row r="7676">
          <cell r="C7676" t="str">
            <v>2000</v>
          </cell>
        </row>
        <row r="7677">
          <cell r="C7677" t="str">
            <v>2000</v>
          </cell>
        </row>
        <row r="7678">
          <cell r="C7678" t="str">
            <v>2000</v>
          </cell>
        </row>
        <row r="7679">
          <cell r="C7679" t="str">
            <v>2000</v>
          </cell>
        </row>
        <row r="7680">
          <cell r="C7680" t="str">
            <v>2000</v>
          </cell>
        </row>
        <row r="7681">
          <cell r="C7681" t="str">
            <v>2000</v>
          </cell>
        </row>
        <row r="7682">
          <cell r="C7682" t="str">
            <v>2000</v>
          </cell>
        </row>
        <row r="7683">
          <cell r="C7683" t="str">
            <v>2000</v>
          </cell>
        </row>
        <row r="7684">
          <cell r="C7684" t="str">
            <v>2000</v>
          </cell>
        </row>
        <row r="7685">
          <cell r="C7685" t="str">
            <v>2000</v>
          </cell>
        </row>
        <row r="7686">
          <cell r="C7686" t="str">
            <v>2000</v>
          </cell>
        </row>
        <row r="7687">
          <cell r="C7687" t="str">
            <v>2000</v>
          </cell>
        </row>
        <row r="7688">
          <cell r="C7688" t="str">
            <v>2000</v>
          </cell>
        </row>
        <row r="7689">
          <cell r="C7689" t="str">
            <v>2000</v>
          </cell>
        </row>
        <row r="7690">
          <cell r="C7690" t="str">
            <v>2000</v>
          </cell>
        </row>
        <row r="7691">
          <cell r="C7691" t="str">
            <v>2000</v>
          </cell>
        </row>
        <row r="7692">
          <cell r="C7692" t="str">
            <v>2000</v>
          </cell>
        </row>
        <row r="7693">
          <cell r="C7693" t="str">
            <v>2000</v>
          </cell>
        </row>
        <row r="7694">
          <cell r="C7694" t="str">
            <v>2000</v>
          </cell>
        </row>
        <row r="7695">
          <cell r="C7695" t="str">
            <v>2000</v>
          </cell>
        </row>
        <row r="7696">
          <cell r="C7696" t="str">
            <v>2000</v>
          </cell>
        </row>
        <row r="7697">
          <cell r="C7697" t="str">
            <v>2000</v>
          </cell>
        </row>
        <row r="7698">
          <cell r="C7698" t="str">
            <v>2000</v>
          </cell>
        </row>
        <row r="7699">
          <cell r="C7699" t="str">
            <v>2000</v>
          </cell>
        </row>
        <row r="7700">
          <cell r="C7700" t="str">
            <v>2000</v>
          </cell>
        </row>
        <row r="7701">
          <cell r="C7701" t="str">
            <v>2000</v>
          </cell>
        </row>
        <row r="7702">
          <cell r="C7702" t="str">
            <v>2000</v>
          </cell>
        </row>
        <row r="7703">
          <cell r="C7703" t="str">
            <v>2000</v>
          </cell>
        </row>
        <row r="7704">
          <cell r="C7704" t="str">
            <v>2000</v>
          </cell>
        </row>
        <row r="7705">
          <cell r="C7705" t="str">
            <v>2000</v>
          </cell>
        </row>
        <row r="7706">
          <cell r="C7706" t="str">
            <v>2000</v>
          </cell>
        </row>
        <row r="7707">
          <cell r="C7707" t="str">
            <v>2000</v>
          </cell>
        </row>
        <row r="7708">
          <cell r="C7708" t="str">
            <v>2000</v>
          </cell>
        </row>
        <row r="7709">
          <cell r="C7709" t="str">
            <v>2000</v>
          </cell>
        </row>
        <row r="7710">
          <cell r="C7710" t="str">
            <v>2000</v>
          </cell>
        </row>
        <row r="7711">
          <cell r="C7711" t="str">
            <v>2000</v>
          </cell>
        </row>
        <row r="7712">
          <cell r="C7712" t="str">
            <v>2000</v>
          </cell>
        </row>
        <row r="7713">
          <cell r="C7713" t="str">
            <v>2000</v>
          </cell>
        </row>
        <row r="7714">
          <cell r="C7714" t="str">
            <v>2000</v>
          </cell>
        </row>
        <row r="7715">
          <cell r="C7715" t="str">
            <v>2000</v>
          </cell>
        </row>
        <row r="7716">
          <cell r="C7716" t="str">
            <v>2000</v>
          </cell>
        </row>
        <row r="7717">
          <cell r="C7717" t="str">
            <v>2000</v>
          </cell>
        </row>
        <row r="7718">
          <cell r="C7718" t="str">
            <v>2000</v>
          </cell>
        </row>
        <row r="7719">
          <cell r="C7719" t="str">
            <v>2000</v>
          </cell>
        </row>
        <row r="7720">
          <cell r="C7720" t="str">
            <v>2000</v>
          </cell>
        </row>
        <row r="7721">
          <cell r="C7721" t="str">
            <v>2000</v>
          </cell>
        </row>
        <row r="7722">
          <cell r="C7722" t="str">
            <v>2000</v>
          </cell>
        </row>
        <row r="7723">
          <cell r="C7723" t="str">
            <v>2000</v>
          </cell>
        </row>
        <row r="7724">
          <cell r="C7724" t="str">
            <v>2000</v>
          </cell>
        </row>
        <row r="7725">
          <cell r="C7725" t="str">
            <v>2000</v>
          </cell>
        </row>
        <row r="7726">
          <cell r="C7726" t="str">
            <v>2000</v>
          </cell>
        </row>
        <row r="7727">
          <cell r="C7727" t="str">
            <v>2000</v>
          </cell>
        </row>
        <row r="7728">
          <cell r="C7728" t="str">
            <v>2000</v>
          </cell>
        </row>
        <row r="7729">
          <cell r="C7729" t="str">
            <v>2000</v>
          </cell>
        </row>
        <row r="7730">
          <cell r="C7730" t="str">
            <v>2000</v>
          </cell>
        </row>
        <row r="7731">
          <cell r="C7731" t="str">
            <v>2000</v>
          </cell>
        </row>
        <row r="7732">
          <cell r="C7732" t="str">
            <v>2000</v>
          </cell>
        </row>
        <row r="7733">
          <cell r="C7733" t="str">
            <v>2000</v>
          </cell>
        </row>
        <row r="7734">
          <cell r="C7734" t="str">
            <v>2000</v>
          </cell>
        </row>
        <row r="7735">
          <cell r="C7735" t="str">
            <v>2000</v>
          </cell>
        </row>
        <row r="7736">
          <cell r="C7736" t="str">
            <v>2000</v>
          </cell>
        </row>
        <row r="7737">
          <cell r="C7737" t="str">
            <v>2000</v>
          </cell>
        </row>
        <row r="7738">
          <cell r="C7738" t="str">
            <v>2000</v>
          </cell>
        </row>
        <row r="7739">
          <cell r="C7739" t="str">
            <v>2000</v>
          </cell>
        </row>
        <row r="7740">
          <cell r="C7740" t="str">
            <v>2000</v>
          </cell>
        </row>
        <row r="7741">
          <cell r="C7741" t="str">
            <v>2000</v>
          </cell>
        </row>
        <row r="7742">
          <cell r="C7742" t="str">
            <v>2000</v>
          </cell>
        </row>
        <row r="7743">
          <cell r="C7743" t="str">
            <v>2000</v>
          </cell>
        </row>
        <row r="7744">
          <cell r="C7744" t="str">
            <v>2000</v>
          </cell>
        </row>
        <row r="7745">
          <cell r="C7745" t="str">
            <v>2000</v>
          </cell>
        </row>
        <row r="7746">
          <cell r="C7746" t="str">
            <v>2000</v>
          </cell>
        </row>
        <row r="7747">
          <cell r="C7747" t="str">
            <v>2000</v>
          </cell>
        </row>
        <row r="7748">
          <cell r="C7748" t="str">
            <v>2000</v>
          </cell>
        </row>
        <row r="7749">
          <cell r="C7749" t="str">
            <v>2000</v>
          </cell>
        </row>
        <row r="7750">
          <cell r="C7750" t="str">
            <v>2000</v>
          </cell>
        </row>
        <row r="7751">
          <cell r="C7751" t="str">
            <v>2000</v>
          </cell>
        </row>
        <row r="7752">
          <cell r="C7752" t="str">
            <v>2000</v>
          </cell>
        </row>
        <row r="7753">
          <cell r="C7753" t="str">
            <v>2000</v>
          </cell>
        </row>
        <row r="7754">
          <cell r="C7754" t="str">
            <v>2000</v>
          </cell>
        </row>
        <row r="7755">
          <cell r="C7755" t="str">
            <v>2000</v>
          </cell>
        </row>
        <row r="7756">
          <cell r="C7756" t="str">
            <v>2000</v>
          </cell>
        </row>
        <row r="7757">
          <cell r="C7757" t="str">
            <v>2000</v>
          </cell>
        </row>
        <row r="7758">
          <cell r="C7758" t="str">
            <v>2000</v>
          </cell>
        </row>
        <row r="7759">
          <cell r="C7759" t="str">
            <v>2000</v>
          </cell>
        </row>
        <row r="7760">
          <cell r="C7760" t="str">
            <v>2000</v>
          </cell>
        </row>
        <row r="7761">
          <cell r="C7761" t="str">
            <v>2000</v>
          </cell>
        </row>
        <row r="7762">
          <cell r="C7762" t="str">
            <v>2000</v>
          </cell>
        </row>
        <row r="7763">
          <cell r="C7763" t="str">
            <v>2000</v>
          </cell>
        </row>
        <row r="7764">
          <cell r="C7764" t="str">
            <v>2000</v>
          </cell>
        </row>
        <row r="7765">
          <cell r="C7765" t="str">
            <v>2000</v>
          </cell>
        </row>
        <row r="7766">
          <cell r="C7766" t="str">
            <v>2000</v>
          </cell>
        </row>
        <row r="7767">
          <cell r="C7767" t="str">
            <v>2000</v>
          </cell>
        </row>
        <row r="7768">
          <cell r="C7768" t="str">
            <v>2000</v>
          </cell>
        </row>
        <row r="7769">
          <cell r="C7769" t="str">
            <v>2000</v>
          </cell>
        </row>
        <row r="7770">
          <cell r="C7770" t="str">
            <v>2000</v>
          </cell>
        </row>
        <row r="7771">
          <cell r="C7771" t="str">
            <v>2000</v>
          </cell>
        </row>
        <row r="7772">
          <cell r="C7772" t="str">
            <v>2000</v>
          </cell>
        </row>
        <row r="7773">
          <cell r="C7773" t="str">
            <v>2000</v>
          </cell>
        </row>
        <row r="7774">
          <cell r="C7774" t="str">
            <v>2000</v>
          </cell>
        </row>
        <row r="7775">
          <cell r="C7775" t="str">
            <v>2000</v>
          </cell>
        </row>
        <row r="7776">
          <cell r="C7776" t="str">
            <v>2000</v>
          </cell>
        </row>
        <row r="7777">
          <cell r="C7777" t="str">
            <v>2000</v>
          </cell>
        </row>
        <row r="7778">
          <cell r="C7778" t="str">
            <v>2000</v>
          </cell>
        </row>
        <row r="7779">
          <cell r="C7779" t="str">
            <v>2000</v>
          </cell>
        </row>
        <row r="7780">
          <cell r="C7780" t="str">
            <v>2000</v>
          </cell>
        </row>
        <row r="7781">
          <cell r="C7781" t="str">
            <v>2000</v>
          </cell>
        </row>
        <row r="7782">
          <cell r="C7782" t="str">
            <v>2000</v>
          </cell>
        </row>
        <row r="7783">
          <cell r="C7783" t="str">
            <v>2000</v>
          </cell>
        </row>
        <row r="7784">
          <cell r="C7784" t="str">
            <v>2000</v>
          </cell>
        </row>
        <row r="7785">
          <cell r="C7785" t="str">
            <v>2000</v>
          </cell>
        </row>
        <row r="7786">
          <cell r="C7786" t="str">
            <v>2000</v>
          </cell>
        </row>
        <row r="7787">
          <cell r="C7787" t="str">
            <v>2000</v>
          </cell>
        </row>
        <row r="7788">
          <cell r="C7788" t="str">
            <v>2000</v>
          </cell>
        </row>
        <row r="7789">
          <cell r="C7789" t="str">
            <v>2000</v>
          </cell>
        </row>
        <row r="7790">
          <cell r="C7790" t="str">
            <v>2000</v>
          </cell>
        </row>
        <row r="7791">
          <cell r="C7791" t="str">
            <v>2000</v>
          </cell>
        </row>
        <row r="7792">
          <cell r="C7792" t="str">
            <v>2000</v>
          </cell>
        </row>
        <row r="7793">
          <cell r="C7793" t="str">
            <v>2000</v>
          </cell>
        </row>
        <row r="7794">
          <cell r="C7794" t="str">
            <v>2000</v>
          </cell>
        </row>
        <row r="7795">
          <cell r="C7795" t="str">
            <v>2000</v>
          </cell>
        </row>
        <row r="7796">
          <cell r="C7796" t="str">
            <v>2000</v>
          </cell>
        </row>
        <row r="7797">
          <cell r="C7797" t="str">
            <v>2000</v>
          </cell>
        </row>
        <row r="7798">
          <cell r="C7798" t="str">
            <v>2000</v>
          </cell>
        </row>
        <row r="7799">
          <cell r="C7799" t="str">
            <v>2000</v>
          </cell>
        </row>
        <row r="7800">
          <cell r="C7800" t="str">
            <v>2000</v>
          </cell>
        </row>
        <row r="7801">
          <cell r="C7801" t="str">
            <v>2000</v>
          </cell>
        </row>
        <row r="7802">
          <cell r="C7802" t="str">
            <v>2000</v>
          </cell>
        </row>
        <row r="7803">
          <cell r="C7803" t="str">
            <v>2000</v>
          </cell>
        </row>
        <row r="7804">
          <cell r="C7804" t="str">
            <v>2000</v>
          </cell>
        </row>
        <row r="7805">
          <cell r="C7805" t="str">
            <v>2000</v>
          </cell>
        </row>
        <row r="7806">
          <cell r="C7806" t="str">
            <v>2000</v>
          </cell>
        </row>
        <row r="7807">
          <cell r="C7807" t="str">
            <v>2000</v>
          </cell>
        </row>
        <row r="7808">
          <cell r="C7808" t="str">
            <v>2000</v>
          </cell>
        </row>
        <row r="7809">
          <cell r="C7809" t="str">
            <v>2000</v>
          </cell>
        </row>
        <row r="7810">
          <cell r="C7810" t="str">
            <v>2000</v>
          </cell>
        </row>
        <row r="7811">
          <cell r="C7811" t="str">
            <v>2000</v>
          </cell>
        </row>
        <row r="7812">
          <cell r="C7812" t="str">
            <v>2000</v>
          </cell>
        </row>
        <row r="7813">
          <cell r="C7813" t="str">
            <v>2000</v>
          </cell>
        </row>
        <row r="7814">
          <cell r="C7814" t="str">
            <v>2000</v>
          </cell>
        </row>
        <row r="7815">
          <cell r="C7815" t="str">
            <v>2000</v>
          </cell>
        </row>
        <row r="7816">
          <cell r="C7816" t="str">
            <v>2000</v>
          </cell>
        </row>
        <row r="7817">
          <cell r="C7817" t="str">
            <v>2000</v>
          </cell>
        </row>
        <row r="7818">
          <cell r="C7818" t="str">
            <v>2000</v>
          </cell>
        </row>
        <row r="7819">
          <cell r="C7819" t="str">
            <v>2000</v>
          </cell>
        </row>
        <row r="7820">
          <cell r="C7820" t="str">
            <v>2000</v>
          </cell>
        </row>
        <row r="7821">
          <cell r="C7821" t="str">
            <v>2000</v>
          </cell>
        </row>
        <row r="7822">
          <cell r="C7822" t="str">
            <v>2000</v>
          </cell>
        </row>
        <row r="7823">
          <cell r="C7823" t="str">
            <v>2000</v>
          </cell>
        </row>
        <row r="7824">
          <cell r="C7824" t="str">
            <v>2000</v>
          </cell>
        </row>
        <row r="7825">
          <cell r="C7825" t="str">
            <v>2000</v>
          </cell>
        </row>
        <row r="7826">
          <cell r="C7826" t="str">
            <v>2000</v>
          </cell>
        </row>
        <row r="7827">
          <cell r="C7827" t="str">
            <v>2000</v>
          </cell>
        </row>
        <row r="7828">
          <cell r="C7828" t="str">
            <v>2000</v>
          </cell>
        </row>
        <row r="7829">
          <cell r="C7829" t="str">
            <v>2000</v>
          </cell>
        </row>
        <row r="7830">
          <cell r="C7830" t="str">
            <v>2000</v>
          </cell>
        </row>
        <row r="7831">
          <cell r="C7831" t="str">
            <v>2000</v>
          </cell>
        </row>
        <row r="7832">
          <cell r="C7832" t="str">
            <v>2000</v>
          </cell>
        </row>
        <row r="7833">
          <cell r="C7833" t="str">
            <v>2000</v>
          </cell>
        </row>
        <row r="7834">
          <cell r="C7834" t="str">
            <v>2000</v>
          </cell>
        </row>
        <row r="7835">
          <cell r="C7835" t="str">
            <v>2000</v>
          </cell>
        </row>
        <row r="7836">
          <cell r="C7836" t="str">
            <v>2000</v>
          </cell>
        </row>
        <row r="7837">
          <cell r="C7837" t="str">
            <v>2000</v>
          </cell>
        </row>
        <row r="7838">
          <cell r="C7838" t="str">
            <v>2000</v>
          </cell>
        </row>
        <row r="7839">
          <cell r="C7839" t="str">
            <v>2000</v>
          </cell>
        </row>
        <row r="7840">
          <cell r="C7840" t="str">
            <v>2000</v>
          </cell>
        </row>
        <row r="7841">
          <cell r="C7841" t="str">
            <v>2000</v>
          </cell>
        </row>
        <row r="7842">
          <cell r="C7842" t="str">
            <v>2000</v>
          </cell>
        </row>
        <row r="7843">
          <cell r="C7843" t="str">
            <v>2000</v>
          </cell>
        </row>
        <row r="7844">
          <cell r="C7844" t="str">
            <v>2000</v>
          </cell>
        </row>
        <row r="7845">
          <cell r="C7845" t="str">
            <v>2000</v>
          </cell>
        </row>
        <row r="7846">
          <cell r="C7846" t="str">
            <v>2000</v>
          </cell>
        </row>
        <row r="7847">
          <cell r="C7847" t="str">
            <v>2000</v>
          </cell>
        </row>
        <row r="7848">
          <cell r="C7848" t="str">
            <v>2000</v>
          </cell>
        </row>
        <row r="7849">
          <cell r="C7849" t="str">
            <v>2000</v>
          </cell>
        </row>
        <row r="7850">
          <cell r="C7850" t="str">
            <v>2000</v>
          </cell>
        </row>
        <row r="7851">
          <cell r="C7851" t="str">
            <v>2000</v>
          </cell>
        </row>
        <row r="7852">
          <cell r="C7852" t="str">
            <v>2000</v>
          </cell>
        </row>
        <row r="7853">
          <cell r="C7853" t="str">
            <v>2000</v>
          </cell>
        </row>
        <row r="7854">
          <cell r="C7854" t="str">
            <v>2000</v>
          </cell>
        </row>
        <row r="7855">
          <cell r="C7855" t="str">
            <v>2000</v>
          </cell>
        </row>
        <row r="7856">
          <cell r="C7856" t="str">
            <v>2000</v>
          </cell>
        </row>
        <row r="7857">
          <cell r="C7857" t="str">
            <v>2000</v>
          </cell>
        </row>
        <row r="7858">
          <cell r="C7858" t="str">
            <v>2000</v>
          </cell>
        </row>
        <row r="7859">
          <cell r="C7859" t="str">
            <v>2000</v>
          </cell>
        </row>
        <row r="7860">
          <cell r="C7860" t="str">
            <v>2000</v>
          </cell>
        </row>
        <row r="7861">
          <cell r="C7861" t="str">
            <v>2000</v>
          </cell>
        </row>
        <row r="7862">
          <cell r="C7862" t="str">
            <v>2000</v>
          </cell>
        </row>
        <row r="7863">
          <cell r="C7863" t="str">
            <v>2000</v>
          </cell>
        </row>
        <row r="7864">
          <cell r="C7864" t="str">
            <v>2000</v>
          </cell>
        </row>
        <row r="7865">
          <cell r="C7865" t="str">
            <v>2000</v>
          </cell>
        </row>
        <row r="7866">
          <cell r="C7866" t="str">
            <v>2000</v>
          </cell>
        </row>
        <row r="7867">
          <cell r="C7867" t="str">
            <v>2000</v>
          </cell>
        </row>
        <row r="7868">
          <cell r="C7868" t="str">
            <v>2000</v>
          </cell>
        </row>
        <row r="7869">
          <cell r="C7869" t="str">
            <v>2000</v>
          </cell>
        </row>
        <row r="7870">
          <cell r="C7870" t="str">
            <v>2000</v>
          </cell>
        </row>
        <row r="7871">
          <cell r="C7871" t="str">
            <v>2000</v>
          </cell>
        </row>
        <row r="7872">
          <cell r="C7872" t="str">
            <v>2000</v>
          </cell>
        </row>
        <row r="7873">
          <cell r="C7873" t="str">
            <v>2000</v>
          </cell>
        </row>
        <row r="7874">
          <cell r="C7874" t="str">
            <v>2000</v>
          </cell>
        </row>
        <row r="7875">
          <cell r="C7875" t="str">
            <v>2000</v>
          </cell>
        </row>
        <row r="7876">
          <cell r="C7876" t="str">
            <v>2000</v>
          </cell>
        </row>
        <row r="7877">
          <cell r="C7877" t="str">
            <v>2000</v>
          </cell>
        </row>
        <row r="7878">
          <cell r="C7878" t="str">
            <v>2000</v>
          </cell>
        </row>
        <row r="7879">
          <cell r="C7879" t="str">
            <v>2000</v>
          </cell>
        </row>
        <row r="7880">
          <cell r="C7880" t="str">
            <v>2000</v>
          </cell>
        </row>
        <row r="7881">
          <cell r="C7881" t="str">
            <v>2000</v>
          </cell>
        </row>
        <row r="7882">
          <cell r="C7882" t="str">
            <v>2000</v>
          </cell>
        </row>
        <row r="7883">
          <cell r="C7883" t="str">
            <v>2000</v>
          </cell>
        </row>
        <row r="7884">
          <cell r="C7884" t="str">
            <v>2000</v>
          </cell>
        </row>
        <row r="7885">
          <cell r="C7885" t="str">
            <v>2000</v>
          </cell>
        </row>
        <row r="7886">
          <cell r="C7886" t="str">
            <v>2000</v>
          </cell>
        </row>
        <row r="7887">
          <cell r="C7887" t="str">
            <v>2000</v>
          </cell>
        </row>
        <row r="7888">
          <cell r="C7888" t="str">
            <v>2000</v>
          </cell>
        </row>
        <row r="7889">
          <cell r="C7889" t="str">
            <v>2000</v>
          </cell>
        </row>
        <row r="7890">
          <cell r="C7890" t="str">
            <v>2000</v>
          </cell>
        </row>
        <row r="7891">
          <cell r="C7891" t="str">
            <v>2000</v>
          </cell>
        </row>
        <row r="7892">
          <cell r="C7892" t="str">
            <v>2000</v>
          </cell>
        </row>
        <row r="7893">
          <cell r="C7893" t="str">
            <v>2000</v>
          </cell>
        </row>
        <row r="7894">
          <cell r="C7894" t="str">
            <v>2000</v>
          </cell>
        </row>
        <row r="7895">
          <cell r="C7895" t="str">
            <v>2000</v>
          </cell>
        </row>
        <row r="7896">
          <cell r="C7896" t="str">
            <v>2000</v>
          </cell>
        </row>
        <row r="7897">
          <cell r="C7897" t="str">
            <v>2000</v>
          </cell>
        </row>
        <row r="7898">
          <cell r="C7898" t="str">
            <v>2000</v>
          </cell>
        </row>
        <row r="7899">
          <cell r="C7899" t="str">
            <v>2000</v>
          </cell>
        </row>
        <row r="7900">
          <cell r="C7900" t="str">
            <v>2000</v>
          </cell>
        </row>
        <row r="7901">
          <cell r="C7901" t="str">
            <v>2000</v>
          </cell>
        </row>
        <row r="7902">
          <cell r="C7902" t="str">
            <v>2000</v>
          </cell>
        </row>
        <row r="7903">
          <cell r="C7903" t="str">
            <v>2000</v>
          </cell>
        </row>
        <row r="7904">
          <cell r="C7904" t="str">
            <v>2000</v>
          </cell>
        </row>
        <row r="7905">
          <cell r="C7905" t="str">
            <v>2000</v>
          </cell>
        </row>
        <row r="7906">
          <cell r="C7906" t="str">
            <v>2000</v>
          </cell>
        </row>
        <row r="7907">
          <cell r="C7907" t="str">
            <v>2000</v>
          </cell>
        </row>
        <row r="7908">
          <cell r="C7908" t="str">
            <v>2000</v>
          </cell>
        </row>
        <row r="7909">
          <cell r="C7909" t="str">
            <v>2000</v>
          </cell>
        </row>
        <row r="7910">
          <cell r="C7910" t="str">
            <v>2000</v>
          </cell>
        </row>
        <row r="7911">
          <cell r="C7911" t="str">
            <v>2000</v>
          </cell>
        </row>
        <row r="7912">
          <cell r="C7912" t="str">
            <v>2000</v>
          </cell>
        </row>
        <row r="7913">
          <cell r="C7913" t="str">
            <v>2000</v>
          </cell>
        </row>
        <row r="7914">
          <cell r="C7914" t="str">
            <v>2000</v>
          </cell>
        </row>
        <row r="7915">
          <cell r="C7915" t="str">
            <v>2000</v>
          </cell>
        </row>
        <row r="7916">
          <cell r="C7916" t="str">
            <v>2000</v>
          </cell>
        </row>
        <row r="7917">
          <cell r="C7917" t="str">
            <v>2000</v>
          </cell>
        </row>
        <row r="7918">
          <cell r="C7918" t="str">
            <v>2000</v>
          </cell>
        </row>
        <row r="7919">
          <cell r="C7919" t="str">
            <v>2000</v>
          </cell>
        </row>
        <row r="7920">
          <cell r="C7920" t="str">
            <v>2000</v>
          </cell>
        </row>
        <row r="7921">
          <cell r="C7921" t="str">
            <v>2000</v>
          </cell>
        </row>
        <row r="7922">
          <cell r="C7922" t="str">
            <v>2000</v>
          </cell>
        </row>
        <row r="7923">
          <cell r="C7923" t="str">
            <v>2000</v>
          </cell>
        </row>
        <row r="7924">
          <cell r="C7924" t="str">
            <v>2000</v>
          </cell>
        </row>
        <row r="7925">
          <cell r="C7925" t="str">
            <v>2000</v>
          </cell>
        </row>
        <row r="7926">
          <cell r="C7926" t="str">
            <v>2000</v>
          </cell>
        </row>
        <row r="7927">
          <cell r="C7927" t="str">
            <v>2000</v>
          </cell>
        </row>
        <row r="7928">
          <cell r="C7928" t="str">
            <v>2000</v>
          </cell>
        </row>
        <row r="7929">
          <cell r="C7929" t="str">
            <v>2000</v>
          </cell>
        </row>
        <row r="7930">
          <cell r="C7930" t="str">
            <v>2000</v>
          </cell>
        </row>
        <row r="7931">
          <cell r="C7931" t="str">
            <v>2000</v>
          </cell>
        </row>
        <row r="7932">
          <cell r="C7932" t="str">
            <v>2000</v>
          </cell>
        </row>
        <row r="7933">
          <cell r="C7933" t="str">
            <v>2000</v>
          </cell>
        </row>
        <row r="7934">
          <cell r="C7934" t="str">
            <v>2000</v>
          </cell>
        </row>
        <row r="7935">
          <cell r="C7935" t="str">
            <v>2000</v>
          </cell>
        </row>
        <row r="7936">
          <cell r="C7936" t="str">
            <v>2000</v>
          </cell>
        </row>
        <row r="7937">
          <cell r="C7937" t="str">
            <v>2000</v>
          </cell>
        </row>
        <row r="7938">
          <cell r="C7938" t="str">
            <v>2000</v>
          </cell>
        </row>
        <row r="7939">
          <cell r="C7939" t="str">
            <v>2000</v>
          </cell>
        </row>
        <row r="7940">
          <cell r="C7940" t="str">
            <v>2000</v>
          </cell>
        </row>
        <row r="7941">
          <cell r="C7941" t="str">
            <v>2000</v>
          </cell>
        </row>
        <row r="7942">
          <cell r="C7942" t="str">
            <v>2000</v>
          </cell>
        </row>
        <row r="7943">
          <cell r="C7943" t="str">
            <v>2000</v>
          </cell>
        </row>
        <row r="7944">
          <cell r="C7944" t="str">
            <v>2000</v>
          </cell>
        </row>
        <row r="7945">
          <cell r="C7945" t="str">
            <v>2000</v>
          </cell>
        </row>
        <row r="7946">
          <cell r="C7946" t="str">
            <v>2000</v>
          </cell>
        </row>
        <row r="7947">
          <cell r="C7947" t="str">
            <v>2000</v>
          </cell>
        </row>
        <row r="7948">
          <cell r="C7948" t="str">
            <v>2000</v>
          </cell>
        </row>
        <row r="7949">
          <cell r="C7949" t="str">
            <v>2000</v>
          </cell>
        </row>
        <row r="7950">
          <cell r="C7950" t="str">
            <v>2000</v>
          </cell>
        </row>
        <row r="7951">
          <cell r="C7951" t="str">
            <v>2000</v>
          </cell>
        </row>
        <row r="7952">
          <cell r="C7952" t="str">
            <v>2000</v>
          </cell>
        </row>
        <row r="7953">
          <cell r="C7953" t="str">
            <v>2000</v>
          </cell>
        </row>
        <row r="7954">
          <cell r="C7954" t="str">
            <v>2000</v>
          </cell>
        </row>
        <row r="7955">
          <cell r="C7955" t="str">
            <v>2000</v>
          </cell>
        </row>
        <row r="7956">
          <cell r="C7956" t="str">
            <v>2000</v>
          </cell>
        </row>
        <row r="7957">
          <cell r="C7957" t="str">
            <v>2000</v>
          </cell>
        </row>
        <row r="7958">
          <cell r="C7958" t="str">
            <v>2000</v>
          </cell>
        </row>
        <row r="7959">
          <cell r="C7959" t="str">
            <v>2000</v>
          </cell>
        </row>
        <row r="7960">
          <cell r="C7960" t="str">
            <v>2000</v>
          </cell>
        </row>
        <row r="7961">
          <cell r="C7961" t="str">
            <v>2000</v>
          </cell>
        </row>
        <row r="7962">
          <cell r="C7962" t="str">
            <v>2000</v>
          </cell>
        </row>
        <row r="7963">
          <cell r="C7963" t="str">
            <v>2000</v>
          </cell>
        </row>
        <row r="7964">
          <cell r="C7964" t="str">
            <v>2000</v>
          </cell>
        </row>
        <row r="7965">
          <cell r="C7965" t="str">
            <v>2000</v>
          </cell>
        </row>
        <row r="7966">
          <cell r="C7966" t="str">
            <v>2000</v>
          </cell>
        </row>
        <row r="7967">
          <cell r="C7967" t="str">
            <v>2000</v>
          </cell>
        </row>
        <row r="7968">
          <cell r="C7968" t="str">
            <v>2000</v>
          </cell>
        </row>
        <row r="7969">
          <cell r="C7969" t="str">
            <v>2000</v>
          </cell>
        </row>
        <row r="7970">
          <cell r="C7970" t="str">
            <v>2000</v>
          </cell>
        </row>
        <row r="7971">
          <cell r="C7971" t="str">
            <v>2000</v>
          </cell>
        </row>
        <row r="7972">
          <cell r="C7972" t="str">
            <v>2000</v>
          </cell>
        </row>
        <row r="7973">
          <cell r="C7973" t="str">
            <v>2000</v>
          </cell>
        </row>
        <row r="7974">
          <cell r="C7974" t="str">
            <v>2000</v>
          </cell>
        </row>
        <row r="7975">
          <cell r="C7975" t="str">
            <v>2000</v>
          </cell>
        </row>
        <row r="7976">
          <cell r="C7976" t="str">
            <v>2000</v>
          </cell>
        </row>
        <row r="7977">
          <cell r="C7977" t="str">
            <v>2000</v>
          </cell>
        </row>
        <row r="7978">
          <cell r="C7978" t="str">
            <v>2000</v>
          </cell>
        </row>
        <row r="7979">
          <cell r="C7979" t="str">
            <v>2000</v>
          </cell>
        </row>
        <row r="7980">
          <cell r="C7980" t="str">
            <v>2000</v>
          </cell>
        </row>
        <row r="7981">
          <cell r="C7981" t="str">
            <v>2000</v>
          </cell>
        </row>
        <row r="7982">
          <cell r="C7982" t="str">
            <v>2000</v>
          </cell>
        </row>
        <row r="7983">
          <cell r="C7983" t="str">
            <v>2000</v>
          </cell>
        </row>
        <row r="7984">
          <cell r="C7984" t="str">
            <v>2000</v>
          </cell>
        </row>
        <row r="7985">
          <cell r="C7985" t="str">
            <v>2000</v>
          </cell>
        </row>
        <row r="7986">
          <cell r="C7986" t="str">
            <v>2000</v>
          </cell>
        </row>
        <row r="7987">
          <cell r="C7987" t="str">
            <v>2000</v>
          </cell>
        </row>
        <row r="7988">
          <cell r="C7988" t="str">
            <v>2000</v>
          </cell>
        </row>
        <row r="7989">
          <cell r="C7989" t="str">
            <v>2000</v>
          </cell>
        </row>
        <row r="7990">
          <cell r="C7990" t="str">
            <v>2000</v>
          </cell>
        </row>
        <row r="7991">
          <cell r="C7991" t="str">
            <v>2000</v>
          </cell>
        </row>
        <row r="7992">
          <cell r="C7992" t="str">
            <v>2000</v>
          </cell>
        </row>
        <row r="7993">
          <cell r="C7993" t="str">
            <v>2000</v>
          </cell>
        </row>
        <row r="7994">
          <cell r="C7994" t="str">
            <v>2000</v>
          </cell>
        </row>
        <row r="7995">
          <cell r="C7995" t="str">
            <v>2000</v>
          </cell>
        </row>
        <row r="7996">
          <cell r="C7996" t="str">
            <v>2000</v>
          </cell>
        </row>
        <row r="7997">
          <cell r="C7997" t="str">
            <v>2000</v>
          </cell>
        </row>
        <row r="7998">
          <cell r="C7998" t="str">
            <v>2000</v>
          </cell>
        </row>
        <row r="7999">
          <cell r="C7999" t="str">
            <v>2000</v>
          </cell>
        </row>
        <row r="8000">
          <cell r="C8000" t="str">
            <v>2000</v>
          </cell>
        </row>
        <row r="8001">
          <cell r="C8001" t="str">
            <v>2000</v>
          </cell>
        </row>
        <row r="8002">
          <cell r="C8002" t="str">
            <v>2000</v>
          </cell>
        </row>
        <row r="8003">
          <cell r="C8003" t="str">
            <v>2000</v>
          </cell>
        </row>
        <row r="8004">
          <cell r="C8004" t="str">
            <v>2000</v>
          </cell>
        </row>
        <row r="8005">
          <cell r="C8005" t="str">
            <v>2000</v>
          </cell>
        </row>
        <row r="8006">
          <cell r="C8006" t="str">
            <v>2000</v>
          </cell>
        </row>
        <row r="8007">
          <cell r="C8007" t="str">
            <v>2000</v>
          </cell>
        </row>
        <row r="8008">
          <cell r="C8008" t="str">
            <v>2000</v>
          </cell>
        </row>
        <row r="8009">
          <cell r="C8009" t="str">
            <v>2000</v>
          </cell>
        </row>
        <row r="8010">
          <cell r="C8010" t="str">
            <v>2000</v>
          </cell>
        </row>
        <row r="8011">
          <cell r="C8011" t="str">
            <v>2000</v>
          </cell>
        </row>
        <row r="8012">
          <cell r="C8012" t="str">
            <v>2000</v>
          </cell>
        </row>
        <row r="8013">
          <cell r="C8013" t="str">
            <v>2000</v>
          </cell>
        </row>
        <row r="8014">
          <cell r="C8014" t="str">
            <v>2000</v>
          </cell>
        </row>
        <row r="8015">
          <cell r="C8015" t="str">
            <v>2000</v>
          </cell>
        </row>
        <row r="8016">
          <cell r="C8016" t="str">
            <v>2000</v>
          </cell>
        </row>
        <row r="8017">
          <cell r="C8017" t="str">
            <v>2000</v>
          </cell>
        </row>
        <row r="8018">
          <cell r="C8018" t="str">
            <v>2000</v>
          </cell>
        </row>
        <row r="8019">
          <cell r="C8019" t="str">
            <v>2000</v>
          </cell>
        </row>
        <row r="8020">
          <cell r="C8020" t="str">
            <v>2000</v>
          </cell>
        </row>
        <row r="8021">
          <cell r="C8021" t="str">
            <v>2000</v>
          </cell>
        </row>
        <row r="8022">
          <cell r="C8022" t="str">
            <v>2000</v>
          </cell>
        </row>
        <row r="8023">
          <cell r="C8023" t="str">
            <v>2000</v>
          </cell>
        </row>
        <row r="8024">
          <cell r="C8024" t="str">
            <v>2000</v>
          </cell>
        </row>
        <row r="8025">
          <cell r="C8025" t="str">
            <v>2000</v>
          </cell>
        </row>
        <row r="8026">
          <cell r="C8026" t="str">
            <v>2000</v>
          </cell>
        </row>
        <row r="8027">
          <cell r="C8027" t="str">
            <v>2000</v>
          </cell>
        </row>
        <row r="8028">
          <cell r="C8028" t="str">
            <v>2000</v>
          </cell>
        </row>
        <row r="8029">
          <cell r="C8029" t="str">
            <v>2000</v>
          </cell>
        </row>
        <row r="8030">
          <cell r="C8030" t="str">
            <v>2000</v>
          </cell>
        </row>
        <row r="8031">
          <cell r="C8031" t="str">
            <v>2000</v>
          </cell>
        </row>
        <row r="8032">
          <cell r="C8032" t="str">
            <v>2000</v>
          </cell>
        </row>
        <row r="8033">
          <cell r="C8033" t="str">
            <v>2000</v>
          </cell>
        </row>
        <row r="8034">
          <cell r="C8034" t="str">
            <v>2000</v>
          </cell>
        </row>
        <row r="8035">
          <cell r="C8035" t="str">
            <v>2000</v>
          </cell>
        </row>
        <row r="8036">
          <cell r="C8036" t="str">
            <v>2000</v>
          </cell>
        </row>
        <row r="8037">
          <cell r="C8037" t="str">
            <v>2000</v>
          </cell>
        </row>
        <row r="8038">
          <cell r="C8038" t="str">
            <v>2000</v>
          </cell>
        </row>
        <row r="8039">
          <cell r="C8039" t="str">
            <v>2000</v>
          </cell>
        </row>
        <row r="8040">
          <cell r="C8040" t="str">
            <v>2000</v>
          </cell>
        </row>
        <row r="8041">
          <cell r="C8041" t="str">
            <v>2000</v>
          </cell>
        </row>
        <row r="8042">
          <cell r="C8042" t="str">
            <v>2000</v>
          </cell>
        </row>
        <row r="8043">
          <cell r="C8043" t="str">
            <v>2000</v>
          </cell>
        </row>
        <row r="8044">
          <cell r="C8044" t="str">
            <v>2000</v>
          </cell>
        </row>
        <row r="8045">
          <cell r="C8045" t="str">
            <v>2000</v>
          </cell>
        </row>
        <row r="8046">
          <cell r="C8046" t="str">
            <v>2000</v>
          </cell>
        </row>
        <row r="8047">
          <cell r="C8047" t="str">
            <v>2000</v>
          </cell>
        </row>
        <row r="8048">
          <cell r="C8048" t="str">
            <v>2000</v>
          </cell>
        </row>
        <row r="8049">
          <cell r="C8049" t="str">
            <v>2000</v>
          </cell>
        </row>
        <row r="8050">
          <cell r="C8050" t="str">
            <v>2000</v>
          </cell>
        </row>
        <row r="8051">
          <cell r="C8051" t="str">
            <v>2000</v>
          </cell>
        </row>
        <row r="8052">
          <cell r="C8052" t="str">
            <v>2000</v>
          </cell>
        </row>
        <row r="8053">
          <cell r="C8053" t="str">
            <v>2000</v>
          </cell>
        </row>
        <row r="8054">
          <cell r="C8054" t="str">
            <v>2000</v>
          </cell>
        </row>
        <row r="8055">
          <cell r="C8055" t="str">
            <v>2000</v>
          </cell>
        </row>
        <row r="8056">
          <cell r="C8056" t="str">
            <v>2000</v>
          </cell>
        </row>
        <row r="8057">
          <cell r="C8057" t="str">
            <v>2000</v>
          </cell>
        </row>
        <row r="8058">
          <cell r="C8058" t="str">
            <v>2000</v>
          </cell>
        </row>
        <row r="8059">
          <cell r="C8059" t="str">
            <v>2000</v>
          </cell>
        </row>
        <row r="8060">
          <cell r="C8060" t="str">
            <v>2000</v>
          </cell>
        </row>
        <row r="8061">
          <cell r="C8061" t="str">
            <v>2000</v>
          </cell>
        </row>
        <row r="8062">
          <cell r="C8062" t="str">
            <v>2000</v>
          </cell>
        </row>
        <row r="8063">
          <cell r="C8063" t="str">
            <v>2000</v>
          </cell>
        </row>
        <row r="8064">
          <cell r="C8064" t="str">
            <v>2000</v>
          </cell>
        </row>
        <row r="8065">
          <cell r="C8065" t="str">
            <v>2000</v>
          </cell>
        </row>
        <row r="8066">
          <cell r="C8066" t="str">
            <v>2000</v>
          </cell>
        </row>
        <row r="8067">
          <cell r="C8067" t="str">
            <v>2000</v>
          </cell>
        </row>
        <row r="8068">
          <cell r="C8068" t="str">
            <v>2000</v>
          </cell>
        </row>
        <row r="8069">
          <cell r="C8069" t="str">
            <v>2000</v>
          </cell>
        </row>
        <row r="8070">
          <cell r="C8070" t="str">
            <v>2000</v>
          </cell>
        </row>
        <row r="8071">
          <cell r="C8071" t="str">
            <v>2000</v>
          </cell>
        </row>
        <row r="8072">
          <cell r="C8072" t="str">
            <v>2000</v>
          </cell>
        </row>
        <row r="8073">
          <cell r="C8073" t="str">
            <v>2000</v>
          </cell>
        </row>
        <row r="8074">
          <cell r="C8074" t="str">
            <v>2000</v>
          </cell>
        </row>
        <row r="8075">
          <cell r="C8075" t="str">
            <v>2000</v>
          </cell>
        </row>
        <row r="8076">
          <cell r="C8076" t="str">
            <v>2000</v>
          </cell>
        </row>
        <row r="8077">
          <cell r="C8077" t="str">
            <v>2000</v>
          </cell>
        </row>
        <row r="8078">
          <cell r="C8078" t="str">
            <v>2000</v>
          </cell>
        </row>
        <row r="8079">
          <cell r="C8079" t="str">
            <v>2000</v>
          </cell>
        </row>
        <row r="8080">
          <cell r="C8080" t="str">
            <v>2000</v>
          </cell>
        </row>
        <row r="8081">
          <cell r="C8081" t="str">
            <v>2000</v>
          </cell>
        </row>
        <row r="8082">
          <cell r="C8082" t="str">
            <v>2000</v>
          </cell>
        </row>
        <row r="8083">
          <cell r="C8083" t="str">
            <v>2000</v>
          </cell>
        </row>
        <row r="8084">
          <cell r="C8084" t="str">
            <v>2000</v>
          </cell>
        </row>
        <row r="8085">
          <cell r="C8085" t="str">
            <v>2000</v>
          </cell>
        </row>
        <row r="8086">
          <cell r="C8086" t="str">
            <v>2000</v>
          </cell>
        </row>
        <row r="8087">
          <cell r="C8087" t="str">
            <v>2000</v>
          </cell>
        </row>
        <row r="8088">
          <cell r="C8088" t="str">
            <v>2000</v>
          </cell>
        </row>
        <row r="8089">
          <cell r="C8089" t="str">
            <v>2000</v>
          </cell>
        </row>
        <row r="8090">
          <cell r="C8090" t="str">
            <v>2000</v>
          </cell>
        </row>
        <row r="8091">
          <cell r="C8091" t="str">
            <v>2000</v>
          </cell>
        </row>
        <row r="8092">
          <cell r="C8092" t="str">
            <v>2000</v>
          </cell>
        </row>
        <row r="8093">
          <cell r="C8093" t="str">
            <v>2000</v>
          </cell>
        </row>
        <row r="8094">
          <cell r="C8094" t="str">
            <v>2000</v>
          </cell>
        </row>
        <row r="8095">
          <cell r="C8095" t="str">
            <v>2000</v>
          </cell>
        </row>
        <row r="8096">
          <cell r="C8096" t="str">
            <v>2000</v>
          </cell>
        </row>
        <row r="8097">
          <cell r="C8097" t="str">
            <v>2000</v>
          </cell>
        </row>
        <row r="8098">
          <cell r="C8098" t="str">
            <v>2000</v>
          </cell>
        </row>
        <row r="8099">
          <cell r="C8099" t="str">
            <v>2000</v>
          </cell>
        </row>
        <row r="8100">
          <cell r="C8100" t="str">
            <v>2000</v>
          </cell>
        </row>
        <row r="8101">
          <cell r="C8101" t="str">
            <v>2000</v>
          </cell>
        </row>
        <row r="8102">
          <cell r="C8102" t="str">
            <v>2000</v>
          </cell>
        </row>
        <row r="8103">
          <cell r="C8103" t="str">
            <v>2000</v>
          </cell>
        </row>
        <row r="8104">
          <cell r="C8104" t="str">
            <v>2000</v>
          </cell>
        </row>
        <row r="8105">
          <cell r="C8105" t="str">
            <v>2000</v>
          </cell>
        </row>
        <row r="8106">
          <cell r="C8106" t="str">
            <v>2000</v>
          </cell>
        </row>
        <row r="8107">
          <cell r="C8107" t="str">
            <v>2000</v>
          </cell>
        </row>
        <row r="8108">
          <cell r="C8108" t="str">
            <v>2000</v>
          </cell>
        </row>
        <row r="8109">
          <cell r="C8109" t="str">
            <v>2000</v>
          </cell>
        </row>
        <row r="8110">
          <cell r="C8110" t="str">
            <v>2000</v>
          </cell>
        </row>
        <row r="8111">
          <cell r="C8111" t="str">
            <v>2000</v>
          </cell>
        </row>
        <row r="8112">
          <cell r="C8112" t="str">
            <v>2000</v>
          </cell>
        </row>
        <row r="8113">
          <cell r="C8113" t="str">
            <v>2000</v>
          </cell>
        </row>
        <row r="8114">
          <cell r="C8114" t="str">
            <v>2000</v>
          </cell>
        </row>
        <row r="8115">
          <cell r="C8115" t="str">
            <v>2000</v>
          </cell>
        </row>
        <row r="8116">
          <cell r="C8116" t="str">
            <v>2000</v>
          </cell>
        </row>
        <row r="8117">
          <cell r="C8117" t="str">
            <v>2000</v>
          </cell>
        </row>
        <row r="8118">
          <cell r="C8118" t="str">
            <v>2000</v>
          </cell>
        </row>
        <row r="8119">
          <cell r="C8119" t="str">
            <v>2000</v>
          </cell>
        </row>
        <row r="8120">
          <cell r="C8120" t="str">
            <v>2000</v>
          </cell>
        </row>
        <row r="8121">
          <cell r="C8121" t="str">
            <v>2000</v>
          </cell>
        </row>
        <row r="8122">
          <cell r="C8122" t="str">
            <v>2000</v>
          </cell>
        </row>
        <row r="8123">
          <cell r="C8123" t="str">
            <v>2000</v>
          </cell>
        </row>
        <row r="8124">
          <cell r="C8124" t="str">
            <v>2000</v>
          </cell>
        </row>
        <row r="8125">
          <cell r="C8125" t="str">
            <v>2000</v>
          </cell>
        </row>
        <row r="8126">
          <cell r="C8126" t="str">
            <v>2000</v>
          </cell>
        </row>
        <row r="8127">
          <cell r="C8127" t="str">
            <v>2000</v>
          </cell>
        </row>
        <row r="8128">
          <cell r="C8128" t="str">
            <v>2000</v>
          </cell>
        </row>
        <row r="8129">
          <cell r="C8129" t="str">
            <v>2000</v>
          </cell>
        </row>
        <row r="8130">
          <cell r="C8130" t="str">
            <v>2000</v>
          </cell>
        </row>
        <row r="8131">
          <cell r="C8131" t="str">
            <v>2000</v>
          </cell>
        </row>
        <row r="8132">
          <cell r="C8132" t="str">
            <v>2000</v>
          </cell>
        </row>
        <row r="8133">
          <cell r="C8133" t="str">
            <v>2000</v>
          </cell>
        </row>
        <row r="8134">
          <cell r="C8134" t="str">
            <v>2000</v>
          </cell>
        </row>
        <row r="8135">
          <cell r="C8135" t="str">
            <v>2000</v>
          </cell>
        </row>
        <row r="8136">
          <cell r="C8136" t="str">
            <v>2000</v>
          </cell>
        </row>
        <row r="8137">
          <cell r="C8137" t="str">
            <v>2000</v>
          </cell>
        </row>
        <row r="8138">
          <cell r="C8138" t="str">
            <v>2000</v>
          </cell>
        </row>
        <row r="8139">
          <cell r="C8139" t="str">
            <v>2000</v>
          </cell>
        </row>
        <row r="8140">
          <cell r="C8140" t="str">
            <v>2000</v>
          </cell>
        </row>
        <row r="8141">
          <cell r="C8141" t="str">
            <v>2000</v>
          </cell>
        </row>
        <row r="8142">
          <cell r="C8142" t="str">
            <v>2000</v>
          </cell>
        </row>
        <row r="8143">
          <cell r="C8143" t="str">
            <v>2000</v>
          </cell>
        </row>
        <row r="8144">
          <cell r="C8144" t="str">
            <v>2000</v>
          </cell>
        </row>
        <row r="8145">
          <cell r="C8145" t="str">
            <v>2000</v>
          </cell>
        </row>
        <row r="8146">
          <cell r="C8146" t="str">
            <v>2000</v>
          </cell>
        </row>
        <row r="8147">
          <cell r="C8147" t="str">
            <v>2000</v>
          </cell>
        </row>
        <row r="8148">
          <cell r="C8148" t="str">
            <v>2000</v>
          </cell>
        </row>
        <row r="8149">
          <cell r="C8149" t="str">
            <v>2000</v>
          </cell>
        </row>
        <row r="8150">
          <cell r="C8150" t="str">
            <v>2000</v>
          </cell>
        </row>
        <row r="8151">
          <cell r="C8151" t="str">
            <v>2000</v>
          </cell>
        </row>
        <row r="8152">
          <cell r="C8152" t="str">
            <v>2000</v>
          </cell>
        </row>
        <row r="8153">
          <cell r="C8153" t="str">
            <v>2000</v>
          </cell>
        </row>
        <row r="8154">
          <cell r="C8154" t="str">
            <v>2000</v>
          </cell>
        </row>
        <row r="8155">
          <cell r="C8155" t="str">
            <v>2000</v>
          </cell>
        </row>
        <row r="8156">
          <cell r="C8156" t="str">
            <v>2000</v>
          </cell>
        </row>
        <row r="8157">
          <cell r="C8157" t="str">
            <v>2000</v>
          </cell>
        </row>
        <row r="8158">
          <cell r="C8158" t="str">
            <v>2000</v>
          </cell>
        </row>
        <row r="8159">
          <cell r="C8159" t="str">
            <v>2000</v>
          </cell>
        </row>
        <row r="8160">
          <cell r="C8160" t="str">
            <v>2000</v>
          </cell>
        </row>
        <row r="8161">
          <cell r="C8161" t="str">
            <v>2000</v>
          </cell>
        </row>
        <row r="8162">
          <cell r="C8162" t="str">
            <v>2000</v>
          </cell>
        </row>
        <row r="8163">
          <cell r="C8163" t="str">
            <v>2000</v>
          </cell>
        </row>
        <row r="8164">
          <cell r="C8164" t="str">
            <v>2000</v>
          </cell>
        </row>
        <row r="8165">
          <cell r="C8165" t="str">
            <v>2000</v>
          </cell>
        </row>
        <row r="8166">
          <cell r="C8166" t="str">
            <v>2000</v>
          </cell>
        </row>
        <row r="8167">
          <cell r="C8167" t="str">
            <v>2000</v>
          </cell>
        </row>
        <row r="8168">
          <cell r="C8168" t="str">
            <v>2000</v>
          </cell>
        </row>
        <row r="8169">
          <cell r="C8169" t="str">
            <v>2000</v>
          </cell>
        </row>
        <row r="8170">
          <cell r="C8170" t="str">
            <v>2000</v>
          </cell>
        </row>
        <row r="8171">
          <cell r="C8171" t="str">
            <v>2000</v>
          </cell>
        </row>
        <row r="8172">
          <cell r="C8172" t="str">
            <v>2000</v>
          </cell>
        </row>
        <row r="8173">
          <cell r="C8173" t="str">
            <v>2000</v>
          </cell>
        </row>
        <row r="8174">
          <cell r="C8174" t="str">
            <v>2000</v>
          </cell>
        </row>
        <row r="8175">
          <cell r="C8175" t="str">
            <v>2000</v>
          </cell>
        </row>
        <row r="8176">
          <cell r="C8176" t="str">
            <v>2000</v>
          </cell>
        </row>
        <row r="8177">
          <cell r="C8177" t="str">
            <v>2000</v>
          </cell>
        </row>
        <row r="8178">
          <cell r="C8178" t="str">
            <v>2000</v>
          </cell>
        </row>
        <row r="8179">
          <cell r="C8179" t="str">
            <v>2000</v>
          </cell>
        </row>
        <row r="8180">
          <cell r="C8180" t="str">
            <v>2000</v>
          </cell>
        </row>
        <row r="8181">
          <cell r="C8181" t="str">
            <v>2000</v>
          </cell>
        </row>
        <row r="8182">
          <cell r="C8182" t="str">
            <v>2000</v>
          </cell>
        </row>
        <row r="8183">
          <cell r="C8183" t="str">
            <v>2000</v>
          </cell>
        </row>
        <row r="8184">
          <cell r="C8184" t="str">
            <v>2000</v>
          </cell>
        </row>
        <row r="8185">
          <cell r="C8185" t="str">
            <v>2000</v>
          </cell>
        </row>
        <row r="8186">
          <cell r="C8186" t="str">
            <v>2000</v>
          </cell>
        </row>
        <row r="8187">
          <cell r="C8187" t="str">
            <v>2000</v>
          </cell>
        </row>
        <row r="8188">
          <cell r="C8188" t="str">
            <v>2000</v>
          </cell>
        </row>
        <row r="8189">
          <cell r="C8189" t="str">
            <v>2000</v>
          </cell>
        </row>
        <row r="8190">
          <cell r="C8190" t="str">
            <v>2000</v>
          </cell>
        </row>
        <row r="8191">
          <cell r="C8191" t="str">
            <v>2000</v>
          </cell>
        </row>
        <row r="8192">
          <cell r="C8192" t="str">
            <v>2000</v>
          </cell>
        </row>
        <row r="8193">
          <cell r="C8193" t="str">
            <v>2000</v>
          </cell>
        </row>
        <row r="8194">
          <cell r="C8194" t="str">
            <v>2000</v>
          </cell>
        </row>
        <row r="8195">
          <cell r="C8195" t="str">
            <v>2000</v>
          </cell>
        </row>
        <row r="8196">
          <cell r="C8196" t="str">
            <v>2000</v>
          </cell>
        </row>
        <row r="8197">
          <cell r="C8197" t="str">
            <v>2000</v>
          </cell>
        </row>
        <row r="8198">
          <cell r="C8198" t="str">
            <v>2000</v>
          </cell>
        </row>
        <row r="8199">
          <cell r="C8199" t="str">
            <v>2000</v>
          </cell>
        </row>
        <row r="8200">
          <cell r="C8200" t="str">
            <v>2000</v>
          </cell>
        </row>
        <row r="8201">
          <cell r="C8201" t="str">
            <v>2000</v>
          </cell>
        </row>
        <row r="8202">
          <cell r="C8202" t="str">
            <v>2000</v>
          </cell>
        </row>
        <row r="8203">
          <cell r="C8203" t="str">
            <v>2000</v>
          </cell>
        </row>
        <row r="8204">
          <cell r="C8204" t="str">
            <v>2000</v>
          </cell>
        </row>
        <row r="8205">
          <cell r="C8205" t="str">
            <v>2000</v>
          </cell>
        </row>
        <row r="8206">
          <cell r="C8206" t="str">
            <v>2000</v>
          </cell>
        </row>
        <row r="8207">
          <cell r="C8207" t="str">
            <v>2000</v>
          </cell>
        </row>
        <row r="8208">
          <cell r="C8208" t="str">
            <v>2000</v>
          </cell>
        </row>
        <row r="8209">
          <cell r="C8209" t="str">
            <v>2000</v>
          </cell>
        </row>
        <row r="8210">
          <cell r="C8210" t="str">
            <v>2000</v>
          </cell>
        </row>
        <row r="8211">
          <cell r="C8211" t="str">
            <v>2000</v>
          </cell>
        </row>
        <row r="8212">
          <cell r="C8212" t="str">
            <v>2000</v>
          </cell>
        </row>
        <row r="8213">
          <cell r="C8213" t="str">
            <v>2000</v>
          </cell>
        </row>
        <row r="8214">
          <cell r="C8214" t="str">
            <v>2000</v>
          </cell>
        </row>
        <row r="8215">
          <cell r="C8215" t="str">
            <v>2000</v>
          </cell>
        </row>
        <row r="8216">
          <cell r="C8216" t="str">
            <v>2000</v>
          </cell>
        </row>
        <row r="8217">
          <cell r="C8217" t="str">
            <v>2000</v>
          </cell>
        </row>
        <row r="8218">
          <cell r="C8218" t="str">
            <v>2000</v>
          </cell>
        </row>
        <row r="8219">
          <cell r="C8219" t="str">
            <v>2000</v>
          </cell>
        </row>
        <row r="8220">
          <cell r="C8220" t="str">
            <v>2000</v>
          </cell>
        </row>
        <row r="8221">
          <cell r="C8221" t="str">
            <v>2000</v>
          </cell>
        </row>
        <row r="8222">
          <cell r="C8222" t="str">
            <v>2000</v>
          </cell>
        </row>
        <row r="8223">
          <cell r="C8223" t="str">
            <v>2000</v>
          </cell>
        </row>
        <row r="8224">
          <cell r="C8224" t="str">
            <v>2000</v>
          </cell>
        </row>
        <row r="8225">
          <cell r="C8225" t="str">
            <v>2000</v>
          </cell>
        </row>
        <row r="8226">
          <cell r="C8226" t="str">
            <v>2000</v>
          </cell>
        </row>
        <row r="8227">
          <cell r="C8227" t="str">
            <v>2000</v>
          </cell>
        </row>
        <row r="8228">
          <cell r="C8228" t="str">
            <v>2000</v>
          </cell>
        </row>
        <row r="8229">
          <cell r="C8229" t="str">
            <v>2000</v>
          </cell>
        </row>
        <row r="8230">
          <cell r="C8230" t="str">
            <v>2000</v>
          </cell>
        </row>
        <row r="8231">
          <cell r="C8231" t="str">
            <v>2000</v>
          </cell>
        </row>
        <row r="8232">
          <cell r="C8232" t="str">
            <v>2000</v>
          </cell>
        </row>
        <row r="8233">
          <cell r="C8233" t="str">
            <v>2000</v>
          </cell>
        </row>
        <row r="8234">
          <cell r="C8234" t="str">
            <v>2000</v>
          </cell>
        </row>
        <row r="8235">
          <cell r="C8235" t="str">
            <v>2000</v>
          </cell>
        </row>
        <row r="8236">
          <cell r="C8236" t="str">
            <v>2000</v>
          </cell>
        </row>
        <row r="8237">
          <cell r="C8237" t="str">
            <v>2000</v>
          </cell>
        </row>
        <row r="8238">
          <cell r="C8238" t="str">
            <v>2000</v>
          </cell>
        </row>
        <row r="8239">
          <cell r="C8239" t="str">
            <v>2000</v>
          </cell>
        </row>
        <row r="8240">
          <cell r="C8240" t="str">
            <v>2000</v>
          </cell>
        </row>
        <row r="8241">
          <cell r="C8241" t="str">
            <v>2000</v>
          </cell>
        </row>
        <row r="8242">
          <cell r="C8242" t="str">
            <v>2000</v>
          </cell>
        </row>
        <row r="8243">
          <cell r="C8243" t="str">
            <v>2000</v>
          </cell>
        </row>
        <row r="8244">
          <cell r="C8244" t="str">
            <v>2000</v>
          </cell>
        </row>
        <row r="8245">
          <cell r="C8245" t="str">
            <v>2000</v>
          </cell>
        </row>
        <row r="8246">
          <cell r="C8246" t="str">
            <v>2000</v>
          </cell>
        </row>
        <row r="8247">
          <cell r="C8247" t="str">
            <v>2000</v>
          </cell>
        </row>
        <row r="8248">
          <cell r="C8248" t="str">
            <v>2000</v>
          </cell>
        </row>
        <row r="8249">
          <cell r="C8249" t="str">
            <v>2000</v>
          </cell>
        </row>
        <row r="8250">
          <cell r="C8250" t="str">
            <v>2000</v>
          </cell>
        </row>
        <row r="8251">
          <cell r="C8251" t="str">
            <v>2000</v>
          </cell>
        </row>
        <row r="8252">
          <cell r="C8252" t="str">
            <v>2000</v>
          </cell>
        </row>
        <row r="8253">
          <cell r="C8253" t="str">
            <v>2000</v>
          </cell>
        </row>
        <row r="8254">
          <cell r="C8254" t="str">
            <v>2000</v>
          </cell>
        </row>
        <row r="8255">
          <cell r="C8255" t="str">
            <v>2000</v>
          </cell>
        </row>
        <row r="8256">
          <cell r="C8256" t="str">
            <v>2000</v>
          </cell>
        </row>
        <row r="8257">
          <cell r="C8257" t="str">
            <v>2000</v>
          </cell>
        </row>
        <row r="8258">
          <cell r="C8258" t="str">
            <v>2000</v>
          </cell>
        </row>
        <row r="8259">
          <cell r="C8259" t="str">
            <v>2000</v>
          </cell>
        </row>
        <row r="8260">
          <cell r="C8260" t="str">
            <v>2000</v>
          </cell>
        </row>
        <row r="8261">
          <cell r="C8261" t="str">
            <v>2000</v>
          </cell>
        </row>
        <row r="8262">
          <cell r="C8262" t="str">
            <v>2000</v>
          </cell>
        </row>
        <row r="8263">
          <cell r="C8263" t="str">
            <v>2000</v>
          </cell>
        </row>
        <row r="8264">
          <cell r="C8264" t="str">
            <v>2000</v>
          </cell>
        </row>
        <row r="8265">
          <cell r="C8265" t="str">
            <v>2000</v>
          </cell>
        </row>
        <row r="8266">
          <cell r="C8266" t="str">
            <v>2000</v>
          </cell>
        </row>
        <row r="8267">
          <cell r="C8267" t="str">
            <v>2000</v>
          </cell>
        </row>
        <row r="8268">
          <cell r="C8268" t="str">
            <v>2000</v>
          </cell>
        </row>
        <row r="8269">
          <cell r="C8269" t="str">
            <v>2000</v>
          </cell>
        </row>
        <row r="8270">
          <cell r="C8270" t="str">
            <v>2000</v>
          </cell>
        </row>
        <row r="8271">
          <cell r="C8271" t="str">
            <v>2000</v>
          </cell>
        </row>
        <row r="8272">
          <cell r="C8272" t="str">
            <v>2000</v>
          </cell>
        </row>
        <row r="8273">
          <cell r="C8273" t="str">
            <v>2000</v>
          </cell>
        </row>
        <row r="8274">
          <cell r="C8274" t="str">
            <v>2000</v>
          </cell>
        </row>
        <row r="8275">
          <cell r="C8275" t="str">
            <v>2000</v>
          </cell>
        </row>
        <row r="8276">
          <cell r="C8276" t="str">
            <v>2000</v>
          </cell>
        </row>
        <row r="8277">
          <cell r="C8277" t="str">
            <v>2000</v>
          </cell>
        </row>
        <row r="8278">
          <cell r="C8278" t="str">
            <v>2000</v>
          </cell>
        </row>
        <row r="8279">
          <cell r="C8279" t="str">
            <v>2000</v>
          </cell>
        </row>
        <row r="8280">
          <cell r="C8280" t="str">
            <v>2000</v>
          </cell>
        </row>
        <row r="8281">
          <cell r="C8281" t="str">
            <v>2000</v>
          </cell>
        </row>
        <row r="8282">
          <cell r="C8282" t="str">
            <v>2000</v>
          </cell>
        </row>
        <row r="8283">
          <cell r="C8283" t="str">
            <v>2000</v>
          </cell>
        </row>
        <row r="8284">
          <cell r="C8284" t="str">
            <v>2000</v>
          </cell>
        </row>
        <row r="8285">
          <cell r="C8285" t="str">
            <v>2000</v>
          </cell>
        </row>
        <row r="8286">
          <cell r="C8286" t="str">
            <v>2000</v>
          </cell>
        </row>
        <row r="8287">
          <cell r="C8287" t="str">
            <v>2000</v>
          </cell>
        </row>
        <row r="8288">
          <cell r="C8288" t="str">
            <v>2000</v>
          </cell>
        </row>
        <row r="8289">
          <cell r="C8289" t="str">
            <v>2000</v>
          </cell>
        </row>
        <row r="8290">
          <cell r="C8290" t="str">
            <v>2000</v>
          </cell>
        </row>
        <row r="8291">
          <cell r="C8291" t="str">
            <v>2000</v>
          </cell>
        </row>
        <row r="8292">
          <cell r="C8292" t="str">
            <v>2000</v>
          </cell>
        </row>
        <row r="8293">
          <cell r="C8293" t="str">
            <v>2000</v>
          </cell>
        </row>
        <row r="8294">
          <cell r="C8294" t="str">
            <v>2000</v>
          </cell>
        </row>
        <row r="8295">
          <cell r="C8295" t="str">
            <v>2000</v>
          </cell>
        </row>
        <row r="8296">
          <cell r="C8296" t="str">
            <v>2000</v>
          </cell>
        </row>
        <row r="8297">
          <cell r="C8297" t="str">
            <v>2000</v>
          </cell>
        </row>
        <row r="8298">
          <cell r="C8298" t="str">
            <v>2000</v>
          </cell>
        </row>
        <row r="8299">
          <cell r="C8299" t="str">
            <v>2000</v>
          </cell>
        </row>
        <row r="8300">
          <cell r="C8300" t="str">
            <v>2000</v>
          </cell>
        </row>
        <row r="8301">
          <cell r="C8301" t="str">
            <v>2000</v>
          </cell>
        </row>
        <row r="8302">
          <cell r="C8302" t="str">
            <v>2000</v>
          </cell>
        </row>
        <row r="8303">
          <cell r="C8303" t="str">
            <v>2000</v>
          </cell>
        </row>
        <row r="8304">
          <cell r="C8304" t="str">
            <v>2000</v>
          </cell>
        </row>
        <row r="8305">
          <cell r="C8305" t="str">
            <v>2000</v>
          </cell>
        </row>
        <row r="8306">
          <cell r="C8306" t="str">
            <v>2000</v>
          </cell>
        </row>
        <row r="8307">
          <cell r="C8307" t="str">
            <v>2000</v>
          </cell>
        </row>
        <row r="8308">
          <cell r="C8308" t="str">
            <v>2000</v>
          </cell>
        </row>
        <row r="8309">
          <cell r="C8309" t="str">
            <v>2000</v>
          </cell>
        </row>
        <row r="8310">
          <cell r="C8310" t="str">
            <v>2000</v>
          </cell>
        </row>
        <row r="8311">
          <cell r="C8311" t="str">
            <v>2000</v>
          </cell>
        </row>
        <row r="8312">
          <cell r="C8312" t="str">
            <v>2000</v>
          </cell>
        </row>
        <row r="8313">
          <cell r="C8313" t="str">
            <v>2000</v>
          </cell>
        </row>
        <row r="8314">
          <cell r="C8314" t="str">
            <v>2000</v>
          </cell>
        </row>
        <row r="8315">
          <cell r="C8315" t="str">
            <v>2000</v>
          </cell>
        </row>
        <row r="8316">
          <cell r="C8316" t="str">
            <v>2000</v>
          </cell>
        </row>
        <row r="8317">
          <cell r="C8317" t="str">
            <v>2000</v>
          </cell>
        </row>
        <row r="8318">
          <cell r="C8318" t="str">
            <v>2000</v>
          </cell>
        </row>
        <row r="8319">
          <cell r="C8319" t="str">
            <v>2000</v>
          </cell>
        </row>
        <row r="8320">
          <cell r="C8320" t="str">
            <v>2000</v>
          </cell>
        </row>
        <row r="8321">
          <cell r="C8321" t="str">
            <v>2000</v>
          </cell>
        </row>
        <row r="8322">
          <cell r="C8322" t="str">
            <v>2000</v>
          </cell>
        </row>
        <row r="8323">
          <cell r="C8323" t="str">
            <v>2000</v>
          </cell>
        </row>
        <row r="8324">
          <cell r="C8324" t="str">
            <v>2000</v>
          </cell>
        </row>
        <row r="8325">
          <cell r="C8325" t="str">
            <v>2000</v>
          </cell>
        </row>
        <row r="8326">
          <cell r="C8326" t="str">
            <v>2000</v>
          </cell>
        </row>
        <row r="8327">
          <cell r="C8327" t="str">
            <v>2000</v>
          </cell>
        </row>
        <row r="8328">
          <cell r="C8328" t="str">
            <v>2000</v>
          </cell>
        </row>
        <row r="8329">
          <cell r="C8329" t="str">
            <v>2000</v>
          </cell>
        </row>
        <row r="8330">
          <cell r="C8330" t="str">
            <v>2000</v>
          </cell>
        </row>
        <row r="8331">
          <cell r="C8331" t="str">
            <v>2000</v>
          </cell>
        </row>
        <row r="8332">
          <cell r="C8332" t="str">
            <v>2000</v>
          </cell>
        </row>
        <row r="8333">
          <cell r="C8333" t="str">
            <v>2000</v>
          </cell>
        </row>
        <row r="8334">
          <cell r="C8334" t="str">
            <v>2000</v>
          </cell>
        </row>
        <row r="8335">
          <cell r="C8335" t="str">
            <v>2000</v>
          </cell>
        </row>
        <row r="8336">
          <cell r="C8336" t="str">
            <v>2000</v>
          </cell>
        </row>
        <row r="8337">
          <cell r="C8337" t="str">
            <v>2000</v>
          </cell>
        </row>
        <row r="8338">
          <cell r="C8338" t="str">
            <v>2000</v>
          </cell>
        </row>
        <row r="8339">
          <cell r="C8339" t="str">
            <v>2000</v>
          </cell>
        </row>
        <row r="8340">
          <cell r="C8340" t="str">
            <v>2000</v>
          </cell>
        </row>
        <row r="8341">
          <cell r="C8341" t="str">
            <v>2000</v>
          </cell>
        </row>
        <row r="8342">
          <cell r="C8342" t="str">
            <v>2000</v>
          </cell>
        </row>
        <row r="8343">
          <cell r="C8343" t="str">
            <v>2000</v>
          </cell>
        </row>
        <row r="8344">
          <cell r="C8344" t="str">
            <v>2000</v>
          </cell>
        </row>
        <row r="8345">
          <cell r="C8345" t="str">
            <v>2000</v>
          </cell>
        </row>
        <row r="8346">
          <cell r="C8346" t="str">
            <v>2000</v>
          </cell>
        </row>
        <row r="8347">
          <cell r="C8347" t="str">
            <v>2000</v>
          </cell>
        </row>
        <row r="8348">
          <cell r="C8348" t="str">
            <v>2000</v>
          </cell>
        </row>
        <row r="8349">
          <cell r="C8349" t="str">
            <v>2000</v>
          </cell>
        </row>
        <row r="8350">
          <cell r="C8350" t="str">
            <v>2000</v>
          </cell>
        </row>
        <row r="8351">
          <cell r="C8351" t="str">
            <v>2000</v>
          </cell>
        </row>
        <row r="8352">
          <cell r="C8352" t="str">
            <v>2000</v>
          </cell>
        </row>
        <row r="8353">
          <cell r="C8353" t="str">
            <v>2000</v>
          </cell>
        </row>
        <row r="8354">
          <cell r="C8354" t="str">
            <v>2000</v>
          </cell>
        </row>
        <row r="8355">
          <cell r="C8355" t="str">
            <v>2000</v>
          </cell>
        </row>
        <row r="8356">
          <cell r="C8356" t="str">
            <v>2000</v>
          </cell>
        </row>
        <row r="8357">
          <cell r="C8357" t="str">
            <v>2000</v>
          </cell>
        </row>
        <row r="8358">
          <cell r="C8358" t="str">
            <v>2000</v>
          </cell>
        </row>
        <row r="8359">
          <cell r="C8359" t="str">
            <v>2000</v>
          </cell>
        </row>
        <row r="8360">
          <cell r="C8360" t="str">
            <v>2000</v>
          </cell>
        </row>
        <row r="8361">
          <cell r="C8361" t="str">
            <v>2000</v>
          </cell>
        </row>
        <row r="8362">
          <cell r="C8362" t="str">
            <v>2000</v>
          </cell>
        </row>
        <row r="8363">
          <cell r="C8363" t="str">
            <v>2000</v>
          </cell>
        </row>
        <row r="8364">
          <cell r="C8364" t="str">
            <v>2000</v>
          </cell>
        </row>
        <row r="8365">
          <cell r="C8365" t="str">
            <v>2000</v>
          </cell>
        </row>
        <row r="8366">
          <cell r="C8366" t="str">
            <v>2000</v>
          </cell>
        </row>
        <row r="8367">
          <cell r="C8367" t="str">
            <v>2000</v>
          </cell>
        </row>
        <row r="8368">
          <cell r="C8368" t="str">
            <v>2000</v>
          </cell>
        </row>
        <row r="8369">
          <cell r="C8369" t="str">
            <v>2000</v>
          </cell>
        </row>
        <row r="8370">
          <cell r="C8370" t="str">
            <v>2000</v>
          </cell>
        </row>
        <row r="8371">
          <cell r="C8371" t="str">
            <v>2000</v>
          </cell>
        </row>
        <row r="8372">
          <cell r="C8372" t="str">
            <v>2000</v>
          </cell>
        </row>
        <row r="8373">
          <cell r="C8373" t="str">
            <v>2000</v>
          </cell>
        </row>
        <row r="8374">
          <cell r="C8374" t="str">
            <v>2000</v>
          </cell>
        </row>
        <row r="8375">
          <cell r="C8375" t="str">
            <v>2000</v>
          </cell>
        </row>
        <row r="8376">
          <cell r="C8376" t="str">
            <v>2000</v>
          </cell>
        </row>
        <row r="8377">
          <cell r="C8377" t="str">
            <v>2000</v>
          </cell>
        </row>
        <row r="8378">
          <cell r="C8378" t="str">
            <v>2000</v>
          </cell>
        </row>
        <row r="8379">
          <cell r="C8379" t="str">
            <v>2000</v>
          </cell>
        </row>
        <row r="8380">
          <cell r="C8380" t="str">
            <v>2000</v>
          </cell>
        </row>
        <row r="8381">
          <cell r="C8381" t="str">
            <v>2000</v>
          </cell>
        </row>
        <row r="8382">
          <cell r="C8382" t="str">
            <v>2000</v>
          </cell>
        </row>
        <row r="8383">
          <cell r="C8383" t="str">
            <v>2000</v>
          </cell>
        </row>
        <row r="8384">
          <cell r="C8384" t="str">
            <v>2000</v>
          </cell>
        </row>
        <row r="8385">
          <cell r="C8385" t="str">
            <v>2000</v>
          </cell>
        </row>
        <row r="8386">
          <cell r="C8386" t="str">
            <v>2000</v>
          </cell>
        </row>
        <row r="8387">
          <cell r="C8387" t="str">
            <v>2000</v>
          </cell>
        </row>
        <row r="8388">
          <cell r="C8388" t="str">
            <v>2000</v>
          </cell>
        </row>
        <row r="8389">
          <cell r="C8389" t="str">
            <v>2000</v>
          </cell>
        </row>
        <row r="8390">
          <cell r="C8390" t="str">
            <v>2000</v>
          </cell>
        </row>
        <row r="8391">
          <cell r="C8391" t="str">
            <v>2000</v>
          </cell>
        </row>
        <row r="8392">
          <cell r="C8392" t="str">
            <v>2000</v>
          </cell>
        </row>
        <row r="8393">
          <cell r="C8393" t="str">
            <v>2000</v>
          </cell>
        </row>
        <row r="8394">
          <cell r="C8394" t="str">
            <v>2000</v>
          </cell>
        </row>
        <row r="8395">
          <cell r="C8395" t="str">
            <v>2000</v>
          </cell>
        </row>
        <row r="8396">
          <cell r="C8396" t="str">
            <v>2000</v>
          </cell>
        </row>
        <row r="8397">
          <cell r="C8397" t="str">
            <v>2000</v>
          </cell>
        </row>
        <row r="8398">
          <cell r="C8398" t="str">
            <v>2000</v>
          </cell>
        </row>
        <row r="8399">
          <cell r="C8399" t="str">
            <v>2000</v>
          </cell>
        </row>
        <row r="8400">
          <cell r="C8400" t="str">
            <v>2000</v>
          </cell>
        </row>
        <row r="8401">
          <cell r="C8401" t="str">
            <v>2000</v>
          </cell>
        </row>
        <row r="8402">
          <cell r="C8402" t="str">
            <v>2000</v>
          </cell>
        </row>
        <row r="8403">
          <cell r="C8403" t="str">
            <v>2000</v>
          </cell>
        </row>
        <row r="8404">
          <cell r="C8404" t="str">
            <v>2000</v>
          </cell>
        </row>
        <row r="8405">
          <cell r="C8405" t="str">
            <v>2000</v>
          </cell>
        </row>
        <row r="8406">
          <cell r="C8406" t="str">
            <v>2000</v>
          </cell>
        </row>
        <row r="8407">
          <cell r="C8407" t="str">
            <v>2000</v>
          </cell>
        </row>
        <row r="8408">
          <cell r="C8408" t="str">
            <v>2000</v>
          </cell>
        </row>
        <row r="8409">
          <cell r="C8409" t="str">
            <v>2000</v>
          </cell>
        </row>
        <row r="8410">
          <cell r="C8410" t="str">
            <v>2000</v>
          </cell>
        </row>
        <row r="8411">
          <cell r="C8411" t="str">
            <v>2000</v>
          </cell>
        </row>
        <row r="8412">
          <cell r="C8412" t="str">
            <v>2000</v>
          </cell>
        </row>
        <row r="8413">
          <cell r="C8413" t="str">
            <v>2000</v>
          </cell>
        </row>
        <row r="8414">
          <cell r="C8414" t="str">
            <v>2000</v>
          </cell>
        </row>
        <row r="8415">
          <cell r="C8415" t="str">
            <v>2000</v>
          </cell>
        </row>
        <row r="8416">
          <cell r="C8416" t="str">
            <v>2000</v>
          </cell>
        </row>
        <row r="8417">
          <cell r="C8417" t="str">
            <v>2000</v>
          </cell>
        </row>
        <row r="8418">
          <cell r="C8418" t="str">
            <v>2000</v>
          </cell>
        </row>
        <row r="8419">
          <cell r="C8419" t="str">
            <v>2000</v>
          </cell>
        </row>
        <row r="8420">
          <cell r="C8420" t="str">
            <v>2000</v>
          </cell>
        </row>
        <row r="8421">
          <cell r="C8421" t="str">
            <v>2000</v>
          </cell>
        </row>
        <row r="8422">
          <cell r="C8422" t="str">
            <v>2000</v>
          </cell>
        </row>
        <row r="8423">
          <cell r="C8423" t="str">
            <v>2000</v>
          </cell>
        </row>
        <row r="8424">
          <cell r="C8424" t="str">
            <v>2000</v>
          </cell>
        </row>
        <row r="8425">
          <cell r="C8425" t="str">
            <v>2000</v>
          </cell>
        </row>
        <row r="8426">
          <cell r="C8426" t="str">
            <v>2000</v>
          </cell>
        </row>
        <row r="8427">
          <cell r="C8427" t="str">
            <v>2000</v>
          </cell>
        </row>
        <row r="8428">
          <cell r="C8428" t="str">
            <v>2000</v>
          </cell>
        </row>
        <row r="8429">
          <cell r="C8429" t="str">
            <v>2000</v>
          </cell>
        </row>
        <row r="8430">
          <cell r="C8430" t="str">
            <v>2000</v>
          </cell>
        </row>
        <row r="8431">
          <cell r="C8431" t="str">
            <v>2000</v>
          </cell>
        </row>
        <row r="8432">
          <cell r="C8432" t="str">
            <v>2000</v>
          </cell>
        </row>
        <row r="8433">
          <cell r="C8433" t="str">
            <v>2000</v>
          </cell>
        </row>
        <row r="8434">
          <cell r="C8434" t="str">
            <v>2000</v>
          </cell>
        </row>
        <row r="8435">
          <cell r="C8435" t="str">
            <v>2000</v>
          </cell>
        </row>
        <row r="8436">
          <cell r="C8436" t="str">
            <v>2000</v>
          </cell>
        </row>
        <row r="8437">
          <cell r="C8437" t="str">
            <v>2000</v>
          </cell>
        </row>
        <row r="8438">
          <cell r="C8438" t="str">
            <v>2000</v>
          </cell>
        </row>
        <row r="8439">
          <cell r="C8439" t="str">
            <v>2000</v>
          </cell>
        </row>
        <row r="8440">
          <cell r="C8440" t="str">
            <v>2000</v>
          </cell>
        </row>
        <row r="8441">
          <cell r="C8441" t="str">
            <v>2000</v>
          </cell>
        </row>
        <row r="8442">
          <cell r="C8442" t="str">
            <v>2000</v>
          </cell>
        </row>
        <row r="8443">
          <cell r="C8443" t="str">
            <v>2000</v>
          </cell>
        </row>
        <row r="8444">
          <cell r="C8444" t="str">
            <v>2000</v>
          </cell>
        </row>
        <row r="8445">
          <cell r="C8445" t="str">
            <v>2000</v>
          </cell>
        </row>
        <row r="8446">
          <cell r="C8446" t="str">
            <v>2000</v>
          </cell>
        </row>
        <row r="8447">
          <cell r="C8447" t="str">
            <v>2000</v>
          </cell>
        </row>
        <row r="8448">
          <cell r="C8448" t="str">
            <v>2000</v>
          </cell>
        </row>
        <row r="8449">
          <cell r="C8449" t="str">
            <v>2000</v>
          </cell>
        </row>
        <row r="8450">
          <cell r="C8450" t="str">
            <v>2000</v>
          </cell>
        </row>
        <row r="8451">
          <cell r="C8451" t="str">
            <v>2000</v>
          </cell>
        </row>
        <row r="8452">
          <cell r="C8452" t="str">
            <v>2000</v>
          </cell>
        </row>
        <row r="8453">
          <cell r="C8453" t="str">
            <v>2000</v>
          </cell>
        </row>
        <row r="8454">
          <cell r="C8454" t="str">
            <v>2000</v>
          </cell>
        </row>
        <row r="8455">
          <cell r="C8455" t="str">
            <v>2000</v>
          </cell>
        </row>
        <row r="8456">
          <cell r="C8456" t="str">
            <v>2000</v>
          </cell>
        </row>
        <row r="8457">
          <cell r="C8457" t="str">
            <v>2000</v>
          </cell>
        </row>
        <row r="8458">
          <cell r="C8458" t="str">
            <v>2000</v>
          </cell>
        </row>
        <row r="8459">
          <cell r="C8459" t="str">
            <v>2000</v>
          </cell>
        </row>
        <row r="8460">
          <cell r="C8460" t="str">
            <v>2000</v>
          </cell>
        </row>
        <row r="8461">
          <cell r="C8461" t="str">
            <v>2000</v>
          </cell>
        </row>
        <row r="8462">
          <cell r="C8462" t="str">
            <v>2000</v>
          </cell>
        </row>
        <row r="8463">
          <cell r="C8463" t="str">
            <v>2000</v>
          </cell>
        </row>
        <row r="8464">
          <cell r="C8464" t="str">
            <v>2000</v>
          </cell>
        </row>
        <row r="8465">
          <cell r="C8465" t="str">
            <v>2000</v>
          </cell>
        </row>
        <row r="8466">
          <cell r="C8466" t="str">
            <v>2000</v>
          </cell>
        </row>
        <row r="8467">
          <cell r="C8467" t="str">
            <v>2000</v>
          </cell>
        </row>
        <row r="8468">
          <cell r="C8468" t="str">
            <v>2000</v>
          </cell>
        </row>
        <row r="8469">
          <cell r="C8469" t="str">
            <v>2000</v>
          </cell>
        </row>
        <row r="8470">
          <cell r="C8470" t="str">
            <v>2000</v>
          </cell>
        </row>
        <row r="8471">
          <cell r="C8471" t="str">
            <v>2000</v>
          </cell>
        </row>
        <row r="8472">
          <cell r="C8472" t="str">
            <v>2000</v>
          </cell>
        </row>
        <row r="8473">
          <cell r="C8473" t="str">
            <v>2000</v>
          </cell>
        </row>
        <row r="8474">
          <cell r="C8474" t="str">
            <v>2000</v>
          </cell>
        </row>
        <row r="8475">
          <cell r="C8475" t="str">
            <v>2000</v>
          </cell>
        </row>
        <row r="8476">
          <cell r="C8476" t="str">
            <v>2000</v>
          </cell>
        </row>
        <row r="8477">
          <cell r="C8477" t="str">
            <v>2000</v>
          </cell>
        </row>
        <row r="8478">
          <cell r="C8478" t="str">
            <v>2000</v>
          </cell>
        </row>
        <row r="8479">
          <cell r="C8479" t="str">
            <v>2000</v>
          </cell>
        </row>
        <row r="8480">
          <cell r="C8480" t="str">
            <v>2000</v>
          </cell>
        </row>
        <row r="8481">
          <cell r="C8481" t="str">
            <v>2000</v>
          </cell>
        </row>
        <row r="8482">
          <cell r="C8482" t="str">
            <v>2000</v>
          </cell>
        </row>
        <row r="8483">
          <cell r="C8483" t="str">
            <v>2000</v>
          </cell>
        </row>
        <row r="8484">
          <cell r="C8484" t="str">
            <v>2000</v>
          </cell>
        </row>
        <row r="8485">
          <cell r="C8485" t="str">
            <v>2000</v>
          </cell>
        </row>
        <row r="8486">
          <cell r="C8486" t="str">
            <v>2000</v>
          </cell>
        </row>
        <row r="8487">
          <cell r="C8487" t="str">
            <v>2000</v>
          </cell>
        </row>
        <row r="8488">
          <cell r="C8488" t="str">
            <v>2000</v>
          </cell>
        </row>
        <row r="8489">
          <cell r="C8489" t="str">
            <v>2000</v>
          </cell>
        </row>
        <row r="8490">
          <cell r="C8490" t="str">
            <v>2000</v>
          </cell>
        </row>
        <row r="8491">
          <cell r="C8491" t="str">
            <v>2000</v>
          </cell>
        </row>
        <row r="8492">
          <cell r="C8492" t="str">
            <v>2000</v>
          </cell>
        </row>
        <row r="8493">
          <cell r="C8493" t="str">
            <v>2000</v>
          </cell>
        </row>
        <row r="8494">
          <cell r="C8494" t="str">
            <v>2000</v>
          </cell>
        </row>
        <row r="8495">
          <cell r="C8495" t="str">
            <v>2000</v>
          </cell>
        </row>
        <row r="8496">
          <cell r="C8496" t="str">
            <v>2000</v>
          </cell>
        </row>
        <row r="8497">
          <cell r="C8497" t="str">
            <v>2000</v>
          </cell>
        </row>
        <row r="8498">
          <cell r="C8498" t="str">
            <v>2000</v>
          </cell>
        </row>
        <row r="8499">
          <cell r="C8499" t="str">
            <v>2000</v>
          </cell>
        </row>
        <row r="8500">
          <cell r="C8500" t="str">
            <v>2000</v>
          </cell>
        </row>
        <row r="8501">
          <cell r="C8501" t="str">
            <v>2000</v>
          </cell>
        </row>
        <row r="8502">
          <cell r="C8502" t="str">
            <v>2000</v>
          </cell>
        </row>
        <row r="8503">
          <cell r="C8503" t="str">
            <v>2000</v>
          </cell>
        </row>
        <row r="8504">
          <cell r="C8504" t="str">
            <v>2000</v>
          </cell>
        </row>
        <row r="8505">
          <cell r="C8505" t="str">
            <v>2000</v>
          </cell>
        </row>
        <row r="8506">
          <cell r="C8506" t="str">
            <v>2000</v>
          </cell>
        </row>
        <row r="8507">
          <cell r="C8507" t="str">
            <v>2000</v>
          </cell>
        </row>
        <row r="8508">
          <cell r="C8508" t="str">
            <v>2000</v>
          </cell>
        </row>
        <row r="8509">
          <cell r="C8509" t="str">
            <v>2000</v>
          </cell>
        </row>
        <row r="8510">
          <cell r="C8510" t="str">
            <v>2000</v>
          </cell>
        </row>
        <row r="8511">
          <cell r="C8511" t="str">
            <v>2000</v>
          </cell>
        </row>
        <row r="8512">
          <cell r="C8512" t="str">
            <v>2000</v>
          </cell>
        </row>
        <row r="8513">
          <cell r="C8513" t="str">
            <v>2000</v>
          </cell>
        </row>
        <row r="8514">
          <cell r="C8514" t="str">
            <v>2000</v>
          </cell>
        </row>
        <row r="8515">
          <cell r="C8515" t="str">
            <v>2000</v>
          </cell>
        </row>
        <row r="8516">
          <cell r="C8516" t="str">
            <v>2000</v>
          </cell>
        </row>
        <row r="8517">
          <cell r="C8517" t="str">
            <v>2000</v>
          </cell>
        </row>
        <row r="8518">
          <cell r="C8518" t="str">
            <v>2000</v>
          </cell>
        </row>
        <row r="8519">
          <cell r="C8519" t="str">
            <v>2000</v>
          </cell>
        </row>
        <row r="8520">
          <cell r="C8520" t="str">
            <v>2000</v>
          </cell>
        </row>
        <row r="8521">
          <cell r="C8521" t="str">
            <v>2000</v>
          </cell>
        </row>
        <row r="8522">
          <cell r="C8522" t="str">
            <v>2000</v>
          </cell>
        </row>
        <row r="8523">
          <cell r="C8523" t="str">
            <v>2000</v>
          </cell>
        </row>
        <row r="8524">
          <cell r="C8524" t="str">
            <v>2000</v>
          </cell>
        </row>
        <row r="8525">
          <cell r="C8525" t="str">
            <v>2000</v>
          </cell>
        </row>
        <row r="8526">
          <cell r="C8526" t="str">
            <v>2000</v>
          </cell>
        </row>
        <row r="8527">
          <cell r="C8527" t="str">
            <v>2000</v>
          </cell>
        </row>
        <row r="8528">
          <cell r="C8528" t="str">
            <v>2000</v>
          </cell>
        </row>
        <row r="8529">
          <cell r="C8529" t="str">
            <v>2000</v>
          </cell>
        </row>
        <row r="8530">
          <cell r="C8530" t="str">
            <v>2000</v>
          </cell>
        </row>
        <row r="8531">
          <cell r="C8531" t="str">
            <v>2000</v>
          </cell>
        </row>
        <row r="8532">
          <cell r="C8532" t="str">
            <v>2000</v>
          </cell>
        </row>
        <row r="8533">
          <cell r="C8533" t="str">
            <v>2000</v>
          </cell>
        </row>
        <row r="8534">
          <cell r="C8534" t="str">
            <v>2000</v>
          </cell>
        </row>
        <row r="8535">
          <cell r="C8535" t="str">
            <v>2000</v>
          </cell>
        </row>
        <row r="8536">
          <cell r="C8536" t="str">
            <v>2000</v>
          </cell>
        </row>
        <row r="8537">
          <cell r="C8537" t="str">
            <v>2000</v>
          </cell>
        </row>
        <row r="8538">
          <cell r="C8538" t="str">
            <v>2000</v>
          </cell>
        </row>
        <row r="8539">
          <cell r="C8539" t="str">
            <v>2000</v>
          </cell>
        </row>
        <row r="8540">
          <cell r="C8540" t="str">
            <v>2000</v>
          </cell>
        </row>
        <row r="8541">
          <cell r="C8541" t="str">
            <v>2000</v>
          </cell>
        </row>
        <row r="8542">
          <cell r="C8542" t="str">
            <v>2000</v>
          </cell>
        </row>
        <row r="8543">
          <cell r="C8543" t="str">
            <v>2000</v>
          </cell>
        </row>
        <row r="8544">
          <cell r="C8544" t="str">
            <v>2000</v>
          </cell>
        </row>
        <row r="8545">
          <cell r="C8545" t="str">
            <v>2000</v>
          </cell>
        </row>
        <row r="8546">
          <cell r="C8546" t="str">
            <v>2000</v>
          </cell>
        </row>
        <row r="8547">
          <cell r="C8547" t="str">
            <v>2000</v>
          </cell>
        </row>
        <row r="8548">
          <cell r="C8548" t="str">
            <v>2000</v>
          </cell>
        </row>
        <row r="8549">
          <cell r="C8549" t="str">
            <v>2000</v>
          </cell>
        </row>
        <row r="8550">
          <cell r="C8550" t="str">
            <v>2000</v>
          </cell>
        </row>
        <row r="8551">
          <cell r="C8551" t="str">
            <v>2000</v>
          </cell>
        </row>
        <row r="8552">
          <cell r="C8552" t="str">
            <v>2000</v>
          </cell>
        </row>
        <row r="8553">
          <cell r="C8553" t="str">
            <v>2000</v>
          </cell>
        </row>
        <row r="8554">
          <cell r="C8554" t="str">
            <v>2000</v>
          </cell>
        </row>
        <row r="8555">
          <cell r="C8555" t="str">
            <v>2000</v>
          </cell>
        </row>
        <row r="8556">
          <cell r="C8556" t="str">
            <v>2000</v>
          </cell>
        </row>
        <row r="8557">
          <cell r="C8557" t="str">
            <v>2000</v>
          </cell>
        </row>
        <row r="8558">
          <cell r="C8558" t="str">
            <v>2000</v>
          </cell>
        </row>
        <row r="8559">
          <cell r="C8559" t="str">
            <v>2000</v>
          </cell>
        </row>
        <row r="8560">
          <cell r="C8560" t="str">
            <v>2000</v>
          </cell>
        </row>
        <row r="8561">
          <cell r="C8561" t="str">
            <v>2000</v>
          </cell>
        </row>
        <row r="8562">
          <cell r="C8562" t="str">
            <v>2000</v>
          </cell>
        </row>
        <row r="8563">
          <cell r="C8563" t="str">
            <v>2000</v>
          </cell>
        </row>
        <row r="8564">
          <cell r="C8564" t="str">
            <v>2000</v>
          </cell>
        </row>
        <row r="8565">
          <cell r="C8565" t="str">
            <v>2000</v>
          </cell>
        </row>
        <row r="8566">
          <cell r="C8566" t="str">
            <v>2000</v>
          </cell>
        </row>
        <row r="8567">
          <cell r="C8567" t="str">
            <v>2000</v>
          </cell>
        </row>
        <row r="8568">
          <cell r="C8568" t="str">
            <v>2000</v>
          </cell>
        </row>
        <row r="8569">
          <cell r="C8569" t="str">
            <v>2000</v>
          </cell>
        </row>
        <row r="8570">
          <cell r="C8570" t="str">
            <v>2000</v>
          </cell>
        </row>
        <row r="8571">
          <cell r="C8571" t="str">
            <v>2000</v>
          </cell>
        </row>
        <row r="8572">
          <cell r="C8572" t="str">
            <v>2000</v>
          </cell>
        </row>
        <row r="8573">
          <cell r="C8573" t="str">
            <v>2000</v>
          </cell>
        </row>
        <row r="8574">
          <cell r="C8574" t="str">
            <v>2000</v>
          </cell>
        </row>
        <row r="8575">
          <cell r="C8575" t="str">
            <v>2000</v>
          </cell>
        </row>
        <row r="8576">
          <cell r="C8576" t="str">
            <v>2000</v>
          </cell>
        </row>
        <row r="8577">
          <cell r="C8577" t="str">
            <v>2000</v>
          </cell>
        </row>
        <row r="8578">
          <cell r="C8578" t="str">
            <v>2000</v>
          </cell>
        </row>
        <row r="8579">
          <cell r="C8579" t="str">
            <v>2000</v>
          </cell>
        </row>
        <row r="8580">
          <cell r="C8580" t="str">
            <v>2000</v>
          </cell>
        </row>
        <row r="8581">
          <cell r="C8581" t="str">
            <v>2000</v>
          </cell>
        </row>
        <row r="8582">
          <cell r="C8582" t="str">
            <v>2000</v>
          </cell>
        </row>
        <row r="8583">
          <cell r="C8583" t="str">
            <v>2000</v>
          </cell>
        </row>
        <row r="8584">
          <cell r="C8584" t="str">
            <v>2000</v>
          </cell>
        </row>
        <row r="8585">
          <cell r="C8585" t="str">
            <v>2000</v>
          </cell>
        </row>
        <row r="8586">
          <cell r="C8586" t="str">
            <v>2000</v>
          </cell>
        </row>
        <row r="8587">
          <cell r="C8587" t="str">
            <v>2000</v>
          </cell>
        </row>
        <row r="8588">
          <cell r="C8588" t="str">
            <v>2000</v>
          </cell>
        </row>
        <row r="8589">
          <cell r="C8589" t="str">
            <v>2000</v>
          </cell>
        </row>
        <row r="8590">
          <cell r="C8590" t="str">
            <v>2000</v>
          </cell>
        </row>
        <row r="8591">
          <cell r="C8591" t="str">
            <v>2000</v>
          </cell>
        </row>
        <row r="8592">
          <cell r="C8592" t="str">
            <v>2000</v>
          </cell>
        </row>
        <row r="8593">
          <cell r="C8593" t="str">
            <v>2000</v>
          </cell>
        </row>
        <row r="8594">
          <cell r="C8594" t="str">
            <v>2000</v>
          </cell>
        </row>
        <row r="8595">
          <cell r="C8595" t="str">
            <v>2000</v>
          </cell>
        </row>
        <row r="8596">
          <cell r="C8596" t="str">
            <v>2000</v>
          </cell>
        </row>
        <row r="8597">
          <cell r="C8597" t="str">
            <v>2000</v>
          </cell>
        </row>
        <row r="8598">
          <cell r="C8598" t="str">
            <v>2000</v>
          </cell>
        </row>
        <row r="8599">
          <cell r="C8599" t="str">
            <v>2000</v>
          </cell>
        </row>
        <row r="8600">
          <cell r="C8600" t="str">
            <v>2000</v>
          </cell>
        </row>
        <row r="8601">
          <cell r="C8601" t="str">
            <v>2000</v>
          </cell>
        </row>
        <row r="8602">
          <cell r="C8602" t="str">
            <v>2000</v>
          </cell>
        </row>
        <row r="8603">
          <cell r="C8603" t="str">
            <v>2000</v>
          </cell>
        </row>
        <row r="8604">
          <cell r="C8604" t="str">
            <v>2000</v>
          </cell>
        </row>
        <row r="8605">
          <cell r="C8605" t="str">
            <v>2000</v>
          </cell>
        </row>
        <row r="8606">
          <cell r="C8606" t="str">
            <v>2000</v>
          </cell>
        </row>
        <row r="8607">
          <cell r="C8607" t="str">
            <v>2000</v>
          </cell>
        </row>
        <row r="8608">
          <cell r="C8608" t="str">
            <v>2000</v>
          </cell>
        </row>
        <row r="8609">
          <cell r="C8609" t="str">
            <v>2000</v>
          </cell>
        </row>
        <row r="8610">
          <cell r="C8610" t="str">
            <v>2000</v>
          </cell>
        </row>
        <row r="8611">
          <cell r="C8611" t="str">
            <v>2000</v>
          </cell>
        </row>
        <row r="8612">
          <cell r="C8612" t="str">
            <v>2000</v>
          </cell>
        </row>
        <row r="8613">
          <cell r="C8613" t="str">
            <v>2000</v>
          </cell>
        </row>
        <row r="8614">
          <cell r="C8614" t="str">
            <v>2000</v>
          </cell>
        </row>
        <row r="8615">
          <cell r="C8615" t="str">
            <v>2000</v>
          </cell>
        </row>
        <row r="8616">
          <cell r="C8616" t="str">
            <v>2000</v>
          </cell>
        </row>
        <row r="8617">
          <cell r="C8617" t="str">
            <v>2000</v>
          </cell>
        </row>
        <row r="8618">
          <cell r="C8618" t="str">
            <v>2000</v>
          </cell>
        </row>
        <row r="8619">
          <cell r="C8619" t="str">
            <v>2000</v>
          </cell>
        </row>
        <row r="8620">
          <cell r="C8620" t="str">
            <v>2000</v>
          </cell>
        </row>
        <row r="8621">
          <cell r="C8621" t="str">
            <v>2000</v>
          </cell>
        </row>
        <row r="8622">
          <cell r="C8622" t="str">
            <v>2000</v>
          </cell>
        </row>
        <row r="8623">
          <cell r="C8623" t="str">
            <v>2000</v>
          </cell>
        </row>
        <row r="8624">
          <cell r="C8624" t="str">
            <v>2000</v>
          </cell>
        </row>
        <row r="8625">
          <cell r="C8625" t="str">
            <v>2000</v>
          </cell>
        </row>
        <row r="8626">
          <cell r="C8626" t="str">
            <v>2000</v>
          </cell>
        </row>
        <row r="8627">
          <cell r="C8627" t="str">
            <v>2000</v>
          </cell>
        </row>
        <row r="8628">
          <cell r="C8628" t="str">
            <v>2000</v>
          </cell>
        </row>
        <row r="8629">
          <cell r="C8629" t="str">
            <v>2000</v>
          </cell>
        </row>
        <row r="8630">
          <cell r="C8630" t="str">
            <v>2000</v>
          </cell>
        </row>
        <row r="8631">
          <cell r="C8631" t="str">
            <v>2000</v>
          </cell>
        </row>
        <row r="8632">
          <cell r="C8632" t="str">
            <v>2000</v>
          </cell>
        </row>
        <row r="8633">
          <cell r="C8633" t="str">
            <v>2000</v>
          </cell>
        </row>
        <row r="8634">
          <cell r="C8634" t="str">
            <v>2000</v>
          </cell>
        </row>
        <row r="8635">
          <cell r="C8635" t="str">
            <v>2000</v>
          </cell>
        </row>
        <row r="8636">
          <cell r="C8636" t="str">
            <v>2000</v>
          </cell>
        </row>
        <row r="8637">
          <cell r="C8637" t="str">
            <v>2000</v>
          </cell>
        </row>
        <row r="8638">
          <cell r="C8638" t="str">
            <v>2000</v>
          </cell>
        </row>
        <row r="8639">
          <cell r="C8639" t="str">
            <v>2000</v>
          </cell>
        </row>
        <row r="8640">
          <cell r="C8640" t="str">
            <v>2000</v>
          </cell>
        </row>
        <row r="8641">
          <cell r="C8641" t="str">
            <v>2000</v>
          </cell>
        </row>
        <row r="8642">
          <cell r="C8642" t="str">
            <v>2000</v>
          </cell>
        </row>
        <row r="8643">
          <cell r="C8643" t="str">
            <v>2000</v>
          </cell>
        </row>
        <row r="8644">
          <cell r="C8644" t="str">
            <v>2000</v>
          </cell>
        </row>
        <row r="8645">
          <cell r="C8645" t="str">
            <v>2000</v>
          </cell>
        </row>
        <row r="8646">
          <cell r="C8646" t="str">
            <v>2000</v>
          </cell>
        </row>
        <row r="8647">
          <cell r="C8647" t="str">
            <v>2000</v>
          </cell>
        </row>
        <row r="8648">
          <cell r="C8648" t="str">
            <v>2000</v>
          </cell>
        </row>
        <row r="8649">
          <cell r="C8649" t="str">
            <v>2000</v>
          </cell>
        </row>
        <row r="8650">
          <cell r="C8650" t="str">
            <v>2000</v>
          </cell>
        </row>
        <row r="8651">
          <cell r="C8651" t="str">
            <v>2000</v>
          </cell>
        </row>
        <row r="8652">
          <cell r="C8652" t="str">
            <v>2000</v>
          </cell>
        </row>
        <row r="8653">
          <cell r="C8653" t="str">
            <v>2000</v>
          </cell>
        </row>
        <row r="8654">
          <cell r="C8654" t="str">
            <v>2000</v>
          </cell>
        </row>
        <row r="8655">
          <cell r="C8655" t="str">
            <v>2000</v>
          </cell>
        </row>
        <row r="8656">
          <cell r="C8656" t="str">
            <v>2000</v>
          </cell>
        </row>
        <row r="8657">
          <cell r="C8657" t="str">
            <v>2000</v>
          </cell>
        </row>
        <row r="8658">
          <cell r="C8658" t="str">
            <v>2000</v>
          </cell>
        </row>
        <row r="8659">
          <cell r="C8659" t="str">
            <v>2000</v>
          </cell>
        </row>
        <row r="8660">
          <cell r="C8660" t="str">
            <v>2000</v>
          </cell>
        </row>
        <row r="8661">
          <cell r="C8661" t="str">
            <v>2000</v>
          </cell>
        </row>
        <row r="8662">
          <cell r="C8662" t="str">
            <v>2000</v>
          </cell>
        </row>
        <row r="8663">
          <cell r="C8663" t="str">
            <v>2000</v>
          </cell>
        </row>
        <row r="8664">
          <cell r="C8664" t="str">
            <v>2000</v>
          </cell>
        </row>
        <row r="8665">
          <cell r="C8665" t="str">
            <v>2000</v>
          </cell>
        </row>
        <row r="8666">
          <cell r="C8666" t="str">
            <v>2000</v>
          </cell>
        </row>
        <row r="8667">
          <cell r="C8667" t="str">
            <v>2000</v>
          </cell>
        </row>
        <row r="8668">
          <cell r="C8668" t="str">
            <v>2000</v>
          </cell>
        </row>
        <row r="8669">
          <cell r="C8669" t="str">
            <v>2000</v>
          </cell>
        </row>
        <row r="8670">
          <cell r="C8670" t="str">
            <v>2000</v>
          </cell>
        </row>
        <row r="8671">
          <cell r="C8671" t="str">
            <v>2000</v>
          </cell>
        </row>
        <row r="8672">
          <cell r="C8672" t="str">
            <v>2000</v>
          </cell>
        </row>
        <row r="8673">
          <cell r="C8673" t="str">
            <v>2000</v>
          </cell>
        </row>
        <row r="8674">
          <cell r="C8674" t="str">
            <v>2000</v>
          </cell>
        </row>
        <row r="8675">
          <cell r="C8675" t="str">
            <v>2000</v>
          </cell>
        </row>
        <row r="8676">
          <cell r="C8676" t="str">
            <v>2000</v>
          </cell>
        </row>
        <row r="8677">
          <cell r="C8677" t="str">
            <v>2000</v>
          </cell>
        </row>
        <row r="8678">
          <cell r="C8678" t="str">
            <v>2000</v>
          </cell>
        </row>
        <row r="8679">
          <cell r="C8679" t="str">
            <v>2000</v>
          </cell>
        </row>
        <row r="8680">
          <cell r="C8680" t="str">
            <v>2000</v>
          </cell>
        </row>
        <row r="8681">
          <cell r="C8681" t="str">
            <v>2000</v>
          </cell>
        </row>
        <row r="8682">
          <cell r="C8682" t="str">
            <v>2000</v>
          </cell>
        </row>
        <row r="8683">
          <cell r="C8683" t="str">
            <v>2000</v>
          </cell>
        </row>
        <row r="8684">
          <cell r="C8684" t="str">
            <v>2000</v>
          </cell>
        </row>
        <row r="8685">
          <cell r="C8685" t="str">
            <v>2000</v>
          </cell>
        </row>
        <row r="8686">
          <cell r="C8686" t="str">
            <v>2000</v>
          </cell>
        </row>
        <row r="8687">
          <cell r="C8687" t="str">
            <v>2000</v>
          </cell>
        </row>
        <row r="8688">
          <cell r="C8688" t="str">
            <v>2000</v>
          </cell>
        </row>
        <row r="8689">
          <cell r="C8689" t="str">
            <v>2000</v>
          </cell>
        </row>
        <row r="8690">
          <cell r="C8690" t="str">
            <v>2000</v>
          </cell>
        </row>
        <row r="8691">
          <cell r="C8691" t="str">
            <v>2000</v>
          </cell>
        </row>
        <row r="8692">
          <cell r="C8692" t="str">
            <v>2000</v>
          </cell>
        </row>
        <row r="8693">
          <cell r="C8693" t="str">
            <v>2000</v>
          </cell>
        </row>
        <row r="8694">
          <cell r="C8694" t="str">
            <v>2000</v>
          </cell>
        </row>
        <row r="8695">
          <cell r="C8695" t="str">
            <v>2000</v>
          </cell>
        </row>
        <row r="8696">
          <cell r="C8696" t="str">
            <v>2000</v>
          </cell>
        </row>
        <row r="8697">
          <cell r="C8697" t="str">
            <v>2000</v>
          </cell>
        </row>
        <row r="8698">
          <cell r="C8698" t="str">
            <v>2000</v>
          </cell>
        </row>
        <row r="8699">
          <cell r="C8699" t="str">
            <v>2000</v>
          </cell>
        </row>
        <row r="8700">
          <cell r="C8700" t="str">
            <v>2000</v>
          </cell>
        </row>
        <row r="8701">
          <cell r="C8701" t="str">
            <v>2000</v>
          </cell>
        </row>
        <row r="8702">
          <cell r="C8702" t="str">
            <v>2000</v>
          </cell>
        </row>
        <row r="8703">
          <cell r="C8703" t="str">
            <v>2000</v>
          </cell>
        </row>
        <row r="8704">
          <cell r="C8704" t="str">
            <v>2000</v>
          </cell>
        </row>
        <row r="8705">
          <cell r="C8705" t="str">
            <v>2000</v>
          </cell>
        </row>
        <row r="8706">
          <cell r="C8706" t="str">
            <v>2000</v>
          </cell>
        </row>
        <row r="8707">
          <cell r="C8707" t="str">
            <v>2000</v>
          </cell>
        </row>
        <row r="8708">
          <cell r="C8708" t="str">
            <v>2000</v>
          </cell>
        </row>
        <row r="8709">
          <cell r="C8709" t="str">
            <v>2000</v>
          </cell>
        </row>
        <row r="8710">
          <cell r="C8710" t="str">
            <v>2000</v>
          </cell>
        </row>
        <row r="8711">
          <cell r="C8711" t="str">
            <v>2000</v>
          </cell>
        </row>
        <row r="8712">
          <cell r="C8712" t="str">
            <v>2000</v>
          </cell>
        </row>
        <row r="8713">
          <cell r="C8713" t="str">
            <v>2000</v>
          </cell>
        </row>
        <row r="8714">
          <cell r="C8714" t="str">
            <v>2000</v>
          </cell>
        </row>
        <row r="8715">
          <cell r="C8715" t="str">
            <v>2000</v>
          </cell>
        </row>
        <row r="8716">
          <cell r="C8716" t="str">
            <v>2000</v>
          </cell>
        </row>
        <row r="8717">
          <cell r="C8717" t="str">
            <v>2000</v>
          </cell>
        </row>
        <row r="8718">
          <cell r="C8718" t="str">
            <v>2000</v>
          </cell>
        </row>
        <row r="8719">
          <cell r="C8719" t="str">
            <v>2000</v>
          </cell>
        </row>
        <row r="8720">
          <cell r="C8720" t="str">
            <v>2000</v>
          </cell>
        </row>
        <row r="8721">
          <cell r="C8721" t="str">
            <v>2000</v>
          </cell>
        </row>
        <row r="8722">
          <cell r="C8722" t="str">
            <v>2000</v>
          </cell>
        </row>
        <row r="8723">
          <cell r="C8723" t="str">
            <v>2000</v>
          </cell>
        </row>
        <row r="8724">
          <cell r="C8724" t="str">
            <v>2000</v>
          </cell>
        </row>
        <row r="8725">
          <cell r="C8725" t="str">
            <v>2000</v>
          </cell>
        </row>
        <row r="8726">
          <cell r="C8726" t="str">
            <v>2000</v>
          </cell>
        </row>
        <row r="8727">
          <cell r="C8727" t="str">
            <v>2000</v>
          </cell>
        </row>
        <row r="8728">
          <cell r="C8728" t="str">
            <v>2000</v>
          </cell>
        </row>
        <row r="8729">
          <cell r="C8729" t="str">
            <v>2000</v>
          </cell>
        </row>
        <row r="8730">
          <cell r="C8730" t="str">
            <v>2000</v>
          </cell>
        </row>
        <row r="8731">
          <cell r="C8731" t="str">
            <v>2000</v>
          </cell>
        </row>
        <row r="8732">
          <cell r="C8732" t="str">
            <v>2000</v>
          </cell>
        </row>
        <row r="8733">
          <cell r="C8733" t="str">
            <v>2000</v>
          </cell>
        </row>
        <row r="8734">
          <cell r="C8734" t="str">
            <v>2000</v>
          </cell>
        </row>
        <row r="8735">
          <cell r="C8735" t="str">
            <v>2000</v>
          </cell>
        </row>
        <row r="8736">
          <cell r="C8736" t="str">
            <v>2000</v>
          </cell>
        </row>
        <row r="8737">
          <cell r="C8737" t="str">
            <v>2000</v>
          </cell>
        </row>
        <row r="8738">
          <cell r="C8738" t="str">
            <v>2000</v>
          </cell>
        </row>
        <row r="8739">
          <cell r="C8739" t="str">
            <v>2000</v>
          </cell>
        </row>
        <row r="8740">
          <cell r="C8740" t="str">
            <v>2000</v>
          </cell>
        </row>
        <row r="8741">
          <cell r="C8741" t="str">
            <v>2000</v>
          </cell>
        </row>
        <row r="8742">
          <cell r="C8742" t="str">
            <v>2000</v>
          </cell>
        </row>
        <row r="8743">
          <cell r="C8743" t="str">
            <v>2000</v>
          </cell>
        </row>
        <row r="8744">
          <cell r="C8744" t="str">
            <v>2000</v>
          </cell>
        </row>
        <row r="8745">
          <cell r="C8745" t="str">
            <v>2000</v>
          </cell>
        </row>
        <row r="8746">
          <cell r="C8746" t="str">
            <v>2000</v>
          </cell>
        </row>
        <row r="8747">
          <cell r="C8747" t="str">
            <v>2000</v>
          </cell>
        </row>
        <row r="8748">
          <cell r="C8748" t="str">
            <v>2000</v>
          </cell>
        </row>
        <row r="8749">
          <cell r="C8749" t="str">
            <v>2000</v>
          </cell>
        </row>
        <row r="8750">
          <cell r="C8750" t="str">
            <v>2000</v>
          </cell>
        </row>
        <row r="8751">
          <cell r="C8751" t="str">
            <v>2000</v>
          </cell>
        </row>
        <row r="8752">
          <cell r="C8752" t="str">
            <v>2000</v>
          </cell>
        </row>
        <row r="8753">
          <cell r="C8753" t="str">
            <v>2000</v>
          </cell>
        </row>
        <row r="8754">
          <cell r="C8754" t="str">
            <v>2000</v>
          </cell>
        </row>
        <row r="8755">
          <cell r="C8755" t="str">
            <v>2000</v>
          </cell>
        </row>
        <row r="8756">
          <cell r="C8756" t="str">
            <v>2000</v>
          </cell>
        </row>
        <row r="8757">
          <cell r="C8757" t="str">
            <v>2000</v>
          </cell>
        </row>
        <row r="8758">
          <cell r="C8758" t="str">
            <v>2000</v>
          </cell>
        </row>
        <row r="8759">
          <cell r="C8759" t="str">
            <v>2000</v>
          </cell>
        </row>
        <row r="8760">
          <cell r="C8760" t="str">
            <v>2000</v>
          </cell>
        </row>
        <row r="8761">
          <cell r="C8761" t="str">
            <v>2000</v>
          </cell>
        </row>
        <row r="8762">
          <cell r="C8762" t="str">
            <v>2000</v>
          </cell>
        </row>
        <row r="8763">
          <cell r="C8763" t="str">
            <v>2000</v>
          </cell>
        </row>
        <row r="8764">
          <cell r="C8764" t="str">
            <v>2000</v>
          </cell>
        </row>
        <row r="8765">
          <cell r="C8765" t="str">
            <v>2000</v>
          </cell>
        </row>
        <row r="8766">
          <cell r="C8766" t="str">
            <v>2000</v>
          </cell>
        </row>
        <row r="8767">
          <cell r="C8767" t="str">
            <v>2000</v>
          </cell>
        </row>
        <row r="8768">
          <cell r="C8768" t="str">
            <v>2000</v>
          </cell>
        </row>
        <row r="8769">
          <cell r="C8769" t="str">
            <v>2000</v>
          </cell>
        </row>
        <row r="8770">
          <cell r="C8770" t="str">
            <v>2000</v>
          </cell>
        </row>
        <row r="8771">
          <cell r="C8771" t="str">
            <v>2000</v>
          </cell>
        </row>
        <row r="8772">
          <cell r="C8772" t="str">
            <v>2000</v>
          </cell>
        </row>
        <row r="8773">
          <cell r="C8773" t="str">
            <v>2000</v>
          </cell>
        </row>
        <row r="8774">
          <cell r="C8774" t="str">
            <v>2000</v>
          </cell>
        </row>
        <row r="8775">
          <cell r="C8775" t="str">
            <v>2000</v>
          </cell>
        </row>
        <row r="8776">
          <cell r="C8776" t="str">
            <v>2000</v>
          </cell>
        </row>
        <row r="8777">
          <cell r="C8777" t="str">
            <v>2000</v>
          </cell>
        </row>
        <row r="8778">
          <cell r="C8778" t="str">
            <v>2000</v>
          </cell>
        </row>
        <row r="8779">
          <cell r="C8779" t="str">
            <v>2000</v>
          </cell>
        </row>
        <row r="8780">
          <cell r="C8780" t="str">
            <v>2000</v>
          </cell>
        </row>
        <row r="8781">
          <cell r="C8781" t="str">
            <v>2000</v>
          </cell>
        </row>
        <row r="8782">
          <cell r="C8782" t="str">
            <v>2000</v>
          </cell>
        </row>
        <row r="8783">
          <cell r="C8783" t="str">
            <v>2000</v>
          </cell>
        </row>
        <row r="8784">
          <cell r="C8784" t="str">
            <v>2000</v>
          </cell>
        </row>
        <row r="8785">
          <cell r="C8785" t="str">
            <v>2000</v>
          </cell>
        </row>
        <row r="8786">
          <cell r="C8786" t="str">
            <v>2000</v>
          </cell>
        </row>
        <row r="8787">
          <cell r="C8787" t="str">
            <v>2000</v>
          </cell>
        </row>
        <row r="8788">
          <cell r="C8788" t="str">
            <v>2000</v>
          </cell>
        </row>
        <row r="8789">
          <cell r="C8789" t="str">
            <v>2000</v>
          </cell>
        </row>
        <row r="8790">
          <cell r="C8790" t="str">
            <v>2000</v>
          </cell>
        </row>
        <row r="8791">
          <cell r="C8791" t="str">
            <v>2000</v>
          </cell>
        </row>
        <row r="8792">
          <cell r="C8792" t="str">
            <v>2000</v>
          </cell>
        </row>
        <row r="8793">
          <cell r="C8793" t="str">
            <v>2000</v>
          </cell>
        </row>
        <row r="8794">
          <cell r="C8794" t="str">
            <v>2000</v>
          </cell>
        </row>
        <row r="8795">
          <cell r="C8795" t="str">
            <v>2000</v>
          </cell>
        </row>
        <row r="8796">
          <cell r="C8796" t="str">
            <v>2000</v>
          </cell>
        </row>
        <row r="8797">
          <cell r="C8797" t="str">
            <v>2000</v>
          </cell>
        </row>
        <row r="8798">
          <cell r="C8798" t="str">
            <v>2000</v>
          </cell>
        </row>
        <row r="8799">
          <cell r="C8799" t="str">
            <v>2000</v>
          </cell>
        </row>
        <row r="8800">
          <cell r="C8800" t="str">
            <v>2000</v>
          </cell>
        </row>
        <row r="8801">
          <cell r="C8801" t="str">
            <v>2000</v>
          </cell>
        </row>
        <row r="8802">
          <cell r="C8802" t="str">
            <v>2000</v>
          </cell>
        </row>
        <row r="8803">
          <cell r="C8803" t="str">
            <v>2000</v>
          </cell>
        </row>
        <row r="8804">
          <cell r="C8804" t="str">
            <v>2000</v>
          </cell>
        </row>
        <row r="8805">
          <cell r="C8805" t="str">
            <v>2000</v>
          </cell>
        </row>
        <row r="8806">
          <cell r="C8806" t="str">
            <v>2000</v>
          </cell>
        </row>
        <row r="8807">
          <cell r="C8807" t="str">
            <v>2000</v>
          </cell>
        </row>
        <row r="8808">
          <cell r="C8808" t="str">
            <v>2000</v>
          </cell>
        </row>
        <row r="8809">
          <cell r="C8809" t="str">
            <v>2000</v>
          </cell>
        </row>
        <row r="8810">
          <cell r="C8810" t="str">
            <v>2000</v>
          </cell>
        </row>
        <row r="8811">
          <cell r="C8811" t="str">
            <v>2000</v>
          </cell>
        </row>
        <row r="8812">
          <cell r="C8812" t="str">
            <v>2000</v>
          </cell>
        </row>
        <row r="8813">
          <cell r="C8813" t="str">
            <v>2000</v>
          </cell>
        </row>
        <row r="8814">
          <cell r="C8814" t="str">
            <v>2000</v>
          </cell>
        </row>
        <row r="8815">
          <cell r="C8815" t="str">
            <v>2000</v>
          </cell>
        </row>
        <row r="8816">
          <cell r="C8816" t="str">
            <v>2000</v>
          </cell>
        </row>
        <row r="8817">
          <cell r="C8817" t="str">
            <v>2000</v>
          </cell>
        </row>
        <row r="8818">
          <cell r="C8818" t="str">
            <v>2000</v>
          </cell>
        </row>
        <row r="8819">
          <cell r="C8819" t="str">
            <v>2000</v>
          </cell>
        </row>
        <row r="8820">
          <cell r="C8820" t="str">
            <v>2000</v>
          </cell>
        </row>
        <row r="8821">
          <cell r="C8821" t="str">
            <v>2000</v>
          </cell>
        </row>
        <row r="8822">
          <cell r="C8822" t="str">
            <v>2000</v>
          </cell>
        </row>
        <row r="8823">
          <cell r="C8823" t="str">
            <v>2000</v>
          </cell>
        </row>
        <row r="8824">
          <cell r="C8824" t="str">
            <v>2000</v>
          </cell>
        </row>
        <row r="8825">
          <cell r="C8825" t="str">
            <v>2000</v>
          </cell>
        </row>
        <row r="8826">
          <cell r="C8826" t="str">
            <v>2000</v>
          </cell>
        </row>
        <row r="8827">
          <cell r="C8827" t="str">
            <v>2000</v>
          </cell>
        </row>
        <row r="8828">
          <cell r="C8828" t="str">
            <v>2000</v>
          </cell>
        </row>
        <row r="8829">
          <cell r="C8829" t="str">
            <v>2000</v>
          </cell>
        </row>
        <row r="8830">
          <cell r="C8830" t="str">
            <v>2000</v>
          </cell>
        </row>
        <row r="8831">
          <cell r="C8831" t="str">
            <v>2000</v>
          </cell>
        </row>
        <row r="8832">
          <cell r="C8832" t="str">
            <v>2000</v>
          </cell>
        </row>
        <row r="8833">
          <cell r="C8833" t="str">
            <v>2000</v>
          </cell>
        </row>
        <row r="8834">
          <cell r="C8834" t="str">
            <v>2000</v>
          </cell>
        </row>
        <row r="8835">
          <cell r="C8835" t="str">
            <v>2000</v>
          </cell>
        </row>
        <row r="8836">
          <cell r="C8836" t="str">
            <v>2000</v>
          </cell>
        </row>
        <row r="8837">
          <cell r="C8837" t="str">
            <v>2000</v>
          </cell>
        </row>
        <row r="8838">
          <cell r="C8838" t="str">
            <v>2000</v>
          </cell>
        </row>
        <row r="8839">
          <cell r="C8839" t="str">
            <v>2000</v>
          </cell>
        </row>
        <row r="8840">
          <cell r="C8840" t="str">
            <v>2000</v>
          </cell>
        </row>
        <row r="8841">
          <cell r="C8841" t="str">
            <v>2000</v>
          </cell>
        </row>
        <row r="8842">
          <cell r="C8842" t="str">
            <v>2000</v>
          </cell>
        </row>
        <row r="8843">
          <cell r="C8843" t="str">
            <v>2000</v>
          </cell>
        </row>
        <row r="8844">
          <cell r="C8844" t="str">
            <v>2000</v>
          </cell>
        </row>
        <row r="8845">
          <cell r="C8845" t="str">
            <v>2000</v>
          </cell>
        </row>
        <row r="8846">
          <cell r="C8846" t="str">
            <v>2000</v>
          </cell>
        </row>
        <row r="8847">
          <cell r="C8847" t="str">
            <v>2000</v>
          </cell>
        </row>
        <row r="8848">
          <cell r="C8848" t="str">
            <v>2000</v>
          </cell>
        </row>
        <row r="8849">
          <cell r="C8849" t="str">
            <v>2000</v>
          </cell>
        </row>
        <row r="8850">
          <cell r="C8850" t="str">
            <v>2000</v>
          </cell>
        </row>
        <row r="8851">
          <cell r="C8851" t="str">
            <v>2000</v>
          </cell>
        </row>
        <row r="8852">
          <cell r="C8852" t="str">
            <v>2000</v>
          </cell>
        </row>
        <row r="8853">
          <cell r="C8853" t="str">
            <v>2000</v>
          </cell>
        </row>
        <row r="8854">
          <cell r="C8854" t="str">
            <v>2000</v>
          </cell>
        </row>
        <row r="8855">
          <cell r="C8855" t="str">
            <v>2000</v>
          </cell>
        </row>
        <row r="8856">
          <cell r="C8856" t="str">
            <v>2000</v>
          </cell>
        </row>
        <row r="8857">
          <cell r="C8857" t="str">
            <v>2000</v>
          </cell>
        </row>
        <row r="8858">
          <cell r="C8858" t="str">
            <v>2000</v>
          </cell>
        </row>
        <row r="8859">
          <cell r="C8859" t="str">
            <v>2000</v>
          </cell>
        </row>
        <row r="8860">
          <cell r="C8860" t="str">
            <v>2000</v>
          </cell>
        </row>
        <row r="8861">
          <cell r="C8861" t="str">
            <v>2000</v>
          </cell>
        </row>
        <row r="8862">
          <cell r="C8862" t="str">
            <v>2000</v>
          </cell>
        </row>
        <row r="8863">
          <cell r="C8863" t="str">
            <v>2000</v>
          </cell>
        </row>
        <row r="8864">
          <cell r="C8864" t="str">
            <v>2000</v>
          </cell>
        </row>
        <row r="8865">
          <cell r="C8865" t="str">
            <v>2000</v>
          </cell>
        </row>
        <row r="8866">
          <cell r="C8866" t="str">
            <v>2000</v>
          </cell>
        </row>
        <row r="8867">
          <cell r="C8867" t="str">
            <v>2000</v>
          </cell>
        </row>
        <row r="8868">
          <cell r="C8868" t="str">
            <v>2000</v>
          </cell>
        </row>
        <row r="8869">
          <cell r="C8869" t="str">
            <v>2000</v>
          </cell>
        </row>
        <row r="8870">
          <cell r="C8870" t="str">
            <v>2000</v>
          </cell>
        </row>
        <row r="8871">
          <cell r="C8871" t="str">
            <v>2000</v>
          </cell>
        </row>
        <row r="8872">
          <cell r="C8872" t="str">
            <v>2000</v>
          </cell>
        </row>
        <row r="8873">
          <cell r="C8873" t="str">
            <v>2000</v>
          </cell>
        </row>
        <row r="8874">
          <cell r="C8874" t="str">
            <v>2000</v>
          </cell>
        </row>
        <row r="8875">
          <cell r="C8875" t="str">
            <v>2000</v>
          </cell>
        </row>
        <row r="8876">
          <cell r="C8876" t="str">
            <v>2000</v>
          </cell>
        </row>
        <row r="8877">
          <cell r="C8877" t="str">
            <v>2000</v>
          </cell>
        </row>
        <row r="8878">
          <cell r="C8878" t="str">
            <v>2000</v>
          </cell>
        </row>
        <row r="8879">
          <cell r="C8879" t="str">
            <v>2000</v>
          </cell>
        </row>
        <row r="8880">
          <cell r="C8880" t="str">
            <v>2000</v>
          </cell>
        </row>
        <row r="8881">
          <cell r="C8881" t="str">
            <v>2000</v>
          </cell>
        </row>
        <row r="8882">
          <cell r="C8882" t="str">
            <v>2000</v>
          </cell>
        </row>
        <row r="8883">
          <cell r="C8883" t="str">
            <v>2000</v>
          </cell>
        </row>
        <row r="8884">
          <cell r="C8884" t="str">
            <v>2000</v>
          </cell>
        </row>
        <row r="8885">
          <cell r="C8885" t="str">
            <v>2000</v>
          </cell>
        </row>
        <row r="8886">
          <cell r="C8886" t="str">
            <v>2000</v>
          </cell>
        </row>
        <row r="8887">
          <cell r="C8887" t="str">
            <v>2000</v>
          </cell>
        </row>
        <row r="8888">
          <cell r="C8888" t="str">
            <v>2000</v>
          </cell>
        </row>
        <row r="8889">
          <cell r="C8889" t="str">
            <v>2000</v>
          </cell>
        </row>
        <row r="8890">
          <cell r="C8890" t="str">
            <v>2000</v>
          </cell>
        </row>
        <row r="8891">
          <cell r="C8891" t="str">
            <v>2000</v>
          </cell>
        </row>
        <row r="8892">
          <cell r="C8892" t="str">
            <v>2000</v>
          </cell>
        </row>
        <row r="8893">
          <cell r="C8893" t="str">
            <v>2000</v>
          </cell>
        </row>
        <row r="8894">
          <cell r="C8894" t="str">
            <v>2000</v>
          </cell>
        </row>
        <row r="8895">
          <cell r="C8895" t="str">
            <v>2000</v>
          </cell>
        </row>
        <row r="8896">
          <cell r="C8896" t="str">
            <v>2000</v>
          </cell>
        </row>
        <row r="8897">
          <cell r="C8897" t="str">
            <v>2000</v>
          </cell>
        </row>
        <row r="8898">
          <cell r="C8898" t="str">
            <v>2000</v>
          </cell>
        </row>
        <row r="8899">
          <cell r="C8899" t="str">
            <v>2000</v>
          </cell>
        </row>
        <row r="8900">
          <cell r="C8900" t="str">
            <v>2000</v>
          </cell>
        </row>
        <row r="8901">
          <cell r="C8901" t="str">
            <v>2000</v>
          </cell>
        </row>
        <row r="8902">
          <cell r="C8902" t="str">
            <v>2000</v>
          </cell>
        </row>
        <row r="8903">
          <cell r="C8903" t="str">
            <v>2000</v>
          </cell>
        </row>
        <row r="8904">
          <cell r="C8904" t="str">
            <v>2000</v>
          </cell>
        </row>
        <row r="8905">
          <cell r="C8905" t="str">
            <v>2000</v>
          </cell>
        </row>
        <row r="8906">
          <cell r="C8906" t="str">
            <v>2000</v>
          </cell>
        </row>
        <row r="8907">
          <cell r="C8907" t="str">
            <v>2000</v>
          </cell>
        </row>
        <row r="8908">
          <cell r="C8908" t="str">
            <v>2000</v>
          </cell>
        </row>
        <row r="8909">
          <cell r="C8909" t="str">
            <v>2000</v>
          </cell>
        </row>
        <row r="8910">
          <cell r="C8910" t="str">
            <v>2000</v>
          </cell>
        </row>
        <row r="8911">
          <cell r="C8911" t="str">
            <v>2000</v>
          </cell>
        </row>
        <row r="8912">
          <cell r="C8912" t="str">
            <v>2000</v>
          </cell>
        </row>
        <row r="8913">
          <cell r="C8913" t="str">
            <v>2000</v>
          </cell>
        </row>
        <row r="8914">
          <cell r="C8914" t="str">
            <v>2000</v>
          </cell>
        </row>
        <row r="8915">
          <cell r="C8915" t="str">
            <v>2000</v>
          </cell>
        </row>
        <row r="8916">
          <cell r="C8916" t="str">
            <v>2000</v>
          </cell>
        </row>
        <row r="8917">
          <cell r="C8917" t="str">
            <v>2000</v>
          </cell>
        </row>
        <row r="8918">
          <cell r="C8918" t="str">
            <v>2000</v>
          </cell>
        </row>
        <row r="8919">
          <cell r="C8919" t="str">
            <v>2000</v>
          </cell>
        </row>
        <row r="8920">
          <cell r="C8920" t="str">
            <v>2000</v>
          </cell>
        </row>
        <row r="8921">
          <cell r="C8921" t="str">
            <v>2000</v>
          </cell>
        </row>
        <row r="8922">
          <cell r="C8922" t="str">
            <v>2000</v>
          </cell>
        </row>
        <row r="8923">
          <cell r="C8923" t="str">
            <v>2000</v>
          </cell>
        </row>
        <row r="8924">
          <cell r="C8924" t="str">
            <v>2000</v>
          </cell>
        </row>
        <row r="8925">
          <cell r="C8925" t="str">
            <v>2000</v>
          </cell>
        </row>
        <row r="8926">
          <cell r="C8926" t="str">
            <v>2000</v>
          </cell>
        </row>
        <row r="8927">
          <cell r="C8927" t="str">
            <v>2000</v>
          </cell>
        </row>
        <row r="8928">
          <cell r="C8928" t="str">
            <v>2000</v>
          </cell>
        </row>
        <row r="8929">
          <cell r="C8929" t="str">
            <v>2000</v>
          </cell>
        </row>
        <row r="8930">
          <cell r="C8930" t="str">
            <v>2000</v>
          </cell>
        </row>
        <row r="8931">
          <cell r="C8931" t="str">
            <v>2000</v>
          </cell>
        </row>
        <row r="8932">
          <cell r="C8932" t="str">
            <v>2000</v>
          </cell>
        </row>
        <row r="8933">
          <cell r="C8933" t="str">
            <v>2000</v>
          </cell>
        </row>
        <row r="8934">
          <cell r="C8934" t="str">
            <v>2000</v>
          </cell>
        </row>
        <row r="8935">
          <cell r="C8935" t="str">
            <v>2000</v>
          </cell>
        </row>
        <row r="8936">
          <cell r="C8936" t="str">
            <v>2000</v>
          </cell>
        </row>
        <row r="8937">
          <cell r="C8937" t="str">
            <v>2000</v>
          </cell>
        </row>
        <row r="8938">
          <cell r="C8938" t="str">
            <v>2000</v>
          </cell>
        </row>
        <row r="8939">
          <cell r="C8939" t="str">
            <v>2000</v>
          </cell>
        </row>
        <row r="8940">
          <cell r="C8940" t="str">
            <v>2000</v>
          </cell>
        </row>
        <row r="8941">
          <cell r="C8941" t="str">
            <v>2000</v>
          </cell>
        </row>
        <row r="8942">
          <cell r="C8942" t="str">
            <v>2000</v>
          </cell>
        </row>
        <row r="8943">
          <cell r="C8943" t="str">
            <v>2000</v>
          </cell>
        </row>
        <row r="8944">
          <cell r="C8944" t="str">
            <v>2000</v>
          </cell>
        </row>
        <row r="8945">
          <cell r="C8945" t="str">
            <v>2000</v>
          </cell>
        </row>
        <row r="8946">
          <cell r="C8946" t="str">
            <v>2000</v>
          </cell>
        </row>
        <row r="8947">
          <cell r="C8947" t="str">
            <v>2000</v>
          </cell>
        </row>
        <row r="8948">
          <cell r="C8948" t="str">
            <v>2000</v>
          </cell>
        </row>
        <row r="8949">
          <cell r="C8949" t="str">
            <v>2000</v>
          </cell>
        </row>
        <row r="8950">
          <cell r="C8950" t="str">
            <v>2000</v>
          </cell>
        </row>
        <row r="8951">
          <cell r="C8951" t="str">
            <v>2000</v>
          </cell>
        </row>
        <row r="8952">
          <cell r="C8952" t="str">
            <v>2000</v>
          </cell>
        </row>
        <row r="8953">
          <cell r="C8953" t="str">
            <v>2000</v>
          </cell>
        </row>
        <row r="8954">
          <cell r="C8954" t="str">
            <v>2000</v>
          </cell>
        </row>
        <row r="8955">
          <cell r="C8955" t="str">
            <v>2000</v>
          </cell>
        </row>
        <row r="8956">
          <cell r="C8956" t="str">
            <v>2000</v>
          </cell>
        </row>
        <row r="8957">
          <cell r="C8957" t="str">
            <v>2000</v>
          </cell>
        </row>
        <row r="8958">
          <cell r="C8958" t="str">
            <v>2000</v>
          </cell>
        </row>
        <row r="8959">
          <cell r="C8959" t="str">
            <v>2000</v>
          </cell>
        </row>
        <row r="8960">
          <cell r="C8960" t="str">
            <v>2000</v>
          </cell>
        </row>
        <row r="8961">
          <cell r="C8961" t="str">
            <v>2000</v>
          </cell>
        </row>
        <row r="8962">
          <cell r="C8962" t="str">
            <v>2000</v>
          </cell>
        </row>
        <row r="8963">
          <cell r="C8963" t="str">
            <v>2000</v>
          </cell>
        </row>
        <row r="8964">
          <cell r="C8964" t="str">
            <v>2000</v>
          </cell>
        </row>
        <row r="8965">
          <cell r="C8965" t="str">
            <v>2000</v>
          </cell>
        </row>
        <row r="8966">
          <cell r="C8966" t="str">
            <v>2000</v>
          </cell>
        </row>
        <row r="8967">
          <cell r="C8967" t="str">
            <v>2000</v>
          </cell>
        </row>
        <row r="8968">
          <cell r="C8968" t="str">
            <v>2000</v>
          </cell>
        </row>
        <row r="8969">
          <cell r="C8969" t="str">
            <v>2000</v>
          </cell>
        </row>
        <row r="8970">
          <cell r="C8970" t="str">
            <v>2000</v>
          </cell>
        </row>
        <row r="8971">
          <cell r="C8971" t="str">
            <v>2000</v>
          </cell>
        </row>
        <row r="8972">
          <cell r="C8972" t="str">
            <v>2000</v>
          </cell>
        </row>
        <row r="8973">
          <cell r="C8973" t="str">
            <v>2000</v>
          </cell>
        </row>
        <row r="8974">
          <cell r="C8974" t="str">
            <v>2000</v>
          </cell>
        </row>
        <row r="8975">
          <cell r="C8975" t="str">
            <v>2000</v>
          </cell>
        </row>
        <row r="8976">
          <cell r="C8976" t="str">
            <v>2000</v>
          </cell>
        </row>
        <row r="8977">
          <cell r="C8977" t="str">
            <v>2000</v>
          </cell>
        </row>
        <row r="8978">
          <cell r="C8978" t="str">
            <v>2000</v>
          </cell>
        </row>
        <row r="8979">
          <cell r="C8979" t="str">
            <v>2000</v>
          </cell>
        </row>
        <row r="8980">
          <cell r="C8980" t="str">
            <v>2000</v>
          </cell>
        </row>
        <row r="8981">
          <cell r="C8981" t="str">
            <v>2000</v>
          </cell>
        </row>
        <row r="8982">
          <cell r="C8982" t="str">
            <v>2000</v>
          </cell>
        </row>
        <row r="8983">
          <cell r="C8983" t="str">
            <v>2000</v>
          </cell>
        </row>
        <row r="8984">
          <cell r="C8984" t="str">
            <v>2000</v>
          </cell>
        </row>
        <row r="8985">
          <cell r="C8985" t="str">
            <v>2000</v>
          </cell>
        </row>
        <row r="8986">
          <cell r="C8986" t="str">
            <v>2000</v>
          </cell>
        </row>
        <row r="8987">
          <cell r="C8987" t="str">
            <v>2000</v>
          </cell>
        </row>
        <row r="8988">
          <cell r="C8988" t="str">
            <v>2000</v>
          </cell>
        </row>
        <row r="8989">
          <cell r="C8989" t="str">
            <v>2000</v>
          </cell>
        </row>
        <row r="8990">
          <cell r="C8990" t="str">
            <v>2000</v>
          </cell>
        </row>
        <row r="8991">
          <cell r="C8991" t="str">
            <v>2000</v>
          </cell>
        </row>
        <row r="8992">
          <cell r="C8992" t="str">
            <v>2000</v>
          </cell>
        </row>
        <row r="8993">
          <cell r="C8993" t="str">
            <v>2000</v>
          </cell>
        </row>
        <row r="8994">
          <cell r="C8994" t="str">
            <v>2000</v>
          </cell>
        </row>
        <row r="8995">
          <cell r="C8995" t="str">
            <v>2000</v>
          </cell>
        </row>
        <row r="8996">
          <cell r="C8996" t="str">
            <v>2000</v>
          </cell>
        </row>
        <row r="8997">
          <cell r="C8997" t="str">
            <v>2000</v>
          </cell>
        </row>
        <row r="8998">
          <cell r="C8998" t="str">
            <v>2000</v>
          </cell>
        </row>
        <row r="8999">
          <cell r="C8999" t="str">
            <v>2000</v>
          </cell>
        </row>
        <row r="9000">
          <cell r="C9000" t="str">
            <v>2000</v>
          </cell>
        </row>
        <row r="9001">
          <cell r="C9001" t="str">
            <v>2000</v>
          </cell>
        </row>
        <row r="9002">
          <cell r="C9002" t="str">
            <v>2000</v>
          </cell>
        </row>
        <row r="9003">
          <cell r="C9003" t="str">
            <v>2000</v>
          </cell>
        </row>
        <row r="9004">
          <cell r="C9004" t="str">
            <v>2000</v>
          </cell>
        </row>
        <row r="9005">
          <cell r="C9005" t="str">
            <v>2000</v>
          </cell>
        </row>
        <row r="9006">
          <cell r="C9006" t="str">
            <v>2000</v>
          </cell>
        </row>
        <row r="9007">
          <cell r="C9007" t="str">
            <v>2000</v>
          </cell>
        </row>
        <row r="9008">
          <cell r="C9008" t="str">
            <v>2000</v>
          </cell>
        </row>
        <row r="9009">
          <cell r="C9009" t="str">
            <v>2000</v>
          </cell>
        </row>
        <row r="9010">
          <cell r="C9010" t="str">
            <v>2000</v>
          </cell>
        </row>
        <row r="9011">
          <cell r="C9011" t="str">
            <v>2000</v>
          </cell>
        </row>
        <row r="9012">
          <cell r="C9012" t="str">
            <v>2000</v>
          </cell>
        </row>
        <row r="9013">
          <cell r="C9013" t="str">
            <v>2000</v>
          </cell>
        </row>
        <row r="9014">
          <cell r="C9014" t="str">
            <v>2000</v>
          </cell>
        </row>
        <row r="9015">
          <cell r="C9015" t="str">
            <v>2000</v>
          </cell>
        </row>
        <row r="9016">
          <cell r="C9016" t="str">
            <v>2000</v>
          </cell>
        </row>
        <row r="9017">
          <cell r="C9017" t="str">
            <v>2000</v>
          </cell>
        </row>
        <row r="9018">
          <cell r="C9018" t="str">
            <v>2000</v>
          </cell>
        </row>
        <row r="9019">
          <cell r="C9019" t="str">
            <v>2000</v>
          </cell>
        </row>
        <row r="9020">
          <cell r="C9020" t="str">
            <v>2000</v>
          </cell>
        </row>
        <row r="9021">
          <cell r="C9021" t="str">
            <v>2000</v>
          </cell>
        </row>
        <row r="9022">
          <cell r="C9022" t="str">
            <v>2000</v>
          </cell>
        </row>
        <row r="9023">
          <cell r="C9023" t="str">
            <v>2000</v>
          </cell>
        </row>
        <row r="9024">
          <cell r="C9024" t="str">
            <v>2000</v>
          </cell>
        </row>
        <row r="9025">
          <cell r="C9025" t="str">
            <v>2000</v>
          </cell>
        </row>
        <row r="9026">
          <cell r="C9026" t="str">
            <v>2000</v>
          </cell>
        </row>
        <row r="9027">
          <cell r="C9027" t="str">
            <v>2000</v>
          </cell>
        </row>
        <row r="9028">
          <cell r="C9028" t="str">
            <v>2000</v>
          </cell>
        </row>
        <row r="9029">
          <cell r="C9029" t="str">
            <v>2000</v>
          </cell>
        </row>
        <row r="9030">
          <cell r="C9030" t="str">
            <v>2000</v>
          </cell>
        </row>
        <row r="9031">
          <cell r="C9031" t="str">
            <v>2000</v>
          </cell>
        </row>
        <row r="9032">
          <cell r="C9032" t="str">
            <v>2000</v>
          </cell>
        </row>
        <row r="9033">
          <cell r="C9033" t="str">
            <v>2000</v>
          </cell>
        </row>
        <row r="9034">
          <cell r="C9034" t="str">
            <v>2000</v>
          </cell>
        </row>
        <row r="9035">
          <cell r="C9035" t="str">
            <v>2000</v>
          </cell>
        </row>
        <row r="9036">
          <cell r="C9036" t="str">
            <v>2000</v>
          </cell>
        </row>
        <row r="9037">
          <cell r="C9037" t="str">
            <v>2000</v>
          </cell>
        </row>
        <row r="9038">
          <cell r="C9038" t="str">
            <v>2000</v>
          </cell>
        </row>
        <row r="9039">
          <cell r="C9039" t="str">
            <v>2000</v>
          </cell>
        </row>
        <row r="9040">
          <cell r="C9040" t="str">
            <v>2000</v>
          </cell>
        </row>
        <row r="9041">
          <cell r="C9041" t="str">
            <v>2000</v>
          </cell>
        </row>
        <row r="9042">
          <cell r="C9042" t="str">
            <v>2000</v>
          </cell>
        </row>
        <row r="9043">
          <cell r="C9043" t="str">
            <v>2000</v>
          </cell>
        </row>
        <row r="9044">
          <cell r="C9044" t="str">
            <v>2000</v>
          </cell>
        </row>
        <row r="9045">
          <cell r="C9045" t="str">
            <v>2000</v>
          </cell>
        </row>
        <row r="9046">
          <cell r="C9046" t="str">
            <v>2000</v>
          </cell>
        </row>
        <row r="9047">
          <cell r="C9047" t="str">
            <v>2000</v>
          </cell>
        </row>
        <row r="9048">
          <cell r="C9048" t="str">
            <v>2000</v>
          </cell>
        </row>
        <row r="9049">
          <cell r="C9049" t="str">
            <v>2000</v>
          </cell>
        </row>
        <row r="9050">
          <cell r="C9050" t="str">
            <v>2000</v>
          </cell>
        </row>
        <row r="9051">
          <cell r="C9051" t="str">
            <v>2000</v>
          </cell>
        </row>
        <row r="9052">
          <cell r="C9052" t="str">
            <v>2000</v>
          </cell>
        </row>
        <row r="9053">
          <cell r="C9053" t="str">
            <v>2000</v>
          </cell>
        </row>
        <row r="9054">
          <cell r="C9054" t="str">
            <v>2000</v>
          </cell>
        </row>
        <row r="9055">
          <cell r="C9055" t="str">
            <v>2000</v>
          </cell>
        </row>
        <row r="9056">
          <cell r="C9056" t="str">
            <v>2000</v>
          </cell>
        </row>
        <row r="9057">
          <cell r="C9057" t="str">
            <v>2000</v>
          </cell>
        </row>
        <row r="9058">
          <cell r="C9058" t="str">
            <v>2000</v>
          </cell>
        </row>
        <row r="9059">
          <cell r="C9059" t="str">
            <v>2000</v>
          </cell>
        </row>
        <row r="9060">
          <cell r="C9060" t="str">
            <v>2000</v>
          </cell>
        </row>
        <row r="9061">
          <cell r="C9061" t="str">
            <v>2000</v>
          </cell>
        </row>
        <row r="9062">
          <cell r="C9062" t="str">
            <v>2000</v>
          </cell>
        </row>
        <row r="9063">
          <cell r="C9063" t="str">
            <v>2000</v>
          </cell>
        </row>
        <row r="9064">
          <cell r="C9064" t="str">
            <v>2000</v>
          </cell>
        </row>
        <row r="9065">
          <cell r="C9065" t="str">
            <v>2000</v>
          </cell>
        </row>
        <row r="9066">
          <cell r="C9066" t="str">
            <v>2000</v>
          </cell>
        </row>
        <row r="9067">
          <cell r="C9067" t="str">
            <v>2000</v>
          </cell>
        </row>
        <row r="9068">
          <cell r="C9068" t="str">
            <v>2000</v>
          </cell>
        </row>
        <row r="9069">
          <cell r="C9069" t="str">
            <v>2000</v>
          </cell>
        </row>
        <row r="9070">
          <cell r="C9070" t="str">
            <v>2000</v>
          </cell>
        </row>
        <row r="9071">
          <cell r="C9071" t="str">
            <v>2000</v>
          </cell>
        </row>
        <row r="9072">
          <cell r="C9072" t="str">
            <v>2000</v>
          </cell>
        </row>
        <row r="9073">
          <cell r="C9073" t="str">
            <v>2000</v>
          </cell>
        </row>
        <row r="9074">
          <cell r="C9074" t="str">
            <v>2000</v>
          </cell>
        </row>
        <row r="9075">
          <cell r="C9075" t="str">
            <v>2000</v>
          </cell>
        </row>
        <row r="9076">
          <cell r="C9076" t="str">
            <v>2000</v>
          </cell>
        </row>
        <row r="9077">
          <cell r="C9077" t="str">
            <v>2000</v>
          </cell>
        </row>
        <row r="9078">
          <cell r="C9078" t="str">
            <v>2000</v>
          </cell>
        </row>
        <row r="9079">
          <cell r="C9079" t="str">
            <v>2000</v>
          </cell>
        </row>
        <row r="9080">
          <cell r="C9080" t="str">
            <v>2000</v>
          </cell>
        </row>
        <row r="9081">
          <cell r="C9081" t="str">
            <v>2000</v>
          </cell>
        </row>
        <row r="9082">
          <cell r="C9082" t="str">
            <v>2000</v>
          </cell>
        </row>
        <row r="9083">
          <cell r="C9083" t="str">
            <v>2000</v>
          </cell>
        </row>
        <row r="9084">
          <cell r="C9084" t="str">
            <v>2000</v>
          </cell>
        </row>
        <row r="9085">
          <cell r="C9085" t="str">
            <v>2000</v>
          </cell>
        </row>
        <row r="9086">
          <cell r="C9086" t="str">
            <v>2000</v>
          </cell>
        </row>
        <row r="9087">
          <cell r="C9087" t="str">
            <v>2000</v>
          </cell>
        </row>
        <row r="9088">
          <cell r="C9088" t="str">
            <v>2000</v>
          </cell>
        </row>
        <row r="9089">
          <cell r="C9089" t="str">
            <v>2000</v>
          </cell>
        </row>
        <row r="9090">
          <cell r="C9090" t="str">
            <v>2000</v>
          </cell>
        </row>
        <row r="9091">
          <cell r="C9091" t="str">
            <v>2000</v>
          </cell>
        </row>
        <row r="9092">
          <cell r="C9092" t="str">
            <v>2000</v>
          </cell>
        </row>
        <row r="9093">
          <cell r="C9093" t="str">
            <v>2000</v>
          </cell>
        </row>
        <row r="9094">
          <cell r="C9094" t="str">
            <v>2000</v>
          </cell>
        </row>
        <row r="9095">
          <cell r="C9095" t="str">
            <v>2000</v>
          </cell>
        </row>
        <row r="9096">
          <cell r="C9096" t="str">
            <v>2000</v>
          </cell>
        </row>
        <row r="9097">
          <cell r="C9097" t="str">
            <v>2000</v>
          </cell>
        </row>
        <row r="9098">
          <cell r="C9098" t="str">
            <v>2000</v>
          </cell>
        </row>
        <row r="9099">
          <cell r="C9099" t="str">
            <v>2000</v>
          </cell>
        </row>
        <row r="9100">
          <cell r="C9100" t="str">
            <v>2000</v>
          </cell>
        </row>
        <row r="9101">
          <cell r="C9101" t="str">
            <v>2000</v>
          </cell>
        </row>
        <row r="9102">
          <cell r="C9102" t="str">
            <v>2000</v>
          </cell>
        </row>
        <row r="9103">
          <cell r="C9103" t="str">
            <v>2000</v>
          </cell>
        </row>
        <row r="9104">
          <cell r="C9104" t="str">
            <v>2000</v>
          </cell>
        </row>
        <row r="9105">
          <cell r="C9105" t="str">
            <v>2000</v>
          </cell>
        </row>
        <row r="9106">
          <cell r="C9106" t="str">
            <v>2000</v>
          </cell>
        </row>
        <row r="9107">
          <cell r="C9107" t="str">
            <v>2000</v>
          </cell>
        </row>
        <row r="9108">
          <cell r="C9108" t="str">
            <v>2000</v>
          </cell>
        </row>
        <row r="9109">
          <cell r="C9109" t="str">
            <v>2000</v>
          </cell>
        </row>
        <row r="9110">
          <cell r="C9110" t="str">
            <v>2000</v>
          </cell>
        </row>
        <row r="9111">
          <cell r="C9111" t="str">
            <v>2000</v>
          </cell>
        </row>
        <row r="9112">
          <cell r="C9112" t="str">
            <v>2000</v>
          </cell>
        </row>
        <row r="9113">
          <cell r="C9113" t="str">
            <v>2000</v>
          </cell>
        </row>
        <row r="9114">
          <cell r="C9114" t="str">
            <v>2000</v>
          </cell>
        </row>
        <row r="9115">
          <cell r="C9115" t="str">
            <v>2000</v>
          </cell>
        </row>
        <row r="9116">
          <cell r="C9116" t="str">
            <v>2000</v>
          </cell>
        </row>
        <row r="9117">
          <cell r="C9117" t="str">
            <v>2000</v>
          </cell>
        </row>
        <row r="9118">
          <cell r="C9118" t="str">
            <v>2000</v>
          </cell>
        </row>
        <row r="9119">
          <cell r="C9119" t="str">
            <v>2000</v>
          </cell>
        </row>
        <row r="9120">
          <cell r="C9120" t="str">
            <v>2000</v>
          </cell>
        </row>
        <row r="9121">
          <cell r="C9121" t="str">
            <v>2000</v>
          </cell>
        </row>
        <row r="9122">
          <cell r="C9122" t="str">
            <v>2000</v>
          </cell>
        </row>
        <row r="9123">
          <cell r="C9123" t="str">
            <v>2000</v>
          </cell>
        </row>
        <row r="9124">
          <cell r="C9124" t="str">
            <v>2000</v>
          </cell>
        </row>
        <row r="9125">
          <cell r="C9125" t="str">
            <v>2000</v>
          </cell>
        </row>
        <row r="9126">
          <cell r="C9126" t="str">
            <v>2000</v>
          </cell>
        </row>
        <row r="9127">
          <cell r="C9127" t="str">
            <v>2000</v>
          </cell>
        </row>
        <row r="9128">
          <cell r="C9128" t="str">
            <v>2000</v>
          </cell>
        </row>
        <row r="9129">
          <cell r="C9129" t="str">
            <v>2000</v>
          </cell>
        </row>
        <row r="9130">
          <cell r="C9130" t="str">
            <v>2000</v>
          </cell>
        </row>
        <row r="9131">
          <cell r="C9131" t="str">
            <v>2000</v>
          </cell>
        </row>
        <row r="9132">
          <cell r="C9132" t="str">
            <v>2000</v>
          </cell>
        </row>
        <row r="9133">
          <cell r="C9133" t="str">
            <v>2000</v>
          </cell>
        </row>
        <row r="9134">
          <cell r="C9134" t="str">
            <v>2000</v>
          </cell>
        </row>
        <row r="9135">
          <cell r="C9135" t="str">
            <v>2000</v>
          </cell>
        </row>
        <row r="9136">
          <cell r="C9136" t="str">
            <v>2000</v>
          </cell>
        </row>
        <row r="9137">
          <cell r="C9137" t="str">
            <v>2000</v>
          </cell>
        </row>
        <row r="9138">
          <cell r="C9138" t="str">
            <v>2000</v>
          </cell>
        </row>
        <row r="9139">
          <cell r="C9139" t="str">
            <v>2000</v>
          </cell>
        </row>
        <row r="9140">
          <cell r="C9140" t="str">
            <v>2000</v>
          </cell>
        </row>
        <row r="9141">
          <cell r="C9141" t="str">
            <v>2000</v>
          </cell>
        </row>
        <row r="9142">
          <cell r="C9142" t="str">
            <v>2000</v>
          </cell>
        </row>
        <row r="9143">
          <cell r="C9143" t="str">
            <v>2000</v>
          </cell>
        </row>
        <row r="9144">
          <cell r="C9144" t="str">
            <v>2000</v>
          </cell>
        </row>
        <row r="9145">
          <cell r="C9145" t="str">
            <v>2000</v>
          </cell>
        </row>
        <row r="9146">
          <cell r="C9146" t="str">
            <v>2000</v>
          </cell>
        </row>
        <row r="9147">
          <cell r="C9147" t="str">
            <v>2000</v>
          </cell>
        </row>
        <row r="9148">
          <cell r="C9148" t="str">
            <v>2000</v>
          </cell>
        </row>
        <row r="9149">
          <cell r="C9149" t="str">
            <v>2000</v>
          </cell>
        </row>
        <row r="9150">
          <cell r="C9150" t="str">
            <v>2000</v>
          </cell>
        </row>
        <row r="9151">
          <cell r="C9151" t="str">
            <v>2000</v>
          </cell>
        </row>
        <row r="9152">
          <cell r="C9152" t="str">
            <v>2000</v>
          </cell>
        </row>
        <row r="9153">
          <cell r="C9153" t="str">
            <v>2000</v>
          </cell>
        </row>
        <row r="9154">
          <cell r="C9154" t="str">
            <v>2000</v>
          </cell>
        </row>
        <row r="9155">
          <cell r="C9155" t="str">
            <v>2000</v>
          </cell>
        </row>
        <row r="9156">
          <cell r="C9156" t="str">
            <v>2000</v>
          </cell>
        </row>
        <row r="9157">
          <cell r="C9157" t="str">
            <v>2000</v>
          </cell>
        </row>
        <row r="9158">
          <cell r="C9158" t="str">
            <v>2000</v>
          </cell>
        </row>
        <row r="9159">
          <cell r="C9159" t="str">
            <v>2000</v>
          </cell>
        </row>
        <row r="9160">
          <cell r="C9160" t="str">
            <v>2000</v>
          </cell>
        </row>
        <row r="9161">
          <cell r="C9161" t="str">
            <v>2000</v>
          </cell>
        </row>
        <row r="9162">
          <cell r="C9162" t="str">
            <v>2000</v>
          </cell>
        </row>
        <row r="9163">
          <cell r="C9163" t="str">
            <v>2000</v>
          </cell>
        </row>
        <row r="9164">
          <cell r="C9164" t="str">
            <v>2000</v>
          </cell>
        </row>
        <row r="9165">
          <cell r="C9165" t="str">
            <v>2000</v>
          </cell>
        </row>
        <row r="9166">
          <cell r="C9166" t="str">
            <v>2000</v>
          </cell>
        </row>
        <row r="9167">
          <cell r="C9167" t="str">
            <v>2000</v>
          </cell>
        </row>
        <row r="9168">
          <cell r="C9168" t="str">
            <v>2000</v>
          </cell>
        </row>
        <row r="9169">
          <cell r="C9169" t="str">
            <v>2000</v>
          </cell>
        </row>
        <row r="9170">
          <cell r="C9170" t="str">
            <v>2000</v>
          </cell>
        </row>
        <row r="9171">
          <cell r="C9171" t="str">
            <v>2000</v>
          </cell>
        </row>
        <row r="9172">
          <cell r="C9172" t="str">
            <v>2000</v>
          </cell>
        </row>
        <row r="9173">
          <cell r="C9173" t="str">
            <v>2000</v>
          </cell>
        </row>
        <row r="9174">
          <cell r="C9174" t="str">
            <v>2000</v>
          </cell>
        </row>
        <row r="9175">
          <cell r="C9175" t="str">
            <v>2000</v>
          </cell>
        </row>
        <row r="9176">
          <cell r="C9176" t="str">
            <v>2000</v>
          </cell>
        </row>
        <row r="9177">
          <cell r="C9177" t="str">
            <v>2000</v>
          </cell>
        </row>
        <row r="9178">
          <cell r="C9178" t="str">
            <v>2000</v>
          </cell>
        </row>
        <row r="9179">
          <cell r="C9179" t="str">
            <v>2000</v>
          </cell>
        </row>
        <row r="9180">
          <cell r="C9180" t="str">
            <v>2000</v>
          </cell>
        </row>
        <row r="9181">
          <cell r="C9181" t="str">
            <v>2000</v>
          </cell>
        </row>
        <row r="9182">
          <cell r="C9182" t="str">
            <v>2000</v>
          </cell>
        </row>
        <row r="9183">
          <cell r="C9183" t="str">
            <v>2000</v>
          </cell>
        </row>
        <row r="9184">
          <cell r="C9184" t="str">
            <v>2000</v>
          </cell>
        </row>
        <row r="9185">
          <cell r="C9185" t="str">
            <v>2000</v>
          </cell>
        </row>
        <row r="9186">
          <cell r="C9186" t="str">
            <v>2000</v>
          </cell>
        </row>
        <row r="9187">
          <cell r="C9187" t="str">
            <v>2000</v>
          </cell>
        </row>
        <row r="9188">
          <cell r="C9188" t="str">
            <v>2000</v>
          </cell>
        </row>
        <row r="9189">
          <cell r="C9189" t="str">
            <v>2000</v>
          </cell>
        </row>
        <row r="9190">
          <cell r="C9190" t="str">
            <v>2000</v>
          </cell>
        </row>
        <row r="9191">
          <cell r="C9191" t="str">
            <v>2000</v>
          </cell>
        </row>
        <row r="9192">
          <cell r="C9192" t="str">
            <v>2000</v>
          </cell>
        </row>
        <row r="9193">
          <cell r="C9193" t="str">
            <v>2000</v>
          </cell>
        </row>
        <row r="9194">
          <cell r="C9194" t="str">
            <v>2000</v>
          </cell>
        </row>
        <row r="9195">
          <cell r="C9195" t="str">
            <v>2000</v>
          </cell>
        </row>
        <row r="9196">
          <cell r="C9196" t="str">
            <v>2000</v>
          </cell>
        </row>
        <row r="9197">
          <cell r="C9197" t="str">
            <v>2000</v>
          </cell>
        </row>
        <row r="9198">
          <cell r="C9198" t="str">
            <v>2000</v>
          </cell>
        </row>
        <row r="9199">
          <cell r="C9199" t="str">
            <v>2000</v>
          </cell>
        </row>
        <row r="9200">
          <cell r="C9200" t="str">
            <v>2000</v>
          </cell>
        </row>
        <row r="9201">
          <cell r="C9201" t="str">
            <v>2000</v>
          </cell>
        </row>
        <row r="9202">
          <cell r="C9202" t="str">
            <v>2000</v>
          </cell>
        </row>
        <row r="9203">
          <cell r="C9203" t="str">
            <v>2000</v>
          </cell>
        </row>
        <row r="9204">
          <cell r="C9204" t="str">
            <v>2000</v>
          </cell>
        </row>
        <row r="9205">
          <cell r="C9205" t="str">
            <v>2000</v>
          </cell>
        </row>
        <row r="9206">
          <cell r="C9206" t="str">
            <v>2000</v>
          </cell>
        </row>
        <row r="9207">
          <cell r="C9207" t="str">
            <v>2000</v>
          </cell>
        </row>
        <row r="9208">
          <cell r="C9208" t="str">
            <v>2000</v>
          </cell>
        </row>
        <row r="9209">
          <cell r="C9209" t="str">
            <v>2000</v>
          </cell>
        </row>
        <row r="9210">
          <cell r="C9210" t="str">
            <v>2000</v>
          </cell>
        </row>
        <row r="9211">
          <cell r="C9211" t="str">
            <v>2000</v>
          </cell>
        </row>
        <row r="9212">
          <cell r="C9212" t="str">
            <v>2000</v>
          </cell>
        </row>
        <row r="9213">
          <cell r="C9213" t="str">
            <v>2000</v>
          </cell>
        </row>
        <row r="9214">
          <cell r="C9214" t="str">
            <v>2000</v>
          </cell>
        </row>
        <row r="9215">
          <cell r="C9215" t="str">
            <v>2000</v>
          </cell>
        </row>
        <row r="9216">
          <cell r="C9216" t="str">
            <v>2000</v>
          </cell>
        </row>
        <row r="9217">
          <cell r="C9217" t="str">
            <v>2000</v>
          </cell>
        </row>
        <row r="9218">
          <cell r="C9218" t="str">
            <v>2000</v>
          </cell>
        </row>
        <row r="9219">
          <cell r="C9219" t="str">
            <v>2000</v>
          </cell>
        </row>
        <row r="9220">
          <cell r="C9220" t="str">
            <v>2000</v>
          </cell>
        </row>
        <row r="9221">
          <cell r="C9221" t="str">
            <v>2000</v>
          </cell>
        </row>
        <row r="9222">
          <cell r="C9222" t="str">
            <v>2000</v>
          </cell>
        </row>
        <row r="9223">
          <cell r="C9223" t="str">
            <v>2000</v>
          </cell>
        </row>
        <row r="9224">
          <cell r="C9224" t="str">
            <v>2000</v>
          </cell>
        </row>
        <row r="9225">
          <cell r="C9225" t="str">
            <v>2000</v>
          </cell>
        </row>
        <row r="9226">
          <cell r="C9226" t="str">
            <v>2000</v>
          </cell>
        </row>
        <row r="9227">
          <cell r="C9227" t="str">
            <v>2000</v>
          </cell>
        </row>
        <row r="9228">
          <cell r="C9228" t="str">
            <v>2000</v>
          </cell>
        </row>
        <row r="9229">
          <cell r="C9229" t="str">
            <v>2000</v>
          </cell>
        </row>
        <row r="9230">
          <cell r="C9230" t="str">
            <v>2000</v>
          </cell>
        </row>
        <row r="9231">
          <cell r="C9231" t="str">
            <v>2000</v>
          </cell>
        </row>
        <row r="9232">
          <cell r="C9232" t="str">
            <v>2000</v>
          </cell>
        </row>
        <row r="9233">
          <cell r="C9233" t="str">
            <v>2000</v>
          </cell>
        </row>
        <row r="9234">
          <cell r="C9234" t="str">
            <v>2000</v>
          </cell>
        </row>
        <row r="9235">
          <cell r="C9235" t="str">
            <v>2000</v>
          </cell>
        </row>
        <row r="9236">
          <cell r="C9236" t="str">
            <v>2000</v>
          </cell>
        </row>
        <row r="9237">
          <cell r="C9237" t="str">
            <v>2000</v>
          </cell>
        </row>
        <row r="9238">
          <cell r="C9238" t="str">
            <v>2000</v>
          </cell>
        </row>
        <row r="9239">
          <cell r="C9239" t="str">
            <v>2000</v>
          </cell>
        </row>
        <row r="9240">
          <cell r="C9240" t="str">
            <v>2000</v>
          </cell>
        </row>
        <row r="9241">
          <cell r="C9241" t="str">
            <v>2000</v>
          </cell>
        </row>
        <row r="9242">
          <cell r="C9242" t="str">
            <v>2000</v>
          </cell>
        </row>
        <row r="9243">
          <cell r="C9243" t="str">
            <v>2000</v>
          </cell>
        </row>
        <row r="9244">
          <cell r="C9244" t="str">
            <v>2000</v>
          </cell>
        </row>
        <row r="9245">
          <cell r="C9245" t="str">
            <v>2000</v>
          </cell>
        </row>
        <row r="9246">
          <cell r="C9246" t="str">
            <v>2000</v>
          </cell>
        </row>
        <row r="9247">
          <cell r="C9247" t="str">
            <v>2000</v>
          </cell>
        </row>
        <row r="9248">
          <cell r="C9248" t="str">
            <v>2000</v>
          </cell>
        </row>
        <row r="9249">
          <cell r="C9249" t="str">
            <v>2000</v>
          </cell>
        </row>
        <row r="9250">
          <cell r="C9250" t="str">
            <v>2000</v>
          </cell>
        </row>
        <row r="9251">
          <cell r="C9251" t="str">
            <v>2000</v>
          </cell>
        </row>
        <row r="9252">
          <cell r="C9252" t="str">
            <v>2000</v>
          </cell>
        </row>
        <row r="9253">
          <cell r="C9253" t="str">
            <v>2000</v>
          </cell>
        </row>
        <row r="9254">
          <cell r="C9254" t="str">
            <v>2000</v>
          </cell>
        </row>
        <row r="9255">
          <cell r="C9255" t="str">
            <v>2000</v>
          </cell>
        </row>
        <row r="9256">
          <cell r="C9256" t="str">
            <v>2000</v>
          </cell>
        </row>
        <row r="9257">
          <cell r="C9257" t="str">
            <v>2000</v>
          </cell>
        </row>
        <row r="9258">
          <cell r="C9258" t="str">
            <v>2000</v>
          </cell>
        </row>
        <row r="9259">
          <cell r="C9259" t="str">
            <v>2000</v>
          </cell>
        </row>
        <row r="9260">
          <cell r="C9260" t="str">
            <v>2000</v>
          </cell>
        </row>
        <row r="9261">
          <cell r="C9261" t="str">
            <v>2000</v>
          </cell>
        </row>
        <row r="9262">
          <cell r="C9262" t="str">
            <v>2000</v>
          </cell>
        </row>
        <row r="9263">
          <cell r="C9263" t="str">
            <v>2000</v>
          </cell>
        </row>
        <row r="9264">
          <cell r="C9264" t="str">
            <v>2000</v>
          </cell>
        </row>
        <row r="9265">
          <cell r="C9265" t="str">
            <v>2000</v>
          </cell>
        </row>
        <row r="9266">
          <cell r="C9266" t="str">
            <v>2000</v>
          </cell>
        </row>
        <row r="9267">
          <cell r="C9267" t="str">
            <v>2000</v>
          </cell>
        </row>
        <row r="9268">
          <cell r="C9268" t="str">
            <v>2000</v>
          </cell>
        </row>
        <row r="9269">
          <cell r="C9269" t="str">
            <v>2000</v>
          </cell>
        </row>
        <row r="9270">
          <cell r="C9270" t="str">
            <v>2000</v>
          </cell>
        </row>
        <row r="9271">
          <cell r="C9271" t="str">
            <v>2000</v>
          </cell>
        </row>
        <row r="9272">
          <cell r="C9272" t="str">
            <v>2000</v>
          </cell>
        </row>
        <row r="9273">
          <cell r="C9273" t="str">
            <v>2000</v>
          </cell>
        </row>
        <row r="9274">
          <cell r="C9274" t="str">
            <v>2000</v>
          </cell>
        </row>
        <row r="9275">
          <cell r="C9275" t="str">
            <v>2000</v>
          </cell>
        </row>
        <row r="9276">
          <cell r="C9276" t="str">
            <v>2000</v>
          </cell>
        </row>
        <row r="9277">
          <cell r="C9277" t="str">
            <v>2000</v>
          </cell>
        </row>
        <row r="9278">
          <cell r="C9278" t="str">
            <v>2000</v>
          </cell>
        </row>
        <row r="9279">
          <cell r="C9279" t="str">
            <v>2000</v>
          </cell>
        </row>
        <row r="9280">
          <cell r="C9280" t="str">
            <v>2000</v>
          </cell>
        </row>
        <row r="9281">
          <cell r="C9281" t="str">
            <v>2000</v>
          </cell>
        </row>
        <row r="9282">
          <cell r="C9282" t="str">
            <v>2000</v>
          </cell>
        </row>
        <row r="9283">
          <cell r="C9283" t="str">
            <v>2000</v>
          </cell>
        </row>
        <row r="9284">
          <cell r="C9284" t="str">
            <v>2000</v>
          </cell>
        </row>
        <row r="9285">
          <cell r="C9285" t="str">
            <v>2000</v>
          </cell>
        </row>
        <row r="9286">
          <cell r="C9286" t="str">
            <v>2000</v>
          </cell>
        </row>
        <row r="9287">
          <cell r="C9287" t="str">
            <v>2000</v>
          </cell>
        </row>
        <row r="9288">
          <cell r="C9288" t="str">
            <v>2000</v>
          </cell>
        </row>
        <row r="9289">
          <cell r="C9289" t="str">
            <v>2000</v>
          </cell>
        </row>
        <row r="9290">
          <cell r="C9290" t="str">
            <v>2000</v>
          </cell>
        </row>
        <row r="9291">
          <cell r="C9291" t="str">
            <v>2000</v>
          </cell>
        </row>
        <row r="9292">
          <cell r="C9292" t="str">
            <v>2000</v>
          </cell>
        </row>
        <row r="9293">
          <cell r="C9293" t="str">
            <v>2000</v>
          </cell>
        </row>
        <row r="9294">
          <cell r="C9294" t="str">
            <v>2000</v>
          </cell>
        </row>
        <row r="9295">
          <cell r="C9295" t="str">
            <v>2000</v>
          </cell>
        </row>
        <row r="9296">
          <cell r="C9296" t="str">
            <v>2000</v>
          </cell>
        </row>
        <row r="9297">
          <cell r="C9297" t="str">
            <v>2000</v>
          </cell>
        </row>
        <row r="9298">
          <cell r="C9298" t="str">
            <v>2000</v>
          </cell>
        </row>
        <row r="9299">
          <cell r="C9299" t="str">
            <v>2000</v>
          </cell>
        </row>
        <row r="9300">
          <cell r="C9300" t="str">
            <v>2000</v>
          </cell>
        </row>
        <row r="9301">
          <cell r="C9301" t="str">
            <v>2000</v>
          </cell>
        </row>
        <row r="9302">
          <cell r="C9302" t="str">
            <v>2000</v>
          </cell>
        </row>
        <row r="9303">
          <cell r="C9303" t="str">
            <v>2000</v>
          </cell>
        </row>
        <row r="9304">
          <cell r="C9304" t="str">
            <v>2000</v>
          </cell>
        </row>
        <row r="9305">
          <cell r="C9305" t="str">
            <v>2000</v>
          </cell>
        </row>
        <row r="9306">
          <cell r="C9306" t="str">
            <v>2000</v>
          </cell>
        </row>
        <row r="9307">
          <cell r="C9307" t="str">
            <v>2000</v>
          </cell>
        </row>
        <row r="9308">
          <cell r="C9308" t="str">
            <v>2000</v>
          </cell>
        </row>
        <row r="9309">
          <cell r="C9309" t="str">
            <v>2000</v>
          </cell>
        </row>
        <row r="9310">
          <cell r="C9310" t="str">
            <v>2000</v>
          </cell>
        </row>
        <row r="9311">
          <cell r="C9311" t="str">
            <v>2000</v>
          </cell>
        </row>
        <row r="9312">
          <cell r="C9312" t="str">
            <v>2000</v>
          </cell>
        </row>
        <row r="9313">
          <cell r="C9313" t="str">
            <v>2000</v>
          </cell>
        </row>
        <row r="9314">
          <cell r="C9314" t="str">
            <v>2000</v>
          </cell>
        </row>
        <row r="9315">
          <cell r="C9315" t="str">
            <v>2000</v>
          </cell>
        </row>
        <row r="9316">
          <cell r="C9316" t="str">
            <v>2000</v>
          </cell>
        </row>
        <row r="9317">
          <cell r="C9317" t="str">
            <v>2000</v>
          </cell>
        </row>
        <row r="9318">
          <cell r="C9318" t="str">
            <v>2000</v>
          </cell>
        </row>
        <row r="9319">
          <cell r="C9319" t="str">
            <v>2000</v>
          </cell>
        </row>
        <row r="9320">
          <cell r="C9320" t="str">
            <v>2000</v>
          </cell>
        </row>
        <row r="9321">
          <cell r="C9321" t="str">
            <v>2000</v>
          </cell>
        </row>
        <row r="9322">
          <cell r="C9322" t="str">
            <v>2000</v>
          </cell>
        </row>
        <row r="9323">
          <cell r="C9323" t="str">
            <v>2000</v>
          </cell>
        </row>
        <row r="9324">
          <cell r="C9324" t="str">
            <v>2000</v>
          </cell>
        </row>
        <row r="9325">
          <cell r="C9325" t="str">
            <v>2000</v>
          </cell>
        </row>
        <row r="9326">
          <cell r="C9326" t="str">
            <v>2000</v>
          </cell>
        </row>
        <row r="9327">
          <cell r="C9327" t="str">
            <v>2000</v>
          </cell>
        </row>
        <row r="9328">
          <cell r="C9328" t="str">
            <v>2000</v>
          </cell>
        </row>
        <row r="9329">
          <cell r="C9329" t="str">
            <v>2000</v>
          </cell>
        </row>
        <row r="9330">
          <cell r="C9330" t="str">
            <v>2000</v>
          </cell>
        </row>
        <row r="9331">
          <cell r="C9331" t="str">
            <v>2000</v>
          </cell>
        </row>
        <row r="9332">
          <cell r="C9332" t="str">
            <v>2000</v>
          </cell>
        </row>
        <row r="9333">
          <cell r="C9333" t="str">
            <v>2000</v>
          </cell>
        </row>
        <row r="9334">
          <cell r="C9334" t="str">
            <v>2000</v>
          </cell>
        </row>
        <row r="9335">
          <cell r="C9335" t="str">
            <v>2000</v>
          </cell>
        </row>
        <row r="9336">
          <cell r="C9336" t="str">
            <v>2000</v>
          </cell>
        </row>
        <row r="9337">
          <cell r="C9337" t="str">
            <v>2000</v>
          </cell>
        </row>
        <row r="9338">
          <cell r="C9338" t="str">
            <v>2000</v>
          </cell>
        </row>
        <row r="9339">
          <cell r="C9339" t="str">
            <v>2000</v>
          </cell>
        </row>
        <row r="9340">
          <cell r="C9340" t="str">
            <v>2000</v>
          </cell>
        </row>
        <row r="9341">
          <cell r="C9341" t="str">
            <v>2000</v>
          </cell>
        </row>
        <row r="9342">
          <cell r="C9342" t="str">
            <v>2000</v>
          </cell>
        </row>
        <row r="9343">
          <cell r="C9343" t="str">
            <v>2000</v>
          </cell>
        </row>
        <row r="9344">
          <cell r="C9344" t="str">
            <v>2000</v>
          </cell>
        </row>
        <row r="9345">
          <cell r="C9345" t="str">
            <v>2000</v>
          </cell>
        </row>
        <row r="9346">
          <cell r="C9346" t="str">
            <v>2000</v>
          </cell>
        </row>
        <row r="9347">
          <cell r="C9347" t="str">
            <v>2000</v>
          </cell>
        </row>
        <row r="9348">
          <cell r="C9348" t="str">
            <v>2000</v>
          </cell>
        </row>
        <row r="9349">
          <cell r="C9349" t="str">
            <v>2000</v>
          </cell>
        </row>
        <row r="9350">
          <cell r="C9350" t="str">
            <v>2000</v>
          </cell>
        </row>
        <row r="9351">
          <cell r="C9351" t="str">
            <v>2000</v>
          </cell>
        </row>
        <row r="9352">
          <cell r="C9352" t="str">
            <v>2000</v>
          </cell>
        </row>
        <row r="9353">
          <cell r="C9353" t="str">
            <v>2000</v>
          </cell>
        </row>
        <row r="9354">
          <cell r="C9354" t="str">
            <v>2000</v>
          </cell>
        </row>
        <row r="9355">
          <cell r="C9355" t="str">
            <v>2000</v>
          </cell>
        </row>
        <row r="9356">
          <cell r="C9356" t="str">
            <v>2000</v>
          </cell>
        </row>
        <row r="9357">
          <cell r="C9357" t="str">
            <v>2000</v>
          </cell>
        </row>
        <row r="9358">
          <cell r="C9358" t="str">
            <v>2000</v>
          </cell>
        </row>
        <row r="9359">
          <cell r="C9359" t="str">
            <v>2000</v>
          </cell>
        </row>
        <row r="9360">
          <cell r="C9360" t="str">
            <v>2000</v>
          </cell>
        </row>
        <row r="9361">
          <cell r="C9361" t="str">
            <v>2000</v>
          </cell>
        </row>
        <row r="9362">
          <cell r="C9362" t="str">
            <v>2000</v>
          </cell>
        </row>
        <row r="9363">
          <cell r="C9363" t="str">
            <v>2000</v>
          </cell>
        </row>
        <row r="9364">
          <cell r="C9364" t="str">
            <v>2000</v>
          </cell>
        </row>
        <row r="9365">
          <cell r="C9365" t="str">
            <v>2000</v>
          </cell>
        </row>
        <row r="9366">
          <cell r="C9366" t="str">
            <v>2000</v>
          </cell>
        </row>
        <row r="9367">
          <cell r="C9367" t="str">
            <v>2000</v>
          </cell>
        </row>
        <row r="9368">
          <cell r="C9368" t="str">
            <v>2000</v>
          </cell>
        </row>
        <row r="9369">
          <cell r="C9369" t="str">
            <v>2000</v>
          </cell>
        </row>
        <row r="9370">
          <cell r="C9370" t="str">
            <v>2000</v>
          </cell>
        </row>
        <row r="9371">
          <cell r="C9371" t="str">
            <v>2000</v>
          </cell>
        </row>
        <row r="9372">
          <cell r="C9372" t="str">
            <v>2000</v>
          </cell>
        </row>
        <row r="9373">
          <cell r="C9373" t="str">
            <v>2000</v>
          </cell>
        </row>
        <row r="9374">
          <cell r="C9374" t="str">
            <v>2000</v>
          </cell>
        </row>
        <row r="9375">
          <cell r="C9375" t="str">
            <v>2000</v>
          </cell>
        </row>
        <row r="9376">
          <cell r="C9376" t="str">
            <v>2000</v>
          </cell>
        </row>
        <row r="9377">
          <cell r="C9377" t="str">
            <v>2000</v>
          </cell>
        </row>
        <row r="9378">
          <cell r="C9378" t="str">
            <v>2000</v>
          </cell>
        </row>
        <row r="9379">
          <cell r="C9379" t="str">
            <v>2000</v>
          </cell>
        </row>
        <row r="9380">
          <cell r="C9380" t="str">
            <v>2000</v>
          </cell>
        </row>
        <row r="9381">
          <cell r="C9381" t="str">
            <v>2000</v>
          </cell>
        </row>
        <row r="9382">
          <cell r="C9382" t="str">
            <v>2000</v>
          </cell>
        </row>
        <row r="9383">
          <cell r="C9383" t="str">
            <v>2000</v>
          </cell>
        </row>
        <row r="9384">
          <cell r="C9384" t="str">
            <v>2000</v>
          </cell>
        </row>
        <row r="9385">
          <cell r="C9385" t="str">
            <v>2000</v>
          </cell>
        </row>
        <row r="9386">
          <cell r="C9386" t="str">
            <v>2000</v>
          </cell>
        </row>
        <row r="9387">
          <cell r="C9387" t="str">
            <v>2000</v>
          </cell>
        </row>
        <row r="9388">
          <cell r="C9388" t="str">
            <v>2000</v>
          </cell>
        </row>
        <row r="9389">
          <cell r="C9389" t="str">
            <v>2000</v>
          </cell>
        </row>
        <row r="9390">
          <cell r="C9390" t="str">
            <v>2000</v>
          </cell>
        </row>
        <row r="9391">
          <cell r="C9391" t="str">
            <v>2000</v>
          </cell>
        </row>
        <row r="9392">
          <cell r="C9392" t="str">
            <v>2000</v>
          </cell>
        </row>
        <row r="9393">
          <cell r="C9393" t="str">
            <v>2000</v>
          </cell>
        </row>
        <row r="9394">
          <cell r="C9394" t="str">
            <v>2000</v>
          </cell>
        </row>
        <row r="9395">
          <cell r="C9395" t="str">
            <v>2000</v>
          </cell>
        </row>
        <row r="9396">
          <cell r="C9396" t="str">
            <v>2000</v>
          </cell>
        </row>
        <row r="9397">
          <cell r="C9397" t="str">
            <v>2000</v>
          </cell>
        </row>
        <row r="9398">
          <cell r="C9398" t="str">
            <v>2000</v>
          </cell>
        </row>
        <row r="9399">
          <cell r="C9399" t="str">
            <v>2000</v>
          </cell>
        </row>
        <row r="9400">
          <cell r="C9400" t="str">
            <v>2000</v>
          </cell>
        </row>
        <row r="9401">
          <cell r="C9401" t="str">
            <v>2000</v>
          </cell>
        </row>
        <row r="9402">
          <cell r="C9402" t="str">
            <v>2000</v>
          </cell>
        </row>
        <row r="9403">
          <cell r="C9403" t="str">
            <v>2000</v>
          </cell>
        </row>
        <row r="9404">
          <cell r="C9404" t="str">
            <v>2000</v>
          </cell>
        </row>
        <row r="9405">
          <cell r="C9405" t="str">
            <v>2000</v>
          </cell>
        </row>
        <row r="9406">
          <cell r="C9406" t="str">
            <v>2000</v>
          </cell>
        </row>
        <row r="9407">
          <cell r="C9407" t="str">
            <v>2000</v>
          </cell>
        </row>
        <row r="9408">
          <cell r="C9408" t="str">
            <v>2000</v>
          </cell>
        </row>
        <row r="9409">
          <cell r="C9409" t="str">
            <v>2000</v>
          </cell>
        </row>
        <row r="9410">
          <cell r="C9410" t="str">
            <v>2000</v>
          </cell>
        </row>
        <row r="9411">
          <cell r="C9411" t="str">
            <v>2000</v>
          </cell>
        </row>
        <row r="9412">
          <cell r="C9412" t="str">
            <v>2000</v>
          </cell>
        </row>
        <row r="9413">
          <cell r="C9413" t="str">
            <v>2000</v>
          </cell>
        </row>
        <row r="9414">
          <cell r="C9414" t="str">
            <v>2000</v>
          </cell>
        </row>
        <row r="9415">
          <cell r="C9415" t="str">
            <v>2000</v>
          </cell>
        </row>
        <row r="9416">
          <cell r="C9416" t="str">
            <v>2000</v>
          </cell>
        </row>
        <row r="9417">
          <cell r="C9417" t="str">
            <v>2000</v>
          </cell>
        </row>
        <row r="9418">
          <cell r="C9418" t="str">
            <v>2000</v>
          </cell>
        </row>
        <row r="9419">
          <cell r="C9419" t="str">
            <v>2000</v>
          </cell>
        </row>
        <row r="9420">
          <cell r="C9420" t="str">
            <v>2000</v>
          </cell>
        </row>
        <row r="9421">
          <cell r="C9421" t="str">
            <v>2000</v>
          </cell>
        </row>
        <row r="9422">
          <cell r="C9422" t="str">
            <v>2000</v>
          </cell>
        </row>
        <row r="9423">
          <cell r="C9423" t="str">
            <v>2000</v>
          </cell>
        </row>
        <row r="9424">
          <cell r="C9424" t="str">
            <v>2000</v>
          </cell>
        </row>
        <row r="9425">
          <cell r="C9425" t="str">
            <v>2000</v>
          </cell>
        </row>
        <row r="9426">
          <cell r="C9426" t="str">
            <v>2000</v>
          </cell>
        </row>
        <row r="9427">
          <cell r="C9427" t="str">
            <v>2000</v>
          </cell>
        </row>
        <row r="9428">
          <cell r="C9428" t="str">
            <v>2000</v>
          </cell>
        </row>
        <row r="9429">
          <cell r="C9429" t="str">
            <v>2000</v>
          </cell>
        </row>
        <row r="9430">
          <cell r="C9430" t="str">
            <v>2000</v>
          </cell>
        </row>
        <row r="9431">
          <cell r="C9431" t="str">
            <v>2000</v>
          </cell>
        </row>
        <row r="9432">
          <cell r="C9432" t="str">
            <v>2000</v>
          </cell>
        </row>
        <row r="9433">
          <cell r="C9433" t="str">
            <v>2000</v>
          </cell>
        </row>
        <row r="9434">
          <cell r="C9434" t="str">
            <v>2000</v>
          </cell>
        </row>
        <row r="9435">
          <cell r="C9435" t="str">
            <v>2000</v>
          </cell>
        </row>
        <row r="9436">
          <cell r="C9436" t="str">
            <v>2000</v>
          </cell>
        </row>
        <row r="9437">
          <cell r="C9437" t="str">
            <v>2000</v>
          </cell>
        </row>
        <row r="9438">
          <cell r="C9438" t="str">
            <v>2000</v>
          </cell>
        </row>
        <row r="9439">
          <cell r="C9439" t="str">
            <v>2000</v>
          </cell>
        </row>
        <row r="9440">
          <cell r="C9440" t="str">
            <v>2000</v>
          </cell>
        </row>
        <row r="9441">
          <cell r="C9441" t="str">
            <v>2000</v>
          </cell>
        </row>
        <row r="9442">
          <cell r="C9442" t="str">
            <v>2000</v>
          </cell>
        </row>
        <row r="9443">
          <cell r="C9443" t="str">
            <v>2000</v>
          </cell>
        </row>
        <row r="9444">
          <cell r="C9444" t="str">
            <v>2000</v>
          </cell>
        </row>
        <row r="9445">
          <cell r="C9445" t="str">
            <v>2000</v>
          </cell>
        </row>
        <row r="9446">
          <cell r="C9446" t="str">
            <v>2000</v>
          </cell>
        </row>
        <row r="9447">
          <cell r="C9447" t="str">
            <v>2000</v>
          </cell>
        </row>
        <row r="9448">
          <cell r="C9448" t="str">
            <v>2000</v>
          </cell>
        </row>
        <row r="9449">
          <cell r="C9449" t="str">
            <v>2000</v>
          </cell>
        </row>
        <row r="9450">
          <cell r="C9450" t="str">
            <v>2000</v>
          </cell>
        </row>
        <row r="9451">
          <cell r="C9451" t="str">
            <v>2000</v>
          </cell>
        </row>
        <row r="9452">
          <cell r="C9452" t="str">
            <v>2000</v>
          </cell>
        </row>
        <row r="9453">
          <cell r="C9453" t="str">
            <v>2000</v>
          </cell>
        </row>
        <row r="9454">
          <cell r="C9454" t="str">
            <v>2000</v>
          </cell>
        </row>
        <row r="9455">
          <cell r="C9455" t="str">
            <v>2000</v>
          </cell>
        </row>
        <row r="9456">
          <cell r="C9456" t="str">
            <v>2000</v>
          </cell>
        </row>
        <row r="9457">
          <cell r="C9457" t="str">
            <v>2000</v>
          </cell>
        </row>
        <row r="9458">
          <cell r="C9458" t="str">
            <v>2000</v>
          </cell>
        </row>
        <row r="9459">
          <cell r="C9459" t="str">
            <v>2000</v>
          </cell>
        </row>
        <row r="9460">
          <cell r="C9460" t="str">
            <v>2000</v>
          </cell>
        </row>
        <row r="9461">
          <cell r="C9461" t="str">
            <v>2000</v>
          </cell>
        </row>
        <row r="9462">
          <cell r="C9462" t="str">
            <v>2000</v>
          </cell>
        </row>
        <row r="9463">
          <cell r="C9463" t="str">
            <v>2000</v>
          </cell>
        </row>
        <row r="9464">
          <cell r="C9464" t="str">
            <v>2000</v>
          </cell>
        </row>
        <row r="9465">
          <cell r="C9465" t="str">
            <v>2000</v>
          </cell>
        </row>
        <row r="9466">
          <cell r="C9466" t="str">
            <v>2000</v>
          </cell>
        </row>
        <row r="9467">
          <cell r="C9467" t="str">
            <v>2000</v>
          </cell>
        </row>
        <row r="9468">
          <cell r="C9468" t="str">
            <v>2000</v>
          </cell>
        </row>
        <row r="9469">
          <cell r="C9469" t="str">
            <v>2000</v>
          </cell>
        </row>
        <row r="9470">
          <cell r="C9470" t="str">
            <v>2000</v>
          </cell>
        </row>
        <row r="9471">
          <cell r="C9471" t="str">
            <v>2000</v>
          </cell>
        </row>
        <row r="9472">
          <cell r="C9472" t="str">
            <v>2000</v>
          </cell>
        </row>
        <row r="9473">
          <cell r="C9473" t="str">
            <v>2000</v>
          </cell>
        </row>
        <row r="9474">
          <cell r="C9474" t="str">
            <v>2000</v>
          </cell>
        </row>
        <row r="9475">
          <cell r="C9475" t="str">
            <v>2000</v>
          </cell>
        </row>
        <row r="9476">
          <cell r="C9476" t="str">
            <v>2000</v>
          </cell>
        </row>
        <row r="9477">
          <cell r="C9477" t="str">
            <v>2000</v>
          </cell>
        </row>
        <row r="9478">
          <cell r="C9478" t="str">
            <v>2000</v>
          </cell>
        </row>
        <row r="9479">
          <cell r="C9479" t="str">
            <v>2000</v>
          </cell>
        </row>
        <row r="9480">
          <cell r="C9480" t="str">
            <v>2000</v>
          </cell>
        </row>
        <row r="9481">
          <cell r="C9481" t="str">
            <v>2000</v>
          </cell>
        </row>
        <row r="9482">
          <cell r="C9482" t="str">
            <v>2000</v>
          </cell>
        </row>
        <row r="9483">
          <cell r="C9483" t="str">
            <v>2000</v>
          </cell>
        </row>
        <row r="9484">
          <cell r="C9484" t="str">
            <v>2000</v>
          </cell>
        </row>
        <row r="9485">
          <cell r="C9485" t="str">
            <v>2000</v>
          </cell>
        </row>
        <row r="9486">
          <cell r="C9486" t="str">
            <v>2000</v>
          </cell>
        </row>
        <row r="9487">
          <cell r="C9487" t="str">
            <v>2000</v>
          </cell>
        </row>
        <row r="9488">
          <cell r="C9488" t="str">
            <v>2000</v>
          </cell>
        </row>
        <row r="9489">
          <cell r="C9489" t="str">
            <v>2000</v>
          </cell>
        </row>
        <row r="9490">
          <cell r="C9490" t="str">
            <v>2000</v>
          </cell>
        </row>
        <row r="9491">
          <cell r="C9491" t="str">
            <v>2000</v>
          </cell>
        </row>
        <row r="9492">
          <cell r="C9492" t="str">
            <v>2000</v>
          </cell>
        </row>
        <row r="9493">
          <cell r="C9493" t="str">
            <v>2000</v>
          </cell>
        </row>
        <row r="9494">
          <cell r="C9494" t="str">
            <v>2000</v>
          </cell>
        </row>
        <row r="9495">
          <cell r="C9495" t="str">
            <v>2000</v>
          </cell>
        </row>
        <row r="9496">
          <cell r="C9496" t="str">
            <v>2000</v>
          </cell>
        </row>
        <row r="9497">
          <cell r="C9497" t="str">
            <v>2000</v>
          </cell>
        </row>
        <row r="9498">
          <cell r="C9498" t="str">
            <v>2000</v>
          </cell>
        </row>
        <row r="9499">
          <cell r="C9499" t="str">
            <v>2000</v>
          </cell>
        </row>
        <row r="9500">
          <cell r="C9500" t="str">
            <v>2000</v>
          </cell>
        </row>
        <row r="9501">
          <cell r="C9501" t="str">
            <v>2000</v>
          </cell>
        </row>
        <row r="9502">
          <cell r="C9502" t="str">
            <v>2000</v>
          </cell>
        </row>
        <row r="9503">
          <cell r="C9503" t="str">
            <v>2000</v>
          </cell>
        </row>
        <row r="9504">
          <cell r="C9504" t="str">
            <v>2000</v>
          </cell>
        </row>
        <row r="9505">
          <cell r="C9505" t="str">
            <v>2000</v>
          </cell>
        </row>
        <row r="9506">
          <cell r="C9506" t="str">
            <v>2000</v>
          </cell>
        </row>
        <row r="9507">
          <cell r="C9507" t="str">
            <v>2000</v>
          </cell>
        </row>
        <row r="9508">
          <cell r="C9508" t="str">
            <v>2000</v>
          </cell>
        </row>
        <row r="9509">
          <cell r="C9509" t="str">
            <v>2000</v>
          </cell>
        </row>
        <row r="9510">
          <cell r="C9510" t="str">
            <v>2000</v>
          </cell>
        </row>
        <row r="9511">
          <cell r="C9511" t="str">
            <v>2000</v>
          </cell>
        </row>
        <row r="9512">
          <cell r="C9512" t="str">
            <v>2000</v>
          </cell>
        </row>
        <row r="9513">
          <cell r="C9513" t="str">
            <v>2000</v>
          </cell>
        </row>
        <row r="9514">
          <cell r="C9514" t="str">
            <v>2000</v>
          </cell>
        </row>
        <row r="9515">
          <cell r="C9515" t="str">
            <v>2000</v>
          </cell>
        </row>
        <row r="9516">
          <cell r="C9516" t="str">
            <v>2000</v>
          </cell>
        </row>
        <row r="9517">
          <cell r="C9517" t="str">
            <v>2000</v>
          </cell>
        </row>
        <row r="9518">
          <cell r="C9518" t="str">
            <v>2000</v>
          </cell>
        </row>
        <row r="9519">
          <cell r="C9519" t="str">
            <v>2000</v>
          </cell>
        </row>
        <row r="9520">
          <cell r="C9520" t="str">
            <v>2000</v>
          </cell>
        </row>
        <row r="9521">
          <cell r="C9521" t="str">
            <v>2000</v>
          </cell>
        </row>
        <row r="9522">
          <cell r="C9522" t="str">
            <v>2000</v>
          </cell>
        </row>
        <row r="9523">
          <cell r="C9523" t="str">
            <v>2000</v>
          </cell>
        </row>
        <row r="9524">
          <cell r="C9524" t="str">
            <v>2000</v>
          </cell>
        </row>
        <row r="9525">
          <cell r="C9525" t="str">
            <v>2000</v>
          </cell>
        </row>
        <row r="9526">
          <cell r="C9526" t="str">
            <v>2000</v>
          </cell>
        </row>
        <row r="9527">
          <cell r="C9527" t="str">
            <v>2000</v>
          </cell>
        </row>
        <row r="9528">
          <cell r="C9528" t="str">
            <v>2000</v>
          </cell>
        </row>
        <row r="9529">
          <cell r="C9529" t="str">
            <v>2000</v>
          </cell>
        </row>
        <row r="9530">
          <cell r="C9530" t="str">
            <v>2000</v>
          </cell>
        </row>
        <row r="9531">
          <cell r="C9531" t="str">
            <v>2000</v>
          </cell>
        </row>
        <row r="9532">
          <cell r="C9532" t="str">
            <v>2000</v>
          </cell>
        </row>
        <row r="9533">
          <cell r="C9533" t="str">
            <v>2000</v>
          </cell>
        </row>
        <row r="9534">
          <cell r="C9534" t="str">
            <v>2000</v>
          </cell>
        </row>
        <row r="9535">
          <cell r="C9535" t="str">
            <v>2000</v>
          </cell>
        </row>
        <row r="9536">
          <cell r="C9536" t="str">
            <v>2000</v>
          </cell>
        </row>
        <row r="9537">
          <cell r="C9537" t="str">
            <v>2000</v>
          </cell>
        </row>
        <row r="9538">
          <cell r="C9538" t="str">
            <v>2000</v>
          </cell>
        </row>
        <row r="9539">
          <cell r="C9539" t="str">
            <v>2000</v>
          </cell>
        </row>
        <row r="9540">
          <cell r="C9540" t="str">
            <v>2000</v>
          </cell>
        </row>
        <row r="9541">
          <cell r="C9541" t="str">
            <v>2000</v>
          </cell>
        </row>
        <row r="9542">
          <cell r="C9542" t="str">
            <v>2000</v>
          </cell>
        </row>
        <row r="9543">
          <cell r="C9543" t="str">
            <v>2000</v>
          </cell>
        </row>
        <row r="9544">
          <cell r="C9544" t="str">
            <v>2000</v>
          </cell>
        </row>
        <row r="9545">
          <cell r="C9545" t="str">
            <v>2000</v>
          </cell>
        </row>
        <row r="9546">
          <cell r="C9546" t="str">
            <v>2000</v>
          </cell>
        </row>
        <row r="9547">
          <cell r="C9547" t="str">
            <v>2000</v>
          </cell>
        </row>
        <row r="9548">
          <cell r="C9548" t="str">
            <v>2000</v>
          </cell>
        </row>
        <row r="9549">
          <cell r="C9549" t="str">
            <v>2000</v>
          </cell>
        </row>
        <row r="9550">
          <cell r="C9550" t="str">
            <v>2000</v>
          </cell>
        </row>
        <row r="9551">
          <cell r="C9551" t="str">
            <v>2000</v>
          </cell>
        </row>
        <row r="9552">
          <cell r="C9552" t="str">
            <v>2000</v>
          </cell>
        </row>
        <row r="9553">
          <cell r="C9553" t="str">
            <v>2000</v>
          </cell>
        </row>
        <row r="9554">
          <cell r="C9554" t="str">
            <v>2000</v>
          </cell>
        </row>
        <row r="9555">
          <cell r="C9555" t="str">
            <v>2000</v>
          </cell>
        </row>
        <row r="9556">
          <cell r="C9556" t="str">
            <v>2000</v>
          </cell>
        </row>
        <row r="9557">
          <cell r="C9557" t="str">
            <v>2000</v>
          </cell>
        </row>
        <row r="9558">
          <cell r="C9558" t="str">
            <v>2000</v>
          </cell>
        </row>
        <row r="9559">
          <cell r="C9559" t="str">
            <v>2000</v>
          </cell>
        </row>
        <row r="9560">
          <cell r="C9560" t="str">
            <v>2000</v>
          </cell>
        </row>
        <row r="9561">
          <cell r="C9561" t="str">
            <v>2000</v>
          </cell>
        </row>
        <row r="9562">
          <cell r="C9562" t="str">
            <v>2000</v>
          </cell>
        </row>
        <row r="9563">
          <cell r="C9563" t="str">
            <v>2000</v>
          </cell>
        </row>
        <row r="9564">
          <cell r="C9564" t="str">
            <v>2000</v>
          </cell>
        </row>
        <row r="9565">
          <cell r="C9565" t="str">
            <v>2000</v>
          </cell>
        </row>
        <row r="9566">
          <cell r="C9566" t="str">
            <v>2000</v>
          </cell>
        </row>
        <row r="9567">
          <cell r="C9567" t="str">
            <v>2000</v>
          </cell>
        </row>
        <row r="9568">
          <cell r="C9568" t="str">
            <v>2000</v>
          </cell>
        </row>
        <row r="9569">
          <cell r="C9569" t="str">
            <v>2000</v>
          </cell>
        </row>
        <row r="9570">
          <cell r="C9570" t="str">
            <v>2000</v>
          </cell>
        </row>
        <row r="9571">
          <cell r="C9571" t="str">
            <v>2000</v>
          </cell>
        </row>
        <row r="9572">
          <cell r="C9572" t="str">
            <v>2000</v>
          </cell>
        </row>
        <row r="9573">
          <cell r="C9573" t="str">
            <v>2000</v>
          </cell>
        </row>
        <row r="9574">
          <cell r="C9574" t="str">
            <v>2000</v>
          </cell>
        </row>
        <row r="9575">
          <cell r="C9575" t="str">
            <v>2000</v>
          </cell>
        </row>
        <row r="9576">
          <cell r="C9576" t="str">
            <v>2000</v>
          </cell>
        </row>
        <row r="9577">
          <cell r="C9577" t="str">
            <v>2000</v>
          </cell>
        </row>
        <row r="9578">
          <cell r="C9578" t="str">
            <v>2000</v>
          </cell>
        </row>
        <row r="9579">
          <cell r="C9579" t="str">
            <v>2000</v>
          </cell>
        </row>
        <row r="9580">
          <cell r="C9580" t="str">
            <v>2000</v>
          </cell>
        </row>
        <row r="9581">
          <cell r="C9581" t="str">
            <v>2000</v>
          </cell>
        </row>
        <row r="9582">
          <cell r="C9582" t="str">
            <v>2000</v>
          </cell>
        </row>
        <row r="9583">
          <cell r="C9583" t="str">
            <v>2000</v>
          </cell>
        </row>
        <row r="9584">
          <cell r="C9584" t="str">
            <v>2000</v>
          </cell>
        </row>
        <row r="9585">
          <cell r="C9585" t="str">
            <v>2000</v>
          </cell>
        </row>
        <row r="9586">
          <cell r="C9586" t="str">
            <v>2000</v>
          </cell>
        </row>
        <row r="9587">
          <cell r="C9587" t="str">
            <v>2000</v>
          </cell>
        </row>
        <row r="9588">
          <cell r="C9588" t="str">
            <v>2000</v>
          </cell>
        </row>
        <row r="9589">
          <cell r="C9589" t="str">
            <v>2000</v>
          </cell>
        </row>
        <row r="9590">
          <cell r="C9590" t="str">
            <v>2000</v>
          </cell>
        </row>
        <row r="9591">
          <cell r="C9591" t="str">
            <v>2000</v>
          </cell>
        </row>
        <row r="9592">
          <cell r="C9592" t="str">
            <v>2000</v>
          </cell>
        </row>
        <row r="9593">
          <cell r="C9593" t="str">
            <v>2000</v>
          </cell>
        </row>
        <row r="9594">
          <cell r="C9594" t="str">
            <v>2000</v>
          </cell>
        </row>
        <row r="9595">
          <cell r="C9595" t="str">
            <v>2000</v>
          </cell>
        </row>
        <row r="9596">
          <cell r="C9596" t="str">
            <v>2000</v>
          </cell>
        </row>
        <row r="9597">
          <cell r="C9597" t="str">
            <v>2000</v>
          </cell>
        </row>
        <row r="9598">
          <cell r="C9598" t="str">
            <v>2000</v>
          </cell>
        </row>
        <row r="9599">
          <cell r="C9599" t="str">
            <v>2000</v>
          </cell>
        </row>
        <row r="9600">
          <cell r="C9600" t="str">
            <v>2000</v>
          </cell>
        </row>
        <row r="9601">
          <cell r="C9601" t="str">
            <v>2000</v>
          </cell>
        </row>
        <row r="9602">
          <cell r="C9602" t="str">
            <v>2000</v>
          </cell>
        </row>
        <row r="9603">
          <cell r="C9603" t="str">
            <v>2000</v>
          </cell>
        </row>
        <row r="9604">
          <cell r="C9604" t="str">
            <v>2000</v>
          </cell>
        </row>
        <row r="9605">
          <cell r="C9605" t="str">
            <v>2000</v>
          </cell>
        </row>
        <row r="9606">
          <cell r="C9606" t="str">
            <v>2000</v>
          </cell>
        </row>
        <row r="9607">
          <cell r="C9607" t="str">
            <v>2000</v>
          </cell>
        </row>
        <row r="9608">
          <cell r="C9608" t="str">
            <v>2000</v>
          </cell>
        </row>
        <row r="9609">
          <cell r="C9609" t="str">
            <v>2000</v>
          </cell>
        </row>
        <row r="9610">
          <cell r="C9610" t="str">
            <v>2000</v>
          </cell>
        </row>
        <row r="9611">
          <cell r="C9611" t="str">
            <v>2000</v>
          </cell>
        </row>
        <row r="9612">
          <cell r="C9612" t="str">
            <v>2000</v>
          </cell>
        </row>
        <row r="9613">
          <cell r="C9613" t="str">
            <v>2000</v>
          </cell>
        </row>
        <row r="9614">
          <cell r="C9614" t="str">
            <v>2000</v>
          </cell>
        </row>
        <row r="9615">
          <cell r="C9615" t="str">
            <v>2000</v>
          </cell>
        </row>
        <row r="9616">
          <cell r="C9616" t="str">
            <v>2000</v>
          </cell>
        </row>
        <row r="9617">
          <cell r="C9617" t="str">
            <v>2000</v>
          </cell>
        </row>
        <row r="9618">
          <cell r="C9618" t="str">
            <v>2000</v>
          </cell>
        </row>
        <row r="9619">
          <cell r="C9619" t="str">
            <v>2000</v>
          </cell>
        </row>
        <row r="9620">
          <cell r="C9620" t="str">
            <v>2000</v>
          </cell>
        </row>
        <row r="9621">
          <cell r="C9621" t="str">
            <v>2000</v>
          </cell>
        </row>
        <row r="9622">
          <cell r="C9622" t="str">
            <v>2000</v>
          </cell>
        </row>
        <row r="9623">
          <cell r="C9623" t="str">
            <v>2000</v>
          </cell>
        </row>
        <row r="9624">
          <cell r="C9624" t="str">
            <v>2000</v>
          </cell>
        </row>
        <row r="9625">
          <cell r="C9625" t="str">
            <v>2000</v>
          </cell>
        </row>
        <row r="9626">
          <cell r="C9626" t="str">
            <v>2000</v>
          </cell>
        </row>
        <row r="9627">
          <cell r="C9627" t="str">
            <v>2000</v>
          </cell>
        </row>
        <row r="9628">
          <cell r="C9628" t="str">
            <v>2000</v>
          </cell>
        </row>
        <row r="9629">
          <cell r="C9629" t="str">
            <v>2000</v>
          </cell>
        </row>
        <row r="9630">
          <cell r="C9630" t="str">
            <v>2000</v>
          </cell>
        </row>
        <row r="9631">
          <cell r="C9631" t="str">
            <v>2000</v>
          </cell>
        </row>
        <row r="9632">
          <cell r="C9632" t="str">
            <v>2000</v>
          </cell>
        </row>
        <row r="9633">
          <cell r="C9633" t="str">
            <v>2000</v>
          </cell>
        </row>
        <row r="9634">
          <cell r="C9634" t="str">
            <v>2000</v>
          </cell>
        </row>
        <row r="9635">
          <cell r="C9635" t="str">
            <v>2000</v>
          </cell>
        </row>
        <row r="9636">
          <cell r="C9636" t="str">
            <v>2000</v>
          </cell>
        </row>
        <row r="9637">
          <cell r="C9637" t="str">
            <v>2000</v>
          </cell>
        </row>
        <row r="9638">
          <cell r="C9638" t="str">
            <v>2000</v>
          </cell>
        </row>
        <row r="9639">
          <cell r="C9639" t="str">
            <v>2000</v>
          </cell>
        </row>
        <row r="9640">
          <cell r="C9640" t="str">
            <v>2000</v>
          </cell>
        </row>
        <row r="9641">
          <cell r="C9641" t="str">
            <v>2000</v>
          </cell>
        </row>
        <row r="9642">
          <cell r="C9642" t="str">
            <v>2000</v>
          </cell>
        </row>
        <row r="9643">
          <cell r="C9643" t="str">
            <v>2000</v>
          </cell>
        </row>
        <row r="9644">
          <cell r="C9644" t="str">
            <v>2000</v>
          </cell>
        </row>
        <row r="9645">
          <cell r="C9645" t="str">
            <v>2000</v>
          </cell>
        </row>
        <row r="9646">
          <cell r="C9646" t="str">
            <v>2000</v>
          </cell>
        </row>
        <row r="9647">
          <cell r="C9647" t="str">
            <v>2000</v>
          </cell>
        </row>
        <row r="9648">
          <cell r="C9648" t="str">
            <v>2000</v>
          </cell>
        </row>
        <row r="9649">
          <cell r="C9649" t="str">
            <v>2000</v>
          </cell>
        </row>
        <row r="9650">
          <cell r="C9650" t="str">
            <v>2000</v>
          </cell>
        </row>
        <row r="9651">
          <cell r="C9651" t="str">
            <v>2000</v>
          </cell>
        </row>
        <row r="9652">
          <cell r="C9652" t="str">
            <v>2000</v>
          </cell>
        </row>
        <row r="9653">
          <cell r="C9653" t="str">
            <v>2000</v>
          </cell>
        </row>
        <row r="9654">
          <cell r="C9654" t="str">
            <v>2000</v>
          </cell>
        </row>
        <row r="9655">
          <cell r="C9655" t="str">
            <v>2000</v>
          </cell>
        </row>
        <row r="9656">
          <cell r="C9656" t="str">
            <v>2000</v>
          </cell>
        </row>
        <row r="9657">
          <cell r="C9657" t="str">
            <v>2000</v>
          </cell>
        </row>
        <row r="9658">
          <cell r="C9658" t="str">
            <v>2000</v>
          </cell>
        </row>
        <row r="9659">
          <cell r="C9659" t="str">
            <v>2000</v>
          </cell>
        </row>
        <row r="9660">
          <cell r="C9660" t="str">
            <v>2000</v>
          </cell>
        </row>
        <row r="9661">
          <cell r="C9661" t="str">
            <v>2000</v>
          </cell>
        </row>
        <row r="9662">
          <cell r="C9662" t="str">
            <v>2000</v>
          </cell>
        </row>
        <row r="9663">
          <cell r="C9663" t="str">
            <v>2000</v>
          </cell>
        </row>
        <row r="9664">
          <cell r="C9664" t="str">
            <v>2000</v>
          </cell>
        </row>
        <row r="9665">
          <cell r="C9665" t="str">
            <v>2000</v>
          </cell>
        </row>
        <row r="9666">
          <cell r="C9666" t="str">
            <v>2000</v>
          </cell>
        </row>
        <row r="9667">
          <cell r="C9667" t="str">
            <v>2000</v>
          </cell>
        </row>
        <row r="9668">
          <cell r="C9668" t="str">
            <v>2000</v>
          </cell>
        </row>
        <row r="9669">
          <cell r="C9669" t="str">
            <v>2000</v>
          </cell>
        </row>
        <row r="9670">
          <cell r="C9670" t="str">
            <v>2000</v>
          </cell>
        </row>
        <row r="9671">
          <cell r="C9671" t="str">
            <v>2000</v>
          </cell>
        </row>
        <row r="9672">
          <cell r="C9672" t="str">
            <v>2000</v>
          </cell>
        </row>
        <row r="9673">
          <cell r="C9673" t="str">
            <v>2000</v>
          </cell>
        </row>
        <row r="9674">
          <cell r="C9674" t="str">
            <v>2000</v>
          </cell>
        </row>
        <row r="9675">
          <cell r="C9675" t="str">
            <v>2000</v>
          </cell>
        </row>
        <row r="9676">
          <cell r="C9676" t="str">
            <v>2000</v>
          </cell>
        </row>
        <row r="9677">
          <cell r="C9677" t="str">
            <v>2000</v>
          </cell>
        </row>
        <row r="9678">
          <cell r="C9678" t="str">
            <v>2000</v>
          </cell>
        </row>
        <row r="9679">
          <cell r="C9679" t="str">
            <v>2000</v>
          </cell>
        </row>
        <row r="9680">
          <cell r="C9680" t="str">
            <v>2000</v>
          </cell>
        </row>
        <row r="9681">
          <cell r="C9681" t="str">
            <v>2000</v>
          </cell>
        </row>
        <row r="9682">
          <cell r="C9682" t="str">
            <v>2000</v>
          </cell>
        </row>
        <row r="9683">
          <cell r="C9683" t="str">
            <v>2000</v>
          </cell>
        </row>
        <row r="9684">
          <cell r="C9684" t="str">
            <v>2000</v>
          </cell>
        </row>
        <row r="9685">
          <cell r="C9685" t="str">
            <v>2000</v>
          </cell>
        </row>
        <row r="9686">
          <cell r="C9686" t="str">
            <v>2000</v>
          </cell>
        </row>
        <row r="9687">
          <cell r="C9687" t="str">
            <v>2000</v>
          </cell>
        </row>
        <row r="9688">
          <cell r="C9688" t="str">
            <v>2000</v>
          </cell>
        </row>
        <row r="9689">
          <cell r="C9689" t="str">
            <v>2000</v>
          </cell>
        </row>
        <row r="9690">
          <cell r="C9690" t="str">
            <v>2000</v>
          </cell>
        </row>
        <row r="9691">
          <cell r="C9691" t="str">
            <v>2000</v>
          </cell>
        </row>
        <row r="9692">
          <cell r="C9692" t="str">
            <v>2000</v>
          </cell>
        </row>
        <row r="9693">
          <cell r="C9693" t="str">
            <v>2000</v>
          </cell>
        </row>
        <row r="9694">
          <cell r="C9694" t="str">
            <v>2000</v>
          </cell>
        </row>
        <row r="9695">
          <cell r="C9695" t="str">
            <v>2000</v>
          </cell>
        </row>
        <row r="9696">
          <cell r="C9696" t="str">
            <v>2000</v>
          </cell>
        </row>
        <row r="9697">
          <cell r="C9697" t="str">
            <v>2000</v>
          </cell>
        </row>
        <row r="9698">
          <cell r="C9698" t="str">
            <v>2000</v>
          </cell>
        </row>
        <row r="9699">
          <cell r="C9699" t="str">
            <v>2000</v>
          </cell>
        </row>
        <row r="9700">
          <cell r="C9700" t="str">
            <v>2000</v>
          </cell>
        </row>
        <row r="9701">
          <cell r="C9701" t="str">
            <v>2000</v>
          </cell>
        </row>
        <row r="9702">
          <cell r="C9702" t="str">
            <v>2000</v>
          </cell>
        </row>
        <row r="9703">
          <cell r="C9703" t="str">
            <v>2000</v>
          </cell>
        </row>
        <row r="9704">
          <cell r="C9704" t="str">
            <v>2000</v>
          </cell>
        </row>
        <row r="9705">
          <cell r="C9705" t="str">
            <v>2000</v>
          </cell>
        </row>
        <row r="9706">
          <cell r="C9706" t="str">
            <v>2000</v>
          </cell>
        </row>
        <row r="9707">
          <cell r="C9707" t="str">
            <v>2000</v>
          </cell>
        </row>
        <row r="9708">
          <cell r="C9708" t="str">
            <v>2000</v>
          </cell>
        </row>
        <row r="9709">
          <cell r="C9709" t="str">
            <v>2000</v>
          </cell>
        </row>
        <row r="9710">
          <cell r="C9710" t="str">
            <v>2000</v>
          </cell>
        </row>
        <row r="9711">
          <cell r="C9711" t="str">
            <v>2000</v>
          </cell>
        </row>
        <row r="9712">
          <cell r="C9712" t="str">
            <v>2000</v>
          </cell>
        </row>
        <row r="9713">
          <cell r="C9713" t="str">
            <v>2000</v>
          </cell>
        </row>
        <row r="9714">
          <cell r="C9714" t="str">
            <v>2000</v>
          </cell>
        </row>
        <row r="9715">
          <cell r="C9715" t="str">
            <v>2000</v>
          </cell>
        </row>
        <row r="9716">
          <cell r="C9716" t="str">
            <v>2000</v>
          </cell>
        </row>
        <row r="9717">
          <cell r="C9717" t="str">
            <v>2000</v>
          </cell>
        </row>
        <row r="9718">
          <cell r="C9718" t="str">
            <v>2000</v>
          </cell>
        </row>
        <row r="9719">
          <cell r="C9719" t="str">
            <v>2000</v>
          </cell>
        </row>
        <row r="9720">
          <cell r="C9720" t="str">
            <v>2000</v>
          </cell>
        </row>
        <row r="9721">
          <cell r="C9721" t="str">
            <v>2000</v>
          </cell>
        </row>
        <row r="9722">
          <cell r="C9722" t="str">
            <v>2000</v>
          </cell>
        </row>
        <row r="9723">
          <cell r="C9723" t="str">
            <v>2000</v>
          </cell>
        </row>
        <row r="9724">
          <cell r="C9724" t="str">
            <v>2000</v>
          </cell>
        </row>
        <row r="9725">
          <cell r="C9725" t="str">
            <v>2000</v>
          </cell>
        </row>
        <row r="9726">
          <cell r="C9726" t="str">
            <v>2000</v>
          </cell>
        </row>
        <row r="9727">
          <cell r="C9727" t="str">
            <v>2000</v>
          </cell>
        </row>
        <row r="9728">
          <cell r="C9728" t="str">
            <v>2000</v>
          </cell>
        </row>
        <row r="9729">
          <cell r="C9729" t="str">
            <v>2000</v>
          </cell>
        </row>
        <row r="9730">
          <cell r="C9730" t="str">
            <v>2000</v>
          </cell>
        </row>
        <row r="9731">
          <cell r="C9731" t="str">
            <v>2000</v>
          </cell>
        </row>
        <row r="9732">
          <cell r="C9732" t="str">
            <v>2000</v>
          </cell>
        </row>
        <row r="9733">
          <cell r="C9733" t="str">
            <v>2000</v>
          </cell>
        </row>
        <row r="9734">
          <cell r="C9734" t="str">
            <v>2000</v>
          </cell>
        </row>
        <row r="9735">
          <cell r="C9735" t="str">
            <v>2000</v>
          </cell>
        </row>
        <row r="9736">
          <cell r="C9736" t="str">
            <v>2000</v>
          </cell>
        </row>
        <row r="9737">
          <cell r="C9737" t="str">
            <v>2000</v>
          </cell>
        </row>
        <row r="9738">
          <cell r="C9738" t="str">
            <v>2000</v>
          </cell>
        </row>
        <row r="9739">
          <cell r="C9739" t="str">
            <v>2000</v>
          </cell>
        </row>
        <row r="9740">
          <cell r="C9740" t="str">
            <v>2000</v>
          </cell>
        </row>
        <row r="9741">
          <cell r="C9741" t="str">
            <v>2000</v>
          </cell>
        </row>
        <row r="9742">
          <cell r="C9742" t="str">
            <v>2000</v>
          </cell>
        </row>
        <row r="9743">
          <cell r="C9743" t="str">
            <v>2000</v>
          </cell>
        </row>
        <row r="9744">
          <cell r="C9744" t="str">
            <v>2000</v>
          </cell>
        </row>
        <row r="9745">
          <cell r="C9745" t="str">
            <v>2000</v>
          </cell>
        </row>
        <row r="9746">
          <cell r="C9746" t="str">
            <v>2000</v>
          </cell>
        </row>
        <row r="9747">
          <cell r="C9747" t="str">
            <v>2000</v>
          </cell>
        </row>
        <row r="9748">
          <cell r="C9748" t="str">
            <v>2000</v>
          </cell>
        </row>
        <row r="9749">
          <cell r="C9749" t="str">
            <v>2000</v>
          </cell>
        </row>
        <row r="9750">
          <cell r="C9750" t="str">
            <v>2000</v>
          </cell>
        </row>
        <row r="9751">
          <cell r="C9751" t="str">
            <v>2000</v>
          </cell>
        </row>
        <row r="9752">
          <cell r="C9752" t="str">
            <v>2000</v>
          </cell>
        </row>
        <row r="9753">
          <cell r="C9753" t="str">
            <v>2000</v>
          </cell>
        </row>
        <row r="9754">
          <cell r="C9754" t="str">
            <v>2000</v>
          </cell>
        </row>
        <row r="9755">
          <cell r="C9755" t="str">
            <v>2000</v>
          </cell>
        </row>
        <row r="9756">
          <cell r="C9756" t="str">
            <v>2000</v>
          </cell>
        </row>
        <row r="9757">
          <cell r="C9757" t="str">
            <v>2000</v>
          </cell>
        </row>
        <row r="9758">
          <cell r="C9758" t="str">
            <v>2000</v>
          </cell>
        </row>
        <row r="9759">
          <cell r="C9759" t="str">
            <v>2000</v>
          </cell>
        </row>
        <row r="9760">
          <cell r="C9760" t="str">
            <v>2000</v>
          </cell>
        </row>
        <row r="9761">
          <cell r="C9761" t="str">
            <v>2000</v>
          </cell>
        </row>
        <row r="9762">
          <cell r="C9762" t="str">
            <v>2000</v>
          </cell>
        </row>
        <row r="9763">
          <cell r="C9763" t="str">
            <v>2000</v>
          </cell>
        </row>
        <row r="9764">
          <cell r="C9764" t="str">
            <v>2000</v>
          </cell>
        </row>
        <row r="9765">
          <cell r="C9765" t="str">
            <v>2000</v>
          </cell>
        </row>
        <row r="9766">
          <cell r="C9766" t="str">
            <v>2000</v>
          </cell>
        </row>
        <row r="9767">
          <cell r="C9767" t="str">
            <v>2000</v>
          </cell>
        </row>
        <row r="9768">
          <cell r="C9768" t="str">
            <v>2000</v>
          </cell>
        </row>
        <row r="9769">
          <cell r="C9769" t="str">
            <v>2000</v>
          </cell>
        </row>
        <row r="9770">
          <cell r="C9770" t="str">
            <v>2000</v>
          </cell>
        </row>
        <row r="9771">
          <cell r="C9771" t="str">
            <v>2000</v>
          </cell>
        </row>
        <row r="9772">
          <cell r="C9772" t="str">
            <v>2000</v>
          </cell>
        </row>
        <row r="9773">
          <cell r="C9773" t="str">
            <v>2000</v>
          </cell>
        </row>
        <row r="9774">
          <cell r="C9774" t="str">
            <v>2000</v>
          </cell>
        </row>
        <row r="9775">
          <cell r="C9775" t="str">
            <v>2000</v>
          </cell>
        </row>
        <row r="9776">
          <cell r="C9776" t="str">
            <v>2000</v>
          </cell>
        </row>
        <row r="9777">
          <cell r="C9777" t="str">
            <v>2000</v>
          </cell>
        </row>
        <row r="9778">
          <cell r="C9778" t="str">
            <v>2000</v>
          </cell>
        </row>
        <row r="9779">
          <cell r="C9779" t="str">
            <v>2000</v>
          </cell>
        </row>
        <row r="9780">
          <cell r="C9780" t="str">
            <v>2000</v>
          </cell>
        </row>
        <row r="9781">
          <cell r="C9781" t="str">
            <v>2000</v>
          </cell>
        </row>
        <row r="9782">
          <cell r="C9782" t="str">
            <v>2000</v>
          </cell>
        </row>
        <row r="9783">
          <cell r="C9783" t="str">
            <v>2000</v>
          </cell>
        </row>
        <row r="9784">
          <cell r="C9784" t="str">
            <v>2000</v>
          </cell>
        </row>
        <row r="9785">
          <cell r="C9785" t="str">
            <v>2000</v>
          </cell>
        </row>
        <row r="9786">
          <cell r="C9786" t="str">
            <v>2000</v>
          </cell>
        </row>
        <row r="9787">
          <cell r="C9787" t="str">
            <v>2000</v>
          </cell>
        </row>
        <row r="9788">
          <cell r="C9788" t="str">
            <v>2000</v>
          </cell>
        </row>
        <row r="9789">
          <cell r="C9789" t="str">
            <v>2000</v>
          </cell>
        </row>
        <row r="9790">
          <cell r="C9790" t="str">
            <v>2000</v>
          </cell>
        </row>
        <row r="9791">
          <cell r="C9791" t="str">
            <v>2000</v>
          </cell>
        </row>
        <row r="9792">
          <cell r="C9792" t="str">
            <v>2000</v>
          </cell>
        </row>
        <row r="9793">
          <cell r="C9793" t="str">
            <v>2000</v>
          </cell>
        </row>
        <row r="9794">
          <cell r="C9794" t="str">
            <v>2000</v>
          </cell>
        </row>
        <row r="9795">
          <cell r="C9795" t="str">
            <v>2000</v>
          </cell>
        </row>
        <row r="9796">
          <cell r="C9796" t="str">
            <v>2000</v>
          </cell>
        </row>
        <row r="9797">
          <cell r="C9797" t="str">
            <v>2000</v>
          </cell>
        </row>
        <row r="9798">
          <cell r="C9798" t="str">
            <v>2000</v>
          </cell>
        </row>
        <row r="9799">
          <cell r="C9799" t="str">
            <v>2000</v>
          </cell>
        </row>
        <row r="9800">
          <cell r="C9800" t="str">
            <v>2000</v>
          </cell>
        </row>
        <row r="9801">
          <cell r="C9801" t="str">
            <v>2000</v>
          </cell>
        </row>
        <row r="9802">
          <cell r="C9802" t="str">
            <v>2000</v>
          </cell>
        </row>
        <row r="9803">
          <cell r="C9803" t="str">
            <v>2000</v>
          </cell>
        </row>
        <row r="9804">
          <cell r="C9804" t="str">
            <v>2000</v>
          </cell>
        </row>
        <row r="9805">
          <cell r="C9805" t="str">
            <v>2000</v>
          </cell>
        </row>
        <row r="9806">
          <cell r="C9806" t="str">
            <v>2000</v>
          </cell>
        </row>
        <row r="9807">
          <cell r="C9807" t="str">
            <v>2000</v>
          </cell>
        </row>
        <row r="9808">
          <cell r="C9808" t="str">
            <v>2000</v>
          </cell>
        </row>
        <row r="9809">
          <cell r="C9809" t="str">
            <v>2000</v>
          </cell>
        </row>
        <row r="9810">
          <cell r="C9810" t="str">
            <v>2000</v>
          </cell>
        </row>
        <row r="9811">
          <cell r="C9811" t="str">
            <v>2000</v>
          </cell>
        </row>
        <row r="9812">
          <cell r="C9812" t="str">
            <v>2000</v>
          </cell>
        </row>
        <row r="9813">
          <cell r="C9813" t="str">
            <v>2000</v>
          </cell>
        </row>
        <row r="9814">
          <cell r="C9814" t="str">
            <v>2000</v>
          </cell>
        </row>
        <row r="9815">
          <cell r="C9815" t="str">
            <v>2000</v>
          </cell>
        </row>
        <row r="9816">
          <cell r="C9816" t="str">
            <v>2000</v>
          </cell>
        </row>
        <row r="9817">
          <cell r="C9817" t="str">
            <v>2000</v>
          </cell>
        </row>
        <row r="9818">
          <cell r="C9818" t="str">
            <v>2000</v>
          </cell>
        </row>
        <row r="9819">
          <cell r="C9819" t="str">
            <v>2000</v>
          </cell>
        </row>
        <row r="9820">
          <cell r="C9820" t="str">
            <v>2000</v>
          </cell>
        </row>
        <row r="9821">
          <cell r="C9821" t="str">
            <v>2000</v>
          </cell>
        </row>
        <row r="9822">
          <cell r="C9822" t="str">
            <v>2000</v>
          </cell>
        </row>
        <row r="9823">
          <cell r="C9823" t="str">
            <v>2000</v>
          </cell>
        </row>
        <row r="9824">
          <cell r="C9824" t="str">
            <v>2000</v>
          </cell>
        </row>
        <row r="9825">
          <cell r="C9825" t="str">
            <v>2000</v>
          </cell>
        </row>
        <row r="9826">
          <cell r="C9826" t="str">
            <v>2000</v>
          </cell>
        </row>
        <row r="9827">
          <cell r="C9827" t="str">
            <v>2000</v>
          </cell>
        </row>
        <row r="9828">
          <cell r="C9828" t="str">
            <v>2000</v>
          </cell>
        </row>
        <row r="9829">
          <cell r="C9829" t="str">
            <v>2000</v>
          </cell>
        </row>
        <row r="9830">
          <cell r="C9830" t="str">
            <v>2000</v>
          </cell>
        </row>
        <row r="9831">
          <cell r="C9831" t="str">
            <v>2000</v>
          </cell>
        </row>
        <row r="9832">
          <cell r="C9832" t="str">
            <v>2000</v>
          </cell>
        </row>
        <row r="9833">
          <cell r="C9833" t="str">
            <v>2000</v>
          </cell>
        </row>
        <row r="9834">
          <cell r="C9834" t="str">
            <v>2000</v>
          </cell>
        </row>
        <row r="9835">
          <cell r="C9835" t="str">
            <v>2000</v>
          </cell>
        </row>
        <row r="9836">
          <cell r="C9836" t="str">
            <v>2000</v>
          </cell>
        </row>
        <row r="9837">
          <cell r="C9837" t="str">
            <v>2000</v>
          </cell>
        </row>
        <row r="9838">
          <cell r="C9838" t="str">
            <v>2000</v>
          </cell>
        </row>
        <row r="9839">
          <cell r="C9839" t="str">
            <v>2000</v>
          </cell>
        </row>
        <row r="9840">
          <cell r="C9840" t="str">
            <v>2000</v>
          </cell>
        </row>
        <row r="9841">
          <cell r="C9841" t="str">
            <v>2000</v>
          </cell>
        </row>
        <row r="9842">
          <cell r="C9842" t="str">
            <v>2000</v>
          </cell>
        </row>
        <row r="9843">
          <cell r="C9843" t="str">
            <v>2000</v>
          </cell>
        </row>
        <row r="9844">
          <cell r="C9844" t="str">
            <v>2000</v>
          </cell>
        </row>
        <row r="9845">
          <cell r="C9845" t="str">
            <v>2000</v>
          </cell>
        </row>
        <row r="9846">
          <cell r="C9846" t="str">
            <v>2000</v>
          </cell>
        </row>
        <row r="9847">
          <cell r="C9847" t="str">
            <v>2000</v>
          </cell>
        </row>
        <row r="9848">
          <cell r="C9848" t="str">
            <v>2000</v>
          </cell>
        </row>
        <row r="9849">
          <cell r="C9849" t="str">
            <v>2000</v>
          </cell>
        </row>
        <row r="9850">
          <cell r="C9850" t="str">
            <v>2000</v>
          </cell>
        </row>
        <row r="9851">
          <cell r="C9851" t="str">
            <v>2000</v>
          </cell>
        </row>
        <row r="9852">
          <cell r="C9852" t="str">
            <v>2000</v>
          </cell>
        </row>
        <row r="9853">
          <cell r="C9853" t="str">
            <v>2000</v>
          </cell>
        </row>
        <row r="9854">
          <cell r="C9854" t="str">
            <v>2000</v>
          </cell>
        </row>
        <row r="9855">
          <cell r="C9855" t="str">
            <v>2000</v>
          </cell>
        </row>
        <row r="9856">
          <cell r="C9856" t="str">
            <v>2000</v>
          </cell>
        </row>
        <row r="9857">
          <cell r="C9857" t="str">
            <v>2000</v>
          </cell>
        </row>
        <row r="9858">
          <cell r="C9858" t="str">
            <v>2000</v>
          </cell>
        </row>
        <row r="9859">
          <cell r="C9859" t="str">
            <v>2000</v>
          </cell>
        </row>
        <row r="9860">
          <cell r="C9860" t="str">
            <v>2000</v>
          </cell>
        </row>
        <row r="9861">
          <cell r="C9861" t="str">
            <v>2000</v>
          </cell>
        </row>
        <row r="9862">
          <cell r="C9862" t="str">
            <v>2000</v>
          </cell>
        </row>
        <row r="9863">
          <cell r="C9863" t="str">
            <v>2000</v>
          </cell>
        </row>
        <row r="9864">
          <cell r="C9864" t="str">
            <v>2000</v>
          </cell>
        </row>
        <row r="9865">
          <cell r="C9865" t="str">
            <v>2000</v>
          </cell>
        </row>
        <row r="9866">
          <cell r="C9866" t="str">
            <v>2000</v>
          </cell>
        </row>
        <row r="9867">
          <cell r="C9867" t="str">
            <v>2000</v>
          </cell>
        </row>
        <row r="9868">
          <cell r="C9868" t="str">
            <v>2000</v>
          </cell>
        </row>
        <row r="9869">
          <cell r="C9869" t="str">
            <v>2000</v>
          </cell>
        </row>
        <row r="9870">
          <cell r="C9870" t="str">
            <v>2000</v>
          </cell>
        </row>
        <row r="9871">
          <cell r="C9871" t="str">
            <v>2000</v>
          </cell>
        </row>
        <row r="9872">
          <cell r="C9872" t="str">
            <v>2000</v>
          </cell>
        </row>
        <row r="9873">
          <cell r="C9873" t="str">
            <v>2000</v>
          </cell>
        </row>
        <row r="9874">
          <cell r="C9874" t="str">
            <v>2000</v>
          </cell>
        </row>
        <row r="9875">
          <cell r="C9875" t="str">
            <v>2000</v>
          </cell>
        </row>
        <row r="9876">
          <cell r="C9876" t="str">
            <v>2000</v>
          </cell>
        </row>
        <row r="9877">
          <cell r="C9877" t="str">
            <v>2000</v>
          </cell>
        </row>
        <row r="9878">
          <cell r="C9878" t="str">
            <v>2000</v>
          </cell>
        </row>
        <row r="9879">
          <cell r="C9879" t="str">
            <v>2000</v>
          </cell>
        </row>
        <row r="9880">
          <cell r="C9880" t="str">
            <v>2000</v>
          </cell>
        </row>
        <row r="9881">
          <cell r="C9881" t="str">
            <v>2000</v>
          </cell>
        </row>
        <row r="9882">
          <cell r="C9882" t="str">
            <v>2000</v>
          </cell>
        </row>
        <row r="9883">
          <cell r="C9883" t="str">
            <v>2000</v>
          </cell>
        </row>
        <row r="9884">
          <cell r="C9884" t="str">
            <v>2000</v>
          </cell>
        </row>
        <row r="9885">
          <cell r="C9885" t="str">
            <v>2000</v>
          </cell>
        </row>
        <row r="9886">
          <cell r="C9886" t="str">
            <v>2000</v>
          </cell>
        </row>
        <row r="9887">
          <cell r="C9887" t="str">
            <v>2000</v>
          </cell>
        </row>
        <row r="9888">
          <cell r="C9888" t="str">
            <v>2000</v>
          </cell>
        </row>
        <row r="9889">
          <cell r="C9889" t="str">
            <v>2000</v>
          </cell>
        </row>
        <row r="9890">
          <cell r="C9890" t="str">
            <v>2000</v>
          </cell>
        </row>
        <row r="9891">
          <cell r="C9891" t="str">
            <v>2000</v>
          </cell>
        </row>
        <row r="9892">
          <cell r="C9892" t="str">
            <v>2000</v>
          </cell>
        </row>
        <row r="9893">
          <cell r="C9893" t="str">
            <v>2000</v>
          </cell>
        </row>
        <row r="9894">
          <cell r="C9894" t="str">
            <v>2000</v>
          </cell>
        </row>
        <row r="9895">
          <cell r="C9895" t="str">
            <v>2000</v>
          </cell>
        </row>
        <row r="9896">
          <cell r="C9896" t="str">
            <v>2000</v>
          </cell>
        </row>
        <row r="9897">
          <cell r="C9897" t="str">
            <v>2000</v>
          </cell>
        </row>
        <row r="9898">
          <cell r="C9898" t="str">
            <v>2000</v>
          </cell>
        </row>
        <row r="9899">
          <cell r="C9899" t="str">
            <v>2000</v>
          </cell>
        </row>
        <row r="9900">
          <cell r="C9900" t="str">
            <v>2000</v>
          </cell>
        </row>
        <row r="9901">
          <cell r="C9901" t="str">
            <v>2000</v>
          </cell>
        </row>
        <row r="9902">
          <cell r="C9902" t="str">
            <v>2000</v>
          </cell>
        </row>
        <row r="9903">
          <cell r="C9903" t="str">
            <v>2000</v>
          </cell>
        </row>
        <row r="9904">
          <cell r="C9904" t="str">
            <v>2000</v>
          </cell>
        </row>
        <row r="9905">
          <cell r="C9905" t="str">
            <v>2000</v>
          </cell>
        </row>
        <row r="9906">
          <cell r="C9906" t="str">
            <v>2000</v>
          </cell>
        </row>
        <row r="9907">
          <cell r="C9907" t="str">
            <v>2000</v>
          </cell>
        </row>
        <row r="9908">
          <cell r="C9908" t="str">
            <v>2000</v>
          </cell>
        </row>
        <row r="9909">
          <cell r="C9909" t="str">
            <v>2000</v>
          </cell>
        </row>
        <row r="9910">
          <cell r="C9910" t="str">
            <v>2000</v>
          </cell>
        </row>
        <row r="9911">
          <cell r="C9911" t="str">
            <v>2000</v>
          </cell>
        </row>
        <row r="9912">
          <cell r="C9912" t="str">
            <v>2000</v>
          </cell>
        </row>
        <row r="9913">
          <cell r="C9913" t="str">
            <v>2000</v>
          </cell>
        </row>
        <row r="9914">
          <cell r="C9914" t="str">
            <v>2000</v>
          </cell>
        </row>
        <row r="9915">
          <cell r="C9915" t="str">
            <v>2000</v>
          </cell>
        </row>
        <row r="9916">
          <cell r="C9916" t="str">
            <v>2000</v>
          </cell>
        </row>
        <row r="9917">
          <cell r="C9917" t="str">
            <v>2000</v>
          </cell>
        </row>
        <row r="9918">
          <cell r="C9918" t="str">
            <v>2000</v>
          </cell>
        </row>
        <row r="9919">
          <cell r="C9919" t="str">
            <v>2000</v>
          </cell>
        </row>
        <row r="9920">
          <cell r="C9920" t="str">
            <v>2000</v>
          </cell>
        </row>
        <row r="9921">
          <cell r="C9921" t="str">
            <v>2000</v>
          </cell>
        </row>
        <row r="9922">
          <cell r="C9922" t="str">
            <v>2000</v>
          </cell>
        </row>
        <row r="9923">
          <cell r="C9923" t="str">
            <v>2000</v>
          </cell>
        </row>
        <row r="9924">
          <cell r="C9924" t="str">
            <v>2000</v>
          </cell>
        </row>
        <row r="9925">
          <cell r="C9925" t="str">
            <v>2000</v>
          </cell>
        </row>
        <row r="9926">
          <cell r="C9926" t="str">
            <v>2000</v>
          </cell>
        </row>
        <row r="9927">
          <cell r="C9927" t="str">
            <v>2000</v>
          </cell>
        </row>
        <row r="9928">
          <cell r="C9928" t="str">
            <v>2000</v>
          </cell>
        </row>
        <row r="9929">
          <cell r="C9929" t="str">
            <v>2000</v>
          </cell>
        </row>
        <row r="9930">
          <cell r="C9930" t="str">
            <v>2000</v>
          </cell>
        </row>
        <row r="9931">
          <cell r="C9931" t="str">
            <v>2000</v>
          </cell>
        </row>
        <row r="9932">
          <cell r="C9932" t="str">
            <v>2000</v>
          </cell>
        </row>
        <row r="9933">
          <cell r="C9933" t="str">
            <v>2000</v>
          </cell>
        </row>
        <row r="9934">
          <cell r="C9934" t="str">
            <v>2000</v>
          </cell>
        </row>
        <row r="9935">
          <cell r="C9935" t="str">
            <v>2000</v>
          </cell>
        </row>
        <row r="9936">
          <cell r="C9936" t="str">
            <v>2000</v>
          </cell>
        </row>
        <row r="9937">
          <cell r="C9937" t="str">
            <v>2000</v>
          </cell>
        </row>
        <row r="9938">
          <cell r="C9938" t="str">
            <v>2000</v>
          </cell>
        </row>
        <row r="9939">
          <cell r="C9939" t="str">
            <v>2000</v>
          </cell>
        </row>
        <row r="9940">
          <cell r="C9940" t="str">
            <v>2000</v>
          </cell>
        </row>
        <row r="9941">
          <cell r="C9941" t="str">
            <v>2000</v>
          </cell>
        </row>
        <row r="9942">
          <cell r="C9942" t="str">
            <v>2000</v>
          </cell>
        </row>
        <row r="9943">
          <cell r="C9943" t="str">
            <v>2000</v>
          </cell>
        </row>
        <row r="9944">
          <cell r="C9944" t="str">
            <v>2000</v>
          </cell>
        </row>
        <row r="9945">
          <cell r="C9945" t="str">
            <v>2000</v>
          </cell>
        </row>
        <row r="9946">
          <cell r="C9946" t="str">
            <v>2000</v>
          </cell>
        </row>
        <row r="9947">
          <cell r="C9947" t="str">
            <v>2000</v>
          </cell>
        </row>
        <row r="9948">
          <cell r="C9948" t="str">
            <v>2000</v>
          </cell>
        </row>
        <row r="9949">
          <cell r="C9949" t="str">
            <v>2000</v>
          </cell>
        </row>
        <row r="9950">
          <cell r="C9950" t="str">
            <v>2000</v>
          </cell>
        </row>
        <row r="9951">
          <cell r="C9951" t="str">
            <v>2000</v>
          </cell>
        </row>
        <row r="9952">
          <cell r="C9952" t="str">
            <v>2000</v>
          </cell>
        </row>
        <row r="9953">
          <cell r="C9953" t="str">
            <v>2000</v>
          </cell>
        </row>
        <row r="9954">
          <cell r="C9954" t="str">
            <v>2000</v>
          </cell>
        </row>
        <row r="9955">
          <cell r="C9955" t="str">
            <v>2000</v>
          </cell>
        </row>
        <row r="9956">
          <cell r="C9956" t="str">
            <v>2000</v>
          </cell>
        </row>
        <row r="9957">
          <cell r="C9957" t="str">
            <v>2000</v>
          </cell>
        </row>
        <row r="9958">
          <cell r="C9958" t="str">
            <v>2000</v>
          </cell>
        </row>
        <row r="9959">
          <cell r="C9959" t="str">
            <v>2000</v>
          </cell>
        </row>
        <row r="9960">
          <cell r="C9960" t="str">
            <v>2000</v>
          </cell>
        </row>
        <row r="9961">
          <cell r="C9961" t="str">
            <v>2000</v>
          </cell>
        </row>
        <row r="9962">
          <cell r="C9962" t="str">
            <v>2000</v>
          </cell>
        </row>
        <row r="9963">
          <cell r="C9963" t="str">
            <v>2000</v>
          </cell>
        </row>
        <row r="9964">
          <cell r="C9964" t="str">
            <v>2000</v>
          </cell>
        </row>
        <row r="9965">
          <cell r="C9965" t="str">
            <v>2000</v>
          </cell>
        </row>
        <row r="9966">
          <cell r="C9966" t="str">
            <v>2000</v>
          </cell>
        </row>
        <row r="9967">
          <cell r="C9967" t="str">
            <v>2000</v>
          </cell>
        </row>
        <row r="9968">
          <cell r="C9968" t="str">
            <v>2000</v>
          </cell>
        </row>
        <row r="9969">
          <cell r="C9969" t="str">
            <v>2000</v>
          </cell>
        </row>
        <row r="9970">
          <cell r="C9970" t="str">
            <v>2000</v>
          </cell>
        </row>
        <row r="9971">
          <cell r="C9971" t="str">
            <v>2000</v>
          </cell>
        </row>
        <row r="9972">
          <cell r="C9972" t="str">
            <v>2000</v>
          </cell>
        </row>
        <row r="9973">
          <cell r="C9973" t="str">
            <v>2000</v>
          </cell>
        </row>
        <row r="9974">
          <cell r="C9974" t="str">
            <v>2000</v>
          </cell>
        </row>
        <row r="9975">
          <cell r="C9975" t="str">
            <v>2000</v>
          </cell>
        </row>
        <row r="9976">
          <cell r="C9976" t="str">
            <v>2000</v>
          </cell>
        </row>
        <row r="9977">
          <cell r="C9977" t="str">
            <v>2000</v>
          </cell>
        </row>
        <row r="9978">
          <cell r="C9978" t="str">
            <v>2000</v>
          </cell>
        </row>
        <row r="9979">
          <cell r="C9979" t="str">
            <v>2000</v>
          </cell>
        </row>
        <row r="9980">
          <cell r="C9980" t="str">
            <v>2000</v>
          </cell>
        </row>
        <row r="9981">
          <cell r="C9981" t="str">
            <v>2000</v>
          </cell>
        </row>
        <row r="9982">
          <cell r="C9982" t="str">
            <v>2000</v>
          </cell>
        </row>
        <row r="9983">
          <cell r="C9983" t="str">
            <v>2000</v>
          </cell>
        </row>
        <row r="9984">
          <cell r="C9984" t="str">
            <v>2000</v>
          </cell>
        </row>
        <row r="9985">
          <cell r="C9985" t="str">
            <v>2000</v>
          </cell>
        </row>
        <row r="9986">
          <cell r="C9986" t="str">
            <v>2000</v>
          </cell>
        </row>
        <row r="9987">
          <cell r="C9987" t="str">
            <v>2000</v>
          </cell>
        </row>
        <row r="9988">
          <cell r="C9988" t="str">
            <v>2000</v>
          </cell>
        </row>
        <row r="9989">
          <cell r="C9989" t="str">
            <v>2000</v>
          </cell>
        </row>
        <row r="9990">
          <cell r="C9990" t="str">
            <v>2000</v>
          </cell>
        </row>
        <row r="9991">
          <cell r="C9991" t="str">
            <v>2000</v>
          </cell>
        </row>
        <row r="9992">
          <cell r="C9992" t="str">
            <v>2000</v>
          </cell>
        </row>
        <row r="9993">
          <cell r="C9993" t="str">
            <v>2000</v>
          </cell>
        </row>
        <row r="9994">
          <cell r="C9994" t="str">
            <v>2000</v>
          </cell>
        </row>
        <row r="9995">
          <cell r="C9995" t="str">
            <v>2000</v>
          </cell>
        </row>
        <row r="9996">
          <cell r="C9996" t="str">
            <v>2000</v>
          </cell>
        </row>
        <row r="9997">
          <cell r="C9997" t="str">
            <v>2000</v>
          </cell>
        </row>
        <row r="9998">
          <cell r="C9998" t="str">
            <v>2000</v>
          </cell>
        </row>
        <row r="9999">
          <cell r="C9999" t="str">
            <v>2000</v>
          </cell>
        </row>
        <row r="10000">
          <cell r="C10000" t="str">
            <v>2000</v>
          </cell>
        </row>
        <row r="10001">
          <cell r="C10001" t="str">
            <v>2000</v>
          </cell>
        </row>
        <row r="10002">
          <cell r="C10002" t="str">
            <v>2000</v>
          </cell>
        </row>
        <row r="10003">
          <cell r="C10003" t="str">
            <v>2000</v>
          </cell>
        </row>
        <row r="10004">
          <cell r="C10004" t="str">
            <v>2000</v>
          </cell>
        </row>
        <row r="10005">
          <cell r="C10005" t="str">
            <v>2000</v>
          </cell>
        </row>
        <row r="10006">
          <cell r="C10006" t="str">
            <v>2000</v>
          </cell>
        </row>
        <row r="10007">
          <cell r="C10007" t="str">
            <v>2000</v>
          </cell>
        </row>
        <row r="10008">
          <cell r="C10008" t="str">
            <v>2000</v>
          </cell>
        </row>
        <row r="10009">
          <cell r="C10009" t="str">
            <v>2000</v>
          </cell>
        </row>
        <row r="10010">
          <cell r="C10010" t="str">
            <v>2000</v>
          </cell>
        </row>
        <row r="10011">
          <cell r="C10011" t="str">
            <v>2000</v>
          </cell>
        </row>
        <row r="10012">
          <cell r="C10012" t="str">
            <v>2000</v>
          </cell>
        </row>
        <row r="10013">
          <cell r="C10013" t="str">
            <v>2000</v>
          </cell>
        </row>
        <row r="10014">
          <cell r="C10014" t="str">
            <v>2000</v>
          </cell>
        </row>
        <row r="10015">
          <cell r="C10015" t="str">
            <v>2000</v>
          </cell>
        </row>
        <row r="10016">
          <cell r="C10016" t="str">
            <v>2000</v>
          </cell>
        </row>
        <row r="10017">
          <cell r="C10017" t="str">
            <v>2000</v>
          </cell>
        </row>
        <row r="10018">
          <cell r="C10018" t="str">
            <v>2000</v>
          </cell>
        </row>
        <row r="10019">
          <cell r="C10019" t="str">
            <v>2000</v>
          </cell>
        </row>
        <row r="10020">
          <cell r="C10020" t="str">
            <v>2000</v>
          </cell>
        </row>
        <row r="10021">
          <cell r="C10021" t="str">
            <v>2000</v>
          </cell>
        </row>
        <row r="10022">
          <cell r="C10022" t="str">
            <v>2000</v>
          </cell>
        </row>
        <row r="10023">
          <cell r="C10023" t="str">
            <v>2000</v>
          </cell>
        </row>
        <row r="10024">
          <cell r="C10024" t="str">
            <v>2000</v>
          </cell>
        </row>
        <row r="10025">
          <cell r="C10025" t="str">
            <v>2000</v>
          </cell>
        </row>
        <row r="10026">
          <cell r="C10026" t="str">
            <v>2000</v>
          </cell>
        </row>
        <row r="10027">
          <cell r="C10027" t="str">
            <v>2000</v>
          </cell>
        </row>
        <row r="10028">
          <cell r="C10028" t="str">
            <v>2000</v>
          </cell>
        </row>
        <row r="10029">
          <cell r="C10029" t="str">
            <v>2000</v>
          </cell>
        </row>
        <row r="10030">
          <cell r="C10030" t="str">
            <v>2000</v>
          </cell>
        </row>
        <row r="10031">
          <cell r="C10031" t="str">
            <v>2000</v>
          </cell>
        </row>
        <row r="10032">
          <cell r="C10032" t="str">
            <v>2000</v>
          </cell>
        </row>
        <row r="10033">
          <cell r="C10033" t="str">
            <v>2000</v>
          </cell>
        </row>
        <row r="10034">
          <cell r="C10034" t="str">
            <v>2000</v>
          </cell>
        </row>
        <row r="10035">
          <cell r="C10035" t="str">
            <v>2000</v>
          </cell>
        </row>
        <row r="10036">
          <cell r="C10036" t="str">
            <v>2000</v>
          </cell>
        </row>
        <row r="10037">
          <cell r="C10037" t="str">
            <v>2000</v>
          </cell>
        </row>
        <row r="10038">
          <cell r="C10038" t="str">
            <v>2000</v>
          </cell>
        </row>
        <row r="10039">
          <cell r="C10039" t="str">
            <v>2000</v>
          </cell>
        </row>
        <row r="10040">
          <cell r="C10040" t="str">
            <v>2000</v>
          </cell>
        </row>
        <row r="10041">
          <cell r="C10041" t="str">
            <v>2000</v>
          </cell>
        </row>
        <row r="10042">
          <cell r="C10042" t="str">
            <v>2000</v>
          </cell>
        </row>
        <row r="10043">
          <cell r="C10043" t="str">
            <v>2000</v>
          </cell>
        </row>
        <row r="10044">
          <cell r="C10044" t="str">
            <v>2000</v>
          </cell>
        </row>
        <row r="10045">
          <cell r="C10045" t="str">
            <v>2000</v>
          </cell>
        </row>
        <row r="10046">
          <cell r="C10046" t="str">
            <v>2000</v>
          </cell>
        </row>
        <row r="10047">
          <cell r="C10047" t="str">
            <v>2000</v>
          </cell>
        </row>
        <row r="10048">
          <cell r="C10048" t="str">
            <v>2000</v>
          </cell>
        </row>
        <row r="10049">
          <cell r="C10049" t="str">
            <v>2000</v>
          </cell>
        </row>
        <row r="10050">
          <cell r="C10050" t="str">
            <v>2000</v>
          </cell>
        </row>
        <row r="10051">
          <cell r="C10051" t="str">
            <v>2000</v>
          </cell>
        </row>
        <row r="10052">
          <cell r="C10052" t="str">
            <v>2000</v>
          </cell>
        </row>
        <row r="10053">
          <cell r="C10053" t="str">
            <v>2000</v>
          </cell>
        </row>
        <row r="10054">
          <cell r="C10054" t="str">
            <v>2000</v>
          </cell>
        </row>
        <row r="10055">
          <cell r="C10055" t="str">
            <v>2000</v>
          </cell>
        </row>
        <row r="10056">
          <cell r="C10056" t="str">
            <v>2000</v>
          </cell>
        </row>
        <row r="10057">
          <cell r="C10057" t="str">
            <v>2000</v>
          </cell>
        </row>
        <row r="10058">
          <cell r="C10058" t="str">
            <v>2000</v>
          </cell>
        </row>
        <row r="10059">
          <cell r="C10059" t="str">
            <v>2000</v>
          </cell>
        </row>
        <row r="10060">
          <cell r="C10060" t="str">
            <v>2000</v>
          </cell>
        </row>
        <row r="10061">
          <cell r="C10061" t="str">
            <v>2000</v>
          </cell>
        </row>
        <row r="10062">
          <cell r="C10062" t="str">
            <v>2000</v>
          </cell>
        </row>
        <row r="10063">
          <cell r="C10063" t="str">
            <v>2000</v>
          </cell>
        </row>
        <row r="10064">
          <cell r="C10064" t="str">
            <v>2000</v>
          </cell>
        </row>
        <row r="10065">
          <cell r="C10065" t="str">
            <v>2000</v>
          </cell>
        </row>
        <row r="10066">
          <cell r="C10066" t="str">
            <v>2000</v>
          </cell>
        </row>
        <row r="10067">
          <cell r="C10067" t="str">
            <v>2000</v>
          </cell>
        </row>
        <row r="10068">
          <cell r="C10068" t="str">
            <v>2000</v>
          </cell>
        </row>
        <row r="10069">
          <cell r="C10069" t="str">
            <v>2000</v>
          </cell>
        </row>
        <row r="10070">
          <cell r="C10070" t="str">
            <v>2000</v>
          </cell>
        </row>
        <row r="10071">
          <cell r="C10071" t="str">
            <v>2000</v>
          </cell>
        </row>
        <row r="10072">
          <cell r="C10072" t="str">
            <v>2000</v>
          </cell>
        </row>
        <row r="10073">
          <cell r="C10073" t="str">
            <v>2000</v>
          </cell>
        </row>
        <row r="10074">
          <cell r="C10074" t="str">
            <v>2000</v>
          </cell>
        </row>
        <row r="10075">
          <cell r="C10075" t="str">
            <v>2000</v>
          </cell>
        </row>
        <row r="10076">
          <cell r="C10076" t="str">
            <v>2000</v>
          </cell>
        </row>
        <row r="10077">
          <cell r="C10077" t="str">
            <v>2000</v>
          </cell>
        </row>
        <row r="10078">
          <cell r="C10078" t="str">
            <v>2000</v>
          </cell>
        </row>
        <row r="10079">
          <cell r="C10079" t="str">
            <v>2000</v>
          </cell>
        </row>
        <row r="10080">
          <cell r="C10080" t="str">
            <v>2000</v>
          </cell>
        </row>
        <row r="10081">
          <cell r="C10081" t="str">
            <v>2000</v>
          </cell>
        </row>
        <row r="10082">
          <cell r="C10082" t="str">
            <v>2000</v>
          </cell>
        </row>
        <row r="10083">
          <cell r="C10083" t="str">
            <v>2000</v>
          </cell>
        </row>
        <row r="10084">
          <cell r="C10084" t="str">
            <v>2000</v>
          </cell>
        </row>
        <row r="10085">
          <cell r="C10085" t="str">
            <v>2000</v>
          </cell>
        </row>
        <row r="10086">
          <cell r="C10086" t="str">
            <v>2000</v>
          </cell>
        </row>
        <row r="10087">
          <cell r="C10087" t="str">
            <v>2000</v>
          </cell>
        </row>
        <row r="10088">
          <cell r="C10088" t="str">
            <v>2000</v>
          </cell>
        </row>
        <row r="10089">
          <cell r="C10089" t="str">
            <v>2000</v>
          </cell>
        </row>
        <row r="10090">
          <cell r="C10090" t="str">
            <v>2000</v>
          </cell>
        </row>
        <row r="10091">
          <cell r="C10091" t="str">
            <v>2000</v>
          </cell>
        </row>
        <row r="10092">
          <cell r="C10092" t="str">
            <v>2000</v>
          </cell>
        </row>
        <row r="10093">
          <cell r="C10093" t="str">
            <v>2000</v>
          </cell>
        </row>
        <row r="10094">
          <cell r="C10094" t="str">
            <v>2000</v>
          </cell>
        </row>
        <row r="10095">
          <cell r="C10095" t="str">
            <v>2000</v>
          </cell>
        </row>
        <row r="10096">
          <cell r="C10096" t="str">
            <v>2000</v>
          </cell>
        </row>
        <row r="10097">
          <cell r="C10097" t="str">
            <v>2000</v>
          </cell>
        </row>
        <row r="10098">
          <cell r="C10098" t="str">
            <v>2000</v>
          </cell>
        </row>
        <row r="10099">
          <cell r="C10099" t="str">
            <v>2000</v>
          </cell>
        </row>
        <row r="10100">
          <cell r="C10100" t="str">
            <v>2000</v>
          </cell>
        </row>
        <row r="10101">
          <cell r="C10101" t="str">
            <v>2000</v>
          </cell>
        </row>
        <row r="10102">
          <cell r="C10102" t="str">
            <v>2000</v>
          </cell>
        </row>
        <row r="10103">
          <cell r="C10103" t="str">
            <v>2000</v>
          </cell>
        </row>
        <row r="10104">
          <cell r="C10104" t="str">
            <v>2000</v>
          </cell>
        </row>
        <row r="10105">
          <cell r="C10105" t="str">
            <v>2000</v>
          </cell>
        </row>
        <row r="10106">
          <cell r="C10106" t="str">
            <v>2000</v>
          </cell>
        </row>
        <row r="10107">
          <cell r="C10107" t="str">
            <v>2000</v>
          </cell>
        </row>
        <row r="10108">
          <cell r="C10108" t="str">
            <v>2000</v>
          </cell>
        </row>
        <row r="10109">
          <cell r="C10109" t="str">
            <v>2000</v>
          </cell>
        </row>
        <row r="10110">
          <cell r="C10110" t="str">
            <v>2000</v>
          </cell>
        </row>
        <row r="10111">
          <cell r="C10111" t="str">
            <v>2000</v>
          </cell>
        </row>
        <row r="10112">
          <cell r="C10112" t="str">
            <v>2000</v>
          </cell>
        </row>
        <row r="10113">
          <cell r="C10113" t="str">
            <v>2000</v>
          </cell>
        </row>
        <row r="10114">
          <cell r="C10114" t="str">
            <v>2000</v>
          </cell>
        </row>
        <row r="10115">
          <cell r="C10115" t="str">
            <v>2000</v>
          </cell>
        </row>
        <row r="10116">
          <cell r="C10116" t="str">
            <v>2000</v>
          </cell>
        </row>
        <row r="10117">
          <cell r="C10117" t="str">
            <v>2000</v>
          </cell>
        </row>
        <row r="10118">
          <cell r="C10118" t="str">
            <v>2000</v>
          </cell>
        </row>
        <row r="10119">
          <cell r="C10119" t="str">
            <v>2000</v>
          </cell>
        </row>
        <row r="10120">
          <cell r="C10120" t="str">
            <v>2000</v>
          </cell>
        </row>
        <row r="10121">
          <cell r="C10121" t="str">
            <v>2000</v>
          </cell>
        </row>
        <row r="10122">
          <cell r="C10122" t="str">
            <v>2000</v>
          </cell>
        </row>
        <row r="10123">
          <cell r="C10123" t="str">
            <v>2000</v>
          </cell>
        </row>
        <row r="10124">
          <cell r="C10124" t="str">
            <v>2000</v>
          </cell>
        </row>
        <row r="10125">
          <cell r="C10125" t="str">
            <v>2000</v>
          </cell>
        </row>
        <row r="10126">
          <cell r="C10126" t="str">
            <v>2000</v>
          </cell>
        </row>
        <row r="10127">
          <cell r="C10127" t="str">
            <v>2000</v>
          </cell>
        </row>
        <row r="10128">
          <cell r="C10128" t="str">
            <v>2000</v>
          </cell>
        </row>
        <row r="10129">
          <cell r="C10129" t="str">
            <v>2000</v>
          </cell>
        </row>
        <row r="10130">
          <cell r="C10130" t="str">
            <v>2000</v>
          </cell>
        </row>
        <row r="10131">
          <cell r="C10131" t="str">
            <v>2000</v>
          </cell>
        </row>
        <row r="10132">
          <cell r="C10132" t="str">
            <v>2000</v>
          </cell>
        </row>
        <row r="10133">
          <cell r="C10133" t="str">
            <v>2000</v>
          </cell>
        </row>
        <row r="10134">
          <cell r="C10134" t="str">
            <v>2000</v>
          </cell>
        </row>
        <row r="10135">
          <cell r="C10135" t="str">
            <v>2000</v>
          </cell>
        </row>
        <row r="10136">
          <cell r="C10136" t="str">
            <v>2000</v>
          </cell>
        </row>
        <row r="10137">
          <cell r="C10137" t="str">
            <v>2000</v>
          </cell>
        </row>
        <row r="10138">
          <cell r="C10138" t="str">
            <v>2000</v>
          </cell>
        </row>
        <row r="10139">
          <cell r="C10139" t="str">
            <v>2000</v>
          </cell>
        </row>
        <row r="10140">
          <cell r="C10140" t="str">
            <v>2000</v>
          </cell>
        </row>
        <row r="10141">
          <cell r="C10141" t="str">
            <v>2000</v>
          </cell>
        </row>
        <row r="10142">
          <cell r="C10142" t="str">
            <v>2000</v>
          </cell>
        </row>
        <row r="10143">
          <cell r="C10143" t="str">
            <v>2000</v>
          </cell>
        </row>
        <row r="10144">
          <cell r="C10144" t="str">
            <v>2000</v>
          </cell>
        </row>
        <row r="10145">
          <cell r="C10145" t="str">
            <v>2000</v>
          </cell>
        </row>
        <row r="10146">
          <cell r="C10146" t="str">
            <v>2000</v>
          </cell>
        </row>
        <row r="10147">
          <cell r="C10147" t="str">
            <v>2000</v>
          </cell>
        </row>
        <row r="10148">
          <cell r="C10148" t="str">
            <v>2000</v>
          </cell>
        </row>
        <row r="10149">
          <cell r="C10149" t="str">
            <v>2000</v>
          </cell>
        </row>
        <row r="10150">
          <cell r="C10150" t="str">
            <v>2000</v>
          </cell>
        </row>
        <row r="10151">
          <cell r="C10151" t="str">
            <v>2000</v>
          </cell>
        </row>
        <row r="10152">
          <cell r="C10152" t="str">
            <v>2000</v>
          </cell>
        </row>
        <row r="10153">
          <cell r="C10153" t="str">
            <v>2000</v>
          </cell>
        </row>
        <row r="10154">
          <cell r="C10154" t="str">
            <v>2000</v>
          </cell>
        </row>
        <row r="10155">
          <cell r="C10155" t="str">
            <v>2000</v>
          </cell>
        </row>
        <row r="10156">
          <cell r="C10156" t="str">
            <v>2000</v>
          </cell>
        </row>
        <row r="10157">
          <cell r="C10157" t="str">
            <v>2000</v>
          </cell>
        </row>
        <row r="10158">
          <cell r="C10158" t="str">
            <v>2000</v>
          </cell>
        </row>
        <row r="10159">
          <cell r="C10159" t="str">
            <v>2000</v>
          </cell>
        </row>
        <row r="10160">
          <cell r="C10160" t="str">
            <v>2000</v>
          </cell>
        </row>
        <row r="10161">
          <cell r="C10161" t="str">
            <v>2000</v>
          </cell>
        </row>
        <row r="10162">
          <cell r="C10162" t="str">
            <v>2000</v>
          </cell>
        </row>
        <row r="10163">
          <cell r="C10163" t="str">
            <v>2000</v>
          </cell>
        </row>
        <row r="10164">
          <cell r="C10164" t="str">
            <v>2000</v>
          </cell>
        </row>
        <row r="10165">
          <cell r="C10165" t="str">
            <v>2000</v>
          </cell>
        </row>
        <row r="10166">
          <cell r="C10166" t="str">
            <v>2000</v>
          </cell>
        </row>
        <row r="10167">
          <cell r="C10167" t="str">
            <v>2000</v>
          </cell>
        </row>
        <row r="10168">
          <cell r="C10168" t="str">
            <v>2000</v>
          </cell>
        </row>
        <row r="10169">
          <cell r="C10169" t="str">
            <v>2000</v>
          </cell>
        </row>
        <row r="10170">
          <cell r="C10170" t="str">
            <v>2000</v>
          </cell>
        </row>
        <row r="10171">
          <cell r="C10171" t="str">
            <v>2000</v>
          </cell>
        </row>
        <row r="10172">
          <cell r="C10172" t="str">
            <v>2000</v>
          </cell>
        </row>
        <row r="10173">
          <cell r="C10173" t="str">
            <v>2000</v>
          </cell>
        </row>
        <row r="10174">
          <cell r="C10174" t="str">
            <v>2000</v>
          </cell>
        </row>
        <row r="10175">
          <cell r="C10175" t="str">
            <v>2000</v>
          </cell>
        </row>
        <row r="10176">
          <cell r="C10176" t="str">
            <v>2000</v>
          </cell>
        </row>
        <row r="10177">
          <cell r="C10177" t="str">
            <v>2000</v>
          </cell>
        </row>
        <row r="10178">
          <cell r="C10178" t="str">
            <v>2000</v>
          </cell>
        </row>
        <row r="10179">
          <cell r="C10179" t="str">
            <v>2000</v>
          </cell>
        </row>
        <row r="10180">
          <cell r="C10180" t="str">
            <v>2000</v>
          </cell>
        </row>
        <row r="10181">
          <cell r="C10181" t="str">
            <v>2000</v>
          </cell>
        </row>
        <row r="10182">
          <cell r="C10182" t="str">
            <v>2000</v>
          </cell>
        </row>
        <row r="10183">
          <cell r="C10183" t="str">
            <v>2000</v>
          </cell>
        </row>
        <row r="10184">
          <cell r="C10184" t="str">
            <v>2000</v>
          </cell>
        </row>
        <row r="10185">
          <cell r="C10185" t="str">
            <v>2000</v>
          </cell>
        </row>
        <row r="10186">
          <cell r="C10186" t="str">
            <v>2000</v>
          </cell>
        </row>
        <row r="10187">
          <cell r="C10187" t="str">
            <v>2000</v>
          </cell>
        </row>
        <row r="10188">
          <cell r="C10188" t="str">
            <v>2000</v>
          </cell>
        </row>
        <row r="10189">
          <cell r="C10189" t="str">
            <v>2000</v>
          </cell>
        </row>
        <row r="10190">
          <cell r="C10190" t="str">
            <v>2000</v>
          </cell>
        </row>
        <row r="10191">
          <cell r="C10191" t="str">
            <v>2000</v>
          </cell>
        </row>
        <row r="10192">
          <cell r="C10192" t="str">
            <v>2000</v>
          </cell>
        </row>
        <row r="10193">
          <cell r="C10193" t="str">
            <v>2000</v>
          </cell>
        </row>
        <row r="10194">
          <cell r="C10194" t="str">
            <v>2000</v>
          </cell>
        </row>
        <row r="10195">
          <cell r="C10195" t="str">
            <v>2000</v>
          </cell>
        </row>
        <row r="10196">
          <cell r="C10196" t="str">
            <v>2000</v>
          </cell>
        </row>
        <row r="10197">
          <cell r="C10197" t="str">
            <v>2000</v>
          </cell>
        </row>
        <row r="10198">
          <cell r="C10198" t="str">
            <v>2000</v>
          </cell>
        </row>
        <row r="10199">
          <cell r="C10199" t="str">
            <v>2000</v>
          </cell>
        </row>
        <row r="10200">
          <cell r="C10200" t="str">
            <v>2000</v>
          </cell>
        </row>
        <row r="10201">
          <cell r="C10201" t="str">
            <v>2000</v>
          </cell>
        </row>
        <row r="10202">
          <cell r="C10202" t="str">
            <v>2000</v>
          </cell>
        </row>
        <row r="10203">
          <cell r="C10203" t="str">
            <v>2000</v>
          </cell>
        </row>
        <row r="10204">
          <cell r="C10204" t="str">
            <v>2000</v>
          </cell>
        </row>
        <row r="10205">
          <cell r="C10205" t="str">
            <v>2000</v>
          </cell>
        </row>
        <row r="10206">
          <cell r="C10206" t="str">
            <v>2000</v>
          </cell>
        </row>
        <row r="10207">
          <cell r="C10207" t="str">
            <v>2000</v>
          </cell>
        </row>
        <row r="10208">
          <cell r="C10208" t="str">
            <v>2000</v>
          </cell>
        </row>
        <row r="10209">
          <cell r="C10209" t="str">
            <v>2000</v>
          </cell>
        </row>
        <row r="10210">
          <cell r="C10210" t="str">
            <v>2000</v>
          </cell>
        </row>
        <row r="10211">
          <cell r="C10211" t="str">
            <v>2000</v>
          </cell>
        </row>
        <row r="10212">
          <cell r="C10212" t="str">
            <v>2000</v>
          </cell>
        </row>
        <row r="10213">
          <cell r="C10213" t="str">
            <v>2000</v>
          </cell>
        </row>
        <row r="10214">
          <cell r="C10214" t="str">
            <v>2000</v>
          </cell>
        </row>
        <row r="10215">
          <cell r="C10215" t="str">
            <v>2000</v>
          </cell>
        </row>
        <row r="10216">
          <cell r="C10216" t="str">
            <v>2000</v>
          </cell>
        </row>
        <row r="10217">
          <cell r="C10217" t="str">
            <v>2000</v>
          </cell>
        </row>
        <row r="10218">
          <cell r="C10218" t="str">
            <v>2000</v>
          </cell>
        </row>
        <row r="10219">
          <cell r="C10219" t="str">
            <v>2000</v>
          </cell>
        </row>
        <row r="10220">
          <cell r="C10220" t="str">
            <v>2000</v>
          </cell>
        </row>
        <row r="10221">
          <cell r="C10221" t="str">
            <v>2000</v>
          </cell>
        </row>
        <row r="10222">
          <cell r="C10222" t="str">
            <v>2000</v>
          </cell>
        </row>
        <row r="10223">
          <cell r="C10223" t="str">
            <v>2000</v>
          </cell>
        </row>
        <row r="10224">
          <cell r="C10224" t="str">
            <v>2000</v>
          </cell>
        </row>
        <row r="10225">
          <cell r="C10225" t="str">
            <v>2000</v>
          </cell>
        </row>
        <row r="10226">
          <cell r="C10226" t="str">
            <v>2000</v>
          </cell>
        </row>
        <row r="10227">
          <cell r="C10227" t="str">
            <v>2000</v>
          </cell>
        </row>
        <row r="10228">
          <cell r="C10228" t="str">
            <v>2000</v>
          </cell>
        </row>
        <row r="10229">
          <cell r="C10229" t="str">
            <v>2000</v>
          </cell>
        </row>
        <row r="10230">
          <cell r="C10230" t="str">
            <v>2000</v>
          </cell>
        </row>
        <row r="10231">
          <cell r="C10231" t="str">
            <v>2000</v>
          </cell>
        </row>
        <row r="10232">
          <cell r="C10232" t="str">
            <v>2000</v>
          </cell>
        </row>
        <row r="10233">
          <cell r="C10233" t="str">
            <v>2000</v>
          </cell>
        </row>
        <row r="10234">
          <cell r="C10234" t="str">
            <v>2000</v>
          </cell>
        </row>
        <row r="10235">
          <cell r="C10235" t="str">
            <v>2000</v>
          </cell>
        </row>
        <row r="10236">
          <cell r="C10236" t="str">
            <v>2000</v>
          </cell>
        </row>
        <row r="10237">
          <cell r="C10237" t="str">
            <v>2000</v>
          </cell>
        </row>
        <row r="10238">
          <cell r="C10238" t="str">
            <v>2000</v>
          </cell>
        </row>
        <row r="10239">
          <cell r="C10239" t="str">
            <v>2000</v>
          </cell>
        </row>
        <row r="10240">
          <cell r="C10240" t="str">
            <v>2000</v>
          </cell>
        </row>
        <row r="10241">
          <cell r="C10241" t="str">
            <v>2000</v>
          </cell>
        </row>
        <row r="10242">
          <cell r="C10242" t="str">
            <v>2000</v>
          </cell>
        </row>
        <row r="10243">
          <cell r="C10243" t="str">
            <v>2000</v>
          </cell>
        </row>
        <row r="10244">
          <cell r="C10244" t="str">
            <v>2000</v>
          </cell>
        </row>
        <row r="10245">
          <cell r="C10245" t="str">
            <v>2000</v>
          </cell>
        </row>
        <row r="10246">
          <cell r="C10246" t="str">
            <v>2000</v>
          </cell>
        </row>
        <row r="10247">
          <cell r="C10247" t="str">
            <v>2000</v>
          </cell>
        </row>
        <row r="10248">
          <cell r="C10248" t="str">
            <v>2000</v>
          </cell>
        </row>
        <row r="10249">
          <cell r="C10249" t="str">
            <v>2000</v>
          </cell>
        </row>
        <row r="10250">
          <cell r="C10250" t="str">
            <v>2000</v>
          </cell>
        </row>
        <row r="10251">
          <cell r="C10251" t="str">
            <v>2000</v>
          </cell>
        </row>
        <row r="10252">
          <cell r="C10252" t="str">
            <v>2000</v>
          </cell>
        </row>
        <row r="10253">
          <cell r="C10253" t="str">
            <v>2000</v>
          </cell>
        </row>
        <row r="10254">
          <cell r="C10254" t="str">
            <v>2000</v>
          </cell>
        </row>
        <row r="10255">
          <cell r="C10255" t="str">
            <v>2000</v>
          </cell>
        </row>
        <row r="10256">
          <cell r="C10256" t="str">
            <v>2000</v>
          </cell>
        </row>
        <row r="10257">
          <cell r="C10257" t="str">
            <v>2000</v>
          </cell>
        </row>
        <row r="10258">
          <cell r="C10258" t="str">
            <v>2000</v>
          </cell>
        </row>
        <row r="10259">
          <cell r="C10259" t="str">
            <v>2000</v>
          </cell>
        </row>
        <row r="10260">
          <cell r="C10260" t="str">
            <v>2000</v>
          </cell>
        </row>
        <row r="10261">
          <cell r="C10261" t="str">
            <v>2000</v>
          </cell>
        </row>
        <row r="10262">
          <cell r="C10262" t="str">
            <v>2000</v>
          </cell>
        </row>
        <row r="10263">
          <cell r="C10263" t="str">
            <v>2000</v>
          </cell>
        </row>
        <row r="10264">
          <cell r="C10264" t="str">
            <v>2000</v>
          </cell>
        </row>
        <row r="10265">
          <cell r="C10265" t="str">
            <v>2000</v>
          </cell>
        </row>
        <row r="10266">
          <cell r="C10266" t="str">
            <v>2000</v>
          </cell>
        </row>
        <row r="10267">
          <cell r="C10267" t="str">
            <v>2000</v>
          </cell>
        </row>
        <row r="10268">
          <cell r="C10268" t="str">
            <v>2000</v>
          </cell>
        </row>
        <row r="10269">
          <cell r="C10269" t="str">
            <v>2000</v>
          </cell>
        </row>
        <row r="10270">
          <cell r="C10270" t="str">
            <v>2000</v>
          </cell>
        </row>
        <row r="10271">
          <cell r="C10271" t="str">
            <v>2000</v>
          </cell>
        </row>
        <row r="10272">
          <cell r="C10272" t="str">
            <v>2000</v>
          </cell>
        </row>
        <row r="10273">
          <cell r="C10273" t="str">
            <v>2000</v>
          </cell>
        </row>
        <row r="10274">
          <cell r="C10274" t="str">
            <v>2000</v>
          </cell>
        </row>
        <row r="10275">
          <cell r="C10275" t="str">
            <v>2000</v>
          </cell>
        </row>
        <row r="10276">
          <cell r="C10276" t="str">
            <v>2000</v>
          </cell>
        </row>
        <row r="10277">
          <cell r="C10277" t="str">
            <v>2000</v>
          </cell>
        </row>
        <row r="10278">
          <cell r="C10278" t="str">
            <v>2000</v>
          </cell>
        </row>
        <row r="10279">
          <cell r="C10279" t="str">
            <v>2000</v>
          </cell>
        </row>
        <row r="10280">
          <cell r="C10280" t="str">
            <v>2000</v>
          </cell>
        </row>
        <row r="10281">
          <cell r="C10281" t="str">
            <v>2000</v>
          </cell>
        </row>
        <row r="10282">
          <cell r="C10282" t="str">
            <v>2000</v>
          </cell>
        </row>
        <row r="10283">
          <cell r="C10283" t="str">
            <v>2000</v>
          </cell>
        </row>
        <row r="10284">
          <cell r="C10284" t="str">
            <v>2000</v>
          </cell>
        </row>
        <row r="10285">
          <cell r="C10285" t="str">
            <v>2000</v>
          </cell>
        </row>
        <row r="10286">
          <cell r="C10286" t="str">
            <v>2000</v>
          </cell>
        </row>
        <row r="10287">
          <cell r="C10287" t="str">
            <v>2000</v>
          </cell>
        </row>
        <row r="10288">
          <cell r="C10288" t="str">
            <v>2000</v>
          </cell>
        </row>
        <row r="10289">
          <cell r="C10289" t="str">
            <v>2000</v>
          </cell>
        </row>
        <row r="10290">
          <cell r="C10290" t="str">
            <v>2000</v>
          </cell>
        </row>
        <row r="10291">
          <cell r="C10291" t="str">
            <v>2000</v>
          </cell>
        </row>
        <row r="10292">
          <cell r="C10292" t="str">
            <v>2000</v>
          </cell>
        </row>
        <row r="10293">
          <cell r="C10293" t="str">
            <v>2000</v>
          </cell>
        </row>
        <row r="10294">
          <cell r="C10294" t="str">
            <v>2000</v>
          </cell>
        </row>
        <row r="10295">
          <cell r="C10295" t="str">
            <v>2000</v>
          </cell>
        </row>
        <row r="10296">
          <cell r="C10296" t="str">
            <v>2000</v>
          </cell>
        </row>
        <row r="10297">
          <cell r="C10297" t="str">
            <v>2000</v>
          </cell>
        </row>
        <row r="10298">
          <cell r="C10298" t="str">
            <v>2000</v>
          </cell>
        </row>
        <row r="10299">
          <cell r="C10299" t="str">
            <v>2000</v>
          </cell>
        </row>
        <row r="10300">
          <cell r="C10300" t="str">
            <v>2000</v>
          </cell>
        </row>
        <row r="10301">
          <cell r="C10301" t="str">
            <v>2000</v>
          </cell>
        </row>
        <row r="10302">
          <cell r="C10302" t="str">
            <v>2000</v>
          </cell>
        </row>
        <row r="10303">
          <cell r="C10303" t="str">
            <v>2000</v>
          </cell>
        </row>
        <row r="10304">
          <cell r="C10304" t="str">
            <v>2000</v>
          </cell>
        </row>
        <row r="10305">
          <cell r="C10305" t="str">
            <v>2000</v>
          </cell>
        </row>
        <row r="10306">
          <cell r="C10306" t="str">
            <v>2000</v>
          </cell>
        </row>
        <row r="10307">
          <cell r="C10307" t="str">
            <v>2000</v>
          </cell>
        </row>
        <row r="10308">
          <cell r="C10308" t="str">
            <v>2000</v>
          </cell>
        </row>
        <row r="10309">
          <cell r="C10309" t="str">
            <v>2000</v>
          </cell>
        </row>
        <row r="10310">
          <cell r="C10310" t="str">
            <v>2000</v>
          </cell>
        </row>
        <row r="10311">
          <cell r="C10311" t="str">
            <v>2000</v>
          </cell>
        </row>
        <row r="10312">
          <cell r="C10312" t="str">
            <v>2000</v>
          </cell>
        </row>
        <row r="10313">
          <cell r="C10313" t="str">
            <v>2000</v>
          </cell>
        </row>
        <row r="10314">
          <cell r="C10314" t="str">
            <v>2000</v>
          </cell>
        </row>
        <row r="10315">
          <cell r="C10315" t="str">
            <v>2000</v>
          </cell>
        </row>
        <row r="10316">
          <cell r="C10316" t="str">
            <v>2000</v>
          </cell>
        </row>
        <row r="10317">
          <cell r="C10317" t="str">
            <v>2000</v>
          </cell>
        </row>
        <row r="10318">
          <cell r="C10318" t="str">
            <v>2000</v>
          </cell>
        </row>
        <row r="10319">
          <cell r="C10319" t="str">
            <v>2000</v>
          </cell>
        </row>
        <row r="10320">
          <cell r="C10320" t="str">
            <v>2000</v>
          </cell>
        </row>
        <row r="10321">
          <cell r="C10321" t="str">
            <v>2000</v>
          </cell>
        </row>
        <row r="10322">
          <cell r="C10322" t="str">
            <v>2000</v>
          </cell>
        </row>
        <row r="10323">
          <cell r="C10323" t="str">
            <v>2000</v>
          </cell>
        </row>
        <row r="10324">
          <cell r="C10324" t="str">
            <v>2000</v>
          </cell>
        </row>
        <row r="10325">
          <cell r="C10325" t="str">
            <v>2000</v>
          </cell>
        </row>
        <row r="10326">
          <cell r="C10326" t="str">
            <v>2000</v>
          </cell>
        </row>
        <row r="10327">
          <cell r="C10327" t="str">
            <v>2000</v>
          </cell>
        </row>
        <row r="10328">
          <cell r="C10328" t="str">
            <v>2000</v>
          </cell>
        </row>
        <row r="10329">
          <cell r="C10329" t="str">
            <v>2000</v>
          </cell>
        </row>
        <row r="10330">
          <cell r="C10330" t="str">
            <v>2000</v>
          </cell>
        </row>
        <row r="10331">
          <cell r="C10331" t="str">
            <v>2000</v>
          </cell>
        </row>
        <row r="10332">
          <cell r="C10332" t="str">
            <v>2000</v>
          </cell>
        </row>
        <row r="10333">
          <cell r="C10333" t="str">
            <v>2000</v>
          </cell>
        </row>
        <row r="10334">
          <cell r="C10334" t="str">
            <v>2000</v>
          </cell>
        </row>
        <row r="10335">
          <cell r="C10335" t="str">
            <v>2000</v>
          </cell>
        </row>
        <row r="10336">
          <cell r="C10336" t="str">
            <v>2000</v>
          </cell>
        </row>
        <row r="10337">
          <cell r="C10337" t="str">
            <v>2000</v>
          </cell>
        </row>
        <row r="10338">
          <cell r="C10338" t="str">
            <v>2000</v>
          </cell>
        </row>
        <row r="10339">
          <cell r="C10339" t="str">
            <v>2000</v>
          </cell>
        </row>
        <row r="10340">
          <cell r="C10340" t="str">
            <v>2000</v>
          </cell>
        </row>
        <row r="10341">
          <cell r="C10341" t="str">
            <v>2000</v>
          </cell>
        </row>
        <row r="10342">
          <cell r="C10342" t="str">
            <v>2000</v>
          </cell>
        </row>
        <row r="10343">
          <cell r="C10343" t="str">
            <v>2000</v>
          </cell>
        </row>
        <row r="10344">
          <cell r="C10344" t="str">
            <v>2000</v>
          </cell>
        </row>
        <row r="10345">
          <cell r="C10345" t="str">
            <v>2000</v>
          </cell>
        </row>
        <row r="10346">
          <cell r="C10346" t="str">
            <v>2000</v>
          </cell>
        </row>
        <row r="10347">
          <cell r="C10347" t="str">
            <v>2000</v>
          </cell>
        </row>
        <row r="10348">
          <cell r="C10348" t="str">
            <v>2000</v>
          </cell>
        </row>
        <row r="10349">
          <cell r="C10349" t="str">
            <v>2000</v>
          </cell>
        </row>
        <row r="10350">
          <cell r="C10350" t="str">
            <v>2000</v>
          </cell>
        </row>
        <row r="10351">
          <cell r="C10351" t="str">
            <v>2000</v>
          </cell>
        </row>
        <row r="10352">
          <cell r="C10352" t="str">
            <v>2000</v>
          </cell>
        </row>
        <row r="10353">
          <cell r="C10353" t="str">
            <v>2000</v>
          </cell>
        </row>
        <row r="10354">
          <cell r="C10354" t="str">
            <v>2000</v>
          </cell>
        </row>
        <row r="10355">
          <cell r="C10355" t="str">
            <v>2000</v>
          </cell>
        </row>
        <row r="10356">
          <cell r="C10356" t="str">
            <v>2000</v>
          </cell>
        </row>
        <row r="10357">
          <cell r="C10357" t="str">
            <v>2000</v>
          </cell>
        </row>
        <row r="10358">
          <cell r="C10358" t="str">
            <v>2000</v>
          </cell>
        </row>
        <row r="10359">
          <cell r="C10359" t="str">
            <v>2000</v>
          </cell>
        </row>
        <row r="10360">
          <cell r="C10360" t="str">
            <v>2000</v>
          </cell>
        </row>
        <row r="10361">
          <cell r="C10361" t="str">
            <v>2000</v>
          </cell>
        </row>
        <row r="10362">
          <cell r="C10362" t="str">
            <v>2000</v>
          </cell>
        </row>
        <row r="10363">
          <cell r="C10363" t="str">
            <v>2000</v>
          </cell>
        </row>
        <row r="10364">
          <cell r="C10364" t="str">
            <v>2000</v>
          </cell>
        </row>
        <row r="10365">
          <cell r="C10365" t="str">
            <v>2000</v>
          </cell>
        </row>
        <row r="10366">
          <cell r="C10366" t="str">
            <v>2000</v>
          </cell>
        </row>
        <row r="10367">
          <cell r="C10367" t="str">
            <v>2000</v>
          </cell>
        </row>
        <row r="10368">
          <cell r="C10368" t="str">
            <v>2000</v>
          </cell>
        </row>
        <row r="10369">
          <cell r="C10369" t="str">
            <v>2000</v>
          </cell>
        </row>
        <row r="10370">
          <cell r="C10370" t="str">
            <v>2000</v>
          </cell>
        </row>
        <row r="10371">
          <cell r="C10371" t="str">
            <v>2000</v>
          </cell>
        </row>
        <row r="10372">
          <cell r="C10372" t="str">
            <v>2000</v>
          </cell>
        </row>
        <row r="10373">
          <cell r="C10373" t="str">
            <v>2000</v>
          </cell>
        </row>
        <row r="10374">
          <cell r="C10374" t="str">
            <v>2000</v>
          </cell>
        </row>
        <row r="10375">
          <cell r="C10375" t="str">
            <v>2000</v>
          </cell>
        </row>
        <row r="10376">
          <cell r="C10376" t="str">
            <v>2000</v>
          </cell>
        </row>
        <row r="10377">
          <cell r="C10377" t="str">
            <v>2000</v>
          </cell>
        </row>
        <row r="10378">
          <cell r="C10378" t="str">
            <v>2000</v>
          </cell>
        </row>
        <row r="10379">
          <cell r="C10379" t="str">
            <v>2000</v>
          </cell>
        </row>
        <row r="10380">
          <cell r="C10380" t="str">
            <v>2000</v>
          </cell>
        </row>
        <row r="10381">
          <cell r="C10381" t="str">
            <v>2000</v>
          </cell>
        </row>
        <row r="10382">
          <cell r="C10382" t="str">
            <v>2000</v>
          </cell>
        </row>
        <row r="10383">
          <cell r="C10383" t="str">
            <v>2000</v>
          </cell>
        </row>
        <row r="10384">
          <cell r="C10384" t="str">
            <v>2000</v>
          </cell>
        </row>
        <row r="10385">
          <cell r="C10385" t="str">
            <v>2000</v>
          </cell>
        </row>
        <row r="10386">
          <cell r="C10386" t="str">
            <v>2000</v>
          </cell>
        </row>
        <row r="10387">
          <cell r="C10387" t="str">
            <v>2000</v>
          </cell>
        </row>
        <row r="10388">
          <cell r="C10388" t="str">
            <v>2000</v>
          </cell>
        </row>
        <row r="10389">
          <cell r="C10389" t="str">
            <v>2000</v>
          </cell>
        </row>
        <row r="10390">
          <cell r="C10390" t="str">
            <v>2000</v>
          </cell>
        </row>
        <row r="10391">
          <cell r="C10391" t="str">
            <v>2000</v>
          </cell>
        </row>
        <row r="10392">
          <cell r="C10392" t="str">
            <v>2000</v>
          </cell>
        </row>
        <row r="10393">
          <cell r="C10393" t="str">
            <v>2000</v>
          </cell>
        </row>
        <row r="10394">
          <cell r="C10394" t="str">
            <v>2000</v>
          </cell>
        </row>
        <row r="10395">
          <cell r="C10395" t="str">
            <v>2000</v>
          </cell>
        </row>
        <row r="10396">
          <cell r="C10396" t="str">
            <v>2000</v>
          </cell>
        </row>
        <row r="10397">
          <cell r="C10397" t="str">
            <v>2000</v>
          </cell>
        </row>
        <row r="10398">
          <cell r="C10398" t="str">
            <v>2000</v>
          </cell>
        </row>
        <row r="10399">
          <cell r="C10399" t="str">
            <v>2000</v>
          </cell>
        </row>
        <row r="10400">
          <cell r="C10400" t="str">
            <v>2000</v>
          </cell>
        </row>
        <row r="10401">
          <cell r="C10401" t="str">
            <v>2000</v>
          </cell>
        </row>
        <row r="10402">
          <cell r="C10402" t="str">
            <v>2000</v>
          </cell>
        </row>
        <row r="10403">
          <cell r="C10403" t="str">
            <v>2000</v>
          </cell>
        </row>
        <row r="10404">
          <cell r="C10404" t="str">
            <v>2000</v>
          </cell>
        </row>
        <row r="10405">
          <cell r="C10405" t="str">
            <v>2000</v>
          </cell>
        </row>
        <row r="10406">
          <cell r="C10406" t="str">
            <v>2000</v>
          </cell>
        </row>
        <row r="10407">
          <cell r="C10407" t="str">
            <v>2000</v>
          </cell>
        </row>
        <row r="10408">
          <cell r="C10408" t="str">
            <v>2000</v>
          </cell>
        </row>
        <row r="10409">
          <cell r="C10409" t="str">
            <v>2000</v>
          </cell>
        </row>
        <row r="10410">
          <cell r="C10410" t="str">
            <v>2000</v>
          </cell>
        </row>
        <row r="10411">
          <cell r="C10411" t="str">
            <v>2000</v>
          </cell>
        </row>
        <row r="10412">
          <cell r="C10412" t="str">
            <v>2000</v>
          </cell>
        </row>
        <row r="10413">
          <cell r="C10413" t="str">
            <v>2000</v>
          </cell>
        </row>
        <row r="10414">
          <cell r="C10414" t="str">
            <v>2000</v>
          </cell>
        </row>
        <row r="10415">
          <cell r="C10415" t="str">
            <v>2000</v>
          </cell>
        </row>
        <row r="10416">
          <cell r="C10416" t="str">
            <v>2000</v>
          </cell>
        </row>
        <row r="10417">
          <cell r="C10417" t="str">
            <v>2000</v>
          </cell>
        </row>
        <row r="10418">
          <cell r="C10418" t="str">
            <v>2000</v>
          </cell>
        </row>
        <row r="10419">
          <cell r="C10419" t="str">
            <v>2000</v>
          </cell>
        </row>
        <row r="10420">
          <cell r="C10420" t="str">
            <v>2000</v>
          </cell>
        </row>
        <row r="10421">
          <cell r="C10421" t="str">
            <v>2000</v>
          </cell>
        </row>
        <row r="10422">
          <cell r="C10422" t="str">
            <v>2000</v>
          </cell>
        </row>
        <row r="10423">
          <cell r="C10423" t="str">
            <v>2000</v>
          </cell>
        </row>
        <row r="10424">
          <cell r="C10424" t="str">
            <v>2000</v>
          </cell>
        </row>
        <row r="10425">
          <cell r="C10425" t="str">
            <v>2000</v>
          </cell>
        </row>
        <row r="10426">
          <cell r="C10426" t="str">
            <v>2000</v>
          </cell>
        </row>
        <row r="10427">
          <cell r="C10427" t="str">
            <v>2000</v>
          </cell>
        </row>
        <row r="10428">
          <cell r="C10428" t="str">
            <v>2000</v>
          </cell>
        </row>
        <row r="10429">
          <cell r="C10429" t="str">
            <v>2000</v>
          </cell>
        </row>
        <row r="10430">
          <cell r="C10430" t="str">
            <v>2000</v>
          </cell>
        </row>
        <row r="10431">
          <cell r="C10431" t="str">
            <v>2000</v>
          </cell>
        </row>
        <row r="10432">
          <cell r="C10432" t="str">
            <v>2000</v>
          </cell>
        </row>
        <row r="10433">
          <cell r="C10433" t="str">
            <v>2000</v>
          </cell>
        </row>
        <row r="10434">
          <cell r="C10434" t="str">
            <v>2000</v>
          </cell>
        </row>
        <row r="10435">
          <cell r="C10435" t="str">
            <v>2000</v>
          </cell>
        </row>
        <row r="10436">
          <cell r="C10436" t="str">
            <v>2000</v>
          </cell>
        </row>
        <row r="10437">
          <cell r="C10437" t="str">
            <v>2000</v>
          </cell>
        </row>
        <row r="10438">
          <cell r="C10438" t="str">
            <v>2000</v>
          </cell>
        </row>
        <row r="10439">
          <cell r="C10439" t="str">
            <v>2000</v>
          </cell>
        </row>
        <row r="10440">
          <cell r="C10440" t="str">
            <v>2000</v>
          </cell>
        </row>
        <row r="10441">
          <cell r="C10441" t="str">
            <v>2000</v>
          </cell>
        </row>
        <row r="10442">
          <cell r="C10442" t="str">
            <v>2000</v>
          </cell>
        </row>
        <row r="10443">
          <cell r="C10443" t="str">
            <v>2000</v>
          </cell>
        </row>
        <row r="10444">
          <cell r="C10444" t="str">
            <v>2000</v>
          </cell>
        </row>
        <row r="10445">
          <cell r="C10445" t="str">
            <v>2000</v>
          </cell>
        </row>
        <row r="10446">
          <cell r="C10446" t="str">
            <v>2000</v>
          </cell>
        </row>
        <row r="10447">
          <cell r="C10447" t="str">
            <v>2000</v>
          </cell>
        </row>
        <row r="10448">
          <cell r="C10448" t="str">
            <v>2000</v>
          </cell>
        </row>
        <row r="10449">
          <cell r="C10449" t="str">
            <v>2000</v>
          </cell>
        </row>
        <row r="10450">
          <cell r="C10450" t="str">
            <v>2000</v>
          </cell>
        </row>
        <row r="10451">
          <cell r="C10451" t="str">
            <v>2000</v>
          </cell>
        </row>
        <row r="10452">
          <cell r="C10452" t="str">
            <v>2000</v>
          </cell>
        </row>
        <row r="10453">
          <cell r="C10453" t="str">
            <v>2000</v>
          </cell>
        </row>
        <row r="10454">
          <cell r="C10454" t="str">
            <v>2000</v>
          </cell>
        </row>
        <row r="10455">
          <cell r="C10455" t="str">
            <v>2000</v>
          </cell>
        </row>
        <row r="10456">
          <cell r="C10456" t="str">
            <v>2000</v>
          </cell>
        </row>
        <row r="10457">
          <cell r="C10457" t="str">
            <v>2000</v>
          </cell>
        </row>
        <row r="10458">
          <cell r="C10458" t="str">
            <v>2000</v>
          </cell>
        </row>
        <row r="10459">
          <cell r="C10459" t="str">
            <v>2000</v>
          </cell>
        </row>
        <row r="10460">
          <cell r="C10460" t="str">
            <v>2000</v>
          </cell>
        </row>
        <row r="10461">
          <cell r="C10461" t="str">
            <v>2000</v>
          </cell>
        </row>
        <row r="10462">
          <cell r="C10462" t="str">
            <v>2000</v>
          </cell>
        </row>
        <row r="10463">
          <cell r="C10463" t="str">
            <v>2000</v>
          </cell>
        </row>
        <row r="10464">
          <cell r="C10464" t="str">
            <v>2000</v>
          </cell>
        </row>
        <row r="10465">
          <cell r="C10465" t="str">
            <v>2000</v>
          </cell>
        </row>
        <row r="10466">
          <cell r="C10466" t="str">
            <v>2000</v>
          </cell>
        </row>
        <row r="10467">
          <cell r="C10467" t="str">
            <v>2000</v>
          </cell>
        </row>
        <row r="10468">
          <cell r="C10468" t="str">
            <v>2000</v>
          </cell>
        </row>
        <row r="10469">
          <cell r="C10469" t="str">
            <v>2000</v>
          </cell>
        </row>
        <row r="10470">
          <cell r="C10470" t="str">
            <v>2000</v>
          </cell>
        </row>
        <row r="10471">
          <cell r="C10471" t="str">
            <v>2000</v>
          </cell>
        </row>
        <row r="10472">
          <cell r="C10472" t="str">
            <v>2000</v>
          </cell>
        </row>
        <row r="10473">
          <cell r="C10473" t="str">
            <v>2000</v>
          </cell>
        </row>
        <row r="10474">
          <cell r="C10474" t="str">
            <v>2000</v>
          </cell>
        </row>
        <row r="10475">
          <cell r="C10475" t="str">
            <v>2000</v>
          </cell>
        </row>
        <row r="10476">
          <cell r="C10476" t="str">
            <v>2000</v>
          </cell>
        </row>
        <row r="10477">
          <cell r="C10477" t="str">
            <v>2000</v>
          </cell>
        </row>
        <row r="10478">
          <cell r="C10478" t="str">
            <v>2000</v>
          </cell>
        </row>
        <row r="10479">
          <cell r="C10479" t="str">
            <v>2000</v>
          </cell>
        </row>
        <row r="10480">
          <cell r="C10480" t="str">
            <v>2000</v>
          </cell>
        </row>
        <row r="10481">
          <cell r="C10481" t="str">
            <v>2000</v>
          </cell>
        </row>
        <row r="10482">
          <cell r="C10482" t="str">
            <v>2000</v>
          </cell>
        </row>
        <row r="10483">
          <cell r="C10483" t="str">
            <v>2000</v>
          </cell>
        </row>
        <row r="10484">
          <cell r="C10484" t="str">
            <v>2000</v>
          </cell>
        </row>
        <row r="10485">
          <cell r="C10485" t="str">
            <v>2000</v>
          </cell>
        </row>
        <row r="10486">
          <cell r="C10486" t="str">
            <v>2000</v>
          </cell>
        </row>
        <row r="10487">
          <cell r="C10487" t="str">
            <v>2000</v>
          </cell>
        </row>
        <row r="10488">
          <cell r="C10488" t="str">
            <v>2000</v>
          </cell>
        </row>
        <row r="10489">
          <cell r="C10489" t="str">
            <v>2000</v>
          </cell>
        </row>
        <row r="10490">
          <cell r="C10490" t="str">
            <v>2000</v>
          </cell>
        </row>
        <row r="10491">
          <cell r="C10491" t="str">
            <v>2000</v>
          </cell>
        </row>
        <row r="10492">
          <cell r="C10492" t="str">
            <v>2000</v>
          </cell>
        </row>
        <row r="10493">
          <cell r="C10493" t="str">
            <v>2000</v>
          </cell>
        </row>
        <row r="10494">
          <cell r="C10494" t="str">
            <v>2000</v>
          </cell>
        </row>
        <row r="10495">
          <cell r="C10495" t="str">
            <v>2000</v>
          </cell>
        </row>
        <row r="10496">
          <cell r="C10496" t="str">
            <v>2000</v>
          </cell>
        </row>
        <row r="10497">
          <cell r="C10497" t="str">
            <v>2000</v>
          </cell>
        </row>
        <row r="10498">
          <cell r="C10498" t="str">
            <v>2000</v>
          </cell>
        </row>
        <row r="10499">
          <cell r="C10499" t="str">
            <v>2000</v>
          </cell>
        </row>
        <row r="10500">
          <cell r="C10500" t="str">
            <v>2000</v>
          </cell>
        </row>
        <row r="10501">
          <cell r="C10501" t="str">
            <v>2000</v>
          </cell>
        </row>
        <row r="10502">
          <cell r="C10502" t="str">
            <v>2000</v>
          </cell>
        </row>
        <row r="10503">
          <cell r="C10503" t="str">
            <v>2000</v>
          </cell>
        </row>
        <row r="10504">
          <cell r="C10504" t="str">
            <v>2000</v>
          </cell>
        </row>
        <row r="10505">
          <cell r="C10505" t="str">
            <v>2000</v>
          </cell>
        </row>
        <row r="10506">
          <cell r="C10506" t="str">
            <v>2000</v>
          </cell>
        </row>
        <row r="10507">
          <cell r="C10507" t="str">
            <v>2000</v>
          </cell>
        </row>
        <row r="10508">
          <cell r="C10508" t="str">
            <v>2000</v>
          </cell>
        </row>
        <row r="10509">
          <cell r="C10509" t="str">
            <v>2000</v>
          </cell>
        </row>
        <row r="10510">
          <cell r="C10510" t="str">
            <v>2000</v>
          </cell>
        </row>
        <row r="10511">
          <cell r="C10511" t="str">
            <v>2000</v>
          </cell>
        </row>
        <row r="10512">
          <cell r="C10512" t="str">
            <v>2000</v>
          </cell>
        </row>
        <row r="10513">
          <cell r="C10513" t="str">
            <v>2000</v>
          </cell>
        </row>
        <row r="10514">
          <cell r="C10514" t="str">
            <v>2000</v>
          </cell>
        </row>
        <row r="10515">
          <cell r="C10515" t="str">
            <v>2000</v>
          </cell>
        </row>
        <row r="10516">
          <cell r="C10516" t="str">
            <v>2000</v>
          </cell>
        </row>
        <row r="10517">
          <cell r="C10517" t="str">
            <v>2000</v>
          </cell>
        </row>
        <row r="10518">
          <cell r="C10518" t="str">
            <v>2000</v>
          </cell>
        </row>
        <row r="10519">
          <cell r="C10519" t="str">
            <v>2000</v>
          </cell>
        </row>
        <row r="10520">
          <cell r="C10520" t="str">
            <v>2000</v>
          </cell>
        </row>
        <row r="10521">
          <cell r="C10521" t="str">
            <v>2000</v>
          </cell>
        </row>
        <row r="10522">
          <cell r="C10522" t="str">
            <v>2000</v>
          </cell>
        </row>
        <row r="10523">
          <cell r="C10523" t="str">
            <v>2000</v>
          </cell>
        </row>
        <row r="10524">
          <cell r="C10524" t="str">
            <v>2000</v>
          </cell>
        </row>
        <row r="10525">
          <cell r="C10525" t="str">
            <v>2000</v>
          </cell>
        </row>
        <row r="10526">
          <cell r="C10526" t="str">
            <v>2000</v>
          </cell>
        </row>
        <row r="10527">
          <cell r="C10527" t="str">
            <v>2000</v>
          </cell>
        </row>
        <row r="10528">
          <cell r="C10528" t="str">
            <v>2000</v>
          </cell>
        </row>
        <row r="10529">
          <cell r="C10529" t="str">
            <v>2000</v>
          </cell>
        </row>
        <row r="10530">
          <cell r="C10530" t="str">
            <v>2000</v>
          </cell>
        </row>
        <row r="10531">
          <cell r="C10531" t="str">
            <v>2000</v>
          </cell>
        </row>
        <row r="10532">
          <cell r="C10532" t="str">
            <v>2000</v>
          </cell>
        </row>
        <row r="10533">
          <cell r="C10533" t="str">
            <v>2000</v>
          </cell>
        </row>
        <row r="10534">
          <cell r="C10534" t="str">
            <v>2000</v>
          </cell>
        </row>
        <row r="10535">
          <cell r="C10535" t="str">
            <v>2000</v>
          </cell>
        </row>
        <row r="10536">
          <cell r="C10536" t="str">
            <v>2000</v>
          </cell>
        </row>
        <row r="10537">
          <cell r="C10537" t="str">
            <v>2000</v>
          </cell>
        </row>
        <row r="10538">
          <cell r="C10538" t="str">
            <v>2000</v>
          </cell>
        </row>
        <row r="10539">
          <cell r="C10539" t="str">
            <v>2000</v>
          </cell>
        </row>
        <row r="10540">
          <cell r="C10540" t="str">
            <v>2000</v>
          </cell>
        </row>
        <row r="10541">
          <cell r="C10541" t="str">
            <v>2000</v>
          </cell>
        </row>
        <row r="10542">
          <cell r="C10542" t="str">
            <v>2000</v>
          </cell>
        </row>
        <row r="10543">
          <cell r="C10543" t="str">
            <v>2000</v>
          </cell>
        </row>
        <row r="10544">
          <cell r="C10544" t="str">
            <v>2000</v>
          </cell>
        </row>
        <row r="10545">
          <cell r="C10545" t="str">
            <v>2000</v>
          </cell>
        </row>
        <row r="10546">
          <cell r="C10546" t="str">
            <v>2000</v>
          </cell>
        </row>
        <row r="10547">
          <cell r="C10547" t="str">
            <v>2000</v>
          </cell>
        </row>
        <row r="10548">
          <cell r="C10548" t="str">
            <v>2000</v>
          </cell>
        </row>
        <row r="10549">
          <cell r="C10549" t="str">
            <v>2000</v>
          </cell>
        </row>
        <row r="10550">
          <cell r="C10550" t="str">
            <v>2000</v>
          </cell>
        </row>
        <row r="10551">
          <cell r="C10551" t="str">
            <v>2000</v>
          </cell>
        </row>
        <row r="10552">
          <cell r="C10552" t="str">
            <v>2000</v>
          </cell>
        </row>
        <row r="10553">
          <cell r="C10553" t="str">
            <v>2000</v>
          </cell>
        </row>
        <row r="10554">
          <cell r="C10554" t="str">
            <v>2000</v>
          </cell>
        </row>
        <row r="10555">
          <cell r="C10555" t="str">
            <v>2000</v>
          </cell>
        </row>
        <row r="10556">
          <cell r="C10556" t="str">
            <v>2000</v>
          </cell>
        </row>
        <row r="10557">
          <cell r="C10557" t="str">
            <v>2000</v>
          </cell>
        </row>
        <row r="10558">
          <cell r="C10558" t="str">
            <v>2000</v>
          </cell>
        </row>
        <row r="10559">
          <cell r="C10559" t="str">
            <v>2000</v>
          </cell>
        </row>
        <row r="10560">
          <cell r="C10560" t="str">
            <v>2000</v>
          </cell>
        </row>
        <row r="10561">
          <cell r="C10561" t="str">
            <v>2000</v>
          </cell>
        </row>
        <row r="10562">
          <cell r="C10562" t="str">
            <v>2000</v>
          </cell>
        </row>
        <row r="10563">
          <cell r="C10563" t="str">
            <v>2000</v>
          </cell>
        </row>
        <row r="10564">
          <cell r="C10564" t="str">
            <v>2000</v>
          </cell>
        </row>
        <row r="10565">
          <cell r="C10565" t="str">
            <v>2000</v>
          </cell>
        </row>
        <row r="10566">
          <cell r="C10566" t="str">
            <v>2000</v>
          </cell>
        </row>
        <row r="10567">
          <cell r="C10567" t="str">
            <v>2000</v>
          </cell>
        </row>
        <row r="10568">
          <cell r="C10568" t="str">
            <v>2000</v>
          </cell>
        </row>
        <row r="10569">
          <cell r="C10569" t="str">
            <v>2000</v>
          </cell>
        </row>
        <row r="10570">
          <cell r="C10570" t="str">
            <v>2000</v>
          </cell>
        </row>
        <row r="10571">
          <cell r="C10571" t="str">
            <v>2000</v>
          </cell>
        </row>
        <row r="10572">
          <cell r="C10572" t="str">
            <v>2000</v>
          </cell>
        </row>
        <row r="10573">
          <cell r="C10573" t="str">
            <v>2000</v>
          </cell>
        </row>
        <row r="10574">
          <cell r="C10574" t="str">
            <v>2000</v>
          </cell>
        </row>
        <row r="10575">
          <cell r="C10575" t="str">
            <v>2000</v>
          </cell>
        </row>
        <row r="10576">
          <cell r="C10576" t="str">
            <v>2000</v>
          </cell>
        </row>
        <row r="10577">
          <cell r="C10577" t="str">
            <v>2000</v>
          </cell>
        </row>
        <row r="10578">
          <cell r="C10578" t="str">
            <v>2000</v>
          </cell>
        </row>
        <row r="10579">
          <cell r="C10579" t="str">
            <v>2000</v>
          </cell>
        </row>
        <row r="10580">
          <cell r="C10580" t="str">
            <v>2000</v>
          </cell>
        </row>
        <row r="10581">
          <cell r="C10581" t="str">
            <v>2000</v>
          </cell>
        </row>
        <row r="10582">
          <cell r="C10582" t="str">
            <v>2000</v>
          </cell>
        </row>
        <row r="10583">
          <cell r="C10583" t="str">
            <v>2000</v>
          </cell>
        </row>
        <row r="10584">
          <cell r="C10584" t="str">
            <v>2000</v>
          </cell>
        </row>
        <row r="10585">
          <cell r="C10585" t="str">
            <v>2000</v>
          </cell>
        </row>
        <row r="10586">
          <cell r="C10586" t="str">
            <v>2000</v>
          </cell>
        </row>
        <row r="10587">
          <cell r="C10587" t="str">
            <v>2000</v>
          </cell>
        </row>
        <row r="10588">
          <cell r="C10588" t="str">
            <v>2000</v>
          </cell>
        </row>
        <row r="10589">
          <cell r="C10589" t="str">
            <v>2000</v>
          </cell>
        </row>
        <row r="10590">
          <cell r="C10590" t="str">
            <v>2000</v>
          </cell>
        </row>
        <row r="10591">
          <cell r="C10591" t="str">
            <v>2000</v>
          </cell>
        </row>
        <row r="10592">
          <cell r="C10592" t="str">
            <v>2000</v>
          </cell>
        </row>
        <row r="10593">
          <cell r="C10593" t="str">
            <v>2000</v>
          </cell>
        </row>
        <row r="10594">
          <cell r="C10594" t="str">
            <v>2000</v>
          </cell>
        </row>
        <row r="10595">
          <cell r="C10595" t="str">
            <v>2000</v>
          </cell>
        </row>
        <row r="10596">
          <cell r="C10596" t="str">
            <v>2000</v>
          </cell>
        </row>
        <row r="10597">
          <cell r="C10597" t="str">
            <v>2000</v>
          </cell>
        </row>
        <row r="10598">
          <cell r="C10598" t="str">
            <v>2000</v>
          </cell>
        </row>
        <row r="10599">
          <cell r="C10599" t="str">
            <v>2000</v>
          </cell>
        </row>
        <row r="10600">
          <cell r="C10600" t="str">
            <v>2000</v>
          </cell>
        </row>
        <row r="10601">
          <cell r="C10601" t="str">
            <v>2000</v>
          </cell>
        </row>
        <row r="10602">
          <cell r="C10602" t="str">
            <v>2000</v>
          </cell>
        </row>
        <row r="10603">
          <cell r="C10603" t="str">
            <v>2000</v>
          </cell>
        </row>
        <row r="10604">
          <cell r="C10604" t="str">
            <v>2000</v>
          </cell>
        </row>
        <row r="10605">
          <cell r="C10605" t="str">
            <v>2000</v>
          </cell>
        </row>
        <row r="10606">
          <cell r="C10606" t="str">
            <v>2000</v>
          </cell>
        </row>
        <row r="10607">
          <cell r="C10607" t="str">
            <v>2000</v>
          </cell>
        </row>
        <row r="10608">
          <cell r="C10608" t="str">
            <v>2000</v>
          </cell>
        </row>
        <row r="10609">
          <cell r="C10609" t="str">
            <v>2000</v>
          </cell>
        </row>
        <row r="10610">
          <cell r="C10610" t="str">
            <v>2000</v>
          </cell>
        </row>
        <row r="10611">
          <cell r="C10611" t="str">
            <v>2000</v>
          </cell>
        </row>
        <row r="10612">
          <cell r="C10612" t="str">
            <v>2000</v>
          </cell>
        </row>
        <row r="10613">
          <cell r="C10613" t="str">
            <v>2000</v>
          </cell>
        </row>
        <row r="10614">
          <cell r="C10614" t="str">
            <v>2000</v>
          </cell>
        </row>
        <row r="10615">
          <cell r="C10615" t="str">
            <v>2000</v>
          </cell>
        </row>
        <row r="10616">
          <cell r="C10616" t="str">
            <v>2000</v>
          </cell>
        </row>
        <row r="10617">
          <cell r="C10617" t="str">
            <v>2000</v>
          </cell>
        </row>
        <row r="10618">
          <cell r="C10618" t="str">
            <v>2000</v>
          </cell>
        </row>
        <row r="10619">
          <cell r="C10619" t="str">
            <v>2000</v>
          </cell>
        </row>
        <row r="10620">
          <cell r="C10620" t="str">
            <v>2000</v>
          </cell>
        </row>
        <row r="10621">
          <cell r="C10621" t="str">
            <v>2000</v>
          </cell>
        </row>
        <row r="10622">
          <cell r="C10622" t="str">
            <v>2000</v>
          </cell>
        </row>
        <row r="10623">
          <cell r="C10623" t="str">
            <v>2000</v>
          </cell>
        </row>
        <row r="10624">
          <cell r="C10624" t="str">
            <v>2000</v>
          </cell>
        </row>
        <row r="10625">
          <cell r="C10625" t="str">
            <v>2000</v>
          </cell>
        </row>
        <row r="10626">
          <cell r="C10626" t="str">
            <v>2000</v>
          </cell>
        </row>
        <row r="10627">
          <cell r="C10627" t="str">
            <v>2000</v>
          </cell>
        </row>
        <row r="10628">
          <cell r="C10628" t="str">
            <v>2000</v>
          </cell>
        </row>
        <row r="10629">
          <cell r="C10629" t="str">
            <v>2000</v>
          </cell>
        </row>
        <row r="10630">
          <cell r="C10630" t="str">
            <v>2000</v>
          </cell>
        </row>
        <row r="10631">
          <cell r="C10631" t="str">
            <v>2000</v>
          </cell>
        </row>
        <row r="10632">
          <cell r="C10632" t="str">
            <v>2000</v>
          </cell>
        </row>
        <row r="10633">
          <cell r="C10633" t="str">
            <v>2000</v>
          </cell>
        </row>
        <row r="10634">
          <cell r="C10634" t="str">
            <v>2000</v>
          </cell>
        </row>
        <row r="10635">
          <cell r="C10635" t="str">
            <v>2000</v>
          </cell>
        </row>
        <row r="10636">
          <cell r="C10636" t="str">
            <v>2000</v>
          </cell>
        </row>
        <row r="10637">
          <cell r="C10637" t="str">
            <v>2000</v>
          </cell>
        </row>
        <row r="10638">
          <cell r="C10638" t="str">
            <v>2000</v>
          </cell>
        </row>
        <row r="10639">
          <cell r="C10639" t="str">
            <v>2000</v>
          </cell>
        </row>
        <row r="10640">
          <cell r="C10640" t="str">
            <v>2000</v>
          </cell>
        </row>
        <row r="10641">
          <cell r="C10641" t="str">
            <v>2000</v>
          </cell>
        </row>
        <row r="10642">
          <cell r="C10642" t="str">
            <v>2000</v>
          </cell>
        </row>
        <row r="10643">
          <cell r="C10643" t="str">
            <v>2000</v>
          </cell>
        </row>
        <row r="10644">
          <cell r="C10644" t="str">
            <v>2000</v>
          </cell>
        </row>
        <row r="10645">
          <cell r="C10645" t="str">
            <v>2000</v>
          </cell>
        </row>
        <row r="10646">
          <cell r="C10646" t="str">
            <v>2000</v>
          </cell>
        </row>
        <row r="10647">
          <cell r="C10647" t="str">
            <v>2000</v>
          </cell>
        </row>
        <row r="10648">
          <cell r="C10648" t="str">
            <v>2000</v>
          </cell>
        </row>
        <row r="10649">
          <cell r="C10649" t="str">
            <v>2000</v>
          </cell>
        </row>
        <row r="10650">
          <cell r="C10650" t="str">
            <v>2000</v>
          </cell>
        </row>
        <row r="10651">
          <cell r="C10651" t="str">
            <v>2000</v>
          </cell>
        </row>
        <row r="10652">
          <cell r="C10652" t="str">
            <v>2000</v>
          </cell>
        </row>
        <row r="10653">
          <cell r="C10653" t="str">
            <v>2000</v>
          </cell>
        </row>
        <row r="10654">
          <cell r="C10654" t="str">
            <v>2000</v>
          </cell>
        </row>
        <row r="10655">
          <cell r="C10655" t="str">
            <v>2000</v>
          </cell>
        </row>
        <row r="10656">
          <cell r="C10656" t="str">
            <v>2000</v>
          </cell>
        </row>
        <row r="10657">
          <cell r="C10657" t="str">
            <v>2000</v>
          </cell>
        </row>
        <row r="10658">
          <cell r="C10658" t="str">
            <v>2000</v>
          </cell>
        </row>
        <row r="10659">
          <cell r="C10659" t="str">
            <v>2000</v>
          </cell>
        </row>
        <row r="10660">
          <cell r="C10660" t="str">
            <v>2000</v>
          </cell>
        </row>
        <row r="10661">
          <cell r="C10661" t="str">
            <v>2000</v>
          </cell>
        </row>
        <row r="10662">
          <cell r="C10662" t="str">
            <v>2000</v>
          </cell>
        </row>
        <row r="10663">
          <cell r="C10663" t="str">
            <v>2000</v>
          </cell>
        </row>
        <row r="10664">
          <cell r="C10664" t="str">
            <v>2000</v>
          </cell>
        </row>
        <row r="10665">
          <cell r="C10665" t="str">
            <v>2000</v>
          </cell>
        </row>
        <row r="10666">
          <cell r="C10666" t="str">
            <v>2000</v>
          </cell>
        </row>
        <row r="10667">
          <cell r="C10667" t="str">
            <v>2000</v>
          </cell>
        </row>
        <row r="10668">
          <cell r="C10668" t="str">
            <v>2000</v>
          </cell>
        </row>
        <row r="10669">
          <cell r="C10669" t="str">
            <v>2000</v>
          </cell>
        </row>
        <row r="10670">
          <cell r="C10670" t="str">
            <v>2000</v>
          </cell>
        </row>
        <row r="10671">
          <cell r="C10671" t="str">
            <v>2000</v>
          </cell>
        </row>
        <row r="10672">
          <cell r="C10672" t="str">
            <v>2000</v>
          </cell>
        </row>
        <row r="10673">
          <cell r="C10673" t="str">
            <v>2000</v>
          </cell>
        </row>
        <row r="10674">
          <cell r="C10674" t="str">
            <v>2000</v>
          </cell>
        </row>
        <row r="10675">
          <cell r="C10675" t="str">
            <v>2000</v>
          </cell>
        </row>
        <row r="10676">
          <cell r="C10676" t="str">
            <v>2000</v>
          </cell>
        </row>
        <row r="10677">
          <cell r="C10677" t="str">
            <v>2000</v>
          </cell>
        </row>
        <row r="10678">
          <cell r="C10678" t="str">
            <v>2000</v>
          </cell>
        </row>
        <row r="10679">
          <cell r="C10679" t="str">
            <v>2000</v>
          </cell>
        </row>
        <row r="10680">
          <cell r="C10680" t="str">
            <v>2000</v>
          </cell>
        </row>
        <row r="10681">
          <cell r="C10681" t="str">
            <v>2000</v>
          </cell>
        </row>
        <row r="10682">
          <cell r="C10682" t="str">
            <v>2000</v>
          </cell>
        </row>
        <row r="10683">
          <cell r="C10683" t="str">
            <v>2000</v>
          </cell>
        </row>
        <row r="10684">
          <cell r="C10684" t="str">
            <v>2000</v>
          </cell>
        </row>
        <row r="10685">
          <cell r="C10685" t="str">
            <v>2000</v>
          </cell>
        </row>
        <row r="10686">
          <cell r="C10686" t="str">
            <v>2000</v>
          </cell>
        </row>
        <row r="10687">
          <cell r="C10687" t="str">
            <v>2000</v>
          </cell>
        </row>
        <row r="10688">
          <cell r="C10688" t="str">
            <v>2000</v>
          </cell>
        </row>
        <row r="10689">
          <cell r="C10689" t="str">
            <v>2000</v>
          </cell>
        </row>
        <row r="10690">
          <cell r="C10690" t="str">
            <v>2000</v>
          </cell>
        </row>
        <row r="10691">
          <cell r="C10691" t="str">
            <v>2000</v>
          </cell>
        </row>
        <row r="10692">
          <cell r="C10692" t="str">
            <v>2000</v>
          </cell>
        </row>
        <row r="10693">
          <cell r="C10693" t="str">
            <v>2000</v>
          </cell>
        </row>
        <row r="10694">
          <cell r="C10694" t="str">
            <v>2000</v>
          </cell>
        </row>
        <row r="10695">
          <cell r="C10695" t="str">
            <v>2000</v>
          </cell>
        </row>
        <row r="10696">
          <cell r="C10696" t="str">
            <v>2000</v>
          </cell>
        </row>
        <row r="10697">
          <cell r="C10697" t="str">
            <v>2000</v>
          </cell>
        </row>
        <row r="10698">
          <cell r="C10698" t="str">
            <v>2000</v>
          </cell>
        </row>
        <row r="10699">
          <cell r="C10699" t="str">
            <v>2000</v>
          </cell>
        </row>
        <row r="10700">
          <cell r="C10700" t="str">
            <v>2000</v>
          </cell>
        </row>
        <row r="10701">
          <cell r="C10701" t="str">
            <v>2000</v>
          </cell>
        </row>
        <row r="10702">
          <cell r="C10702" t="str">
            <v>2000</v>
          </cell>
        </row>
        <row r="10703">
          <cell r="C10703" t="str">
            <v>2000</v>
          </cell>
        </row>
        <row r="10704">
          <cell r="C10704" t="str">
            <v>2000</v>
          </cell>
        </row>
        <row r="10705">
          <cell r="C10705" t="str">
            <v>2000</v>
          </cell>
        </row>
        <row r="10706">
          <cell r="C10706" t="str">
            <v>2000</v>
          </cell>
        </row>
        <row r="10707">
          <cell r="C10707" t="str">
            <v>2000</v>
          </cell>
        </row>
        <row r="10708">
          <cell r="C10708" t="str">
            <v>2000</v>
          </cell>
        </row>
        <row r="10709">
          <cell r="C10709" t="str">
            <v>2000</v>
          </cell>
        </row>
        <row r="10710">
          <cell r="C10710" t="str">
            <v>2000</v>
          </cell>
        </row>
        <row r="10711">
          <cell r="C10711" t="str">
            <v>2000</v>
          </cell>
        </row>
        <row r="10712">
          <cell r="C10712" t="str">
            <v>2000</v>
          </cell>
        </row>
        <row r="10713">
          <cell r="C10713" t="str">
            <v>2000</v>
          </cell>
        </row>
        <row r="10714">
          <cell r="C10714" t="str">
            <v>2000</v>
          </cell>
        </row>
        <row r="10715">
          <cell r="C10715" t="str">
            <v>2000</v>
          </cell>
        </row>
        <row r="10716">
          <cell r="C10716" t="str">
            <v>2000</v>
          </cell>
        </row>
        <row r="10717">
          <cell r="C10717" t="str">
            <v>2000</v>
          </cell>
        </row>
        <row r="10718">
          <cell r="C10718" t="str">
            <v>2000</v>
          </cell>
        </row>
        <row r="10719">
          <cell r="C10719" t="str">
            <v>2000</v>
          </cell>
        </row>
        <row r="10720">
          <cell r="C10720" t="str">
            <v>2000</v>
          </cell>
        </row>
        <row r="10721">
          <cell r="C10721" t="str">
            <v>2000</v>
          </cell>
        </row>
        <row r="10722">
          <cell r="C10722" t="str">
            <v>2000</v>
          </cell>
        </row>
        <row r="10723">
          <cell r="C10723" t="str">
            <v>2000</v>
          </cell>
        </row>
        <row r="10724">
          <cell r="C10724" t="str">
            <v>2000</v>
          </cell>
        </row>
        <row r="10725">
          <cell r="C10725" t="str">
            <v>2000</v>
          </cell>
        </row>
        <row r="10726">
          <cell r="C10726" t="str">
            <v>2000</v>
          </cell>
        </row>
        <row r="10727">
          <cell r="C10727" t="str">
            <v>2000</v>
          </cell>
        </row>
        <row r="10728">
          <cell r="C10728" t="str">
            <v>2000</v>
          </cell>
        </row>
        <row r="10729">
          <cell r="C10729" t="str">
            <v>2000</v>
          </cell>
        </row>
        <row r="10730">
          <cell r="C10730" t="str">
            <v>2000</v>
          </cell>
        </row>
        <row r="10731">
          <cell r="C10731" t="str">
            <v>2000</v>
          </cell>
        </row>
        <row r="10732">
          <cell r="C10732" t="str">
            <v>2000</v>
          </cell>
        </row>
        <row r="10733">
          <cell r="C10733" t="str">
            <v>2000</v>
          </cell>
        </row>
        <row r="10734">
          <cell r="C10734" t="str">
            <v>2000</v>
          </cell>
        </row>
        <row r="10735">
          <cell r="C10735" t="str">
            <v>2000</v>
          </cell>
        </row>
        <row r="10736">
          <cell r="C10736" t="str">
            <v>2000</v>
          </cell>
        </row>
        <row r="10737">
          <cell r="C10737" t="str">
            <v>2000</v>
          </cell>
        </row>
        <row r="10738">
          <cell r="C10738" t="str">
            <v>2000</v>
          </cell>
        </row>
        <row r="10739">
          <cell r="C10739" t="str">
            <v>2000</v>
          </cell>
        </row>
        <row r="10740">
          <cell r="C10740" t="str">
            <v>2000</v>
          </cell>
        </row>
        <row r="10741">
          <cell r="C10741" t="str">
            <v>2000</v>
          </cell>
        </row>
        <row r="10742">
          <cell r="C10742" t="str">
            <v>2000</v>
          </cell>
        </row>
        <row r="10743">
          <cell r="C10743" t="str">
            <v>2000</v>
          </cell>
        </row>
        <row r="10744">
          <cell r="C10744" t="str">
            <v>2000</v>
          </cell>
        </row>
        <row r="10745">
          <cell r="C10745" t="str">
            <v>2000</v>
          </cell>
        </row>
        <row r="10746">
          <cell r="C10746" t="str">
            <v>2000</v>
          </cell>
        </row>
        <row r="10747">
          <cell r="C10747" t="str">
            <v>2000</v>
          </cell>
        </row>
        <row r="10748">
          <cell r="C10748" t="str">
            <v>2000</v>
          </cell>
        </row>
        <row r="10749">
          <cell r="C10749" t="str">
            <v>2000</v>
          </cell>
        </row>
        <row r="10750">
          <cell r="C10750" t="str">
            <v>2000</v>
          </cell>
        </row>
        <row r="10751">
          <cell r="C10751" t="str">
            <v>2000</v>
          </cell>
        </row>
        <row r="10752">
          <cell r="C10752" t="str">
            <v>2000</v>
          </cell>
        </row>
        <row r="10753">
          <cell r="C10753" t="str">
            <v>2000</v>
          </cell>
        </row>
        <row r="10754">
          <cell r="C10754" t="str">
            <v>2000</v>
          </cell>
        </row>
        <row r="10755">
          <cell r="C10755" t="str">
            <v>2000</v>
          </cell>
        </row>
        <row r="10756">
          <cell r="C10756" t="str">
            <v>2000</v>
          </cell>
        </row>
        <row r="10757">
          <cell r="C10757" t="str">
            <v>2000</v>
          </cell>
        </row>
        <row r="10758">
          <cell r="C10758" t="str">
            <v>2000</v>
          </cell>
        </row>
        <row r="10759">
          <cell r="C10759" t="str">
            <v>2000</v>
          </cell>
        </row>
        <row r="10760">
          <cell r="C10760" t="str">
            <v>2000</v>
          </cell>
        </row>
        <row r="10761">
          <cell r="C10761" t="str">
            <v>2000</v>
          </cell>
        </row>
        <row r="10762">
          <cell r="C10762" t="str">
            <v>2000</v>
          </cell>
        </row>
        <row r="10763">
          <cell r="C10763" t="str">
            <v>2000</v>
          </cell>
        </row>
        <row r="10764">
          <cell r="C10764" t="str">
            <v>2000</v>
          </cell>
        </row>
        <row r="10765">
          <cell r="C10765" t="str">
            <v>2000</v>
          </cell>
        </row>
        <row r="10766">
          <cell r="C10766" t="str">
            <v>2000</v>
          </cell>
        </row>
        <row r="10767">
          <cell r="C10767" t="str">
            <v>2000</v>
          </cell>
        </row>
        <row r="10768">
          <cell r="C10768" t="str">
            <v>2000</v>
          </cell>
        </row>
        <row r="10769">
          <cell r="C10769" t="str">
            <v>2000</v>
          </cell>
        </row>
        <row r="10770">
          <cell r="C10770" t="str">
            <v>2000</v>
          </cell>
        </row>
        <row r="10771">
          <cell r="C10771" t="str">
            <v>2000</v>
          </cell>
        </row>
        <row r="10772">
          <cell r="C10772" t="str">
            <v>2000</v>
          </cell>
        </row>
        <row r="10773">
          <cell r="C10773" t="str">
            <v>2000</v>
          </cell>
        </row>
        <row r="10774">
          <cell r="C10774" t="str">
            <v>2000</v>
          </cell>
        </row>
        <row r="10775">
          <cell r="C10775" t="str">
            <v>2000</v>
          </cell>
        </row>
        <row r="10776">
          <cell r="C10776" t="str">
            <v>2000</v>
          </cell>
        </row>
        <row r="10777">
          <cell r="C10777" t="str">
            <v>2000</v>
          </cell>
        </row>
        <row r="10778">
          <cell r="C10778" t="str">
            <v>2000</v>
          </cell>
        </row>
        <row r="10779">
          <cell r="C10779" t="str">
            <v>2000</v>
          </cell>
        </row>
        <row r="10780">
          <cell r="C10780" t="str">
            <v>2000</v>
          </cell>
        </row>
        <row r="10781">
          <cell r="C10781" t="str">
            <v>2000</v>
          </cell>
        </row>
        <row r="10782">
          <cell r="C10782" t="str">
            <v>2000</v>
          </cell>
        </row>
        <row r="10783">
          <cell r="C10783" t="str">
            <v>2000</v>
          </cell>
        </row>
        <row r="10784">
          <cell r="C10784" t="str">
            <v>2000</v>
          </cell>
        </row>
        <row r="10785">
          <cell r="C10785" t="str">
            <v>2000</v>
          </cell>
        </row>
        <row r="10786">
          <cell r="C10786" t="str">
            <v>2000</v>
          </cell>
        </row>
        <row r="10787">
          <cell r="C10787" t="str">
            <v>2000</v>
          </cell>
        </row>
        <row r="10788">
          <cell r="C10788" t="str">
            <v>2000</v>
          </cell>
        </row>
        <row r="10789">
          <cell r="C10789" t="str">
            <v>2000</v>
          </cell>
        </row>
        <row r="10790">
          <cell r="C10790" t="str">
            <v>2000</v>
          </cell>
        </row>
        <row r="10791">
          <cell r="C10791" t="str">
            <v>2000</v>
          </cell>
        </row>
        <row r="10792">
          <cell r="C10792" t="str">
            <v>2000</v>
          </cell>
        </row>
        <row r="10793">
          <cell r="C10793" t="str">
            <v>2000</v>
          </cell>
        </row>
        <row r="10794">
          <cell r="C10794" t="str">
            <v>2000</v>
          </cell>
        </row>
        <row r="10795">
          <cell r="C10795" t="str">
            <v>2000</v>
          </cell>
        </row>
        <row r="10796">
          <cell r="C10796" t="str">
            <v>2000</v>
          </cell>
        </row>
        <row r="10797">
          <cell r="C10797" t="str">
            <v>2000</v>
          </cell>
        </row>
        <row r="10798">
          <cell r="C10798" t="str">
            <v>2000</v>
          </cell>
        </row>
        <row r="10799">
          <cell r="C10799" t="str">
            <v>2000</v>
          </cell>
        </row>
        <row r="10800">
          <cell r="C10800" t="str">
            <v>2000</v>
          </cell>
        </row>
        <row r="10801">
          <cell r="C10801" t="str">
            <v>2000</v>
          </cell>
        </row>
        <row r="10802">
          <cell r="C10802" t="str">
            <v>2000</v>
          </cell>
        </row>
        <row r="10803">
          <cell r="C10803" t="str">
            <v>2000</v>
          </cell>
        </row>
        <row r="10804">
          <cell r="C10804" t="str">
            <v>2000</v>
          </cell>
        </row>
        <row r="10805">
          <cell r="C10805" t="str">
            <v>2000</v>
          </cell>
        </row>
        <row r="10806">
          <cell r="C10806" t="str">
            <v>2000</v>
          </cell>
        </row>
        <row r="10807">
          <cell r="C10807" t="str">
            <v>2000</v>
          </cell>
        </row>
        <row r="10808">
          <cell r="C10808" t="str">
            <v>2000</v>
          </cell>
        </row>
        <row r="10809">
          <cell r="C10809" t="str">
            <v>2000</v>
          </cell>
        </row>
        <row r="10810">
          <cell r="C10810" t="str">
            <v>2000</v>
          </cell>
        </row>
        <row r="10811">
          <cell r="C10811" t="str">
            <v>2000</v>
          </cell>
        </row>
        <row r="10812">
          <cell r="C10812" t="str">
            <v>2000</v>
          </cell>
        </row>
        <row r="10813">
          <cell r="C10813" t="str">
            <v>2000</v>
          </cell>
        </row>
        <row r="10814">
          <cell r="C10814" t="str">
            <v>2000</v>
          </cell>
        </row>
        <row r="10815">
          <cell r="C10815" t="str">
            <v>2000</v>
          </cell>
        </row>
        <row r="10816">
          <cell r="C10816" t="str">
            <v>2000</v>
          </cell>
        </row>
        <row r="10817">
          <cell r="C10817" t="str">
            <v>2000</v>
          </cell>
        </row>
        <row r="10818">
          <cell r="C10818" t="str">
            <v>2000</v>
          </cell>
        </row>
        <row r="10819">
          <cell r="C10819" t="str">
            <v>2000</v>
          </cell>
        </row>
        <row r="10820">
          <cell r="C10820" t="str">
            <v>2000</v>
          </cell>
        </row>
        <row r="10821">
          <cell r="C10821" t="str">
            <v>2000</v>
          </cell>
        </row>
        <row r="10822">
          <cell r="C10822" t="str">
            <v>2000</v>
          </cell>
        </row>
        <row r="10823">
          <cell r="C10823" t="str">
            <v>2000</v>
          </cell>
        </row>
        <row r="10824">
          <cell r="C10824" t="str">
            <v>2000</v>
          </cell>
        </row>
        <row r="10825">
          <cell r="C10825" t="str">
            <v>2000</v>
          </cell>
        </row>
        <row r="10826">
          <cell r="C10826" t="str">
            <v>2000</v>
          </cell>
        </row>
        <row r="10827">
          <cell r="C10827" t="str">
            <v>2000</v>
          </cell>
        </row>
        <row r="10828">
          <cell r="C10828" t="str">
            <v>2000</v>
          </cell>
        </row>
        <row r="10829">
          <cell r="C10829" t="str">
            <v>2000</v>
          </cell>
        </row>
        <row r="10830">
          <cell r="C10830" t="str">
            <v>2000</v>
          </cell>
        </row>
        <row r="10831">
          <cell r="C10831" t="str">
            <v>2000</v>
          </cell>
        </row>
        <row r="10832">
          <cell r="C10832" t="str">
            <v>2000</v>
          </cell>
        </row>
        <row r="10833">
          <cell r="C10833" t="str">
            <v>2000</v>
          </cell>
        </row>
        <row r="10834">
          <cell r="C10834" t="str">
            <v>2000</v>
          </cell>
        </row>
        <row r="10835">
          <cell r="C10835" t="str">
            <v>2000</v>
          </cell>
        </row>
        <row r="10836">
          <cell r="C10836" t="str">
            <v>2000</v>
          </cell>
        </row>
        <row r="10837">
          <cell r="C10837" t="str">
            <v>2000</v>
          </cell>
        </row>
        <row r="10838">
          <cell r="C10838" t="str">
            <v>2000</v>
          </cell>
        </row>
        <row r="10839">
          <cell r="C10839" t="str">
            <v>2000</v>
          </cell>
        </row>
        <row r="10840">
          <cell r="C10840" t="str">
            <v>2000</v>
          </cell>
        </row>
        <row r="10841">
          <cell r="C10841" t="str">
            <v>2000</v>
          </cell>
        </row>
        <row r="10842">
          <cell r="C10842" t="str">
            <v>2000</v>
          </cell>
        </row>
        <row r="10843">
          <cell r="C10843" t="str">
            <v>2000</v>
          </cell>
        </row>
        <row r="10844">
          <cell r="C10844" t="str">
            <v>2000</v>
          </cell>
        </row>
        <row r="10845">
          <cell r="C10845" t="str">
            <v>2000</v>
          </cell>
        </row>
        <row r="10846">
          <cell r="C10846" t="str">
            <v>2000</v>
          </cell>
        </row>
        <row r="10847">
          <cell r="C10847" t="str">
            <v>2000</v>
          </cell>
        </row>
        <row r="10848">
          <cell r="C10848" t="str">
            <v>2000</v>
          </cell>
        </row>
        <row r="10849">
          <cell r="C10849" t="str">
            <v>2000</v>
          </cell>
        </row>
        <row r="10850">
          <cell r="C10850" t="str">
            <v>2000</v>
          </cell>
        </row>
        <row r="10851">
          <cell r="C10851" t="str">
            <v>2000</v>
          </cell>
        </row>
        <row r="10852">
          <cell r="C10852" t="str">
            <v>2000</v>
          </cell>
        </row>
        <row r="10853">
          <cell r="C10853" t="str">
            <v>2000</v>
          </cell>
        </row>
        <row r="10854">
          <cell r="C10854" t="str">
            <v>2000</v>
          </cell>
        </row>
        <row r="10855">
          <cell r="C10855" t="str">
            <v>2000</v>
          </cell>
        </row>
        <row r="10856">
          <cell r="C10856" t="str">
            <v>2000</v>
          </cell>
        </row>
        <row r="10857">
          <cell r="C10857" t="str">
            <v>2000</v>
          </cell>
        </row>
        <row r="10858">
          <cell r="C10858" t="str">
            <v>2000</v>
          </cell>
        </row>
        <row r="10859">
          <cell r="C10859" t="str">
            <v>2000</v>
          </cell>
        </row>
        <row r="10860">
          <cell r="C10860" t="str">
            <v>2000</v>
          </cell>
        </row>
        <row r="10861">
          <cell r="C10861" t="str">
            <v>2000</v>
          </cell>
        </row>
        <row r="10862">
          <cell r="C10862" t="str">
            <v>2000</v>
          </cell>
        </row>
        <row r="10863">
          <cell r="C10863" t="str">
            <v>2000</v>
          </cell>
        </row>
        <row r="10864">
          <cell r="C10864" t="str">
            <v>2000</v>
          </cell>
        </row>
        <row r="10865">
          <cell r="C10865" t="str">
            <v>2000</v>
          </cell>
        </row>
        <row r="10866">
          <cell r="C10866" t="str">
            <v>2000</v>
          </cell>
        </row>
        <row r="10867">
          <cell r="C10867" t="str">
            <v>2000</v>
          </cell>
        </row>
        <row r="10868">
          <cell r="C10868" t="str">
            <v>2000</v>
          </cell>
        </row>
        <row r="10869">
          <cell r="C10869" t="str">
            <v>2000</v>
          </cell>
        </row>
        <row r="10870">
          <cell r="C10870" t="str">
            <v>2000</v>
          </cell>
        </row>
        <row r="10871">
          <cell r="C10871" t="str">
            <v>2000</v>
          </cell>
        </row>
        <row r="10872">
          <cell r="C10872" t="str">
            <v>2000</v>
          </cell>
        </row>
        <row r="10873">
          <cell r="C10873" t="str">
            <v>2000</v>
          </cell>
        </row>
        <row r="10874">
          <cell r="C10874" t="str">
            <v>2000</v>
          </cell>
        </row>
        <row r="10875">
          <cell r="C10875" t="str">
            <v>2000</v>
          </cell>
        </row>
        <row r="10876">
          <cell r="C10876" t="str">
            <v>2000</v>
          </cell>
        </row>
        <row r="10877">
          <cell r="C10877" t="str">
            <v>2000</v>
          </cell>
        </row>
        <row r="10878">
          <cell r="C10878" t="str">
            <v>2000</v>
          </cell>
        </row>
        <row r="10879">
          <cell r="C10879" t="str">
            <v>2000</v>
          </cell>
        </row>
        <row r="10880">
          <cell r="C10880" t="str">
            <v>2000</v>
          </cell>
        </row>
        <row r="10881">
          <cell r="C10881" t="str">
            <v>2000</v>
          </cell>
        </row>
        <row r="10882">
          <cell r="C10882" t="str">
            <v>2000</v>
          </cell>
        </row>
        <row r="10883">
          <cell r="C10883" t="str">
            <v>2000</v>
          </cell>
        </row>
        <row r="10884">
          <cell r="C10884" t="str">
            <v>2000</v>
          </cell>
        </row>
        <row r="10885">
          <cell r="C10885" t="str">
            <v>2000</v>
          </cell>
        </row>
        <row r="10886">
          <cell r="C10886" t="str">
            <v>2000</v>
          </cell>
        </row>
        <row r="10887">
          <cell r="C10887" t="str">
            <v>2000</v>
          </cell>
        </row>
        <row r="10888">
          <cell r="C10888" t="str">
            <v>2000</v>
          </cell>
        </row>
        <row r="10889">
          <cell r="C10889" t="str">
            <v>2000</v>
          </cell>
        </row>
        <row r="10890">
          <cell r="C10890" t="str">
            <v>2000</v>
          </cell>
        </row>
        <row r="10891">
          <cell r="C10891" t="str">
            <v>2000</v>
          </cell>
        </row>
        <row r="10892">
          <cell r="C10892" t="str">
            <v>2000</v>
          </cell>
        </row>
        <row r="10893">
          <cell r="C10893" t="str">
            <v>2000</v>
          </cell>
        </row>
        <row r="10894">
          <cell r="C10894" t="str">
            <v>2000</v>
          </cell>
        </row>
        <row r="10895">
          <cell r="C10895" t="str">
            <v>2000</v>
          </cell>
        </row>
        <row r="10896">
          <cell r="C10896" t="str">
            <v>2000</v>
          </cell>
        </row>
        <row r="10897">
          <cell r="C10897" t="str">
            <v>2000</v>
          </cell>
        </row>
        <row r="10898">
          <cell r="C10898" t="str">
            <v>2000</v>
          </cell>
        </row>
        <row r="10899">
          <cell r="C10899" t="str">
            <v>2000</v>
          </cell>
        </row>
        <row r="10900">
          <cell r="C10900" t="str">
            <v>2000</v>
          </cell>
        </row>
        <row r="10901">
          <cell r="C10901" t="str">
            <v>2000</v>
          </cell>
        </row>
        <row r="10902">
          <cell r="C10902" t="str">
            <v>2000</v>
          </cell>
        </row>
        <row r="10903">
          <cell r="C10903" t="str">
            <v>2000</v>
          </cell>
        </row>
        <row r="10904">
          <cell r="C10904" t="str">
            <v>2000</v>
          </cell>
        </row>
        <row r="10905">
          <cell r="C10905" t="str">
            <v>2000</v>
          </cell>
        </row>
        <row r="10906">
          <cell r="C10906" t="str">
            <v>2000</v>
          </cell>
        </row>
        <row r="10907">
          <cell r="C10907" t="str">
            <v>2000</v>
          </cell>
        </row>
        <row r="10908">
          <cell r="C10908" t="str">
            <v>2000</v>
          </cell>
        </row>
        <row r="10909">
          <cell r="C10909" t="str">
            <v>2000</v>
          </cell>
        </row>
        <row r="10910">
          <cell r="C10910" t="str">
            <v>2000</v>
          </cell>
        </row>
        <row r="10911">
          <cell r="C10911" t="str">
            <v>2000</v>
          </cell>
        </row>
        <row r="10912">
          <cell r="C10912" t="str">
            <v>2000</v>
          </cell>
        </row>
        <row r="10913">
          <cell r="C10913" t="str">
            <v>2000</v>
          </cell>
        </row>
        <row r="10914">
          <cell r="C10914" t="str">
            <v>2000</v>
          </cell>
        </row>
        <row r="10915">
          <cell r="C10915" t="str">
            <v>2000</v>
          </cell>
        </row>
        <row r="10916">
          <cell r="C10916" t="str">
            <v>2000</v>
          </cell>
        </row>
        <row r="10917">
          <cell r="C10917" t="str">
            <v>2000</v>
          </cell>
        </row>
        <row r="10918">
          <cell r="C10918" t="str">
            <v>2000</v>
          </cell>
        </row>
        <row r="10919">
          <cell r="C10919" t="str">
            <v>2000</v>
          </cell>
        </row>
        <row r="10920">
          <cell r="C10920" t="str">
            <v>2000</v>
          </cell>
        </row>
        <row r="10921">
          <cell r="C10921" t="str">
            <v>2000</v>
          </cell>
        </row>
        <row r="10922">
          <cell r="C10922" t="str">
            <v>2000</v>
          </cell>
        </row>
        <row r="10923">
          <cell r="C10923" t="str">
            <v>2000</v>
          </cell>
        </row>
        <row r="10924">
          <cell r="C10924" t="str">
            <v>2000</v>
          </cell>
        </row>
        <row r="10925">
          <cell r="C10925" t="str">
            <v>2000</v>
          </cell>
        </row>
        <row r="10926">
          <cell r="C10926" t="str">
            <v>2000</v>
          </cell>
        </row>
        <row r="10927">
          <cell r="C10927" t="str">
            <v>2000</v>
          </cell>
        </row>
        <row r="10928">
          <cell r="C10928" t="str">
            <v>2000</v>
          </cell>
        </row>
        <row r="10929">
          <cell r="C10929" t="str">
            <v>2000</v>
          </cell>
        </row>
        <row r="10930">
          <cell r="C10930" t="str">
            <v>2000</v>
          </cell>
        </row>
        <row r="10931">
          <cell r="C10931" t="str">
            <v>2000</v>
          </cell>
        </row>
        <row r="10932">
          <cell r="C10932" t="str">
            <v>2000</v>
          </cell>
        </row>
        <row r="10933">
          <cell r="C10933" t="str">
            <v>2000</v>
          </cell>
        </row>
        <row r="10934">
          <cell r="C10934" t="str">
            <v>2000</v>
          </cell>
        </row>
        <row r="10935">
          <cell r="C10935" t="str">
            <v>2000</v>
          </cell>
        </row>
        <row r="10936">
          <cell r="C10936" t="str">
            <v>2000</v>
          </cell>
        </row>
        <row r="10937">
          <cell r="C10937" t="str">
            <v>2000</v>
          </cell>
        </row>
        <row r="10938">
          <cell r="C10938" t="str">
            <v>2000</v>
          </cell>
        </row>
        <row r="10939">
          <cell r="C10939" t="str">
            <v>2000</v>
          </cell>
        </row>
        <row r="10940">
          <cell r="C10940" t="str">
            <v>2000</v>
          </cell>
        </row>
        <row r="10941">
          <cell r="C10941" t="str">
            <v>2000</v>
          </cell>
        </row>
        <row r="10942">
          <cell r="C10942" t="str">
            <v>2000</v>
          </cell>
        </row>
        <row r="10943">
          <cell r="C10943" t="str">
            <v>2000</v>
          </cell>
        </row>
        <row r="10944">
          <cell r="C10944" t="str">
            <v>2000</v>
          </cell>
        </row>
        <row r="10945">
          <cell r="C10945" t="str">
            <v>2000</v>
          </cell>
        </row>
        <row r="10946">
          <cell r="C10946" t="str">
            <v>2000</v>
          </cell>
        </row>
        <row r="10947">
          <cell r="C10947" t="str">
            <v>2000</v>
          </cell>
        </row>
        <row r="10948">
          <cell r="C10948" t="str">
            <v>2000</v>
          </cell>
        </row>
        <row r="10949">
          <cell r="C10949" t="str">
            <v>2000</v>
          </cell>
        </row>
        <row r="10950">
          <cell r="C10950" t="str">
            <v>2000</v>
          </cell>
        </row>
        <row r="10951">
          <cell r="C10951" t="str">
            <v>2000</v>
          </cell>
        </row>
        <row r="10952">
          <cell r="C10952" t="str">
            <v>2000</v>
          </cell>
        </row>
        <row r="10953">
          <cell r="C10953" t="str">
            <v>2000</v>
          </cell>
        </row>
        <row r="10954">
          <cell r="C10954" t="str">
            <v>2000</v>
          </cell>
        </row>
        <row r="10955">
          <cell r="C10955" t="str">
            <v>2000</v>
          </cell>
        </row>
        <row r="10956">
          <cell r="C10956" t="str">
            <v>2000</v>
          </cell>
        </row>
        <row r="10957">
          <cell r="C10957" t="str">
            <v>2000</v>
          </cell>
        </row>
        <row r="10958">
          <cell r="C10958" t="str">
            <v>2000</v>
          </cell>
        </row>
        <row r="10959">
          <cell r="C10959" t="str">
            <v>2000</v>
          </cell>
        </row>
        <row r="10960">
          <cell r="C10960" t="str">
            <v>2000</v>
          </cell>
        </row>
        <row r="10961">
          <cell r="C10961" t="str">
            <v>2000</v>
          </cell>
        </row>
        <row r="10962">
          <cell r="C10962" t="str">
            <v>2000</v>
          </cell>
        </row>
        <row r="10963">
          <cell r="C10963" t="str">
            <v>2000</v>
          </cell>
        </row>
        <row r="10964">
          <cell r="C10964" t="str">
            <v>2000</v>
          </cell>
        </row>
        <row r="10965">
          <cell r="C10965" t="str">
            <v>2000</v>
          </cell>
        </row>
        <row r="10966">
          <cell r="C10966" t="str">
            <v>2000</v>
          </cell>
        </row>
        <row r="10967">
          <cell r="C10967" t="str">
            <v>2000</v>
          </cell>
        </row>
        <row r="10968">
          <cell r="C10968" t="str">
            <v>2000</v>
          </cell>
        </row>
        <row r="10969">
          <cell r="C10969" t="str">
            <v>2000</v>
          </cell>
        </row>
        <row r="10970">
          <cell r="C10970" t="str">
            <v>2000</v>
          </cell>
        </row>
        <row r="10971">
          <cell r="C10971" t="str">
            <v>2000</v>
          </cell>
        </row>
        <row r="10972">
          <cell r="C10972" t="str">
            <v>2000</v>
          </cell>
        </row>
        <row r="10973">
          <cell r="C10973" t="str">
            <v>2000</v>
          </cell>
        </row>
        <row r="10974">
          <cell r="C10974" t="str">
            <v>2000</v>
          </cell>
        </row>
        <row r="10975">
          <cell r="C10975" t="str">
            <v>2000</v>
          </cell>
        </row>
        <row r="10976">
          <cell r="C10976" t="str">
            <v>2000</v>
          </cell>
        </row>
        <row r="10977">
          <cell r="C10977" t="str">
            <v>2000</v>
          </cell>
        </row>
        <row r="10978">
          <cell r="C10978" t="str">
            <v>2000</v>
          </cell>
        </row>
        <row r="10979">
          <cell r="C10979" t="str">
            <v>2000</v>
          </cell>
        </row>
        <row r="10980">
          <cell r="C10980" t="str">
            <v>2000</v>
          </cell>
        </row>
        <row r="10981">
          <cell r="C10981" t="str">
            <v>2000</v>
          </cell>
        </row>
        <row r="10982">
          <cell r="C10982" t="str">
            <v>2000</v>
          </cell>
        </row>
        <row r="10983">
          <cell r="C10983" t="str">
            <v>2000</v>
          </cell>
        </row>
        <row r="10984">
          <cell r="C10984" t="str">
            <v>2000</v>
          </cell>
        </row>
        <row r="10985">
          <cell r="C10985" t="str">
            <v>2000</v>
          </cell>
        </row>
        <row r="10986">
          <cell r="C10986" t="str">
            <v>2000</v>
          </cell>
        </row>
        <row r="10987">
          <cell r="C10987" t="str">
            <v>2000</v>
          </cell>
        </row>
        <row r="10988">
          <cell r="C10988" t="str">
            <v>2000</v>
          </cell>
        </row>
        <row r="10989">
          <cell r="C10989" t="str">
            <v>2000</v>
          </cell>
        </row>
        <row r="10990">
          <cell r="C10990" t="str">
            <v>2000</v>
          </cell>
        </row>
        <row r="10991">
          <cell r="C10991" t="str">
            <v>2000</v>
          </cell>
        </row>
        <row r="10992">
          <cell r="C10992" t="str">
            <v>2000</v>
          </cell>
        </row>
        <row r="10993">
          <cell r="C10993" t="str">
            <v>2000</v>
          </cell>
        </row>
        <row r="10994">
          <cell r="C10994" t="str">
            <v>2000</v>
          </cell>
        </row>
        <row r="10995">
          <cell r="C10995" t="str">
            <v>2000</v>
          </cell>
        </row>
        <row r="10996">
          <cell r="C10996" t="str">
            <v>2000</v>
          </cell>
        </row>
        <row r="10997">
          <cell r="C10997" t="str">
            <v>2000</v>
          </cell>
        </row>
        <row r="10998">
          <cell r="C10998" t="str">
            <v>2000</v>
          </cell>
        </row>
        <row r="10999">
          <cell r="C10999" t="str">
            <v>2000</v>
          </cell>
        </row>
        <row r="11000">
          <cell r="C11000" t="str">
            <v>2000</v>
          </cell>
        </row>
        <row r="11001">
          <cell r="C11001" t="str">
            <v>2000</v>
          </cell>
        </row>
        <row r="11002">
          <cell r="C11002" t="str">
            <v>2000</v>
          </cell>
        </row>
        <row r="11003">
          <cell r="C11003" t="str">
            <v>2000</v>
          </cell>
        </row>
        <row r="11004">
          <cell r="C11004" t="str">
            <v>2000</v>
          </cell>
        </row>
        <row r="11005">
          <cell r="C11005" t="str">
            <v>2000</v>
          </cell>
        </row>
        <row r="11006">
          <cell r="C11006" t="str">
            <v>2000</v>
          </cell>
        </row>
        <row r="11007">
          <cell r="C11007" t="str">
            <v>2000</v>
          </cell>
        </row>
        <row r="11008">
          <cell r="C11008" t="str">
            <v>2000</v>
          </cell>
        </row>
        <row r="11009">
          <cell r="C11009" t="str">
            <v>2000</v>
          </cell>
        </row>
        <row r="11010">
          <cell r="C11010" t="str">
            <v>2000</v>
          </cell>
        </row>
        <row r="11011">
          <cell r="C11011" t="str">
            <v>2000</v>
          </cell>
        </row>
        <row r="11012">
          <cell r="C11012" t="str">
            <v>2000</v>
          </cell>
        </row>
        <row r="11013">
          <cell r="C11013" t="str">
            <v>2000</v>
          </cell>
        </row>
        <row r="11014">
          <cell r="C11014" t="str">
            <v>2000</v>
          </cell>
        </row>
        <row r="11015">
          <cell r="C11015" t="str">
            <v>2000</v>
          </cell>
        </row>
        <row r="11016">
          <cell r="C11016" t="str">
            <v>2000</v>
          </cell>
        </row>
        <row r="11017">
          <cell r="C11017" t="str">
            <v>2000</v>
          </cell>
        </row>
        <row r="11018">
          <cell r="C11018" t="str">
            <v>2000</v>
          </cell>
        </row>
        <row r="11019">
          <cell r="C11019" t="str">
            <v>2000</v>
          </cell>
        </row>
        <row r="11020">
          <cell r="C11020" t="str">
            <v>2000</v>
          </cell>
        </row>
        <row r="11021">
          <cell r="C11021" t="str">
            <v>2000</v>
          </cell>
        </row>
        <row r="11022">
          <cell r="C11022" t="str">
            <v>2000</v>
          </cell>
        </row>
        <row r="11023">
          <cell r="C11023" t="str">
            <v>2000</v>
          </cell>
        </row>
        <row r="11024">
          <cell r="C11024" t="str">
            <v>2000</v>
          </cell>
        </row>
        <row r="11025">
          <cell r="C11025" t="str">
            <v>2000</v>
          </cell>
        </row>
        <row r="11026">
          <cell r="C11026" t="str">
            <v>2000</v>
          </cell>
        </row>
        <row r="11027">
          <cell r="C11027" t="str">
            <v>2000</v>
          </cell>
        </row>
        <row r="11028">
          <cell r="C11028" t="str">
            <v>2000</v>
          </cell>
        </row>
        <row r="11029">
          <cell r="C11029" t="str">
            <v>2000</v>
          </cell>
        </row>
        <row r="11030">
          <cell r="C11030" t="str">
            <v>2000</v>
          </cell>
        </row>
        <row r="11031">
          <cell r="C11031" t="str">
            <v>2000</v>
          </cell>
        </row>
        <row r="11032">
          <cell r="C11032" t="str">
            <v>2000</v>
          </cell>
        </row>
        <row r="11033">
          <cell r="C11033" t="str">
            <v>2000</v>
          </cell>
        </row>
        <row r="11034">
          <cell r="C11034" t="str">
            <v>2000</v>
          </cell>
        </row>
        <row r="11035">
          <cell r="C11035" t="str">
            <v>2000</v>
          </cell>
        </row>
        <row r="11036">
          <cell r="C11036" t="str">
            <v>2000</v>
          </cell>
        </row>
        <row r="11037">
          <cell r="C11037" t="str">
            <v>2000</v>
          </cell>
        </row>
        <row r="11038">
          <cell r="C11038" t="str">
            <v>2000</v>
          </cell>
        </row>
        <row r="11039">
          <cell r="C11039" t="str">
            <v>2000</v>
          </cell>
        </row>
        <row r="11040">
          <cell r="C11040" t="str">
            <v>2000</v>
          </cell>
        </row>
        <row r="11041">
          <cell r="C11041" t="str">
            <v>2000</v>
          </cell>
        </row>
        <row r="11042">
          <cell r="C11042" t="str">
            <v>2000</v>
          </cell>
        </row>
        <row r="11043">
          <cell r="C11043" t="str">
            <v>2000</v>
          </cell>
        </row>
        <row r="11044">
          <cell r="C11044" t="str">
            <v>2000</v>
          </cell>
        </row>
        <row r="11045">
          <cell r="C11045" t="str">
            <v>2000</v>
          </cell>
        </row>
        <row r="11046">
          <cell r="C11046" t="str">
            <v>2000</v>
          </cell>
        </row>
        <row r="11047">
          <cell r="C11047" t="str">
            <v>2000</v>
          </cell>
        </row>
        <row r="11048">
          <cell r="C11048" t="str">
            <v>2000</v>
          </cell>
        </row>
        <row r="11049">
          <cell r="C11049" t="str">
            <v>2000</v>
          </cell>
        </row>
        <row r="11050">
          <cell r="C11050" t="str">
            <v>2000</v>
          </cell>
        </row>
        <row r="11051">
          <cell r="C11051" t="str">
            <v>2000</v>
          </cell>
        </row>
        <row r="11052">
          <cell r="C11052" t="str">
            <v>2000</v>
          </cell>
        </row>
        <row r="11053">
          <cell r="C11053" t="str">
            <v>2000</v>
          </cell>
        </row>
        <row r="11054">
          <cell r="C11054" t="str">
            <v>2000</v>
          </cell>
        </row>
        <row r="11055">
          <cell r="C11055" t="str">
            <v>2000</v>
          </cell>
        </row>
        <row r="11056">
          <cell r="C11056" t="str">
            <v>2000</v>
          </cell>
        </row>
        <row r="11057">
          <cell r="C11057" t="str">
            <v>2000</v>
          </cell>
        </row>
        <row r="11058">
          <cell r="C11058" t="str">
            <v>2000</v>
          </cell>
        </row>
        <row r="11059">
          <cell r="C11059" t="str">
            <v>2000</v>
          </cell>
        </row>
        <row r="11060">
          <cell r="C11060" t="str">
            <v>2000</v>
          </cell>
        </row>
        <row r="11061">
          <cell r="C11061" t="str">
            <v>2000</v>
          </cell>
        </row>
        <row r="11062">
          <cell r="C11062" t="str">
            <v>2000</v>
          </cell>
        </row>
        <row r="11063">
          <cell r="C11063" t="str">
            <v>2000</v>
          </cell>
        </row>
        <row r="11064">
          <cell r="C11064" t="str">
            <v>2000</v>
          </cell>
        </row>
        <row r="11065">
          <cell r="C11065" t="str">
            <v>2000</v>
          </cell>
        </row>
        <row r="11066">
          <cell r="C11066" t="str">
            <v>2000</v>
          </cell>
        </row>
        <row r="11067">
          <cell r="C11067" t="str">
            <v>2000</v>
          </cell>
        </row>
        <row r="11068">
          <cell r="C11068" t="str">
            <v>2000</v>
          </cell>
        </row>
        <row r="11069">
          <cell r="C11069" t="str">
            <v>2000</v>
          </cell>
        </row>
        <row r="11070">
          <cell r="C11070" t="str">
            <v>2000</v>
          </cell>
        </row>
        <row r="11071">
          <cell r="C11071" t="str">
            <v>2000</v>
          </cell>
        </row>
        <row r="11072">
          <cell r="C11072" t="str">
            <v>2000</v>
          </cell>
        </row>
        <row r="11073">
          <cell r="C11073" t="str">
            <v>2000</v>
          </cell>
        </row>
        <row r="11074">
          <cell r="C11074" t="str">
            <v>2000</v>
          </cell>
        </row>
        <row r="11075">
          <cell r="C11075" t="str">
            <v>2000</v>
          </cell>
        </row>
        <row r="11076">
          <cell r="C11076" t="str">
            <v>2000</v>
          </cell>
        </row>
        <row r="11077">
          <cell r="C11077" t="str">
            <v>2000</v>
          </cell>
        </row>
        <row r="11078">
          <cell r="C11078" t="str">
            <v>2000</v>
          </cell>
        </row>
        <row r="11079">
          <cell r="C11079" t="str">
            <v>2000</v>
          </cell>
        </row>
        <row r="11080">
          <cell r="C11080" t="str">
            <v>2000</v>
          </cell>
        </row>
        <row r="11081">
          <cell r="C11081" t="str">
            <v>2000</v>
          </cell>
        </row>
        <row r="11082">
          <cell r="C11082" t="str">
            <v>2000</v>
          </cell>
        </row>
        <row r="11083">
          <cell r="C11083" t="str">
            <v>2000</v>
          </cell>
        </row>
        <row r="11084">
          <cell r="C11084" t="str">
            <v>2000</v>
          </cell>
        </row>
        <row r="11085">
          <cell r="C11085" t="str">
            <v>2000</v>
          </cell>
        </row>
        <row r="11086">
          <cell r="C11086" t="str">
            <v>2000</v>
          </cell>
        </row>
        <row r="11087">
          <cell r="C11087" t="str">
            <v>2000</v>
          </cell>
        </row>
        <row r="11088">
          <cell r="C11088" t="str">
            <v>2000</v>
          </cell>
        </row>
        <row r="11089">
          <cell r="C11089" t="str">
            <v>2000</v>
          </cell>
        </row>
        <row r="11090">
          <cell r="C11090" t="str">
            <v>2000</v>
          </cell>
        </row>
        <row r="11091">
          <cell r="C11091" t="str">
            <v>2000</v>
          </cell>
        </row>
        <row r="11092">
          <cell r="C11092" t="str">
            <v>2000</v>
          </cell>
        </row>
        <row r="11093">
          <cell r="C11093" t="str">
            <v>2000</v>
          </cell>
        </row>
        <row r="11094">
          <cell r="C11094" t="str">
            <v>2000</v>
          </cell>
        </row>
        <row r="11095">
          <cell r="C11095" t="str">
            <v>2000</v>
          </cell>
        </row>
        <row r="11096">
          <cell r="C11096" t="str">
            <v>2000</v>
          </cell>
        </row>
        <row r="11097">
          <cell r="C11097" t="str">
            <v>2000</v>
          </cell>
        </row>
        <row r="11098">
          <cell r="C11098" t="str">
            <v>2000</v>
          </cell>
        </row>
        <row r="11099">
          <cell r="C11099" t="str">
            <v>2000</v>
          </cell>
        </row>
        <row r="11100">
          <cell r="C11100" t="str">
            <v>2000</v>
          </cell>
        </row>
        <row r="11101">
          <cell r="C11101" t="str">
            <v>2000</v>
          </cell>
        </row>
        <row r="11102">
          <cell r="C11102" t="str">
            <v>2000</v>
          </cell>
        </row>
        <row r="11103">
          <cell r="C11103" t="str">
            <v>2000</v>
          </cell>
        </row>
        <row r="11104">
          <cell r="C11104" t="str">
            <v>2000</v>
          </cell>
        </row>
        <row r="11105">
          <cell r="C11105" t="str">
            <v>2000</v>
          </cell>
        </row>
        <row r="11106">
          <cell r="C11106" t="str">
            <v>2000</v>
          </cell>
        </row>
        <row r="11107">
          <cell r="C11107" t="str">
            <v>2000</v>
          </cell>
        </row>
        <row r="11108">
          <cell r="C11108" t="str">
            <v>2000</v>
          </cell>
        </row>
        <row r="11109">
          <cell r="C11109" t="str">
            <v>2000</v>
          </cell>
        </row>
        <row r="11110">
          <cell r="C11110" t="str">
            <v>2000</v>
          </cell>
        </row>
        <row r="11111">
          <cell r="C11111" t="str">
            <v>2000</v>
          </cell>
        </row>
        <row r="11112">
          <cell r="C11112" t="str">
            <v>2000</v>
          </cell>
        </row>
        <row r="11113">
          <cell r="C11113" t="str">
            <v>2000</v>
          </cell>
        </row>
        <row r="11114">
          <cell r="C11114" t="str">
            <v>2000</v>
          </cell>
        </row>
        <row r="11115">
          <cell r="C11115" t="str">
            <v>2000</v>
          </cell>
        </row>
        <row r="11116">
          <cell r="C11116" t="str">
            <v>2000</v>
          </cell>
        </row>
        <row r="11117">
          <cell r="C11117" t="str">
            <v>2000</v>
          </cell>
        </row>
        <row r="11118">
          <cell r="C11118" t="str">
            <v>2000</v>
          </cell>
        </row>
        <row r="11119">
          <cell r="C11119" t="str">
            <v>2000</v>
          </cell>
        </row>
        <row r="11120">
          <cell r="C11120" t="str">
            <v>2000</v>
          </cell>
        </row>
        <row r="11121">
          <cell r="C11121" t="str">
            <v>2000</v>
          </cell>
        </row>
        <row r="11122">
          <cell r="C11122" t="str">
            <v>2000</v>
          </cell>
        </row>
        <row r="11123">
          <cell r="C11123" t="str">
            <v>2000</v>
          </cell>
        </row>
        <row r="11124">
          <cell r="C11124" t="str">
            <v>2000</v>
          </cell>
        </row>
        <row r="11125">
          <cell r="C11125" t="str">
            <v>2000</v>
          </cell>
        </row>
        <row r="11126">
          <cell r="C11126" t="str">
            <v>2000</v>
          </cell>
        </row>
        <row r="11127">
          <cell r="C11127" t="str">
            <v>2000</v>
          </cell>
        </row>
        <row r="11128">
          <cell r="C11128" t="str">
            <v>2000</v>
          </cell>
        </row>
        <row r="11129">
          <cell r="C11129" t="str">
            <v>2000</v>
          </cell>
        </row>
        <row r="11130">
          <cell r="C11130" t="str">
            <v>2000</v>
          </cell>
        </row>
        <row r="11131">
          <cell r="C11131" t="str">
            <v>2000</v>
          </cell>
        </row>
        <row r="11132">
          <cell r="C11132" t="str">
            <v>2000</v>
          </cell>
        </row>
        <row r="11133">
          <cell r="C11133" t="str">
            <v>2000</v>
          </cell>
        </row>
        <row r="11134">
          <cell r="C11134" t="str">
            <v>2000</v>
          </cell>
        </row>
        <row r="11135">
          <cell r="C11135" t="str">
            <v>2000</v>
          </cell>
        </row>
        <row r="11136">
          <cell r="C11136" t="str">
            <v>2000</v>
          </cell>
        </row>
        <row r="11137">
          <cell r="C11137" t="str">
            <v>2000</v>
          </cell>
        </row>
        <row r="11138">
          <cell r="C11138" t="str">
            <v>2000</v>
          </cell>
        </row>
        <row r="11139">
          <cell r="C11139" t="str">
            <v>2000</v>
          </cell>
        </row>
        <row r="11140">
          <cell r="C11140" t="str">
            <v>2000</v>
          </cell>
        </row>
        <row r="11141">
          <cell r="C11141" t="str">
            <v>2000</v>
          </cell>
        </row>
        <row r="11142">
          <cell r="C11142" t="str">
            <v>2000</v>
          </cell>
        </row>
        <row r="11143">
          <cell r="C11143" t="str">
            <v>2000</v>
          </cell>
        </row>
        <row r="11144">
          <cell r="C11144" t="str">
            <v>2000</v>
          </cell>
        </row>
        <row r="11145">
          <cell r="C11145" t="str">
            <v>2000</v>
          </cell>
        </row>
        <row r="11146">
          <cell r="C11146" t="str">
            <v>2000</v>
          </cell>
        </row>
        <row r="11147">
          <cell r="C11147" t="str">
            <v>2000</v>
          </cell>
        </row>
        <row r="11148">
          <cell r="C11148" t="str">
            <v>2000</v>
          </cell>
        </row>
        <row r="11149">
          <cell r="C11149" t="str">
            <v>2000</v>
          </cell>
        </row>
        <row r="11150">
          <cell r="C11150" t="str">
            <v>2000</v>
          </cell>
        </row>
        <row r="11151">
          <cell r="C11151" t="str">
            <v>2000</v>
          </cell>
        </row>
        <row r="11152">
          <cell r="C11152" t="str">
            <v>2000</v>
          </cell>
        </row>
        <row r="11153">
          <cell r="C11153" t="str">
            <v>2000</v>
          </cell>
        </row>
        <row r="11154">
          <cell r="C11154" t="str">
            <v>2000</v>
          </cell>
        </row>
        <row r="11155">
          <cell r="C11155" t="str">
            <v>2000</v>
          </cell>
        </row>
        <row r="11156">
          <cell r="C11156" t="str">
            <v>2000</v>
          </cell>
        </row>
        <row r="11157">
          <cell r="C11157" t="str">
            <v>2000</v>
          </cell>
        </row>
        <row r="11158">
          <cell r="C11158" t="str">
            <v>2000</v>
          </cell>
        </row>
        <row r="11159">
          <cell r="C11159" t="str">
            <v>2000</v>
          </cell>
        </row>
        <row r="11160">
          <cell r="C11160" t="str">
            <v>2000</v>
          </cell>
        </row>
        <row r="11161">
          <cell r="C11161" t="str">
            <v>2000</v>
          </cell>
        </row>
        <row r="11162">
          <cell r="C11162" t="str">
            <v>2000</v>
          </cell>
        </row>
        <row r="11163">
          <cell r="C11163" t="str">
            <v>2000</v>
          </cell>
        </row>
        <row r="11164">
          <cell r="C11164" t="str">
            <v>2000</v>
          </cell>
        </row>
        <row r="11165">
          <cell r="C11165" t="str">
            <v>2000</v>
          </cell>
        </row>
        <row r="11166">
          <cell r="C11166" t="str">
            <v>2000</v>
          </cell>
        </row>
        <row r="11167">
          <cell r="C11167" t="str">
            <v>2000</v>
          </cell>
        </row>
        <row r="11168">
          <cell r="C11168" t="str">
            <v>2000</v>
          </cell>
        </row>
        <row r="11169">
          <cell r="C11169" t="str">
            <v>2000</v>
          </cell>
        </row>
        <row r="11170">
          <cell r="C11170" t="str">
            <v>2000</v>
          </cell>
        </row>
        <row r="11171">
          <cell r="C11171" t="str">
            <v>2000</v>
          </cell>
        </row>
        <row r="11172">
          <cell r="C11172" t="str">
            <v>2000</v>
          </cell>
        </row>
        <row r="11173">
          <cell r="C11173" t="str">
            <v>2000</v>
          </cell>
        </row>
        <row r="11174">
          <cell r="C11174" t="str">
            <v>2000</v>
          </cell>
        </row>
        <row r="11175">
          <cell r="C11175" t="str">
            <v>2000</v>
          </cell>
        </row>
        <row r="11176">
          <cell r="C11176" t="str">
            <v>2000</v>
          </cell>
        </row>
        <row r="11177">
          <cell r="C11177" t="str">
            <v>2000</v>
          </cell>
        </row>
        <row r="11178">
          <cell r="C11178" t="str">
            <v>2000</v>
          </cell>
        </row>
        <row r="11179">
          <cell r="C11179" t="str">
            <v>2000</v>
          </cell>
        </row>
        <row r="11180">
          <cell r="C11180" t="str">
            <v>2000</v>
          </cell>
        </row>
        <row r="11181">
          <cell r="C11181" t="str">
            <v>2000</v>
          </cell>
        </row>
        <row r="11182">
          <cell r="C11182" t="str">
            <v>2000</v>
          </cell>
        </row>
        <row r="11183">
          <cell r="C11183" t="str">
            <v>2000</v>
          </cell>
        </row>
        <row r="11184">
          <cell r="C11184" t="str">
            <v>2000</v>
          </cell>
        </row>
        <row r="11185">
          <cell r="C11185" t="str">
            <v>2000</v>
          </cell>
        </row>
        <row r="11186">
          <cell r="C11186" t="str">
            <v>2000</v>
          </cell>
        </row>
        <row r="11187">
          <cell r="C11187" t="str">
            <v>2000</v>
          </cell>
        </row>
        <row r="11188">
          <cell r="C11188" t="str">
            <v>2000</v>
          </cell>
        </row>
        <row r="11189">
          <cell r="C11189" t="str">
            <v>2000</v>
          </cell>
        </row>
        <row r="11190">
          <cell r="C11190" t="str">
            <v>2000</v>
          </cell>
        </row>
        <row r="11191">
          <cell r="C11191" t="str">
            <v>2000</v>
          </cell>
        </row>
        <row r="11192">
          <cell r="C11192" t="str">
            <v>2000</v>
          </cell>
        </row>
        <row r="11193">
          <cell r="C11193" t="str">
            <v>2000</v>
          </cell>
        </row>
        <row r="11194">
          <cell r="C11194" t="str">
            <v>2000</v>
          </cell>
        </row>
        <row r="11195">
          <cell r="C11195" t="str">
            <v>2000</v>
          </cell>
        </row>
        <row r="11196">
          <cell r="C11196" t="str">
            <v>2000</v>
          </cell>
        </row>
        <row r="11197">
          <cell r="C11197" t="str">
            <v>2000</v>
          </cell>
        </row>
        <row r="11198">
          <cell r="C11198" t="str">
            <v>2000</v>
          </cell>
        </row>
        <row r="11199">
          <cell r="C11199" t="str">
            <v>2000</v>
          </cell>
        </row>
        <row r="11200">
          <cell r="C11200" t="str">
            <v>2000</v>
          </cell>
        </row>
        <row r="11201">
          <cell r="C11201" t="str">
            <v>2000</v>
          </cell>
        </row>
        <row r="11202">
          <cell r="C11202" t="str">
            <v>2000</v>
          </cell>
        </row>
        <row r="11203">
          <cell r="C11203" t="str">
            <v>2000</v>
          </cell>
        </row>
        <row r="11204">
          <cell r="C11204" t="str">
            <v>2000</v>
          </cell>
        </row>
        <row r="11205">
          <cell r="C11205" t="str">
            <v>2000</v>
          </cell>
        </row>
        <row r="11206">
          <cell r="C11206" t="str">
            <v>2000</v>
          </cell>
        </row>
        <row r="11207">
          <cell r="C11207" t="str">
            <v>2000</v>
          </cell>
        </row>
        <row r="11208">
          <cell r="C11208" t="str">
            <v>2000</v>
          </cell>
        </row>
        <row r="11209">
          <cell r="C11209" t="str">
            <v>2000</v>
          </cell>
        </row>
        <row r="11210">
          <cell r="C11210" t="str">
            <v>2000</v>
          </cell>
        </row>
        <row r="11211">
          <cell r="C11211" t="str">
            <v>2000</v>
          </cell>
        </row>
        <row r="11212">
          <cell r="C11212" t="str">
            <v>2000</v>
          </cell>
        </row>
        <row r="11213">
          <cell r="C11213" t="str">
            <v>2000</v>
          </cell>
        </row>
        <row r="11214">
          <cell r="C11214" t="str">
            <v>2000</v>
          </cell>
        </row>
        <row r="11215">
          <cell r="C11215" t="str">
            <v>2000</v>
          </cell>
        </row>
        <row r="11216">
          <cell r="C11216" t="str">
            <v>2000</v>
          </cell>
        </row>
        <row r="11217">
          <cell r="C11217" t="str">
            <v>2000</v>
          </cell>
        </row>
        <row r="11218">
          <cell r="C11218" t="str">
            <v>2000</v>
          </cell>
        </row>
        <row r="11219">
          <cell r="C11219" t="str">
            <v>2000</v>
          </cell>
        </row>
        <row r="11220">
          <cell r="C11220" t="str">
            <v>2000</v>
          </cell>
        </row>
        <row r="11221">
          <cell r="C11221" t="str">
            <v>2000</v>
          </cell>
        </row>
        <row r="11222">
          <cell r="C11222" t="str">
            <v>2000</v>
          </cell>
        </row>
        <row r="11223">
          <cell r="C11223" t="str">
            <v>2000</v>
          </cell>
        </row>
        <row r="11224">
          <cell r="C11224" t="str">
            <v>2000</v>
          </cell>
        </row>
        <row r="11225">
          <cell r="C11225" t="str">
            <v>2000</v>
          </cell>
        </row>
        <row r="11226">
          <cell r="C11226" t="str">
            <v>2000</v>
          </cell>
        </row>
        <row r="11227">
          <cell r="C11227" t="str">
            <v>2000</v>
          </cell>
        </row>
        <row r="11228">
          <cell r="C11228" t="str">
            <v>2000</v>
          </cell>
        </row>
        <row r="11229">
          <cell r="C11229" t="str">
            <v>2000</v>
          </cell>
        </row>
        <row r="11230">
          <cell r="C11230" t="str">
            <v>2000</v>
          </cell>
        </row>
        <row r="11231">
          <cell r="C11231" t="str">
            <v>2000</v>
          </cell>
        </row>
        <row r="11232">
          <cell r="C11232" t="str">
            <v>2000</v>
          </cell>
        </row>
        <row r="11233">
          <cell r="C11233" t="str">
            <v>2000</v>
          </cell>
        </row>
        <row r="11234">
          <cell r="C11234" t="str">
            <v>2000</v>
          </cell>
        </row>
        <row r="11235">
          <cell r="C11235" t="str">
            <v>2000</v>
          </cell>
        </row>
        <row r="11236">
          <cell r="C11236" t="str">
            <v>2000</v>
          </cell>
        </row>
        <row r="11237">
          <cell r="C11237" t="str">
            <v>2000</v>
          </cell>
        </row>
        <row r="11238">
          <cell r="C11238" t="str">
            <v>2000</v>
          </cell>
        </row>
        <row r="11239">
          <cell r="C11239" t="str">
            <v>2000</v>
          </cell>
        </row>
        <row r="11240">
          <cell r="C11240" t="str">
            <v>2000</v>
          </cell>
        </row>
        <row r="11241">
          <cell r="C11241" t="str">
            <v>2000</v>
          </cell>
        </row>
        <row r="11242">
          <cell r="C11242" t="str">
            <v>2000</v>
          </cell>
        </row>
        <row r="11243">
          <cell r="C11243" t="str">
            <v>2000</v>
          </cell>
        </row>
        <row r="11244">
          <cell r="C11244" t="str">
            <v>2000</v>
          </cell>
        </row>
        <row r="11245">
          <cell r="C11245" t="str">
            <v>2000</v>
          </cell>
        </row>
        <row r="11246">
          <cell r="C11246" t="str">
            <v>2000</v>
          </cell>
        </row>
        <row r="11247">
          <cell r="C11247" t="str">
            <v>2000</v>
          </cell>
        </row>
        <row r="11248">
          <cell r="C11248" t="str">
            <v>2000</v>
          </cell>
        </row>
        <row r="11249">
          <cell r="C11249" t="str">
            <v>2000</v>
          </cell>
        </row>
        <row r="11250">
          <cell r="C11250" t="str">
            <v>2000</v>
          </cell>
        </row>
        <row r="11251">
          <cell r="C11251" t="str">
            <v>2000</v>
          </cell>
        </row>
        <row r="11252">
          <cell r="C11252" t="str">
            <v>2000</v>
          </cell>
        </row>
        <row r="11253">
          <cell r="C11253" t="str">
            <v>2000</v>
          </cell>
        </row>
        <row r="11254">
          <cell r="C11254" t="str">
            <v>2000</v>
          </cell>
        </row>
        <row r="11255">
          <cell r="C11255" t="str">
            <v>2000</v>
          </cell>
        </row>
        <row r="11256">
          <cell r="C11256" t="str">
            <v>2000</v>
          </cell>
        </row>
        <row r="11257">
          <cell r="C11257" t="str">
            <v>2000</v>
          </cell>
        </row>
        <row r="11258">
          <cell r="C11258" t="str">
            <v>2000</v>
          </cell>
        </row>
        <row r="11259">
          <cell r="C11259" t="str">
            <v>2000</v>
          </cell>
        </row>
        <row r="11260">
          <cell r="C11260" t="str">
            <v>2000</v>
          </cell>
        </row>
        <row r="11261">
          <cell r="C11261" t="str">
            <v>2000</v>
          </cell>
        </row>
        <row r="11262">
          <cell r="C11262" t="str">
            <v>2000</v>
          </cell>
        </row>
        <row r="11263">
          <cell r="C11263" t="str">
            <v>2000</v>
          </cell>
        </row>
        <row r="11264">
          <cell r="C11264" t="str">
            <v>2000</v>
          </cell>
        </row>
        <row r="11265">
          <cell r="C11265" t="str">
            <v>2000</v>
          </cell>
        </row>
        <row r="11266">
          <cell r="C11266" t="str">
            <v>2000</v>
          </cell>
        </row>
        <row r="11267">
          <cell r="C11267" t="str">
            <v>2000</v>
          </cell>
        </row>
        <row r="11268">
          <cell r="C11268" t="str">
            <v>2000</v>
          </cell>
        </row>
        <row r="11269">
          <cell r="C11269" t="str">
            <v>2000</v>
          </cell>
        </row>
        <row r="11270">
          <cell r="C11270" t="str">
            <v>2000</v>
          </cell>
        </row>
        <row r="11271">
          <cell r="C11271" t="str">
            <v>2000</v>
          </cell>
        </row>
        <row r="11272">
          <cell r="C11272" t="str">
            <v>2000</v>
          </cell>
        </row>
        <row r="11273">
          <cell r="C11273" t="str">
            <v>2000</v>
          </cell>
        </row>
        <row r="11274">
          <cell r="C11274" t="str">
            <v>2000</v>
          </cell>
        </row>
        <row r="11275">
          <cell r="C11275" t="str">
            <v>2000</v>
          </cell>
        </row>
        <row r="11276">
          <cell r="C11276" t="str">
            <v>2000</v>
          </cell>
        </row>
        <row r="11277">
          <cell r="C11277" t="str">
            <v>2000</v>
          </cell>
        </row>
        <row r="11278">
          <cell r="C11278" t="str">
            <v>2000</v>
          </cell>
        </row>
        <row r="11279">
          <cell r="C11279" t="str">
            <v>2000</v>
          </cell>
        </row>
        <row r="11280">
          <cell r="C11280" t="str">
            <v>2000</v>
          </cell>
        </row>
        <row r="11281">
          <cell r="C11281" t="str">
            <v>2000</v>
          </cell>
        </row>
        <row r="11282">
          <cell r="C11282" t="str">
            <v>2000</v>
          </cell>
        </row>
        <row r="11283">
          <cell r="C11283" t="str">
            <v>2000</v>
          </cell>
        </row>
        <row r="11284">
          <cell r="C11284" t="str">
            <v>2000</v>
          </cell>
        </row>
        <row r="11285">
          <cell r="C11285" t="str">
            <v>2000</v>
          </cell>
        </row>
        <row r="11286">
          <cell r="C11286" t="str">
            <v>2000</v>
          </cell>
        </row>
        <row r="11287">
          <cell r="C11287" t="str">
            <v>2000</v>
          </cell>
        </row>
        <row r="11288">
          <cell r="C11288" t="str">
            <v>2000</v>
          </cell>
        </row>
        <row r="11289">
          <cell r="C11289" t="str">
            <v>2000</v>
          </cell>
        </row>
        <row r="11290">
          <cell r="C11290" t="str">
            <v>2000</v>
          </cell>
        </row>
        <row r="11291">
          <cell r="C11291" t="str">
            <v>2000</v>
          </cell>
        </row>
        <row r="11292">
          <cell r="C11292" t="str">
            <v>2000</v>
          </cell>
        </row>
        <row r="11293">
          <cell r="C11293" t="str">
            <v>2000</v>
          </cell>
        </row>
        <row r="11294">
          <cell r="C11294" t="str">
            <v>2000</v>
          </cell>
        </row>
        <row r="11295">
          <cell r="C11295" t="str">
            <v>2000</v>
          </cell>
        </row>
        <row r="11296">
          <cell r="C11296" t="str">
            <v>2000</v>
          </cell>
        </row>
        <row r="11297">
          <cell r="C11297" t="str">
            <v>2000</v>
          </cell>
        </row>
        <row r="11298">
          <cell r="C11298" t="str">
            <v>2000</v>
          </cell>
        </row>
        <row r="11299">
          <cell r="C11299" t="str">
            <v>2000</v>
          </cell>
        </row>
        <row r="11300">
          <cell r="C11300" t="str">
            <v>2000</v>
          </cell>
        </row>
        <row r="11301">
          <cell r="C11301" t="str">
            <v>2000</v>
          </cell>
        </row>
        <row r="11302">
          <cell r="C11302" t="str">
            <v>2000</v>
          </cell>
        </row>
        <row r="11303">
          <cell r="C11303" t="str">
            <v>2000</v>
          </cell>
        </row>
        <row r="11304">
          <cell r="C11304" t="str">
            <v>2000</v>
          </cell>
        </row>
        <row r="11305">
          <cell r="C11305" t="str">
            <v>2000</v>
          </cell>
        </row>
        <row r="11306">
          <cell r="C11306" t="str">
            <v>2000</v>
          </cell>
        </row>
        <row r="11307">
          <cell r="C11307" t="str">
            <v>2000</v>
          </cell>
        </row>
        <row r="11308">
          <cell r="C11308" t="str">
            <v>2000</v>
          </cell>
        </row>
        <row r="11309">
          <cell r="C11309" t="str">
            <v>2000</v>
          </cell>
        </row>
        <row r="11310">
          <cell r="C11310" t="str">
            <v>2000</v>
          </cell>
        </row>
        <row r="11311">
          <cell r="C11311" t="str">
            <v>2000</v>
          </cell>
        </row>
        <row r="11312">
          <cell r="C11312" t="str">
            <v>2000</v>
          </cell>
        </row>
        <row r="11313">
          <cell r="C11313" t="str">
            <v>2000</v>
          </cell>
        </row>
        <row r="11314">
          <cell r="C11314" t="str">
            <v>2000</v>
          </cell>
        </row>
        <row r="11315">
          <cell r="C11315" t="str">
            <v>2000</v>
          </cell>
        </row>
        <row r="11316">
          <cell r="C11316" t="str">
            <v>2000</v>
          </cell>
        </row>
        <row r="11317">
          <cell r="C11317" t="str">
            <v>2000</v>
          </cell>
        </row>
        <row r="11318">
          <cell r="C11318" t="str">
            <v>2000</v>
          </cell>
        </row>
        <row r="11319">
          <cell r="C11319" t="str">
            <v>2000</v>
          </cell>
        </row>
        <row r="11320">
          <cell r="C11320" t="str">
            <v>2000</v>
          </cell>
        </row>
        <row r="11321">
          <cell r="C11321" t="str">
            <v>2000</v>
          </cell>
        </row>
        <row r="11322">
          <cell r="C11322" t="str">
            <v>2000</v>
          </cell>
        </row>
        <row r="11323">
          <cell r="C11323" t="str">
            <v>2000</v>
          </cell>
        </row>
        <row r="11324">
          <cell r="C11324" t="str">
            <v>2000</v>
          </cell>
        </row>
        <row r="11325">
          <cell r="C11325" t="str">
            <v>2000</v>
          </cell>
        </row>
        <row r="11326">
          <cell r="C11326" t="str">
            <v>2000</v>
          </cell>
        </row>
        <row r="11327">
          <cell r="C11327" t="str">
            <v>2000</v>
          </cell>
        </row>
        <row r="11328">
          <cell r="C11328" t="str">
            <v>2000</v>
          </cell>
        </row>
        <row r="11329">
          <cell r="C11329" t="str">
            <v>2000</v>
          </cell>
        </row>
        <row r="11330">
          <cell r="C11330" t="str">
            <v>2000</v>
          </cell>
        </row>
        <row r="11331">
          <cell r="C11331" t="str">
            <v>2000</v>
          </cell>
        </row>
        <row r="11332">
          <cell r="C11332" t="str">
            <v>2000</v>
          </cell>
        </row>
        <row r="11333">
          <cell r="C11333" t="str">
            <v>2000</v>
          </cell>
        </row>
        <row r="11334">
          <cell r="C11334" t="str">
            <v>2000</v>
          </cell>
        </row>
        <row r="11335">
          <cell r="C11335" t="str">
            <v>2000</v>
          </cell>
        </row>
        <row r="11336">
          <cell r="C11336" t="str">
            <v>2000</v>
          </cell>
        </row>
        <row r="11337">
          <cell r="C11337" t="str">
            <v>2000</v>
          </cell>
        </row>
        <row r="11338">
          <cell r="C11338" t="str">
            <v>2000</v>
          </cell>
        </row>
        <row r="11339">
          <cell r="C11339" t="str">
            <v>2000</v>
          </cell>
        </row>
        <row r="11340">
          <cell r="C11340" t="str">
            <v>2000</v>
          </cell>
        </row>
        <row r="11341">
          <cell r="C11341" t="str">
            <v>2000</v>
          </cell>
        </row>
        <row r="11342">
          <cell r="C11342" t="str">
            <v>2000</v>
          </cell>
        </row>
        <row r="11343">
          <cell r="C11343" t="str">
            <v>2000</v>
          </cell>
        </row>
        <row r="11344">
          <cell r="C11344" t="str">
            <v>2000</v>
          </cell>
        </row>
        <row r="11345">
          <cell r="C11345" t="str">
            <v>2000</v>
          </cell>
        </row>
        <row r="11346">
          <cell r="C11346" t="str">
            <v>2000</v>
          </cell>
        </row>
        <row r="11347">
          <cell r="C11347" t="str">
            <v>2000</v>
          </cell>
        </row>
        <row r="11348">
          <cell r="C11348" t="str">
            <v>2000</v>
          </cell>
        </row>
        <row r="11349">
          <cell r="C11349" t="str">
            <v>2000</v>
          </cell>
        </row>
        <row r="11350">
          <cell r="C11350" t="str">
            <v>2000</v>
          </cell>
        </row>
        <row r="11351">
          <cell r="C11351" t="str">
            <v>2000</v>
          </cell>
        </row>
        <row r="11352">
          <cell r="C11352" t="str">
            <v>2000</v>
          </cell>
        </row>
        <row r="11353">
          <cell r="C11353" t="str">
            <v>2000</v>
          </cell>
        </row>
        <row r="11354">
          <cell r="C11354" t="str">
            <v>2000</v>
          </cell>
        </row>
        <row r="11355">
          <cell r="C11355" t="str">
            <v>2000</v>
          </cell>
        </row>
        <row r="11356">
          <cell r="C11356" t="str">
            <v>2000</v>
          </cell>
        </row>
        <row r="11357">
          <cell r="C11357" t="str">
            <v>2000</v>
          </cell>
        </row>
        <row r="11358">
          <cell r="C11358" t="str">
            <v>2000</v>
          </cell>
        </row>
        <row r="11359">
          <cell r="C11359" t="str">
            <v>2000</v>
          </cell>
        </row>
        <row r="11360">
          <cell r="C11360" t="str">
            <v>2000</v>
          </cell>
        </row>
        <row r="11361">
          <cell r="C11361" t="str">
            <v>2000</v>
          </cell>
        </row>
        <row r="11362">
          <cell r="C11362" t="str">
            <v>2000</v>
          </cell>
        </row>
        <row r="11363">
          <cell r="C11363" t="str">
            <v>2000</v>
          </cell>
        </row>
        <row r="11364">
          <cell r="C11364" t="str">
            <v>2000</v>
          </cell>
        </row>
        <row r="11365">
          <cell r="C11365" t="str">
            <v>2000</v>
          </cell>
        </row>
        <row r="11366">
          <cell r="C11366" t="str">
            <v>2000</v>
          </cell>
        </row>
        <row r="11367">
          <cell r="C11367" t="str">
            <v>2000</v>
          </cell>
        </row>
        <row r="11368">
          <cell r="C11368" t="str">
            <v>2000</v>
          </cell>
        </row>
        <row r="11369">
          <cell r="C11369" t="str">
            <v>2000</v>
          </cell>
        </row>
        <row r="11370">
          <cell r="C11370" t="str">
            <v>2000</v>
          </cell>
        </row>
        <row r="11371">
          <cell r="C11371" t="str">
            <v>2000</v>
          </cell>
        </row>
        <row r="11372">
          <cell r="C11372" t="str">
            <v>2000</v>
          </cell>
        </row>
        <row r="11373">
          <cell r="C11373" t="str">
            <v>2000</v>
          </cell>
        </row>
        <row r="11374">
          <cell r="C11374" t="str">
            <v>2000</v>
          </cell>
        </row>
        <row r="11375">
          <cell r="C11375" t="str">
            <v>2000</v>
          </cell>
        </row>
        <row r="11376">
          <cell r="C11376" t="str">
            <v>2000</v>
          </cell>
        </row>
        <row r="11377">
          <cell r="C11377" t="str">
            <v>2000</v>
          </cell>
        </row>
        <row r="11378">
          <cell r="C11378" t="str">
            <v>2000</v>
          </cell>
        </row>
        <row r="11379">
          <cell r="C11379" t="str">
            <v>2000</v>
          </cell>
        </row>
        <row r="11380">
          <cell r="C11380" t="str">
            <v>2000</v>
          </cell>
        </row>
        <row r="11381">
          <cell r="C11381" t="str">
            <v>2000</v>
          </cell>
        </row>
        <row r="11382">
          <cell r="C11382" t="str">
            <v>2000</v>
          </cell>
        </row>
        <row r="11383">
          <cell r="C11383" t="str">
            <v>2000</v>
          </cell>
        </row>
        <row r="11384">
          <cell r="C11384" t="str">
            <v>2000</v>
          </cell>
        </row>
        <row r="11385">
          <cell r="C11385" t="str">
            <v>2000</v>
          </cell>
        </row>
        <row r="11386">
          <cell r="C11386" t="str">
            <v>2000</v>
          </cell>
        </row>
        <row r="11387">
          <cell r="C11387" t="str">
            <v>2000</v>
          </cell>
        </row>
        <row r="11388">
          <cell r="C11388" t="str">
            <v>2000</v>
          </cell>
        </row>
        <row r="11389">
          <cell r="C11389" t="str">
            <v>2000</v>
          </cell>
        </row>
        <row r="11390">
          <cell r="C11390" t="str">
            <v>2000</v>
          </cell>
        </row>
        <row r="11391">
          <cell r="C11391" t="str">
            <v>2000</v>
          </cell>
        </row>
        <row r="11392">
          <cell r="C11392" t="str">
            <v>2000</v>
          </cell>
        </row>
        <row r="11393">
          <cell r="C11393" t="str">
            <v>2000</v>
          </cell>
        </row>
        <row r="11394">
          <cell r="C11394" t="str">
            <v>2000</v>
          </cell>
        </row>
        <row r="11395">
          <cell r="C11395" t="str">
            <v>2000</v>
          </cell>
        </row>
        <row r="11396">
          <cell r="C11396" t="str">
            <v>2000</v>
          </cell>
        </row>
        <row r="11397">
          <cell r="C11397" t="str">
            <v>2000</v>
          </cell>
        </row>
        <row r="11398">
          <cell r="C11398" t="str">
            <v>2000</v>
          </cell>
        </row>
        <row r="11399">
          <cell r="C11399" t="str">
            <v>2000</v>
          </cell>
        </row>
        <row r="11400">
          <cell r="C11400" t="str">
            <v>2000</v>
          </cell>
        </row>
        <row r="11401">
          <cell r="C11401" t="str">
            <v>2000</v>
          </cell>
        </row>
        <row r="11402">
          <cell r="C11402" t="str">
            <v>2000</v>
          </cell>
        </row>
        <row r="11403">
          <cell r="C11403" t="str">
            <v>2000</v>
          </cell>
        </row>
        <row r="11404">
          <cell r="C11404" t="str">
            <v>2000</v>
          </cell>
        </row>
        <row r="11405">
          <cell r="C11405" t="str">
            <v>2000</v>
          </cell>
        </row>
        <row r="11406">
          <cell r="C11406" t="str">
            <v>2000</v>
          </cell>
        </row>
        <row r="11407">
          <cell r="C11407" t="str">
            <v>2000</v>
          </cell>
        </row>
        <row r="11408">
          <cell r="C11408" t="str">
            <v>2000</v>
          </cell>
        </row>
        <row r="11409">
          <cell r="C11409" t="str">
            <v>2000</v>
          </cell>
        </row>
        <row r="11410">
          <cell r="C11410" t="str">
            <v>2000</v>
          </cell>
        </row>
        <row r="11411">
          <cell r="C11411" t="str">
            <v>2000</v>
          </cell>
        </row>
        <row r="11412">
          <cell r="C11412" t="str">
            <v>2000</v>
          </cell>
        </row>
        <row r="11413">
          <cell r="C11413" t="str">
            <v>2000</v>
          </cell>
        </row>
        <row r="11414">
          <cell r="C11414" t="str">
            <v>2000</v>
          </cell>
        </row>
        <row r="11415">
          <cell r="C11415" t="str">
            <v>2000</v>
          </cell>
        </row>
        <row r="11416">
          <cell r="C11416" t="str">
            <v>2000</v>
          </cell>
        </row>
        <row r="11417">
          <cell r="C11417" t="str">
            <v>2000</v>
          </cell>
        </row>
        <row r="11418">
          <cell r="C11418" t="str">
            <v>2000</v>
          </cell>
        </row>
        <row r="11419">
          <cell r="C11419" t="str">
            <v>2000</v>
          </cell>
        </row>
        <row r="11420">
          <cell r="C11420" t="str">
            <v>2000</v>
          </cell>
        </row>
        <row r="11421">
          <cell r="C11421" t="str">
            <v>2000</v>
          </cell>
        </row>
        <row r="11422">
          <cell r="C11422" t="str">
            <v>2000</v>
          </cell>
        </row>
        <row r="11423">
          <cell r="C11423" t="str">
            <v>2000</v>
          </cell>
        </row>
        <row r="11424">
          <cell r="C11424" t="str">
            <v>2000</v>
          </cell>
        </row>
        <row r="11425">
          <cell r="C11425" t="str">
            <v>2000</v>
          </cell>
        </row>
        <row r="11426">
          <cell r="C11426" t="str">
            <v>2000</v>
          </cell>
        </row>
        <row r="11427">
          <cell r="C11427" t="str">
            <v>2000</v>
          </cell>
        </row>
        <row r="11428">
          <cell r="C11428" t="str">
            <v>2000</v>
          </cell>
        </row>
        <row r="11429">
          <cell r="C11429" t="str">
            <v>2000</v>
          </cell>
        </row>
        <row r="11430">
          <cell r="C11430" t="str">
            <v>2000</v>
          </cell>
        </row>
        <row r="11431">
          <cell r="C11431" t="str">
            <v>2000</v>
          </cell>
        </row>
        <row r="11432">
          <cell r="C11432" t="str">
            <v>2000</v>
          </cell>
        </row>
        <row r="11433">
          <cell r="C11433" t="str">
            <v>2000</v>
          </cell>
        </row>
        <row r="11434">
          <cell r="C11434" t="str">
            <v>2000</v>
          </cell>
        </row>
        <row r="11435">
          <cell r="C11435" t="str">
            <v>2000</v>
          </cell>
        </row>
        <row r="11436">
          <cell r="C11436" t="str">
            <v>2000</v>
          </cell>
        </row>
        <row r="11437">
          <cell r="C11437" t="str">
            <v>2000</v>
          </cell>
        </row>
        <row r="11438">
          <cell r="C11438" t="str">
            <v>2000</v>
          </cell>
        </row>
        <row r="11439">
          <cell r="C11439" t="str">
            <v>2000</v>
          </cell>
        </row>
        <row r="11440">
          <cell r="C11440" t="str">
            <v>2000</v>
          </cell>
        </row>
        <row r="11441">
          <cell r="C11441" t="str">
            <v>2000</v>
          </cell>
        </row>
        <row r="11442">
          <cell r="C11442" t="str">
            <v>2000</v>
          </cell>
        </row>
        <row r="11443">
          <cell r="C11443" t="str">
            <v>2000</v>
          </cell>
        </row>
        <row r="11444">
          <cell r="C11444" t="str">
            <v>2000</v>
          </cell>
        </row>
        <row r="11445">
          <cell r="C11445" t="str">
            <v>2000</v>
          </cell>
        </row>
        <row r="11446">
          <cell r="C11446" t="str">
            <v>2000</v>
          </cell>
        </row>
        <row r="11447">
          <cell r="C11447" t="str">
            <v>2000</v>
          </cell>
        </row>
        <row r="11448">
          <cell r="C11448" t="str">
            <v>2000</v>
          </cell>
        </row>
        <row r="11449">
          <cell r="C11449" t="str">
            <v>2000</v>
          </cell>
        </row>
        <row r="11450">
          <cell r="C11450" t="str">
            <v>2000</v>
          </cell>
        </row>
        <row r="11451">
          <cell r="C11451" t="str">
            <v>2000</v>
          </cell>
        </row>
        <row r="11452">
          <cell r="C11452" t="str">
            <v>2000</v>
          </cell>
        </row>
        <row r="11453">
          <cell r="C11453" t="str">
            <v>2000</v>
          </cell>
        </row>
        <row r="11454">
          <cell r="C11454" t="str">
            <v>2000</v>
          </cell>
        </row>
        <row r="11455">
          <cell r="C11455" t="str">
            <v>2000</v>
          </cell>
        </row>
        <row r="11456">
          <cell r="C11456" t="str">
            <v>2000</v>
          </cell>
        </row>
        <row r="11457">
          <cell r="C11457" t="str">
            <v>2000</v>
          </cell>
        </row>
        <row r="11458">
          <cell r="C11458" t="str">
            <v>2000</v>
          </cell>
        </row>
        <row r="11459">
          <cell r="C11459" t="str">
            <v>2000</v>
          </cell>
        </row>
        <row r="11460">
          <cell r="C11460" t="str">
            <v>2000</v>
          </cell>
        </row>
        <row r="11461">
          <cell r="C11461" t="str">
            <v>2000</v>
          </cell>
        </row>
        <row r="11462">
          <cell r="C11462" t="str">
            <v>2000</v>
          </cell>
        </row>
        <row r="11463">
          <cell r="C11463" t="str">
            <v>2000</v>
          </cell>
        </row>
        <row r="11464">
          <cell r="C11464" t="str">
            <v>2000</v>
          </cell>
        </row>
        <row r="11465">
          <cell r="C11465" t="str">
            <v>2000</v>
          </cell>
        </row>
        <row r="11466">
          <cell r="C11466" t="str">
            <v>2000</v>
          </cell>
        </row>
        <row r="11467">
          <cell r="C11467" t="str">
            <v>2000</v>
          </cell>
        </row>
        <row r="11468">
          <cell r="C11468" t="str">
            <v>2000</v>
          </cell>
        </row>
        <row r="11469">
          <cell r="C11469" t="str">
            <v>2000</v>
          </cell>
        </row>
        <row r="11470">
          <cell r="C11470" t="str">
            <v>2000</v>
          </cell>
        </row>
        <row r="11471">
          <cell r="C11471" t="str">
            <v>2000</v>
          </cell>
        </row>
        <row r="11472">
          <cell r="C11472" t="str">
            <v>2000</v>
          </cell>
        </row>
        <row r="11473">
          <cell r="C11473" t="str">
            <v>2000</v>
          </cell>
        </row>
        <row r="11474">
          <cell r="C11474" t="str">
            <v>2000</v>
          </cell>
        </row>
        <row r="11475">
          <cell r="C11475" t="str">
            <v>2000</v>
          </cell>
        </row>
        <row r="11476">
          <cell r="C11476" t="str">
            <v>2000</v>
          </cell>
        </row>
        <row r="11477">
          <cell r="C11477" t="str">
            <v>2000</v>
          </cell>
        </row>
        <row r="11478">
          <cell r="C11478" t="str">
            <v>2000</v>
          </cell>
        </row>
        <row r="11479">
          <cell r="C11479" t="str">
            <v>2000</v>
          </cell>
        </row>
        <row r="11480">
          <cell r="C11480" t="str">
            <v>2000</v>
          </cell>
        </row>
        <row r="11481">
          <cell r="C11481" t="str">
            <v>2000</v>
          </cell>
        </row>
        <row r="11482">
          <cell r="C11482" t="str">
            <v>2000</v>
          </cell>
        </row>
        <row r="11483">
          <cell r="C11483" t="str">
            <v>2000</v>
          </cell>
        </row>
        <row r="11484">
          <cell r="C11484" t="str">
            <v>2000</v>
          </cell>
        </row>
        <row r="11485">
          <cell r="C11485" t="str">
            <v>2000</v>
          </cell>
        </row>
        <row r="11486">
          <cell r="C11486" t="str">
            <v>2000</v>
          </cell>
        </row>
        <row r="11487">
          <cell r="C11487" t="str">
            <v>2000</v>
          </cell>
        </row>
        <row r="11488">
          <cell r="C11488" t="str">
            <v>2000</v>
          </cell>
        </row>
        <row r="11489">
          <cell r="C11489" t="str">
            <v>2000</v>
          </cell>
        </row>
        <row r="11490">
          <cell r="C11490" t="str">
            <v>2000</v>
          </cell>
        </row>
        <row r="11491">
          <cell r="C11491" t="str">
            <v>2000</v>
          </cell>
        </row>
        <row r="11492">
          <cell r="C11492" t="str">
            <v>2000</v>
          </cell>
        </row>
        <row r="11493">
          <cell r="C11493" t="str">
            <v>2000</v>
          </cell>
        </row>
        <row r="11494">
          <cell r="C11494" t="str">
            <v>2000</v>
          </cell>
        </row>
        <row r="11495">
          <cell r="C11495" t="str">
            <v>2000</v>
          </cell>
        </row>
        <row r="11496">
          <cell r="C11496" t="str">
            <v>2000</v>
          </cell>
        </row>
        <row r="11497">
          <cell r="C11497" t="str">
            <v>2000</v>
          </cell>
        </row>
        <row r="11498">
          <cell r="C11498" t="str">
            <v>2000</v>
          </cell>
        </row>
        <row r="11499">
          <cell r="C11499" t="str">
            <v>2000</v>
          </cell>
        </row>
        <row r="11500">
          <cell r="C11500" t="str">
            <v>2000</v>
          </cell>
        </row>
        <row r="11501">
          <cell r="C11501" t="str">
            <v>2000</v>
          </cell>
        </row>
        <row r="11502">
          <cell r="C11502" t="str">
            <v>2000</v>
          </cell>
        </row>
        <row r="11503">
          <cell r="C11503" t="str">
            <v>2000</v>
          </cell>
        </row>
        <row r="11504">
          <cell r="C11504" t="str">
            <v>2000</v>
          </cell>
        </row>
        <row r="11505">
          <cell r="C11505" t="str">
            <v>2000</v>
          </cell>
        </row>
        <row r="11506">
          <cell r="C11506" t="str">
            <v>2000</v>
          </cell>
        </row>
        <row r="11507">
          <cell r="C11507" t="str">
            <v>2000</v>
          </cell>
        </row>
        <row r="11508">
          <cell r="C11508" t="str">
            <v>2000</v>
          </cell>
        </row>
        <row r="11509">
          <cell r="C11509" t="str">
            <v>2000</v>
          </cell>
        </row>
        <row r="11510">
          <cell r="C11510" t="str">
            <v>2000</v>
          </cell>
        </row>
        <row r="11511">
          <cell r="C11511" t="str">
            <v>2000</v>
          </cell>
        </row>
        <row r="11512">
          <cell r="C11512" t="str">
            <v>2000</v>
          </cell>
        </row>
        <row r="11513">
          <cell r="C11513" t="str">
            <v>2000</v>
          </cell>
        </row>
        <row r="11514">
          <cell r="C11514" t="str">
            <v>2000</v>
          </cell>
        </row>
        <row r="11515">
          <cell r="C11515" t="str">
            <v>2000</v>
          </cell>
        </row>
        <row r="11516">
          <cell r="C11516" t="str">
            <v>2000</v>
          </cell>
        </row>
        <row r="11517">
          <cell r="C11517" t="str">
            <v>2000</v>
          </cell>
        </row>
        <row r="11518">
          <cell r="C11518" t="str">
            <v>2000</v>
          </cell>
        </row>
        <row r="11519">
          <cell r="C11519" t="str">
            <v>2000</v>
          </cell>
        </row>
        <row r="11520">
          <cell r="C11520" t="str">
            <v>2000</v>
          </cell>
        </row>
        <row r="11521">
          <cell r="C11521" t="str">
            <v>2000</v>
          </cell>
        </row>
        <row r="11522">
          <cell r="C11522" t="str">
            <v>2000</v>
          </cell>
        </row>
        <row r="11523">
          <cell r="C11523" t="str">
            <v>2000</v>
          </cell>
        </row>
        <row r="11524">
          <cell r="C11524" t="str">
            <v>2000</v>
          </cell>
        </row>
        <row r="11525">
          <cell r="C11525" t="str">
            <v>2000</v>
          </cell>
        </row>
        <row r="11526">
          <cell r="C11526" t="str">
            <v>2000</v>
          </cell>
        </row>
        <row r="11527">
          <cell r="C11527" t="str">
            <v>2000</v>
          </cell>
        </row>
        <row r="11528">
          <cell r="C11528" t="str">
            <v>2000</v>
          </cell>
        </row>
        <row r="11529">
          <cell r="C11529" t="str">
            <v>2000</v>
          </cell>
        </row>
        <row r="11530">
          <cell r="C11530" t="str">
            <v>2000</v>
          </cell>
        </row>
        <row r="11531">
          <cell r="C11531" t="str">
            <v>2000</v>
          </cell>
        </row>
        <row r="11532">
          <cell r="C11532" t="str">
            <v>2000</v>
          </cell>
        </row>
        <row r="11533">
          <cell r="C11533" t="str">
            <v>2000</v>
          </cell>
        </row>
        <row r="11534">
          <cell r="C11534" t="str">
            <v>2000</v>
          </cell>
        </row>
        <row r="11535">
          <cell r="C11535" t="str">
            <v>2000</v>
          </cell>
        </row>
        <row r="11536">
          <cell r="C11536" t="str">
            <v>2000</v>
          </cell>
        </row>
        <row r="11537">
          <cell r="C11537" t="str">
            <v>2000</v>
          </cell>
        </row>
        <row r="11538">
          <cell r="C11538" t="str">
            <v>2000</v>
          </cell>
        </row>
        <row r="11539">
          <cell r="C11539" t="str">
            <v>2000</v>
          </cell>
        </row>
        <row r="11540">
          <cell r="C11540" t="str">
            <v>2000</v>
          </cell>
        </row>
        <row r="11541">
          <cell r="C11541" t="str">
            <v>2000</v>
          </cell>
        </row>
        <row r="11542">
          <cell r="C11542" t="str">
            <v>2000</v>
          </cell>
        </row>
        <row r="11543">
          <cell r="C11543" t="str">
            <v>2000</v>
          </cell>
        </row>
        <row r="11544">
          <cell r="C11544" t="str">
            <v>2000</v>
          </cell>
        </row>
        <row r="11545">
          <cell r="C11545" t="str">
            <v>2000</v>
          </cell>
        </row>
        <row r="11546">
          <cell r="C11546" t="str">
            <v>2000</v>
          </cell>
        </row>
        <row r="11547">
          <cell r="C11547" t="str">
            <v>2000</v>
          </cell>
        </row>
        <row r="11548">
          <cell r="C11548" t="str">
            <v>2000</v>
          </cell>
        </row>
        <row r="11549">
          <cell r="C11549" t="str">
            <v>2000</v>
          </cell>
        </row>
        <row r="11550">
          <cell r="C11550" t="str">
            <v>2000</v>
          </cell>
        </row>
        <row r="11551">
          <cell r="C11551" t="str">
            <v>2000</v>
          </cell>
        </row>
        <row r="11552">
          <cell r="C11552" t="str">
            <v>2000</v>
          </cell>
        </row>
        <row r="11553">
          <cell r="C11553" t="str">
            <v>2000</v>
          </cell>
        </row>
        <row r="11554">
          <cell r="C11554" t="str">
            <v>2000</v>
          </cell>
        </row>
        <row r="11555">
          <cell r="C11555" t="str">
            <v>2000</v>
          </cell>
        </row>
        <row r="11556">
          <cell r="C11556" t="str">
            <v>2000</v>
          </cell>
        </row>
        <row r="11557">
          <cell r="C11557" t="str">
            <v>2000</v>
          </cell>
        </row>
        <row r="11558">
          <cell r="C11558" t="str">
            <v>2000</v>
          </cell>
        </row>
        <row r="11559">
          <cell r="C11559" t="str">
            <v>2000</v>
          </cell>
        </row>
        <row r="11560">
          <cell r="C11560" t="str">
            <v>2000</v>
          </cell>
        </row>
        <row r="11561">
          <cell r="C11561" t="str">
            <v>2000</v>
          </cell>
        </row>
        <row r="11562">
          <cell r="C11562" t="str">
            <v>2000</v>
          </cell>
        </row>
        <row r="11563">
          <cell r="C11563" t="str">
            <v>2000</v>
          </cell>
        </row>
        <row r="11564">
          <cell r="C11564" t="str">
            <v>2000</v>
          </cell>
        </row>
        <row r="11565">
          <cell r="C11565" t="str">
            <v>2000</v>
          </cell>
        </row>
        <row r="11566">
          <cell r="C11566" t="str">
            <v>2000</v>
          </cell>
        </row>
        <row r="11567">
          <cell r="C11567" t="str">
            <v>2000</v>
          </cell>
        </row>
        <row r="11568">
          <cell r="C11568" t="str">
            <v>2000</v>
          </cell>
        </row>
        <row r="11569">
          <cell r="C11569" t="str">
            <v>2000</v>
          </cell>
        </row>
        <row r="11570">
          <cell r="C11570" t="str">
            <v>2000</v>
          </cell>
        </row>
        <row r="11571">
          <cell r="C11571" t="str">
            <v>2000</v>
          </cell>
        </row>
        <row r="11572">
          <cell r="C11572" t="str">
            <v>2000</v>
          </cell>
        </row>
        <row r="11573">
          <cell r="C11573" t="str">
            <v>2000</v>
          </cell>
        </row>
        <row r="11574">
          <cell r="C11574" t="str">
            <v>2000</v>
          </cell>
        </row>
        <row r="11575">
          <cell r="C11575" t="str">
            <v>2000</v>
          </cell>
        </row>
        <row r="11576">
          <cell r="C11576" t="str">
            <v>2000</v>
          </cell>
        </row>
        <row r="11577">
          <cell r="C11577" t="str">
            <v>2000</v>
          </cell>
        </row>
        <row r="11578">
          <cell r="C11578" t="str">
            <v>2000</v>
          </cell>
        </row>
        <row r="11579">
          <cell r="C11579" t="str">
            <v>2000</v>
          </cell>
        </row>
        <row r="11580">
          <cell r="C11580" t="str">
            <v>2000</v>
          </cell>
        </row>
        <row r="11581">
          <cell r="C11581" t="str">
            <v>2000</v>
          </cell>
        </row>
        <row r="11582">
          <cell r="C11582" t="str">
            <v>2000</v>
          </cell>
        </row>
        <row r="11583">
          <cell r="C11583" t="str">
            <v>2000</v>
          </cell>
        </row>
        <row r="11584">
          <cell r="C11584" t="str">
            <v>2000</v>
          </cell>
        </row>
        <row r="11585">
          <cell r="C11585" t="str">
            <v>2000</v>
          </cell>
        </row>
        <row r="11586">
          <cell r="C11586" t="str">
            <v>2000</v>
          </cell>
        </row>
        <row r="11587">
          <cell r="C11587" t="str">
            <v>2000</v>
          </cell>
        </row>
        <row r="11588">
          <cell r="C11588" t="str">
            <v>2000</v>
          </cell>
        </row>
        <row r="11589">
          <cell r="C11589" t="str">
            <v>2000</v>
          </cell>
        </row>
        <row r="11590">
          <cell r="C11590" t="str">
            <v>2000</v>
          </cell>
        </row>
        <row r="11591">
          <cell r="C11591" t="str">
            <v>2000</v>
          </cell>
        </row>
        <row r="11592">
          <cell r="C11592" t="str">
            <v>2000</v>
          </cell>
        </row>
        <row r="11593">
          <cell r="C11593" t="str">
            <v>2000</v>
          </cell>
        </row>
        <row r="11594">
          <cell r="C11594" t="str">
            <v>2000</v>
          </cell>
        </row>
        <row r="11595">
          <cell r="C11595" t="str">
            <v>2000</v>
          </cell>
        </row>
        <row r="11596">
          <cell r="C11596" t="str">
            <v>2000</v>
          </cell>
        </row>
        <row r="11597">
          <cell r="C11597" t="str">
            <v>2000</v>
          </cell>
        </row>
        <row r="11598">
          <cell r="C11598" t="str">
            <v>2000</v>
          </cell>
        </row>
        <row r="11599">
          <cell r="C11599" t="str">
            <v>2000</v>
          </cell>
        </row>
        <row r="11600">
          <cell r="C11600" t="str">
            <v>2000</v>
          </cell>
        </row>
        <row r="11601">
          <cell r="C11601" t="str">
            <v>2000</v>
          </cell>
        </row>
        <row r="11602">
          <cell r="C11602" t="str">
            <v>2000</v>
          </cell>
        </row>
        <row r="11603">
          <cell r="C11603" t="str">
            <v>2000</v>
          </cell>
        </row>
        <row r="11604">
          <cell r="C11604" t="str">
            <v>2000</v>
          </cell>
        </row>
        <row r="11605">
          <cell r="C11605" t="str">
            <v>2000</v>
          </cell>
        </row>
        <row r="11606">
          <cell r="C11606" t="str">
            <v>2000</v>
          </cell>
        </row>
        <row r="11607">
          <cell r="C11607" t="str">
            <v>2000</v>
          </cell>
        </row>
        <row r="11608">
          <cell r="C11608" t="str">
            <v>2000</v>
          </cell>
        </row>
        <row r="11609">
          <cell r="C11609" t="str">
            <v>2000</v>
          </cell>
        </row>
        <row r="11610">
          <cell r="C11610" t="str">
            <v>2000</v>
          </cell>
        </row>
        <row r="11611">
          <cell r="C11611" t="str">
            <v>2000</v>
          </cell>
        </row>
        <row r="11612">
          <cell r="C11612" t="str">
            <v>2000</v>
          </cell>
        </row>
        <row r="11613">
          <cell r="C11613" t="str">
            <v>2000</v>
          </cell>
        </row>
        <row r="11614">
          <cell r="C11614" t="str">
            <v>2000</v>
          </cell>
        </row>
        <row r="11615">
          <cell r="C11615" t="str">
            <v>2000</v>
          </cell>
        </row>
        <row r="11616">
          <cell r="C11616" t="str">
            <v>2000</v>
          </cell>
        </row>
        <row r="11617">
          <cell r="C11617" t="str">
            <v>2000</v>
          </cell>
        </row>
        <row r="11618">
          <cell r="C11618" t="str">
            <v>2000</v>
          </cell>
        </row>
        <row r="11619">
          <cell r="C11619" t="str">
            <v>2000</v>
          </cell>
        </row>
        <row r="11620">
          <cell r="C11620" t="str">
            <v>2000</v>
          </cell>
        </row>
        <row r="11621">
          <cell r="C11621" t="str">
            <v>2000</v>
          </cell>
        </row>
        <row r="11622">
          <cell r="C11622" t="str">
            <v>2000</v>
          </cell>
        </row>
        <row r="11623">
          <cell r="C11623" t="str">
            <v>2000</v>
          </cell>
        </row>
        <row r="11624">
          <cell r="C11624" t="str">
            <v>2000</v>
          </cell>
        </row>
        <row r="11625">
          <cell r="C11625" t="str">
            <v>2000</v>
          </cell>
        </row>
        <row r="11626">
          <cell r="C11626" t="str">
            <v>2000</v>
          </cell>
        </row>
        <row r="11627">
          <cell r="C11627" t="str">
            <v>2000</v>
          </cell>
        </row>
        <row r="11628">
          <cell r="C11628" t="str">
            <v>2000</v>
          </cell>
        </row>
        <row r="11629">
          <cell r="C11629" t="str">
            <v>2000</v>
          </cell>
        </row>
        <row r="11630">
          <cell r="C11630" t="str">
            <v>2000</v>
          </cell>
        </row>
        <row r="11631">
          <cell r="C11631" t="str">
            <v>2000</v>
          </cell>
        </row>
        <row r="11632">
          <cell r="C11632" t="str">
            <v>2000</v>
          </cell>
        </row>
        <row r="11633">
          <cell r="C11633" t="str">
            <v>2000</v>
          </cell>
        </row>
        <row r="11634">
          <cell r="C11634" t="str">
            <v>2000</v>
          </cell>
        </row>
        <row r="11635">
          <cell r="C11635" t="str">
            <v>2000</v>
          </cell>
        </row>
        <row r="11636">
          <cell r="C11636" t="str">
            <v>2000</v>
          </cell>
        </row>
        <row r="11637">
          <cell r="C11637" t="str">
            <v>2000</v>
          </cell>
        </row>
        <row r="11638">
          <cell r="C11638" t="str">
            <v>2000</v>
          </cell>
        </row>
        <row r="11639">
          <cell r="C11639" t="str">
            <v>2000</v>
          </cell>
        </row>
        <row r="11640">
          <cell r="C11640" t="str">
            <v>2000</v>
          </cell>
        </row>
        <row r="11641">
          <cell r="C11641" t="str">
            <v>2000</v>
          </cell>
        </row>
        <row r="11642">
          <cell r="C11642" t="str">
            <v>2000</v>
          </cell>
        </row>
        <row r="11643">
          <cell r="C11643" t="str">
            <v>2000</v>
          </cell>
        </row>
        <row r="11644">
          <cell r="C11644" t="str">
            <v>2000</v>
          </cell>
        </row>
        <row r="11645">
          <cell r="C11645" t="str">
            <v>2000</v>
          </cell>
        </row>
        <row r="11646">
          <cell r="C11646" t="str">
            <v>2000</v>
          </cell>
        </row>
        <row r="11647">
          <cell r="C11647" t="str">
            <v>2000</v>
          </cell>
        </row>
        <row r="11648">
          <cell r="C11648" t="str">
            <v>2000</v>
          </cell>
        </row>
        <row r="11649">
          <cell r="C11649" t="str">
            <v>2000</v>
          </cell>
        </row>
        <row r="11650">
          <cell r="C11650" t="str">
            <v>2000</v>
          </cell>
        </row>
        <row r="11651">
          <cell r="C11651" t="str">
            <v>2000</v>
          </cell>
        </row>
        <row r="11652">
          <cell r="C11652" t="str">
            <v>2000</v>
          </cell>
        </row>
        <row r="11653">
          <cell r="C11653" t="str">
            <v>2000</v>
          </cell>
        </row>
        <row r="11654">
          <cell r="C11654" t="str">
            <v>2000</v>
          </cell>
        </row>
        <row r="11655">
          <cell r="C11655" t="str">
            <v>2000</v>
          </cell>
        </row>
        <row r="11656">
          <cell r="C11656" t="str">
            <v>2000</v>
          </cell>
        </row>
        <row r="11657">
          <cell r="C11657" t="str">
            <v>2000</v>
          </cell>
        </row>
        <row r="11658">
          <cell r="C11658" t="str">
            <v>2000</v>
          </cell>
        </row>
        <row r="11659">
          <cell r="C11659" t="str">
            <v>2000</v>
          </cell>
        </row>
        <row r="11660">
          <cell r="C11660" t="str">
            <v>2000</v>
          </cell>
        </row>
        <row r="11661">
          <cell r="C11661" t="str">
            <v>2000</v>
          </cell>
        </row>
        <row r="11662">
          <cell r="C11662" t="str">
            <v>2000</v>
          </cell>
        </row>
        <row r="11663">
          <cell r="C11663" t="str">
            <v>2000</v>
          </cell>
        </row>
        <row r="11664">
          <cell r="C11664" t="str">
            <v>2000</v>
          </cell>
        </row>
        <row r="11665">
          <cell r="C11665" t="str">
            <v>2000</v>
          </cell>
        </row>
        <row r="11666">
          <cell r="C11666" t="str">
            <v>2000</v>
          </cell>
        </row>
        <row r="11667">
          <cell r="C11667" t="str">
            <v>2000</v>
          </cell>
        </row>
        <row r="11668">
          <cell r="C11668" t="str">
            <v>2000</v>
          </cell>
        </row>
        <row r="11669">
          <cell r="C11669" t="str">
            <v>2000</v>
          </cell>
        </row>
        <row r="11670">
          <cell r="C11670" t="str">
            <v>2000</v>
          </cell>
        </row>
        <row r="11671">
          <cell r="C11671" t="str">
            <v>2000</v>
          </cell>
        </row>
        <row r="11672">
          <cell r="C11672" t="str">
            <v>2000</v>
          </cell>
        </row>
        <row r="11673">
          <cell r="C11673" t="str">
            <v>2000</v>
          </cell>
        </row>
        <row r="11674">
          <cell r="C11674" t="str">
            <v>2000</v>
          </cell>
        </row>
        <row r="11675">
          <cell r="C11675" t="str">
            <v>2000</v>
          </cell>
        </row>
        <row r="11676">
          <cell r="C11676" t="str">
            <v>2000</v>
          </cell>
        </row>
        <row r="11677">
          <cell r="C11677" t="str">
            <v>2000</v>
          </cell>
        </row>
        <row r="11678">
          <cell r="C11678" t="str">
            <v>2000</v>
          </cell>
        </row>
        <row r="11679">
          <cell r="C11679" t="str">
            <v>2000</v>
          </cell>
        </row>
        <row r="11680">
          <cell r="C11680" t="str">
            <v>2000</v>
          </cell>
        </row>
        <row r="11681">
          <cell r="C11681" t="str">
            <v>2000</v>
          </cell>
        </row>
        <row r="11682">
          <cell r="C11682" t="str">
            <v>2000</v>
          </cell>
        </row>
        <row r="11683">
          <cell r="C11683" t="str">
            <v>2000</v>
          </cell>
        </row>
        <row r="11684">
          <cell r="C11684" t="str">
            <v>2000</v>
          </cell>
        </row>
        <row r="11685">
          <cell r="C11685" t="str">
            <v>2000</v>
          </cell>
        </row>
        <row r="11686">
          <cell r="C11686" t="str">
            <v>2000</v>
          </cell>
        </row>
        <row r="11687">
          <cell r="C11687" t="str">
            <v>2000</v>
          </cell>
        </row>
        <row r="11688">
          <cell r="C11688" t="str">
            <v>2000</v>
          </cell>
        </row>
        <row r="11689">
          <cell r="C11689" t="str">
            <v>2000</v>
          </cell>
        </row>
        <row r="11690">
          <cell r="C11690" t="str">
            <v>2000</v>
          </cell>
        </row>
        <row r="11691">
          <cell r="C11691" t="str">
            <v>2000</v>
          </cell>
        </row>
        <row r="11692">
          <cell r="C11692" t="str">
            <v>2000</v>
          </cell>
        </row>
        <row r="11693">
          <cell r="C11693" t="str">
            <v>2000</v>
          </cell>
        </row>
        <row r="11694">
          <cell r="C11694" t="str">
            <v>2000</v>
          </cell>
        </row>
        <row r="11695">
          <cell r="C11695" t="str">
            <v>2000</v>
          </cell>
        </row>
        <row r="11696">
          <cell r="C11696" t="str">
            <v>2000</v>
          </cell>
        </row>
        <row r="11697">
          <cell r="C11697" t="str">
            <v>2000</v>
          </cell>
        </row>
        <row r="11698">
          <cell r="C11698" t="str">
            <v>2000</v>
          </cell>
        </row>
        <row r="11699">
          <cell r="C11699" t="str">
            <v>2000</v>
          </cell>
        </row>
        <row r="11700">
          <cell r="C11700" t="str">
            <v>2000</v>
          </cell>
        </row>
        <row r="11701">
          <cell r="C11701" t="str">
            <v>2000</v>
          </cell>
        </row>
        <row r="11702">
          <cell r="C11702" t="str">
            <v>2000</v>
          </cell>
        </row>
        <row r="11703">
          <cell r="C11703" t="str">
            <v>2000</v>
          </cell>
        </row>
        <row r="11704">
          <cell r="C11704" t="str">
            <v>2000</v>
          </cell>
        </row>
        <row r="11705">
          <cell r="C11705" t="str">
            <v>2000</v>
          </cell>
        </row>
        <row r="11706">
          <cell r="C11706" t="str">
            <v>2000</v>
          </cell>
        </row>
        <row r="11707">
          <cell r="C11707" t="str">
            <v>2000</v>
          </cell>
        </row>
        <row r="11708">
          <cell r="C11708" t="str">
            <v>2000</v>
          </cell>
        </row>
        <row r="11709">
          <cell r="C11709" t="str">
            <v>2000</v>
          </cell>
        </row>
        <row r="11710">
          <cell r="C11710" t="str">
            <v>2000</v>
          </cell>
        </row>
        <row r="11711">
          <cell r="C11711" t="str">
            <v>2000</v>
          </cell>
        </row>
        <row r="11712">
          <cell r="C11712" t="str">
            <v>2000</v>
          </cell>
        </row>
        <row r="11713">
          <cell r="C11713" t="str">
            <v>2000</v>
          </cell>
        </row>
        <row r="11714">
          <cell r="C11714" t="str">
            <v>2000</v>
          </cell>
        </row>
        <row r="11715">
          <cell r="C11715" t="str">
            <v>2000</v>
          </cell>
        </row>
        <row r="11716">
          <cell r="C11716" t="str">
            <v>2000</v>
          </cell>
        </row>
        <row r="11717">
          <cell r="C11717" t="str">
            <v>2000</v>
          </cell>
        </row>
        <row r="11718">
          <cell r="C11718" t="str">
            <v>2000</v>
          </cell>
        </row>
        <row r="11719">
          <cell r="C11719" t="str">
            <v>2000</v>
          </cell>
        </row>
        <row r="11720">
          <cell r="C11720" t="str">
            <v>2000</v>
          </cell>
        </row>
        <row r="11721">
          <cell r="C11721" t="str">
            <v>2000</v>
          </cell>
        </row>
        <row r="11722">
          <cell r="C11722" t="str">
            <v>2000</v>
          </cell>
        </row>
        <row r="11723">
          <cell r="C11723" t="str">
            <v>2000</v>
          </cell>
        </row>
        <row r="11724">
          <cell r="C11724" t="str">
            <v>2000</v>
          </cell>
        </row>
        <row r="11725">
          <cell r="C11725" t="str">
            <v>2000</v>
          </cell>
        </row>
        <row r="11726">
          <cell r="C11726" t="str">
            <v>2000</v>
          </cell>
        </row>
        <row r="11727">
          <cell r="C11727" t="str">
            <v>2000</v>
          </cell>
        </row>
        <row r="11728">
          <cell r="C11728" t="str">
            <v>2000</v>
          </cell>
        </row>
        <row r="11729">
          <cell r="C11729" t="str">
            <v>2000</v>
          </cell>
        </row>
        <row r="11730">
          <cell r="C11730" t="str">
            <v>2000</v>
          </cell>
        </row>
        <row r="11731">
          <cell r="C11731" t="str">
            <v>2000</v>
          </cell>
        </row>
        <row r="11732">
          <cell r="C11732" t="str">
            <v>2000</v>
          </cell>
        </row>
        <row r="11733">
          <cell r="C11733" t="str">
            <v>2000</v>
          </cell>
        </row>
        <row r="11734">
          <cell r="C11734" t="str">
            <v>2000</v>
          </cell>
        </row>
        <row r="11735">
          <cell r="C11735" t="str">
            <v>2000</v>
          </cell>
        </row>
        <row r="11736">
          <cell r="C11736" t="str">
            <v>2000</v>
          </cell>
        </row>
        <row r="11737">
          <cell r="C11737" t="str">
            <v>2000</v>
          </cell>
        </row>
        <row r="11738">
          <cell r="C11738" t="str">
            <v>2000</v>
          </cell>
        </row>
        <row r="11739">
          <cell r="C11739" t="str">
            <v>2000</v>
          </cell>
        </row>
        <row r="11740">
          <cell r="C11740" t="str">
            <v>2000</v>
          </cell>
        </row>
        <row r="11741">
          <cell r="C11741" t="str">
            <v>2000</v>
          </cell>
        </row>
        <row r="11742">
          <cell r="C11742" t="str">
            <v>2000</v>
          </cell>
        </row>
        <row r="11743">
          <cell r="C11743" t="str">
            <v>2000</v>
          </cell>
        </row>
        <row r="11744">
          <cell r="C11744" t="str">
            <v>2000</v>
          </cell>
        </row>
        <row r="11745">
          <cell r="C11745" t="str">
            <v>2000</v>
          </cell>
        </row>
        <row r="11746">
          <cell r="C11746" t="str">
            <v>2000</v>
          </cell>
        </row>
        <row r="11747">
          <cell r="C11747" t="str">
            <v>2000</v>
          </cell>
        </row>
        <row r="11748">
          <cell r="C11748" t="str">
            <v>2000</v>
          </cell>
        </row>
        <row r="11749">
          <cell r="C11749" t="str">
            <v>2000</v>
          </cell>
        </row>
        <row r="11750">
          <cell r="C11750" t="str">
            <v>2000</v>
          </cell>
        </row>
        <row r="11751">
          <cell r="C11751" t="str">
            <v>2000</v>
          </cell>
        </row>
        <row r="11752">
          <cell r="C11752" t="str">
            <v>2000</v>
          </cell>
        </row>
        <row r="11753">
          <cell r="C11753" t="str">
            <v>2000</v>
          </cell>
        </row>
        <row r="11754">
          <cell r="C11754" t="str">
            <v>2000</v>
          </cell>
        </row>
        <row r="11755">
          <cell r="C11755" t="str">
            <v>2000</v>
          </cell>
        </row>
        <row r="11756">
          <cell r="C11756" t="str">
            <v>2000</v>
          </cell>
        </row>
        <row r="11757">
          <cell r="C11757" t="str">
            <v>2000</v>
          </cell>
        </row>
        <row r="11758">
          <cell r="C11758" t="str">
            <v>2000</v>
          </cell>
        </row>
        <row r="11759">
          <cell r="C11759" t="str">
            <v>2000</v>
          </cell>
        </row>
        <row r="11760">
          <cell r="C11760" t="str">
            <v>2000</v>
          </cell>
        </row>
        <row r="11761">
          <cell r="C11761" t="str">
            <v>2000</v>
          </cell>
        </row>
        <row r="11762">
          <cell r="C11762" t="str">
            <v>2000</v>
          </cell>
        </row>
        <row r="11763">
          <cell r="C11763" t="str">
            <v>2000</v>
          </cell>
        </row>
        <row r="11764">
          <cell r="C11764" t="str">
            <v>2000</v>
          </cell>
        </row>
        <row r="11765">
          <cell r="C11765" t="str">
            <v>2000</v>
          </cell>
        </row>
        <row r="11766">
          <cell r="C11766" t="str">
            <v>2000</v>
          </cell>
        </row>
        <row r="11767">
          <cell r="C11767" t="str">
            <v>2000</v>
          </cell>
        </row>
        <row r="11768">
          <cell r="C11768" t="str">
            <v>2000</v>
          </cell>
        </row>
        <row r="11769">
          <cell r="C11769" t="str">
            <v>2000</v>
          </cell>
        </row>
        <row r="11770">
          <cell r="C11770" t="str">
            <v>2000</v>
          </cell>
        </row>
        <row r="11771">
          <cell r="C11771" t="str">
            <v>2000</v>
          </cell>
        </row>
        <row r="11772">
          <cell r="C11772" t="str">
            <v>2000</v>
          </cell>
        </row>
        <row r="11773">
          <cell r="C11773" t="str">
            <v>2000</v>
          </cell>
        </row>
        <row r="11774">
          <cell r="C11774" t="str">
            <v>2000</v>
          </cell>
        </row>
        <row r="11775">
          <cell r="C11775" t="str">
            <v>2000</v>
          </cell>
        </row>
        <row r="11776">
          <cell r="C11776" t="str">
            <v>2000</v>
          </cell>
        </row>
        <row r="11777">
          <cell r="C11777" t="str">
            <v>2000</v>
          </cell>
        </row>
        <row r="11778">
          <cell r="C11778" t="str">
            <v>2000</v>
          </cell>
        </row>
        <row r="11779">
          <cell r="C11779" t="str">
            <v>2000</v>
          </cell>
        </row>
        <row r="11780">
          <cell r="C11780" t="str">
            <v>2000</v>
          </cell>
        </row>
        <row r="11781">
          <cell r="C11781" t="str">
            <v>2000</v>
          </cell>
        </row>
        <row r="11782">
          <cell r="C11782" t="str">
            <v>2000</v>
          </cell>
        </row>
        <row r="11783">
          <cell r="C11783" t="str">
            <v>2000</v>
          </cell>
        </row>
        <row r="11784">
          <cell r="C11784" t="str">
            <v>2000</v>
          </cell>
        </row>
        <row r="11785">
          <cell r="C11785" t="str">
            <v>2000</v>
          </cell>
        </row>
        <row r="11786">
          <cell r="C11786" t="str">
            <v>2000</v>
          </cell>
        </row>
        <row r="11787">
          <cell r="C11787" t="str">
            <v>2000</v>
          </cell>
        </row>
        <row r="11788">
          <cell r="C11788" t="str">
            <v>2000</v>
          </cell>
        </row>
        <row r="11789">
          <cell r="C11789" t="str">
            <v>2000</v>
          </cell>
        </row>
        <row r="11790">
          <cell r="C11790" t="str">
            <v>2000</v>
          </cell>
        </row>
        <row r="11791">
          <cell r="C11791" t="str">
            <v>2000</v>
          </cell>
        </row>
        <row r="11792">
          <cell r="C11792" t="str">
            <v>2000</v>
          </cell>
        </row>
        <row r="11793">
          <cell r="C11793" t="str">
            <v>2000</v>
          </cell>
        </row>
        <row r="11794">
          <cell r="C11794" t="str">
            <v>2000</v>
          </cell>
        </row>
        <row r="11795">
          <cell r="C11795" t="str">
            <v>2000</v>
          </cell>
        </row>
        <row r="11796">
          <cell r="C11796" t="str">
            <v>2000</v>
          </cell>
        </row>
        <row r="11797">
          <cell r="C11797" t="str">
            <v>2000</v>
          </cell>
        </row>
        <row r="11798">
          <cell r="C11798" t="str">
            <v>2000</v>
          </cell>
        </row>
        <row r="11799">
          <cell r="C11799" t="str">
            <v>2000</v>
          </cell>
        </row>
        <row r="11800">
          <cell r="C11800" t="str">
            <v>2000</v>
          </cell>
        </row>
        <row r="11801">
          <cell r="C11801" t="str">
            <v>2000</v>
          </cell>
        </row>
        <row r="11802">
          <cell r="C11802" t="str">
            <v>2000</v>
          </cell>
        </row>
        <row r="11803">
          <cell r="C11803" t="str">
            <v>2000</v>
          </cell>
        </row>
        <row r="11804">
          <cell r="C11804" t="str">
            <v>2000</v>
          </cell>
        </row>
        <row r="11805">
          <cell r="C11805" t="str">
            <v>2000</v>
          </cell>
        </row>
        <row r="11806">
          <cell r="C11806" t="str">
            <v>2000</v>
          </cell>
        </row>
        <row r="11807">
          <cell r="C11807" t="str">
            <v>2000</v>
          </cell>
        </row>
        <row r="11808">
          <cell r="C11808" t="str">
            <v>2000</v>
          </cell>
        </row>
        <row r="11809">
          <cell r="C11809" t="str">
            <v>2000</v>
          </cell>
        </row>
        <row r="11810">
          <cell r="C11810" t="str">
            <v>2000</v>
          </cell>
        </row>
        <row r="11811">
          <cell r="C11811" t="str">
            <v>2000</v>
          </cell>
        </row>
        <row r="11812">
          <cell r="C11812" t="str">
            <v>2000</v>
          </cell>
        </row>
        <row r="11813">
          <cell r="C11813" t="str">
            <v>2000</v>
          </cell>
        </row>
        <row r="11814">
          <cell r="C11814" t="str">
            <v>2000</v>
          </cell>
        </row>
        <row r="11815">
          <cell r="C11815" t="str">
            <v>2000</v>
          </cell>
        </row>
        <row r="11816">
          <cell r="C11816" t="str">
            <v>2000</v>
          </cell>
        </row>
        <row r="11817">
          <cell r="C11817" t="str">
            <v>2000</v>
          </cell>
        </row>
        <row r="11818">
          <cell r="C11818" t="str">
            <v>2000</v>
          </cell>
        </row>
        <row r="11819">
          <cell r="C11819" t="str">
            <v>2000</v>
          </cell>
        </row>
        <row r="11820">
          <cell r="C11820" t="str">
            <v>2000</v>
          </cell>
        </row>
        <row r="11821">
          <cell r="C11821" t="str">
            <v>2000</v>
          </cell>
        </row>
        <row r="11822">
          <cell r="C11822" t="str">
            <v>2000</v>
          </cell>
        </row>
        <row r="11823">
          <cell r="C11823" t="str">
            <v>2000</v>
          </cell>
        </row>
        <row r="11824">
          <cell r="C11824" t="str">
            <v>2000</v>
          </cell>
        </row>
        <row r="11825">
          <cell r="C11825" t="str">
            <v>2000</v>
          </cell>
        </row>
        <row r="11826">
          <cell r="C11826" t="str">
            <v>2000</v>
          </cell>
        </row>
        <row r="11827">
          <cell r="C11827" t="str">
            <v>2000</v>
          </cell>
        </row>
        <row r="11828">
          <cell r="C11828" t="str">
            <v>2000</v>
          </cell>
        </row>
        <row r="11829">
          <cell r="C11829" t="str">
            <v>2000</v>
          </cell>
        </row>
        <row r="11830">
          <cell r="C11830" t="str">
            <v>2000</v>
          </cell>
        </row>
        <row r="11831">
          <cell r="C11831" t="str">
            <v>2000</v>
          </cell>
        </row>
        <row r="11832">
          <cell r="C11832" t="str">
            <v>2000</v>
          </cell>
        </row>
        <row r="11833">
          <cell r="C11833" t="str">
            <v>2000</v>
          </cell>
        </row>
        <row r="11834">
          <cell r="C11834" t="str">
            <v>2000</v>
          </cell>
        </row>
        <row r="11835">
          <cell r="C11835" t="str">
            <v>2000</v>
          </cell>
        </row>
        <row r="11836">
          <cell r="C11836" t="str">
            <v>2000</v>
          </cell>
        </row>
        <row r="11837">
          <cell r="C11837" t="str">
            <v>2000</v>
          </cell>
        </row>
        <row r="11838">
          <cell r="C11838" t="str">
            <v>2000</v>
          </cell>
        </row>
        <row r="11839">
          <cell r="C11839" t="str">
            <v>2000</v>
          </cell>
        </row>
        <row r="11840">
          <cell r="C11840" t="str">
            <v>2000</v>
          </cell>
        </row>
        <row r="11841">
          <cell r="C11841" t="str">
            <v>2000</v>
          </cell>
        </row>
        <row r="11842">
          <cell r="C11842" t="str">
            <v>2000</v>
          </cell>
        </row>
        <row r="11843">
          <cell r="C11843" t="str">
            <v>2000</v>
          </cell>
        </row>
        <row r="11844">
          <cell r="C11844" t="str">
            <v>2000</v>
          </cell>
        </row>
        <row r="11845">
          <cell r="C11845" t="str">
            <v>2000</v>
          </cell>
        </row>
        <row r="11846">
          <cell r="C11846" t="str">
            <v>2000</v>
          </cell>
        </row>
        <row r="11847">
          <cell r="C11847" t="str">
            <v>2000</v>
          </cell>
        </row>
        <row r="11848">
          <cell r="C11848" t="str">
            <v>2000</v>
          </cell>
        </row>
        <row r="11849">
          <cell r="C11849" t="str">
            <v>2000</v>
          </cell>
        </row>
        <row r="11850">
          <cell r="C11850" t="str">
            <v>2000</v>
          </cell>
        </row>
        <row r="11851">
          <cell r="C11851" t="str">
            <v>2000</v>
          </cell>
        </row>
        <row r="11852">
          <cell r="C11852" t="str">
            <v>2000</v>
          </cell>
        </row>
        <row r="11853">
          <cell r="C11853" t="str">
            <v>2000</v>
          </cell>
        </row>
        <row r="11854">
          <cell r="C11854" t="str">
            <v>2000</v>
          </cell>
        </row>
        <row r="11855">
          <cell r="C11855" t="str">
            <v>2000</v>
          </cell>
        </row>
        <row r="11856">
          <cell r="C11856" t="str">
            <v>2000</v>
          </cell>
        </row>
        <row r="11857">
          <cell r="C11857" t="str">
            <v>2000</v>
          </cell>
        </row>
        <row r="11858">
          <cell r="C11858" t="str">
            <v>2000</v>
          </cell>
        </row>
        <row r="11859">
          <cell r="C11859" t="str">
            <v>2000</v>
          </cell>
        </row>
        <row r="11860">
          <cell r="C11860" t="str">
            <v>2000</v>
          </cell>
        </row>
        <row r="11861">
          <cell r="C11861" t="str">
            <v>2000</v>
          </cell>
        </row>
        <row r="11862">
          <cell r="C11862" t="str">
            <v>2000</v>
          </cell>
        </row>
        <row r="11863">
          <cell r="C11863" t="str">
            <v>2000</v>
          </cell>
        </row>
        <row r="11864">
          <cell r="C11864" t="str">
            <v>2000</v>
          </cell>
        </row>
        <row r="11865">
          <cell r="C11865" t="str">
            <v>2000</v>
          </cell>
        </row>
        <row r="11866">
          <cell r="C11866" t="str">
            <v>2000</v>
          </cell>
        </row>
        <row r="11867">
          <cell r="C11867" t="str">
            <v>2000</v>
          </cell>
        </row>
        <row r="11868">
          <cell r="C11868" t="str">
            <v>2000</v>
          </cell>
        </row>
        <row r="11869">
          <cell r="C11869" t="str">
            <v>2000</v>
          </cell>
        </row>
        <row r="11870">
          <cell r="C11870" t="str">
            <v>2000</v>
          </cell>
        </row>
        <row r="11871">
          <cell r="C11871" t="str">
            <v>2000</v>
          </cell>
        </row>
        <row r="11872">
          <cell r="C11872" t="str">
            <v>2000</v>
          </cell>
        </row>
        <row r="11873">
          <cell r="C11873" t="str">
            <v>2000</v>
          </cell>
        </row>
        <row r="11874">
          <cell r="C11874" t="str">
            <v>2000</v>
          </cell>
        </row>
        <row r="11875">
          <cell r="C11875" t="str">
            <v>2000</v>
          </cell>
        </row>
        <row r="11876">
          <cell r="C11876" t="str">
            <v>2000</v>
          </cell>
        </row>
        <row r="11877">
          <cell r="C11877" t="str">
            <v>2000</v>
          </cell>
        </row>
        <row r="11878">
          <cell r="C11878" t="str">
            <v>2000</v>
          </cell>
        </row>
        <row r="11879">
          <cell r="C11879" t="str">
            <v>2000</v>
          </cell>
        </row>
        <row r="11880">
          <cell r="C11880" t="str">
            <v>2000</v>
          </cell>
        </row>
        <row r="11881">
          <cell r="C11881" t="str">
            <v>2000</v>
          </cell>
        </row>
        <row r="11882">
          <cell r="C11882" t="str">
            <v>2000</v>
          </cell>
        </row>
        <row r="11883">
          <cell r="C11883" t="str">
            <v>2000</v>
          </cell>
        </row>
        <row r="11884">
          <cell r="C11884" t="str">
            <v>2000</v>
          </cell>
        </row>
        <row r="11885">
          <cell r="C11885" t="str">
            <v>2000</v>
          </cell>
        </row>
        <row r="11886">
          <cell r="C11886" t="str">
            <v>2000</v>
          </cell>
        </row>
        <row r="11887">
          <cell r="C11887" t="str">
            <v>2000</v>
          </cell>
        </row>
        <row r="11888">
          <cell r="C11888" t="str">
            <v>2000</v>
          </cell>
        </row>
        <row r="11889">
          <cell r="C11889" t="str">
            <v>2000</v>
          </cell>
        </row>
        <row r="11890">
          <cell r="C11890" t="str">
            <v>2000</v>
          </cell>
        </row>
        <row r="11891">
          <cell r="C11891" t="str">
            <v>2000</v>
          </cell>
        </row>
        <row r="11892">
          <cell r="C11892" t="str">
            <v>2000</v>
          </cell>
        </row>
        <row r="11893">
          <cell r="C11893" t="str">
            <v>2000</v>
          </cell>
        </row>
        <row r="11894">
          <cell r="C11894" t="str">
            <v>2000</v>
          </cell>
        </row>
        <row r="11895">
          <cell r="C11895" t="str">
            <v>2000</v>
          </cell>
        </row>
        <row r="11896">
          <cell r="C11896" t="str">
            <v>2000</v>
          </cell>
        </row>
        <row r="11897">
          <cell r="C11897" t="str">
            <v>2000</v>
          </cell>
        </row>
        <row r="11898">
          <cell r="C11898" t="str">
            <v>2000</v>
          </cell>
        </row>
        <row r="11899">
          <cell r="C11899" t="str">
            <v>2000</v>
          </cell>
        </row>
        <row r="11900">
          <cell r="C11900" t="str">
            <v>2000</v>
          </cell>
        </row>
        <row r="11901">
          <cell r="C11901" t="str">
            <v>2000</v>
          </cell>
        </row>
        <row r="11902">
          <cell r="C11902" t="str">
            <v>2000</v>
          </cell>
        </row>
        <row r="11903">
          <cell r="C11903" t="str">
            <v>2000</v>
          </cell>
        </row>
        <row r="11904">
          <cell r="C11904" t="str">
            <v>2000</v>
          </cell>
        </row>
        <row r="11905">
          <cell r="C11905" t="str">
            <v>2000</v>
          </cell>
        </row>
        <row r="11906">
          <cell r="C11906" t="str">
            <v>2000</v>
          </cell>
        </row>
        <row r="11907">
          <cell r="C11907" t="str">
            <v>2000</v>
          </cell>
        </row>
        <row r="11908">
          <cell r="C11908" t="str">
            <v>2000</v>
          </cell>
        </row>
        <row r="11909">
          <cell r="C11909" t="str">
            <v>2000</v>
          </cell>
        </row>
        <row r="11910">
          <cell r="C11910" t="str">
            <v>2000</v>
          </cell>
        </row>
        <row r="11911">
          <cell r="C11911" t="str">
            <v>2000</v>
          </cell>
        </row>
        <row r="11912">
          <cell r="C11912" t="str">
            <v>2000</v>
          </cell>
        </row>
        <row r="11913">
          <cell r="C11913" t="str">
            <v>2000</v>
          </cell>
        </row>
        <row r="11914">
          <cell r="C11914" t="str">
            <v>2000</v>
          </cell>
        </row>
        <row r="11915">
          <cell r="C11915" t="str">
            <v>2000</v>
          </cell>
        </row>
        <row r="11916">
          <cell r="C11916" t="str">
            <v>2000</v>
          </cell>
        </row>
        <row r="11917">
          <cell r="C11917" t="str">
            <v>2000</v>
          </cell>
        </row>
        <row r="11918">
          <cell r="C11918" t="str">
            <v>2000</v>
          </cell>
        </row>
        <row r="11919">
          <cell r="C11919" t="str">
            <v>2000</v>
          </cell>
        </row>
        <row r="11920">
          <cell r="C11920" t="str">
            <v>2000</v>
          </cell>
        </row>
        <row r="11921">
          <cell r="C11921" t="str">
            <v>2000</v>
          </cell>
        </row>
        <row r="11922">
          <cell r="C11922" t="str">
            <v>2000</v>
          </cell>
        </row>
        <row r="11923">
          <cell r="C11923" t="str">
            <v>2000</v>
          </cell>
        </row>
        <row r="11924">
          <cell r="C11924" t="str">
            <v>2000</v>
          </cell>
        </row>
        <row r="11925">
          <cell r="C11925" t="str">
            <v>2000</v>
          </cell>
        </row>
        <row r="11926">
          <cell r="C11926" t="str">
            <v>2000</v>
          </cell>
        </row>
        <row r="11927">
          <cell r="C11927" t="str">
            <v>2000</v>
          </cell>
        </row>
        <row r="11928">
          <cell r="C11928" t="str">
            <v>2000</v>
          </cell>
        </row>
        <row r="11929">
          <cell r="C11929" t="str">
            <v>2000</v>
          </cell>
        </row>
        <row r="11930">
          <cell r="C11930" t="str">
            <v>2000</v>
          </cell>
        </row>
        <row r="11931">
          <cell r="C11931" t="str">
            <v>2000</v>
          </cell>
        </row>
        <row r="11932">
          <cell r="C11932" t="str">
            <v>2000</v>
          </cell>
        </row>
        <row r="11933">
          <cell r="C11933" t="str">
            <v>2000</v>
          </cell>
        </row>
        <row r="11934">
          <cell r="C11934" t="str">
            <v>2000</v>
          </cell>
        </row>
        <row r="11935">
          <cell r="C11935" t="str">
            <v>2000</v>
          </cell>
        </row>
        <row r="11936">
          <cell r="C11936" t="str">
            <v>2000</v>
          </cell>
        </row>
        <row r="11937">
          <cell r="C11937" t="str">
            <v>2000</v>
          </cell>
        </row>
        <row r="11938">
          <cell r="C11938" t="str">
            <v>2000</v>
          </cell>
        </row>
        <row r="11939">
          <cell r="C11939" t="str">
            <v>2000</v>
          </cell>
        </row>
        <row r="11940">
          <cell r="C11940" t="str">
            <v>2000</v>
          </cell>
        </row>
        <row r="11941">
          <cell r="C11941" t="str">
            <v>2000</v>
          </cell>
        </row>
        <row r="11942">
          <cell r="C11942" t="str">
            <v>2000</v>
          </cell>
        </row>
        <row r="11943">
          <cell r="C11943" t="str">
            <v>2000</v>
          </cell>
        </row>
        <row r="11944">
          <cell r="C11944" t="str">
            <v>2000</v>
          </cell>
        </row>
        <row r="11945">
          <cell r="C11945" t="str">
            <v>2000</v>
          </cell>
        </row>
        <row r="11946">
          <cell r="C11946" t="str">
            <v>2000</v>
          </cell>
        </row>
        <row r="11947">
          <cell r="C11947" t="str">
            <v>2000</v>
          </cell>
        </row>
        <row r="11948">
          <cell r="C11948" t="str">
            <v>2000</v>
          </cell>
        </row>
        <row r="11949">
          <cell r="C11949" t="str">
            <v>2000</v>
          </cell>
        </row>
        <row r="11950">
          <cell r="C11950" t="str">
            <v>2000</v>
          </cell>
        </row>
        <row r="11951">
          <cell r="C11951" t="str">
            <v>2000</v>
          </cell>
        </row>
        <row r="11952">
          <cell r="C11952" t="str">
            <v>2000</v>
          </cell>
        </row>
        <row r="11953">
          <cell r="C11953" t="str">
            <v>2000</v>
          </cell>
        </row>
        <row r="11954">
          <cell r="C11954" t="str">
            <v>2000</v>
          </cell>
        </row>
        <row r="11955">
          <cell r="C11955" t="str">
            <v>2000</v>
          </cell>
        </row>
        <row r="11956">
          <cell r="C11956" t="str">
            <v>2000</v>
          </cell>
        </row>
        <row r="11957">
          <cell r="C11957" t="str">
            <v>2000</v>
          </cell>
        </row>
        <row r="11958">
          <cell r="C11958" t="str">
            <v>2000</v>
          </cell>
        </row>
        <row r="11959">
          <cell r="C11959" t="str">
            <v>2000</v>
          </cell>
        </row>
        <row r="11960">
          <cell r="C11960" t="str">
            <v>2000</v>
          </cell>
        </row>
        <row r="11961">
          <cell r="C11961" t="str">
            <v>2000</v>
          </cell>
        </row>
        <row r="11962">
          <cell r="C11962" t="str">
            <v>2000</v>
          </cell>
        </row>
        <row r="11963">
          <cell r="C11963" t="str">
            <v>2000</v>
          </cell>
        </row>
        <row r="11964">
          <cell r="C11964" t="str">
            <v>2000</v>
          </cell>
        </row>
        <row r="11965">
          <cell r="C11965" t="str">
            <v>2000</v>
          </cell>
        </row>
        <row r="11966">
          <cell r="C11966" t="str">
            <v>2000</v>
          </cell>
        </row>
        <row r="11967">
          <cell r="C11967" t="str">
            <v>2000</v>
          </cell>
        </row>
        <row r="11968">
          <cell r="C11968" t="str">
            <v>2000</v>
          </cell>
        </row>
        <row r="11969">
          <cell r="C11969" t="str">
            <v>2000</v>
          </cell>
        </row>
        <row r="11970">
          <cell r="C11970" t="str">
            <v>2000</v>
          </cell>
        </row>
        <row r="11971">
          <cell r="C11971" t="str">
            <v>2000</v>
          </cell>
        </row>
        <row r="11972">
          <cell r="C11972" t="str">
            <v>2000</v>
          </cell>
        </row>
        <row r="11973">
          <cell r="C11973" t="str">
            <v>2000</v>
          </cell>
        </row>
        <row r="11974">
          <cell r="C11974" t="str">
            <v>2000</v>
          </cell>
        </row>
        <row r="11975">
          <cell r="C11975" t="str">
            <v>2000</v>
          </cell>
        </row>
        <row r="11976">
          <cell r="C11976" t="str">
            <v>2000</v>
          </cell>
        </row>
        <row r="11977">
          <cell r="C11977" t="str">
            <v>2000</v>
          </cell>
        </row>
        <row r="11978">
          <cell r="C11978" t="str">
            <v>2000</v>
          </cell>
        </row>
        <row r="11979">
          <cell r="C11979" t="str">
            <v>2000</v>
          </cell>
        </row>
        <row r="11980">
          <cell r="C11980" t="str">
            <v>2000</v>
          </cell>
        </row>
        <row r="11981">
          <cell r="C11981" t="str">
            <v>2000</v>
          </cell>
        </row>
        <row r="11982">
          <cell r="C11982" t="str">
            <v>2000</v>
          </cell>
        </row>
        <row r="11983">
          <cell r="C11983" t="str">
            <v>2000</v>
          </cell>
        </row>
        <row r="11984">
          <cell r="C11984" t="str">
            <v>2000</v>
          </cell>
        </row>
        <row r="11985">
          <cell r="C11985" t="str">
            <v>2000</v>
          </cell>
        </row>
        <row r="11986">
          <cell r="C11986" t="str">
            <v>2000</v>
          </cell>
        </row>
        <row r="11987">
          <cell r="C11987" t="str">
            <v>2000</v>
          </cell>
        </row>
        <row r="11988">
          <cell r="C11988" t="str">
            <v>2000</v>
          </cell>
        </row>
        <row r="11989">
          <cell r="C11989" t="str">
            <v>2000</v>
          </cell>
        </row>
        <row r="11990">
          <cell r="C11990" t="str">
            <v>2000</v>
          </cell>
        </row>
        <row r="11991">
          <cell r="C11991" t="str">
            <v>2000</v>
          </cell>
        </row>
        <row r="11992">
          <cell r="C11992" t="str">
            <v>2000</v>
          </cell>
        </row>
        <row r="11993">
          <cell r="C11993" t="str">
            <v>2000</v>
          </cell>
        </row>
        <row r="11994">
          <cell r="C11994" t="str">
            <v>2000</v>
          </cell>
        </row>
        <row r="11995">
          <cell r="C11995" t="str">
            <v>2000</v>
          </cell>
        </row>
        <row r="11996">
          <cell r="C11996" t="str">
            <v>2000</v>
          </cell>
        </row>
        <row r="11997">
          <cell r="C11997" t="str">
            <v>2000</v>
          </cell>
        </row>
        <row r="11998">
          <cell r="C11998" t="str">
            <v>2000</v>
          </cell>
        </row>
        <row r="11999">
          <cell r="C11999" t="str">
            <v>2000</v>
          </cell>
        </row>
        <row r="12000">
          <cell r="C12000" t="str">
            <v>2000</v>
          </cell>
        </row>
        <row r="12001">
          <cell r="C12001" t="str">
            <v>2000</v>
          </cell>
        </row>
        <row r="12002">
          <cell r="C12002" t="str">
            <v>2000</v>
          </cell>
        </row>
        <row r="12003">
          <cell r="C12003" t="str">
            <v>2000</v>
          </cell>
        </row>
        <row r="12004">
          <cell r="C12004" t="str">
            <v>2000</v>
          </cell>
        </row>
        <row r="12005">
          <cell r="C12005" t="str">
            <v>2000</v>
          </cell>
        </row>
        <row r="12006">
          <cell r="C12006" t="str">
            <v>2000</v>
          </cell>
        </row>
        <row r="12007">
          <cell r="C12007" t="str">
            <v>2000</v>
          </cell>
        </row>
        <row r="12008">
          <cell r="C12008" t="str">
            <v>2000</v>
          </cell>
        </row>
        <row r="12009">
          <cell r="C12009" t="str">
            <v>2000</v>
          </cell>
        </row>
        <row r="12010">
          <cell r="C12010" t="str">
            <v>2000</v>
          </cell>
        </row>
        <row r="12011">
          <cell r="C12011" t="str">
            <v>2000</v>
          </cell>
        </row>
        <row r="12012">
          <cell r="C12012" t="str">
            <v>2000</v>
          </cell>
        </row>
        <row r="12013">
          <cell r="C12013" t="str">
            <v>2000</v>
          </cell>
        </row>
        <row r="12014">
          <cell r="C12014" t="str">
            <v>2000</v>
          </cell>
        </row>
        <row r="12015">
          <cell r="C12015" t="str">
            <v>2000</v>
          </cell>
        </row>
        <row r="12016">
          <cell r="C12016" t="str">
            <v>2000</v>
          </cell>
        </row>
        <row r="12017">
          <cell r="C12017" t="str">
            <v>2000</v>
          </cell>
        </row>
        <row r="12018">
          <cell r="C12018" t="str">
            <v>2000</v>
          </cell>
        </row>
        <row r="12019">
          <cell r="C12019" t="str">
            <v>2000</v>
          </cell>
        </row>
        <row r="12020">
          <cell r="C12020" t="str">
            <v>2000</v>
          </cell>
        </row>
        <row r="12021">
          <cell r="C12021" t="str">
            <v>2000</v>
          </cell>
        </row>
        <row r="12022">
          <cell r="C12022" t="str">
            <v>2000</v>
          </cell>
        </row>
        <row r="12023">
          <cell r="C12023" t="str">
            <v>2000</v>
          </cell>
        </row>
        <row r="12024">
          <cell r="C12024" t="str">
            <v>2000</v>
          </cell>
        </row>
        <row r="12025">
          <cell r="C12025" t="str">
            <v>2000</v>
          </cell>
        </row>
        <row r="12026">
          <cell r="C12026" t="str">
            <v>2000</v>
          </cell>
        </row>
        <row r="12027">
          <cell r="C12027" t="str">
            <v>2000</v>
          </cell>
        </row>
        <row r="12028">
          <cell r="C12028" t="str">
            <v>2000</v>
          </cell>
        </row>
        <row r="12029">
          <cell r="C12029" t="str">
            <v>2000</v>
          </cell>
        </row>
        <row r="12030">
          <cell r="C12030" t="str">
            <v>2000</v>
          </cell>
        </row>
        <row r="12031">
          <cell r="C12031" t="str">
            <v>2000</v>
          </cell>
        </row>
        <row r="12032">
          <cell r="C12032" t="str">
            <v>2000</v>
          </cell>
        </row>
        <row r="12033">
          <cell r="C12033" t="str">
            <v>2000</v>
          </cell>
        </row>
        <row r="12034">
          <cell r="C12034" t="str">
            <v>2000</v>
          </cell>
        </row>
        <row r="12035">
          <cell r="C12035" t="str">
            <v>2000</v>
          </cell>
        </row>
        <row r="12036">
          <cell r="C12036" t="str">
            <v>2000</v>
          </cell>
        </row>
        <row r="12037">
          <cell r="C12037" t="str">
            <v>2000</v>
          </cell>
        </row>
        <row r="12038">
          <cell r="C12038" t="str">
            <v>2000</v>
          </cell>
        </row>
        <row r="12039">
          <cell r="C12039" t="str">
            <v>2000</v>
          </cell>
        </row>
        <row r="12040">
          <cell r="C12040" t="str">
            <v>2000</v>
          </cell>
        </row>
        <row r="12041">
          <cell r="C12041" t="str">
            <v>2000</v>
          </cell>
        </row>
        <row r="12042">
          <cell r="C12042" t="str">
            <v>2000</v>
          </cell>
        </row>
        <row r="12043">
          <cell r="C12043" t="str">
            <v>2000</v>
          </cell>
        </row>
        <row r="12044">
          <cell r="C12044" t="str">
            <v>2000</v>
          </cell>
        </row>
        <row r="12045">
          <cell r="C12045" t="str">
            <v>2000</v>
          </cell>
        </row>
        <row r="12046">
          <cell r="C12046" t="str">
            <v>2000</v>
          </cell>
        </row>
        <row r="12047">
          <cell r="C12047" t="str">
            <v>2000</v>
          </cell>
        </row>
        <row r="12048">
          <cell r="C12048" t="str">
            <v>2000</v>
          </cell>
        </row>
        <row r="12049">
          <cell r="C12049" t="str">
            <v>2000</v>
          </cell>
        </row>
        <row r="12050">
          <cell r="C12050" t="str">
            <v>2000</v>
          </cell>
        </row>
        <row r="12051">
          <cell r="C12051" t="str">
            <v>2000</v>
          </cell>
        </row>
        <row r="12052">
          <cell r="C12052" t="str">
            <v>2000</v>
          </cell>
        </row>
        <row r="12053">
          <cell r="C12053" t="str">
            <v>2000</v>
          </cell>
        </row>
        <row r="12054">
          <cell r="C12054" t="str">
            <v>2000</v>
          </cell>
        </row>
        <row r="12055">
          <cell r="C12055" t="str">
            <v>2000</v>
          </cell>
        </row>
        <row r="12056">
          <cell r="C12056" t="str">
            <v>2000</v>
          </cell>
        </row>
        <row r="12057">
          <cell r="C12057" t="str">
            <v>2000</v>
          </cell>
        </row>
        <row r="12058">
          <cell r="C12058" t="str">
            <v>2000</v>
          </cell>
        </row>
        <row r="12059">
          <cell r="C12059" t="str">
            <v>2000</v>
          </cell>
        </row>
        <row r="12060">
          <cell r="C12060" t="str">
            <v>2000</v>
          </cell>
        </row>
        <row r="12061">
          <cell r="C12061" t="str">
            <v>2000</v>
          </cell>
        </row>
        <row r="12062">
          <cell r="C12062" t="str">
            <v>2000</v>
          </cell>
        </row>
        <row r="12063">
          <cell r="C12063" t="str">
            <v>2000</v>
          </cell>
        </row>
        <row r="12064">
          <cell r="C12064" t="str">
            <v>2000</v>
          </cell>
        </row>
        <row r="12065">
          <cell r="C12065" t="str">
            <v>2000</v>
          </cell>
        </row>
        <row r="12066">
          <cell r="C12066" t="str">
            <v>2000</v>
          </cell>
        </row>
        <row r="12067">
          <cell r="C12067" t="str">
            <v>2000</v>
          </cell>
        </row>
        <row r="12068">
          <cell r="C12068" t="str">
            <v>2000</v>
          </cell>
        </row>
        <row r="12069">
          <cell r="C12069" t="str">
            <v>2000</v>
          </cell>
        </row>
        <row r="12070">
          <cell r="C12070" t="str">
            <v>2000</v>
          </cell>
        </row>
        <row r="12071">
          <cell r="C12071" t="str">
            <v>2000</v>
          </cell>
        </row>
        <row r="12072">
          <cell r="C12072" t="str">
            <v>2000</v>
          </cell>
        </row>
        <row r="12073">
          <cell r="C12073" t="str">
            <v>2000</v>
          </cell>
        </row>
        <row r="12074">
          <cell r="C12074" t="str">
            <v>2000</v>
          </cell>
        </row>
        <row r="12075">
          <cell r="C12075" t="str">
            <v>2000</v>
          </cell>
        </row>
        <row r="12076">
          <cell r="C12076" t="str">
            <v>2000</v>
          </cell>
        </row>
        <row r="12077">
          <cell r="C12077" t="str">
            <v>2000</v>
          </cell>
        </row>
        <row r="12078">
          <cell r="C12078" t="str">
            <v>2000</v>
          </cell>
        </row>
        <row r="12079">
          <cell r="C12079" t="str">
            <v>2000</v>
          </cell>
        </row>
        <row r="12080">
          <cell r="C12080" t="str">
            <v>2000</v>
          </cell>
        </row>
        <row r="12081">
          <cell r="C12081" t="str">
            <v>2000</v>
          </cell>
        </row>
        <row r="12082">
          <cell r="C12082" t="str">
            <v>2000</v>
          </cell>
        </row>
        <row r="12083">
          <cell r="C12083" t="str">
            <v>2000</v>
          </cell>
        </row>
        <row r="12084">
          <cell r="C12084" t="str">
            <v>2000</v>
          </cell>
        </row>
        <row r="12085">
          <cell r="C12085" t="str">
            <v>2000</v>
          </cell>
        </row>
        <row r="12086">
          <cell r="C12086" t="str">
            <v>2000</v>
          </cell>
        </row>
        <row r="12087">
          <cell r="C12087" t="str">
            <v>2000</v>
          </cell>
        </row>
        <row r="12088">
          <cell r="C12088" t="str">
            <v>2000</v>
          </cell>
        </row>
        <row r="12089">
          <cell r="C12089" t="str">
            <v>2000</v>
          </cell>
        </row>
        <row r="12090">
          <cell r="C12090" t="str">
            <v>2000</v>
          </cell>
        </row>
        <row r="12091">
          <cell r="C12091" t="str">
            <v>2000</v>
          </cell>
        </row>
        <row r="12092">
          <cell r="C12092" t="str">
            <v>2000</v>
          </cell>
        </row>
        <row r="12093">
          <cell r="C12093" t="str">
            <v>2000</v>
          </cell>
        </row>
        <row r="12094">
          <cell r="C12094" t="str">
            <v>2000</v>
          </cell>
        </row>
        <row r="12095">
          <cell r="C12095" t="str">
            <v>2000</v>
          </cell>
        </row>
        <row r="12096">
          <cell r="C12096" t="str">
            <v>2000</v>
          </cell>
        </row>
        <row r="12097">
          <cell r="C12097" t="str">
            <v>2000</v>
          </cell>
        </row>
        <row r="12098">
          <cell r="C12098" t="str">
            <v>2000</v>
          </cell>
        </row>
        <row r="12099">
          <cell r="C12099" t="str">
            <v>2000</v>
          </cell>
        </row>
        <row r="12100">
          <cell r="C12100" t="str">
            <v>2000</v>
          </cell>
        </row>
        <row r="12101">
          <cell r="C12101" t="str">
            <v>2000</v>
          </cell>
        </row>
        <row r="12102">
          <cell r="C12102" t="str">
            <v>2000</v>
          </cell>
        </row>
        <row r="12103">
          <cell r="C12103" t="str">
            <v>2000</v>
          </cell>
        </row>
        <row r="12104">
          <cell r="C12104" t="str">
            <v>2000</v>
          </cell>
        </row>
        <row r="12105">
          <cell r="C12105" t="str">
            <v>2000</v>
          </cell>
        </row>
        <row r="12106">
          <cell r="C12106" t="str">
            <v>2000</v>
          </cell>
        </row>
        <row r="12107">
          <cell r="C12107" t="str">
            <v>2000</v>
          </cell>
        </row>
        <row r="12108">
          <cell r="C12108" t="str">
            <v>2000</v>
          </cell>
        </row>
        <row r="12109">
          <cell r="C12109" t="str">
            <v>2000</v>
          </cell>
        </row>
        <row r="12110">
          <cell r="C12110" t="str">
            <v>2000</v>
          </cell>
        </row>
        <row r="12111">
          <cell r="C12111" t="str">
            <v>2000</v>
          </cell>
        </row>
        <row r="12112">
          <cell r="C12112" t="str">
            <v>2000</v>
          </cell>
        </row>
        <row r="12113">
          <cell r="C12113" t="str">
            <v>2000</v>
          </cell>
        </row>
        <row r="12114">
          <cell r="C12114" t="str">
            <v>2000</v>
          </cell>
        </row>
        <row r="12115">
          <cell r="C12115" t="str">
            <v>2000</v>
          </cell>
        </row>
        <row r="12116">
          <cell r="C12116" t="str">
            <v>2000</v>
          </cell>
        </row>
        <row r="12117">
          <cell r="C12117" t="str">
            <v>2000</v>
          </cell>
        </row>
        <row r="12118">
          <cell r="C12118" t="str">
            <v>2000</v>
          </cell>
        </row>
        <row r="12119">
          <cell r="C12119" t="str">
            <v>2000</v>
          </cell>
        </row>
        <row r="12120">
          <cell r="C12120" t="str">
            <v>2000</v>
          </cell>
        </row>
        <row r="12121">
          <cell r="C12121" t="str">
            <v>2000</v>
          </cell>
        </row>
        <row r="12122">
          <cell r="C12122" t="str">
            <v>2000</v>
          </cell>
        </row>
        <row r="12123">
          <cell r="C12123" t="str">
            <v>2000</v>
          </cell>
        </row>
        <row r="12124">
          <cell r="C12124" t="str">
            <v>2000</v>
          </cell>
        </row>
        <row r="12125">
          <cell r="C12125" t="str">
            <v>2000</v>
          </cell>
        </row>
        <row r="12126">
          <cell r="C12126" t="str">
            <v>2000</v>
          </cell>
        </row>
        <row r="12127">
          <cell r="C12127" t="str">
            <v>2000</v>
          </cell>
        </row>
        <row r="12128">
          <cell r="C12128" t="str">
            <v>2000</v>
          </cell>
        </row>
        <row r="12129">
          <cell r="C12129" t="str">
            <v>2000</v>
          </cell>
        </row>
        <row r="12130">
          <cell r="C12130" t="str">
            <v>2000</v>
          </cell>
        </row>
        <row r="12131">
          <cell r="C12131" t="str">
            <v>2000</v>
          </cell>
        </row>
        <row r="12132">
          <cell r="C12132" t="str">
            <v>2000</v>
          </cell>
        </row>
        <row r="12133">
          <cell r="C12133" t="str">
            <v>2000</v>
          </cell>
        </row>
        <row r="12134">
          <cell r="C12134" t="str">
            <v>2000</v>
          </cell>
        </row>
        <row r="12135">
          <cell r="C12135" t="str">
            <v>2000</v>
          </cell>
        </row>
        <row r="12136">
          <cell r="C12136" t="str">
            <v>2000</v>
          </cell>
        </row>
        <row r="12137">
          <cell r="C12137" t="str">
            <v>2000</v>
          </cell>
        </row>
        <row r="12138">
          <cell r="C12138" t="str">
            <v>2000</v>
          </cell>
        </row>
        <row r="12139">
          <cell r="C12139" t="str">
            <v>2000</v>
          </cell>
        </row>
        <row r="12140">
          <cell r="C12140" t="str">
            <v>2000</v>
          </cell>
        </row>
        <row r="12141">
          <cell r="C12141" t="str">
            <v>2000</v>
          </cell>
        </row>
        <row r="12142">
          <cell r="C12142" t="str">
            <v>2000</v>
          </cell>
        </row>
        <row r="12143">
          <cell r="C12143" t="str">
            <v>2000</v>
          </cell>
        </row>
        <row r="12144">
          <cell r="C12144" t="str">
            <v>2000</v>
          </cell>
        </row>
        <row r="12145">
          <cell r="C12145" t="str">
            <v>2000</v>
          </cell>
        </row>
        <row r="12146">
          <cell r="C12146" t="str">
            <v>2000</v>
          </cell>
        </row>
        <row r="12147">
          <cell r="C12147" t="str">
            <v>2000</v>
          </cell>
        </row>
        <row r="12148">
          <cell r="C12148" t="str">
            <v>2000</v>
          </cell>
        </row>
        <row r="12149">
          <cell r="C12149" t="str">
            <v>2000</v>
          </cell>
        </row>
        <row r="12150">
          <cell r="C12150" t="str">
            <v>2000</v>
          </cell>
        </row>
        <row r="12151">
          <cell r="C12151" t="str">
            <v>2000</v>
          </cell>
        </row>
        <row r="12152">
          <cell r="C12152" t="str">
            <v>2000</v>
          </cell>
        </row>
        <row r="12153">
          <cell r="C12153" t="str">
            <v>2000</v>
          </cell>
        </row>
        <row r="12154">
          <cell r="C12154" t="str">
            <v>2000</v>
          </cell>
        </row>
        <row r="12155">
          <cell r="C12155" t="str">
            <v>2000</v>
          </cell>
        </row>
        <row r="12156">
          <cell r="C12156" t="str">
            <v>2000</v>
          </cell>
        </row>
        <row r="12157">
          <cell r="C12157" t="str">
            <v>2000</v>
          </cell>
        </row>
        <row r="12158">
          <cell r="C12158" t="str">
            <v>2000</v>
          </cell>
        </row>
        <row r="12159">
          <cell r="C12159" t="str">
            <v>2000</v>
          </cell>
        </row>
        <row r="12160">
          <cell r="C12160" t="str">
            <v>2000</v>
          </cell>
        </row>
        <row r="12161">
          <cell r="C12161" t="str">
            <v>2000</v>
          </cell>
        </row>
        <row r="12162">
          <cell r="C12162" t="str">
            <v>2000</v>
          </cell>
        </row>
        <row r="12163">
          <cell r="C12163" t="str">
            <v>2000</v>
          </cell>
        </row>
        <row r="12164">
          <cell r="C12164" t="str">
            <v>2000</v>
          </cell>
        </row>
        <row r="12165">
          <cell r="C12165" t="str">
            <v>2000</v>
          </cell>
        </row>
        <row r="12166">
          <cell r="C12166" t="str">
            <v>2000</v>
          </cell>
        </row>
        <row r="12167">
          <cell r="C12167" t="str">
            <v>2000</v>
          </cell>
        </row>
        <row r="12168">
          <cell r="C12168" t="str">
            <v>2000</v>
          </cell>
        </row>
        <row r="12169">
          <cell r="C12169" t="str">
            <v>2000</v>
          </cell>
        </row>
        <row r="12170">
          <cell r="C12170" t="str">
            <v>2000</v>
          </cell>
        </row>
        <row r="12171">
          <cell r="C12171" t="str">
            <v>2000</v>
          </cell>
        </row>
        <row r="12172">
          <cell r="C12172" t="str">
            <v>2000</v>
          </cell>
        </row>
        <row r="12173">
          <cell r="C12173" t="str">
            <v>2000</v>
          </cell>
        </row>
        <row r="12174">
          <cell r="C12174" t="str">
            <v>2000</v>
          </cell>
        </row>
        <row r="12175">
          <cell r="C12175" t="str">
            <v>2000</v>
          </cell>
        </row>
        <row r="12176">
          <cell r="C12176" t="str">
            <v>2000</v>
          </cell>
        </row>
        <row r="12177">
          <cell r="C12177" t="str">
            <v>2000</v>
          </cell>
        </row>
        <row r="12178">
          <cell r="C12178" t="str">
            <v>2000</v>
          </cell>
        </row>
        <row r="12179">
          <cell r="C12179" t="str">
            <v>2000</v>
          </cell>
        </row>
        <row r="12180">
          <cell r="C12180" t="str">
            <v>2000</v>
          </cell>
        </row>
        <row r="12181">
          <cell r="C12181" t="str">
            <v>2000</v>
          </cell>
        </row>
        <row r="12182">
          <cell r="C12182" t="str">
            <v>2000</v>
          </cell>
        </row>
        <row r="12183">
          <cell r="C12183" t="str">
            <v>2000</v>
          </cell>
        </row>
        <row r="12184">
          <cell r="C12184" t="str">
            <v>2000</v>
          </cell>
        </row>
        <row r="12185">
          <cell r="C12185" t="str">
            <v>2000</v>
          </cell>
        </row>
        <row r="12186">
          <cell r="C12186" t="str">
            <v>2000</v>
          </cell>
        </row>
        <row r="12187">
          <cell r="C12187" t="str">
            <v>2000</v>
          </cell>
        </row>
        <row r="12188">
          <cell r="C12188" t="str">
            <v>2000</v>
          </cell>
        </row>
        <row r="12189">
          <cell r="C12189" t="str">
            <v>2000</v>
          </cell>
        </row>
        <row r="12190">
          <cell r="C12190" t="str">
            <v>2000</v>
          </cell>
        </row>
        <row r="12191">
          <cell r="C12191" t="str">
            <v>2000</v>
          </cell>
        </row>
        <row r="12192">
          <cell r="C12192" t="str">
            <v>2000</v>
          </cell>
        </row>
        <row r="12193">
          <cell r="C12193" t="str">
            <v>2000</v>
          </cell>
        </row>
        <row r="12194">
          <cell r="C12194" t="str">
            <v>2000</v>
          </cell>
        </row>
        <row r="12195">
          <cell r="C12195" t="str">
            <v>2000</v>
          </cell>
        </row>
        <row r="12196">
          <cell r="C12196" t="str">
            <v>2000</v>
          </cell>
        </row>
        <row r="12197">
          <cell r="C12197" t="str">
            <v>2000</v>
          </cell>
        </row>
        <row r="12198">
          <cell r="C12198" t="str">
            <v>2000</v>
          </cell>
        </row>
        <row r="12199">
          <cell r="C12199" t="str">
            <v>2000</v>
          </cell>
        </row>
        <row r="12200">
          <cell r="C12200" t="str">
            <v>2000</v>
          </cell>
        </row>
        <row r="12201">
          <cell r="C12201" t="str">
            <v>2000</v>
          </cell>
        </row>
        <row r="12202">
          <cell r="C12202" t="str">
            <v>2000</v>
          </cell>
        </row>
        <row r="12203">
          <cell r="C12203" t="str">
            <v>2000</v>
          </cell>
        </row>
        <row r="12204">
          <cell r="C12204" t="str">
            <v>2000</v>
          </cell>
        </row>
        <row r="12205">
          <cell r="C12205" t="str">
            <v>2000</v>
          </cell>
        </row>
        <row r="12206">
          <cell r="C12206" t="str">
            <v>2000</v>
          </cell>
        </row>
        <row r="12207">
          <cell r="C12207" t="str">
            <v>2000</v>
          </cell>
        </row>
        <row r="12208">
          <cell r="C12208" t="str">
            <v>2000</v>
          </cell>
        </row>
        <row r="12209">
          <cell r="C12209" t="str">
            <v>2000</v>
          </cell>
        </row>
        <row r="12210">
          <cell r="C12210" t="str">
            <v>2000</v>
          </cell>
        </row>
        <row r="12211">
          <cell r="C12211" t="str">
            <v>2000</v>
          </cell>
        </row>
        <row r="12212">
          <cell r="C12212" t="str">
            <v>2000</v>
          </cell>
        </row>
        <row r="12213">
          <cell r="C12213" t="str">
            <v>2000</v>
          </cell>
        </row>
        <row r="12214">
          <cell r="C12214" t="str">
            <v>2000</v>
          </cell>
        </row>
        <row r="12215">
          <cell r="C12215" t="str">
            <v>2000</v>
          </cell>
        </row>
        <row r="12216">
          <cell r="C12216" t="str">
            <v>2000</v>
          </cell>
        </row>
        <row r="12217">
          <cell r="C12217" t="str">
            <v>2000</v>
          </cell>
        </row>
        <row r="12218">
          <cell r="C12218" t="str">
            <v>2000</v>
          </cell>
        </row>
        <row r="12219">
          <cell r="C12219" t="str">
            <v>2000</v>
          </cell>
        </row>
        <row r="12220">
          <cell r="C12220" t="str">
            <v>2000</v>
          </cell>
        </row>
        <row r="12221">
          <cell r="C12221" t="str">
            <v>2000</v>
          </cell>
        </row>
        <row r="12222">
          <cell r="C12222" t="str">
            <v>2000</v>
          </cell>
        </row>
        <row r="12223">
          <cell r="C12223" t="str">
            <v>2000</v>
          </cell>
        </row>
        <row r="12224">
          <cell r="C12224" t="str">
            <v>2000</v>
          </cell>
        </row>
        <row r="12225">
          <cell r="C12225" t="str">
            <v>2000</v>
          </cell>
        </row>
        <row r="12226">
          <cell r="C12226" t="str">
            <v>2000</v>
          </cell>
        </row>
        <row r="12227">
          <cell r="C12227" t="str">
            <v>2000</v>
          </cell>
        </row>
        <row r="12228">
          <cell r="C12228" t="str">
            <v>2000</v>
          </cell>
        </row>
        <row r="12229">
          <cell r="C12229" t="str">
            <v>2000</v>
          </cell>
        </row>
        <row r="12230">
          <cell r="C12230" t="str">
            <v>2000</v>
          </cell>
        </row>
        <row r="12231">
          <cell r="C12231" t="str">
            <v>2000</v>
          </cell>
        </row>
        <row r="12232">
          <cell r="C12232" t="str">
            <v>2000</v>
          </cell>
        </row>
        <row r="12233">
          <cell r="C12233" t="str">
            <v>2000</v>
          </cell>
        </row>
        <row r="12234">
          <cell r="C12234" t="str">
            <v>2000</v>
          </cell>
        </row>
        <row r="12235">
          <cell r="C12235" t="str">
            <v>2000</v>
          </cell>
        </row>
        <row r="12236">
          <cell r="C12236" t="str">
            <v>2000</v>
          </cell>
        </row>
        <row r="12237">
          <cell r="C12237" t="str">
            <v>2000</v>
          </cell>
        </row>
        <row r="12238">
          <cell r="C12238" t="str">
            <v>2000</v>
          </cell>
        </row>
        <row r="12239">
          <cell r="C12239" t="str">
            <v>2000</v>
          </cell>
        </row>
        <row r="12240">
          <cell r="C12240" t="str">
            <v>2000</v>
          </cell>
        </row>
        <row r="12241">
          <cell r="C12241" t="str">
            <v>2000</v>
          </cell>
        </row>
        <row r="12242">
          <cell r="C12242" t="str">
            <v>2000</v>
          </cell>
        </row>
        <row r="12243">
          <cell r="C12243" t="str">
            <v>2000</v>
          </cell>
        </row>
        <row r="12244">
          <cell r="C12244" t="str">
            <v>2000</v>
          </cell>
        </row>
        <row r="12245">
          <cell r="C12245" t="str">
            <v>2000</v>
          </cell>
        </row>
        <row r="12246">
          <cell r="C12246" t="str">
            <v>2000</v>
          </cell>
        </row>
        <row r="12247">
          <cell r="C12247" t="str">
            <v>2000</v>
          </cell>
        </row>
        <row r="12248">
          <cell r="C12248" t="str">
            <v>2000</v>
          </cell>
        </row>
        <row r="12249">
          <cell r="C12249" t="str">
            <v>2000</v>
          </cell>
        </row>
        <row r="12250">
          <cell r="C12250" t="str">
            <v>2000</v>
          </cell>
        </row>
        <row r="12251">
          <cell r="C12251" t="str">
            <v>2000</v>
          </cell>
        </row>
        <row r="12252">
          <cell r="C12252" t="str">
            <v>2000</v>
          </cell>
        </row>
        <row r="12253">
          <cell r="C12253" t="str">
            <v>2000</v>
          </cell>
        </row>
        <row r="12254">
          <cell r="C12254" t="str">
            <v>2000</v>
          </cell>
        </row>
        <row r="12255">
          <cell r="C12255" t="str">
            <v>2000</v>
          </cell>
        </row>
        <row r="12256">
          <cell r="C12256" t="str">
            <v>2000</v>
          </cell>
        </row>
        <row r="12257">
          <cell r="C12257" t="str">
            <v>2000</v>
          </cell>
        </row>
        <row r="12258">
          <cell r="C12258" t="str">
            <v>2000</v>
          </cell>
        </row>
        <row r="12259">
          <cell r="C12259" t="str">
            <v>2000</v>
          </cell>
        </row>
        <row r="12260">
          <cell r="C12260" t="str">
            <v>2000</v>
          </cell>
        </row>
        <row r="12261">
          <cell r="C12261" t="str">
            <v>2000</v>
          </cell>
        </row>
        <row r="12262">
          <cell r="C12262" t="str">
            <v>2000</v>
          </cell>
        </row>
        <row r="12263">
          <cell r="C12263" t="str">
            <v>2000</v>
          </cell>
        </row>
        <row r="12264">
          <cell r="C12264" t="str">
            <v>2000</v>
          </cell>
        </row>
        <row r="12265">
          <cell r="C12265" t="str">
            <v>2000</v>
          </cell>
        </row>
        <row r="12266">
          <cell r="C12266" t="str">
            <v>2000</v>
          </cell>
        </row>
        <row r="12267">
          <cell r="C12267" t="str">
            <v>2000</v>
          </cell>
        </row>
        <row r="12268">
          <cell r="C12268" t="str">
            <v>2000</v>
          </cell>
        </row>
        <row r="12269">
          <cell r="C12269" t="str">
            <v>2000</v>
          </cell>
        </row>
        <row r="12270">
          <cell r="C12270" t="str">
            <v>2000</v>
          </cell>
        </row>
        <row r="12271">
          <cell r="C12271" t="str">
            <v>2000</v>
          </cell>
        </row>
        <row r="12272">
          <cell r="C12272" t="str">
            <v>2000</v>
          </cell>
        </row>
        <row r="12273">
          <cell r="C12273" t="str">
            <v>2000</v>
          </cell>
        </row>
        <row r="12274">
          <cell r="C12274" t="str">
            <v>2000</v>
          </cell>
        </row>
        <row r="12275">
          <cell r="C12275" t="str">
            <v>2000</v>
          </cell>
        </row>
        <row r="12276">
          <cell r="C12276" t="str">
            <v>2000</v>
          </cell>
        </row>
        <row r="12277">
          <cell r="C12277" t="str">
            <v>2000</v>
          </cell>
        </row>
        <row r="12278">
          <cell r="C12278" t="str">
            <v>2000</v>
          </cell>
        </row>
        <row r="12279">
          <cell r="C12279" t="str">
            <v>2000</v>
          </cell>
        </row>
        <row r="12280">
          <cell r="C12280" t="str">
            <v>2000</v>
          </cell>
        </row>
        <row r="12281">
          <cell r="C12281" t="str">
            <v>2000</v>
          </cell>
        </row>
        <row r="12282">
          <cell r="C12282" t="str">
            <v>2000</v>
          </cell>
        </row>
        <row r="12283">
          <cell r="C12283" t="str">
            <v>2000</v>
          </cell>
        </row>
        <row r="12284">
          <cell r="C12284" t="str">
            <v>2000</v>
          </cell>
        </row>
        <row r="12285">
          <cell r="C12285" t="str">
            <v>2000</v>
          </cell>
        </row>
        <row r="12286">
          <cell r="C12286" t="str">
            <v>2000</v>
          </cell>
        </row>
        <row r="12287">
          <cell r="C12287" t="str">
            <v>2000</v>
          </cell>
        </row>
        <row r="12288">
          <cell r="C12288" t="str">
            <v>2000</v>
          </cell>
        </row>
        <row r="12289">
          <cell r="C12289" t="str">
            <v>2000</v>
          </cell>
        </row>
        <row r="12290">
          <cell r="C12290" t="str">
            <v>2000</v>
          </cell>
        </row>
        <row r="12291">
          <cell r="C12291" t="str">
            <v>2000</v>
          </cell>
        </row>
        <row r="12292">
          <cell r="C12292" t="str">
            <v>2000</v>
          </cell>
        </row>
        <row r="12293">
          <cell r="C12293" t="str">
            <v>2000</v>
          </cell>
        </row>
        <row r="12294">
          <cell r="C12294" t="str">
            <v>2000</v>
          </cell>
        </row>
        <row r="12295">
          <cell r="C12295" t="str">
            <v>2000</v>
          </cell>
        </row>
        <row r="12296">
          <cell r="C12296" t="str">
            <v>2000</v>
          </cell>
        </row>
        <row r="12297">
          <cell r="C12297" t="str">
            <v>2000</v>
          </cell>
        </row>
        <row r="12298">
          <cell r="C12298" t="str">
            <v>2000</v>
          </cell>
        </row>
        <row r="12299">
          <cell r="C12299" t="str">
            <v>2000</v>
          </cell>
        </row>
        <row r="12300">
          <cell r="C12300" t="str">
            <v>2000</v>
          </cell>
        </row>
        <row r="12301">
          <cell r="C12301" t="str">
            <v>2000</v>
          </cell>
        </row>
        <row r="12302">
          <cell r="C12302" t="str">
            <v>2000</v>
          </cell>
        </row>
        <row r="12303">
          <cell r="C12303" t="str">
            <v>2000</v>
          </cell>
        </row>
        <row r="12304">
          <cell r="C12304" t="str">
            <v>2000</v>
          </cell>
        </row>
        <row r="12305">
          <cell r="C12305" t="str">
            <v>2000</v>
          </cell>
        </row>
        <row r="12306">
          <cell r="C12306" t="str">
            <v>2000</v>
          </cell>
        </row>
        <row r="12307">
          <cell r="C12307" t="str">
            <v>2000</v>
          </cell>
        </row>
        <row r="12308">
          <cell r="C12308" t="str">
            <v>2000</v>
          </cell>
        </row>
        <row r="12309">
          <cell r="C12309" t="str">
            <v>2000</v>
          </cell>
        </row>
        <row r="12310">
          <cell r="C12310" t="str">
            <v>2000</v>
          </cell>
        </row>
        <row r="12311">
          <cell r="C12311" t="str">
            <v>2000</v>
          </cell>
        </row>
        <row r="12312">
          <cell r="C12312" t="str">
            <v>2000</v>
          </cell>
        </row>
        <row r="12313">
          <cell r="C12313" t="str">
            <v>2000</v>
          </cell>
        </row>
        <row r="12314">
          <cell r="C12314" t="str">
            <v>2000</v>
          </cell>
        </row>
        <row r="12315">
          <cell r="C12315" t="str">
            <v>2000</v>
          </cell>
        </row>
        <row r="12316">
          <cell r="C12316" t="str">
            <v>2000</v>
          </cell>
        </row>
        <row r="12317">
          <cell r="C12317" t="str">
            <v>2000</v>
          </cell>
        </row>
        <row r="12318">
          <cell r="C12318" t="str">
            <v>2000</v>
          </cell>
        </row>
        <row r="12319">
          <cell r="C12319" t="str">
            <v>2000</v>
          </cell>
        </row>
        <row r="12320">
          <cell r="C12320" t="str">
            <v>2000</v>
          </cell>
        </row>
        <row r="12321">
          <cell r="C12321" t="str">
            <v>2000</v>
          </cell>
        </row>
        <row r="12322">
          <cell r="C12322" t="str">
            <v>2000</v>
          </cell>
        </row>
        <row r="12323">
          <cell r="C12323" t="str">
            <v>2000</v>
          </cell>
        </row>
        <row r="12324">
          <cell r="C12324" t="str">
            <v>2000</v>
          </cell>
        </row>
        <row r="12325">
          <cell r="C12325" t="str">
            <v>2000</v>
          </cell>
        </row>
        <row r="12326">
          <cell r="C12326" t="str">
            <v>2000</v>
          </cell>
        </row>
        <row r="12327">
          <cell r="C12327" t="str">
            <v>2000</v>
          </cell>
        </row>
        <row r="12328">
          <cell r="C12328" t="str">
            <v>2000</v>
          </cell>
        </row>
        <row r="12329">
          <cell r="C12329" t="str">
            <v>2000</v>
          </cell>
        </row>
        <row r="12330">
          <cell r="C12330" t="str">
            <v>2000</v>
          </cell>
        </row>
        <row r="12331">
          <cell r="C12331" t="str">
            <v>2000</v>
          </cell>
        </row>
        <row r="12332">
          <cell r="C12332" t="str">
            <v>2000</v>
          </cell>
        </row>
        <row r="12333">
          <cell r="C12333" t="str">
            <v>2000</v>
          </cell>
        </row>
        <row r="12334">
          <cell r="C12334" t="str">
            <v>2000</v>
          </cell>
        </row>
        <row r="12335">
          <cell r="C12335" t="str">
            <v>2000</v>
          </cell>
        </row>
        <row r="12336">
          <cell r="C12336" t="str">
            <v>2000</v>
          </cell>
        </row>
        <row r="12337">
          <cell r="C12337" t="str">
            <v>2000</v>
          </cell>
        </row>
        <row r="12338">
          <cell r="C12338" t="str">
            <v>2000</v>
          </cell>
        </row>
        <row r="12339">
          <cell r="C12339" t="str">
            <v>2000</v>
          </cell>
        </row>
        <row r="12340">
          <cell r="C12340" t="str">
            <v>2000</v>
          </cell>
        </row>
        <row r="12341">
          <cell r="C12341" t="str">
            <v>2000</v>
          </cell>
        </row>
        <row r="12342">
          <cell r="C12342" t="str">
            <v>2000</v>
          </cell>
        </row>
        <row r="12343">
          <cell r="C12343" t="str">
            <v>2000</v>
          </cell>
        </row>
        <row r="12344">
          <cell r="C12344" t="str">
            <v>2000</v>
          </cell>
        </row>
        <row r="12345">
          <cell r="C12345" t="str">
            <v>2000</v>
          </cell>
        </row>
        <row r="12346">
          <cell r="C12346" t="str">
            <v>2000</v>
          </cell>
        </row>
        <row r="12347">
          <cell r="C12347" t="str">
            <v>2000</v>
          </cell>
        </row>
        <row r="12348">
          <cell r="C12348" t="str">
            <v>2000</v>
          </cell>
        </row>
        <row r="12349">
          <cell r="C12349" t="str">
            <v>2000</v>
          </cell>
        </row>
        <row r="12350">
          <cell r="C12350" t="str">
            <v>2000</v>
          </cell>
        </row>
        <row r="12351">
          <cell r="C12351" t="str">
            <v>2000</v>
          </cell>
        </row>
        <row r="12352">
          <cell r="C12352" t="str">
            <v>2000</v>
          </cell>
        </row>
        <row r="12353">
          <cell r="C12353" t="str">
            <v>2000</v>
          </cell>
        </row>
        <row r="12354">
          <cell r="C12354" t="str">
            <v>2000</v>
          </cell>
        </row>
        <row r="12355">
          <cell r="C12355" t="str">
            <v>2000</v>
          </cell>
        </row>
        <row r="12356">
          <cell r="C12356" t="str">
            <v>2000</v>
          </cell>
        </row>
        <row r="12357">
          <cell r="C12357" t="str">
            <v>2000</v>
          </cell>
        </row>
        <row r="12358">
          <cell r="C12358" t="str">
            <v>2000</v>
          </cell>
        </row>
        <row r="12359">
          <cell r="C12359" t="str">
            <v>2000</v>
          </cell>
        </row>
        <row r="12360">
          <cell r="C12360" t="str">
            <v>2000</v>
          </cell>
        </row>
        <row r="12361">
          <cell r="C12361" t="str">
            <v>2000</v>
          </cell>
        </row>
        <row r="12362">
          <cell r="C12362" t="str">
            <v>2000</v>
          </cell>
        </row>
        <row r="12363">
          <cell r="C12363" t="str">
            <v>2000</v>
          </cell>
        </row>
        <row r="12364">
          <cell r="C12364" t="str">
            <v>2000</v>
          </cell>
        </row>
        <row r="12365">
          <cell r="C12365" t="str">
            <v>2000</v>
          </cell>
        </row>
        <row r="12366">
          <cell r="C12366" t="str">
            <v>2000</v>
          </cell>
        </row>
        <row r="12367">
          <cell r="C12367" t="str">
            <v>2000</v>
          </cell>
        </row>
        <row r="12368">
          <cell r="C12368" t="str">
            <v>2000</v>
          </cell>
        </row>
        <row r="12369">
          <cell r="C12369" t="str">
            <v>2000</v>
          </cell>
        </row>
        <row r="12370">
          <cell r="C12370" t="str">
            <v>2000</v>
          </cell>
        </row>
        <row r="12371">
          <cell r="C12371" t="str">
            <v>2000</v>
          </cell>
        </row>
        <row r="12372">
          <cell r="C12372" t="str">
            <v>2000</v>
          </cell>
        </row>
        <row r="12373">
          <cell r="C12373" t="str">
            <v>2000</v>
          </cell>
        </row>
        <row r="12374">
          <cell r="C12374" t="str">
            <v>2000</v>
          </cell>
        </row>
        <row r="12375">
          <cell r="C12375" t="str">
            <v>2000</v>
          </cell>
        </row>
        <row r="12376">
          <cell r="C12376" t="str">
            <v>2000</v>
          </cell>
        </row>
        <row r="12377">
          <cell r="C12377" t="str">
            <v>2000</v>
          </cell>
        </row>
        <row r="12378">
          <cell r="C12378" t="str">
            <v>2000</v>
          </cell>
        </row>
        <row r="12379">
          <cell r="C12379" t="str">
            <v>2000</v>
          </cell>
        </row>
        <row r="12380">
          <cell r="C12380" t="str">
            <v>2000</v>
          </cell>
        </row>
        <row r="12381">
          <cell r="C12381" t="str">
            <v>2000</v>
          </cell>
        </row>
        <row r="12382">
          <cell r="C12382" t="str">
            <v>2000</v>
          </cell>
        </row>
        <row r="12383">
          <cell r="C12383" t="str">
            <v>2000</v>
          </cell>
        </row>
        <row r="12384">
          <cell r="C12384" t="str">
            <v>2000</v>
          </cell>
        </row>
        <row r="12385">
          <cell r="C12385" t="str">
            <v>2000</v>
          </cell>
        </row>
        <row r="12386">
          <cell r="C12386" t="str">
            <v>2000</v>
          </cell>
        </row>
        <row r="12387">
          <cell r="C12387" t="str">
            <v>2000</v>
          </cell>
        </row>
        <row r="12388">
          <cell r="C12388" t="str">
            <v>2000</v>
          </cell>
        </row>
        <row r="12389">
          <cell r="C12389" t="str">
            <v>2000</v>
          </cell>
        </row>
        <row r="12390">
          <cell r="C12390" t="str">
            <v>2000</v>
          </cell>
        </row>
        <row r="12391">
          <cell r="C12391" t="str">
            <v>2000</v>
          </cell>
        </row>
        <row r="12392">
          <cell r="C12392" t="str">
            <v>2000</v>
          </cell>
        </row>
        <row r="12393">
          <cell r="C12393" t="str">
            <v>2000</v>
          </cell>
        </row>
        <row r="12394">
          <cell r="C12394" t="str">
            <v>2000</v>
          </cell>
        </row>
        <row r="12395">
          <cell r="C12395" t="str">
            <v>2000</v>
          </cell>
        </row>
        <row r="12396">
          <cell r="C12396" t="str">
            <v>2000</v>
          </cell>
        </row>
        <row r="12397">
          <cell r="C12397" t="str">
            <v>2000</v>
          </cell>
        </row>
        <row r="12398">
          <cell r="C12398" t="str">
            <v>2000</v>
          </cell>
        </row>
        <row r="12399">
          <cell r="C12399" t="str">
            <v>2000</v>
          </cell>
        </row>
        <row r="12400">
          <cell r="C12400" t="str">
            <v>2000</v>
          </cell>
        </row>
        <row r="12401">
          <cell r="C12401" t="str">
            <v>2000</v>
          </cell>
        </row>
        <row r="12402">
          <cell r="C12402" t="str">
            <v>2000</v>
          </cell>
        </row>
        <row r="12403">
          <cell r="C12403" t="str">
            <v>2000</v>
          </cell>
        </row>
        <row r="12404">
          <cell r="C12404" t="str">
            <v>2000</v>
          </cell>
        </row>
        <row r="12405">
          <cell r="C12405" t="str">
            <v>2000</v>
          </cell>
        </row>
        <row r="12406">
          <cell r="C12406" t="str">
            <v>2000</v>
          </cell>
        </row>
        <row r="12407">
          <cell r="C12407" t="str">
            <v>2000</v>
          </cell>
        </row>
        <row r="12408">
          <cell r="C12408" t="str">
            <v>2000</v>
          </cell>
        </row>
        <row r="12409">
          <cell r="C12409" t="str">
            <v>2000</v>
          </cell>
        </row>
        <row r="12410">
          <cell r="C12410" t="str">
            <v>2000</v>
          </cell>
        </row>
        <row r="12411">
          <cell r="C12411" t="str">
            <v>2000</v>
          </cell>
        </row>
        <row r="12412">
          <cell r="C12412" t="str">
            <v>2000</v>
          </cell>
        </row>
        <row r="12413">
          <cell r="C12413" t="str">
            <v>2000</v>
          </cell>
        </row>
        <row r="12414">
          <cell r="C12414" t="str">
            <v>2000</v>
          </cell>
        </row>
        <row r="12415">
          <cell r="C12415" t="str">
            <v>2000</v>
          </cell>
        </row>
        <row r="12416">
          <cell r="C12416" t="str">
            <v>2000</v>
          </cell>
        </row>
        <row r="12417">
          <cell r="C12417" t="str">
            <v>2000</v>
          </cell>
        </row>
        <row r="12418">
          <cell r="C12418" t="str">
            <v>2000</v>
          </cell>
        </row>
        <row r="12419">
          <cell r="C12419" t="str">
            <v>2000</v>
          </cell>
        </row>
        <row r="12420">
          <cell r="C12420" t="str">
            <v>2000</v>
          </cell>
        </row>
        <row r="12421">
          <cell r="C12421" t="str">
            <v>2000</v>
          </cell>
        </row>
        <row r="12422">
          <cell r="C12422" t="str">
            <v>2000</v>
          </cell>
        </row>
        <row r="12423">
          <cell r="C12423" t="str">
            <v>2000</v>
          </cell>
        </row>
        <row r="12424">
          <cell r="C12424" t="str">
            <v>2000</v>
          </cell>
        </row>
        <row r="12425">
          <cell r="C12425" t="str">
            <v>2000</v>
          </cell>
        </row>
        <row r="12426">
          <cell r="C12426" t="str">
            <v>2000</v>
          </cell>
        </row>
        <row r="12427">
          <cell r="C12427" t="str">
            <v>2000</v>
          </cell>
        </row>
        <row r="12428">
          <cell r="C12428" t="str">
            <v>2000</v>
          </cell>
        </row>
        <row r="12429">
          <cell r="C12429" t="str">
            <v>2000</v>
          </cell>
        </row>
        <row r="12430">
          <cell r="C12430" t="str">
            <v>2000</v>
          </cell>
        </row>
        <row r="12431">
          <cell r="C12431" t="str">
            <v>2000</v>
          </cell>
        </row>
        <row r="12432">
          <cell r="C12432" t="str">
            <v>2000</v>
          </cell>
        </row>
        <row r="12433">
          <cell r="C12433" t="str">
            <v>2000</v>
          </cell>
        </row>
        <row r="12434">
          <cell r="C12434" t="str">
            <v>2000</v>
          </cell>
        </row>
        <row r="12435">
          <cell r="C12435" t="str">
            <v>2000</v>
          </cell>
        </row>
        <row r="12436">
          <cell r="C12436" t="str">
            <v>2000</v>
          </cell>
        </row>
        <row r="12437">
          <cell r="C12437" t="str">
            <v>2000</v>
          </cell>
        </row>
        <row r="12438">
          <cell r="C12438" t="str">
            <v>2000</v>
          </cell>
        </row>
        <row r="12439">
          <cell r="C12439" t="str">
            <v>2000</v>
          </cell>
        </row>
        <row r="12440">
          <cell r="C12440" t="str">
            <v>2000</v>
          </cell>
        </row>
        <row r="12441">
          <cell r="C12441" t="str">
            <v>2000</v>
          </cell>
        </row>
        <row r="12442">
          <cell r="C12442" t="str">
            <v>2000</v>
          </cell>
        </row>
        <row r="12443">
          <cell r="C12443" t="str">
            <v>2000</v>
          </cell>
        </row>
        <row r="12444">
          <cell r="C12444" t="str">
            <v>2000</v>
          </cell>
        </row>
        <row r="12445">
          <cell r="C12445" t="str">
            <v>2000</v>
          </cell>
        </row>
        <row r="12446">
          <cell r="C12446" t="str">
            <v>2000</v>
          </cell>
        </row>
        <row r="12447">
          <cell r="C12447" t="str">
            <v>2000</v>
          </cell>
        </row>
        <row r="12448">
          <cell r="C12448" t="str">
            <v>2000</v>
          </cell>
        </row>
        <row r="12449">
          <cell r="C12449" t="str">
            <v>2000</v>
          </cell>
        </row>
        <row r="12450">
          <cell r="C12450" t="str">
            <v>2000</v>
          </cell>
        </row>
        <row r="12451">
          <cell r="C12451" t="str">
            <v>2000</v>
          </cell>
        </row>
        <row r="12452">
          <cell r="C12452" t="str">
            <v>2000</v>
          </cell>
        </row>
        <row r="12453">
          <cell r="C12453" t="str">
            <v>2000</v>
          </cell>
        </row>
        <row r="12454">
          <cell r="C12454" t="str">
            <v>2000</v>
          </cell>
        </row>
        <row r="12455">
          <cell r="C12455" t="str">
            <v>2000</v>
          </cell>
        </row>
        <row r="12456">
          <cell r="C12456" t="str">
            <v>2000</v>
          </cell>
        </row>
        <row r="12457">
          <cell r="C12457" t="str">
            <v>2000</v>
          </cell>
        </row>
        <row r="12458">
          <cell r="C12458" t="str">
            <v>2000</v>
          </cell>
        </row>
        <row r="12459">
          <cell r="C12459" t="str">
            <v>2000</v>
          </cell>
        </row>
        <row r="12460">
          <cell r="C12460" t="str">
            <v>2000</v>
          </cell>
        </row>
        <row r="12461">
          <cell r="C12461" t="str">
            <v>2000</v>
          </cell>
        </row>
        <row r="12462">
          <cell r="C12462" t="str">
            <v>2000</v>
          </cell>
        </row>
        <row r="12463">
          <cell r="C12463" t="str">
            <v>2000</v>
          </cell>
        </row>
        <row r="12464">
          <cell r="C12464" t="str">
            <v>2000</v>
          </cell>
        </row>
        <row r="12465">
          <cell r="C12465" t="str">
            <v>2000</v>
          </cell>
        </row>
        <row r="12466">
          <cell r="C12466" t="str">
            <v>2000</v>
          </cell>
        </row>
        <row r="12467">
          <cell r="C12467" t="str">
            <v>2000</v>
          </cell>
        </row>
        <row r="12468">
          <cell r="C12468" t="str">
            <v>2000</v>
          </cell>
        </row>
        <row r="12469">
          <cell r="C12469" t="str">
            <v>2000</v>
          </cell>
        </row>
        <row r="12470">
          <cell r="C12470" t="str">
            <v>2000</v>
          </cell>
        </row>
        <row r="12471">
          <cell r="C12471" t="str">
            <v>2000</v>
          </cell>
        </row>
        <row r="12472">
          <cell r="C12472" t="str">
            <v>2000</v>
          </cell>
        </row>
        <row r="12473">
          <cell r="C12473" t="str">
            <v>2000</v>
          </cell>
        </row>
        <row r="12474">
          <cell r="C12474" t="str">
            <v>2000</v>
          </cell>
        </row>
        <row r="12475">
          <cell r="C12475" t="str">
            <v>2000</v>
          </cell>
        </row>
        <row r="12476">
          <cell r="C12476" t="str">
            <v>2000</v>
          </cell>
        </row>
        <row r="12477">
          <cell r="C12477" t="str">
            <v>2000</v>
          </cell>
        </row>
        <row r="12478">
          <cell r="C12478" t="str">
            <v>2000</v>
          </cell>
        </row>
        <row r="12479">
          <cell r="C12479" t="str">
            <v>2000</v>
          </cell>
        </row>
        <row r="12480">
          <cell r="C12480" t="str">
            <v>2000</v>
          </cell>
        </row>
        <row r="12481">
          <cell r="C12481" t="str">
            <v>2000</v>
          </cell>
        </row>
        <row r="12482">
          <cell r="C12482" t="str">
            <v>2000</v>
          </cell>
        </row>
        <row r="12483">
          <cell r="C12483" t="str">
            <v>2000</v>
          </cell>
        </row>
        <row r="12484">
          <cell r="C12484" t="str">
            <v>2000</v>
          </cell>
        </row>
        <row r="12485">
          <cell r="C12485" t="str">
            <v>2000</v>
          </cell>
        </row>
        <row r="12486">
          <cell r="C12486" t="str">
            <v>2000</v>
          </cell>
        </row>
        <row r="12487">
          <cell r="C12487" t="str">
            <v>2000</v>
          </cell>
        </row>
        <row r="12488">
          <cell r="C12488" t="str">
            <v>2000</v>
          </cell>
        </row>
        <row r="12489">
          <cell r="C12489" t="str">
            <v>2000</v>
          </cell>
        </row>
        <row r="12490">
          <cell r="C12490" t="str">
            <v>2000</v>
          </cell>
        </row>
        <row r="12491">
          <cell r="C12491" t="str">
            <v>2000</v>
          </cell>
        </row>
        <row r="12492">
          <cell r="C12492" t="str">
            <v>2000</v>
          </cell>
        </row>
        <row r="12493">
          <cell r="C12493" t="str">
            <v>2000</v>
          </cell>
        </row>
        <row r="12494">
          <cell r="C12494" t="str">
            <v>2000</v>
          </cell>
        </row>
        <row r="12495">
          <cell r="C12495" t="str">
            <v>2000</v>
          </cell>
        </row>
        <row r="12496">
          <cell r="C12496" t="str">
            <v>2000</v>
          </cell>
        </row>
        <row r="12497">
          <cell r="C12497" t="str">
            <v>2000</v>
          </cell>
        </row>
        <row r="12498">
          <cell r="C12498" t="str">
            <v>2000</v>
          </cell>
        </row>
        <row r="12499">
          <cell r="C12499" t="str">
            <v>2000</v>
          </cell>
        </row>
        <row r="12500">
          <cell r="C12500" t="str">
            <v>2000</v>
          </cell>
        </row>
        <row r="12501">
          <cell r="C12501" t="str">
            <v>2000</v>
          </cell>
        </row>
        <row r="12502">
          <cell r="C12502" t="str">
            <v>2000</v>
          </cell>
        </row>
        <row r="12503">
          <cell r="C12503" t="str">
            <v>2000</v>
          </cell>
        </row>
        <row r="12504">
          <cell r="C12504" t="str">
            <v>2000</v>
          </cell>
        </row>
        <row r="12505">
          <cell r="C12505" t="str">
            <v>2000</v>
          </cell>
        </row>
        <row r="12506">
          <cell r="C12506" t="str">
            <v>2000</v>
          </cell>
        </row>
        <row r="12507">
          <cell r="C12507" t="str">
            <v>2000</v>
          </cell>
        </row>
        <row r="12508">
          <cell r="C12508" t="str">
            <v>2000</v>
          </cell>
        </row>
        <row r="12509">
          <cell r="C12509" t="str">
            <v>2000</v>
          </cell>
        </row>
        <row r="12510">
          <cell r="C12510" t="str">
            <v>2000</v>
          </cell>
        </row>
        <row r="12511">
          <cell r="C12511" t="str">
            <v>2000</v>
          </cell>
        </row>
        <row r="12512">
          <cell r="C12512" t="str">
            <v>2000</v>
          </cell>
        </row>
        <row r="12513">
          <cell r="C12513" t="str">
            <v>2000</v>
          </cell>
        </row>
        <row r="12514">
          <cell r="C12514" t="str">
            <v>2000</v>
          </cell>
        </row>
        <row r="12515">
          <cell r="C12515" t="str">
            <v>2000</v>
          </cell>
        </row>
        <row r="12516">
          <cell r="C12516" t="str">
            <v>2000</v>
          </cell>
        </row>
        <row r="12517">
          <cell r="C12517" t="str">
            <v>2000</v>
          </cell>
        </row>
        <row r="12518">
          <cell r="C12518" t="str">
            <v>2000</v>
          </cell>
        </row>
        <row r="12519">
          <cell r="C12519" t="str">
            <v>2000</v>
          </cell>
        </row>
        <row r="12520">
          <cell r="C12520" t="str">
            <v>2000</v>
          </cell>
        </row>
        <row r="12521">
          <cell r="C12521" t="str">
            <v>2000</v>
          </cell>
        </row>
        <row r="12522">
          <cell r="C12522" t="str">
            <v>2000</v>
          </cell>
        </row>
        <row r="12523">
          <cell r="C12523" t="str">
            <v>2000</v>
          </cell>
        </row>
        <row r="12524">
          <cell r="C12524" t="str">
            <v>2000</v>
          </cell>
        </row>
        <row r="12525">
          <cell r="C12525" t="str">
            <v>2000</v>
          </cell>
        </row>
        <row r="12526">
          <cell r="C12526" t="str">
            <v>2000</v>
          </cell>
        </row>
        <row r="12527">
          <cell r="C12527" t="str">
            <v>2000</v>
          </cell>
        </row>
        <row r="12528">
          <cell r="C12528" t="str">
            <v>2000</v>
          </cell>
        </row>
        <row r="12529">
          <cell r="C12529" t="str">
            <v>2000</v>
          </cell>
        </row>
        <row r="12530">
          <cell r="C12530" t="str">
            <v>2000</v>
          </cell>
        </row>
        <row r="12531">
          <cell r="C12531" t="str">
            <v>2000</v>
          </cell>
        </row>
        <row r="12532">
          <cell r="C12532" t="str">
            <v>2000</v>
          </cell>
        </row>
        <row r="12533">
          <cell r="C12533" t="str">
            <v>2000</v>
          </cell>
        </row>
        <row r="12534">
          <cell r="C12534" t="str">
            <v>2000</v>
          </cell>
        </row>
        <row r="12535">
          <cell r="C12535" t="str">
            <v>2000</v>
          </cell>
        </row>
        <row r="12536">
          <cell r="C12536" t="str">
            <v>2000</v>
          </cell>
        </row>
        <row r="12537">
          <cell r="C12537" t="str">
            <v>2000</v>
          </cell>
        </row>
        <row r="12538">
          <cell r="C12538" t="str">
            <v>2000</v>
          </cell>
        </row>
        <row r="12539">
          <cell r="C12539" t="str">
            <v>2000</v>
          </cell>
        </row>
        <row r="12540">
          <cell r="C12540" t="str">
            <v>2000</v>
          </cell>
        </row>
        <row r="12541">
          <cell r="C12541" t="str">
            <v>2000</v>
          </cell>
        </row>
        <row r="12542">
          <cell r="C12542" t="str">
            <v>2000</v>
          </cell>
        </row>
        <row r="12543">
          <cell r="C12543" t="str">
            <v>2000</v>
          </cell>
        </row>
        <row r="12544">
          <cell r="C12544" t="str">
            <v>2000</v>
          </cell>
        </row>
        <row r="12545">
          <cell r="C12545" t="str">
            <v>2000</v>
          </cell>
        </row>
        <row r="12546">
          <cell r="C12546" t="str">
            <v>2000</v>
          </cell>
        </row>
        <row r="12547">
          <cell r="C12547" t="str">
            <v>2000</v>
          </cell>
        </row>
        <row r="12548">
          <cell r="C12548" t="str">
            <v>2000</v>
          </cell>
        </row>
        <row r="12549">
          <cell r="C12549" t="str">
            <v>2000</v>
          </cell>
        </row>
        <row r="12550">
          <cell r="C12550" t="str">
            <v>2000</v>
          </cell>
        </row>
        <row r="12551">
          <cell r="C12551" t="str">
            <v>2000</v>
          </cell>
        </row>
        <row r="12552">
          <cell r="C12552" t="str">
            <v>2000</v>
          </cell>
        </row>
        <row r="12553">
          <cell r="C12553" t="str">
            <v>2000</v>
          </cell>
        </row>
        <row r="12554">
          <cell r="C12554" t="str">
            <v>2000</v>
          </cell>
        </row>
        <row r="12555">
          <cell r="C12555" t="str">
            <v>2000</v>
          </cell>
        </row>
        <row r="12556">
          <cell r="C12556" t="str">
            <v>2000</v>
          </cell>
        </row>
        <row r="12557">
          <cell r="C12557" t="str">
            <v>2000</v>
          </cell>
        </row>
        <row r="12558">
          <cell r="C12558" t="str">
            <v>2000</v>
          </cell>
        </row>
        <row r="12559">
          <cell r="C12559" t="str">
            <v>2000</v>
          </cell>
        </row>
        <row r="12560">
          <cell r="C12560" t="str">
            <v>2000</v>
          </cell>
        </row>
        <row r="12561">
          <cell r="C12561" t="str">
            <v>2000</v>
          </cell>
        </row>
        <row r="12562">
          <cell r="C12562" t="str">
            <v>2000</v>
          </cell>
        </row>
        <row r="12563">
          <cell r="C12563" t="str">
            <v>2000</v>
          </cell>
        </row>
        <row r="12564">
          <cell r="C12564" t="str">
            <v>2000</v>
          </cell>
        </row>
        <row r="12565">
          <cell r="C12565" t="str">
            <v>2000</v>
          </cell>
        </row>
        <row r="12566">
          <cell r="C12566" t="str">
            <v>2000</v>
          </cell>
        </row>
        <row r="12567">
          <cell r="C12567" t="str">
            <v>2000</v>
          </cell>
        </row>
        <row r="12568">
          <cell r="C12568" t="str">
            <v>2000</v>
          </cell>
        </row>
        <row r="12569">
          <cell r="C12569" t="str">
            <v>2000</v>
          </cell>
        </row>
        <row r="12570">
          <cell r="C12570" t="str">
            <v>2000</v>
          </cell>
        </row>
        <row r="12571">
          <cell r="C12571" t="str">
            <v>2000</v>
          </cell>
        </row>
        <row r="12572">
          <cell r="C12572" t="str">
            <v>2000</v>
          </cell>
        </row>
        <row r="12573">
          <cell r="C12573" t="str">
            <v>2000</v>
          </cell>
        </row>
        <row r="12574">
          <cell r="C12574" t="str">
            <v>2000</v>
          </cell>
        </row>
        <row r="12575">
          <cell r="C12575" t="str">
            <v>2000</v>
          </cell>
        </row>
        <row r="12576">
          <cell r="C12576" t="str">
            <v>2000</v>
          </cell>
        </row>
        <row r="12577">
          <cell r="C12577" t="str">
            <v>2000</v>
          </cell>
        </row>
        <row r="12578">
          <cell r="C12578" t="str">
            <v>2000</v>
          </cell>
        </row>
        <row r="12579">
          <cell r="C12579" t="str">
            <v>2000</v>
          </cell>
        </row>
        <row r="12580">
          <cell r="C12580" t="str">
            <v>2000</v>
          </cell>
        </row>
        <row r="12581">
          <cell r="C12581" t="str">
            <v>2000</v>
          </cell>
        </row>
        <row r="12582">
          <cell r="C12582" t="str">
            <v>2000</v>
          </cell>
        </row>
        <row r="12583">
          <cell r="C12583" t="str">
            <v>2000</v>
          </cell>
        </row>
        <row r="12584">
          <cell r="C12584" t="str">
            <v>2000</v>
          </cell>
        </row>
        <row r="12585">
          <cell r="C12585" t="str">
            <v>2000</v>
          </cell>
        </row>
        <row r="12586">
          <cell r="C12586" t="str">
            <v>2000</v>
          </cell>
        </row>
        <row r="12587">
          <cell r="C12587" t="str">
            <v>2000</v>
          </cell>
        </row>
        <row r="12588">
          <cell r="C12588" t="str">
            <v>2000</v>
          </cell>
        </row>
        <row r="12589">
          <cell r="C12589" t="str">
            <v>2000</v>
          </cell>
        </row>
        <row r="12590">
          <cell r="C12590" t="str">
            <v>2000</v>
          </cell>
        </row>
        <row r="12591">
          <cell r="C12591" t="str">
            <v>2000</v>
          </cell>
        </row>
        <row r="12592">
          <cell r="C12592" t="str">
            <v>2000</v>
          </cell>
        </row>
        <row r="12593">
          <cell r="C12593" t="str">
            <v>2000</v>
          </cell>
        </row>
        <row r="12594">
          <cell r="C12594" t="str">
            <v>2000</v>
          </cell>
        </row>
        <row r="12595">
          <cell r="C12595" t="str">
            <v>2000</v>
          </cell>
        </row>
        <row r="12596">
          <cell r="C12596" t="str">
            <v>2000</v>
          </cell>
        </row>
        <row r="12597">
          <cell r="C12597" t="str">
            <v>2000</v>
          </cell>
        </row>
        <row r="12598">
          <cell r="C12598" t="str">
            <v>2000</v>
          </cell>
        </row>
        <row r="12599">
          <cell r="C12599" t="str">
            <v>2000</v>
          </cell>
        </row>
        <row r="12600">
          <cell r="C12600" t="str">
            <v>2000</v>
          </cell>
        </row>
        <row r="12601">
          <cell r="C12601" t="str">
            <v>2000</v>
          </cell>
        </row>
        <row r="12602">
          <cell r="C12602" t="str">
            <v>2000</v>
          </cell>
        </row>
        <row r="12603">
          <cell r="C12603" t="str">
            <v>2000</v>
          </cell>
        </row>
        <row r="12604">
          <cell r="C12604" t="str">
            <v>2000</v>
          </cell>
        </row>
        <row r="12605">
          <cell r="C12605" t="str">
            <v>2000</v>
          </cell>
        </row>
        <row r="12606">
          <cell r="C12606" t="str">
            <v>2000</v>
          </cell>
        </row>
        <row r="12607">
          <cell r="C12607" t="str">
            <v>2000</v>
          </cell>
        </row>
        <row r="12608">
          <cell r="C12608" t="str">
            <v>2000</v>
          </cell>
        </row>
        <row r="12609">
          <cell r="C12609" t="str">
            <v>2000</v>
          </cell>
        </row>
        <row r="12610">
          <cell r="C12610" t="str">
            <v>2000</v>
          </cell>
        </row>
        <row r="12611">
          <cell r="C12611" t="str">
            <v>2000</v>
          </cell>
        </row>
        <row r="12612">
          <cell r="C12612" t="str">
            <v>2000</v>
          </cell>
        </row>
        <row r="12613">
          <cell r="C12613" t="str">
            <v>2000</v>
          </cell>
        </row>
        <row r="12614">
          <cell r="C12614" t="str">
            <v>2000</v>
          </cell>
        </row>
        <row r="12615">
          <cell r="C12615" t="str">
            <v>2000</v>
          </cell>
        </row>
        <row r="12616">
          <cell r="C12616" t="str">
            <v>2000</v>
          </cell>
        </row>
        <row r="12617">
          <cell r="C12617" t="str">
            <v>2000</v>
          </cell>
        </row>
        <row r="12618">
          <cell r="C12618" t="str">
            <v>2000</v>
          </cell>
        </row>
        <row r="12619">
          <cell r="C12619" t="str">
            <v>2000</v>
          </cell>
        </row>
        <row r="12620">
          <cell r="C12620" t="str">
            <v>2000</v>
          </cell>
        </row>
        <row r="12621">
          <cell r="C12621" t="str">
            <v>2000</v>
          </cell>
        </row>
        <row r="12622">
          <cell r="C12622" t="str">
            <v>2000</v>
          </cell>
        </row>
        <row r="12623">
          <cell r="C12623" t="str">
            <v>2000</v>
          </cell>
        </row>
        <row r="12624">
          <cell r="C12624" t="str">
            <v>2000</v>
          </cell>
        </row>
        <row r="12625">
          <cell r="C12625" t="str">
            <v>2000</v>
          </cell>
        </row>
        <row r="12626">
          <cell r="C12626" t="str">
            <v>2000</v>
          </cell>
        </row>
        <row r="12627">
          <cell r="C12627" t="str">
            <v>2000</v>
          </cell>
        </row>
        <row r="12628">
          <cell r="C12628" t="str">
            <v>2000</v>
          </cell>
        </row>
        <row r="12629">
          <cell r="C12629" t="str">
            <v>2000</v>
          </cell>
        </row>
        <row r="12630">
          <cell r="C12630" t="str">
            <v>2000</v>
          </cell>
        </row>
        <row r="12631">
          <cell r="C12631" t="str">
            <v>2000</v>
          </cell>
        </row>
        <row r="12632">
          <cell r="C12632" t="str">
            <v>2000</v>
          </cell>
        </row>
        <row r="12633">
          <cell r="C12633" t="str">
            <v>2000</v>
          </cell>
        </row>
        <row r="12634">
          <cell r="C12634" t="str">
            <v>2000</v>
          </cell>
        </row>
        <row r="12635">
          <cell r="C12635" t="str">
            <v>2000</v>
          </cell>
        </row>
        <row r="12636">
          <cell r="C12636" t="str">
            <v>2000</v>
          </cell>
        </row>
        <row r="12637">
          <cell r="C12637" t="str">
            <v>2000</v>
          </cell>
        </row>
        <row r="12638">
          <cell r="C12638" t="str">
            <v>2000</v>
          </cell>
        </row>
        <row r="12639">
          <cell r="C12639" t="str">
            <v>2000</v>
          </cell>
        </row>
        <row r="12640">
          <cell r="C12640" t="str">
            <v>2000</v>
          </cell>
        </row>
        <row r="12641">
          <cell r="C12641" t="str">
            <v>2000</v>
          </cell>
        </row>
        <row r="12642">
          <cell r="C12642" t="str">
            <v>2000</v>
          </cell>
        </row>
        <row r="12643">
          <cell r="C12643" t="str">
            <v>2000</v>
          </cell>
        </row>
        <row r="12644">
          <cell r="C12644" t="str">
            <v>2000</v>
          </cell>
        </row>
        <row r="12645">
          <cell r="C12645" t="str">
            <v>2000</v>
          </cell>
        </row>
        <row r="12646">
          <cell r="C12646" t="str">
            <v>2000</v>
          </cell>
        </row>
        <row r="12647">
          <cell r="C12647" t="str">
            <v>2000</v>
          </cell>
        </row>
        <row r="12648">
          <cell r="C12648" t="str">
            <v>2000</v>
          </cell>
        </row>
        <row r="12649">
          <cell r="C12649" t="str">
            <v>2000</v>
          </cell>
        </row>
        <row r="12650">
          <cell r="C12650" t="str">
            <v>2000</v>
          </cell>
        </row>
        <row r="12651">
          <cell r="C12651" t="str">
            <v>2000</v>
          </cell>
        </row>
        <row r="12652">
          <cell r="C12652" t="str">
            <v>2000</v>
          </cell>
        </row>
        <row r="12653">
          <cell r="C12653" t="str">
            <v>2000</v>
          </cell>
        </row>
        <row r="12654">
          <cell r="C12654" t="str">
            <v>2000</v>
          </cell>
        </row>
        <row r="12655">
          <cell r="C12655" t="str">
            <v>2000</v>
          </cell>
        </row>
        <row r="12656">
          <cell r="C12656" t="str">
            <v>2000</v>
          </cell>
        </row>
        <row r="12657">
          <cell r="C12657" t="str">
            <v>2000</v>
          </cell>
        </row>
        <row r="12658">
          <cell r="C12658" t="str">
            <v>2000</v>
          </cell>
        </row>
        <row r="12659">
          <cell r="C12659" t="str">
            <v>2000</v>
          </cell>
        </row>
        <row r="12660">
          <cell r="C12660" t="str">
            <v>2000</v>
          </cell>
        </row>
        <row r="12661">
          <cell r="C12661" t="str">
            <v>2000</v>
          </cell>
        </row>
        <row r="12662">
          <cell r="C12662" t="str">
            <v>2000</v>
          </cell>
        </row>
        <row r="12663">
          <cell r="C12663" t="str">
            <v>2000</v>
          </cell>
        </row>
        <row r="12664">
          <cell r="C12664" t="str">
            <v>2000</v>
          </cell>
        </row>
        <row r="12665">
          <cell r="C12665" t="str">
            <v>2000</v>
          </cell>
        </row>
        <row r="12666">
          <cell r="C12666" t="str">
            <v>2000</v>
          </cell>
        </row>
        <row r="12667">
          <cell r="C12667" t="str">
            <v>2000</v>
          </cell>
        </row>
        <row r="12668">
          <cell r="C12668" t="str">
            <v>2000</v>
          </cell>
        </row>
        <row r="12669">
          <cell r="C12669" t="str">
            <v>2000</v>
          </cell>
        </row>
        <row r="12670">
          <cell r="C12670" t="str">
            <v>2000</v>
          </cell>
        </row>
        <row r="12671">
          <cell r="C12671" t="str">
            <v>2000</v>
          </cell>
        </row>
        <row r="12672">
          <cell r="C12672" t="str">
            <v>2000</v>
          </cell>
        </row>
        <row r="12673">
          <cell r="C12673" t="str">
            <v>2000</v>
          </cell>
        </row>
        <row r="12674">
          <cell r="C12674" t="str">
            <v>2000</v>
          </cell>
        </row>
        <row r="12675">
          <cell r="C12675" t="str">
            <v>2000</v>
          </cell>
        </row>
        <row r="12676">
          <cell r="C12676" t="str">
            <v>2000</v>
          </cell>
        </row>
        <row r="12677">
          <cell r="C12677" t="str">
            <v>2000</v>
          </cell>
        </row>
        <row r="12678">
          <cell r="C12678" t="str">
            <v>2000</v>
          </cell>
        </row>
        <row r="12679">
          <cell r="C12679" t="str">
            <v>2000</v>
          </cell>
        </row>
        <row r="12680">
          <cell r="C12680" t="str">
            <v>2000</v>
          </cell>
        </row>
        <row r="12681">
          <cell r="C12681" t="str">
            <v>2000</v>
          </cell>
        </row>
        <row r="12682">
          <cell r="C12682" t="str">
            <v>2000</v>
          </cell>
        </row>
        <row r="12683">
          <cell r="C12683" t="str">
            <v>2000</v>
          </cell>
        </row>
        <row r="12684">
          <cell r="C12684" t="str">
            <v>2000</v>
          </cell>
        </row>
        <row r="12685">
          <cell r="C12685" t="str">
            <v>2000</v>
          </cell>
        </row>
        <row r="12686">
          <cell r="C12686" t="str">
            <v>2000</v>
          </cell>
        </row>
        <row r="12687">
          <cell r="C12687" t="str">
            <v>2000</v>
          </cell>
        </row>
        <row r="12688">
          <cell r="C12688" t="str">
            <v>2000</v>
          </cell>
        </row>
        <row r="12689">
          <cell r="C12689" t="str">
            <v>2000</v>
          </cell>
        </row>
        <row r="12690">
          <cell r="C12690" t="str">
            <v>2000</v>
          </cell>
        </row>
        <row r="12691">
          <cell r="C12691" t="str">
            <v>2000</v>
          </cell>
        </row>
        <row r="12692">
          <cell r="C12692" t="str">
            <v>2000</v>
          </cell>
        </row>
        <row r="12693">
          <cell r="C12693" t="str">
            <v>2000</v>
          </cell>
        </row>
        <row r="12694">
          <cell r="C12694" t="str">
            <v>2000</v>
          </cell>
        </row>
        <row r="12695">
          <cell r="C12695" t="str">
            <v>2000</v>
          </cell>
        </row>
        <row r="12696">
          <cell r="C12696" t="str">
            <v>2000</v>
          </cell>
        </row>
        <row r="12697">
          <cell r="C12697" t="str">
            <v>2000</v>
          </cell>
        </row>
        <row r="12698">
          <cell r="C12698" t="str">
            <v>2000</v>
          </cell>
        </row>
        <row r="12699">
          <cell r="C12699" t="str">
            <v>2000</v>
          </cell>
        </row>
        <row r="12700">
          <cell r="C12700" t="str">
            <v>2000</v>
          </cell>
        </row>
        <row r="12701">
          <cell r="C12701" t="str">
            <v>2000</v>
          </cell>
        </row>
        <row r="12702">
          <cell r="C12702" t="str">
            <v>2000</v>
          </cell>
        </row>
        <row r="12703">
          <cell r="C12703" t="str">
            <v>2000</v>
          </cell>
        </row>
        <row r="12704">
          <cell r="C12704" t="str">
            <v>2000</v>
          </cell>
        </row>
        <row r="12705">
          <cell r="C12705" t="str">
            <v>2000</v>
          </cell>
        </row>
        <row r="12706">
          <cell r="C12706" t="str">
            <v>2000</v>
          </cell>
        </row>
        <row r="12707">
          <cell r="C12707" t="str">
            <v>2000</v>
          </cell>
        </row>
        <row r="12708">
          <cell r="C12708" t="str">
            <v>2000</v>
          </cell>
        </row>
        <row r="12709">
          <cell r="C12709" t="str">
            <v>2000</v>
          </cell>
        </row>
        <row r="12710">
          <cell r="C12710" t="str">
            <v>2000</v>
          </cell>
        </row>
        <row r="12711">
          <cell r="C12711" t="str">
            <v>2000</v>
          </cell>
        </row>
        <row r="12712">
          <cell r="C12712" t="str">
            <v>2000</v>
          </cell>
        </row>
        <row r="12713">
          <cell r="C12713" t="str">
            <v>2000</v>
          </cell>
        </row>
        <row r="12714">
          <cell r="C12714" t="str">
            <v>2000</v>
          </cell>
        </row>
        <row r="12715">
          <cell r="C12715" t="str">
            <v>2000</v>
          </cell>
        </row>
        <row r="12716">
          <cell r="C12716" t="str">
            <v>2000</v>
          </cell>
        </row>
        <row r="12717">
          <cell r="C12717" t="str">
            <v>2000</v>
          </cell>
        </row>
        <row r="12718">
          <cell r="C12718" t="str">
            <v>2000</v>
          </cell>
        </row>
        <row r="12719">
          <cell r="C12719" t="str">
            <v>2000</v>
          </cell>
        </row>
        <row r="12720">
          <cell r="C12720" t="str">
            <v>2000</v>
          </cell>
        </row>
        <row r="12721">
          <cell r="C12721" t="str">
            <v>2000</v>
          </cell>
        </row>
        <row r="12722">
          <cell r="C12722" t="str">
            <v>2000</v>
          </cell>
        </row>
        <row r="12723">
          <cell r="C12723" t="str">
            <v>2000</v>
          </cell>
        </row>
        <row r="12724">
          <cell r="C12724" t="str">
            <v>2000</v>
          </cell>
        </row>
        <row r="12725">
          <cell r="C12725" t="str">
            <v>2000</v>
          </cell>
        </row>
        <row r="12726">
          <cell r="C12726" t="str">
            <v>2000</v>
          </cell>
        </row>
        <row r="12727">
          <cell r="C12727" t="str">
            <v>2000</v>
          </cell>
        </row>
        <row r="12728">
          <cell r="C12728" t="str">
            <v>2000</v>
          </cell>
        </row>
        <row r="12729">
          <cell r="C12729" t="str">
            <v>2000</v>
          </cell>
        </row>
        <row r="12730">
          <cell r="C12730" t="str">
            <v>2000</v>
          </cell>
        </row>
        <row r="12731">
          <cell r="C12731" t="str">
            <v>2000</v>
          </cell>
        </row>
        <row r="12732">
          <cell r="C12732" t="str">
            <v>2000</v>
          </cell>
        </row>
        <row r="12733">
          <cell r="C12733" t="str">
            <v>2000</v>
          </cell>
        </row>
        <row r="12734">
          <cell r="C12734" t="str">
            <v>2000</v>
          </cell>
        </row>
        <row r="12735">
          <cell r="C12735" t="str">
            <v>2000</v>
          </cell>
        </row>
        <row r="12736">
          <cell r="C12736" t="str">
            <v>2000</v>
          </cell>
        </row>
        <row r="12737">
          <cell r="C12737" t="str">
            <v>2000</v>
          </cell>
        </row>
        <row r="12738">
          <cell r="C12738" t="str">
            <v>2000</v>
          </cell>
        </row>
        <row r="12739">
          <cell r="C12739" t="str">
            <v>2000</v>
          </cell>
        </row>
        <row r="12740">
          <cell r="C12740" t="str">
            <v>2000</v>
          </cell>
        </row>
        <row r="12741">
          <cell r="C12741" t="str">
            <v>2000</v>
          </cell>
        </row>
        <row r="12742">
          <cell r="C12742" t="str">
            <v>2000</v>
          </cell>
        </row>
        <row r="12743">
          <cell r="C12743" t="str">
            <v>2000</v>
          </cell>
        </row>
        <row r="12744">
          <cell r="C12744" t="str">
            <v>2000</v>
          </cell>
        </row>
        <row r="12745">
          <cell r="C12745" t="str">
            <v>2000</v>
          </cell>
        </row>
        <row r="12746">
          <cell r="C12746" t="str">
            <v>2000</v>
          </cell>
        </row>
        <row r="12747">
          <cell r="C12747" t="str">
            <v>2000</v>
          </cell>
        </row>
        <row r="12748">
          <cell r="C12748" t="str">
            <v>2000</v>
          </cell>
        </row>
        <row r="12749">
          <cell r="C12749" t="str">
            <v>2000</v>
          </cell>
        </row>
        <row r="12750">
          <cell r="C12750" t="str">
            <v>2000</v>
          </cell>
        </row>
        <row r="12751">
          <cell r="C12751" t="str">
            <v>2000</v>
          </cell>
        </row>
        <row r="12752">
          <cell r="C12752" t="str">
            <v>2000</v>
          </cell>
        </row>
        <row r="12753">
          <cell r="C12753" t="str">
            <v>2000</v>
          </cell>
        </row>
        <row r="12754">
          <cell r="C12754" t="str">
            <v>2000</v>
          </cell>
        </row>
        <row r="12755">
          <cell r="C12755" t="str">
            <v>2000</v>
          </cell>
        </row>
        <row r="12756">
          <cell r="C12756" t="str">
            <v>2000</v>
          </cell>
        </row>
        <row r="12757">
          <cell r="C12757" t="str">
            <v>2000</v>
          </cell>
        </row>
        <row r="12758">
          <cell r="C12758" t="str">
            <v>2000</v>
          </cell>
        </row>
        <row r="12759">
          <cell r="C12759" t="str">
            <v>2000</v>
          </cell>
        </row>
        <row r="12760">
          <cell r="C12760" t="str">
            <v>2000</v>
          </cell>
        </row>
        <row r="12761">
          <cell r="C12761" t="str">
            <v>2000</v>
          </cell>
        </row>
        <row r="12762">
          <cell r="C12762" t="str">
            <v>2000</v>
          </cell>
        </row>
        <row r="12763">
          <cell r="C12763" t="str">
            <v>2000</v>
          </cell>
        </row>
        <row r="12764">
          <cell r="C12764" t="str">
            <v>2000</v>
          </cell>
        </row>
        <row r="12765">
          <cell r="C12765" t="str">
            <v>2000</v>
          </cell>
        </row>
        <row r="12766">
          <cell r="C12766" t="str">
            <v>2000</v>
          </cell>
        </row>
        <row r="12767">
          <cell r="C12767" t="str">
            <v>2000</v>
          </cell>
        </row>
        <row r="12768">
          <cell r="C12768" t="str">
            <v>2000</v>
          </cell>
        </row>
        <row r="12769">
          <cell r="C12769" t="str">
            <v>2000</v>
          </cell>
        </row>
        <row r="12770">
          <cell r="C12770" t="str">
            <v>2000</v>
          </cell>
        </row>
        <row r="12771">
          <cell r="C12771" t="str">
            <v>2000</v>
          </cell>
        </row>
        <row r="12772">
          <cell r="C12772" t="str">
            <v>2000</v>
          </cell>
        </row>
        <row r="12773">
          <cell r="C12773" t="str">
            <v>2000</v>
          </cell>
        </row>
        <row r="12774">
          <cell r="C12774" t="str">
            <v>2000</v>
          </cell>
        </row>
        <row r="12775">
          <cell r="C12775" t="str">
            <v>2000</v>
          </cell>
        </row>
        <row r="12776">
          <cell r="C12776" t="str">
            <v>2000</v>
          </cell>
        </row>
        <row r="12777">
          <cell r="C12777" t="str">
            <v>2000</v>
          </cell>
        </row>
        <row r="12778">
          <cell r="C12778" t="str">
            <v>2000</v>
          </cell>
        </row>
        <row r="12779">
          <cell r="C12779" t="str">
            <v>2000</v>
          </cell>
        </row>
        <row r="12780">
          <cell r="C12780" t="str">
            <v>2000</v>
          </cell>
        </row>
        <row r="12781">
          <cell r="C12781" t="str">
            <v>2000</v>
          </cell>
        </row>
        <row r="12782">
          <cell r="C12782" t="str">
            <v>2000</v>
          </cell>
        </row>
        <row r="12783">
          <cell r="C12783" t="str">
            <v>2000</v>
          </cell>
        </row>
        <row r="12784">
          <cell r="C12784" t="str">
            <v>2000</v>
          </cell>
        </row>
        <row r="12785">
          <cell r="C12785" t="str">
            <v>2000</v>
          </cell>
        </row>
        <row r="12786">
          <cell r="C12786" t="str">
            <v>2000</v>
          </cell>
        </row>
        <row r="12787">
          <cell r="C12787" t="str">
            <v>2000</v>
          </cell>
        </row>
        <row r="12788">
          <cell r="C12788" t="str">
            <v>2000</v>
          </cell>
        </row>
        <row r="12789">
          <cell r="C12789" t="str">
            <v>2000</v>
          </cell>
        </row>
        <row r="12790">
          <cell r="C12790" t="str">
            <v>2000</v>
          </cell>
        </row>
        <row r="12791">
          <cell r="C12791" t="str">
            <v>2000</v>
          </cell>
        </row>
        <row r="12792">
          <cell r="C12792" t="str">
            <v>2000</v>
          </cell>
        </row>
        <row r="12793">
          <cell r="C12793" t="str">
            <v>2000</v>
          </cell>
        </row>
        <row r="12794">
          <cell r="C12794" t="str">
            <v>2000</v>
          </cell>
        </row>
        <row r="12795">
          <cell r="C12795" t="str">
            <v>2000</v>
          </cell>
        </row>
        <row r="12796">
          <cell r="C12796" t="str">
            <v>2000</v>
          </cell>
        </row>
        <row r="12797">
          <cell r="C12797" t="str">
            <v>2000</v>
          </cell>
        </row>
        <row r="12798">
          <cell r="C12798" t="str">
            <v>2000</v>
          </cell>
        </row>
        <row r="12799">
          <cell r="C12799" t="str">
            <v>2000</v>
          </cell>
        </row>
        <row r="12800">
          <cell r="C12800" t="str">
            <v>2000</v>
          </cell>
        </row>
        <row r="12801">
          <cell r="C12801" t="str">
            <v>2000</v>
          </cell>
        </row>
        <row r="12802">
          <cell r="C12802" t="str">
            <v>2000</v>
          </cell>
        </row>
        <row r="12803">
          <cell r="C12803" t="str">
            <v>2000</v>
          </cell>
        </row>
        <row r="12804">
          <cell r="C12804" t="str">
            <v>2000</v>
          </cell>
        </row>
        <row r="12805">
          <cell r="C12805" t="str">
            <v>2000</v>
          </cell>
        </row>
        <row r="12806">
          <cell r="C12806" t="str">
            <v>2000</v>
          </cell>
        </row>
        <row r="12807">
          <cell r="C12807" t="str">
            <v>2000</v>
          </cell>
        </row>
        <row r="12808">
          <cell r="C12808" t="str">
            <v>2000</v>
          </cell>
        </row>
        <row r="12809">
          <cell r="C12809" t="str">
            <v>2000</v>
          </cell>
        </row>
        <row r="12810">
          <cell r="C12810" t="str">
            <v>2000</v>
          </cell>
        </row>
        <row r="12811">
          <cell r="C12811" t="str">
            <v>2000</v>
          </cell>
        </row>
        <row r="12812">
          <cell r="C12812" t="str">
            <v>2000</v>
          </cell>
        </row>
        <row r="12813">
          <cell r="C12813" t="str">
            <v>2000</v>
          </cell>
        </row>
        <row r="12814">
          <cell r="C12814" t="str">
            <v>2000</v>
          </cell>
        </row>
        <row r="12815">
          <cell r="C12815" t="str">
            <v>2000</v>
          </cell>
        </row>
        <row r="12816">
          <cell r="C12816" t="str">
            <v>2000</v>
          </cell>
        </row>
        <row r="12817">
          <cell r="C12817" t="str">
            <v>2000</v>
          </cell>
        </row>
        <row r="12818">
          <cell r="C12818" t="str">
            <v>2000</v>
          </cell>
        </row>
        <row r="12819">
          <cell r="C12819" t="str">
            <v>2000</v>
          </cell>
        </row>
        <row r="12820">
          <cell r="C12820" t="str">
            <v>2000</v>
          </cell>
        </row>
        <row r="12821">
          <cell r="C12821" t="str">
            <v>2000</v>
          </cell>
        </row>
        <row r="12822">
          <cell r="C12822" t="str">
            <v>2000</v>
          </cell>
        </row>
        <row r="12823">
          <cell r="C12823" t="str">
            <v>2000</v>
          </cell>
        </row>
        <row r="12824">
          <cell r="C12824" t="str">
            <v>2000</v>
          </cell>
        </row>
        <row r="12825">
          <cell r="C12825" t="str">
            <v>2000</v>
          </cell>
        </row>
        <row r="12826">
          <cell r="C12826" t="str">
            <v>2000</v>
          </cell>
        </row>
        <row r="12827">
          <cell r="C12827" t="str">
            <v>2000</v>
          </cell>
        </row>
        <row r="12828">
          <cell r="C12828" t="str">
            <v>2000</v>
          </cell>
        </row>
        <row r="12829">
          <cell r="C12829" t="str">
            <v>2000</v>
          </cell>
        </row>
        <row r="12830">
          <cell r="C12830" t="str">
            <v>2000</v>
          </cell>
        </row>
        <row r="12831">
          <cell r="C12831" t="str">
            <v>2000</v>
          </cell>
        </row>
        <row r="12832">
          <cell r="C12832" t="str">
            <v>2000</v>
          </cell>
        </row>
        <row r="12833">
          <cell r="C12833" t="str">
            <v>2000</v>
          </cell>
        </row>
        <row r="12834">
          <cell r="C12834" t="str">
            <v>2000</v>
          </cell>
        </row>
        <row r="12835">
          <cell r="C12835" t="str">
            <v>2000</v>
          </cell>
        </row>
        <row r="12836">
          <cell r="C12836" t="str">
            <v>2000</v>
          </cell>
        </row>
        <row r="12837">
          <cell r="C12837" t="str">
            <v>2000</v>
          </cell>
        </row>
        <row r="12838">
          <cell r="C12838" t="str">
            <v>2000</v>
          </cell>
        </row>
        <row r="12839">
          <cell r="C12839" t="str">
            <v>2000</v>
          </cell>
        </row>
        <row r="12840">
          <cell r="C12840" t="str">
            <v>2000</v>
          </cell>
        </row>
        <row r="12841">
          <cell r="C12841" t="str">
            <v>2000</v>
          </cell>
        </row>
        <row r="12842">
          <cell r="C12842" t="str">
            <v>2000</v>
          </cell>
        </row>
        <row r="12843">
          <cell r="C12843" t="str">
            <v>2000</v>
          </cell>
        </row>
        <row r="12844">
          <cell r="C12844" t="str">
            <v>2000</v>
          </cell>
        </row>
        <row r="12845">
          <cell r="C12845" t="str">
            <v>2000</v>
          </cell>
        </row>
        <row r="12846">
          <cell r="C12846" t="str">
            <v>2000</v>
          </cell>
        </row>
        <row r="12847">
          <cell r="C12847" t="str">
            <v>2000</v>
          </cell>
        </row>
        <row r="12848">
          <cell r="C12848" t="str">
            <v>2000</v>
          </cell>
        </row>
        <row r="12849">
          <cell r="C12849" t="str">
            <v>2000</v>
          </cell>
        </row>
        <row r="12850">
          <cell r="C12850" t="str">
            <v>2000</v>
          </cell>
        </row>
        <row r="12851">
          <cell r="C12851" t="str">
            <v>2000</v>
          </cell>
        </row>
        <row r="12852">
          <cell r="C12852" t="str">
            <v>2000</v>
          </cell>
        </row>
        <row r="12853">
          <cell r="C12853" t="str">
            <v>2000</v>
          </cell>
        </row>
        <row r="12854">
          <cell r="C12854" t="str">
            <v>2000</v>
          </cell>
        </row>
        <row r="12855">
          <cell r="C12855" t="str">
            <v>2000</v>
          </cell>
        </row>
        <row r="12856">
          <cell r="C12856" t="str">
            <v>2000</v>
          </cell>
        </row>
        <row r="12857">
          <cell r="C12857" t="str">
            <v>2000</v>
          </cell>
        </row>
        <row r="12858">
          <cell r="C12858" t="str">
            <v>2000</v>
          </cell>
        </row>
        <row r="12859">
          <cell r="C12859" t="str">
            <v>2000</v>
          </cell>
        </row>
        <row r="12860">
          <cell r="C12860" t="str">
            <v>2000</v>
          </cell>
        </row>
        <row r="12861">
          <cell r="C12861" t="str">
            <v>2000</v>
          </cell>
        </row>
        <row r="12862">
          <cell r="C12862" t="str">
            <v>2000</v>
          </cell>
        </row>
        <row r="12863">
          <cell r="C12863" t="str">
            <v>2000</v>
          </cell>
        </row>
        <row r="12864">
          <cell r="C12864" t="str">
            <v>2000</v>
          </cell>
        </row>
        <row r="12865">
          <cell r="C12865" t="str">
            <v>2000</v>
          </cell>
        </row>
        <row r="12866">
          <cell r="C12866" t="str">
            <v>2000</v>
          </cell>
        </row>
        <row r="12867">
          <cell r="C12867" t="str">
            <v>2000</v>
          </cell>
        </row>
        <row r="12868">
          <cell r="C12868" t="str">
            <v>2000</v>
          </cell>
        </row>
        <row r="12869">
          <cell r="C12869" t="str">
            <v>2000</v>
          </cell>
        </row>
        <row r="12870">
          <cell r="C12870" t="str">
            <v>2000</v>
          </cell>
        </row>
        <row r="12871">
          <cell r="C12871" t="str">
            <v>2000</v>
          </cell>
        </row>
        <row r="12872">
          <cell r="C12872" t="str">
            <v>2000</v>
          </cell>
        </row>
        <row r="12873">
          <cell r="C12873" t="str">
            <v>2000</v>
          </cell>
        </row>
        <row r="12874">
          <cell r="C12874" t="str">
            <v>2000</v>
          </cell>
        </row>
        <row r="12875">
          <cell r="C12875" t="str">
            <v>2000</v>
          </cell>
        </row>
        <row r="12876">
          <cell r="C12876" t="str">
            <v>2000</v>
          </cell>
        </row>
        <row r="12877">
          <cell r="C12877" t="str">
            <v>2000</v>
          </cell>
        </row>
        <row r="12878">
          <cell r="C12878" t="str">
            <v>2000</v>
          </cell>
        </row>
        <row r="12879">
          <cell r="C12879" t="str">
            <v>2000</v>
          </cell>
        </row>
        <row r="12880">
          <cell r="C12880" t="str">
            <v>2000</v>
          </cell>
        </row>
        <row r="12881">
          <cell r="C12881" t="str">
            <v>2000</v>
          </cell>
        </row>
        <row r="12882">
          <cell r="C12882" t="str">
            <v>2000</v>
          </cell>
        </row>
        <row r="12883">
          <cell r="C12883" t="str">
            <v>2000</v>
          </cell>
        </row>
        <row r="12884">
          <cell r="C12884" t="str">
            <v>2000</v>
          </cell>
        </row>
        <row r="12885">
          <cell r="C12885" t="str">
            <v>2000</v>
          </cell>
        </row>
        <row r="12886">
          <cell r="C12886" t="str">
            <v>2000</v>
          </cell>
        </row>
        <row r="12887">
          <cell r="C12887" t="str">
            <v>2000</v>
          </cell>
        </row>
        <row r="12888">
          <cell r="C12888" t="str">
            <v>2000</v>
          </cell>
        </row>
        <row r="12889">
          <cell r="C12889" t="str">
            <v>2000</v>
          </cell>
        </row>
        <row r="12890">
          <cell r="C12890" t="str">
            <v>2000</v>
          </cell>
        </row>
        <row r="12891">
          <cell r="C12891" t="str">
            <v>2000</v>
          </cell>
        </row>
        <row r="12892">
          <cell r="C12892" t="str">
            <v>2000</v>
          </cell>
        </row>
        <row r="12893">
          <cell r="C12893" t="str">
            <v>2000</v>
          </cell>
        </row>
        <row r="12894">
          <cell r="C12894" t="str">
            <v>2000</v>
          </cell>
        </row>
        <row r="12895">
          <cell r="C12895" t="str">
            <v>2000</v>
          </cell>
        </row>
        <row r="12896">
          <cell r="C12896" t="str">
            <v>2000</v>
          </cell>
        </row>
        <row r="12897">
          <cell r="C12897" t="str">
            <v>2000</v>
          </cell>
        </row>
        <row r="12898">
          <cell r="C12898" t="str">
            <v>2000</v>
          </cell>
        </row>
        <row r="12899">
          <cell r="C12899" t="str">
            <v>2000</v>
          </cell>
        </row>
        <row r="12900">
          <cell r="C12900" t="str">
            <v>2000</v>
          </cell>
        </row>
        <row r="12901">
          <cell r="C12901" t="str">
            <v>2000</v>
          </cell>
        </row>
        <row r="12902">
          <cell r="C12902" t="str">
            <v>2000</v>
          </cell>
        </row>
        <row r="12903">
          <cell r="C12903" t="str">
            <v>2000</v>
          </cell>
        </row>
        <row r="12904">
          <cell r="C12904" t="str">
            <v>2000</v>
          </cell>
        </row>
        <row r="12905">
          <cell r="C12905" t="str">
            <v>2000</v>
          </cell>
        </row>
        <row r="12906">
          <cell r="C12906" t="str">
            <v>2000</v>
          </cell>
        </row>
        <row r="12907">
          <cell r="C12907" t="str">
            <v>2000</v>
          </cell>
        </row>
        <row r="12908">
          <cell r="C12908" t="str">
            <v>2000</v>
          </cell>
        </row>
        <row r="12909">
          <cell r="C12909" t="str">
            <v>2000</v>
          </cell>
        </row>
        <row r="12910">
          <cell r="C12910" t="str">
            <v>2000</v>
          </cell>
        </row>
        <row r="12911">
          <cell r="C12911" t="str">
            <v>2000</v>
          </cell>
        </row>
        <row r="12912">
          <cell r="C12912" t="str">
            <v>2000</v>
          </cell>
        </row>
        <row r="12913">
          <cell r="C12913" t="str">
            <v>2000</v>
          </cell>
        </row>
        <row r="12914">
          <cell r="C12914" t="str">
            <v>2000</v>
          </cell>
        </row>
        <row r="12915">
          <cell r="C12915" t="str">
            <v>2000</v>
          </cell>
        </row>
        <row r="12916">
          <cell r="C12916" t="str">
            <v>2000</v>
          </cell>
        </row>
        <row r="12917">
          <cell r="C12917" t="str">
            <v>2000</v>
          </cell>
        </row>
        <row r="12918">
          <cell r="C12918" t="str">
            <v>2000</v>
          </cell>
        </row>
        <row r="12919">
          <cell r="C12919" t="str">
            <v>2000</v>
          </cell>
        </row>
        <row r="12920">
          <cell r="C12920" t="str">
            <v>2000</v>
          </cell>
        </row>
        <row r="12921">
          <cell r="C12921" t="str">
            <v>2000</v>
          </cell>
        </row>
        <row r="12922">
          <cell r="C12922" t="str">
            <v>2000</v>
          </cell>
        </row>
        <row r="12923">
          <cell r="C12923" t="str">
            <v>2000</v>
          </cell>
        </row>
        <row r="12924">
          <cell r="C12924" t="str">
            <v>2000</v>
          </cell>
        </row>
        <row r="12925">
          <cell r="C12925" t="str">
            <v>2000</v>
          </cell>
        </row>
        <row r="12926">
          <cell r="C12926" t="str">
            <v>2000</v>
          </cell>
        </row>
        <row r="12927">
          <cell r="C12927" t="str">
            <v>2000</v>
          </cell>
        </row>
        <row r="12928">
          <cell r="C12928" t="str">
            <v>2000</v>
          </cell>
        </row>
        <row r="12929">
          <cell r="C12929" t="str">
            <v>2000</v>
          </cell>
        </row>
        <row r="12930">
          <cell r="C12930" t="str">
            <v>2000</v>
          </cell>
        </row>
        <row r="12931">
          <cell r="C12931" t="str">
            <v>2000</v>
          </cell>
        </row>
        <row r="12932">
          <cell r="C12932" t="str">
            <v>2000</v>
          </cell>
        </row>
        <row r="12933">
          <cell r="C12933" t="str">
            <v>2000</v>
          </cell>
        </row>
        <row r="12934">
          <cell r="C12934" t="str">
            <v>2000</v>
          </cell>
        </row>
        <row r="12935">
          <cell r="C12935" t="str">
            <v>2000</v>
          </cell>
        </row>
        <row r="12936">
          <cell r="C12936" t="str">
            <v>2000</v>
          </cell>
        </row>
        <row r="12937">
          <cell r="C12937" t="str">
            <v>2000</v>
          </cell>
        </row>
        <row r="12938">
          <cell r="C12938" t="str">
            <v>2000</v>
          </cell>
        </row>
        <row r="12939">
          <cell r="C12939" t="str">
            <v>2000</v>
          </cell>
        </row>
        <row r="12940">
          <cell r="C12940" t="str">
            <v>2000</v>
          </cell>
        </row>
        <row r="12941">
          <cell r="C12941" t="str">
            <v>2000</v>
          </cell>
        </row>
        <row r="12942">
          <cell r="C12942" t="str">
            <v>2000</v>
          </cell>
        </row>
        <row r="12943">
          <cell r="C12943" t="str">
            <v>2000</v>
          </cell>
        </row>
        <row r="12944">
          <cell r="C12944" t="str">
            <v>2000</v>
          </cell>
        </row>
        <row r="12945">
          <cell r="C12945" t="str">
            <v>2000</v>
          </cell>
        </row>
        <row r="12946">
          <cell r="C12946" t="str">
            <v>2000</v>
          </cell>
        </row>
        <row r="12947">
          <cell r="C12947" t="str">
            <v>2000</v>
          </cell>
        </row>
        <row r="12948">
          <cell r="C12948" t="str">
            <v>2000</v>
          </cell>
        </row>
        <row r="12949">
          <cell r="C12949" t="str">
            <v>2000</v>
          </cell>
        </row>
        <row r="12950">
          <cell r="C12950" t="str">
            <v>2000</v>
          </cell>
        </row>
        <row r="12951">
          <cell r="C12951" t="str">
            <v>2000</v>
          </cell>
        </row>
        <row r="12952">
          <cell r="C12952" t="str">
            <v>2000</v>
          </cell>
        </row>
        <row r="12953">
          <cell r="C12953" t="str">
            <v>2000</v>
          </cell>
        </row>
        <row r="12954">
          <cell r="C12954" t="str">
            <v>2000</v>
          </cell>
        </row>
        <row r="12955">
          <cell r="C12955" t="str">
            <v>2000</v>
          </cell>
        </row>
        <row r="12956">
          <cell r="C12956" t="str">
            <v>2000</v>
          </cell>
        </row>
        <row r="12957">
          <cell r="C12957" t="str">
            <v>2000</v>
          </cell>
        </row>
        <row r="12958">
          <cell r="C12958" t="str">
            <v>2000</v>
          </cell>
        </row>
        <row r="12959">
          <cell r="C12959" t="str">
            <v>2000</v>
          </cell>
        </row>
        <row r="12960">
          <cell r="C12960" t="str">
            <v>2000</v>
          </cell>
        </row>
        <row r="12961">
          <cell r="C12961" t="str">
            <v>2000</v>
          </cell>
        </row>
        <row r="12962">
          <cell r="C12962" t="str">
            <v>2000</v>
          </cell>
        </row>
        <row r="12963">
          <cell r="C12963" t="str">
            <v>2000</v>
          </cell>
        </row>
        <row r="12964">
          <cell r="C12964" t="str">
            <v>2000</v>
          </cell>
        </row>
        <row r="12965">
          <cell r="C12965" t="str">
            <v>2000</v>
          </cell>
        </row>
        <row r="12966">
          <cell r="C12966" t="str">
            <v>2000</v>
          </cell>
        </row>
        <row r="12967">
          <cell r="C12967" t="str">
            <v>2000</v>
          </cell>
        </row>
        <row r="12968">
          <cell r="C12968" t="str">
            <v>2000</v>
          </cell>
        </row>
        <row r="12969">
          <cell r="C12969" t="str">
            <v>2000</v>
          </cell>
        </row>
        <row r="12970">
          <cell r="C12970" t="str">
            <v>2000</v>
          </cell>
        </row>
        <row r="12971">
          <cell r="C12971" t="str">
            <v>2000</v>
          </cell>
        </row>
        <row r="12972">
          <cell r="C12972" t="str">
            <v>2000</v>
          </cell>
        </row>
        <row r="12973">
          <cell r="C12973" t="str">
            <v>2000</v>
          </cell>
        </row>
        <row r="12974">
          <cell r="C12974" t="str">
            <v>2000</v>
          </cell>
        </row>
        <row r="12975">
          <cell r="C12975" t="str">
            <v>2000</v>
          </cell>
        </row>
        <row r="12976">
          <cell r="C12976" t="str">
            <v>2000</v>
          </cell>
        </row>
        <row r="12977">
          <cell r="C12977" t="str">
            <v>2000</v>
          </cell>
        </row>
        <row r="12978">
          <cell r="C12978" t="str">
            <v>2000</v>
          </cell>
        </row>
        <row r="12979">
          <cell r="C12979" t="str">
            <v>2000</v>
          </cell>
        </row>
        <row r="12980">
          <cell r="C12980" t="str">
            <v>2000</v>
          </cell>
        </row>
        <row r="12981">
          <cell r="C12981" t="str">
            <v>2000</v>
          </cell>
        </row>
        <row r="12982">
          <cell r="C12982" t="str">
            <v>2000</v>
          </cell>
        </row>
        <row r="12983">
          <cell r="C12983" t="str">
            <v>2000</v>
          </cell>
        </row>
        <row r="12984">
          <cell r="C12984" t="str">
            <v>2000</v>
          </cell>
        </row>
        <row r="12985">
          <cell r="C12985" t="str">
            <v>2000</v>
          </cell>
        </row>
        <row r="12986">
          <cell r="C12986" t="str">
            <v>2000</v>
          </cell>
        </row>
        <row r="12987">
          <cell r="C12987" t="str">
            <v>2000</v>
          </cell>
        </row>
        <row r="12988">
          <cell r="C12988" t="str">
            <v>2000</v>
          </cell>
        </row>
        <row r="12989">
          <cell r="C12989" t="str">
            <v>2000</v>
          </cell>
        </row>
        <row r="12990">
          <cell r="C12990" t="str">
            <v>2000</v>
          </cell>
        </row>
        <row r="12991">
          <cell r="C12991" t="str">
            <v>2000</v>
          </cell>
        </row>
        <row r="12992">
          <cell r="C12992" t="str">
            <v>2000</v>
          </cell>
        </row>
        <row r="12993">
          <cell r="C12993" t="str">
            <v>2000</v>
          </cell>
        </row>
        <row r="12994">
          <cell r="C12994" t="str">
            <v>2000</v>
          </cell>
        </row>
        <row r="12995">
          <cell r="C12995" t="str">
            <v>2000</v>
          </cell>
        </row>
        <row r="12996">
          <cell r="C12996" t="str">
            <v>2000</v>
          </cell>
        </row>
        <row r="12997">
          <cell r="C12997" t="str">
            <v>2000</v>
          </cell>
        </row>
        <row r="12998">
          <cell r="C12998" t="str">
            <v>2000</v>
          </cell>
        </row>
        <row r="12999">
          <cell r="C12999" t="str">
            <v>2000</v>
          </cell>
        </row>
        <row r="13000">
          <cell r="C13000" t="str">
            <v>2000</v>
          </cell>
        </row>
        <row r="13001">
          <cell r="C13001" t="str">
            <v>2000</v>
          </cell>
        </row>
        <row r="13002">
          <cell r="C13002" t="str">
            <v>2000</v>
          </cell>
        </row>
        <row r="13003">
          <cell r="C13003" t="str">
            <v>2000</v>
          </cell>
        </row>
        <row r="13004">
          <cell r="C13004" t="str">
            <v>2000</v>
          </cell>
        </row>
        <row r="13005">
          <cell r="C13005" t="str">
            <v>2000</v>
          </cell>
        </row>
        <row r="13006">
          <cell r="C13006" t="str">
            <v>2000</v>
          </cell>
        </row>
        <row r="13007">
          <cell r="C13007" t="str">
            <v>2000</v>
          </cell>
        </row>
        <row r="13008">
          <cell r="C13008" t="str">
            <v>2000</v>
          </cell>
        </row>
        <row r="13009">
          <cell r="C13009" t="str">
            <v>2000</v>
          </cell>
        </row>
        <row r="13010">
          <cell r="C13010" t="str">
            <v>2000</v>
          </cell>
        </row>
        <row r="13011">
          <cell r="C13011" t="str">
            <v>2000</v>
          </cell>
        </row>
        <row r="13012">
          <cell r="C13012" t="str">
            <v>2000</v>
          </cell>
        </row>
        <row r="13013">
          <cell r="C13013" t="str">
            <v>2000</v>
          </cell>
        </row>
        <row r="13014">
          <cell r="C13014" t="str">
            <v>2000</v>
          </cell>
        </row>
        <row r="13015">
          <cell r="C13015" t="str">
            <v>2000</v>
          </cell>
        </row>
        <row r="13016">
          <cell r="C13016" t="str">
            <v>2000</v>
          </cell>
        </row>
        <row r="13017">
          <cell r="C13017" t="str">
            <v>2000</v>
          </cell>
        </row>
        <row r="13018">
          <cell r="C13018" t="str">
            <v>2000</v>
          </cell>
        </row>
        <row r="13019">
          <cell r="C13019" t="str">
            <v>2000</v>
          </cell>
        </row>
        <row r="13020">
          <cell r="C13020" t="str">
            <v>2000</v>
          </cell>
        </row>
        <row r="13021">
          <cell r="C13021" t="str">
            <v>2000</v>
          </cell>
        </row>
        <row r="13022">
          <cell r="C13022" t="str">
            <v>2000</v>
          </cell>
        </row>
        <row r="13023">
          <cell r="C13023" t="str">
            <v>2000</v>
          </cell>
        </row>
        <row r="13024">
          <cell r="C13024" t="str">
            <v>2000</v>
          </cell>
        </row>
        <row r="13025">
          <cell r="C13025" t="str">
            <v>2000</v>
          </cell>
        </row>
        <row r="13026">
          <cell r="C13026" t="str">
            <v>2000</v>
          </cell>
        </row>
        <row r="13027">
          <cell r="C13027" t="str">
            <v>2000</v>
          </cell>
        </row>
        <row r="13028">
          <cell r="C13028" t="str">
            <v>2000</v>
          </cell>
        </row>
        <row r="13029">
          <cell r="C13029" t="str">
            <v>2000</v>
          </cell>
        </row>
        <row r="13030">
          <cell r="C13030" t="str">
            <v>2000</v>
          </cell>
        </row>
        <row r="13031">
          <cell r="C13031" t="str">
            <v>2000</v>
          </cell>
        </row>
        <row r="13032">
          <cell r="C13032" t="str">
            <v>2000</v>
          </cell>
        </row>
        <row r="13033">
          <cell r="C13033" t="str">
            <v>2000</v>
          </cell>
        </row>
        <row r="13034">
          <cell r="C13034" t="str">
            <v>2000</v>
          </cell>
        </row>
        <row r="13035">
          <cell r="C13035" t="str">
            <v>2000</v>
          </cell>
        </row>
        <row r="13036">
          <cell r="C13036" t="str">
            <v>2000</v>
          </cell>
        </row>
        <row r="13037">
          <cell r="C13037" t="str">
            <v>2000</v>
          </cell>
        </row>
        <row r="13038">
          <cell r="C13038" t="str">
            <v>2000</v>
          </cell>
        </row>
        <row r="13039">
          <cell r="C13039" t="str">
            <v>2000</v>
          </cell>
        </row>
        <row r="13040">
          <cell r="C13040" t="str">
            <v>2000</v>
          </cell>
        </row>
        <row r="13041">
          <cell r="C13041" t="str">
            <v>2000</v>
          </cell>
        </row>
        <row r="13042">
          <cell r="C13042" t="str">
            <v>2000</v>
          </cell>
        </row>
        <row r="13043">
          <cell r="C13043" t="str">
            <v>2000</v>
          </cell>
        </row>
        <row r="13044">
          <cell r="C13044" t="str">
            <v>2000</v>
          </cell>
        </row>
        <row r="13045">
          <cell r="C13045" t="str">
            <v>2000</v>
          </cell>
        </row>
        <row r="13046">
          <cell r="C13046" t="str">
            <v>2000</v>
          </cell>
        </row>
        <row r="13047">
          <cell r="C13047" t="str">
            <v>2000</v>
          </cell>
        </row>
        <row r="13048">
          <cell r="C13048" t="str">
            <v>2000</v>
          </cell>
        </row>
        <row r="13049">
          <cell r="C13049" t="str">
            <v>2000</v>
          </cell>
        </row>
        <row r="13050">
          <cell r="C13050" t="str">
            <v>2000</v>
          </cell>
        </row>
        <row r="13051">
          <cell r="C13051" t="str">
            <v>2000</v>
          </cell>
        </row>
        <row r="13052">
          <cell r="C13052" t="str">
            <v>2000</v>
          </cell>
        </row>
        <row r="13053">
          <cell r="C13053" t="str">
            <v>2000</v>
          </cell>
        </row>
        <row r="13054">
          <cell r="C13054" t="str">
            <v>2000</v>
          </cell>
        </row>
        <row r="13055">
          <cell r="C13055" t="str">
            <v>2000</v>
          </cell>
        </row>
        <row r="13056">
          <cell r="C13056" t="str">
            <v>2000</v>
          </cell>
        </row>
        <row r="13057">
          <cell r="C13057" t="str">
            <v>2000</v>
          </cell>
        </row>
        <row r="13058">
          <cell r="C13058" t="str">
            <v>2000</v>
          </cell>
        </row>
        <row r="13059">
          <cell r="C13059" t="str">
            <v>2000</v>
          </cell>
        </row>
        <row r="13060">
          <cell r="C13060" t="str">
            <v>2000</v>
          </cell>
        </row>
        <row r="13061">
          <cell r="C13061" t="str">
            <v>2000</v>
          </cell>
        </row>
        <row r="13062">
          <cell r="C13062" t="str">
            <v>2000</v>
          </cell>
        </row>
        <row r="13063">
          <cell r="C13063" t="str">
            <v>2000</v>
          </cell>
        </row>
        <row r="13064">
          <cell r="C13064" t="str">
            <v>2000</v>
          </cell>
        </row>
        <row r="13065">
          <cell r="C13065" t="str">
            <v>2000</v>
          </cell>
        </row>
        <row r="13066">
          <cell r="C13066" t="str">
            <v>2000</v>
          </cell>
        </row>
        <row r="13067">
          <cell r="C13067" t="str">
            <v>2000</v>
          </cell>
        </row>
        <row r="13068">
          <cell r="C13068" t="str">
            <v>2000</v>
          </cell>
        </row>
        <row r="13069">
          <cell r="C13069" t="str">
            <v>2000</v>
          </cell>
        </row>
        <row r="13070">
          <cell r="C13070" t="str">
            <v>2000</v>
          </cell>
        </row>
        <row r="13071">
          <cell r="C13071" t="str">
            <v>2000</v>
          </cell>
        </row>
        <row r="13072">
          <cell r="C13072" t="str">
            <v>2000</v>
          </cell>
        </row>
        <row r="13073">
          <cell r="C13073" t="str">
            <v>2000</v>
          </cell>
        </row>
        <row r="13074">
          <cell r="C13074" t="str">
            <v>2000</v>
          </cell>
        </row>
        <row r="13075">
          <cell r="C13075" t="str">
            <v>2000</v>
          </cell>
        </row>
        <row r="13076">
          <cell r="C13076" t="str">
            <v>2000</v>
          </cell>
        </row>
        <row r="13077">
          <cell r="C13077" t="str">
            <v>2000</v>
          </cell>
        </row>
        <row r="13078">
          <cell r="C13078" t="str">
            <v>2000</v>
          </cell>
        </row>
        <row r="13079">
          <cell r="C13079" t="str">
            <v>2000</v>
          </cell>
        </row>
        <row r="13080">
          <cell r="C13080" t="str">
            <v>2000</v>
          </cell>
        </row>
        <row r="13081">
          <cell r="C13081" t="str">
            <v>2000</v>
          </cell>
        </row>
        <row r="13082">
          <cell r="C13082" t="str">
            <v>2000</v>
          </cell>
        </row>
        <row r="13083">
          <cell r="C13083" t="str">
            <v>2000</v>
          </cell>
        </row>
        <row r="13084">
          <cell r="C13084" t="str">
            <v>2000</v>
          </cell>
        </row>
        <row r="13085">
          <cell r="C13085" t="str">
            <v>2000</v>
          </cell>
        </row>
        <row r="13086">
          <cell r="C13086" t="str">
            <v>2000</v>
          </cell>
        </row>
        <row r="13087">
          <cell r="C13087" t="str">
            <v>2000</v>
          </cell>
        </row>
        <row r="13088">
          <cell r="C13088" t="str">
            <v>2000</v>
          </cell>
        </row>
        <row r="13089">
          <cell r="C13089" t="str">
            <v>2000</v>
          </cell>
        </row>
        <row r="13090">
          <cell r="C13090" t="str">
            <v>2000</v>
          </cell>
        </row>
        <row r="13091">
          <cell r="C13091" t="str">
            <v>2000</v>
          </cell>
        </row>
        <row r="13092">
          <cell r="C13092" t="str">
            <v>2000</v>
          </cell>
        </row>
        <row r="13093">
          <cell r="C13093" t="str">
            <v>2000</v>
          </cell>
        </row>
        <row r="13094">
          <cell r="C13094" t="str">
            <v>2000</v>
          </cell>
        </row>
        <row r="13095">
          <cell r="C13095" t="str">
            <v>2000</v>
          </cell>
        </row>
        <row r="13096">
          <cell r="C13096" t="str">
            <v>2000</v>
          </cell>
        </row>
        <row r="13097">
          <cell r="C13097" t="str">
            <v>2000</v>
          </cell>
        </row>
        <row r="13098">
          <cell r="C13098" t="str">
            <v>2000</v>
          </cell>
        </row>
        <row r="13099">
          <cell r="C13099" t="str">
            <v>2000</v>
          </cell>
        </row>
        <row r="13100">
          <cell r="C13100" t="str">
            <v>2000</v>
          </cell>
        </row>
        <row r="13101">
          <cell r="C13101" t="str">
            <v>2000</v>
          </cell>
        </row>
        <row r="13102">
          <cell r="C13102" t="str">
            <v>2000</v>
          </cell>
        </row>
        <row r="13103">
          <cell r="C13103" t="str">
            <v>2000</v>
          </cell>
        </row>
        <row r="13104">
          <cell r="C13104" t="str">
            <v>2000</v>
          </cell>
        </row>
        <row r="13105">
          <cell r="C13105" t="str">
            <v>2000</v>
          </cell>
        </row>
        <row r="13106">
          <cell r="C13106" t="str">
            <v>2000</v>
          </cell>
        </row>
        <row r="13107">
          <cell r="C13107" t="str">
            <v>2000</v>
          </cell>
        </row>
        <row r="13108">
          <cell r="C13108" t="str">
            <v>2000</v>
          </cell>
        </row>
        <row r="13109">
          <cell r="C13109" t="str">
            <v>2000</v>
          </cell>
        </row>
        <row r="13110">
          <cell r="C13110" t="str">
            <v>2000</v>
          </cell>
        </row>
        <row r="13111">
          <cell r="C13111" t="str">
            <v>2000</v>
          </cell>
        </row>
        <row r="13112">
          <cell r="C13112" t="str">
            <v>2000</v>
          </cell>
        </row>
        <row r="13113">
          <cell r="C13113" t="str">
            <v>2000</v>
          </cell>
        </row>
        <row r="13114">
          <cell r="C13114" t="str">
            <v>2000</v>
          </cell>
        </row>
        <row r="13115">
          <cell r="C13115" t="str">
            <v>2000</v>
          </cell>
        </row>
        <row r="13116">
          <cell r="C13116" t="str">
            <v>2000</v>
          </cell>
        </row>
        <row r="13117">
          <cell r="C13117" t="str">
            <v>2000</v>
          </cell>
        </row>
        <row r="13118">
          <cell r="C13118" t="str">
            <v>2000</v>
          </cell>
        </row>
        <row r="13119">
          <cell r="C13119" t="str">
            <v>2000</v>
          </cell>
        </row>
        <row r="13120">
          <cell r="C13120" t="str">
            <v>2000</v>
          </cell>
        </row>
        <row r="13121">
          <cell r="C13121" t="str">
            <v>2000</v>
          </cell>
        </row>
        <row r="13122">
          <cell r="C13122" t="str">
            <v>2000</v>
          </cell>
        </row>
        <row r="13123">
          <cell r="C13123" t="str">
            <v>2000</v>
          </cell>
        </row>
        <row r="13124">
          <cell r="C13124" t="str">
            <v>2000</v>
          </cell>
        </row>
        <row r="13125">
          <cell r="C13125" t="str">
            <v>2000</v>
          </cell>
        </row>
        <row r="13126">
          <cell r="C13126" t="str">
            <v>2000</v>
          </cell>
        </row>
        <row r="13127">
          <cell r="C13127" t="str">
            <v>2000</v>
          </cell>
        </row>
        <row r="13128">
          <cell r="C13128" t="str">
            <v>2000</v>
          </cell>
        </row>
        <row r="13129">
          <cell r="C13129" t="str">
            <v>2000</v>
          </cell>
        </row>
        <row r="13130">
          <cell r="C13130" t="str">
            <v>2000</v>
          </cell>
        </row>
        <row r="13131">
          <cell r="C13131" t="str">
            <v>2000</v>
          </cell>
        </row>
        <row r="13132">
          <cell r="C13132" t="str">
            <v>2000</v>
          </cell>
        </row>
        <row r="13133">
          <cell r="C13133" t="str">
            <v>2000</v>
          </cell>
        </row>
        <row r="13134">
          <cell r="C13134" t="str">
            <v>2000</v>
          </cell>
        </row>
        <row r="13135">
          <cell r="C13135" t="str">
            <v>2000</v>
          </cell>
        </row>
        <row r="13136">
          <cell r="C13136" t="str">
            <v>2000</v>
          </cell>
        </row>
        <row r="13137">
          <cell r="C13137" t="str">
            <v>2000</v>
          </cell>
        </row>
        <row r="13138">
          <cell r="C13138" t="str">
            <v>2000</v>
          </cell>
        </row>
        <row r="13139">
          <cell r="C13139" t="str">
            <v>2000</v>
          </cell>
        </row>
        <row r="13140">
          <cell r="C13140" t="str">
            <v>2000</v>
          </cell>
        </row>
        <row r="13141">
          <cell r="C13141" t="str">
            <v>2000</v>
          </cell>
        </row>
        <row r="13142">
          <cell r="C13142" t="str">
            <v>2000</v>
          </cell>
        </row>
        <row r="13143">
          <cell r="C13143" t="str">
            <v>2000</v>
          </cell>
        </row>
        <row r="13144">
          <cell r="C13144" t="str">
            <v>2000</v>
          </cell>
        </row>
        <row r="13145">
          <cell r="C13145" t="str">
            <v>2000</v>
          </cell>
        </row>
        <row r="13146">
          <cell r="C13146" t="str">
            <v>2000</v>
          </cell>
        </row>
        <row r="13147">
          <cell r="C13147" t="str">
            <v>2000</v>
          </cell>
        </row>
        <row r="13148">
          <cell r="C13148" t="str">
            <v>2000</v>
          </cell>
        </row>
        <row r="13149">
          <cell r="C13149" t="str">
            <v>2000</v>
          </cell>
        </row>
        <row r="13150">
          <cell r="C13150" t="str">
            <v>2000</v>
          </cell>
        </row>
        <row r="13151">
          <cell r="C13151" t="str">
            <v>2000</v>
          </cell>
        </row>
        <row r="13152">
          <cell r="C13152" t="str">
            <v>2000</v>
          </cell>
        </row>
        <row r="13153">
          <cell r="C13153" t="str">
            <v>2000</v>
          </cell>
        </row>
        <row r="13154">
          <cell r="C13154" t="str">
            <v>2000</v>
          </cell>
        </row>
        <row r="13155">
          <cell r="C13155" t="str">
            <v>2000</v>
          </cell>
        </row>
        <row r="13156">
          <cell r="C13156" t="str">
            <v>2000</v>
          </cell>
        </row>
        <row r="13157">
          <cell r="C13157" t="str">
            <v>2000</v>
          </cell>
        </row>
        <row r="13158">
          <cell r="C13158" t="str">
            <v>2000</v>
          </cell>
        </row>
        <row r="13159">
          <cell r="C13159" t="str">
            <v>2000</v>
          </cell>
        </row>
        <row r="13160">
          <cell r="C13160" t="str">
            <v>2000</v>
          </cell>
        </row>
        <row r="13161">
          <cell r="C13161" t="str">
            <v>2000</v>
          </cell>
        </row>
        <row r="13162">
          <cell r="C13162" t="str">
            <v>2000</v>
          </cell>
        </row>
        <row r="13163">
          <cell r="C13163" t="str">
            <v>2000</v>
          </cell>
        </row>
        <row r="13164">
          <cell r="C13164" t="str">
            <v>2000</v>
          </cell>
        </row>
        <row r="13165">
          <cell r="C13165" t="str">
            <v>2000</v>
          </cell>
        </row>
        <row r="13166">
          <cell r="C13166" t="str">
            <v>2000</v>
          </cell>
        </row>
        <row r="13167">
          <cell r="C13167" t="str">
            <v>2000</v>
          </cell>
        </row>
        <row r="13168">
          <cell r="C13168" t="str">
            <v>2000</v>
          </cell>
        </row>
        <row r="13169">
          <cell r="C13169" t="str">
            <v>2000</v>
          </cell>
        </row>
        <row r="13170">
          <cell r="C13170" t="str">
            <v>2000</v>
          </cell>
        </row>
        <row r="13171">
          <cell r="C13171" t="str">
            <v>2000</v>
          </cell>
        </row>
        <row r="13172">
          <cell r="C13172" t="str">
            <v>2000</v>
          </cell>
        </row>
        <row r="13173">
          <cell r="C13173" t="str">
            <v>2000</v>
          </cell>
        </row>
        <row r="13174">
          <cell r="C13174" t="str">
            <v>2000</v>
          </cell>
        </row>
        <row r="13175">
          <cell r="C13175" t="str">
            <v>2000</v>
          </cell>
        </row>
        <row r="13176">
          <cell r="C13176" t="str">
            <v>2000</v>
          </cell>
        </row>
        <row r="13177">
          <cell r="C13177" t="str">
            <v>2000</v>
          </cell>
        </row>
        <row r="13178">
          <cell r="C13178" t="str">
            <v>2000</v>
          </cell>
        </row>
        <row r="13179">
          <cell r="C13179" t="str">
            <v>2000</v>
          </cell>
        </row>
        <row r="13180">
          <cell r="C13180" t="str">
            <v>2000</v>
          </cell>
        </row>
        <row r="13181">
          <cell r="C13181" t="str">
            <v>2000</v>
          </cell>
        </row>
        <row r="13182">
          <cell r="C13182" t="str">
            <v>2000</v>
          </cell>
        </row>
        <row r="13183">
          <cell r="C13183" t="str">
            <v>2000</v>
          </cell>
        </row>
        <row r="13184">
          <cell r="C13184" t="str">
            <v>2000</v>
          </cell>
        </row>
        <row r="13185">
          <cell r="C13185" t="str">
            <v>2000</v>
          </cell>
        </row>
        <row r="13186">
          <cell r="C13186" t="str">
            <v>2000</v>
          </cell>
        </row>
        <row r="13187">
          <cell r="C13187" t="str">
            <v>2000</v>
          </cell>
        </row>
        <row r="13188">
          <cell r="C13188" t="str">
            <v>2000</v>
          </cell>
        </row>
        <row r="13189">
          <cell r="C13189" t="str">
            <v>2000</v>
          </cell>
        </row>
        <row r="13190">
          <cell r="C13190" t="str">
            <v>2000</v>
          </cell>
        </row>
        <row r="13191">
          <cell r="C13191" t="str">
            <v>2000</v>
          </cell>
        </row>
        <row r="13192">
          <cell r="C13192" t="str">
            <v>2000</v>
          </cell>
        </row>
        <row r="13193">
          <cell r="C13193" t="str">
            <v>2000</v>
          </cell>
        </row>
        <row r="13194">
          <cell r="C13194" t="str">
            <v>2000</v>
          </cell>
        </row>
        <row r="13195">
          <cell r="C13195" t="str">
            <v>2000</v>
          </cell>
        </row>
        <row r="13196">
          <cell r="C13196" t="str">
            <v>2000</v>
          </cell>
        </row>
        <row r="13197">
          <cell r="C13197" t="str">
            <v>2000</v>
          </cell>
        </row>
        <row r="13198">
          <cell r="C13198" t="str">
            <v>2000</v>
          </cell>
        </row>
        <row r="13199">
          <cell r="C13199" t="str">
            <v>2000</v>
          </cell>
        </row>
        <row r="13200">
          <cell r="C13200" t="str">
            <v>2000</v>
          </cell>
        </row>
        <row r="13201">
          <cell r="C13201" t="str">
            <v>2000</v>
          </cell>
        </row>
        <row r="13202">
          <cell r="C13202" t="str">
            <v>2000</v>
          </cell>
        </row>
        <row r="13203">
          <cell r="C13203" t="str">
            <v>2000</v>
          </cell>
        </row>
        <row r="13204">
          <cell r="C13204" t="str">
            <v>2000</v>
          </cell>
        </row>
        <row r="13205">
          <cell r="C13205" t="str">
            <v>2000</v>
          </cell>
        </row>
        <row r="13206">
          <cell r="C13206" t="str">
            <v>2000</v>
          </cell>
        </row>
        <row r="13207">
          <cell r="C13207" t="str">
            <v>2000</v>
          </cell>
        </row>
        <row r="13208">
          <cell r="C13208" t="str">
            <v>2000</v>
          </cell>
        </row>
        <row r="13209">
          <cell r="C13209" t="str">
            <v>2000</v>
          </cell>
        </row>
        <row r="13210">
          <cell r="C13210" t="str">
            <v>2000</v>
          </cell>
        </row>
        <row r="13211">
          <cell r="C13211" t="str">
            <v>2000</v>
          </cell>
        </row>
        <row r="13212">
          <cell r="C13212" t="str">
            <v>2000</v>
          </cell>
        </row>
        <row r="13213">
          <cell r="C13213" t="str">
            <v>2000</v>
          </cell>
        </row>
        <row r="13214">
          <cell r="C13214" t="str">
            <v>2000</v>
          </cell>
        </row>
        <row r="13215">
          <cell r="C13215" t="str">
            <v>2000</v>
          </cell>
        </row>
        <row r="13216">
          <cell r="C13216" t="str">
            <v>2000</v>
          </cell>
        </row>
        <row r="13217">
          <cell r="C13217" t="str">
            <v>2000</v>
          </cell>
        </row>
        <row r="13218">
          <cell r="C13218" t="str">
            <v>2000</v>
          </cell>
        </row>
        <row r="13219">
          <cell r="C13219" t="str">
            <v>2000</v>
          </cell>
        </row>
        <row r="13220">
          <cell r="C13220" t="str">
            <v>2000</v>
          </cell>
        </row>
        <row r="13221">
          <cell r="C13221" t="str">
            <v>2000</v>
          </cell>
        </row>
        <row r="13222">
          <cell r="C13222" t="str">
            <v>2000</v>
          </cell>
        </row>
        <row r="13223">
          <cell r="C13223" t="str">
            <v>2000</v>
          </cell>
        </row>
        <row r="13224">
          <cell r="C13224" t="str">
            <v>2000</v>
          </cell>
        </row>
        <row r="13225">
          <cell r="C13225" t="str">
            <v>2000</v>
          </cell>
        </row>
        <row r="13226">
          <cell r="C13226" t="str">
            <v>2000</v>
          </cell>
        </row>
        <row r="13227">
          <cell r="C13227" t="str">
            <v>2000</v>
          </cell>
        </row>
        <row r="13228">
          <cell r="C13228" t="str">
            <v>2000</v>
          </cell>
        </row>
        <row r="13229">
          <cell r="C13229" t="str">
            <v>2000</v>
          </cell>
        </row>
        <row r="13230">
          <cell r="C13230" t="str">
            <v>2000</v>
          </cell>
        </row>
        <row r="13231">
          <cell r="C13231" t="str">
            <v>2000</v>
          </cell>
        </row>
        <row r="13232">
          <cell r="C13232" t="str">
            <v>2000</v>
          </cell>
        </row>
        <row r="13233">
          <cell r="C13233" t="str">
            <v>2000</v>
          </cell>
        </row>
        <row r="13234">
          <cell r="C13234" t="str">
            <v>2000</v>
          </cell>
        </row>
        <row r="13235">
          <cell r="C13235" t="str">
            <v>2000</v>
          </cell>
        </row>
        <row r="13236">
          <cell r="C13236" t="str">
            <v>2000</v>
          </cell>
        </row>
        <row r="13237">
          <cell r="C13237" t="str">
            <v>2000</v>
          </cell>
        </row>
        <row r="13238">
          <cell r="C13238" t="str">
            <v>2000</v>
          </cell>
        </row>
        <row r="13239">
          <cell r="C13239" t="str">
            <v>2000</v>
          </cell>
        </row>
        <row r="13240">
          <cell r="C13240" t="str">
            <v>2000</v>
          </cell>
        </row>
        <row r="13241">
          <cell r="C13241" t="str">
            <v>2000</v>
          </cell>
        </row>
        <row r="13242">
          <cell r="C13242" t="str">
            <v>2000</v>
          </cell>
        </row>
        <row r="13243">
          <cell r="C13243" t="str">
            <v>2000</v>
          </cell>
        </row>
        <row r="13244">
          <cell r="C13244" t="str">
            <v>2000</v>
          </cell>
        </row>
        <row r="13245">
          <cell r="C13245" t="str">
            <v>2000</v>
          </cell>
        </row>
        <row r="13246">
          <cell r="C13246" t="str">
            <v>2000</v>
          </cell>
        </row>
        <row r="13247">
          <cell r="C13247" t="str">
            <v>2000</v>
          </cell>
        </row>
        <row r="13248">
          <cell r="C13248" t="str">
            <v>2000</v>
          </cell>
        </row>
        <row r="13249">
          <cell r="C13249" t="str">
            <v>2000</v>
          </cell>
        </row>
        <row r="13250">
          <cell r="C13250" t="str">
            <v>2000</v>
          </cell>
        </row>
        <row r="13251">
          <cell r="C13251" t="str">
            <v>2000</v>
          </cell>
        </row>
        <row r="13252">
          <cell r="C13252" t="str">
            <v>2000</v>
          </cell>
        </row>
        <row r="13253">
          <cell r="C13253" t="str">
            <v>2000</v>
          </cell>
        </row>
        <row r="13254">
          <cell r="C13254" t="str">
            <v>2000</v>
          </cell>
        </row>
        <row r="13255">
          <cell r="C13255" t="str">
            <v>2000</v>
          </cell>
        </row>
        <row r="13256">
          <cell r="C13256" t="str">
            <v>2000</v>
          </cell>
        </row>
        <row r="13257">
          <cell r="C13257" t="str">
            <v>2000</v>
          </cell>
        </row>
        <row r="13258">
          <cell r="C13258" t="str">
            <v>2000</v>
          </cell>
        </row>
        <row r="13259">
          <cell r="C13259" t="str">
            <v>2000</v>
          </cell>
        </row>
        <row r="13260">
          <cell r="C13260" t="str">
            <v>2000</v>
          </cell>
        </row>
        <row r="13261">
          <cell r="C13261" t="str">
            <v>2000</v>
          </cell>
        </row>
        <row r="13262">
          <cell r="C13262" t="str">
            <v>2000</v>
          </cell>
        </row>
        <row r="13263">
          <cell r="C13263" t="str">
            <v>2000</v>
          </cell>
        </row>
        <row r="13264">
          <cell r="C13264" t="str">
            <v>2000</v>
          </cell>
        </row>
        <row r="13265">
          <cell r="C13265" t="str">
            <v>2000</v>
          </cell>
        </row>
        <row r="13266">
          <cell r="C13266" t="str">
            <v>2000</v>
          </cell>
        </row>
        <row r="13267">
          <cell r="C13267" t="str">
            <v>2000</v>
          </cell>
        </row>
        <row r="13268">
          <cell r="C13268" t="str">
            <v>2000</v>
          </cell>
        </row>
        <row r="13269">
          <cell r="C13269" t="str">
            <v>2000</v>
          </cell>
        </row>
        <row r="13270">
          <cell r="C13270" t="str">
            <v>2000</v>
          </cell>
        </row>
        <row r="13271">
          <cell r="C13271" t="str">
            <v>2000</v>
          </cell>
        </row>
        <row r="13272">
          <cell r="C13272" t="str">
            <v>2000</v>
          </cell>
        </row>
        <row r="13273">
          <cell r="C13273" t="str">
            <v>2000</v>
          </cell>
        </row>
        <row r="13274">
          <cell r="C13274" t="str">
            <v>2000</v>
          </cell>
        </row>
        <row r="13275">
          <cell r="C13275" t="str">
            <v>2000</v>
          </cell>
        </row>
        <row r="13276">
          <cell r="C13276" t="str">
            <v>2000</v>
          </cell>
        </row>
        <row r="13277">
          <cell r="C13277" t="str">
            <v>2000</v>
          </cell>
        </row>
        <row r="13278">
          <cell r="C13278" t="str">
            <v>2000</v>
          </cell>
        </row>
        <row r="13279">
          <cell r="C13279" t="str">
            <v>2000</v>
          </cell>
        </row>
        <row r="13280">
          <cell r="C13280" t="str">
            <v>2000</v>
          </cell>
        </row>
        <row r="13281">
          <cell r="C13281" t="str">
            <v>2000</v>
          </cell>
        </row>
        <row r="13282">
          <cell r="C13282" t="str">
            <v>2000</v>
          </cell>
        </row>
        <row r="13283">
          <cell r="C13283" t="str">
            <v>2000</v>
          </cell>
        </row>
        <row r="13284">
          <cell r="C13284" t="str">
            <v>2000</v>
          </cell>
        </row>
        <row r="13285">
          <cell r="C13285" t="str">
            <v>2000</v>
          </cell>
        </row>
        <row r="13286">
          <cell r="C13286" t="str">
            <v>2000</v>
          </cell>
        </row>
        <row r="13287">
          <cell r="C13287" t="str">
            <v>2000</v>
          </cell>
        </row>
        <row r="13288">
          <cell r="C13288" t="str">
            <v>2000</v>
          </cell>
        </row>
        <row r="13289">
          <cell r="C13289" t="str">
            <v>2000</v>
          </cell>
        </row>
        <row r="13290">
          <cell r="C13290" t="str">
            <v>2000</v>
          </cell>
        </row>
        <row r="13291">
          <cell r="C13291" t="str">
            <v>2000</v>
          </cell>
        </row>
        <row r="13292">
          <cell r="C13292" t="str">
            <v>2000</v>
          </cell>
        </row>
        <row r="13293">
          <cell r="C13293" t="str">
            <v>2000</v>
          </cell>
        </row>
        <row r="13294">
          <cell r="C13294" t="str">
            <v>2000</v>
          </cell>
        </row>
        <row r="13295">
          <cell r="C13295" t="str">
            <v>2000</v>
          </cell>
        </row>
        <row r="13296">
          <cell r="C13296" t="str">
            <v>2000</v>
          </cell>
        </row>
        <row r="13297">
          <cell r="C13297" t="str">
            <v>2000</v>
          </cell>
        </row>
        <row r="13298">
          <cell r="C13298" t="str">
            <v>2000</v>
          </cell>
        </row>
        <row r="13299">
          <cell r="C13299" t="str">
            <v>2000</v>
          </cell>
        </row>
        <row r="13300">
          <cell r="C13300" t="str">
            <v>2000</v>
          </cell>
        </row>
        <row r="13301">
          <cell r="C13301" t="str">
            <v>2000</v>
          </cell>
        </row>
        <row r="13302">
          <cell r="C13302" t="str">
            <v>2000</v>
          </cell>
        </row>
        <row r="13303">
          <cell r="C13303" t="str">
            <v>2000</v>
          </cell>
        </row>
        <row r="13304">
          <cell r="C13304" t="str">
            <v>2000</v>
          </cell>
        </row>
        <row r="13305">
          <cell r="C13305" t="str">
            <v>2000</v>
          </cell>
        </row>
        <row r="13306">
          <cell r="C13306" t="str">
            <v>2000</v>
          </cell>
        </row>
        <row r="13307">
          <cell r="C13307" t="str">
            <v>2000</v>
          </cell>
        </row>
        <row r="13308">
          <cell r="C13308" t="str">
            <v>2000</v>
          </cell>
        </row>
        <row r="13309">
          <cell r="C13309" t="str">
            <v>2000</v>
          </cell>
        </row>
        <row r="13310">
          <cell r="C13310" t="str">
            <v>2000</v>
          </cell>
        </row>
        <row r="13311">
          <cell r="C13311" t="str">
            <v>2000</v>
          </cell>
        </row>
        <row r="13312">
          <cell r="C13312" t="str">
            <v>2000</v>
          </cell>
        </row>
        <row r="13313">
          <cell r="C13313" t="str">
            <v>2000</v>
          </cell>
        </row>
        <row r="13314">
          <cell r="C13314" t="str">
            <v>2000</v>
          </cell>
        </row>
        <row r="13315">
          <cell r="C13315" t="str">
            <v>2000</v>
          </cell>
        </row>
        <row r="13316">
          <cell r="C13316" t="str">
            <v>2000</v>
          </cell>
        </row>
        <row r="13317">
          <cell r="C13317" t="str">
            <v>2000</v>
          </cell>
        </row>
        <row r="13318">
          <cell r="C13318" t="str">
            <v>2000</v>
          </cell>
        </row>
        <row r="13319">
          <cell r="C13319" t="str">
            <v>2000</v>
          </cell>
        </row>
        <row r="13320">
          <cell r="C13320" t="str">
            <v>2000</v>
          </cell>
        </row>
        <row r="13321">
          <cell r="C13321" t="str">
            <v>2000</v>
          </cell>
        </row>
        <row r="13322">
          <cell r="C13322" t="str">
            <v>2000</v>
          </cell>
        </row>
        <row r="13323">
          <cell r="C13323" t="str">
            <v>2000</v>
          </cell>
        </row>
        <row r="13324">
          <cell r="C13324" t="str">
            <v>2000</v>
          </cell>
        </row>
        <row r="13325">
          <cell r="C13325" t="str">
            <v>2000</v>
          </cell>
        </row>
        <row r="13326">
          <cell r="C13326" t="str">
            <v>2000</v>
          </cell>
        </row>
        <row r="13327">
          <cell r="C13327" t="str">
            <v>2000</v>
          </cell>
        </row>
        <row r="13328">
          <cell r="C13328" t="str">
            <v>2000</v>
          </cell>
        </row>
        <row r="13329">
          <cell r="C13329" t="str">
            <v>2000</v>
          </cell>
        </row>
        <row r="13330">
          <cell r="C13330" t="str">
            <v>2000</v>
          </cell>
        </row>
        <row r="13331">
          <cell r="C13331" t="str">
            <v>2000</v>
          </cell>
        </row>
        <row r="13332">
          <cell r="C13332" t="str">
            <v>2000</v>
          </cell>
        </row>
        <row r="13333">
          <cell r="C13333" t="str">
            <v>2000</v>
          </cell>
        </row>
        <row r="13334">
          <cell r="C13334" t="str">
            <v>2000</v>
          </cell>
        </row>
        <row r="13335">
          <cell r="C13335" t="str">
            <v>2000</v>
          </cell>
        </row>
        <row r="13336">
          <cell r="C13336" t="str">
            <v>2000</v>
          </cell>
        </row>
        <row r="13337">
          <cell r="C13337" t="str">
            <v>2000</v>
          </cell>
        </row>
        <row r="13338">
          <cell r="C13338" t="str">
            <v>2000</v>
          </cell>
        </row>
        <row r="13339">
          <cell r="C13339" t="str">
            <v>2000</v>
          </cell>
        </row>
        <row r="13340">
          <cell r="C13340" t="str">
            <v>2000</v>
          </cell>
        </row>
        <row r="13341">
          <cell r="C13341" t="str">
            <v>2000</v>
          </cell>
        </row>
        <row r="13342">
          <cell r="C13342" t="str">
            <v>2000</v>
          </cell>
        </row>
        <row r="13343">
          <cell r="C13343" t="str">
            <v>2000</v>
          </cell>
        </row>
        <row r="13344">
          <cell r="C13344" t="str">
            <v>2000</v>
          </cell>
        </row>
        <row r="13345">
          <cell r="C13345" t="str">
            <v>2000</v>
          </cell>
        </row>
        <row r="13346">
          <cell r="C13346" t="str">
            <v>2000</v>
          </cell>
        </row>
        <row r="13347">
          <cell r="C13347" t="str">
            <v>2000</v>
          </cell>
        </row>
        <row r="13348">
          <cell r="C13348" t="str">
            <v>2000</v>
          </cell>
        </row>
        <row r="13349">
          <cell r="C13349" t="str">
            <v>2000</v>
          </cell>
        </row>
        <row r="13350">
          <cell r="C13350" t="str">
            <v>2000</v>
          </cell>
        </row>
        <row r="13351">
          <cell r="C13351" t="str">
            <v>2000</v>
          </cell>
        </row>
        <row r="13352">
          <cell r="C13352" t="str">
            <v>2000</v>
          </cell>
        </row>
        <row r="13353">
          <cell r="C13353" t="str">
            <v>2000</v>
          </cell>
        </row>
        <row r="13354">
          <cell r="C13354" t="str">
            <v>2000</v>
          </cell>
        </row>
        <row r="13355">
          <cell r="C13355" t="str">
            <v>2000</v>
          </cell>
        </row>
        <row r="13356">
          <cell r="C13356" t="str">
            <v>2000</v>
          </cell>
        </row>
        <row r="13357">
          <cell r="C13357" t="str">
            <v>2000</v>
          </cell>
        </row>
        <row r="13358">
          <cell r="C13358" t="str">
            <v>2000</v>
          </cell>
        </row>
        <row r="13359">
          <cell r="C13359" t="str">
            <v>2000</v>
          </cell>
        </row>
        <row r="13360">
          <cell r="C13360" t="str">
            <v>2000</v>
          </cell>
        </row>
        <row r="13361">
          <cell r="C13361" t="str">
            <v>2000</v>
          </cell>
        </row>
        <row r="13362">
          <cell r="C13362" t="str">
            <v>2000</v>
          </cell>
        </row>
        <row r="13363">
          <cell r="C13363" t="str">
            <v>2000</v>
          </cell>
        </row>
        <row r="13364">
          <cell r="C13364" t="str">
            <v>2000</v>
          </cell>
        </row>
        <row r="13365">
          <cell r="C13365" t="str">
            <v>2000</v>
          </cell>
        </row>
        <row r="13366">
          <cell r="C13366" t="str">
            <v>2000</v>
          </cell>
        </row>
        <row r="13367">
          <cell r="C13367" t="str">
            <v>2000</v>
          </cell>
        </row>
        <row r="13368">
          <cell r="C13368" t="str">
            <v>2000</v>
          </cell>
        </row>
        <row r="13369">
          <cell r="C13369" t="str">
            <v>2000</v>
          </cell>
        </row>
        <row r="13370">
          <cell r="C13370" t="str">
            <v>2000</v>
          </cell>
        </row>
        <row r="13371">
          <cell r="C13371" t="str">
            <v>2000</v>
          </cell>
        </row>
        <row r="13372">
          <cell r="C13372" t="str">
            <v>2000</v>
          </cell>
        </row>
        <row r="13373">
          <cell r="C13373" t="str">
            <v>2000</v>
          </cell>
        </row>
        <row r="13374">
          <cell r="C13374" t="str">
            <v>2000</v>
          </cell>
        </row>
        <row r="13375">
          <cell r="C13375" t="str">
            <v>2000</v>
          </cell>
        </row>
        <row r="13376">
          <cell r="C13376" t="str">
            <v>2000</v>
          </cell>
        </row>
        <row r="13377">
          <cell r="C13377" t="str">
            <v>2000</v>
          </cell>
        </row>
        <row r="13378">
          <cell r="C13378" t="str">
            <v>2000</v>
          </cell>
        </row>
        <row r="13379">
          <cell r="C13379" t="str">
            <v>2000</v>
          </cell>
        </row>
        <row r="13380">
          <cell r="C13380" t="str">
            <v>2000</v>
          </cell>
        </row>
        <row r="13381">
          <cell r="C13381" t="str">
            <v>2000</v>
          </cell>
        </row>
        <row r="13382">
          <cell r="C13382" t="str">
            <v>2000</v>
          </cell>
        </row>
        <row r="13383">
          <cell r="C13383" t="str">
            <v>2000</v>
          </cell>
        </row>
        <row r="13384">
          <cell r="C13384" t="str">
            <v>2000</v>
          </cell>
        </row>
        <row r="13385">
          <cell r="C13385" t="str">
            <v>2000</v>
          </cell>
        </row>
        <row r="13386">
          <cell r="C13386" t="str">
            <v>2000</v>
          </cell>
        </row>
        <row r="13387">
          <cell r="C13387" t="str">
            <v>2000</v>
          </cell>
        </row>
        <row r="13388">
          <cell r="C13388" t="str">
            <v>2000</v>
          </cell>
        </row>
        <row r="13389">
          <cell r="C13389" t="str">
            <v>2000</v>
          </cell>
        </row>
        <row r="13390">
          <cell r="C13390" t="str">
            <v>2000</v>
          </cell>
        </row>
        <row r="13391">
          <cell r="C13391" t="str">
            <v>2000</v>
          </cell>
        </row>
        <row r="13392">
          <cell r="C13392" t="str">
            <v>2000</v>
          </cell>
        </row>
        <row r="13393">
          <cell r="C13393" t="str">
            <v>2000</v>
          </cell>
        </row>
        <row r="13394">
          <cell r="C13394" t="str">
            <v>2000</v>
          </cell>
        </row>
        <row r="13395">
          <cell r="C13395" t="str">
            <v>2000</v>
          </cell>
        </row>
        <row r="13396">
          <cell r="C13396" t="str">
            <v>2000</v>
          </cell>
        </row>
        <row r="13397">
          <cell r="C13397" t="str">
            <v>2000</v>
          </cell>
        </row>
        <row r="13398">
          <cell r="C13398" t="str">
            <v>2000</v>
          </cell>
        </row>
        <row r="13399">
          <cell r="C13399" t="str">
            <v>2000</v>
          </cell>
        </row>
        <row r="13400">
          <cell r="C13400" t="str">
            <v>2000</v>
          </cell>
        </row>
        <row r="13401">
          <cell r="C13401" t="str">
            <v>2000</v>
          </cell>
        </row>
        <row r="13402">
          <cell r="C13402" t="str">
            <v>2000</v>
          </cell>
        </row>
        <row r="13403">
          <cell r="C13403" t="str">
            <v>2000</v>
          </cell>
        </row>
        <row r="13404">
          <cell r="C13404" t="str">
            <v>2000</v>
          </cell>
        </row>
        <row r="13405">
          <cell r="C13405" t="str">
            <v>2000</v>
          </cell>
        </row>
        <row r="13406">
          <cell r="C13406" t="str">
            <v>2000</v>
          </cell>
        </row>
        <row r="13407">
          <cell r="C13407" t="str">
            <v>2000</v>
          </cell>
        </row>
        <row r="13408">
          <cell r="C13408" t="str">
            <v>2000</v>
          </cell>
        </row>
        <row r="13409">
          <cell r="C13409" t="str">
            <v>2000</v>
          </cell>
        </row>
        <row r="13410">
          <cell r="C13410" t="str">
            <v>2000</v>
          </cell>
        </row>
        <row r="13411">
          <cell r="C13411" t="str">
            <v>2000</v>
          </cell>
        </row>
        <row r="13412">
          <cell r="C13412" t="str">
            <v>2000</v>
          </cell>
        </row>
        <row r="13413">
          <cell r="C13413" t="str">
            <v>2000</v>
          </cell>
        </row>
        <row r="13414">
          <cell r="C13414" t="str">
            <v>2000</v>
          </cell>
        </row>
        <row r="13415">
          <cell r="C13415" t="str">
            <v>2000</v>
          </cell>
        </row>
        <row r="13416">
          <cell r="C13416" t="str">
            <v>2000</v>
          </cell>
        </row>
        <row r="13417">
          <cell r="C13417" t="str">
            <v>2000</v>
          </cell>
        </row>
        <row r="13418">
          <cell r="C13418" t="str">
            <v>2000</v>
          </cell>
        </row>
        <row r="13419">
          <cell r="C13419" t="str">
            <v>2000</v>
          </cell>
        </row>
        <row r="13420">
          <cell r="C13420" t="str">
            <v>2000</v>
          </cell>
        </row>
        <row r="13421">
          <cell r="C13421" t="str">
            <v>2000</v>
          </cell>
        </row>
        <row r="13422">
          <cell r="C13422" t="str">
            <v>2000</v>
          </cell>
        </row>
        <row r="13423">
          <cell r="C13423" t="str">
            <v>2000</v>
          </cell>
        </row>
        <row r="13424">
          <cell r="C13424" t="str">
            <v>2000</v>
          </cell>
        </row>
        <row r="13425">
          <cell r="C13425" t="str">
            <v>2000</v>
          </cell>
        </row>
        <row r="13426">
          <cell r="C13426" t="str">
            <v>2000</v>
          </cell>
        </row>
        <row r="13427">
          <cell r="C13427" t="str">
            <v>2000</v>
          </cell>
        </row>
        <row r="13428">
          <cell r="C13428" t="str">
            <v>2000</v>
          </cell>
        </row>
        <row r="13429">
          <cell r="C13429" t="str">
            <v>2000</v>
          </cell>
        </row>
        <row r="13430">
          <cell r="C13430" t="str">
            <v>2000</v>
          </cell>
        </row>
        <row r="13431">
          <cell r="C13431" t="str">
            <v>2000</v>
          </cell>
        </row>
        <row r="13432">
          <cell r="C13432" t="str">
            <v>2000</v>
          </cell>
        </row>
        <row r="13433">
          <cell r="C13433" t="str">
            <v>2000</v>
          </cell>
        </row>
        <row r="13434">
          <cell r="C13434" t="str">
            <v>2000</v>
          </cell>
        </row>
        <row r="13435">
          <cell r="C13435" t="str">
            <v>2000</v>
          </cell>
        </row>
        <row r="13436">
          <cell r="C13436" t="str">
            <v>2000</v>
          </cell>
        </row>
        <row r="13437">
          <cell r="C13437" t="str">
            <v>2000</v>
          </cell>
        </row>
        <row r="13438">
          <cell r="C13438" t="str">
            <v>2000</v>
          </cell>
        </row>
        <row r="13439">
          <cell r="C13439" t="str">
            <v>2000</v>
          </cell>
        </row>
        <row r="13440">
          <cell r="C13440" t="str">
            <v>2000</v>
          </cell>
        </row>
        <row r="13441">
          <cell r="C13441" t="str">
            <v>2000</v>
          </cell>
        </row>
        <row r="13442">
          <cell r="C13442" t="str">
            <v>2000</v>
          </cell>
        </row>
        <row r="13443">
          <cell r="C13443" t="str">
            <v>2000</v>
          </cell>
        </row>
        <row r="13444">
          <cell r="C13444" t="str">
            <v>2000</v>
          </cell>
        </row>
        <row r="13445">
          <cell r="C13445" t="str">
            <v>2000</v>
          </cell>
        </row>
        <row r="13446">
          <cell r="C13446" t="str">
            <v>2000</v>
          </cell>
        </row>
        <row r="13447">
          <cell r="C13447" t="str">
            <v>2000</v>
          </cell>
        </row>
        <row r="13448">
          <cell r="C13448" t="str">
            <v>2000</v>
          </cell>
        </row>
        <row r="13449">
          <cell r="C13449" t="str">
            <v>2000</v>
          </cell>
        </row>
        <row r="13450">
          <cell r="C13450" t="str">
            <v>2000</v>
          </cell>
        </row>
        <row r="13451">
          <cell r="C13451" t="str">
            <v>2000</v>
          </cell>
        </row>
        <row r="13452">
          <cell r="C13452" t="str">
            <v>2000</v>
          </cell>
        </row>
        <row r="13453">
          <cell r="C13453" t="str">
            <v>2000</v>
          </cell>
        </row>
        <row r="13454">
          <cell r="C13454" t="str">
            <v>2000</v>
          </cell>
        </row>
        <row r="13455">
          <cell r="C13455" t="str">
            <v>2000</v>
          </cell>
        </row>
        <row r="13456">
          <cell r="C13456" t="str">
            <v>2000</v>
          </cell>
        </row>
        <row r="13457">
          <cell r="C13457" t="str">
            <v>2000</v>
          </cell>
        </row>
        <row r="13458">
          <cell r="C13458" t="str">
            <v>2000</v>
          </cell>
        </row>
        <row r="13459">
          <cell r="C13459" t="str">
            <v>2000</v>
          </cell>
        </row>
        <row r="13460">
          <cell r="C13460" t="str">
            <v>2000</v>
          </cell>
        </row>
        <row r="13461">
          <cell r="C13461" t="str">
            <v>2000</v>
          </cell>
        </row>
        <row r="13462">
          <cell r="C13462" t="str">
            <v>2000</v>
          </cell>
        </row>
        <row r="13463">
          <cell r="C13463" t="str">
            <v>2000</v>
          </cell>
        </row>
        <row r="13464">
          <cell r="C13464" t="str">
            <v>2000</v>
          </cell>
        </row>
        <row r="13465">
          <cell r="C13465" t="str">
            <v>2000</v>
          </cell>
        </row>
        <row r="13466">
          <cell r="C13466" t="str">
            <v>2000</v>
          </cell>
        </row>
        <row r="13467">
          <cell r="C13467" t="str">
            <v>2000</v>
          </cell>
        </row>
        <row r="13468">
          <cell r="C13468" t="str">
            <v>2000</v>
          </cell>
        </row>
        <row r="13469">
          <cell r="C13469" t="str">
            <v>2000</v>
          </cell>
        </row>
        <row r="13470">
          <cell r="C13470" t="str">
            <v>2000</v>
          </cell>
        </row>
        <row r="13471">
          <cell r="C13471" t="str">
            <v>2000</v>
          </cell>
        </row>
        <row r="13472">
          <cell r="C13472" t="str">
            <v>2000</v>
          </cell>
        </row>
        <row r="13473">
          <cell r="C13473" t="str">
            <v>2000</v>
          </cell>
        </row>
        <row r="13474">
          <cell r="C13474" t="str">
            <v>2000</v>
          </cell>
        </row>
        <row r="13475">
          <cell r="C13475" t="str">
            <v>2000</v>
          </cell>
        </row>
        <row r="13476">
          <cell r="C13476" t="str">
            <v>2000</v>
          </cell>
        </row>
        <row r="13477">
          <cell r="C13477" t="str">
            <v>2000</v>
          </cell>
        </row>
        <row r="13478">
          <cell r="C13478" t="str">
            <v>2000</v>
          </cell>
        </row>
        <row r="13479">
          <cell r="C13479" t="str">
            <v>2000</v>
          </cell>
        </row>
        <row r="13480">
          <cell r="C13480" t="str">
            <v>2000</v>
          </cell>
        </row>
        <row r="13481">
          <cell r="C13481" t="str">
            <v>2000</v>
          </cell>
        </row>
        <row r="13482">
          <cell r="C13482" t="str">
            <v>2000</v>
          </cell>
        </row>
        <row r="13483">
          <cell r="C13483" t="str">
            <v>2000</v>
          </cell>
        </row>
        <row r="13484">
          <cell r="C13484" t="str">
            <v>2000</v>
          </cell>
        </row>
        <row r="13485">
          <cell r="C13485" t="str">
            <v>2000</v>
          </cell>
        </row>
        <row r="13486">
          <cell r="C13486" t="str">
            <v>2000</v>
          </cell>
        </row>
        <row r="13487">
          <cell r="C13487" t="str">
            <v>2000</v>
          </cell>
        </row>
        <row r="13488">
          <cell r="C13488" t="str">
            <v>2000</v>
          </cell>
        </row>
        <row r="13489">
          <cell r="C13489" t="str">
            <v>2000</v>
          </cell>
        </row>
        <row r="13490">
          <cell r="C13490" t="str">
            <v>2000</v>
          </cell>
        </row>
        <row r="13491">
          <cell r="C13491" t="str">
            <v>2000</v>
          </cell>
        </row>
        <row r="13492">
          <cell r="C13492" t="str">
            <v>2000</v>
          </cell>
        </row>
        <row r="13493">
          <cell r="C13493" t="str">
            <v>2000</v>
          </cell>
        </row>
        <row r="13494">
          <cell r="C13494" t="str">
            <v>2000</v>
          </cell>
        </row>
        <row r="13495">
          <cell r="C13495" t="str">
            <v>2000</v>
          </cell>
        </row>
        <row r="13496">
          <cell r="C13496" t="str">
            <v>2000</v>
          </cell>
        </row>
        <row r="13497">
          <cell r="C13497" t="str">
            <v>2000</v>
          </cell>
        </row>
        <row r="13498">
          <cell r="C13498" t="str">
            <v>2000</v>
          </cell>
        </row>
        <row r="13499">
          <cell r="C13499" t="str">
            <v>2000</v>
          </cell>
        </row>
        <row r="13500">
          <cell r="C13500" t="str">
            <v>2000</v>
          </cell>
        </row>
        <row r="13501">
          <cell r="C13501" t="str">
            <v>2000</v>
          </cell>
        </row>
        <row r="13502">
          <cell r="C13502" t="str">
            <v>2000</v>
          </cell>
        </row>
        <row r="13503">
          <cell r="C13503" t="str">
            <v>2000</v>
          </cell>
        </row>
        <row r="13504">
          <cell r="C13504" t="str">
            <v>2000</v>
          </cell>
        </row>
        <row r="13505">
          <cell r="C13505" t="str">
            <v>2000</v>
          </cell>
        </row>
        <row r="13506">
          <cell r="C13506" t="str">
            <v>2000</v>
          </cell>
        </row>
        <row r="13507">
          <cell r="C13507" t="str">
            <v>2000</v>
          </cell>
        </row>
        <row r="13508">
          <cell r="C13508" t="str">
            <v>2000</v>
          </cell>
        </row>
        <row r="13509">
          <cell r="C13509" t="str">
            <v>2000</v>
          </cell>
        </row>
        <row r="13510">
          <cell r="C13510" t="str">
            <v>2000</v>
          </cell>
        </row>
        <row r="13511">
          <cell r="C13511" t="str">
            <v>2000</v>
          </cell>
        </row>
        <row r="13512">
          <cell r="C13512" t="str">
            <v>2000</v>
          </cell>
        </row>
        <row r="13513">
          <cell r="C13513" t="str">
            <v>2000</v>
          </cell>
        </row>
        <row r="13514">
          <cell r="C13514" t="str">
            <v>2000</v>
          </cell>
        </row>
        <row r="13515">
          <cell r="C13515" t="str">
            <v>2000</v>
          </cell>
        </row>
        <row r="13516">
          <cell r="C13516" t="str">
            <v>2000</v>
          </cell>
        </row>
        <row r="13517">
          <cell r="C13517" t="str">
            <v>2000</v>
          </cell>
        </row>
        <row r="13518">
          <cell r="C13518" t="str">
            <v>2000</v>
          </cell>
        </row>
        <row r="13519">
          <cell r="C13519" t="str">
            <v>2000</v>
          </cell>
        </row>
        <row r="13520">
          <cell r="C13520" t="str">
            <v>2000</v>
          </cell>
        </row>
        <row r="13521">
          <cell r="C13521" t="str">
            <v>2000</v>
          </cell>
        </row>
        <row r="13522">
          <cell r="C13522" t="str">
            <v>2000</v>
          </cell>
        </row>
        <row r="13523">
          <cell r="C13523" t="str">
            <v>2000</v>
          </cell>
        </row>
        <row r="13524">
          <cell r="C13524" t="str">
            <v>2000</v>
          </cell>
        </row>
        <row r="13525">
          <cell r="C13525" t="str">
            <v>2000</v>
          </cell>
        </row>
        <row r="13526">
          <cell r="C13526" t="str">
            <v>2000</v>
          </cell>
        </row>
        <row r="13527">
          <cell r="C13527" t="str">
            <v>2000</v>
          </cell>
        </row>
        <row r="13528">
          <cell r="C13528" t="str">
            <v>2000</v>
          </cell>
        </row>
        <row r="13529">
          <cell r="C13529" t="str">
            <v>2000</v>
          </cell>
        </row>
        <row r="13530">
          <cell r="C13530" t="str">
            <v>2000</v>
          </cell>
        </row>
        <row r="13531">
          <cell r="C13531" t="str">
            <v>2000</v>
          </cell>
        </row>
        <row r="13532">
          <cell r="C13532" t="str">
            <v>2000</v>
          </cell>
        </row>
        <row r="13533">
          <cell r="C13533" t="str">
            <v>2000</v>
          </cell>
        </row>
        <row r="13534">
          <cell r="C13534" t="str">
            <v>2000</v>
          </cell>
        </row>
        <row r="13535">
          <cell r="C13535" t="str">
            <v>2000</v>
          </cell>
        </row>
        <row r="13536">
          <cell r="C13536" t="str">
            <v>2000</v>
          </cell>
        </row>
        <row r="13537">
          <cell r="C13537" t="str">
            <v>2000</v>
          </cell>
        </row>
        <row r="13538">
          <cell r="C13538" t="str">
            <v>2000</v>
          </cell>
        </row>
        <row r="13539">
          <cell r="C13539" t="str">
            <v>2000</v>
          </cell>
        </row>
        <row r="13540">
          <cell r="C13540" t="str">
            <v>2000</v>
          </cell>
        </row>
        <row r="13541">
          <cell r="C13541" t="str">
            <v>2000</v>
          </cell>
        </row>
        <row r="13542">
          <cell r="C13542" t="str">
            <v>2000</v>
          </cell>
        </row>
        <row r="13543">
          <cell r="C13543" t="str">
            <v>2000</v>
          </cell>
        </row>
        <row r="13544">
          <cell r="C13544" t="str">
            <v>2000</v>
          </cell>
        </row>
        <row r="13545">
          <cell r="C13545" t="str">
            <v>2000</v>
          </cell>
        </row>
        <row r="13546">
          <cell r="C13546" t="str">
            <v>2000</v>
          </cell>
        </row>
        <row r="13547">
          <cell r="C13547" t="str">
            <v>2000</v>
          </cell>
        </row>
        <row r="13548">
          <cell r="C13548" t="str">
            <v>2000</v>
          </cell>
        </row>
        <row r="13549">
          <cell r="C13549" t="str">
            <v>2000</v>
          </cell>
        </row>
        <row r="13550">
          <cell r="C13550" t="str">
            <v>2000</v>
          </cell>
        </row>
        <row r="13551">
          <cell r="C13551" t="str">
            <v>2000</v>
          </cell>
        </row>
        <row r="13552">
          <cell r="C13552" t="str">
            <v>2000</v>
          </cell>
        </row>
        <row r="13553">
          <cell r="C13553" t="str">
            <v>2000</v>
          </cell>
        </row>
        <row r="13554">
          <cell r="C13554" t="str">
            <v>2000</v>
          </cell>
        </row>
        <row r="13555">
          <cell r="C13555" t="str">
            <v>2000</v>
          </cell>
        </row>
        <row r="13556">
          <cell r="C13556" t="str">
            <v>2000</v>
          </cell>
        </row>
        <row r="13557">
          <cell r="C13557" t="str">
            <v>2000</v>
          </cell>
        </row>
        <row r="13558">
          <cell r="C13558" t="str">
            <v>2000</v>
          </cell>
        </row>
        <row r="13559">
          <cell r="C13559" t="str">
            <v>2000</v>
          </cell>
        </row>
        <row r="13560">
          <cell r="C13560" t="str">
            <v>2000</v>
          </cell>
        </row>
        <row r="13561">
          <cell r="C13561" t="str">
            <v>2000</v>
          </cell>
        </row>
        <row r="13562">
          <cell r="C13562" t="str">
            <v>2000</v>
          </cell>
        </row>
        <row r="13563">
          <cell r="C13563" t="str">
            <v>2000</v>
          </cell>
        </row>
        <row r="13564">
          <cell r="C13564" t="str">
            <v>2000</v>
          </cell>
        </row>
        <row r="13565">
          <cell r="C13565" t="str">
            <v>2000</v>
          </cell>
        </row>
        <row r="13566">
          <cell r="C13566" t="str">
            <v>2000</v>
          </cell>
        </row>
        <row r="13567">
          <cell r="C13567" t="str">
            <v>2000</v>
          </cell>
        </row>
        <row r="13568">
          <cell r="C13568" t="str">
            <v>2000</v>
          </cell>
        </row>
        <row r="13569">
          <cell r="C13569" t="str">
            <v>2000</v>
          </cell>
        </row>
        <row r="13570">
          <cell r="C13570" t="str">
            <v>2000</v>
          </cell>
        </row>
        <row r="13571">
          <cell r="C13571" t="str">
            <v>2000</v>
          </cell>
        </row>
        <row r="13572">
          <cell r="C13572" t="str">
            <v>2000</v>
          </cell>
        </row>
        <row r="13573">
          <cell r="C13573" t="str">
            <v>2000</v>
          </cell>
        </row>
        <row r="13574">
          <cell r="C13574" t="str">
            <v>2000</v>
          </cell>
        </row>
        <row r="13575">
          <cell r="C13575" t="str">
            <v>2000</v>
          </cell>
        </row>
        <row r="13576">
          <cell r="C13576" t="str">
            <v>2000</v>
          </cell>
        </row>
        <row r="13577">
          <cell r="C13577" t="str">
            <v>2000</v>
          </cell>
        </row>
        <row r="13578">
          <cell r="C13578" t="str">
            <v>2000</v>
          </cell>
        </row>
        <row r="13579">
          <cell r="C13579" t="str">
            <v>2000</v>
          </cell>
        </row>
        <row r="13580">
          <cell r="C13580" t="str">
            <v>2000</v>
          </cell>
        </row>
        <row r="13581">
          <cell r="C13581" t="str">
            <v>2000</v>
          </cell>
        </row>
        <row r="13582">
          <cell r="C13582" t="str">
            <v>2000</v>
          </cell>
        </row>
        <row r="13583">
          <cell r="C13583" t="str">
            <v>2000</v>
          </cell>
        </row>
        <row r="13584">
          <cell r="C13584" t="str">
            <v>2000</v>
          </cell>
        </row>
        <row r="13585">
          <cell r="C13585" t="str">
            <v>2000</v>
          </cell>
        </row>
        <row r="13586">
          <cell r="C13586" t="str">
            <v>2000</v>
          </cell>
        </row>
        <row r="13587">
          <cell r="C13587" t="str">
            <v>2000</v>
          </cell>
        </row>
        <row r="13588">
          <cell r="C13588" t="str">
            <v>2000</v>
          </cell>
        </row>
        <row r="13589">
          <cell r="C13589" t="str">
            <v>2000</v>
          </cell>
        </row>
        <row r="13590">
          <cell r="C13590" t="str">
            <v>2000</v>
          </cell>
        </row>
        <row r="13591">
          <cell r="C13591" t="str">
            <v>2000</v>
          </cell>
        </row>
        <row r="13592">
          <cell r="C13592" t="str">
            <v>2000</v>
          </cell>
        </row>
        <row r="13593">
          <cell r="C13593" t="str">
            <v>2000</v>
          </cell>
        </row>
        <row r="13594">
          <cell r="C13594" t="str">
            <v>2000</v>
          </cell>
        </row>
        <row r="13595">
          <cell r="C13595" t="str">
            <v>2000</v>
          </cell>
        </row>
        <row r="13596">
          <cell r="C13596" t="str">
            <v>2000</v>
          </cell>
        </row>
        <row r="13597">
          <cell r="C13597" t="str">
            <v>2000</v>
          </cell>
        </row>
        <row r="13598">
          <cell r="C13598" t="str">
            <v>2000</v>
          </cell>
        </row>
        <row r="13599">
          <cell r="C13599" t="str">
            <v>2000</v>
          </cell>
        </row>
        <row r="13600">
          <cell r="C13600" t="str">
            <v>2000</v>
          </cell>
        </row>
        <row r="13601">
          <cell r="C13601" t="str">
            <v>2000</v>
          </cell>
        </row>
        <row r="13602">
          <cell r="C13602" t="str">
            <v>2000</v>
          </cell>
        </row>
        <row r="13603">
          <cell r="C13603" t="str">
            <v>2000</v>
          </cell>
        </row>
        <row r="13604">
          <cell r="C13604" t="str">
            <v>2000</v>
          </cell>
        </row>
        <row r="13605">
          <cell r="C13605" t="str">
            <v>2000</v>
          </cell>
        </row>
        <row r="13606">
          <cell r="C13606" t="str">
            <v>2000</v>
          </cell>
        </row>
        <row r="13607">
          <cell r="C13607" t="str">
            <v>2000</v>
          </cell>
        </row>
        <row r="13608">
          <cell r="C13608" t="str">
            <v>2000</v>
          </cell>
        </row>
        <row r="13609">
          <cell r="C13609" t="str">
            <v>2000</v>
          </cell>
        </row>
        <row r="13610">
          <cell r="C13610" t="str">
            <v>2000</v>
          </cell>
        </row>
        <row r="13611">
          <cell r="C13611" t="str">
            <v>2000</v>
          </cell>
        </row>
        <row r="13612">
          <cell r="C13612" t="str">
            <v>2000</v>
          </cell>
        </row>
        <row r="13613">
          <cell r="C13613" t="str">
            <v>2000</v>
          </cell>
        </row>
        <row r="13614">
          <cell r="C13614" t="str">
            <v>2000</v>
          </cell>
        </row>
        <row r="13615">
          <cell r="C13615" t="str">
            <v>2000</v>
          </cell>
        </row>
        <row r="13616">
          <cell r="C13616" t="str">
            <v>2000</v>
          </cell>
        </row>
        <row r="13617">
          <cell r="C13617" t="str">
            <v>2000</v>
          </cell>
        </row>
        <row r="13618">
          <cell r="C13618" t="str">
            <v>2000</v>
          </cell>
        </row>
        <row r="13619">
          <cell r="C13619" t="str">
            <v>2000</v>
          </cell>
        </row>
        <row r="13620">
          <cell r="C13620" t="str">
            <v>2000</v>
          </cell>
        </row>
        <row r="13621">
          <cell r="C13621" t="str">
            <v>2000</v>
          </cell>
        </row>
        <row r="13622">
          <cell r="C13622" t="str">
            <v>2000</v>
          </cell>
        </row>
        <row r="13623">
          <cell r="C13623" t="str">
            <v>2000</v>
          </cell>
        </row>
        <row r="13624">
          <cell r="C13624" t="str">
            <v>2000</v>
          </cell>
        </row>
        <row r="13625">
          <cell r="C13625" t="str">
            <v>2000</v>
          </cell>
        </row>
        <row r="13626">
          <cell r="C13626" t="str">
            <v>2000</v>
          </cell>
        </row>
        <row r="13627">
          <cell r="C13627" t="str">
            <v>2000</v>
          </cell>
        </row>
        <row r="13628">
          <cell r="C13628" t="str">
            <v>2000</v>
          </cell>
        </row>
        <row r="13629">
          <cell r="C13629" t="str">
            <v>2000</v>
          </cell>
        </row>
        <row r="13630">
          <cell r="C13630" t="str">
            <v>2000</v>
          </cell>
        </row>
        <row r="13631">
          <cell r="C13631" t="str">
            <v>2000</v>
          </cell>
        </row>
        <row r="13632">
          <cell r="C13632" t="str">
            <v>2000</v>
          </cell>
        </row>
        <row r="13633">
          <cell r="C13633" t="str">
            <v>2000</v>
          </cell>
        </row>
        <row r="13634">
          <cell r="C13634" t="str">
            <v>2000</v>
          </cell>
        </row>
        <row r="13635">
          <cell r="C13635" t="str">
            <v>2000</v>
          </cell>
        </row>
        <row r="13636">
          <cell r="C13636" t="str">
            <v>2000</v>
          </cell>
        </row>
        <row r="13637">
          <cell r="C13637" t="str">
            <v>2000</v>
          </cell>
        </row>
        <row r="13638">
          <cell r="C13638" t="str">
            <v>2000</v>
          </cell>
        </row>
        <row r="13639">
          <cell r="C13639" t="str">
            <v>2000</v>
          </cell>
        </row>
        <row r="13640">
          <cell r="C13640" t="str">
            <v>2000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2">
          <cell r="E12">
            <v>1400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STIC"/>
      <sheetName val="Domprice"/>
      <sheetName val="POP SALARY "/>
      <sheetName val="SALES"/>
      <sheetName val="M.I.S."/>
      <sheetName val="Stock &amp;D"/>
      <sheetName val="Share Price Data  (2) (2)"/>
      <sheetName val="Paint"/>
      <sheetName val="PVC FBD"/>
      <sheetName val="RM DHR"/>
      <sheetName val="Data"/>
      <sheetName val="Alloc"/>
      <sheetName val="Validate"/>
      <sheetName val="Справочник"/>
      <sheetName val="Sheet1"/>
      <sheetName val="SPT vs PHI"/>
      <sheetName val="ESOS"/>
      <sheetName val="Summary"/>
      <sheetName val="Index"/>
      <sheetName val="Inter Co Balances"/>
      <sheetName val="Material List "/>
      <sheetName val="BALANCE-IOTL "/>
      <sheetName val="CSR budget 2016-17"/>
      <sheetName val="Final"/>
      <sheetName val="synthgraph"/>
      <sheetName val="Power &amp; Fuel(c)"/>
      <sheetName val="TargIS"/>
      <sheetName val="TargBSCF"/>
      <sheetName val="MASTER"/>
      <sheetName val="Additions"/>
      <sheetName val="KISSAN"/>
      <sheetName val="Power_&amp;_Fuel(c)"/>
      <sheetName val="Share_Price_Data__(2)_(2)"/>
      <sheetName val="base sheet"/>
      <sheetName val="JSCPL"/>
      <sheetName val="Earnings model"/>
      <sheetName val="Template"/>
      <sheetName val="Sheet2"/>
      <sheetName val="Sch 5 to 8"/>
      <sheetName val="Feb 04"/>
      <sheetName val="ACCTS- FIN"/>
      <sheetName val="Masters"/>
      <sheetName val="Graph"/>
      <sheetName val="GER IFO vs Const"/>
      <sheetName val="Europe sales Graph"/>
      <sheetName val="EU Ind vs EU Cons"/>
      <sheetName val="Balance Sheet Details CMC"/>
      <sheetName val="analysis"/>
      <sheetName val="Dropdowns"/>
      <sheetName val="cpbl"/>
      <sheetName val="JAN"/>
      <sheetName val="RPT 71-VOLUME DATA-PCI "/>
      <sheetName val="RPT 72-VOLUME DATA-Industry"/>
      <sheetName val="BP 2001 rates"/>
      <sheetName val="Anx-M"/>
      <sheetName val="Main"/>
      <sheetName val="Share_Price_Data__(2)_(2)1"/>
      <sheetName val="ReworkLabour"/>
      <sheetName val="TBEAM"/>
      <sheetName val="Rate Analysis"/>
      <sheetName val="Mix Design"/>
      <sheetName val="std-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Inv Det"/>
      <sheetName val="BS Abs"/>
      <sheetName val="Ratio"/>
      <sheetName val="Ratio B"/>
      <sheetName val="GRAPH"/>
      <sheetName val="ED"/>
      <sheetName val="TDS"/>
      <sheetName val="Deb age"/>
      <sheetName val="D.R."/>
      <sheetName val="Mod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nn-1"/>
      <sheetName val="Ann-2"/>
      <sheetName val="Ann-3"/>
      <sheetName val="Ann-4"/>
      <sheetName val="Ann-5"/>
      <sheetName val="Ann-6"/>
      <sheetName val="Ann-7"/>
      <sheetName val="Ann-7a"/>
      <sheetName val="Ann-8"/>
      <sheetName val="Ann-9"/>
      <sheetName val="Ann-10"/>
      <sheetName val="Ann-11"/>
      <sheetName val="Ann-12"/>
      <sheetName val="Ann-13"/>
      <sheetName val="Ann-14"/>
      <sheetName val="Ann-15"/>
      <sheetName val="Ann-16"/>
      <sheetName val="Ann-17"/>
      <sheetName val="Ann-18"/>
      <sheetName val="Ann-19"/>
      <sheetName val="Ann-20"/>
      <sheetName val="Ann-21"/>
      <sheetName val="Ann-22"/>
      <sheetName val="Ann-23"/>
      <sheetName val="Ann-23A"/>
      <sheetName val="Ann-24"/>
      <sheetName val="Ann-25"/>
      <sheetName val="Ann-26"/>
      <sheetName val="Ann-27"/>
      <sheetName val="Ann-28"/>
      <sheetName val="Ann-29"/>
      <sheetName val="Ann-30"/>
      <sheetName val="Ann-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use 12 (b)"/>
      <sheetName val="Excise on RM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BE"/>
      <sheetName val="Final"/>
      <sheetName val="Customer Wise"/>
      <sheetName val="Order Wise"/>
      <sheetName val="Prod"/>
      <sheetName val="D &amp; C Pivot"/>
      <sheetName val="Sheet1"/>
      <sheetName val="Should_BE"/>
      <sheetName val="Customer_Wise"/>
      <sheetName val="Order_Wise"/>
      <sheetName val="D_&amp;_C_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 SUMM-APR-JUNE"/>
      <sheetName val="final summ qtrly"/>
      <sheetName val="QTRLY FILE"/>
      <sheetName val="MASTER"/>
      <sheetName val="SUMM"/>
      <sheetName val="COST PER KG "/>
      <sheetName val="FINAL_SUMM-APR-JUNE"/>
      <sheetName val="final_summ_qtrly"/>
      <sheetName val="QTRLY_FILE"/>
      <sheetName val="COST_PER_KG_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7"/>
      <sheetName val="Combine (2)"/>
      <sheetName val="summary"/>
      <sheetName val="COMPARATIVE ANALYSIS"/>
      <sheetName val="SALES COMPARISON"/>
      <sheetName val="RATIO"/>
      <sheetName val="PMJ-APR-JULY"/>
      <sheetName val="TBLINKAGE (2)"/>
      <sheetName val="Analysis"/>
      <sheetName val="unlinked tb"/>
      <sheetName val="QTY 06-07"/>
      <sheetName val="TBLINKAGE"/>
      <sheetName val="BS 03-07"/>
      <sheetName val="BSGROP"/>
      <sheetName val="Stock_Cons"/>
      <sheetName val="Cashflow"/>
      <sheetName val="QTY05"/>
      <sheetName val="Dep"/>
      <sheetName val="Stock_ConsEUPEC"/>
      <sheetName val="PORT Stock"/>
      <sheetName val="Abs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0">
          <cell r="C60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. 6Bin Million"/>
      <sheetName val="Sch. 6B"/>
      <sheetName val="Interest on fixed loan"/>
      <sheetName val="Summary"/>
      <sheetName val="building cap."/>
      <sheetName val="POP SALARY "/>
      <sheetName val="POP RATES &amp; TAXES"/>
      <sheetName val="POP AUDIT FEES"/>
      <sheetName val="POP FINANCE CHARGES"/>
      <sheetName val="POP-TRAINNING EXPENSES"/>
      <sheetName val="A02100043-POP LOSS ON FWD"/>
      <sheetName val="A02100042 - POP PROGIT ON FWD"/>
      <sheetName val="A02100038 - EQUIPMENT HIRE"/>
      <sheetName val="A02100036-ERECTOR EXPS"/>
      <sheetName val="A02100028 - POWER"/>
      <sheetName val="A02100009 - POP LEGAL &amp; PROFF"/>
      <sheetName val="A02100007-POP TRVL  CONV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Tax (2)"/>
      <sheetName val="Assumptions - Sugar"/>
      <sheetName val="Assumptions-Fancy Sugar"/>
      <sheetName val="Cons-P&amp;L"/>
      <sheetName val="Financials"/>
      <sheetName val="Ratios"/>
      <sheetName val="WC Estimates"/>
      <sheetName val="Power&amp;Fuel"/>
      <sheetName val="Power&amp;Fuel (2)"/>
      <sheetName val="Depreciation"/>
      <sheetName val="debt schedule"/>
      <sheetName val="Tax"/>
      <sheetName val="Valuation"/>
      <sheetName val="Power_Fuel"/>
      <sheetName val="_x0000__x0000__x0000__x0002__x0000__x0000__x0000__x0000_䀘_x0000__x0000__x0000__x0000__x0001__x0000_"/>
      <sheetName val="_x0000__x0000__x0000__x0002__x0000__x0000__x0000__x0000_䀦_x0000__x0000__x0000__x0000__x0001__x0000__x0000__x0000_㵈ˑ㵰㿪_x0000_"/>
      <sheetName val="Sheet1"/>
      <sheetName val="Dec"/>
      <sheetName val="COST PER KG  (Qtr)"/>
      <sheetName val=""/>
      <sheetName val="March.10"/>
      <sheetName val="???_x0002_????䀘????_x0001_?"/>
      <sheetName val="???_x0002_????䀦????_x0001_???㵈ˑ㵰㿪?"/>
      <sheetName val="MC.9 - ROH"/>
      <sheetName val="stores &amp; spares"/>
      <sheetName val="____x0002_____䀘_____x0001__"/>
      <sheetName val="____x0002_____䀦_____x0001____㵈ˑ㵰㿪_"/>
      <sheetName val="_x005f_x0000__x005f_x0000__x005f_x0000__x005f_x0002__x0"/>
      <sheetName val="____x005f_x0002_____䀘_____x005f_x0001__"/>
      <sheetName val="____x005f_x0002_____䀦_____x005f_x0001____㵈ˑ"/>
      <sheetName val="???_x005f_x0002_????䀘????_x005f_x0001_?"/>
      <sheetName val="???_x005f_x0002_????䀦????_x005f_x0001_???㵈ˑ"/>
      <sheetName val="_x005f_x005f_x005f_x0000__x005f_x005f_x005f_x0000__x005"/>
      <sheetName val="____x005f_x005f_x005f_x0002_____䀘_____x005f"/>
      <sheetName val="____x005f_x005f_x005f_x0002_____䀦_____x005f"/>
      <sheetName val="???_x005f_x005f_x005f_x0002_????䀘????_x005f"/>
      <sheetName val="???_x005f_x005f_x005f_x0002_????䀦????_x005f"/>
      <sheetName val="_x005f_x005f_x005f_x005f_x005f_x005f_x005f_x0000__x005f"/>
      <sheetName val="____x005f_x005f_x005f_x005f_x005f_x005f_x005f_x0002____"/>
      <sheetName val="???_x005f_x005f_x005f_x005f_x005f_x005f_x005f_x0002_???"/>
      <sheetName val="Excise on RM"/>
      <sheetName val="Computation"/>
      <sheetName val="Paramaters"/>
      <sheetName val="Do not delete"/>
      <sheetName val="ADDTIONS"/>
      <sheetName val="#REF"/>
      <sheetName val="Sheet2"/>
      <sheetName val="BS &amp; P&amp;L"/>
      <sheetName val="_x0000__x0000__x0000__x0002__x0"/>
      <sheetName val="____x0002_____䀦_____x0001____㵈ˑ"/>
      <sheetName val="???_x0002_????䀦????_x0001_???㵈ˑ"/>
      <sheetName val="_x005f_x0000__x005f_x0000__x005"/>
      <sheetName val="____x005f_x0002_____䀘_____x005f"/>
      <sheetName val="____x005f_x0002_____䀦_____x005f"/>
      <sheetName val="???_x005f_x0002_????䀘????_x005f"/>
      <sheetName val="???_x005f_x0002_????䀦????_x005f"/>
      <sheetName val="_x005f_x005f_x005f_x0000__x005f"/>
      <sheetName val="____x005f_x005f_x005f_x0002____"/>
      <sheetName val="???_x005f_x005f_x005f_x0002_???"/>
      <sheetName val="Balance regroupée"/>
      <sheetName val="Sheet-2"/>
      <sheetName val="Photocopy"/>
      <sheetName val="FA Register"/>
      <sheetName val="Costing-blk-B"/>
      <sheetName val="Assumptions"/>
      <sheetName val="PAP France"/>
      <sheetName val="POP SALARY "/>
      <sheetName val="???_x0002__x0"/>
      <sheetName val="Quarterly Scrap"/>
      <sheetName val="Raw Data"/>
      <sheetName val="Raw Mtls."/>
      <sheetName val="WIP"/>
      <sheetName val="Finished Goods"/>
      <sheetName val="GiaVL"/>
      <sheetName val="Cschedules"/>
      <sheetName val="CMA"/>
      <sheetName val="tb"/>
      <sheetName val="Breadown"/>
      <sheetName val="_x0002_䀘_x0001_"/>
      <sheetName val="_x0002_䀦_x0001_㵈ˑ㵰㿪"/>
      <sheetName val="_x0002__x0"/>
      <sheetName val="Country"/>
      <sheetName val="MaterialSelection"/>
      <sheetName val="MaterialGroup"/>
      <sheetName val="Currency"/>
      <sheetName val="SuppliersSelection"/>
      <sheetName val="BD"/>
      <sheetName val="ArticlesSelection"/>
      <sheetName val="ProductSelection"/>
      <sheetName val="RFQSelection"/>
      <sheetName val="Fixexp_analysis"/>
      <sheetName val="Key-Ind"/>
      <sheetName val="Rmvar"/>
      <sheetName val="Prov. Comm. Inv."/>
      <sheetName val="CASHFLOWS"/>
      <sheetName val="CO_1"/>
      <sheetName val="PREPAYMENTS"/>
      <sheetName val="Valuation - Daurala Sugar"/>
      <sheetName val="대차대조표-공시형"/>
      <sheetName val="Lookups"/>
      <sheetName val="CRITERIA1"/>
      <sheetName val="DLR-WK"/>
      <sheetName val="OTH-WK"/>
      <sheetName val="BLN Detail 2000"/>
      <sheetName val="CIP Summary 0012"/>
      <sheetName val="CIP Detail 0011"/>
      <sheetName val="VLOOK"/>
      <sheetName val="99 to 00 blns"/>
      <sheetName val="_x005f_x005f_x005f_x005f_x005f_x005f_x005f_x005f_x005f_x005f_"/>
      <sheetName val="____x005f_x005f_x005f_x005f_x005f_x005f_x005f_x005f_x00"/>
      <sheetName val="???_x005f_x005f_x005f_x005f_x005f_x005f_x005f_x005f_x00"/>
      <sheetName val="Invoice"/>
      <sheetName val="full-gl-fi"/>
      <sheetName val="Statements"/>
      <sheetName val="MUS Testing"/>
      <sheetName val="A"/>
      <sheetName val="Cash Flow"/>
      <sheetName val="I.Tax"/>
      <sheetName val="B"/>
      <sheetName val="D"/>
      <sheetName val="Inputs"/>
      <sheetName val="Keyratios"/>
      <sheetName val="Cntrl Sheet"/>
      <sheetName val="NFF"/>
      <sheetName val="Facility"/>
      <sheetName val="deb"/>
      <sheetName val="SPR"/>
      <sheetName val="PAP"/>
      <sheetName val="Old"/>
      <sheetName val="Internet"/>
      <sheetName val="Accounts"/>
      <sheetName val="INCOME "/>
      <sheetName val="5 Star Hotel"/>
      <sheetName val="TBLINKAGE"/>
      <sheetName val="Budget 2"/>
      <sheetName val="VS 3"/>
      <sheetName val="IST 2"/>
      <sheetName val="Ausgabe 1"/>
      <sheetName val="VS 1"/>
      <sheetName val="AP"/>
      <sheetName val="VS 2"/>
      <sheetName val="entitlements"/>
      <sheetName val="Cashflow with no investment"/>
      <sheetName val="analysis"/>
      <sheetName val="pending indent"/>
      <sheetName val=" Comp"/>
      <sheetName val="REPORT"/>
      <sheetName val="Provision MIS"/>
      <sheetName val="TRIAL BALANCE"/>
      <sheetName val="Output"/>
      <sheetName val="DSCR-IRR"/>
      <sheetName val="Fundflow"/>
      <sheetName val="BS"/>
      <sheetName val="Groupings 1"/>
      <sheetName val="Output Sheet"/>
      <sheetName val="V-13_NRV Testing-FG"/>
      <sheetName val="BLGR"/>
      <sheetName val="Sum proj"/>
      <sheetName val="Financial Estimates"/>
      <sheetName val="BSPL"/>
      <sheetName val="BILLS-BOTOUT"/>
      <sheetName val="BILLS-BUB"/>
      <sheetName val="BILLS-GUR"/>
      <sheetName val="BILLS-JBP"/>
      <sheetName val="BILLS-JPR"/>
      <sheetName val="New Projects"/>
      <sheetName val="Sep Trail"/>
      <sheetName val="Balancesheet"/>
      <sheetName val="Cover Page"/>
      <sheetName val="Lookup"/>
      <sheetName val="Other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Rates"/>
      <sheetName val="Q299"/>
      <sheetName val="Model"/>
      <sheetName val="GE3"/>
      <sheetName val="GE 2"/>
      <sheetName val="pending in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3">
          <cell r="A453" t="str">
            <v>Tata Consultancy</v>
          </cell>
          <cell r="B453">
            <v>4205.2</v>
          </cell>
        </row>
        <row r="454">
          <cell r="A454" t="str">
            <v>HCL Consulting</v>
          </cell>
          <cell r="B454">
            <v>2705.1</v>
          </cell>
        </row>
        <row r="455">
          <cell r="A455" t="str">
            <v>Wipro</v>
          </cell>
          <cell r="B455">
            <v>1639</v>
          </cell>
        </row>
        <row r="456">
          <cell r="A456" t="str">
            <v>Pentafour Software</v>
          </cell>
          <cell r="B456">
            <v>1002.7</v>
          </cell>
        </row>
        <row r="457">
          <cell r="A457" t="str">
            <v>Tata Unisys</v>
          </cell>
          <cell r="B457">
            <v>922.5</v>
          </cell>
        </row>
        <row r="458">
          <cell r="A458" t="str">
            <v>Silverline Ind.</v>
          </cell>
          <cell r="B458">
            <v>810</v>
          </cell>
        </row>
        <row r="459">
          <cell r="A459" t="str">
            <v>Infosys</v>
          </cell>
          <cell r="B459">
            <v>803.4</v>
          </cell>
        </row>
        <row r="460">
          <cell r="A460" t="str">
            <v>Fujitsu ICIM</v>
          </cell>
          <cell r="B460">
            <v>650</v>
          </cell>
        </row>
        <row r="461">
          <cell r="A461" t="str">
            <v>Square D Software</v>
          </cell>
          <cell r="B461">
            <v>573.1</v>
          </cell>
        </row>
        <row r="462">
          <cell r="A462" t="str">
            <v>Patni Computer Systems</v>
          </cell>
          <cell r="B462">
            <v>560</v>
          </cell>
        </row>
        <row r="469">
          <cell r="A469" t="str">
            <v>FY1992</v>
          </cell>
          <cell r="B469">
            <v>88.787569000000005</v>
          </cell>
          <cell r="C469">
            <v>22.481446000000005</v>
          </cell>
        </row>
        <row r="470">
          <cell r="A470" t="str">
            <v>FY1993</v>
          </cell>
          <cell r="B470">
            <v>137.184933</v>
          </cell>
          <cell r="C470">
            <v>35.089639999999996</v>
          </cell>
        </row>
        <row r="471">
          <cell r="A471" t="str">
            <v>FY1994</v>
          </cell>
          <cell r="B471">
            <v>288.98526500000003</v>
          </cell>
          <cell r="C471">
            <v>80.919432000000029</v>
          </cell>
        </row>
        <row r="472">
          <cell r="A472" t="str">
            <v>FY1995</v>
          </cell>
          <cell r="B472">
            <v>554.19435799999997</v>
          </cell>
          <cell r="C472">
            <v>133.24426599999995</v>
          </cell>
        </row>
        <row r="473">
          <cell r="A473" t="str">
            <v>FY1996</v>
          </cell>
          <cell r="B473">
            <v>885.55399999999997</v>
          </cell>
          <cell r="C473">
            <v>210.1</v>
          </cell>
        </row>
        <row r="474">
          <cell r="A474" t="str">
            <v>FY1997E</v>
          </cell>
          <cell r="B474">
            <v>1392.2</v>
          </cell>
          <cell r="C474">
            <v>333.89999999999992</v>
          </cell>
        </row>
        <row r="475">
          <cell r="A475" t="str">
            <v>FY1998E</v>
          </cell>
          <cell r="B475">
            <v>2576.573488</v>
          </cell>
          <cell r="C475">
            <v>603.63307900000018</v>
          </cell>
        </row>
        <row r="483">
          <cell r="A483" t="str">
            <v>FY1990</v>
          </cell>
          <cell r="B483">
            <v>1.55</v>
          </cell>
          <cell r="C483">
            <v>1.01</v>
          </cell>
        </row>
        <row r="484">
          <cell r="A484" t="str">
            <v>FY1991</v>
          </cell>
          <cell r="B484">
            <v>2.35</v>
          </cell>
          <cell r="C484">
            <v>1.87</v>
          </cell>
        </row>
        <row r="485">
          <cell r="A485" t="str">
            <v>FY1992</v>
          </cell>
          <cell r="B485">
            <v>4.3</v>
          </cell>
          <cell r="C485">
            <v>3.2</v>
          </cell>
        </row>
        <row r="486">
          <cell r="A486" t="str">
            <v>FY1993</v>
          </cell>
          <cell r="B486">
            <v>6.75</v>
          </cell>
          <cell r="C486">
            <v>4.9000000000000004</v>
          </cell>
        </row>
        <row r="487">
          <cell r="A487" t="str">
            <v>FY1994</v>
          </cell>
          <cell r="B487">
            <v>10.199999999999999</v>
          </cell>
          <cell r="C487">
            <v>6.95</v>
          </cell>
        </row>
        <row r="488">
          <cell r="A488" t="str">
            <v>FY1995</v>
          </cell>
          <cell r="B488">
            <v>15.35</v>
          </cell>
          <cell r="C488">
            <v>10.7</v>
          </cell>
        </row>
        <row r="489">
          <cell r="A489" t="str">
            <v>FY1996</v>
          </cell>
          <cell r="B489">
            <v>25.2</v>
          </cell>
          <cell r="C489">
            <v>16.7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age"/>
      <sheetName val="Template"/>
      <sheetName val="Model"/>
      <sheetName val="NatNews"/>
      <sheetName val="Interims"/>
      <sheetName val="Millennium_Equities(DMGT)"/>
      <sheetName val="Val"/>
      <sheetName val="CI"/>
      <sheetName val="FCF"/>
      <sheetName val="WebOut"/>
    </sheetNames>
    <sheetDataSet>
      <sheetData sheetId="0" refreshError="1"/>
      <sheetData sheetId="1" refreshError="1">
        <row r="71">
          <cell r="E71">
            <v>8</v>
          </cell>
          <cell r="F71">
            <v>8.6</v>
          </cell>
          <cell r="G71">
            <v>9.2449999999999992</v>
          </cell>
          <cell r="H71">
            <v>9.9383749999999988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7"/>
      <sheetName val="Combine (2)"/>
      <sheetName val="summary"/>
      <sheetName val="COMPARATIVE ANALYSIS"/>
      <sheetName val="SALES COMPARISON"/>
      <sheetName val="RATIO"/>
      <sheetName val="PMJ-APR-JULY"/>
      <sheetName val="TBLINKAGE (2)"/>
      <sheetName val="Analysis"/>
      <sheetName val="unlinked tb"/>
      <sheetName val="QTY 06-07"/>
      <sheetName val="TBLINKAGE"/>
      <sheetName val="BS 03-07"/>
      <sheetName val="BSGROP"/>
      <sheetName val="Stock_Cons"/>
      <sheetName val="Cashflow"/>
      <sheetName val="QTY05"/>
      <sheetName val="Dep"/>
      <sheetName val="Stock_ConsEUPEC"/>
      <sheetName val="PORT Stock"/>
      <sheetName val="Abs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0">
          <cell r="C60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ISD-MG"/>
      <sheetName val="Sheet1"/>
      <sheetName val="Sheet2"/>
      <sheetName val="ltr"/>
      <sheetName val="Sheet4"/>
      <sheetName val="data"/>
      <sheetName val="graph"/>
      <sheetName val="pol-depl"/>
      <sheetName val="temp"/>
      <sheetName val="fg-info"/>
      <sheetName val="L&amp;A"/>
      <sheetName val="Apr-Sep99"/>
      <sheetName val="Sep-Dec99"/>
      <sheetName val="Apr-dec99"/>
      <sheetName val="Gr"/>
      <sheetName val="Sheet15"/>
      <sheetName val="graph-M+G"/>
      <sheetName val="Sheet3"/>
      <sheetName val="ISD_MG"/>
    </sheetNames>
    <sheetDataSet>
      <sheetData sheetId="0" refreshError="1"/>
      <sheetData sheetId="1" refreshError="1">
        <row r="13">
          <cell r="C13">
            <v>340</v>
          </cell>
          <cell r="D13">
            <v>364</v>
          </cell>
          <cell r="E13">
            <v>388</v>
          </cell>
          <cell r="F13">
            <v>527</v>
          </cell>
          <cell r="G13">
            <v>421</v>
          </cell>
          <cell r="H13">
            <v>467</v>
          </cell>
          <cell r="I13">
            <v>490</v>
          </cell>
          <cell r="J13">
            <v>493</v>
          </cell>
          <cell r="K13">
            <v>337</v>
          </cell>
          <cell r="L13">
            <v>184</v>
          </cell>
          <cell r="M13">
            <v>192</v>
          </cell>
          <cell r="N13">
            <v>140</v>
          </cell>
        </row>
        <row r="14">
          <cell r="C14">
            <v>93</v>
          </cell>
          <cell r="D14">
            <v>94</v>
          </cell>
          <cell r="E14">
            <v>93</v>
          </cell>
          <cell r="F14">
            <v>112</v>
          </cell>
          <cell r="G14">
            <v>138</v>
          </cell>
          <cell r="H14">
            <v>148</v>
          </cell>
          <cell r="I14">
            <v>96</v>
          </cell>
          <cell r="J14">
            <v>79</v>
          </cell>
          <cell r="K14">
            <v>53</v>
          </cell>
          <cell r="L14">
            <v>89</v>
          </cell>
          <cell r="M14">
            <v>71</v>
          </cell>
          <cell r="N14">
            <v>65</v>
          </cell>
        </row>
        <row r="15">
          <cell r="C15">
            <v>250</v>
          </cell>
          <cell r="D15">
            <v>279</v>
          </cell>
          <cell r="E15">
            <v>284</v>
          </cell>
          <cell r="F15">
            <v>291</v>
          </cell>
          <cell r="G15">
            <v>293</v>
          </cell>
          <cell r="H15">
            <v>332</v>
          </cell>
          <cell r="I15">
            <v>241</v>
          </cell>
          <cell r="J15">
            <v>231</v>
          </cell>
          <cell r="K15">
            <v>205</v>
          </cell>
          <cell r="L15">
            <v>141</v>
          </cell>
          <cell r="M15">
            <v>130</v>
          </cell>
          <cell r="N15">
            <v>179</v>
          </cell>
        </row>
        <row r="16">
          <cell r="C16">
            <v>126</v>
          </cell>
          <cell r="D16">
            <v>113</v>
          </cell>
          <cell r="E16">
            <v>143</v>
          </cell>
          <cell r="F16">
            <v>181</v>
          </cell>
          <cell r="G16">
            <v>191</v>
          </cell>
          <cell r="H16">
            <v>242</v>
          </cell>
          <cell r="I16">
            <v>223</v>
          </cell>
          <cell r="J16">
            <v>223</v>
          </cell>
          <cell r="K16">
            <v>253</v>
          </cell>
          <cell r="L16">
            <v>761</v>
          </cell>
          <cell r="M16">
            <v>634</v>
          </cell>
          <cell r="N16">
            <v>386</v>
          </cell>
        </row>
        <row r="17">
          <cell r="C17">
            <v>732</v>
          </cell>
          <cell r="D17">
            <v>822</v>
          </cell>
          <cell r="E17">
            <v>815</v>
          </cell>
          <cell r="F17">
            <v>756</v>
          </cell>
          <cell r="G17">
            <v>910</v>
          </cell>
          <cell r="H17">
            <v>984</v>
          </cell>
          <cell r="I17">
            <v>1073</v>
          </cell>
          <cell r="J17">
            <v>995</v>
          </cell>
          <cell r="K17">
            <v>1065</v>
          </cell>
          <cell r="L17">
            <v>677</v>
          </cell>
          <cell r="M17">
            <v>699</v>
          </cell>
          <cell r="N17">
            <v>319</v>
          </cell>
        </row>
        <row r="20">
          <cell r="C20">
            <v>1541</v>
          </cell>
          <cell r="D20">
            <v>1672</v>
          </cell>
          <cell r="E20">
            <v>1723</v>
          </cell>
          <cell r="F20">
            <v>1867</v>
          </cell>
          <cell r="G20">
            <v>1953</v>
          </cell>
          <cell r="H20">
            <v>2173</v>
          </cell>
          <cell r="I20">
            <v>2123</v>
          </cell>
          <cell r="J20">
            <v>2021</v>
          </cell>
          <cell r="K20">
            <v>1913</v>
          </cell>
          <cell r="L20">
            <v>1852</v>
          </cell>
          <cell r="M20">
            <v>1726</v>
          </cell>
          <cell r="N20">
            <v>1089</v>
          </cell>
        </row>
        <row r="24">
          <cell r="C24">
            <v>3373</v>
          </cell>
          <cell r="D24">
            <v>2991</v>
          </cell>
          <cell r="E24">
            <v>2522</v>
          </cell>
          <cell r="F24">
            <v>2470</v>
          </cell>
          <cell r="G24">
            <v>3284</v>
          </cell>
          <cell r="H24">
            <v>3192</v>
          </cell>
          <cell r="I24">
            <v>3288</v>
          </cell>
          <cell r="J24">
            <v>3367</v>
          </cell>
          <cell r="K24">
            <v>3165</v>
          </cell>
          <cell r="L24">
            <v>3122</v>
          </cell>
          <cell r="M24">
            <v>2285</v>
          </cell>
          <cell r="N24">
            <v>2296</v>
          </cell>
        </row>
        <row r="25">
          <cell r="C25">
            <v>1281</v>
          </cell>
          <cell r="D25">
            <v>1328</v>
          </cell>
          <cell r="E25">
            <v>1415</v>
          </cell>
          <cell r="F25">
            <v>1488</v>
          </cell>
          <cell r="G25">
            <v>1518</v>
          </cell>
          <cell r="H25">
            <v>1392</v>
          </cell>
          <cell r="I25">
            <v>1340</v>
          </cell>
          <cell r="J25">
            <v>1500</v>
          </cell>
          <cell r="K25">
            <v>1562</v>
          </cell>
          <cell r="L25">
            <v>1559</v>
          </cell>
          <cell r="M25">
            <v>1485</v>
          </cell>
          <cell r="N25">
            <v>1090</v>
          </cell>
        </row>
        <row r="26">
          <cell r="M26">
            <v>101</v>
          </cell>
        </row>
        <row r="27">
          <cell r="M27">
            <v>116</v>
          </cell>
          <cell r="N27">
            <v>114</v>
          </cell>
        </row>
        <row r="28">
          <cell r="M28">
            <v>34</v>
          </cell>
          <cell r="N28">
            <v>26</v>
          </cell>
        </row>
        <row r="29">
          <cell r="C29">
            <v>284</v>
          </cell>
          <cell r="D29">
            <v>347</v>
          </cell>
          <cell r="E29">
            <v>527</v>
          </cell>
          <cell r="F29">
            <v>668</v>
          </cell>
          <cell r="G29">
            <v>585</v>
          </cell>
          <cell r="H29">
            <v>545</v>
          </cell>
          <cell r="I29">
            <v>515</v>
          </cell>
          <cell r="J29">
            <v>498</v>
          </cell>
          <cell r="K29">
            <v>579</v>
          </cell>
          <cell r="L29">
            <v>546</v>
          </cell>
          <cell r="M29">
            <v>469</v>
          </cell>
          <cell r="N29">
            <v>440</v>
          </cell>
        </row>
        <row r="30">
          <cell r="C30">
            <v>390</v>
          </cell>
          <cell r="D30">
            <v>390</v>
          </cell>
          <cell r="I30">
            <v>83</v>
          </cell>
          <cell r="J30">
            <v>154</v>
          </cell>
          <cell r="K30">
            <v>232</v>
          </cell>
          <cell r="L30">
            <v>91</v>
          </cell>
          <cell r="M30">
            <v>2</v>
          </cell>
        </row>
        <row r="31">
          <cell r="C31">
            <v>173</v>
          </cell>
          <cell r="D31">
            <v>176</v>
          </cell>
          <cell r="E31">
            <v>93</v>
          </cell>
          <cell r="F31">
            <v>123</v>
          </cell>
          <cell r="G31">
            <v>161</v>
          </cell>
          <cell r="H31">
            <v>187</v>
          </cell>
          <cell r="I31">
            <v>239</v>
          </cell>
          <cell r="J31">
            <v>233</v>
          </cell>
          <cell r="K31">
            <v>300</v>
          </cell>
          <cell r="L31">
            <v>299</v>
          </cell>
          <cell r="M31">
            <v>227</v>
          </cell>
          <cell r="N31">
            <v>271</v>
          </cell>
        </row>
        <row r="32">
          <cell r="C32">
            <v>15</v>
          </cell>
          <cell r="D32">
            <v>0.52</v>
          </cell>
          <cell r="E32">
            <v>19</v>
          </cell>
          <cell r="F32">
            <v>22</v>
          </cell>
          <cell r="G32">
            <v>33</v>
          </cell>
          <cell r="H32">
            <v>3</v>
          </cell>
          <cell r="I32">
            <v>1</v>
          </cell>
          <cell r="J32">
            <v>2</v>
          </cell>
          <cell r="K32">
            <v>1</v>
          </cell>
          <cell r="L32">
            <v>1</v>
          </cell>
          <cell r="M32">
            <v>1</v>
          </cell>
        </row>
        <row r="33">
          <cell r="M33">
            <v>28</v>
          </cell>
        </row>
        <row r="35">
          <cell r="C35">
            <v>5516</v>
          </cell>
          <cell r="D35">
            <v>5232.5200000000004</v>
          </cell>
          <cell r="E35">
            <v>4576</v>
          </cell>
          <cell r="F35">
            <v>4771</v>
          </cell>
          <cell r="G35">
            <v>5581</v>
          </cell>
          <cell r="H35">
            <v>5319</v>
          </cell>
          <cell r="I35">
            <v>5466</v>
          </cell>
          <cell r="J35">
            <v>5754</v>
          </cell>
          <cell r="K35">
            <v>5839</v>
          </cell>
          <cell r="L35">
            <v>5618</v>
          </cell>
          <cell r="M35">
            <v>4748</v>
          </cell>
          <cell r="N35">
            <v>4237</v>
          </cell>
        </row>
        <row r="39">
          <cell r="C39">
            <v>928</v>
          </cell>
          <cell r="D39">
            <v>946</v>
          </cell>
          <cell r="E39">
            <v>970</v>
          </cell>
          <cell r="F39">
            <v>980</v>
          </cell>
          <cell r="G39">
            <v>992</v>
          </cell>
          <cell r="H39">
            <v>1063</v>
          </cell>
          <cell r="I39">
            <v>1065</v>
          </cell>
          <cell r="J39">
            <v>1097</v>
          </cell>
          <cell r="K39">
            <v>1122</v>
          </cell>
          <cell r="L39">
            <v>1064</v>
          </cell>
          <cell r="M39">
            <v>942</v>
          </cell>
          <cell r="N39">
            <v>911</v>
          </cell>
        </row>
        <row r="40">
          <cell r="C40">
            <v>75</v>
          </cell>
          <cell r="D40">
            <v>75</v>
          </cell>
          <cell r="E40">
            <v>75</v>
          </cell>
          <cell r="F40">
            <v>75</v>
          </cell>
          <cell r="G40">
            <v>75</v>
          </cell>
          <cell r="H40">
            <v>75</v>
          </cell>
          <cell r="I40">
            <v>124</v>
          </cell>
          <cell r="J40">
            <v>124</v>
          </cell>
          <cell r="K40">
            <v>124</v>
          </cell>
          <cell r="L40">
            <v>124</v>
          </cell>
          <cell r="M40">
            <v>102</v>
          </cell>
          <cell r="N40">
            <v>80</v>
          </cell>
        </row>
        <row r="43">
          <cell r="C43">
            <v>1003</v>
          </cell>
          <cell r="D43">
            <v>1021</v>
          </cell>
          <cell r="E43">
            <v>1045</v>
          </cell>
          <cell r="F43">
            <v>1055</v>
          </cell>
          <cell r="G43">
            <v>1067</v>
          </cell>
          <cell r="H43">
            <v>1138</v>
          </cell>
          <cell r="I43">
            <v>1189</v>
          </cell>
          <cell r="J43">
            <v>1221</v>
          </cell>
          <cell r="K43">
            <v>1246</v>
          </cell>
          <cell r="L43">
            <v>1188</v>
          </cell>
          <cell r="M43">
            <v>1044</v>
          </cell>
          <cell r="N43">
            <v>991</v>
          </cell>
        </row>
        <row r="46">
          <cell r="C46">
            <v>8060</v>
          </cell>
          <cell r="D46">
            <v>7925.52</v>
          </cell>
          <cell r="E46">
            <v>7344</v>
          </cell>
          <cell r="F46">
            <v>7693</v>
          </cell>
          <cell r="G46">
            <v>8601</v>
          </cell>
          <cell r="H46">
            <v>8630</v>
          </cell>
          <cell r="I46">
            <v>8778</v>
          </cell>
          <cell r="J46">
            <v>8996</v>
          </cell>
          <cell r="K46">
            <v>8998</v>
          </cell>
          <cell r="L46">
            <v>8658</v>
          </cell>
          <cell r="M46">
            <v>7518</v>
          </cell>
          <cell r="N46">
            <v>6317</v>
          </cell>
        </row>
        <row r="50">
          <cell r="C50">
            <v>3841</v>
          </cell>
          <cell r="D50">
            <v>3813</v>
          </cell>
          <cell r="E50">
            <v>2988</v>
          </cell>
          <cell r="F50">
            <v>3300</v>
          </cell>
          <cell r="G50">
            <v>3906</v>
          </cell>
          <cell r="H50">
            <v>3819</v>
          </cell>
          <cell r="I50">
            <v>3896</v>
          </cell>
          <cell r="J50">
            <v>3829</v>
          </cell>
          <cell r="K50">
            <v>3810</v>
          </cell>
          <cell r="L50">
            <v>3432</v>
          </cell>
          <cell r="M50">
            <v>2906</v>
          </cell>
          <cell r="N50">
            <v>1994</v>
          </cell>
        </row>
        <row r="51">
          <cell r="C51">
            <v>250</v>
          </cell>
          <cell r="D51">
            <v>325</v>
          </cell>
          <cell r="E51">
            <v>325</v>
          </cell>
          <cell r="F51">
            <v>325</v>
          </cell>
          <cell r="G51">
            <v>325</v>
          </cell>
          <cell r="H51">
            <v>325</v>
          </cell>
          <cell r="I51">
            <v>325</v>
          </cell>
          <cell r="J51">
            <v>325</v>
          </cell>
          <cell r="K51">
            <v>325</v>
          </cell>
          <cell r="L51">
            <v>325</v>
          </cell>
          <cell r="M51">
            <v>325</v>
          </cell>
          <cell r="N51">
            <v>325</v>
          </cell>
        </row>
        <row r="52">
          <cell r="C52">
            <v>281</v>
          </cell>
          <cell r="D52">
            <v>281</v>
          </cell>
          <cell r="E52">
            <v>375</v>
          </cell>
          <cell r="F52">
            <v>286</v>
          </cell>
          <cell r="G52">
            <v>286</v>
          </cell>
          <cell r="H52">
            <v>286</v>
          </cell>
          <cell r="I52">
            <v>286</v>
          </cell>
          <cell r="J52">
            <v>286</v>
          </cell>
          <cell r="K52">
            <v>286</v>
          </cell>
          <cell r="L52">
            <v>245</v>
          </cell>
          <cell r="M52">
            <v>245</v>
          </cell>
          <cell r="N52">
            <v>245</v>
          </cell>
        </row>
        <row r="54">
          <cell r="C54">
            <v>4372</v>
          </cell>
          <cell r="D54">
            <v>4419</v>
          </cell>
          <cell r="E54">
            <v>3688</v>
          </cell>
          <cell r="F54">
            <v>3911</v>
          </cell>
          <cell r="G54">
            <v>4517</v>
          </cell>
          <cell r="H54">
            <v>4430</v>
          </cell>
          <cell r="I54">
            <v>4507</v>
          </cell>
          <cell r="J54">
            <v>4440</v>
          </cell>
          <cell r="K54">
            <v>4421</v>
          </cell>
          <cell r="L54">
            <v>4002</v>
          </cell>
          <cell r="M54">
            <v>3476</v>
          </cell>
          <cell r="N54">
            <v>2564</v>
          </cell>
        </row>
        <row r="57">
          <cell r="C57">
            <v>3688</v>
          </cell>
          <cell r="D57">
            <v>3506.5200000000004</v>
          </cell>
          <cell r="E57">
            <v>3656</v>
          </cell>
          <cell r="F57">
            <v>3782</v>
          </cell>
          <cell r="G57">
            <v>4084</v>
          </cell>
          <cell r="H57">
            <v>4200</v>
          </cell>
          <cell r="I57">
            <v>4271</v>
          </cell>
          <cell r="J57">
            <v>4556</v>
          </cell>
          <cell r="K57">
            <v>4577</v>
          </cell>
          <cell r="L57">
            <v>4656</v>
          </cell>
          <cell r="M57">
            <v>4042</v>
          </cell>
          <cell r="N57">
            <v>3753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Corporate GCA Project - Policy Deployment</v>
          </cell>
        </row>
        <row r="4">
          <cell r="B4" t="str">
            <v>ISD M</v>
          </cell>
          <cell r="C4" t="str">
            <v>ACTUALS</v>
          </cell>
          <cell r="G4" t="str">
            <v/>
          </cell>
          <cell r="H4" t="str">
            <v>TARGET</v>
          </cell>
          <cell r="O4" t="str">
            <v>Average</v>
          </cell>
        </row>
        <row r="5">
          <cell r="C5">
            <v>36251</v>
          </cell>
          <cell r="D5">
            <v>36281</v>
          </cell>
          <cell r="E5">
            <v>36312</v>
          </cell>
          <cell r="F5">
            <v>36342</v>
          </cell>
          <cell r="G5">
            <v>36373</v>
          </cell>
          <cell r="H5">
            <v>36404</v>
          </cell>
          <cell r="I5">
            <v>36434</v>
          </cell>
          <cell r="J5">
            <v>36465</v>
          </cell>
          <cell r="K5">
            <v>36495</v>
          </cell>
          <cell r="L5">
            <v>36526</v>
          </cell>
          <cell r="M5">
            <v>36557</v>
          </cell>
          <cell r="N5">
            <v>36586</v>
          </cell>
          <cell r="O5" t="str">
            <v>Apr-Mar'00</v>
          </cell>
        </row>
        <row r="6">
          <cell r="B6" t="str">
            <v xml:space="preserve"> INVENTORY</v>
          </cell>
        </row>
        <row r="7">
          <cell r="B7" t="str">
            <v xml:space="preserve">Raw Materials </v>
          </cell>
          <cell r="C7">
            <v>322.67</v>
          </cell>
          <cell r="D7">
            <v>289.54000000000002</v>
          </cell>
          <cell r="E7">
            <v>265.68</v>
          </cell>
          <cell r="F7">
            <v>318.52999999999997</v>
          </cell>
          <cell r="G7">
            <v>337.39</v>
          </cell>
          <cell r="H7">
            <v>280</v>
          </cell>
          <cell r="I7">
            <v>270</v>
          </cell>
          <cell r="J7">
            <v>260</v>
          </cell>
          <cell r="K7">
            <v>250</v>
          </cell>
          <cell r="L7">
            <v>245</v>
          </cell>
          <cell r="M7">
            <v>240</v>
          </cell>
          <cell r="N7">
            <v>235</v>
          </cell>
          <cell r="O7">
            <v>250</v>
          </cell>
        </row>
        <row r="8">
          <cell r="B8" t="str">
            <v>Process Chemicals</v>
          </cell>
          <cell r="C8">
            <v>52.2</v>
          </cell>
          <cell r="D8">
            <v>35.17</v>
          </cell>
          <cell r="E8">
            <v>46.58</v>
          </cell>
          <cell r="F8">
            <v>55.3</v>
          </cell>
          <cell r="G8">
            <v>41.86</v>
          </cell>
          <cell r="H8">
            <v>75</v>
          </cell>
          <cell r="I8">
            <v>73</v>
          </cell>
          <cell r="J8">
            <v>71</v>
          </cell>
          <cell r="K8">
            <v>69</v>
          </cell>
          <cell r="L8">
            <v>70</v>
          </cell>
          <cell r="M8">
            <v>70</v>
          </cell>
          <cell r="N8">
            <v>70</v>
          </cell>
          <cell r="O8">
            <v>50</v>
          </cell>
        </row>
        <row r="9">
          <cell r="B9" t="str">
            <v>Stores &amp; Spares</v>
          </cell>
          <cell r="C9">
            <v>243.12</v>
          </cell>
          <cell r="D9">
            <v>243.44</v>
          </cell>
          <cell r="E9">
            <v>212.84</v>
          </cell>
          <cell r="F9">
            <v>277.83999999999997</v>
          </cell>
          <cell r="G9">
            <v>272.92</v>
          </cell>
          <cell r="H9">
            <v>245</v>
          </cell>
          <cell r="I9">
            <v>235</v>
          </cell>
          <cell r="J9">
            <v>225</v>
          </cell>
          <cell r="K9">
            <v>200</v>
          </cell>
          <cell r="L9">
            <v>195</v>
          </cell>
          <cell r="M9">
            <v>195</v>
          </cell>
          <cell r="N9">
            <v>190</v>
          </cell>
          <cell r="O9">
            <v>160</v>
          </cell>
        </row>
        <row r="10">
          <cell r="B10" t="str">
            <v>WIP</v>
          </cell>
          <cell r="C10">
            <v>448.54</v>
          </cell>
          <cell r="D10">
            <v>335.27</v>
          </cell>
          <cell r="E10">
            <v>325.99</v>
          </cell>
          <cell r="F10">
            <v>332.85</v>
          </cell>
          <cell r="G10">
            <v>314.86</v>
          </cell>
          <cell r="H10">
            <v>325</v>
          </cell>
          <cell r="I10">
            <v>320</v>
          </cell>
          <cell r="J10">
            <v>320</v>
          </cell>
          <cell r="K10">
            <v>320</v>
          </cell>
          <cell r="L10">
            <v>310</v>
          </cell>
          <cell r="M10">
            <v>305</v>
          </cell>
          <cell r="N10">
            <v>300</v>
          </cell>
          <cell r="O10">
            <v>363.75</v>
          </cell>
        </row>
        <row r="11">
          <cell r="B11" t="str">
            <v>Finished Goods</v>
          </cell>
          <cell r="C11">
            <v>558.66</v>
          </cell>
          <cell r="D11">
            <v>619.12</v>
          </cell>
          <cell r="E11">
            <v>539.38</v>
          </cell>
          <cell r="F11">
            <v>555</v>
          </cell>
          <cell r="G11">
            <v>465.84</v>
          </cell>
          <cell r="H11">
            <v>530</v>
          </cell>
          <cell r="I11">
            <v>525</v>
          </cell>
          <cell r="J11">
            <v>525</v>
          </cell>
          <cell r="K11">
            <v>525</v>
          </cell>
          <cell r="L11">
            <v>520</v>
          </cell>
          <cell r="M11">
            <v>510</v>
          </cell>
          <cell r="N11">
            <v>510</v>
          </cell>
          <cell r="O11">
            <v>476</v>
          </cell>
        </row>
        <row r="12">
          <cell r="B12" t="str">
            <v>SUB  TOTAL</v>
          </cell>
          <cell r="C12">
            <v>1625.19</v>
          </cell>
          <cell r="D12">
            <v>1522.54</v>
          </cell>
          <cell r="E12">
            <v>1390.47</v>
          </cell>
          <cell r="F12">
            <v>1539.52</v>
          </cell>
          <cell r="G12">
            <v>1432.8700000000001</v>
          </cell>
          <cell r="H12">
            <v>1455</v>
          </cell>
          <cell r="I12">
            <v>1423</v>
          </cell>
          <cell r="J12">
            <v>1401</v>
          </cell>
          <cell r="K12">
            <v>1364</v>
          </cell>
          <cell r="L12">
            <v>1340</v>
          </cell>
          <cell r="M12">
            <v>1320</v>
          </cell>
          <cell r="N12">
            <v>1305</v>
          </cell>
          <cell r="O12">
            <v>1299.75</v>
          </cell>
        </row>
        <row r="13">
          <cell r="B13" t="str">
            <v xml:space="preserve"> RECEIVABLES</v>
          </cell>
        </row>
        <row r="14">
          <cell r="B14" t="str">
            <v>Domestic-Not Due</v>
          </cell>
          <cell r="C14">
            <v>2251</v>
          </cell>
          <cell r="D14">
            <v>1802</v>
          </cell>
          <cell r="E14">
            <v>1739</v>
          </cell>
          <cell r="F14">
            <v>1836</v>
          </cell>
          <cell r="G14">
            <v>1897</v>
          </cell>
          <cell r="H14">
            <v>1775</v>
          </cell>
          <cell r="I14">
            <v>1765</v>
          </cell>
          <cell r="J14">
            <v>1795</v>
          </cell>
          <cell r="K14">
            <v>1770</v>
          </cell>
          <cell r="L14">
            <v>1760</v>
          </cell>
          <cell r="M14">
            <v>1750</v>
          </cell>
          <cell r="N14">
            <v>1700</v>
          </cell>
          <cell r="O14">
            <v>1800</v>
          </cell>
        </row>
        <row r="15">
          <cell r="B15" t="str">
            <v>Domestic-Over Due</v>
          </cell>
          <cell r="C15">
            <v>652</v>
          </cell>
          <cell r="D15">
            <v>611</v>
          </cell>
          <cell r="E15">
            <v>669</v>
          </cell>
          <cell r="F15">
            <v>687</v>
          </cell>
          <cell r="G15">
            <v>766</v>
          </cell>
          <cell r="H15">
            <v>605</v>
          </cell>
          <cell r="I15">
            <v>600</v>
          </cell>
          <cell r="J15">
            <v>600</v>
          </cell>
          <cell r="K15">
            <v>575</v>
          </cell>
          <cell r="L15">
            <v>565</v>
          </cell>
          <cell r="M15">
            <v>560</v>
          </cell>
          <cell r="N15">
            <v>560</v>
          </cell>
          <cell r="O15">
            <v>550</v>
          </cell>
        </row>
        <row r="16">
          <cell r="B16" t="str">
            <v>Bills Discounting</v>
          </cell>
        </row>
        <row r="17">
          <cell r="B17" t="str">
            <v>FNT  Not Due</v>
          </cell>
          <cell r="C17">
            <v>92</v>
          </cell>
          <cell r="D17">
            <v>135</v>
          </cell>
          <cell r="E17">
            <v>232</v>
          </cell>
          <cell r="F17">
            <v>266</v>
          </cell>
          <cell r="G17">
            <v>235</v>
          </cell>
          <cell r="H17">
            <v>250</v>
          </cell>
          <cell r="I17">
            <v>250</v>
          </cell>
          <cell r="J17">
            <v>240</v>
          </cell>
          <cell r="K17">
            <v>240</v>
          </cell>
          <cell r="L17">
            <v>250</v>
          </cell>
          <cell r="M17">
            <v>250</v>
          </cell>
          <cell r="N17">
            <v>240</v>
          </cell>
          <cell r="O17">
            <v>300</v>
          </cell>
        </row>
        <row r="18">
          <cell r="B18" t="str">
            <v>FNT  Overdue</v>
          </cell>
          <cell r="C18">
            <v>85</v>
          </cell>
          <cell r="D18">
            <v>47</v>
          </cell>
          <cell r="E18">
            <v>58</v>
          </cell>
          <cell r="F18">
            <v>115</v>
          </cell>
          <cell r="G18">
            <v>117</v>
          </cell>
          <cell r="H18">
            <v>50</v>
          </cell>
          <cell r="I18">
            <v>50</v>
          </cell>
          <cell r="J18">
            <v>50</v>
          </cell>
          <cell r="K18">
            <v>40</v>
          </cell>
          <cell r="L18">
            <v>40</v>
          </cell>
          <cell r="M18">
            <v>40</v>
          </cell>
          <cell r="N18">
            <v>40</v>
          </cell>
        </row>
        <row r="19">
          <cell r="B19" t="str">
            <v xml:space="preserve">Inter Unit-Not Due </v>
          </cell>
          <cell r="C19">
            <v>401</v>
          </cell>
          <cell r="D19">
            <v>351</v>
          </cell>
          <cell r="E19">
            <v>429</v>
          </cell>
          <cell r="F19">
            <v>381</v>
          </cell>
          <cell r="G19">
            <v>350</v>
          </cell>
          <cell r="H19">
            <v>375</v>
          </cell>
          <cell r="I19">
            <v>400</v>
          </cell>
          <cell r="J19">
            <v>400</v>
          </cell>
          <cell r="K19">
            <v>400</v>
          </cell>
          <cell r="L19">
            <v>400</v>
          </cell>
          <cell r="M19">
            <v>400</v>
          </cell>
          <cell r="N19">
            <v>400</v>
          </cell>
          <cell r="O19">
            <v>400</v>
          </cell>
        </row>
        <row r="20">
          <cell r="B20" t="str">
            <v>Inter Unit-Over  Due</v>
          </cell>
          <cell r="D20">
            <v>0</v>
          </cell>
        </row>
        <row r="21">
          <cell r="B21" t="str">
            <v>Exports-Not Due</v>
          </cell>
          <cell r="C21">
            <v>106</v>
          </cell>
          <cell r="D21">
            <v>78</v>
          </cell>
          <cell r="E21">
            <v>61</v>
          </cell>
          <cell r="F21">
            <v>225</v>
          </cell>
          <cell r="G21">
            <v>138</v>
          </cell>
          <cell r="H21">
            <v>170</v>
          </cell>
          <cell r="I21">
            <v>160</v>
          </cell>
          <cell r="J21">
            <v>160</v>
          </cell>
          <cell r="K21">
            <v>155</v>
          </cell>
          <cell r="L21">
            <v>150</v>
          </cell>
          <cell r="M21">
            <v>150</v>
          </cell>
          <cell r="N21">
            <v>145</v>
          </cell>
          <cell r="O21">
            <v>150</v>
          </cell>
        </row>
        <row r="22">
          <cell r="B22" t="str">
            <v>Exports-Over Due</v>
          </cell>
        </row>
        <row r="23">
          <cell r="B23" t="str">
            <v>SUB TOTAL</v>
          </cell>
          <cell r="C23">
            <v>3587</v>
          </cell>
          <cell r="D23">
            <v>3024</v>
          </cell>
          <cell r="E23">
            <v>3188</v>
          </cell>
          <cell r="F23">
            <v>3510</v>
          </cell>
          <cell r="G23">
            <v>3503</v>
          </cell>
          <cell r="H23">
            <v>3225</v>
          </cell>
          <cell r="I23">
            <v>3225</v>
          </cell>
          <cell r="J23">
            <v>3245</v>
          </cell>
          <cell r="K23">
            <v>3180</v>
          </cell>
          <cell r="L23">
            <v>3165</v>
          </cell>
          <cell r="M23">
            <v>3150</v>
          </cell>
          <cell r="N23">
            <v>3085</v>
          </cell>
          <cell r="O23">
            <v>3200</v>
          </cell>
        </row>
        <row r="24">
          <cell r="B24" t="str">
            <v>OTHERS</v>
          </cell>
        </row>
        <row r="25">
          <cell r="B25" t="str">
            <v>Loans And Advances</v>
          </cell>
          <cell r="C25">
            <v>890</v>
          </cell>
          <cell r="D25">
            <v>979</v>
          </cell>
          <cell r="E25">
            <v>933.4008</v>
          </cell>
          <cell r="F25">
            <v>971.31039999999996</v>
          </cell>
          <cell r="G25">
            <v>1133.1984000000002</v>
          </cell>
          <cell r="H25">
            <v>1020</v>
          </cell>
          <cell r="I25">
            <v>1020</v>
          </cell>
          <cell r="J25">
            <v>990</v>
          </cell>
          <cell r="K25">
            <v>975</v>
          </cell>
          <cell r="L25">
            <v>960</v>
          </cell>
          <cell r="M25">
            <v>950</v>
          </cell>
          <cell r="N25">
            <v>950</v>
          </cell>
          <cell r="O25">
            <v>900</v>
          </cell>
        </row>
        <row r="26">
          <cell r="B26" t="str">
            <v xml:space="preserve">Cash &amp; Bank </v>
          </cell>
          <cell r="C26">
            <v>57.41935483870968</v>
          </cell>
          <cell r="D26">
            <v>79.032258064516128</v>
          </cell>
          <cell r="E26">
            <v>75.882999999999996</v>
          </cell>
          <cell r="F26">
            <v>70</v>
          </cell>
          <cell r="G26">
            <v>76.451612903225808</v>
          </cell>
          <cell r="H26">
            <v>70</v>
          </cell>
          <cell r="I26">
            <v>70</v>
          </cell>
          <cell r="J26">
            <v>70</v>
          </cell>
          <cell r="K26">
            <v>70</v>
          </cell>
          <cell r="L26">
            <v>70</v>
          </cell>
          <cell r="M26">
            <v>70</v>
          </cell>
          <cell r="N26">
            <v>70</v>
          </cell>
          <cell r="O26">
            <v>75</v>
          </cell>
        </row>
        <row r="27">
          <cell r="B27" t="str">
            <v>SUB TOTAL</v>
          </cell>
          <cell r="C27">
            <v>947.41935483870964</v>
          </cell>
          <cell r="D27">
            <v>1058.0322580645161</v>
          </cell>
          <cell r="E27">
            <v>1009.2838</v>
          </cell>
          <cell r="F27">
            <v>1041.3103999999998</v>
          </cell>
          <cell r="G27">
            <v>1209.6500129032261</v>
          </cell>
          <cell r="H27">
            <v>1090</v>
          </cell>
          <cell r="I27">
            <v>1090</v>
          </cell>
          <cell r="J27">
            <v>1060</v>
          </cell>
          <cell r="K27">
            <v>1045</v>
          </cell>
          <cell r="L27">
            <v>1030</v>
          </cell>
          <cell r="M27">
            <v>1020</v>
          </cell>
          <cell r="N27">
            <v>1020</v>
          </cell>
          <cell r="O27">
            <v>975</v>
          </cell>
        </row>
        <row r="29">
          <cell r="B29" t="str">
            <v>G C A</v>
          </cell>
          <cell r="C29">
            <v>6159.6093548387098</v>
          </cell>
          <cell r="D29">
            <v>5604.5722580645161</v>
          </cell>
          <cell r="E29">
            <v>5587.7538000000004</v>
          </cell>
          <cell r="F29">
            <v>6090.8304000000007</v>
          </cell>
          <cell r="G29">
            <v>6145.5200129032255</v>
          </cell>
          <cell r="H29">
            <v>5770</v>
          </cell>
          <cell r="I29">
            <v>5738</v>
          </cell>
          <cell r="J29">
            <v>5706</v>
          </cell>
          <cell r="K29">
            <v>5589</v>
          </cell>
          <cell r="L29">
            <v>5535</v>
          </cell>
          <cell r="M29">
            <v>5490</v>
          </cell>
          <cell r="N29">
            <v>5410</v>
          </cell>
          <cell r="O29">
            <v>5474.75</v>
          </cell>
        </row>
        <row r="31">
          <cell r="B31" t="str">
            <v>CURRENT LIABILITIES</v>
          </cell>
        </row>
        <row r="32">
          <cell r="B32" t="str">
            <v>Sundry Creditors</v>
          </cell>
          <cell r="C32">
            <v>2076.4735999999998</v>
          </cell>
          <cell r="D32">
            <v>2164.1410799999999</v>
          </cell>
          <cell r="E32">
            <v>2097.7899299999999</v>
          </cell>
          <cell r="F32">
            <v>2227.1123599999996</v>
          </cell>
          <cell r="G32">
            <v>2410</v>
          </cell>
          <cell r="H32">
            <v>2460</v>
          </cell>
          <cell r="I32">
            <v>2400</v>
          </cell>
          <cell r="J32">
            <v>2475</v>
          </cell>
          <cell r="K32">
            <v>2500</v>
          </cell>
          <cell r="L32">
            <v>2500</v>
          </cell>
          <cell r="M32">
            <v>2600</v>
          </cell>
          <cell r="N32">
            <v>2550</v>
          </cell>
          <cell r="O32">
            <v>3307</v>
          </cell>
        </row>
        <row r="33">
          <cell r="B33" t="str">
            <v>Statutory Liabilities</v>
          </cell>
          <cell r="C33">
            <v>578.17999999999995</v>
          </cell>
          <cell r="D33">
            <v>578.17999999999995</v>
          </cell>
          <cell r="E33">
            <v>578.17999999999995</v>
          </cell>
          <cell r="F33">
            <v>578.17999999999995</v>
          </cell>
          <cell r="G33">
            <v>578</v>
          </cell>
          <cell r="H33">
            <v>578</v>
          </cell>
          <cell r="I33">
            <v>578</v>
          </cell>
          <cell r="J33">
            <v>550</v>
          </cell>
          <cell r="K33">
            <v>550</v>
          </cell>
          <cell r="L33">
            <v>550</v>
          </cell>
          <cell r="M33">
            <v>500</v>
          </cell>
          <cell r="N33">
            <v>500</v>
          </cell>
        </row>
        <row r="34">
          <cell r="B34" t="str">
            <v>Others</v>
          </cell>
          <cell r="C34">
            <v>660.25</v>
          </cell>
          <cell r="D34">
            <v>660.25</v>
          </cell>
          <cell r="E34">
            <v>660.25</v>
          </cell>
          <cell r="F34">
            <v>660.25</v>
          </cell>
          <cell r="G34">
            <v>650</v>
          </cell>
          <cell r="H34">
            <v>600</v>
          </cell>
          <cell r="I34">
            <v>600</v>
          </cell>
          <cell r="J34">
            <v>600</v>
          </cell>
          <cell r="K34">
            <v>600</v>
          </cell>
          <cell r="L34">
            <v>600</v>
          </cell>
          <cell r="M34">
            <v>500</v>
          </cell>
          <cell r="N34">
            <v>500</v>
          </cell>
        </row>
        <row r="35">
          <cell r="B35" t="str">
            <v>SUB TOTAL</v>
          </cell>
          <cell r="C35">
            <v>3314.9035999999996</v>
          </cell>
          <cell r="D35">
            <v>3402.5710799999997</v>
          </cell>
          <cell r="E35">
            <v>3336.2199299999997</v>
          </cell>
          <cell r="F35">
            <v>3465.5423599999995</v>
          </cell>
          <cell r="G35">
            <v>3638</v>
          </cell>
          <cell r="H35">
            <v>3638</v>
          </cell>
          <cell r="I35">
            <v>3578</v>
          </cell>
          <cell r="J35">
            <v>3625</v>
          </cell>
          <cell r="K35">
            <v>3650</v>
          </cell>
          <cell r="L35">
            <v>3650</v>
          </cell>
          <cell r="M35">
            <v>3600</v>
          </cell>
          <cell r="N35">
            <v>3550</v>
          </cell>
          <cell r="O35">
            <v>3307</v>
          </cell>
        </row>
        <row r="36">
          <cell r="B36" t="str">
            <v>N C A</v>
          </cell>
          <cell r="C36">
            <v>2844.7057548387102</v>
          </cell>
          <cell r="D36">
            <v>2202.0011780645164</v>
          </cell>
          <cell r="E36">
            <v>2251.5338700000007</v>
          </cell>
          <cell r="F36">
            <v>2625.2880400000013</v>
          </cell>
          <cell r="G36">
            <v>2507.5200129032255</v>
          </cell>
          <cell r="H36">
            <v>2132</v>
          </cell>
          <cell r="I36">
            <v>2160</v>
          </cell>
          <cell r="J36">
            <v>2081</v>
          </cell>
          <cell r="K36">
            <v>1939</v>
          </cell>
          <cell r="L36">
            <v>1885</v>
          </cell>
          <cell r="M36">
            <v>1890</v>
          </cell>
          <cell r="N36">
            <v>1860</v>
          </cell>
          <cell r="O36">
            <v>2167.75</v>
          </cell>
        </row>
        <row r="37">
          <cell r="B37" t="str">
            <v>G.SALES</v>
          </cell>
          <cell r="C37">
            <v>2571.4299999999998</v>
          </cell>
          <cell r="D37">
            <v>2137.36</v>
          </cell>
          <cell r="E37">
            <v>2378.87</v>
          </cell>
          <cell r="F37">
            <v>2429.8852599890001</v>
          </cell>
          <cell r="G37">
            <v>2463.6020000000003</v>
          </cell>
          <cell r="H37">
            <v>2470.826</v>
          </cell>
          <cell r="I37">
            <v>2538.5930000000003</v>
          </cell>
          <cell r="J37">
            <v>2538.6570000000002</v>
          </cell>
          <cell r="K37">
            <v>2538.683</v>
          </cell>
          <cell r="L37">
            <v>2662.2110000000002</v>
          </cell>
          <cell r="M37">
            <v>2662.136</v>
          </cell>
          <cell r="N37">
            <v>2695.5880000000002</v>
          </cell>
          <cell r="O37">
            <v>29759</v>
          </cell>
        </row>
        <row r="38">
          <cell r="B38" t="str">
            <v>GCA / G.SALES</v>
          </cell>
          <cell r="C38">
            <v>0.19961685893448103</v>
          </cell>
          <cell r="D38">
            <v>0.2185161545888587</v>
          </cell>
          <cell r="E38">
            <v>0.19574257945999574</v>
          </cell>
          <cell r="F38">
            <v>0.20888607719785821</v>
          </cell>
          <cell r="G38">
            <v>0.2078771927210383</v>
          </cell>
          <cell r="H38">
            <v>0.19460428752705911</v>
          </cell>
          <cell r="I38">
            <v>0.1883589321591396</v>
          </cell>
          <cell r="J38">
            <v>0.18730375942870581</v>
          </cell>
          <cell r="K38">
            <v>0.18346126712157446</v>
          </cell>
          <cell r="L38">
            <v>0.17325824286654964</v>
          </cell>
          <cell r="M38">
            <v>0.17185448076281604</v>
          </cell>
          <cell r="N38">
            <v>0.16724860525174221</v>
          </cell>
          <cell r="O38">
            <v>0.18396955542860982</v>
          </cell>
        </row>
        <row r="39">
          <cell r="B39" t="str">
            <v>NCA / G.SALES</v>
          </cell>
          <cell r="C39">
            <v>9.2189487134872766E-2</v>
          </cell>
          <cell r="D39">
            <v>8.5853622306042515E-2</v>
          </cell>
          <cell r="E39">
            <v>7.8872667484982395E-2</v>
          </cell>
          <cell r="F39">
            <v>9.0034705315395758E-2</v>
          </cell>
          <cell r="G39">
            <v>8.4818895696329513E-2</v>
          </cell>
          <cell r="H39">
            <v>7.1905778337554599E-2</v>
          </cell>
          <cell r="I39">
            <v>7.0905418867853176E-2</v>
          </cell>
          <cell r="J39">
            <v>6.8310396665113349E-2</v>
          </cell>
          <cell r="K39">
            <v>6.3648487555686681E-2</v>
          </cell>
          <cell r="L39">
            <v>5.9004839711553035E-2</v>
          </cell>
          <cell r="M39">
            <v>5.9163017967526835E-2</v>
          </cell>
          <cell r="N39">
            <v>5.750136890355647E-2</v>
          </cell>
          <cell r="O39">
            <v>7.2843509526529793E-2</v>
          </cell>
        </row>
        <row r="43">
          <cell r="B43" t="str">
            <v>ISD G</v>
          </cell>
          <cell r="C43" t="str">
            <v>ACTUALS</v>
          </cell>
          <cell r="G43" t="str">
            <v/>
          </cell>
          <cell r="H43" t="str">
            <v>TARGET</v>
          </cell>
          <cell r="O43" t="str">
            <v>Average</v>
          </cell>
        </row>
        <row r="44">
          <cell r="C44">
            <v>36251</v>
          </cell>
          <cell r="D44">
            <v>36281</v>
          </cell>
          <cell r="E44">
            <v>36312</v>
          </cell>
          <cell r="F44">
            <v>36342</v>
          </cell>
          <cell r="G44">
            <v>36373</v>
          </cell>
          <cell r="H44">
            <v>36404</v>
          </cell>
          <cell r="I44">
            <v>36434</v>
          </cell>
          <cell r="J44">
            <v>36465</v>
          </cell>
          <cell r="K44">
            <v>36495</v>
          </cell>
          <cell r="L44">
            <v>36526</v>
          </cell>
          <cell r="M44">
            <v>36557</v>
          </cell>
          <cell r="N44">
            <v>36586</v>
          </cell>
          <cell r="O44" t="str">
            <v>Apr-Mar'00</v>
          </cell>
        </row>
        <row r="45">
          <cell r="B45" t="str">
            <v xml:space="preserve"> INVENTORY</v>
          </cell>
        </row>
        <row r="46">
          <cell r="B46" t="str">
            <v xml:space="preserve">Raw Materials </v>
          </cell>
          <cell r="C46">
            <v>157.41</v>
          </cell>
          <cell r="D46">
            <v>146.08000000000001</v>
          </cell>
          <cell r="E46">
            <v>142.81</v>
          </cell>
          <cell r="F46">
            <v>111.17</v>
          </cell>
          <cell r="G46">
            <v>146.80000000000001</v>
          </cell>
          <cell r="H46">
            <v>110</v>
          </cell>
          <cell r="I46">
            <v>110</v>
          </cell>
          <cell r="J46">
            <v>110</v>
          </cell>
          <cell r="K46">
            <v>110</v>
          </cell>
          <cell r="L46">
            <v>110</v>
          </cell>
          <cell r="M46">
            <v>105</v>
          </cell>
          <cell r="N46">
            <v>105</v>
          </cell>
          <cell r="O46">
            <v>105</v>
          </cell>
        </row>
        <row r="47">
          <cell r="B47" t="str">
            <v>Process Chemicals</v>
          </cell>
          <cell r="C47">
            <v>98.15</v>
          </cell>
          <cell r="D47">
            <v>105.43</v>
          </cell>
          <cell r="E47">
            <v>110.68</v>
          </cell>
          <cell r="F47">
            <v>121.67</v>
          </cell>
          <cell r="G47">
            <v>176.21</v>
          </cell>
          <cell r="H47">
            <v>120</v>
          </cell>
          <cell r="I47">
            <v>120</v>
          </cell>
          <cell r="J47">
            <v>115</v>
          </cell>
          <cell r="K47">
            <v>100</v>
          </cell>
          <cell r="L47">
            <v>100</v>
          </cell>
          <cell r="M47">
            <v>100</v>
          </cell>
          <cell r="N47">
            <v>100</v>
          </cell>
          <cell r="O47">
            <v>100</v>
          </cell>
        </row>
        <row r="48">
          <cell r="B48" t="str">
            <v>Stores &amp; Spares</v>
          </cell>
          <cell r="C48">
            <v>463.82</v>
          </cell>
          <cell r="D48">
            <v>462.96</v>
          </cell>
          <cell r="E48">
            <v>478.36</v>
          </cell>
          <cell r="F48">
            <v>480.62</v>
          </cell>
          <cell r="G48">
            <v>456.79</v>
          </cell>
          <cell r="H48">
            <v>470</v>
          </cell>
          <cell r="I48">
            <v>460</v>
          </cell>
          <cell r="J48">
            <v>440</v>
          </cell>
          <cell r="K48">
            <v>450</v>
          </cell>
          <cell r="L48">
            <v>440</v>
          </cell>
          <cell r="M48">
            <v>435</v>
          </cell>
          <cell r="N48">
            <v>435</v>
          </cell>
          <cell r="O48">
            <v>415</v>
          </cell>
        </row>
        <row r="49">
          <cell r="B49" t="str">
            <v>WIP</v>
          </cell>
          <cell r="C49">
            <v>348.95</v>
          </cell>
          <cell r="D49">
            <v>363.14</v>
          </cell>
          <cell r="E49">
            <v>392.84</v>
          </cell>
          <cell r="F49">
            <v>265</v>
          </cell>
          <cell r="G49">
            <v>375.21</v>
          </cell>
          <cell r="H49">
            <v>310</v>
          </cell>
          <cell r="I49">
            <v>300</v>
          </cell>
          <cell r="J49">
            <v>300</v>
          </cell>
          <cell r="K49">
            <v>300</v>
          </cell>
          <cell r="L49">
            <v>295</v>
          </cell>
          <cell r="M49">
            <v>290</v>
          </cell>
          <cell r="N49">
            <v>290</v>
          </cell>
          <cell r="O49">
            <v>290</v>
          </cell>
        </row>
        <row r="50">
          <cell r="B50" t="str">
            <v>Finished Goods</v>
          </cell>
          <cell r="C50">
            <v>96.48</v>
          </cell>
          <cell r="D50">
            <v>180.25</v>
          </cell>
          <cell r="E50">
            <v>149.88</v>
          </cell>
          <cell r="F50">
            <v>123.02000000000001</v>
          </cell>
          <cell r="G50">
            <v>182.49</v>
          </cell>
          <cell r="H50">
            <v>120</v>
          </cell>
          <cell r="I50">
            <v>120</v>
          </cell>
          <cell r="J50">
            <v>120</v>
          </cell>
          <cell r="K50">
            <v>120</v>
          </cell>
          <cell r="L50">
            <v>120</v>
          </cell>
          <cell r="M50">
            <v>120</v>
          </cell>
          <cell r="N50">
            <v>115</v>
          </cell>
          <cell r="O50">
            <v>115</v>
          </cell>
        </row>
        <row r="51">
          <cell r="B51" t="str">
            <v>SUB  TOTAL</v>
          </cell>
          <cell r="C51">
            <v>1164.81</v>
          </cell>
          <cell r="D51">
            <v>1257.8600000000001</v>
          </cell>
          <cell r="E51">
            <v>1274.5700000000002</v>
          </cell>
          <cell r="F51">
            <v>1101.48</v>
          </cell>
          <cell r="G51">
            <v>1337.5</v>
          </cell>
          <cell r="H51">
            <v>1130</v>
          </cell>
          <cell r="I51">
            <v>1110</v>
          </cell>
          <cell r="J51">
            <v>1085</v>
          </cell>
          <cell r="K51">
            <v>1080</v>
          </cell>
          <cell r="L51">
            <v>1065</v>
          </cell>
          <cell r="M51">
            <v>1050</v>
          </cell>
          <cell r="N51">
            <v>1045</v>
          </cell>
          <cell r="O51">
            <v>1025</v>
          </cell>
        </row>
        <row r="52">
          <cell r="B52" t="str">
            <v xml:space="preserve"> RECEIVABLES</v>
          </cell>
        </row>
        <row r="53">
          <cell r="B53" t="str">
            <v>Domestic-Not Due</v>
          </cell>
          <cell r="C53">
            <v>2064</v>
          </cell>
          <cell r="D53">
            <v>2019</v>
          </cell>
          <cell r="E53">
            <v>2195</v>
          </cell>
          <cell r="F53">
            <v>1959</v>
          </cell>
          <cell r="G53">
            <v>1870</v>
          </cell>
          <cell r="H53">
            <v>2150</v>
          </cell>
          <cell r="I53">
            <v>2150</v>
          </cell>
          <cell r="J53">
            <v>2250</v>
          </cell>
          <cell r="K53">
            <v>2225</v>
          </cell>
          <cell r="L53">
            <v>2210</v>
          </cell>
          <cell r="M53">
            <v>2205</v>
          </cell>
          <cell r="N53">
            <v>2200</v>
          </cell>
          <cell r="O53">
            <v>2200</v>
          </cell>
        </row>
        <row r="54">
          <cell r="B54" t="str">
            <v>Domestic-Over Due</v>
          </cell>
          <cell r="C54">
            <v>174</v>
          </cell>
          <cell r="D54">
            <v>222</v>
          </cell>
          <cell r="E54">
            <v>87</v>
          </cell>
          <cell r="F54">
            <v>75</v>
          </cell>
          <cell r="G54">
            <v>162</v>
          </cell>
          <cell r="H54">
            <v>200</v>
          </cell>
          <cell r="I54">
            <v>200</v>
          </cell>
          <cell r="J54">
            <v>200</v>
          </cell>
          <cell r="K54">
            <v>190</v>
          </cell>
          <cell r="L54">
            <v>185</v>
          </cell>
          <cell r="M54">
            <v>180</v>
          </cell>
          <cell r="N54">
            <v>180</v>
          </cell>
          <cell r="O54">
            <v>250</v>
          </cell>
        </row>
        <row r="55">
          <cell r="B55" t="str">
            <v>Bills Discounting</v>
          </cell>
          <cell r="C55">
            <v>85</v>
          </cell>
        </row>
        <row r="56">
          <cell r="B56" t="str">
            <v>FNT  Not Due</v>
          </cell>
        </row>
        <row r="57">
          <cell r="B57" t="str">
            <v>FNT  Overdue</v>
          </cell>
        </row>
        <row r="58">
          <cell r="B58" t="str">
            <v xml:space="preserve">Inter Unit-Not Due </v>
          </cell>
        </row>
        <row r="59">
          <cell r="B59" t="str">
            <v>Inter Unit-Over  Due</v>
          </cell>
        </row>
        <row r="60">
          <cell r="B60" t="str">
            <v>Exports-Not Due</v>
          </cell>
          <cell r="C60">
            <v>36</v>
          </cell>
          <cell r="D60">
            <v>113</v>
          </cell>
          <cell r="E60">
            <v>287</v>
          </cell>
          <cell r="F60">
            <v>130</v>
          </cell>
          <cell r="G60">
            <v>36</v>
          </cell>
          <cell r="H60">
            <v>200</v>
          </cell>
          <cell r="I60">
            <v>200</v>
          </cell>
          <cell r="J60">
            <v>100</v>
          </cell>
          <cell r="K60">
            <v>75</v>
          </cell>
          <cell r="L60">
            <v>75</v>
          </cell>
          <cell r="M60">
            <v>75</v>
          </cell>
          <cell r="N60">
            <v>75</v>
          </cell>
          <cell r="O60">
            <v>200</v>
          </cell>
        </row>
        <row r="61">
          <cell r="B61" t="str">
            <v>Exports-Over Due</v>
          </cell>
          <cell r="G61">
            <v>35</v>
          </cell>
        </row>
        <row r="62">
          <cell r="B62" t="str">
            <v>SUB TOTAL</v>
          </cell>
          <cell r="C62">
            <v>2359</v>
          </cell>
          <cell r="D62">
            <v>2354</v>
          </cell>
          <cell r="E62">
            <v>2569</v>
          </cell>
          <cell r="F62">
            <v>2164</v>
          </cell>
          <cell r="G62">
            <v>2103</v>
          </cell>
          <cell r="H62">
            <v>2550</v>
          </cell>
          <cell r="I62">
            <v>2550</v>
          </cell>
          <cell r="J62">
            <v>2550</v>
          </cell>
          <cell r="K62">
            <v>2490</v>
          </cell>
          <cell r="L62">
            <v>2470</v>
          </cell>
          <cell r="M62">
            <v>2460</v>
          </cell>
          <cell r="N62">
            <v>2455</v>
          </cell>
          <cell r="O62">
            <v>2650</v>
          </cell>
        </row>
        <row r="63">
          <cell r="B63" t="str">
            <v>OTHERS</v>
          </cell>
        </row>
        <row r="64">
          <cell r="B64" t="str">
            <v>Loans And Advances</v>
          </cell>
          <cell r="C64">
            <v>195</v>
          </cell>
          <cell r="D64">
            <v>198</v>
          </cell>
          <cell r="E64">
            <v>195</v>
          </cell>
          <cell r="F64">
            <v>210</v>
          </cell>
          <cell r="G64">
            <v>300</v>
          </cell>
          <cell r="H64">
            <v>270</v>
          </cell>
          <cell r="I64">
            <v>265</v>
          </cell>
          <cell r="J64">
            <v>240</v>
          </cell>
          <cell r="K64">
            <v>225</v>
          </cell>
          <cell r="L64">
            <v>200</v>
          </cell>
          <cell r="M64">
            <v>190</v>
          </cell>
          <cell r="N64">
            <v>190</v>
          </cell>
          <cell r="O64">
            <v>175</v>
          </cell>
        </row>
        <row r="65">
          <cell r="B65" t="str">
            <v xml:space="preserve">Cash &amp; Bank </v>
          </cell>
        </row>
        <row r="66">
          <cell r="B66" t="str">
            <v>SUB TOTAL</v>
          </cell>
          <cell r="C66">
            <v>195</v>
          </cell>
          <cell r="D66">
            <v>198</v>
          </cell>
          <cell r="E66">
            <v>195</v>
          </cell>
          <cell r="F66">
            <v>210</v>
          </cell>
          <cell r="G66">
            <v>300</v>
          </cell>
          <cell r="H66">
            <v>270</v>
          </cell>
          <cell r="I66">
            <v>265</v>
          </cell>
          <cell r="J66">
            <v>240</v>
          </cell>
          <cell r="K66">
            <v>225</v>
          </cell>
          <cell r="L66">
            <v>200</v>
          </cell>
          <cell r="M66">
            <v>190</v>
          </cell>
          <cell r="N66">
            <v>190</v>
          </cell>
          <cell r="O66">
            <v>175</v>
          </cell>
        </row>
        <row r="68">
          <cell r="B68" t="str">
            <v>G C A</v>
          </cell>
          <cell r="C68">
            <v>3718.81</v>
          </cell>
          <cell r="D68">
            <v>3809.86</v>
          </cell>
          <cell r="E68">
            <v>4038.57</v>
          </cell>
          <cell r="F68">
            <v>3475.48</v>
          </cell>
          <cell r="G68">
            <v>3740.5</v>
          </cell>
          <cell r="H68">
            <v>3950</v>
          </cell>
          <cell r="I68">
            <v>3925</v>
          </cell>
          <cell r="J68">
            <v>3875</v>
          </cell>
          <cell r="K68">
            <v>3795</v>
          </cell>
          <cell r="L68">
            <v>3735</v>
          </cell>
          <cell r="M68">
            <v>3700</v>
          </cell>
          <cell r="N68">
            <v>3690</v>
          </cell>
          <cell r="O68">
            <v>3850</v>
          </cell>
        </row>
        <row r="70">
          <cell r="B70" t="str">
            <v>CURRENT LIABILITIES</v>
          </cell>
        </row>
        <row r="71">
          <cell r="B71" t="str">
            <v>Sundry Creditors</v>
          </cell>
          <cell r="C71">
            <v>2082.0500000000002</v>
          </cell>
          <cell r="D71">
            <v>1853.11</v>
          </cell>
          <cell r="E71">
            <v>2060.5100000000002</v>
          </cell>
          <cell r="F71">
            <v>2135.9699999999998</v>
          </cell>
          <cell r="G71">
            <v>1985.02</v>
          </cell>
          <cell r="H71">
            <v>2041.75</v>
          </cell>
          <cell r="I71">
            <v>2006.23</v>
          </cell>
          <cell r="J71">
            <v>2085.25</v>
          </cell>
          <cell r="K71">
            <v>2066.58</v>
          </cell>
          <cell r="L71">
            <v>2051.0300000000002</v>
          </cell>
          <cell r="M71">
            <v>2010.5700000000002</v>
          </cell>
          <cell r="N71">
            <v>1934</v>
          </cell>
          <cell r="O71">
            <v>2120.8608333333332</v>
          </cell>
        </row>
        <row r="72">
          <cell r="B72" t="str">
            <v>Statutory Liabilities</v>
          </cell>
          <cell r="G72">
            <v>320</v>
          </cell>
          <cell r="H72">
            <v>320</v>
          </cell>
          <cell r="I72">
            <v>320</v>
          </cell>
          <cell r="J72">
            <v>320</v>
          </cell>
          <cell r="K72">
            <v>320</v>
          </cell>
          <cell r="L72">
            <v>280</v>
          </cell>
          <cell r="M72">
            <v>300</v>
          </cell>
          <cell r="N72">
            <v>100</v>
          </cell>
        </row>
        <row r="73">
          <cell r="B73" t="str">
            <v>Others</v>
          </cell>
          <cell r="M73">
            <v>100</v>
          </cell>
        </row>
        <row r="74">
          <cell r="B74" t="str">
            <v>SUB TOTAL</v>
          </cell>
          <cell r="C74">
            <v>2082.0500000000002</v>
          </cell>
          <cell r="D74">
            <v>1853.11</v>
          </cell>
          <cell r="E74">
            <v>2060.5100000000002</v>
          </cell>
          <cell r="F74">
            <v>2135.9699999999998</v>
          </cell>
          <cell r="G74">
            <v>2305.02</v>
          </cell>
          <cell r="H74">
            <v>2361.75</v>
          </cell>
          <cell r="I74">
            <v>2326.23</v>
          </cell>
          <cell r="J74">
            <v>2405.25</v>
          </cell>
          <cell r="K74">
            <v>2386.58</v>
          </cell>
          <cell r="L74">
            <v>2331.0300000000002</v>
          </cell>
          <cell r="M74">
            <v>2410.5700000000002</v>
          </cell>
          <cell r="N74">
            <v>2034</v>
          </cell>
          <cell r="O74">
            <v>2120.8608333333332</v>
          </cell>
        </row>
        <row r="75">
          <cell r="B75" t="str">
            <v>N C A</v>
          </cell>
          <cell r="C75">
            <v>1636.7599999999998</v>
          </cell>
          <cell r="D75">
            <v>1956.7500000000002</v>
          </cell>
          <cell r="E75">
            <v>1978.06</v>
          </cell>
          <cell r="F75">
            <v>1339.5100000000002</v>
          </cell>
          <cell r="G75">
            <v>1435.48</v>
          </cell>
          <cell r="H75">
            <v>1588.25</v>
          </cell>
          <cell r="I75">
            <v>1598.77</v>
          </cell>
          <cell r="J75">
            <v>1469.75</v>
          </cell>
          <cell r="K75">
            <v>1408.42</v>
          </cell>
          <cell r="L75">
            <v>1403.9699999999998</v>
          </cell>
          <cell r="M75">
            <v>1289.4299999999998</v>
          </cell>
          <cell r="N75">
            <v>1656</v>
          </cell>
          <cell r="O75">
            <v>1729.1391666666668</v>
          </cell>
        </row>
        <row r="76">
          <cell r="B76" t="str">
            <v>G.SALES</v>
          </cell>
          <cell r="C76">
            <v>1868.88</v>
          </cell>
          <cell r="D76">
            <v>1598.16</v>
          </cell>
          <cell r="E76">
            <v>1684.38</v>
          </cell>
          <cell r="F76">
            <v>1729.57</v>
          </cell>
          <cell r="G76">
            <v>1797.25</v>
          </cell>
          <cell r="H76">
            <v>1737</v>
          </cell>
          <cell r="I76">
            <v>1855</v>
          </cell>
          <cell r="J76">
            <v>1795</v>
          </cell>
          <cell r="K76">
            <v>1855</v>
          </cell>
          <cell r="L76">
            <v>1871</v>
          </cell>
          <cell r="M76">
            <v>1702</v>
          </cell>
          <cell r="N76">
            <v>1871</v>
          </cell>
          <cell r="O76">
            <v>21084</v>
          </cell>
        </row>
        <row r="77">
          <cell r="B77" t="str">
            <v>GCA / G.SALES</v>
          </cell>
          <cell r="C77">
            <v>0.16582168642894851</v>
          </cell>
          <cell r="D77">
            <v>0.19865866579900218</v>
          </cell>
          <cell r="E77">
            <v>0.19980497274961706</v>
          </cell>
          <cell r="F77">
            <v>0.16745395290929729</v>
          </cell>
          <cell r="G77">
            <v>0.17343626837297724</v>
          </cell>
          <cell r="H77">
            <v>0.18950297447706774</v>
          </cell>
          <cell r="I77">
            <v>0.17632524707996405</v>
          </cell>
          <cell r="J77">
            <v>0.17989786443825442</v>
          </cell>
          <cell r="K77">
            <v>0.17048517520215634</v>
          </cell>
          <cell r="L77">
            <v>0.16635489043292356</v>
          </cell>
          <cell r="M77">
            <v>0.18115942028985507</v>
          </cell>
          <cell r="N77">
            <v>0.16435061464457509</v>
          </cell>
          <cell r="O77">
            <v>0.18260292164674635</v>
          </cell>
        </row>
        <row r="78">
          <cell r="B78" t="str">
            <v>NCA / G.SALES</v>
          </cell>
          <cell r="C78">
            <v>7.2983105746043955E-2</v>
          </cell>
          <cell r="D78">
            <v>0.10203139860839966</v>
          </cell>
          <cell r="E78">
            <v>9.7862912961049958E-2</v>
          </cell>
          <cell r="F78">
            <v>6.4539644728651258E-2</v>
          </cell>
          <cell r="G78">
            <v>6.6559094913525296E-2</v>
          </cell>
          <cell r="H78">
            <v>7.6196987142582995E-2</v>
          </cell>
          <cell r="I78">
            <v>7.18225516621743E-2</v>
          </cell>
          <cell r="J78">
            <v>6.8233519034354692E-2</v>
          </cell>
          <cell r="K78">
            <v>6.3271338724168916E-2</v>
          </cell>
          <cell r="L78">
            <v>6.2532068412613565E-2</v>
          </cell>
          <cell r="M78">
            <v>6.3133078730904804E-2</v>
          </cell>
          <cell r="N78">
            <v>7.3757349011223938E-2</v>
          </cell>
          <cell r="O78">
            <v>8.2011912666793155E-2</v>
          </cell>
        </row>
        <row r="82">
          <cell r="B82" t="str">
            <v>ISD M+G</v>
          </cell>
          <cell r="C82" t="str">
            <v>ACTUALS</v>
          </cell>
          <cell r="G82" t="str">
            <v/>
          </cell>
          <cell r="H82" t="str">
            <v>TARGET</v>
          </cell>
          <cell r="O82" t="str">
            <v>Average</v>
          </cell>
        </row>
        <row r="83">
          <cell r="C83">
            <v>36251</v>
          </cell>
          <cell r="D83">
            <v>36281</v>
          </cell>
          <cell r="E83">
            <v>36312</v>
          </cell>
          <cell r="F83">
            <v>36342</v>
          </cell>
          <cell r="G83">
            <v>36373</v>
          </cell>
          <cell r="H83">
            <v>36404</v>
          </cell>
          <cell r="I83">
            <v>36434</v>
          </cell>
          <cell r="J83">
            <v>36465</v>
          </cell>
          <cell r="K83">
            <v>36495</v>
          </cell>
          <cell r="L83">
            <v>36526</v>
          </cell>
          <cell r="M83">
            <v>36557</v>
          </cell>
          <cell r="N83">
            <v>36586</v>
          </cell>
          <cell r="O83" t="str">
            <v>Avg.(M'00)</v>
          </cell>
        </row>
        <row r="84">
          <cell r="B84" t="str">
            <v xml:space="preserve"> INVENTORY</v>
          </cell>
        </row>
        <row r="85">
          <cell r="B85" t="str">
            <v xml:space="preserve">Raw Materials </v>
          </cell>
          <cell r="C85">
            <v>480.08000000000004</v>
          </cell>
          <cell r="D85">
            <v>435.62</v>
          </cell>
          <cell r="E85">
            <v>408.49</v>
          </cell>
          <cell r="F85">
            <v>429.7</v>
          </cell>
          <cell r="G85">
            <v>484.19</v>
          </cell>
          <cell r="H85">
            <v>390</v>
          </cell>
          <cell r="I85">
            <v>380</v>
          </cell>
          <cell r="J85">
            <v>370</v>
          </cell>
          <cell r="K85">
            <v>360</v>
          </cell>
          <cell r="L85">
            <v>355</v>
          </cell>
          <cell r="M85">
            <v>345</v>
          </cell>
          <cell r="N85">
            <v>340</v>
          </cell>
          <cell r="O85">
            <v>355</v>
          </cell>
        </row>
        <row r="86">
          <cell r="B86" t="str">
            <v>Process Chemicals</v>
          </cell>
          <cell r="C86">
            <v>150.35000000000002</v>
          </cell>
          <cell r="D86">
            <v>140.60000000000002</v>
          </cell>
          <cell r="E86">
            <v>157.26</v>
          </cell>
          <cell r="F86">
            <v>176.97</v>
          </cell>
          <cell r="G86">
            <v>218.07</v>
          </cell>
          <cell r="H86">
            <v>195</v>
          </cell>
          <cell r="I86">
            <v>193</v>
          </cell>
          <cell r="J86">
            <v>186</v>
          </cell>
          <cell r="K86">
            <v>169</v>
          </cell>
          <cell r="L86">
            <v>170</v>
          </cell>
          <cell r="M86">
            <v>170</v>
          </cell>
          <cell r="N86">
            <v>170</v>
          </cell>
          <cell r="O86">
            <v>150</v>
          </cell>
        </row>
        <row r="87">
          <cell r="B87" t="str">
            <v>Stores &amp; Spares</v>
          </cell>
          <cell r="C87">
            <v>706.94</v>
          </cell>
          <cell r="D87">
            <v>706.4</v>
          </cell>
          <cell r="E87">
            <v>691.2</v>
          </cell>
          <cell r="F87">
            <v>758.46</v>
          </cell>
          <cell r="G87">
            <v>729.71</v>
          </cell>
          <cell r="H87">
            <v>715</v>
          </cell>
          <cell r="I87">
            <v>695</v>
          </cell>
          <cell r="J87">
            <v>665</v>
          </cell>
          <cell r="K87">
            <v>650</v>
          </cell>
          <cell r="L87">
            <v>635</v>
          </cell>
          <cell r="M87">
            <v>630</v>
          </cell>
          <cell r="N87">
            <v>625</v>
          </cell>
          <cell r="O87">
            <v>575</v>
          </cell>
        </row>
        <row r="88">
          <cell r="B88" t="str">
            <v>WIP</v>
          </cell>
          <cell r="C88">
            <v>797.49</v>
          </cell>
          <cell r="D88">
            <v>698.41</v>
          </cell>
          <cell r="E88">
            <v>718.82999999999993</v>
          </cell>
          <cell r="F88">
            <v>597.85</v>
          </cell>
          <cell r="G88">
            <v>690.06999999999994</v>
          </cell>
          <cell r="H88">
            <v>635</v>
          </cell>
          <cell r="I88">
            <v>620</v>
          </cell>
          <cell r="J88">
            <v>620</v>
          </cell>
          <cell r="K88">
            <v>620</v>
          </cell>
          <cell r="L88">
            <v>605</v>
          </cell>
          <cell r="M88">
            <v>595</v>
          </cell>
          <cell r="N88">
            <v>590</v>
          </cell>
          <cell r="O88">
            <v>653.75</v>
          </cell>
        </row>
        <row r="89">
          <cell r="B89" t="str">
            <v>Finished Goods</v>
          </cell>
          <cell r="C89">
            <v>655.14</v>
          </cell>
          <cell r="D89">
            <v>799.37</v>
          </cell>
          <cell r="E89">
            <v>689.26</v>
          </cell>
          <cell r="F89">
            <v>678.02</v>
          </cell>
          <cell r="G89">
            <v>648.32999999999993</v>
          </cell>
          <cell r="H89">
            <v>650</v>
          </cell>
          <cell r="I89">
            <v>645</v>
          </cell>
          <cell r="J89">
            <v>645</v>
          </cell>
          <cell r="K89">
            <v>645</v>
          </cell>
          <cell r="L89">
            <v>640</v>
          </cell>
          <cell r="M89">
            <v>630</v>
          </cell>
          <cell r="N89">
            <v>625</v>
          </cell>
          <cell r="O89">
            <v>591</v>
          </cell>
        </row>
        <row r="90">
          <cell r="B90" t="str">
            <v>SUB  TOTAL</v>
          </cell>
          <cell r="C90">
            <v>2790</v>
          </cell>
          <cell r="D90">
            <v>2780.3999999999996</v>
          </cell>
          <cell r="E90">
            <v>2665.04</v>
          </cell>
          <cell r="F90">
            <v>2641</v>
          </cell>
          <cell r="G90">
            <v>2770.37</v>
          </cell>
          <cell r="H90">
            <v>2585</v>
          </cell>
          <cell r="I90">
            <v>2533</v>
          </cell>
          <cell r="J90">
            <v>2486</v>
          </cell>
          <cell r="K90">
            <v>2444</v>
          </cell>
          <cell r="L90">
            <v>2405</v>
          </cell>
          <cell r="M90">
            <v>2370</v>
          </cell>
          <cell r="N90">
            <v>2350</v>
          </cell>
          <cell r="O90">
            <v>2324.75</v>
          </cell>
        </row>
        <row r="91">
          <cell r="B91" t="str">
            <v xml:space="preserve"> RECEIVABLES</v>
          </cell>
        </row>
        <row r="92">
          <cell r="B92" t="str">
            <v>Domestic-Not Due</v>
          </cell>
          <cell r="C92">
            <v>4315</v>
          </cell>
          <cell r="D92">
            <v>3821</v>
          </cell>
          <cell r="E92">
            <v>3934</v>
          </cell>
          <cell r="F92">
            <v>3795</v>
          </cell>
          <cell r="G92">
            <v>3767</v>
          </cell>
          <cell r="H92">
            <v>3925</v>
          </cell>
          <cell r="I92">
            <v>3915</v>
          </cell>
          <cell r="J92">
            <v>4045</v>
          </cell>
          <cell r="K92">
            <v>3995</v>
          </cell>
          <cell r="L92">
            <v>3970</v>
          </cell>
          <cell r="M92">
            <v>3955</v>
          </cell>
          <cell r="N92">
            <v>3900</v>
          </cell>
          <cell r="O92">
            <v>4000</v>
          </cell>
        </row>
        <row r="93">
          <cell r="B93" t="str">
            <v>Domestic-Over Due</v>
          </cell>
          <cell r="C93">
            <v>826</v>
          </cell>
          <cell r="D93">
            <v>833</v>
          </cell>
          <cell r="E93">
            <v>756</v>
          </cell>
          <cell r="F93">
            <v>762</v>
          </cell>
          <cell r="G93">
            <v>928</v>
          </cell>
          <cell r="H93">
            <v>805</v>
          </cell>
          <cell r="I93">
            <v>800</v>
          </cell>
          <cell r="J93">
            <v>800</v>
          </cell>
          <cell r="K93">
            <v>765</v>
          </cell>
          <cell r="L93">
            <v>750</v>
          </cell>
          <cell r="M93">
            <v>740</v>
          </cell>
          <cell r="N93">
            <v>740</v>
          </cell>
          <cell r="O93">
            <v>800</v>
          </cell>
        </row>
        <row r="94">
          <cell r="B94" t="str">
            <v>Bills Discounting</v>
          </cell>
          <cell r="C94">
            <v>85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FNT  Not Due</v>
          </cell>
          <cell r="C95">
            <v>92</v>
          </cell>
          <cell r="D95">
            <v>135</v>
          </cell>
          <cell r="E95">
            <v>232</v>
          </cell>
          <cell r="F95">
            <v>266</v>
          </cell>
          <cell r="G95">
            <v>235</v>
          </cell>
          <cell r="H95">
            <v>250</v>
          </cell>
          <cell r="I95">
            <v>250</v>
          </cell>
          <cell r="J95">
            <v>240</v>
          </cell>
          <cell r="K95">
            <v>240</v>
          </cell>
          <cell r="L95">
            <v>250</v>
          </cell>
          <cell r="M95">
            <v>250</v>
          </cell>
          <cell r="N95">
            <v>240</v>
          </cell>
          <cell r="O95">
            <v>300</v>
          </cell>
        </row>
        <row r="96">
          <cell r="B96" t="str">
            <v>FNT  Overdue</v>
          </cell>
          <cell r="C96">
            <v>85</v>
          </cell>
          <cell r="D96">
            <v>47</v>
          </cell>
          <cell r="E96">
            <v>58</v>
          </cell>
          <cell r="F96">
            <v>115</v>
          </cell>
          <cell r="G96">
            <v>117</v>
          </cell>
          <cell r="H96">
            <v>50</v>
          </cell>
          <cell r="I96">
            <v>50</v>
          </cell>
          <cell r="J96">
            <v>50</v>
          </cell>
          <cell r="K96">
            <v>40</v>
          </cell>
          <cell r="L96">
            <v>40</v>
          </cell>
          <cell r="M96">
            <v>40</v>
          </cell>
          <cell r="N96">
            <v>40</v>
          </cell>
          <cell r="O96">
            <v>0</v>
          </cell>
        </row>
        <row r="97">
          <cell r="B97" t="str">
            <v xml:space="preserve">Inter Unit-Not Due </v>
          </cell>
          <cell r="C97">
            <v>401</v>
          </cell>
          <cell r="D97">
            <v>351</v>
          </cell>
          <cell r="E97">
            <v>429</v>
          </cell>
          <cell r="F97">
            <v>381</v>
          </cell>
          <cell r="G97">
            <v>350</v>
          </cell>
          <cell r="H97">
            <v>375</v>
          </cell>
          <cell r="I97">
            <v>400</v>
          </cell>
          <cell r="J97">
            <v>400</v>
          </cell>
          <cell r="K97">
            <v>400</v>
          </cell>
          <cell r="L97">
            <v>400</v>
          </cell>
          <cell r="M97">
            <v>400</v>
          </cell>
          <cell r="N97">
            <v>400</v>
          </cell>
          <cell r="O97">
            <v>400</v>
          </cell>
        </row>
        <row r="98">
          <cell r="B98" t="str">
            <v>Inter Unit-Over  Due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 t="str">
            <v>Exports-Not Due</v>
          </cell>
          <cell r="C99">
            <v>142</v>
          </cell>
          <cell r="D99">
            <v>191</v>
          </cell>
          <cell r="E99">
            <v>348</v>
          </cell>
          <cell r="F99">
            <v>355</v>
          </cell>
          <cell r="G99">
            <v>174</v>
          </cell>
          <cell r="H99">
            <v>370</v>
          </cell>
          <cell r="I99">
            <v>360</v>
          </cell>
          <cell r="J99">
            <v>260</v>
          </cell>
          <cell r="K99">
            <v>230</v>
          </cell>
          <cell r="L99">
            <v>225</v>
          </cell>
          <cell r="M99">
            <v>225</v>
          </cell>
          <cell r="N99">
            <v>220</v>
          </cell>
          <cell r="O99">
            <v>350</v>
          </cell>
        </row>
        <row r="100">
          <cell r="B100" t="str">
            <v>Exports-Over Due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B101" t="str">
            <v>SUB TOTAL</v>
          </cell>
          <cell r="C101">
            <v>5946</v>
          </cell>
          <cell r="D101">
            <v>5378</v>
          </cell>
          <cell r="E101">
            <v>5757</v>
          </cell>
          <cell r="F101">
            <v>5674</v>
          </cell>
          <cell r="G101">
            <v>5606</v>
          </cell>
          <cell r="H101">
            <v>5775</v>
          </cell>
          <cell r="I101">
            <v>5775</v>
          </cell>
          <cell r="J101">
            <v>5795</v>
          </cell>
          <cell r="K101">
            <v>5670</v>
          </cell>
          <cell r="L101">
            <v>5635</v>
          </cell>
          <cell r="M101">
            <v>5610</v>
          </cell>
          <cell r="N101">
            <v>5540</v>
          </cell>
          <cell r="O101">
            <v>5850</v>
          </cell>
        </row>
        <row r="102">
          <cell r="B102" t="str">
            <v>OTHERS</v>
          </cell>
        </row>
        <row r="103">
          <cell r="B103" t="str">
            <v>Loans And Advances</v>
          </cell>
          <cell r="C103">
            <v>1085</v>
          </cell>
          <cell r="D103">
            <v>1177</v>
          </cell>
          <cell r="E103">
            <v>1128.4007999999999</v>
          </cell>
          <cell r="F103">
            <v>1181.3103999999998</v>
          </cell>
          <cell r="G103">
            <v>1433.1984000000002</v>
          </cell>
          <cell r="H103">
            <v>1290</v>
          </cell>
          <cell r="I103">
            <v>1285</v>
          </cell>
          <cell r="J103">
            <v>1230</v>
          </cell>
          <cell r="K103">
            <v>1200</v>
          </cell>
          <cell r="L103">
            <v>1160</v>
          </cell>
          <cell r="M103">
            <v>1140</v>
          </cell>
          <cell r="N103">
            <v>1140</v>
          </cell>
          <cell r="O103">
            <v>1075</v>
          </cell>
        </row>
        <row r="104">
          <cell r="B104" t="str">
            <v xml:space="preserve">Cash &amp; Bank </v>
          </cell>
          <cell r="C104">
            <v>57.41935483870968</v>
          </cell>
          <cell r="D104">
            <v>79.032258064516128</v>
          </cell>
          <cell r="E104">
            <v>75.882999999999996</v>
          </cell>
          <cell r="F104">
            <v>70</v>
          </cell>
          <cell r="G104">
            <v>76.451612903225808</v>
          </cell>
          <cell r="H104">
            <v>70</v>
          </cell>
          <cell r="I104">
            <v>70</v>
          </cell>
          <cell r="J104">
            <v>70</v>
          </cell>
          <cell r="K104">
            <v>70</v>
          </cell>
          <cell r="L104">
            <v>70</v>
          </cell>
          <cell r="M104">
            <v>70</v>
          </cell>
          <cell r="N104">
            <v>70</v>
          </cell>
          <cell r="O104">
            <v>75</v>
          </cell>
        </row>
        <row r="105">
          <cell r="B105" t="str">
            <v>SUB TOTAL</v>
          </cell>
          <cell r="C105">
            <v>1142.4193548387098</v>
          </cell>
          <cell r="D105">
            <v>1256.0322580645161</v>
          </cell>
          <cell r="E105">
            <v>1204.2837999999999</v>
          </cell>
          <cell r="F105">
            <v>1251.3103999999998</v>
          </cell>
          <cell r="G105">
            <v>1509.6500129032261</v>
          </cell>
          <cell r="H105">
            <v>1360</v>
          </cell>
          <cell r="I105">
            <v>1355</v>
          </cell>
          <cell r="J105">
            <v>1300</v>
          </cell>
          <cell r="K105">
            <v>1270</v>
          </cell>
          <cell r="L105">
            <v>1230</v>
          </cell>
          <cell r="M105">
            <v>1210</v>
          </cell>
          <cell r="N105">
            <v>1210</v>
          </cell>
          <cell r="O105">
            <v>1150</v>
          </cell>
        </row>
        <row r="107">
          <cell r="B107" t="str">
            <v>G C A</v>
          </cell>
          <cell r="C107">
            <v>9878.4193548387102</v>
          </cell>
          <cell r="D107">
            <v>9414.4322580645166</v>
          </cell>
          <cell r="E107">
            <v>9626.3238000000001</v>
          </cell>
          <cell r="F107">
            <v>9566.3104000000003</v>
          </cell>
          <cell r="G107">
            <v>9886.0200129032255</v>
          </cell>
          <cell r="H107">
            <v>9720</v>
          </cell>
          <cell r="I107">
            <v>9663</v>
          </cell>
          <cell r="J107">
            <v>9581</v>
          </cell>
          <cell r="K107">
            <v>9384</v>
          </cell>
          <cell r="L107">
            <v>9270</v>
          </cell>
          <cell r="M107">
            <v>9190</v>
          </cell>
          <cell r="N107">
            <v>9100</v>
          </cell>
          <cell r="O107">
            <v>9324.75</v>
          </cell>
        </row>
        <row r="109">
          <cell r="B109" t="str">
            <v>CURRENT LIABILITIES</v>
          </cell>
        </row>
        <row r="110">
          <cell r="B110" t="str">
            <v>Sundry Creditors</v>
          </cell>
          <cell r="C110">
            <v>4158.5236000000004</v>
          </cell>
          <cell r="D110">
            <v>4017.25108</v>
          </cell>
          <cell r="E110">
            <v>4158.2999300000001</v>
          </cell>
          <cell r="F110">
            <v>4363.0823599999994</v>
          </cell>
          <cell r="G110">
            <v>4395.0200000000004</v>
          </cell>
          <cell r="H110">
            <v>4501.75</v>
          </cell>
          <cell r="I110">
            <v>4406.2299999999996</v>
          </cell>
          <cell r="J110">
            <v>4560.25</v>
          </cell>
          <cell r="K110">
            <v>4566.58</v>
          </cell>
          <cell r="L110">
            <v>4551.0300000000007</v>
          </cell>
          <cell r="M110">
            <v>4610.57</v>
          </cell>
          <cell r="N110">
            <v>4484</v>
          </cell>
          <cell r="O110">
            <v>5427.8608333333332</v>
          </cell>
        </row>
        <row r="111">
          <cell r="B111" t="str">
            <v>Statutory Liabilities</v>
          </cell>
          <cell r="C111">
            <v>578.17999999999995</v>
          </cell>
          <cell r="D111">
            <v>578.17999999999995</v>
          </cell>
          <cell r="E111">
            <v>578.17999999999995</v>
          </cell>
          <cell r="F111">
            <v>578.17999999999995</v>
          </cell>
          <cell r="G111">
            <v>898</v>
          </cell>
          <cell r="H111">
            <v>898</v>
          </cell>
          <cell r="I111">
            <v>898</v>
          </cell>
          <cell r="J111">
            <v>870</v>
          </cell>
          <cell r="K111">
            <v>870</v>
          </cell>
          <cell r="L111">
            <v>830</v>
          </cell>
          <cell r="M111">
            <v>800</v>
          </cell>
          <cell r="N111">
            <v>600</v>
          </cell>
          <cell r="O111">
            <v>0</v>
          </cell>
        </row>
        <row r="112">
          <cell r="B112" t="str">
            <v>Others</v>
          </cell>
          <cell r="C112">
            <v>660.25</v>
          </cell>
          <cell r="D112">
            <v>660.25</v>
          </cell>
          <cell r="E112">
            <v>660.25</v>
          </cell>
          <cell r="F112">
            <v>660.25</v>
          </cell>
          <cell r="G112">
            <v>650</v>
          </cell>
          <cell r="H112">
            <v>600</v>
          </cell>
          <cell r="I112">
            <v>600</v>
          </cell>
          <cell r="J112">
            <v>600</v>
          </cell>
          <cell r="K112">
            <v>600</v>
          </cell>
          <cell r="L112">
            <v>600</v>
          </cell>
          <cell r="M112">
            <v>600</v>
          </cell>
          <cell r="N112">
            <v>500</v>
          </cell>
          <cell r="O112">
            <v>0</v>
          </cell>
        </row>
        <row r="113">
          <cell r="B113" t="str">
            <v>SUB TOTAL</v>
          </cell>
          <cell r="C113">
            <v>5396.9536000000007</v>
          </cell>
          <cell r="D113">
            <v>5255.6810800000003</v>
          </cell>
          <cell r="E113">
            <v>5396.7299300000004</v>
          </cell>
          <cell r="F113">
            <v>5601.5123599999997</v>
          </cell>
          <cell r="G113">
            <v>5943.02</v>
          </cell>
          <cell r="H113">
            <v>5999.75</v>
          </cell>
          <cell r="I113">
            <v>5904.23</v>
          </cell>
          <cell r="J113">
            <v>6030.25</v>
          </cell>
          <cell r="K113">
            <v>6036.58</v>
          </cell>
          <cell r="L113">
            <v>5981.0300000000007</v>
          </cell>
          <cell r="M113">
            <v>6010.57</v>
          </cell>
          <cell r="N113">
            <v>5584</v>
          </cell>
          <cell r="O113">
            <v>5427.8608333333332</v>
          </cell>
        </row>
        <row r="114">
          <cell r="B114" t="str">
            <v>N C A</v>
          </cell>
          <cell r="C114">
            <v>4481.4657548387095</v>
          </cell>
          <cell r="D114">
            <v>4158.7511780645164</v>
          </cell>
          <cell r="E114">
            <v>4229.5938699999997</v>
          </cell>
          <cell r="F114">
            <v>3964.7980400000006</v>
          </cell>
          <cell r="G114">
            <v>3943.0000129032251</v>
          </cell>
          <cell r="H114">
            <v>3720.25</v>
          </cell>
          <cell r="I114">
            <v>3758.7700000000004</v>
          </cell>
          <cell r="J114">
            <v>3550.75</v>
          </cell>
          <cell r="K114">
            <v>3347.42</v>
          </cell>
          <cell r="L114">
            <v>3288.9699999999993</v>
          </cell>
          <cell r="M114">
            <v>3179.4300000000003</v>
          </cell>
          <cell r="N114">
            <v>3516</v>
          </cell>
          <cell r="O114">
            <v>3896.8891666666668</v>
          </cell>
        </row>
        <row r="115">
          <cell r="B115" t="str">
            <v>G.SALES</v>
          </cell>
          <cell r="C115">
            <v>4440.3099999999995</v>
          </cell>
          <cell r="D115">
            <v>3735.5200000000004</v>
          </cell>
          <cell r="E115">
            <v>4063.25</v>
          </cell>
          <cell r="F115">
            <v>4159.4552599890003</v>
          </cell>
          <cell r="G115">
            <v>4260.8520000000008</v>
          </cell>
          <cell r="H115">
            <v>4207.826</v>
          </cell>
          <cell r="I115">
            <v>4393.5930000000008</v>
          </cell>
          <cell r="J115">
            <v>4333.6570000000002</v>
          </cell>
          <cell r="K115">
            <v>4393.683</v>
          </cell>
          <cell r="L115">
            <v>4533.2110000000002</v>
          </cell>
          <cell r="M115">
            <v>4364.1360000000004</v>
          </cell>
          <cell r="N115">
            <v>4566.5879999999997</v>
          </cell>
          <cell r="O115">
            <v>50843</v>
          </cell>
        </row>
        <row r="116">
          <cell r="B116" t="str">
            <v>GCA / G.SALES</v>
          </cell>
          <cell r="C116">
            <v>0.18539282457828979</v>
          </cell>
          <cell r="D116">
            <v>0.21002056514364167</v>
          </cell>
          <cell r="E116">
            <v>0.19742660431920261</v>
          </cell>
          <cell r="F116">
            <v>0.19165791756477304</v>
          </cell>
          <cell r="G116">
            <v>0.19334982793940475</v>
          </cell>
          <cell r="H116">
            <v>0.19249845407105715</v>
          </cell>
          <cell r="I116">
            <v>0.18327824174883742</v>
          </cell>
          <cell r="J116">
            <v>0.18423623897015076</v>
          </cell>
          <cell r="K116">
            <v>0.17798279939631514</v>
          </cell>
          <cell r="L116">
            <v>0.17040901030196917</v>
          </cell>
          <cell r="M116">
            <v>0.17548337937528374</v>
          </cell>
          <cell r="N116">
            <v>0.16606125477781955</v>
          </cell>
          <cell r="O116">
            <v>0.18340282831461557</v>
          </cell>
        </row>
        <row r="117">
          <cell r="B117" t="str">
            <v>NCA / G.SALES</v>
          </cell>
          <cell r="C117">
            <v>8.4105722251350129E-2</v>
          </cell>
          <cell r="D117">
            <v>9.2774927766962292E-2</v>
          </cell>
          <cell r="E117">
            <v>8.6744885457043827E-2</v>
          </cell>
          <cell r="F117">
            <v>7.9433439240200049E-2</v>
          </cell>
          <cell r="G117">
            <v>7.711681476113276E-2</v>
          </cell>
          <cell r="H117">
            <v>7.36771989462809E-2</v>
          </cell>
          <cell r="I117">
            <v>7.1292637559585814E-2</v>
          </cell>
          <cell r="J117">
            <v>6.427855396339241E-2</v>
          </cell>
          <cell r="K117">
            <v>6.3489256431714963E-2</v>
          </cell>
          <cell r="L117">
            <v>6.0460638901064442E-2</v>
          </cell>
          <cell r="M117">
            <v>6.0711329802737586E-2</v>
          </cell>
          <cell r="N117">
            <v>6.4161689208660819E-2</v>
          </cell>
          <cell r="O117">
            <v>7.6645539536743829E-2</v>
          </cell>
        </row>
      </sheetData>
      <sheetData sheetId="7" refreshError="1">
        <row r="73">
          <cell r="B73" t="str">
            <v>GCA - ISD M</v>
          </cell>
        </row>
        <row r="74">
          <cell r="C74">
            <v>36251</v>
          </cell>
          <cell r="D74">
            <v>36281</v>
          </cell>
          <cell r="E74">
            <v>36312</v>
          </cell>
          <cell r="F74">
            <v>36342</v>
          </cell>
          <cell r="G74">
            <v>36373</v>
          </cell>
          <cell r="H74">
            <v>36404</v>
          </cell>
          <cell r="I74">
            <v>36434</v>
          </cell>
          <cell r="J74">
            <v>36465</v>
          </cell>
          <cell r="K74">
            <v>36495</v>
          </cell>
          <cell r="L74">
            <v>36526</v>
          </cell>
          <cell r="M74">
            <v>36557</v>
          </cell>
          <cell r="N74">
            <v>36586</v>
          </cell>
        </row>
        <row r="75">
          <cell r="B75" t="str">
            <v>GCA Rs.Lacs</v>
          </cell>
          <cell r="C75">
            <v>6159.6093548387098</v>
          </cell>
          <cell r="D75">
            <v>5604.5722580645161</v>
          </cell>
          <cell r="E75">
            <v>5587.7538000000004</v>
          </cell>
          <cell r="F75">
            <v>6090.8304000000007</v>
          </cell>
          <cell r="G75">
            <v>6145.5200129032255</v>
          </cell>
          <cell r="H75">
            <v>5770</v>
          </cell>
          <cell r="I75">
            <v>5738</v>
          </cell>
          <cell r="J75">
            <v>5706</v>
          </cell>
          <cell r="K75">
            <v>5589</v>
          </cell>
          <cell r="L75">
            <v>5535</v>
          </cell>
          <cell r="M75">
            <v>5490</v>
          </cell>
          <cell r="N75">
            <v>5410</v>
          </cell>
        </row>
        <row r="76">
          <cell r="B76" t="str">
            <v>% of G.Sales</v>
          </cell>
          <cell r="C76">
            <v>0.19961685893448103</v>
          </cell>
          <cell r="D76">
            <v>0.2185161545888587</v>
          </cell>
          <cell r="E76">
            <v>0.19574257945999574</v>
          </cell>
          <cell r="F76">
            <v>0.20888607719785821</v>
          </cell>
          <cell r="G76">
            <v>0.2078771927210383</v>
          </cell>
          <cell r="H76">
            <v>0.19460428752705911</v>
          </cell>
          <cell r="I76">
            <v>0.1883589321591396</v>
          </cell>
          <cell r="J76">
            <v>0.18730375942870581</v>
          </cell>
          <cell r="K76">
            <v>0.18346126712157446</v>
          </cell>
          <cell r="L76">
            <v>0.17325824286654964</v>
          </cell>
          <cell r="M76">
            <v>0.17185448076281604</v>
          </cell>
          <cell r="N76">
            <v>0.16724860525174221</v>
          </cell>
        </row>
        <row r="101">
          <cell r="B101" t="str">
            <v>NCA - ISD M</v>
          </cell>
        </row>
        <row r="102">
          <cell r="C102">
            <v>36251</v>
          </cell>
          <cell r="D102">
            <v>36281</v>
          </cell>
          <cell r="E102">
            <v>36312</v>
          </cell>
          <cell r="F102">
            <v>36342</v>
          </cell>
          <cell r="G102">
            <v>36373</v>
          </cell>
          <cell r="H102">
            <v>36404</v>
          </cell>
          <cell r="I102">
            <v>36434</v>
          </cell>
          <cell r="J102">
            <v>36465</v>
          </cell>
          <cell r="K102">
            <v>36495</v>
          </cell>
          <cell r="L102">
            <v>36526</v>
          </cell>
          <cell r="M102">
            <v>36557</v>
          </cell>
          <cell r="N102">
            <v>36586</v>
          </cell>
        </row>
        <row r="103">
          <cell r="B103" t="str">
            <v>Rs.Lacs</v>
          </cell>
          <cell r="C103">
            <v>2844.7057548387102</v>
          </cell>
          <cell r="D103">
            <v>2202.0011780645164</v>
          </cell>
          <cell r="E103">
            <v>2251.5338700000007</v>
          </cell>
          <cell r="F103">
            <v>2625.2880400000013</v>
          </cell>
          <cell r="G103">
            <v>2507.5200129032255</v>
          </cell>
          <cell r="H103">
            <v>2132</v>
          </cell>
          <cell r="I103">
            <v>2160</v>
          </cell>
          <cell r="J103">
            <v>2081</v>
          </cell>
          <cell r="K103">
            <v>1939</v>
          </cell>
          <cell r="L103">
            <v>1885</v>
          </cell>
          <cell r="M103">
            <v>1890</v>
          </cell>
          <cell r="N103">
            <v>1860</v>
          </cell>
        </row>
        <row r="104">
          <cell r="B104" t="str">
            <v>% of G.Sales</v>
          </cell>
          <cell r="C104">
            <v>9.2189487134872766E-2</v>
          </cell>
          <cell r="D104">
            <v>8.5853622306042515E-2</v>
          </cell>
          <cell r="E104">
            <v>7.8872667484982395E-2</v>
          </cell>
          <cell r="F104">
            <v>9.0034705315395758E-2</v>
          </cell>
          <cell r="G104">
            <v>8.4818895696329513E-2</v>
          </cell>
          <cell r="H104">
            <v>7.1905778337554599E-2</v>
          </cell>
          <cell r="I104">
            <v>7.0905418867853176E-2</v>
          </cell>
          <cell r="J104">
            <v>6.8310396665113349E-2</v>
          </cell>
          <cell r="K104">
            <v>6.3648487555686681E-2</v>
          </cell>
          <cell r="L104">
            <v>5.9004839711553035E-2</v>
          </cell>
          <cell r="M104">
            <v>5.9163017967526835E-2</v>
          </cell>
          <cell r="N104">
            <v>5.750136890355647E-2</v>
          </cell>
        </row>
        <row r="127">
          <cell r="B127" t="str">
            <v>GCA - ISD G</v>
          </cell>
        </row>
        <row r="128">
          <cell r="C128">
            <v>36251</v>
          </cell>
          <cell r="D128">
            <v>36281</v>
          </cell>
          <cell r="E128">
            <v>36312</v>
          </cell>
          <cell r="F128">
            <v>36342</v>
          </cell>
          <cell r="G128">
            <v>36373</v>
          </cell>
          <cell r="H128">
            <v>36404</v>
          </cell>
          <cell r="I128">
            <v>36434</v>
          </cell>
          <cell r="J128">
            <v>36465</v>
          </cell>
          <cell r="K128">
            <v>36495</v>
          </cell>
          <cell r="L128">
            <v>36526</v>
          </cell>
          <cell r="M128">
            <v>36557</v>
          </cell>
          <cell r="N128">
            <v>36586</v>
          </cell>
        </row>
        <row r="129">
          <cell r="B129" t="str">
            <v>Rs.Lacs</v>
          </cell>
          <cell r="C129">
            <v>3718.81</v>
          </cell>
          <cell r="D129">
            <v>3809.86</v>
          </cell>
          <cell r="E129">
            <v>4038.57</v>
          </cell>
          <cell r="F129">
            <v>3475.48</v>
          </cell>
          <cell r="G129">
            <v>3740.5</v>
          </cell>
          <cell r="H129">
            <v>3950</v>
          </cell>
          <cell r="I129">
            <v>3925</v>
          </cell>
          <cell r="J129">
            <v>3875</v>
          </cell>
          <cell r="K129">
            <v>3795</v>
          </cell>
          <cell r="L129">
            <v>3735</v>
          </cell>
          <cell r="M129">
            <v>3700</v>
          </cell>
          <cell r="N129">
            <v>3690</v>
          </cell>
        </row>
        <row r="130">
          <cell r="B130" t="str">
            <v>% of G.Sales</v>
          </cell>
          <cell r="C130">
            <v>0.16582168642894851</v>
          </cell>
          <cell r="D130">
            <v>0.19865866579900218</v>
          </cell>
          <cell r="E130">
            <v>0.19980497274961706</v>
          </cell>
          <cell r="F130">
            <v>0.16745395290929729</v>
          </cell>
          <cell r="G130">
            <v>0.17343626837297724</v>
          </cell>
          <cell r="H130">
            <v>0.18950297447706774</v>
          </cell>
          <cell r="I130">
            <v>0.17632524707996405</v>
          </cell>
          <cell r="J130">
            <v>0.17989786443825442</v>
          </cell>
          <cell r="K130">
            <v>0.17048517520215634</v>
          </cell>
          <cell r="L130">
            <v>0.16635489043292356</v>
          </cell>
          <cell r="M130">
            <v>0.18115942028985507</v>
          </cell>
          <cell r="N130">
            <v>0.16435061464457509</v>
          </cell>
        </row>
        <row r="155">
          <cell r="B155" t="str">
            <v>NCA - ISD G</v>
          </cell>
        </row>
        <row r="156">
          <cell r="C156">
            <v>36251</v>
          </cell>
          <cell r="D156">
            <v>36281</v>
          </cell>
          <cell r="E156">
            <v>36312</v>
          </cell>
          <cell r="F156">
            <v>36342</v>
          </cell>
          <cell r="G156">
            <v>36373</v>
          </cell>
          <cell r="H156">
            <v>36404</v>
          </cell>
          <cell r="I156">
            <v>36434</v>
          </cell>
          <cell r="J156">
            <v>36465</v>
          </cell>
          <cell r="K156">
            <v>36495</v>
          </cell>
          <cell r="L156">
            <v>36526</v>
          </cell>
          <cell r="M156">
            <v>36557</v>
          </cell>
          <cell r="N156">
            <v>36586</v>
          </cell>
        </row>
        <row r="157">
          <cell r="B157" t="str">
            <v>Rs.Lacs</v>
          </cell>
          <cell r="C157">
            <v>1636.7599999999998</v>
          </cell>
          <cell r="D157">
            <v>1956.7500000000002</v>
          </cell>
          <cell r="E157">
            <v>1978.06</v>
          </cell>
          <cell r="F157">
            <v>1339.5100000000002</v>
          </cell>
          <cell r="G157">
            <v>1435.48</v>
          </cell>
          <cell r="H157">
            <v>1588.25</v>
          </cell>
          <cell r="I157">
            <v>1598.77</v>
          </cell>
          <cell r="J157">
            <v>1469.75</v>
          </cell>
          <cell r="K157">
            <v>1408.42</v>
          </cell>
          <cell r="L157">
            <v>1403.9699999999998</v>
          </cell>
          <cell r="M157">
            <v>1289.4299999999998</v>
          </cell>
          <cell r="N157">
            <v>1656</v>
          </cell>
        </row>
        <row r="158">
          <cell r="B158" t="str">
            <v>% of G.Sales</v>
          </cell>
          <cell r="C158">
            <v>7.2983105746043955E-2</v>
          </cell>
          <cell r="D158">
            <v>0.10203139860839966</v>
          </cell>
          <cell r="E158">
            <v>9.7862912961049958E-2</v>
          </cell>
          <cell r="F158">
            <v>6.4539644728651258E-2</v>
          </cell>
          <cell r="G158">
            <v>6.6559094913525296E-2</v>
          </cell>
          <cell r="H158">
            <v>7.6196987142582995E-2</v>
          </cell>
          <cell r="I158">
            <v>7.18225516621743E-2</v>
          </cell>
          <cell r="J158">
            <v>6.8233519034354692E-2</v>
          </cell>
          <cell r="K158">
            <v>6.3271338724168916E-2</v>
          </cell>
          <cell r="L158">
            <v>6.2532068412613565E-2</v>
          </cell>
          <cell r="M158">
            <v>6.3133078730904804E-2</v>
          </cell>
          <cell r="N158">
            <v>7.3757349011223938E-2</v>
          </cell>
        </row>
        <row r="182">
          <cell r="B182" t="str">
            <v>GCA - ISD M+G</v>
          </cell>
        </row>
        <row r="183">
          <cell r="C183">
            <v>36251</v>
          </cell>
          <cell r="D183">
            <v>36281</v>
          </cell>
          <cell r="E183">
            <v>36312</v>
          </cell>
          <cell r="F183">
            <v>36342</v>
          </cell>
          <cell r="G183">
            <v>36373</v>
          </cell>
          <cell r="H183">
            <v>36404</v>
          </cell>
          <cell r="I183">
            <v>36434</v>
          </cell>
          <cell r="J183">
            <v>36465</v>
          </cell>
          <cell r="K183">
            <v>36495</v>
          </cell>
          <cell r="L183">
            <v>36526</v>
          </cell>
          <cell r="M183">
            <v>36557</v>
          </cell>
          <cell r="N183">
            <v>36586</v>
          </cell>
        </row>
        <row r="184">
          <cell r="B184" t="str">
            <v>GCA Rs.Lacs</v>
          </cell>
          <cell r="C184">
            <v>9878.4193548387102</v>
          </cell>
          <cell r="D184">
            <v>9414.4322580645166</v>
          </cell>
          <cell r="E184">
            <v>9626.3238000000001</v>
          </cell>
          <cell r="F184">
            <v>9566.3104000000003</v>
          </cell>
          <cell r="G184">
            <v>9886.0200129032255</v>
          </cell>
          <cell r="H184">
            <v>9720</v>
          </cell>
          <cell r="I184">
            <v>9663</v>
          </cell>
          <cell r="J184">
            <v>9581</v>
          </cell>
          <cell r="K184">
            <v>9384</v>
          </cell>
          <cell r="L184">
            <v>9270</v>
          </cell>
          <cell r="M184">
            <v>9190</v>
          </cell>
          <cell r="N184">
            <v>9100</v>
          </cell>
        </row>
        <row r="185">
          <cell r="B185" t="str">
            <v>% of G.Sales</v>
          </cell>
          <cell r="C185">
            <v>0.18539282457828979</v>
          </cell>
          <cell r="D185">
            <v>0.21002056514364167</v>
          </cell>
          <cell r="E185">
            <v>0.19742660431920261</v>
          </cell>
          <cell r="F185">
            <v>0.19165791756477304</v>
          </cell>
          <cell r="G185">
            <v>0.19334982793940475</v>
          </cell>
          <cell r="H185">
            <v>0.19249845407105715</v>
          </cell>
          <cell r="I185">
            <v>0.18327824174883742</v>
          </cell>
          <cell r="J185">
            <v>0.18423623897015076</v>
          </cell>
          <cell r="K185">
            <v>0.17798279939631514</v>
          </cell>
          <cell r="L185">
            <v>0.17040901030196917</v>
          </cell>
          <cell r="M185">
            <v>0.17548337937528374</v>
          </cell>
          <cell r="N185">
            <v>0.16606125477781955</v>
          </cell>
        </row>
        <row r="209">
          <cell r="B209" t="str">
            <v>NCA - ISD M+G</v>
          </cell>
        </row>
        <row r="210">
          <cell r="C210">
            <v>36251</v>
          </cell>
          <cell r="D210">
            <v>36281</v>
          </cell>
          <cell r="E210">
            <v>36312</v>
          </cell>
          <cell r="F210">
            <v>36342</v>
          </cell>
          <cell r="G210">
            <v>36373</v>
          </cell>
          <cell r="H210">
            <v>36404</v>
          </cell>
          <cell r="I210">
            <v>36434</v>
          </cell>
          <cell r="J210">
            <v>36465</v>
          </cell>
          <cell r="K210">
            <v>36495</v>
          </cell>
          <cell r="L210">
            <v>36526</v>
          </cell>
          <cell r="M210">
            <v>36557</v>
          </cell>
          <cell r="N210">
            <v>36586</v>
          </cell>
        </row>
        <row r="211">
          <cell r="B211" t="str">
            <v>NCA Rs.Lacs</v>
          </cell>
          <cell r="C211">
            <v>4481.4657548387095</v>
          </cell>
          <cell r="D211">
            <v>4158.7511780645164</v>
          </cell>
          <cell r="E211">
            <v>4229.5938699999997</v>
          </cell>
          <cell r="F211">
            <v>3964.7980400000006</v>
          </cell>
          <cell r="G211">
            <v>3943.0000129032251</v>
          </cell>
          <cell r="H211">
            <v>3720.25</v>
          </cell>
          <cell r="I211">
            <v>3758.7700000000004</v>
          </cell>
          <cell r="J211">
            <v>3550.75</v>
          </cell>
          <cell r="K211">
            <v>3347.42</v>
          </cell>
          <cell r="L211">
            <v>3288.9699999999993</v>
          </cell>
          <cell r="M211">
            <v>3179.4300000000003</v>
          </cell>
          <cell r="N211">
            <v>3516</v>
          </cell>
        </row>
        <row r="212">
          <cell r="B212" t="str">
            <v>% of G.Sales</v>
          </cell>
          <cell r="C212">
            <v>8.4105722251350129E-2</v>
          </cell>
          <cell r="D212">
            <v>9.2774927766962292E-2</v>
          </cell>
          <cell r="E212">
            <v>8.6744885457043827E-2</v>
          </cell>
          <cell r="F212">
            <v>7.9433439240200049E-2</v>
          </cell>
          <cell r="G212">
            <v>7.711681476113276E-2</v>
          </cell>
          <cell r="H212">
            <v>7.36771989462809E-2</v>
          </cell>
          <cell r="I212">
            <v>7.1292637559585814E-2</v>
          </cell>
          <cell r="J212">
            <v>6.427855396339241E-2</v>
          </cell>
          <cell r="K212">
            <v>6.3489256431714963E-2</v>
          </cell>
          <cell r="L212">
            <v>6.0460638901064442E-2</v>
          </cell>
          <cell r="M212">
            <v>6.0711329802737586E-2</v>
          </cell>
          <cell r="N212">
            <v>6.4161689208660819E-2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GSRL10"/>
      <sheetName val="EUPEC10"/>
      <sheetName val="EUP"/>
      <sheetName val="WGUJ"/>
      <sheetName val="WGSRL"/>
      <sheetName val="EUPEC"/>
      <sheetName val="WELGUJ"/>
      <sheetName val="WELUP"/>
      <sheetName val="welguj09"/>
      <sheetName val="eup0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IRR"/>
      <sheetName val="LTM 8-30"/>
      <sheetName val="LTM 6-30"/>
      <sheetName val="Covenants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Income Statement"/>
      <sheetName val="income"/>
      <sheetName val="valmat"/>
      <sheetName val="Returns "/>
      <sheetName val="P&amp;L(F)"/>
      <sheetName val="Revenue and Cost - Product"/>
      <sheetName val="P&amp;L-Products(F)"/>
      <sheetName val="P&amp;L-Services(F)"/>
      <sheetName val="BS(F)"/>
      <sheetName val="CF(F)"/>
      <sheetName val="sum of parts"/>
      <sheetName val="DCF-Products"/>
      <sheetName val="DCF-Services"/>
      <sheetName val="Main Data"/>
      <sheetName val="Qrly_Datasheet"/>
      <sheetName val="MainData_Qtr"/>
      <sheetName val="Quarterly"/>
      <sheetName val="Qtr-Products"/>
      <sheetName val="Qtr-Services"/>
      <sheetName val="SG&amp;A"/>
      <sheetName val="Estimates"/>
      <sheetName val="Qtr-Corp"/>
      <sheetName val="P&amp;L"/>
      <sheetName val="BS"/>
      <sheetName val="CF"/>
      <sheetName val="Order Size"/>
      <sheetName val="P&amp;L-Products"/>
      <sheetName val="P&amp;L-Services"/>
      <sheetName val="BS_Parameters"/>
      <sheetName val="Tax"/>
      <sheetName val="dupont"/>
      <sheetName val="DCF-back up"/>
      <sheetName val="returns"/>
      <sheetName val="Summarized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"/>
      <sheetName val="OverallComps"/>
      <sheetName val="Cellularcomps"/>
      <sheetName val="Calculations"/>
      <sheetName val="OverallComps incl new emeg"/>
      <sheetName val="FX"/>
      <sheetName val="BT"/>
      <sheetName val="DT"/>
      <sheetName val="EIR"/>
      <sheetName val="FT"/>
      <sheetName val="KPN"/>
      <sheetName val="PT"/>
      <sheetName val="SWCM"/>
      <sheetName val="TLD"/>
      <sheetName val="TI"/>
      <sheetName val="TI1"/>
      <sheetName val="TEF"/>
      <sheetName val="&lt;&gt;"/>
      <sheetName val="MTA"/>
      <sheetName val="OTE"/>
      <sheetName val="SPT"/>
      <sheetName val="TPSA"/>
      <sheetName val="CRAD"/>
      <sheetName val="VIP"/>
      <sheetName val="ROS"/>
      <sheetName val="ROSP"/>
      <sheetName val="EMOB"/>
      <sheetName val="&lt; &gt;"/>
      <sheetName val="VIV"/>
      <sheetName val="BOUY"/>
      <sheetName val="EUR"/>
      <sheetName val="LIB"/>
      <sheetName val="CRK"/>
      <sheetName val="ELEK"/>
      <sheetName val="MOB"/>
      <sheetName val="MNN"/>
      <sheetName val="NTC"/>
      <sheetName val="ORA"/>
      <sheetName val="PAN"/>
      <sheetName val="SON"/>
      <sheetName val="STET H"/>
      <sheetName val="TIM1"/>
      <sheetName val="TIM"/>
      <sheetName val="TLE"/>
      <sheetName val="VIMP"/>
      <sheetName val="VOD"/>
      <sheetName val=" &lt;&gt;"/>
      <sheetName val="CW"/>
      <sheetName val="CAR"/>
      <sheetName val="CLT"/>
      <sheetName val="CTEL"/>
      <sheetName val="CWC"/>
      <sheetName val="EQU"/>
      <sheetName val="EGS"/>
      <sheetName val="INET"/>
      <sheetName val="JAZZ"/>
      <sheetName val="KQWT"/>
      <sheetName val="TELE"/>
      <sheetName val="GTS"/>
      <sheetName val="VTEL"/>
      <sheetName val="VSTL"/>
      <sheetName val="Emg Mkt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Acc</v>
          </cell>
        </row>
        <row r="4">
          <cell r="B4" t="str">
            <v>B-2-1-7</v>
          </cell>
          <cell r="O4">
            <v>0.54624444183517717</v>
          </cell>
          <cell r="P4">
            <v>-2.621937766510694E-2</v>
          </cell>
        </row>
        <row r="6">
          <cell r="O6">
            <v>0.8175154419405134</v>
          </cell>
          <cell r="P6">
            <v>0.51464924502220355</v>
          </cell>
        </row>
        <row r="7">
          <cell r="D7">
            <v>35144.283051185434</v>
          </cell>
          <cell r="E7">
            <v>35470</v>
          </cell>
          <cell r="F7">
            <v>39968.481025891189</v>
          </cell>
          <cell r="G7">
            <v>45020.356094191091</v>
          </cell>
          <cell r="H7">
            <v>52080.747087546333</v>
          </cell>
        </row>
        <row r="8">
          <cell r="D8">
            <v>17425.846653338995</v>
          </cell>
          <cell r="E8">
            <v>14539</v>
          </cell>
          <cell r="F8">
            <v>14121.658793401919</v>
          </cell>
          <cell r="G8">
            <v>16119.735666835222</v>
          </cell>
          <cell r="H8">
            <v>19388.128937704954</v>
          </cell>
          <cell r="O8">
            <v>0.5171458261170766</v>
          </cell>
          <cell r="P8">
            <v>0.73723725100726156</v>
          </cell>
        </row>
        <row r="9">
          <cell r="D9">
            <v>8389.2739450770296</v>
          </cell>
          <cell r="E9">
            <v>6073</v>
          </cell>
          <cell r="F9">
            <v>4497.5565627328306</v>
          </cell>
          <cell r="G9">
            <v>4407.9978721637117</v>
          </cell>
          <cell r="H9">
            <v>5939.4975599834033</v>
          </cell>
        </row>
        <row r="10">
          <cell r="D10">
            <v>5100.1332733417566</v>
          </cell>
          <cell r="E10">
            <v>3184</v>
          </cell>
          <cell r="F10">
            <v>810.06485638467666</v>
          </cell>
          <cell r="G10">
            <v>18.959813575779663</v>
          </cell>
          <cell r="H10">
            <v>1402.8869152612187</v>
          </cell>
          <cell r="O10">
            <v>-0.11122367036846247</v>
          </cell>
          <cell r="P10">
            <v>1.1895763640565182</v>
          </cell>
        </row>
        <row r="11">
          <cell r="D11">
            <v>0.8175154419405134</v>
          </cell>
          <cell r="E11">
            <v>0.5171458261170766</v>
          </cell>
          <cell r="F11">
            <v>-0.11122367036846247</v>
          </cell>
          <cell r="G11">
            <v>-0.22474093342587459</v>
          </cell>
          <cell r="H11">
            <v>-2.621937766510694E-2</v>
          </cell>
        </row>
        <row r="12">
          <cell r="D12">
            <v>0.61355025743546221</v>
          </cell>
          <cell r="E12">
            <v>0.62</v>
          </cell>
          <cell r="F12">
            <v>0.62</v>
          </cell>
          <cell r="G12">
            <v>0.62</v>
          </cell>
          <cell r="H12">
            <v>0.62</v>
          </cell>
          <cell r="O12">
            <v>-0.22474093342587459</v>
          </cell>
          <cell r="P12">
            <v>1.6717483051666695</v>
          </cell>
        </row>
        <row r="13">
          <cell r="D13">
            <v>3.9608880599446006</v>
          </cell>
          <cell r="E13">
            <v>3.0890197436785591</v>
          </cell>
          <cell r="F13">
            <v>4.1062086099968953</v>
          </cell>
          <cell r="G13">
            <v>4.8976397389753403</v>
          </cell>
          <cell r="H13">
            <v>2.6793189374418178</v>
          </cell>
        </row>
        <row r="14">
          <cell r="D14">
            <v>33477</v>
          </cell>
          <cell r="E14">
            <v>36081</v>
          </cell>
          <cell r="F14">
            <v>52359.986328313898</v>
          </cell>
          <cell r="G14">
            <v>58987.824459452597</v>
          </cell>
          <cell r="H14">
            <v>56121.7325693725</v>
          </cell>
        </row>
        <row r="15">
          <cell r="F15">
            <v>2052.4723771351801</v>
          </cell>
          <cell r="G15">
            <v>-6401.0918632903404</v>
          </cell>
          <cell r="H15">
            <v>-10093.891863290301</v>
          </cell>
        </row>
        <row r="16">
          <cell r="D16">
            <v>33477</v>
          </cell>
          <cell r="E16">
            <v>36081</v>
          </cell>
          <cell r="F16">
            <v>50307.51395117872</v>
          </cell>
          <cell r="G16">
            <v>65388.916322742938</v>
          </cell>
          <cell r="H16">
            <v>66215.624432662793</v>
          </cell>
          <cell r="P16">
            <v>19388.128937704954</v>
          </cell>
        </row>
        <row r="18">
          <cell r="O18">
            <v>17425.846653338995</v>
          </cell>
          <cell r="P18">
            <v>23552.492108415827</v>
          </cell>
        </row>
        <row r="20">
          <cell r="F20">
            <v>0.14000000000000001</v>
          </cell>
          <cell r="O20">
            <v>14539</v>
          </cell>
          <cell r="P20">
            <v>27679.472691687326</v>
          </cell>
        </row>
        <row r="22">
          <cell r="O22">
            <v>14121.658793401919</v>
          </cell>
          <cell r="P22">
            <v>32706.619292418785</v>
          </cell>
        </row>
        <row r="24">
          <cell r="O24">
            <v>16119.735666835222</v>
          </cell>
          <cell r="P24">
            <v>36643.805980819125</v>
          </cell>
        </row>
        <row r="31">
          <cell r="D31">
            <v>60</v>
          </cell>
        </row>
      </sheetData>
      <sheetData sheetId="8" refreshError="1"/>
      <sheetData sheetId="9" refreshError="1">
        <row r="3">
          <cell r="B3" t="str">
            <v>Acc</v>
          </cell>
        </row>
        <row r="4">
          <cell r="B4" t="str">
            <v>B-2-2-7</v>
          </cell>
          <cell r="O4">
            <v>0.3</v>
          </cell>
          <cell r="P4">
            <v>0.9656844599497727</v>
          </cell>
        </row>
        <row r="6">
          <cell r="O6">
            <v>2.6171324902029789</v>
          </cell>
          <cell r="P6">
            <v>1.7170320544652973</v>
          </cell>
        </row>
        <row r="7">
          <cell r="E7">
            <v>27231.374487961861</v>
          </cell>
          <cell r="F7">
            <v>32690.183304699305</v>
          </cell>
          <cell r="G7">
            <v>39467.607838457443</v>
          </cell>
          <cell r="H7">
            <v>42830.316154016102</v>
          </cell>
        </row>
        <row r="8">
          <cell r="E8">
            <v>9612.3744879618625</v>
          </cell>
          <cell r="F8">
            <v>11188.526964781033</v>
          </cell>
          <cell r="G8">
            <v>13116.422205263241</v>
          </cell>
          <cell r="H8">
            <v>14564.325970579876</v>
          </cell>
          <cell r="O8">
            <v>2.9322000592069082</v>
          </cell>
          <cell r="P8">
            <v>2.4963810499217081</v>
          </cell>
        </row>
        <row r="9">
          <cell r="E9">
            <v>4353.374876428461</v>
          </cell>
          <cell r="F9">
            <v>5270.6545946502201</v>
          </cell>
          <cell r="G9">
            <v>4610.7062416076296</v>
          </cell>
          <cell r="H9">
            <v>5614.0680367257091</v>
          </cell>
        </row>
        <row r="10">
          <cell r="E10">
            <v>4501.374876428461</v>
          </cell>
          <cell r="F10">
            <v>7443.6585671421244</v>
          </cell>
          <cell r="G10">
            <v>11688.655213637516</v>
          </cell>
          <cell r="H10">
            <v>3961.2700355203474</v>
          </cell>
          <cell r="O10">
            <v>1.4937101523390903</v>
          </cell>
          <cell r="P10">
            <v>3.6334934397185679</v>
          </cell>
        </row>
        <row r="11">
          <cell r="D11">
            <v>2.6171324902029789</v>
          </cell>
          <cell r="E11">
            <v>2.9322000592069082</v>
          </cell>
          <cell r="F11">
            <v>1.4937101523390903</v>
          </cell>
          <cell r="G11">
            <v>0.32079053001293434</v>
          </cell>
          <cell r="H11">
            <v>0.9656844599497727</v>
          </cell>
        </row>
        <row r="12">
          <cell r="D12">
            <v>0.9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O12">
            <v>0.32079053001293434</v>
          </cell>
          <cell r="P12">
            <v>6.2826544490729672</v>
          </cell>
        </row>
        <row r="13">
          <cell r="D13">
            <v>7.3326707046015427</v>
          </cell>
          <cell r="E13">
            <v>7.8325789945140771</v>
          </cell>
          <cell r="F13">
            <v>7.0929067085220385</v>
          </cell>
          <cell r="G13">
            <v>7.6926128757838077</v>
          </cell>
          <cell r="H13">
            <v>8.7227870623792843</v>
          </cell>
        </row>
        <row r="14">
          <cell r="D14">
            <v>13067</v>
          </cell>
          <cell r="E14">
            <v>14628</v>
          </cell>
          <cell r="F14">
            <v>47160</v>
          </cell>
          <cell r="G14">
            <v>30397</v>
          </cell>
          <cell r="H14">
            <v>27866</v>
          </cell>
        </row>
        <row r="15">
          <cell r="F15">
            <v>8360</v>
          </cell>
          <cell r="G15">
            <v>8360</v>
          </cell>
          <cell r="H15">
            <v>8360</v>
          </cell>
        </row>
        <row r="16">
          <cell r="D16">
            <v>13067</v>
          </cell>
          <cell r="E16">
            <v>14628</v>
          </cell>
          <cell r="F16">
            <v>38800</v>
          </cell>
          <cell r="G16">
            <v>22037</v>
          </cell>
          <cell r="H16">
            <v>19506</v>
          </cell>
          <cell r="P16">
            <v>14564.325970579876</v>
          </cell>
        </row>
        <row r="18">
          <cell r="O18">
            <v>0</v>
          </cell>
          <cell r="P18">
            <v>16353.262653211019</v>
          </cell>
        </row>
        <row r="20">
          <cell r="F20">
            <v>0.12</v>
          </cell>
          <cell r="O20">
            <v>9612.3744879618625</v>
          </cell>
          <cell r="P20">
            <v>18007.065530463115</v>
          </cell>
        </row>
        <row r="22">
          <cell r="O22">
            <v>11188.526964781033</v>
          </cell>
          <cell r="P22">
            <v>19945.836766220396</v>
          </cell>
        </row>
        <row r="24">
          <cell r="O24">
            <v>13116.422205263241</v>
          </cell>
          <cell r="P24">
            <v>22119.313154298823</v>
          </cell>
        </row>
        <row r="27">
          <cell r="D27">
            <v>33900</v>
          </cell>
        </row>
        <row r="28">
          <cell r="D28">
            <v>5200</v>
          </cell>
        </row>
        <row r="29">
          <cell r="D29">
            <v>58</v>
          </cell>
        </row>
        <row r="31">
          <cell r="D31">
            <v>160</v>
          </cell>
        </row>
        <row r="34">
          <cell r="D34">
            <v>2.1</v>
          </cell>
          <cell r="E34">
            <v>2.06</v>
          </cell>
          <cell r="F34">
            <v>2.08</v>
          </cell>
        </row>
        <row r="35">
          <cell r="D35">
            <v>0.98</v>
          </cell>
          <cell r="E35">
            <v>1.02</v>
          </cell>
          <cell r="F35">
            <v>1.08</v>
          </cell>
        </row>
        <row r="36">
          <cell r="D36">
            <v>7.23</v>
          </cell>
          <cell r="E36">
            <v>7.15</v>
          </cell>
          <cell r="F36">
            <v>6.85</v>
          </cell>
        </row>
        <row r="37">
          <cell r="D37">
            <v>0.15</v>
          </cell>
        </row>
      </sheetData>
      <sheetData sheetId="10" refreshError="1">
        <row r="3">
          <cell r="B3" t="str">
            <v>Buy</v>
          </cell>
        </row>
        <row r="4">
          <cell r="B4" t="str">
            <v>B-1-1-7</v>
          </cell>
          <cell r="O4">
            <v>0</v>
          </cell>
          <cell r="P4">
            <v>-0.22732152157280067</v>
          </cell>
        </row>
        <row r="6">
          <cell r="O6">
            <v>0.96498199847159549</v>
          </cell>
          <cell r="P6">
            <v>7.7044787025098621E-2</v>
          </cell>
        </row>
        <row r="7">
          <cell r="D7">
            <v>7946.8906037221977</v>
          </cell>
          <cell r="E7">
            <v>8560.1452564684532</v>
          </cell>
          <cell r="F7">
            <v>11796.092390758635</v>
          </cell>
          <cell r="G7">
            <v>14066.465702699563</v>
          </cell>
          <cell r="H7">
            <v>15970.656840000924</v>
          </cell>
        </row>
        <row r="8">
          <cell r="D8">
            <v>2987.2900590104405</v>
          </cell>
          <cell r="E8">
            <v>2993.1911030413075</v>
          </cell>
          <cell r="F8">
            <v>3666.2877764971636</v>
          </cell>
          <cell r="G8">
            <v>4276.1786063260388</v>
          </cell>
          <cell r="H8">
            <v>4930.258843257383</v>
          </cell>
          <cell r="O8">
            <v>0.86696599262742602</v>
          </cell>
          <cell r="P8">
            <v>0.41059958511564754</v>
          </cell>
        </row>
        <row r="9">
          <cell r="D9">
            <v>1575.1248297775762</v>
          </cell>
          <cell r="E9">
            <v>689.96822514752614</v>
          </cell>
          <cell r="F9">
            <v>209.43967389252592</v>
          </cell>
          <cell r="G9">
            <v>477.29322771249588</v>
          </cell>
          <cell r="H9">
            <v>789.33618863493336</v>
          </cell>
        </row>
        <row r="10">
          <cell r="D10">
            <v>1404.9024058102589</v>
          </cell>
          <cell r="E10">
            <v>1010.4403086699955</v>
          </cell>
          <cell r="F10">
            <v>22.248252817854883</v>
          </cell>
          <cell r="G10">
            <v>81.773481911315642</v>
          </cell>
          <cell r="H10">
            <v>450.5540733376115</v>
          </cell>
          <cell r="O10">
            <v>-0.5160408751114155</v>
          </cell>
          <cell r="P10">
            <v>0.71164373551685178</v>
          </cell>
        </row>
        <row r="11">
          <cell r="D11">
            <v>0.96498199847159549</v>
          </cell>
          <cell r="E11">
            <v>0.86696599262742602</v>
          </cell>
          <cell r="F11">
            <v>-0.5160408751114155</v>
          </cell>
          <cell r="G11">
            <v>-0.50995062909830469</v>
          </cell>
          <cell r="H11">
            <v>-0.22732152157280067</v>
          </cell>
        </row>
        <row r="12">
          <cell r="D12">
            <v>1.0576486609169315</v>
          </cell>
          <cell r="E12">
            <v>1.0576486609169315</v>
          </cell>
          <cell r="F12">
            <v>1.0576486609169315</v>
          </cell>
          <cell r="G12">
            <v>1.0576486609169315</v>
          </cell>
          <cell r="H12">
            <v>1.0576486609169315</v>
          </cell>
          <cell r="O12">
            <v>-0.50995062909830469</v>
          </cell>
          <cell r="P12">
            <v>1.0925716389492506</v>
          </cell>
        </row>
        <row r="13">
          <cell r="D13">
            <v>2.4509308977130031</v>
          </cell>
          <cell r="E13">
            <v>2.6851787797433184</v>
          </cell>
          <cell r="F13">
            <v>3.0923600670646159</v>
          </cell>
          <cell r="G13">
            <v>3.4554829602686508</v>
          </cell>
          <cell r="H13">
            <v>4.0951447149850804</v>
          </cell>
        </row>
        <row r="14">
          <cell r="D14">
            <v>4624.1488878801638</v>
          </cell>
          <cell r="E14">
            <v>3334.0898774398552</v>
          </cell>
          <cell r="F14">
            <v>10347.763803451769</v>
          </cell>
          <cell r="G14">
            <v>9350.6189803053876</v>
          </cell>
          <cell r="H14">
            <v>9427.4219949845574</v>
          </cell>
        </row>
        <row r="15">
          <cell r="D15">
            <v>11067</v>
          </cell>
          <cell r="E15">
            <v>11067</v>
          </cell>
          <cell r="F15">
            <v>11067</v>
          </cell>
          <cell r="G15">
            <v>11067</v>
          </cell>
          <cell r="H15">
            <v>11067</v>
          </cell>
        </row>
        <row r="16">
          <cell r="D16">
            <v>-6442.8511121198362</v>
          </cell>
          <cell r="E16">
            <v>-7732.9101225601444</v>
          </cell>
          <cell r="F16">
            <v>-719.23619654823051</v>
          </cell>
          <cell r="G16">
            <v>-1716.3810196946124</v>
          </cell>
          <cell r="H16">
            <v>-1639.5780050154426</v>
          </cell>
          <cell r="P16">
            <v>4930.258843257383</v>
          </cell>
        </row>
        <row r="18">
          <cell r="O18">
            <v>2987.2900590104405</v>
          </cell>
          <cell r="P18">
            <v>5650.0318636857173</v>
          </cell>
        </row>
        <row r="20">
          <cell r="F20">
            <v>0.15</v>
          </cell>
          <cell r="O20">
            <v>2993.1911030413075</v>
          </cell>
          <cell r="P20">
            <v>6369.8704442688922</v>
          </cell>
        </row>
        <row r="22">
          <cell r="O22">
            <v>3666.2877764971636</v>
          </cell>
          <cell r="P22">
            <v>7021.8853721969354</v>
          </cell>
        </row>
        <row r="24">
          <cell r="O24">
            <v>4276.1786063260388</v>
          </cell>
          <cell r="P24">
            <v>7571.6169110552146</v>
          </cell>
        </row>
        <row r="27">
          <cell r="D27">
            <v>9600</v>
          </cell>
        </row>
        <row r="28">
          <cell r="D28">
            <v>7.3</v>
          </cell>
        </row>
        <row r="29">
          <cell r="D29">
            <v>15.4</v>
          </cell>
        </row>
        <row r="31">
          <cell r="D31">
            <v>77.5</v>
          </cell>
        </row>
        <row r="34">
          <cell r="D34">
            <v>2.11</v>
          </cell>
          <cell r="E34">
            <v>1.7</v>
          </cell>
          <cell r="F34">
            <v>2.27</v>
          </cell>
        </row>
        <row r="36">
          <cell r="D36">
            <v>5.13</v>
          </cell>
          <cell r="E36">
            <v>4.84</v>
          </cell>
          <cell r="F36">
            <v>5.98</v>
          </cell>
        </row>
        <row r="37">
          <cell r="D37">
            <v>0.1</v>
          </cell>
        </row>
      </sheetData>
      <sheetData sheetId="11" refreshError="1">
        <row r="3">
          <cell r="B3" t="str">
            <v>Acc</v>
          </cell>
        </row>
        <row r="4">
          <cell r="B4" t="str">
            <v>B-2-1-7</v>
          </cell>
          <cell r="O4">
            <v>1.6959128500314242</v>
          </cell>
          <cell r="P4">
            <v>0.38770286539043747</v>
          </cell>
        </row>
        <row r="6">
          <cell r="O6">
            <v>0.41917071427079255</v>
          </cell>
          <cell r="P6">
            <v>0.47375227719069168</v>
          </cell>
        </row>
        <row r="7">
          <cell r="D7">
            <v>2938.7439181572413</v>
          </cell>
          <cell r="E7">
            <v>3218.2</v>
          </cell>
          <cell r="F7">
            <v>3956.038820868971</v>
          </cell>
          <cell r="G7">
            <v>4290.7963271585413</v>
          </cell>
          <cell r="H7">
            <v>4668.1946112844053</v>
          </cell>
        </row>
        <row r="8">
          <cell r="D8">
            <v>1358.2844454863782</v>
          </cell>
          <cell r="E8">
            <v>1550.4</v>
          </cell>
          <cell r="F8">
            <v>1716.4467330567004</v>
          </cell>
          <cell r="G8">
            <v>1798.1255526660484</v>
          </cell>
          <cell r="H8">
            <v>1991.2692452036613</v>
          </cell>
          <cell r="O8">
            <v>0.3206854345165237</v>
          </cell>
          <cell r="P8">
            <v>0.57462181352930353</v>
          </cell>
        </row>
        <row r="9">
          <cell r="D9">
            <v>739.3</v>
          </cell>
          <cell r="E9">
            <v>455.4</v>
          </cell>
          <cell r="F9">
            <v>832.11613548530249</v>
          </cell>
          <cell r="G9">
            <v>874.68958046417663</v>
          </cell>
          <cell r="H9">
            <v>1036.8112317046489</v>
          </cell>
        </row>
        <row r="10">
          <cell r="D10">
            <v>618.79999999999995</v>
          </cell>
          <cell r="E10">
            <v>735</v>
          </cell>
          <cell r="F10">
            <v>616.06558066098921</v>
          </cell>
          <cell r="G10">
            <v>569.00215445655317</v>
          </cell>
          <cell r="H10">
            <v>754.96196739842162</v>
          </cell>
          <cell r="O10">
            <v>0.28234880490942249</v>
          </cell>
          <cell r="P10">
            <v>0.71284167479445437</v>
          </cell>
        </row>
        <row r="11">
          <cell r="D11">
            <v>0.41917071427079255</v>
          </cell>
          <cell r="E11">
            <v>0.3206854345165237</v>
          </cell>
          <cell r="F11">
            <v>0.28234880490942249</v>
          </cell>
          <cell r="G11">
            <v>0.28822722088102337</v>
          </cell>
          <cell r="H11">
            <v>0.38770286539043747</v>
          </cell>
        </row>
        <row r="12">
          <cell r="D12">
            <v>0.20200000000000001</v>
          </cell>
          <cell r="E12">
            <v>0.20200000000000001</v>
          </cell>
          <cell r="F12">
            <v>0.20200000000000001</v>
          </cell>
          <cell r="G12">
            <v>0.20200000000000001</v>
          </cell>
          <cell r="H12">
            <v>0.20200000000000001</v>
          </cell>
          <cell r="O12">
            <v>0.28822722088102337</v>
          </cell>
          <cell r="P12">
            <v>0.9043115938222428</v>
          </cell>
        </row>
        <row r="13">
          <cell r="D13">
            <v>1.115939832424909</v>
          </cell>
          <cell r="E13">
            <v>1.134837092731829</v>
          </cell>
          <cell r="F13">
            <v>1.052404515591133</v>
          </cell>
          <cell r="G13">
            <v>1.0385552754757721</v>
          </cell>
          <cell r="H13">
            <v>1.1722387041108679</v>
          </cell>
        </row>
        <row r="14">
          <cell r="D14">
            <v>3641.2</v>
          </cell>
          <cell r="E14">
            <v>2791.5515300000002</v>
          </cell>
          <cell r="F14">
            <v>3787.9493632434601</v>
          </cell>
          <cell r="G14">
            <v>3737.9791988402199</v>
          </cell>
          <cell r="H14">
            <v>3385.2488465558199</v>
          </cell>
        </row>
        <row r="15">
          <cell r="D15">
            <v>1751.3452</v>
          </cell>
          <cell r="E15">
            <v>1751.3452</v>
          </cell>
          <cell r="F15">
            <v>1751.3452</v>
          </cell>
          <cell r="G15">
            <v>1751.3452</v>
          </cell>
          <cell r="H15">
            <v>1751.3452</v>
          </cell>
        </row>
        <row r="16">
          <cell r="D16">
            <v>1889.8547999999998</v>
          </cell>
          <cell r="E16">
            <v>1040.2063300000002</v>
          </cell>
          <cell r="F16">
            <v>2036.6041632434601</v>
          </cell>
          <cell r="G16">
            <v>1986.6339988402199</v>
          </cell>
          <cell r="H16">
            <v>1633.9036465558199</v>
          </cell>
          <cell r="P16">
            <v>1991.2692452036613</v>
          </cell>
        </row>
        <row r="18">
          <cell r="O18">
            <v>1358.2844454863782</v>
          </cell>
          <cell r="P18">
            <v>2175.5711992748884</v>
          </cell>
        </row>
        <row r="19">
          <cell r="H19" t="str">
            <v>CRT - Cellular</v>
          </cell>
        </row>
        <row r="20">
          <cell r="F20">
            <v>0.08</v>
          </cell>
          <cell r="H20" t="str">
            <v>Telefonica stake</v>
          </cell>
          <cell r="O20">
            <v>1550.4</v>
          </cell>
          <cell r="P20">
            <v>2369.8273430250933</v>
          </cell>
        </row>
        <row r="22">
          <cell r="O22">
            <v>1716.4467330567004</v>
          </cell>
          <cell r="P22">
            <v>2560.2306023758756</v>
          </cell>
        </row>
        <row r="24">
          <cell r="O24">
            <v>1798.1255526660484</v>
          </cell>
          <cell r="P24">
            <v>2752.03798864593</v>
          </cell>
        </row>
        <row r="27">
          <cell r="D27">
            <v>4117</v>
          </cell>
        </row>
        <row r="28">
          <cell r="D28">
            <v>1425.7</v>
          </cell>
        </row>
        <row r="29">
          <cell r="D29">
            <v>9.92</v>
          </cell>
        </row>
        <row r="31">
          <cell r="D31">
            <v>15</v>
          </cell>
        </row>
        <row r="34">
          <cell r="D34" t="e">
            <v>#REF!</v>
          </cell>
          <cell r="E34">
            <v>0.41917071427079255</v>
          </cell>
          <cell r="F34">
            <v>0.3206854345165237</v>
          </cell>
        </row>
        <row r="35">
          <cell r="D35" t="e">
            <v>#REF!</v>
          </cell>
          <cell r="E35">
            <v>0.20200000000000001</v>
          </cell>
          <cell r="F35">
            <v>0.20200000000000001</v>
          </cell>
        </row>
        <row r="36">
          <cell r="D36" t="e">
            <v>#REF!</v>
          </cell>
          <cell r="E36">
            <v>1.115939832424909</v>
          </cell>
          <cell r="F36">
            <v>1.134837092731829</v>
          </cell>
        </row>
      </sheetData>
      <sheetData sheetId="12" refreshError="1">
        <row r="3">
          <cell r="B3" t="str">
            <v>Neutral</v>
          </cell>
        </row>
        <row r="4">
          <cell r="B4" t="str">
            <v>B-3-2-7</v>
          </cell>
          <cell r="O4">
            <v>27.73</v>
          </cell>
          <cell r="P4">
            <v>28.04</v>
          </cell>
        </row>
        <row r="6">
          <cell r="O6">
            <v>30.414657832521868</v>
          </cell>
          <cell r="P6">
            <v>33.07</v>
          </cell>
        </row>
        <row r="7">
          <cell r="D7">
            <v>10561</v>
          </cell>
          <cell r="E7">
            <v>11081.582401752214</v>
          </cell>
          <cell r="F7">
            <v>14135.014969265645</v>
          </cell>
          <cell r="G7">
            <v>15537.070354174572</v>
          </cell>
          <cell r="H7">
            <v>17230</v>
          </cell>
        </row>
        <row r="8">
          <cell r="D8">
            <v>4463</v>
          </cell>
          <cell r="E8">
            <v>4381.8860879439762</v>
          </cell>
          <cell r="F8">
            <v>4235.7149731631234</v>
          </cell>
          <cell r="G8">
            <v>4610.6985466895512</v>
          </cell>
          <cell r="H8">
            <v>4972</v>
          </cell>
          <cell r="O8">
            <v>23.00578968920118</v>
          </cell>
          <cell r="P8">
            <v>39.19</v>
          </cell>
        </row>
        <row r="9">
          <cell r="D9">
            <v>2892</v>
          </cell>
          <cell r="E9">
            <v>2401.2657419323587</v>
          </cell>
          <cell r="F9">
            <v>2062.5003055186617</v>
          </cell>
          <cell r="G9">
            <v>2314.762711573565</v>
          </cell>
        </row>
        <row r="10">
          <cell r="D10">
            <v>2366</v>
          </cell>
          <cell r="E10">
            <v>2121.2340562083823</v>
          </cell>
          <cell r="F10">
            <v>2966.7206391844293</v>
          </cell>
          <cell r="G10">
            <v>2188.181877815291</v>
          </cell>
          <cell r="O10">
            <v>19.78966638623567</v>
          </cell>
          <cell r="P10">
            <v>44.39</v>
          </cell>
        </row>
        <row r="11">
          <cell r="D11">
            <v>30.414657832521868</v>
          </cell>
          <cell r="E11">
            <v>23.00578968920118</v>
          </cell>
          <cell r="F11">
            <v>19.78966638623567</v>
          </cell>
          <cell r="G11">
            <v>23.144713038931542</v>
          </cell>
          <cell r="H11">
            <v>28.04</v>
          </cell>
        </row>
        <row r="12">
          <cell r="D12">
            <v>11</v>
          </cell>
          <cell r="E12">
            <v>11</v>
          </cell>
          <cell r="F12">
            <v>11</v>
          </cell>
          <cell r="G12">
            <v>11.572356519465771</v>
          </cell>
          <cell r="H12">
            <v>16.54</v>
          </cell>
          <cell r="O12">
            <v>23.144713038931542</v>
          </cell>
          <cell r="P12">
            <v>51.735365734057133</v>
          </cell>
        </row>
        <row r="13">
          <cell r="D13">
            <v>46.650708893389798</v>
          </cell>
          <cell r="E13">
            <v>46.679259076956278</v>
          </cell>
          <cell r="F13">
            <v>57.628344714709911</v>
          </cell>
          <cell r="G13">
            <v>49.053362212886839</v>
          </cell>
          <cell r="H13">
            <v>53.23</v>
          </cell>
        </row>
        <row r="14">
          <cell r="D14">
            <v>4200</v>
          </cell>
          <cell r="E14">
            <v>6187.8367580676404</v>
          </cell>
          <cell r="F14">
            <v>3749.8671094582201</v>
          </cell>
          <cell r="G14">
            <v>2739.0138433950501</v>
          </cell>
          <cell r="H14">
            <v>1467</v>
          </cell>
        </row>
        <row r="15">
          <cell r="D15">
            <v>4634</v>
          </cell>
          <cell r="E15">
            <v>4634</v>
          </cell>
          <cell r="F15">
            <v>4634</v>
          </cell>
          <cell r="G15">
            <v>4634</v>
          </cell>
          <cell r="H15">
            <v>4634</v>
          </cell>
        </row>
        <row r="16">
          <cell r="D16">
            <v>-434</v>
          </cell>
          <cell r="E16">
            <v>1553.8367580676404</v>
          </cell>
          <cell r="F16">
            <v>-884.13289054177994</v>
          </cell>
          <cell r="G16">
            <v>-1894.9861566049499</v>
          </cell>
          <cell r="H16">
            <v>-3167</v>
          </cell>
          <cell r="P16">
            <v>4972</v>
          </cell>
        </row>
        <row r="18">
          <cell r="O18">
            <v>4463</v>
          </cell>
          <cell r="P18">
            <v>5341</v>
          </cell>
        </row>
        <row r="20">
          <cell r="F20">
            <v>5.8000000000000003E-2</v>
          </cell>
          <cell r="O20">
            <v>4381.8860879439762</v>
          </cell>
          <cell r="P20">
            <v>5798</v>
          </cell>
        </row>
        <row r="22">
          <cell r="O22">
            <v>4235.7149731631234</v>
          </cell>
          <cell r="P22">
            <v>6312</v>
          </cell>
        </row>
        <row r="24">
          <cell r="O24">
            <v>4610.6985466895512</v>
          </cell>
          <cell r="P24">
            <v>6834.5870645531977</v>
          </cell>
        </row>
        <row r="27">
          <cell r="D27">
            <v>4946</v>
          </cell>
        </row>
        <row r="28">
          <cell r="D28">
            <v>2321</v>
          </cell>
        </row>
        <row r="29">
          <cell r="D29">
            <v>7.1</v>
          </cell>
        </row>
        <row r="31">
          <cell r="D31" t="str">
            <v>n/a</v>
          </cell>
        </row>
      </sheetData>
      <sheetData sheetId="13" refreshError="1">
        <row r="3">
          <cell r="B3" t="str">
            <v>Buy</v>
          </cell>
        </row>
        <row r="4">
          <cell r="B4" t="str">
            <v>B-1-1-7</v>
          </cell>
          <cell r="P4">
            <v>29.770369636382945</v>
          </cell>
        </row>
        <row r="6">
          <cell r="O6">
            <v>13.61</v>
          </cell>
          <cell r="P6">
            <v>34.919415496266851</v>
          </cell>
        </row>
        <row r="7">
          <cell r="D7">
            <v>35681</v>
          </cell>
          <cell r="E7">
            <v>40216</v>
          </cell>
          <cell r="F7">
            <v>45230.913009982243</v>
          </cell>
          <cell r="G7">
            <v>50742.225514890481</v>
          </cell>
          <cell r="H7">
            <v>56732.458052300703</v>
          </cell>
        </row>
        <row r="8">
          <cell r="D8">
            <v>10389</v>
          </cell>
          <cell r="E8">
            <v>11655</v>
          </cell>
          <cell r="F8">
            <v>13086.41685990648</v>
          </cell>
          <cell r="G8">
            <v>14862.361410990379</v>
          </cell>
          <cell r="H8">
            <v>16822.513710461513</v>
          </cell>
          <cell r="O8">
            <v>16.227844292332719</v>
          </cell>
          <cell r="P8">
            <v>44.04875585133523</v>
          </cell>
        </row>
        <row r="9">
          <cell r="D9">
            <v>5298</v>
          </cell>
          <cell r="E9">
            <v>6350</v>
          </cell>
          <cell r="F9">
            <v>7548.5835265731466</v>
          </cell>
          <cell r="G9">
            <v>9091.6947443237132</v>
          </cell>
          <cell r="H9">
            <v>10819.013710461513</v>
          </cell>
        </row>
        <row r="10">
          <cell r="D10">
            <v>5889</v>
          </cell>
          <cell r="E10">
            <v>6135</v>
          </cell>
          <cell r="F10">
            <v>7222.8052902362542</v>
          </cell>
          <cell r="G10">
            <v>8900.1347443237137</v>
          </cell>
          <cell r="H10">
            <v>10742.141710461514</v>
          </cell>
          <cell r="O10">
            <v>19.349778606637543</v>
          </cell>
          <cell r="P10">
            <v>50.218515763240838</v>
          </cell>
        </row>
        <row r="11">
          <cell r="D11">
            <v>13.61</v>
          </cell>
          <cell r="E11">
            <v>16.227844292332719</v>
          </cell>
          <cell r="F11">
            <v>19.349778606637543</v>
          </cell>
          <cell r="G11">
            <v>24.254408772060003</v>
          </cell>
          <cell r="H11">
            <v>29.770369636382945</v>
          </cell>
        </row>
        <row r="12">
          <cell r="D12">
            <v>9.5</v>
          </cell>
          <cell r="E12">
            <v>10</v>
          </cell>
          <cell r="F12">
            <v>11</v>
          </cell>
          <cell r="G12">
            <v>12.5</v>
          </cell>
          <cell r="H12">
            <v>14</v>
          </cell>
          <cell r="O12">
            <v>24.254408772060003</v>
          </cell>
          <cell r="P12">
            <v>59.780162053227947</v>
          </cell>
        </row>
        <row r="13">
          <cell r="D13">
            <v>39.474109145277843</v>
          </cell>
          <cell r="E13">
            <v>40.73359834038996</v>
          </cell>
          <cell r="F13">
            <v>44.928685458061715</v>
          </cell>
          <cell r="G13">
            <v>50.908758271675097</v>
          </cell>
          <cell r="H13">
            <v>57.50016178418894</v>
          </cell>
        </row>
        <row r="14">
          <cell r="D14">
            <v>8581</v>
          </cell>
          <cell r="E14">
            <v>13644</v>
          </cell>
          <cell r="F14">
            <v>9204.2157557928294</v>
          </cell>
          <cell r="G14">
            <v>6432.2445667016764</v>
          </cell>
          <cell r="H14">
            <v>2537.4105014128872</v>
          </cell>
        </row>
        <row r="15">
          <cell r="E15">
            <v>3763</v>
          </cell>
          <cell r="F15">
            <v>4139.3</v>
          </cell>
          <cell r="G15">
            <v>4553.2300000000005</v>
          </cell>
          <cell r="H15">
            <v>4553.2300000000005</v>
          </cell>
        </row>
        <row r="16">
          <cell r="D16">
            <v>8581</v>
          </cell>
          <cell r="E16">
            <v>9881</v>
          </cell>
          <cell r="F16">
            <v>5064.9157557928293</v>
          </cell>
          <cell r="G16">
            <v>1879.0145667016759</v>
          </cell>
          <cell r="H16">
            <v>-2015.8194985871132</v>
          </cell>
          <cell r="P16">
            <v>16822.513710461513</v>
          </cell>
        </row>
        <row r="18">
          <cell r="O18">
            <v>10389</v>
          </cell>
          <cell r="P18">
            <v>18574.10998733624</v>
          </cell>
        </row>
        <row r="20">
          <cell r="F20">
            <v>0.115</v>
          </cell>
          <cell r="O20">
            <v>11655</v>
          </cell>
          <cell r="P20">
            <v>20312.30370443131</v>
          </cell>
        </row>
        <row r="22">
          <cell r="O22">
            <v>13086.41685990648</v>
          </cell>
          <cell r="P22">
            <v>22258.538046002606</v>
          </cell>
        </row>
        <row r="24">
          <cell r="O24">
            <v>14862.361410990379</v>
          </cell>
          <cell r="P24">
            <v>24436.09948886538</v>
          </cell>
        </row>
        <row r="27">
          <cell r="D27">
            <v>3628</v>
          </cell>
        </row>
        <row r="28">
          <cell r="D28">
            <v>1311</v>
          </cell>
        </row>
        <row r="29">
          <cell r="D29">
            <v>5.2</v>
          </cell>
        </row>
        <row r="31">
          <cell r="D31">
            <v>800</v>
          </cell>
        </row>
        <row r="34">
          <cell r="D34">
            <v>0.88</v>
          </cell>
          <cell r="E34">
            <v>2.89</v>
          </cell>
          <cell r="F34">
            <v>2.82</v>
          </cell>
        </row>
        <row r="36">
          <cell r="D36">
            <v>2.84</v>
          </cell>
          <cell r="E36">
            <v>5.25</v>
          </cell>
          <cell r="F36">
            <v>5.25</v>
          </cell>
        </row>
        <row r="37">
          <cell r="D37">
            <v>0.15</v>
          </cell>
        </row>
      </sheetData>
      <sheetData sheetId="14" refreshError="1"/>
      <sheetData sheetId="15" refreshError="1"/>
      <sheetData sheetId="16" refreshError="1">
        <row r="3">
          <cell r="B3" t="str">
            <v>Acc</v>
          </cell>
        </row>
        <row r="4">
          <cell r="B4" t="str">
            <v>B-2-1-9</v>
          </cell>
          <cell r="O4">
            <v>0</v>
          </cell>
          <cell r="P4">
            <v>1.2649241741654249</v>
          </cell>
        </row>
        <row r="6">
          <cell r="O6">
            <v>0.41</v>
          </cell>
          <cell r="P6">
            <v>1.503782037275635</v>
          </cell>
        </row>
        <row r="7">
          <cell r="D7">
            <v>18248.599999999999</v>
          </cell>
          <cell r="E7">
            <v>23829.599999999999</v>
          </cell>
          <cell r="F7">
            <v>30272.774551906492</v>
          </cell>
          <cell r="G7">
            <v>30442.068258575178</v>
          </cell>
          <cell r="H7">
            <v>34311.167007141732</v>
          </cell>
        </row>
        <row r="8">
          <cell r="D8">
            <v>9256.3775510204086</v>
          </cell>
          <cell r="E8">
            <v>10885.5</v>
          </cell>
          <cell r="F8">
            <v>11270.846092005213</v>
          </cell>
          <cell r="G8">
            <v>12431.685472267069</v>
          </cell>
          <cell r="H8">
            <v>13604.713540351686</v>
          </cell>
          <cell r="O8">
            <v>0.53</v>
          </cell>
          <cell r="P8">
            <v>1.7293493428669802</v>
          </cell>
        </row>
        <row r="10">
          <cell r="O10">
            <v>0.59</v>
          </cell>
          <cell r="P10">
            <v>1.9887517442970271</v>
          </cell>
        </row>
        <row r="11">
          <cell r="D11">
            <v>0.41</v>
          </cell>
          <cell r="E11">
            <v>0.53</v>
          </cell>
          <cell r="F11">
            <v>0.59</v>
          </cell>
          <cell r="G11">
            <v>0.76</v>
          </cell>
          <cell r="H11">
            <v>1.2649241741654249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0.76</v>
          </cell>
          <cell r="P12">
            <v>2.3125223240432997</v>
          </cell>
        </row>
        <row r="13">
          <cell r="D13">
            <v>1.48</v>
          </cell>
          <cell r="E13">
            <v>1.73</v>
          </cell>
          <cell r="F13">
            <v>1.73</v>
          </cell>
          <cell r="G13">
            <v>1.9</v>
          </cell>
          <cell r="H13">
            <v>1.88</v>
          </cell>
        </row>
        <row r="14">
          <cell r="F14">
            <v>20966</v>
          </cell>
          <cell r="G14">
            <v>20966</v>
          </cell>
          <cell r="H14">
            <v>20966</v>
          </cell>
        </row>
        <row r="15">
          <cell r="F15">
            <v>18031.317794572504</v>
          </cell>
          <cell r="G15">
            <v>18031.317794572504</v>
          </cell>
          <cell r="H15">
            <v>18031.317794572504</v>
          </cell>
        </row>
        <row r="16">
          <cell r="D16">
            <v>0</v>
          </cell>
          <cell r="E16">
            <v>0</v>
          </cell>
          <cell r="F16">
            <v>2934.6822054274962</v>
          </cell>
          <cell r="G16">
            <v>2934.6822054274962</v>
          </cell>
          <cell r="H16">
            <v>2934.6822054274962</v>
          </cell>
          <cell r="P16">
            <v>13604.713540351686</v>
          </cell>
        </row>
        <row r="18">
          <cell r="O18">
            <v>9256.3775510204086</v>
          </cell>
          <cell r="P18">
            <v>14716.776858655749</v>
          </cell>
        </row>
        <row r="20">
          <cell r="F20">
            <v>0.08</v>
          </cell>
          <cell r="O20">
            <v>10885.5</v>
          </cell>
          <cell r="P20">
            <v>15866.296672383534</v>
          </cell>
        </row>
        <row r="22">
          <cell r="O22">
            <v>11270.846092005213</v>
          </cell>
          <cell r="P22">
            <v>17157.025356717731</v>
          </cell>
        </row>
        <row r="24">
          <cell r="O24">
            <v>12431.685472267069</v>
          </cell>
          <cell r="P24">
            <v>18509.789347076672</v>
          </cell>
        </row>
        <row r="27">
          <cell r="D27">
            <v>17400</v>
          </cell>
        </row>
        <row r="28">
          <cell r="D28">
            <v>4310</v>
          </cell>
        </row>
        <row r="29">
          <cell r="D29">
            <v>39.299999999999997</v>
          </cell>
        </row>
        <row r="31">
          <cell r="D31">
            <v>30</v>
          </cell>
        </row>
        <row r="34">
          <cell r="D34">
            <v>201.2</v>
          </cell>
          <cell r="E34">
            <v>216.4</v>
          </cell>
          <cell r="F34">
            <v>0.53</v>
          </cell>
        </row>
        <row r="35">
          <cell r="D35" t="e">
            <v>#REF!</v>
          </cell>
          <cell r="E35">
            <v>0</v>
          </cell>
          <cell r="F35">
            <v>0</v>
          </cell>
        </row>
        <row r="36">
          <cell r="D36">
            <v>842.7</v>
          </cell>
          <cell r="E36">
            <v>853.4</v>
          </cell>
          <cell r="F36">
            <v>898.7</v>
          </cell>
        </row>
        <row r="37">
          <cell r="D37">
            <v>0</v>
          </cell>
          <cell r="E37">
            <v>0</v>
          </cell>
          <cell r="F37">
            <v>35</v>
          </cell>
        </row>
        <row r="39">
          <cell r="D39">
            <v>0</v>
          </cell>
          <cell r="E39">
            <v>0</v>
          </cell>
          <cell r="F39">
            <v>0</v>
          </cell>
        </row>
      </sheetData>
      <sheetData sheetId="17" refreshError="1"/>
      <sheetData sheetId="18" refreshError="1">
        <row r="3">
          <cell r="B3" t="str">
            <v>Acc</v>
          </cell>
        </row>
        <row r="4">
          <cell r="B4" t="str">
            <v>D-2-1-7</v>
          </cell>
          <cell r="O4">
            <v>34.74</v>
          </cell>
          <cell r="P4">
            <v>189.41</v>
          </cell>
        </row>
        <row r="6">
          <cell r="O6">
            <v>56.24</v>
          </cell>
          <cell r="P6">
            <v>227.292</v>
          </cell>
        </row>
        <row r="7">
          <cell r="D7">
            <v>318060</v>
          </cell>
          <cell r="E7">
            <v>384932</v>
          </cell>
          <cell r="F7">
            <v>338470</v>
          </cell>
          <cell r="G7">
            <v>379314.13232161407</v>
          </cell>
          <cell r="H7">
            <v>399886</v>
          </cell>
        </row>
        <row r="8">
          <cell r="D8">
            <v>149663</v>
          </cell>
          <cell r="E8">
            <v>183276</v>
          </cell>
          <cell r="F8">
            <v>216443</v>
          </cell>
          <cell r="G8">
            <v>240000</v>
          </cell>
          <cell r="H8">
            <v>243930</v>
          </cell>
          <cell r="O8">
            <v>79.31</v>
          </cell>
          <cell r="P8">
            <v>272.75040000000001</v>
          </cell>
        </row>
        <row r="10">
          <cell r="O10">
            <v>101.7</v>
          </cell>
          <cell r="P10">
            <v>327.30047999999999</v>
          </cell>
        </row>
        <row r="11">
          <cell r="D11">
            <v>56.24</v>
          </cell>
          <cell r="E11">
            <v>79.31</v>
          </cell>
          <cell r="F11">
            <v>101.7</v>
          </cell>
          <cell r="G11">
            <v>148.13999999999999</v>
          </cell>
          <cell r="H11">
            <v>189.41</v>
          </cell>
        </row>
        <row r="12">
          <cell r="D12">
            <v>8</v>
          </cell>
          <cell r="E12">
            <v>15.86</v>
          </cell>
          <cell r="F12">
            <v>25.43</v>
          </cell>
          <cell r="G12">
            <v>44.44</v>
          </cell>
          <cell r="H12">
            <v>66.3</v>
          </cell>
          <cell r="O12">
            <v>148.13999999999999</v>
          </cell>
          <cell r="P12">
            <v>0</v>
          </cell>
        </row>
        <row r="13">
          <cell r="D13">
            <v>103.93</v>
          </cell>
          <cell r="E13">
            <v>131.99</v>
          </cell>
          <cell r="F13">
            <v>160.52000000000001</v>
          </cell>
          <cell r="G13">
            <v>213.4</v>
          </cell>
          <cell r="H13">
            <v>257.89999999999998</v>
          </cell>
        </row>
        <row r="14">
          <cell r="D14">
            <v>168858</v>
          </cell>
          <cell r="E14">
            <v>133199</v>
          </cell>
          <cell r="F14">
            <v>160520</v>
          </cell>
          <cell r="G14">
            <v>69470</v>
          </cell>
          <cell r="H14">
            <v>-15559</v>
          </cell>
        </row>
        <row r="15">
          <cell r="D15">
            <v>750</v>
          </cell>
          <cell r="E15">
            <v>700</v>
          </cell>
          <cell r="F15">
            <v>600</v>
          </cell>
          <cell r="G15">
            <v>500</v>
          </cell>
        </row>
        <row r="16">
          <cell r="D16">
            <v>168108</v>
          </cell>
          <cell r="E16">
            <v>132499</v>
          </cell>
          <cell r="F16">
            <v>159920</v>
          </cell>
          <cell r="G16">
            <v>68970</v>
          </cell>
          <cell r="H16">
            <v>-15559</v>
          </cell>
          <cell r="P16">
            <v>243930</v>
          </cell>
        </row>
        <row r="18">
          <cell r="O18">
            <v>149663</v>
          </cell>
          <cell r="P18">
            <v>0</v>
          </cell>
        </row>
        <row r="20">
          <cell r="F20">
            <v>0.11</v>
          </cell>
          <cell r="O20">
            <v>183276</v>
          </cell>
          <cell r="P20">
            <v>0</v>
          </cell>
        </row>
        <row r="22">
          <cell r="O22">
            <v>216443</v>
          </cell>
          <cell r="P22">
            <v>0</v>
          </cell>
        </row>
        <row r="24">
          <cell r="O24">
            <v>240000</v>
          </cell>
          <cell r="P24">
            <v>0</v>
          </cell>
        </row>
        <row r="27">
          <cell r="D27">
            <v>2700</v>
          </cell>
        </row>
        <row r="29">
          <cell r="D29">
            <v>7.6</v>
          </cell>
        </row>
        <row r="31">
          <cell r="D31" t="str">
            <v>n/a</v>
          </cell>
        </row>
      </sheetData>
      <sheetData sheetId="19" refreshError="1">
        <row r="3">
          <cell r="B3" t="str">
            <v>Acc</v>
          </cell>
        </row>
        <row r="4">
          <cell r="B4" t="str">
            <v>C-2-1-7</v>
          </cell>
          <cell r="P4">
            <v>524.80158689761777</v>
          </cell>
        </row>
        <row r="6">
          <cell r="O6">
            <v>423</v>
          </cell>
          <cell r="P6">
            <v>552.07016147077616</v>
          </cell>
        </row>
        <row r="7">
          <cell r="D7">
            <v>948000</v>
          </cell>
          <cell r="E7">
            <v>1096301</v>
          </cell>
          <cell r="F7">
            <v>1220845.992527571</v>
          </cell>
          <cell r="G7">
            <v>1342915.6167159115</v>
          </cell>
          <cell r="H7">
            <v>1455410.9545994252</v>
          </cell>
        </row>
        <row r="8">
          <cell r="D8">
            <v>415407</v>
          </cell>
          <cell r="E8">
            <v>494652</v>
          </cell>
          <cell r="F8">
            <v>542405.63218120206</v>
          </cell>
          <cell r="G8">
            <v>616748.61445034517</v>
          </cell>
          <cell r="H8">
            <v>686524.3047306285</v>
          </cell>
          <cell r="O8">
            <v>401</v>
          </cell>
          <cell r="P8">
            <v>641.23320548015067</v>
          </cell>
        </row>
        <row r="9">
          <cell r="D9">
            <v>314710</v>
          </cell>
          <cell r="E9">
            <v>364070</v>
          </cell>
          <cell r="F9">
            <v>391150.32860977348</v>
          </cell>
          <cell r="G9">
            <v>423326.6442122499</v>
          </cell>
          <cell r="H9">
            <v>459769.00115919992</v>
          </cell>
        </row>
        <row r="10">
          <cell r="D10">
            <v>333501</v>
          </cell>
          <cell r="E10">
            <v>368830</v>
          </cell>
          <cell r="F10">
            <v>353756.50566133694</v>
          </cell>
          <cell r="G10">
            <v>390394.07138005795</v>
          </cell>
          <cell r="H10">
            <v>435255.10803303047</v>
          </cell>
          <cell r="O10">
            <v>444.24911480376676</v>
          </cell>
          <cell r="P10">
            <v>724.54555140306331</v>
          </cell>
        </row>
        <row r="11">
          <cell r="D11">
            <v>423</v>
          </cell>
          <cell r="E11">
            <v>401</v>
          </cell>
          <cell r="F11">
            <v>444.24911480376676</v>
          </cell>
          <cell r="G11">
            <v>476.75313672264821</v>
          </cell>
          <cell r="H11">
            <v>524.80158689761777</v>
          </cell>
        </row>
        <row r="12">
          <cell r="D12">
            <v>200</v>
          </cell>
          <cell r="E12">
            <v>220</v>
          </cell>
          <cell r="F12">
            <v>220</v>
          </cell>
          <cell r="G12">
            <v>230</v>
          </cell>
          <cell r="H12">
            <v>250</v>
          </cell>
          <cell r="O12">
            <v>476.75313672264821</v>
          </cell>
          <cell r="P12">
            <v>759.18010879039002</v>
          </cell>
        </row>
        <row r="13">
          <cell r="D13">
            <v>623</v>
          </cell>
          <cell r="E13">
            <v>660</v>
          </cell>
          <cell r="F13">
            <v>744.32657447279848</v>
          </cell>
          <cell r="G13">
            <v>860.48562148684175</v>
          </cell>
          <cell r="H13">
            <v>974.6645262824926</v>
          </cell>
        </row>
        <row r="14">
          <cell r="D14">
            <v>273829</v>
          </cell>
          <cell r="E14">
            <v>376104</v>
          </cell>
          <cell r="F14">
            <v>682465.6589687306</v>
          </cell>
          <cell r="G14">
            <v>627703.19767510786</v>
          </cell>
          <cell r="H14">
            <v>467674.66484828165</v>
          </cell>
        </row>
        <row r="15">
          <cell r="D15">
            <v>0</v>
          </cell>
          <cell r="E15">
            <v>0</v>
          </cell>
        </row>
        <row r="16">
          <cell r="D16">
            <v>198</v>
          </cell>
          <cell r="E16">
            <v>376104</v>
          </cell>
          <cell r="F16">
            <v>682465.6589687306</v>
          </cell>
          <cell r="G16">
            <v>627703.19767510786</v>
          </cell>
          <cell r="H16">
            <v>467674.66484828165</v>
          </cell>
          <cell r="P16">
            <v>686524.3047306285</v>
          </cell>
        </row>
        <row r="18">
          <cell r="O18">
            <v>415407</v>
          </cell>
          <cell r="P18">
            <v>735251.29899259936</v>
          </cell>
        </row>
        <row r="20">
          <cell r="F20">
            <v>0.09</v>
          </cell>
          <cell r="O20">
            <v>494652</v>
          </cell>
          <cell r="P20">
            <v>783806.95959320408</v>
          </cell>
        </row>
        <row r="22">
          <cell r="O22">
            <v>542405.63218120206</v>
          </cell>
          <cell r="P22">
            <v>821494.50893151807</v>
          </cell>
        </row>
        <row r="24">
          <cell r="O24">
            <v>616748.61445034517</v>
          </cell>
          <cell r="P24">
            <v>820014.71738065151</v>
          </cell>
        </row>
        <row r="29">
          <cell r="D29">
            <v>10.4</v>
          </cell>
        </row>
        <row r="31">
          <cell r="D31">
            <v>10600</v>
          </cell>
        </row>
      </sheetData>
      <sheetData sheetId="20" refreshError="1">
        <row r="3">
          <cell r="B3" t="str">
            <v>Buy</v>
          </cell>
        </row>
        <row r="4">
          <cell r="B4" t="str">
            <v>D-1-1-9</v>
          </cell>
          <cell r="O4">
            <v>-1.5</v>
          </cell>
          <cell r="P4">
            <v>27.7</v>
          </cell>
        </row>
        <row r="6">
          <cell r="O6">
            <v>18.809999999999999</v>
          </cell>
          <cell r="P6">
            <v>37.799999999999997</v>
          </cell>
        </row>
        <row r="7">
          <cell r="D7">
            <v>45893</v>
          </cell>
          <cell r="E7">
            <v>51902</v>
          </cell>
          <cell r="F7">
            <v>57905</v>
          </cell>
          <cell r="G7">
            <v>64643</v>
          </cell>
          <cell r="H7">
            <v>69623</v>
          </cell>
        </row>
        <row r="8">
          <cell r="D8">
            <v>22209</v>
          </cell>
          <cell r="E8">
            <v>25732</v>
          </cell>
          <cell r="F8">
            <v>29237</v>
          </cell>
          <cell r="G8">
            <v>31048</v>
          </cell>
          <cell r="H8">
            <v>31186</v>
          </cell>
          <cell r="O8">
            <v>19.16</v>
          </cell>
          <cell r="P8">
            <v>45.7</v>
          </cell>
        </row>
        <row r="9">
          <cell r="D9">
            <v>10062</v>
          </cell>
          <cell r="E9">
            <v>12323</v>
          </cell>
          <cell r="F9">
            <v>13943</v>
          </cell>
          <cell r="G9">
            <v>15009</v>
          </cell>
          <cell r="H9">
            <v>15336</v>
          </cell>
        </row>
        <row r="10">
          <cell r="D10">
            <v>9197</v>
          </cell>
          <cell r="E10">
            <v>8442</v>
          </cell>
          <cell r="F10">
            <v>10616</v>
          </cell>
          <cell r="G10">
            <v>12685</v>
          </cell>
          <cell r="H10">
            <v>13717</v>
          </cell>
          <cell r="O10">
            <v>12.08</v>
          </cell>
          <cell r="P10">
            <v>56</v>
          </cell>
        </row>
        <row r="11">
          <cell r="D11">
            <v>18.809999999999999</v>
          </cell>
          <cell r="E11">
            <v>19.16</v>
          </cell>
          <cell r="F11">
            <v>12.08</v>
          </cell>
          <cell r="G11">
            <v>25.6</v>
          </cell>
          <cell r="H11">
            <v>27.7</v>
          </cell>
        </row>
        <row r="12">
          <cell r="F12">
            <v>6.6</v>
          </cell>
          <cell r="G12">
            <v>9</v>
          </cell>
          <cell r="H12">
            <v>11.1</v>
          </cell>
          <cell r="O12">
            <v>25.6</v>
          </cell>
          <cell r="P12">
            <v>65.900000000000006</v>
          </cell>
        </row>
        <row r="13">
          <cell r="D13">
            <v>52.5</v>
          </cell>
          <cell r="E13">
            <v>60.8</v>
          </cell>
          <cell r="F13">
            <v>69.3</v>
          </cell>
          <cell r="G13">
            <v>75.400000000000006</v>
          </cell>
          <cell r="H13">
            <v>76.900000000000006</v>
          </cell>
        </row>
        <row r="14">
          <cell r="D14">
            <v>32025</v>
          </cell>
          <cell r="E14">
            <v>28114</v>
          </cell>
          <cell r="F14">
            <v>12335</v>
          </cell>
          <cell r="G14">
            <v>-185</v>
          </cell>
          <cell r="H14">
            <v>-16291</v>
          </cell>
        </row>
        <row r="16">
          <cell r="D16">
            <v>32025</v>
          </cell>
          <cell r="E16">
            <v>28114</v>
          </cell>
          <cell r="F16">
            <v>12335</v>
          </cell>
          <cell r="G16">
            <v>-185</v>
          </cell>
          <cell r="H16">
            <v>-16291</v>
          </cell>
          <cell r="P16">
            <v>31186</v>
          </cell>
        </row>
        <row r="18">
          <cell r="O18">
            <v>22209</v>
          </cell>
          <cell r="P18">
            <v>35573</v>
          </cell>
        </row>
        <row r="20">
          <cell r="F20">
            <v>0.105</v>
          </cell>
          <cell r="O20">
            <v>25732</v>
          </cell>
          <cell r="P20">
            <v>39174</v>
          </cell>
        </row>
        <row r="22">
          <cell r="O22">
            <v>29237</v>
          </cell>
          <cell r="P22">
            <v>44052</v>
          </cell>
        </row>
        <row r="24">
          <cell r="O24">
            <v>31048</v>
          </cell>
          <cell r="P24">
            <v>48909</v>
          </cell>
        </row>
        <row r="27">
          <cell r="D27">
            <v>3839</v>
          </cell>
        </row>
        <row r="28">
          <cell r="D28">
            <v>1250</v>
          </cell>
        </row>
        <row r="29">
          <cell r="D29">
            <v>10.3</v>
          </cell>
        </row>
        <row r="31">
          <cell r="D31">
            <v>1070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3">
          <cell r="B3" t="str">
            <v>Acc</v>
          </cell>
        </row>
        <row r="4">
          <cell r="B4" t="str">
            <v>D-2-1-9</v>
          </cell>
          <cell r="O4">
            <v>-0.17</v>
          </cell>
          <cell r="P4">
            <v>53.07</v>
          </cell>
        </row>
        <row r="6">
          <cell r="O6">
            <v>13.42</v>
          </cell>
          <cell r="P6">
            <v>74.42</v>
          </cell>
        </row>
        <row r="7">
          <cell r="D7">
            <v>7640</v>
          </cell>
          <cell r="E7">
            <v>8680</v>
          </cell>
          <cell r="F7">
            <v>9720</v>
          </cell>
          <cell r="G7">
            <v>11110</v>
          </cell>
        </row>
        <row r="8">
          <cell r="D8">
            <v>875.16</v>
          </cell>
          <cell r="E8">
            <v>1540.71</v>
          </cell>
          <cell r="F8">
            <v>1818.66</v>
          </cell>
          <cell r="G8">
            <v>2945.5858536585365</v>
          </cell>
          <cell r="H8">
            <v>2141.4899999999998</v>
          </cell>
          <cell r="O8">
            <v>31.11</v>
          </cell>
          <cell r="P8">
            <v>100.65</v>
          </cell>
        </row>
        <row r="10">
          <cell r="D10">
            <v>10.3</v>
          </cell>
          <cell r="E10">
            <v>18.100000000000001</v>
          </cell>
          <cell r="F10">
            <v>23.5</v>
          </cell>
          <cell r="G10">
            <v>26.6</v>
          </cell>
          <cell r="O10">
            <v>37.515000000000001</v>
          </cell>
          <cell r="P10">
            <v>133.285</v>
          </cell>
        </row>
        <row r="11">
          <cell r="D11">
            <v>13.42</v>
          </cell>
          <cell r="E11">
            <v>31.11</v>
          </cell>
          <cell r="F11">
            <v>37.515000000000001</v>
          </cell>
          <cell r="G11">
            <v>43.004999999999995</v>
          </cell>
          <cell r="H11">
            <v>53.07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43.004999999999995</v>
          </cell>
          <cell r="P12">
            <v>181.17238681451732</v>
          </cell>
        </row>
        <row r="13">
          <cell r="D13">
            <v>33.550000000000004</v>
          </cell>
          <cell r="E13">
            <v>54.9</v>
          </cell>
          <cell r="F13">
            <v>64.05</v>
          </cell>
          <cell r="G13">
            <v>73.2</v>
          </cell>
          <cell r="H13">
            <v>82.350000000000009</v>
          </cell>
        </row>
        <row r="14">
          <cell r="D14">
            <v>-1430.7699999999998</v>
          </cell>
          <cell r="E14">
            <v>-1011.1099999999998</v>
          </cell>
          <cell r="F14">
            <v>-827.61</v>
          </cell>
          <cell r="G14">
            <v>-1635.9899999999998</v>
          </cell>
          <cell r="H14">
            <v>-1635.9899999999998</v>
          </cell>
        </row>
        <row r="16">
          <cell r="D16">
            <v>-1430.7699999999998</v>
          </cell>
          <cell r="E16">
            <v>-1011.1099999999998</v>
          </cell>
          <cell r="F16">
            <v>-827.61</v>
          </cell>
          <cell r="G16">
            <v>-1635.9899999999998</v>
          </cell>
          <cell r="H16">
            <v>-1635.9899999999998</v>
          </cell>
          <cell r="P16">
            <v>2141.4899999999998</v>
          </cell>
        </row>
        <row r="17">
          <cell r="E17">
            <v>6033</v>
          </cell>
          <cell r="F17">
            <v>6033</v>
          </cell>
          <cell r="G17">
            <v>6033</v>
          </cell>
          <cell r="H17">
            <v>6033</v>
          </cell>
        </row>
        <row r="18">
          <cell r="O18">
            <v>875.16</v>
          </cell>
          <cell r="P18">
            <v>2315.91</v>
          </cell>
        </row>
        <row r="20">
          <cell r="F20">
            <v>0.13991223067425729</v>
          </cell>
          <cell r="O20">
            <v>1540.71</v>
          </cell>
          <cell r="P20">
            <v>2601</v>
          </cell>
        </row>
        <row r="22">
          <cell r="O22">
            <v>1818.66</v>
          </cell>
          <cell r="P22">
            <v>2856</v>
          </cell>
        </row>
        <row r="27">
          <cell r="D27" t="str">
            <v>NA</v>
          </cell>
        </row>
        <row r="28">
          <cell r="D28">
            <v>310</v>
          </cell>
        </row>
        <row r="29">
          <cell r="D29">
            <v>10.3</v>
          </cell>
        </row>
        <row r="31">
          <cell r="D31">
            <v>1052</v>
          </cell>
        </row>
      </sheetData>
      <sheetData sheetId="33" refreshError="1"/>
      <sheetData sheetId="34" refreshError="1">
        <row r="3">
          <cell r="B3" t="str">
            <v>NR</v>
          </cell>
        </row>
        <row r="4">
          <cell r="B4" t="str">
            <v>NR</v>
          </cell>
          <cell r="P4">
            <v>84</v>
          </cell>
        </row>
        <row r="6">
          <cell r="O6" t="e">
            <v>#REF!</v>
          </cell>
          <cell r="P6">
            <v>132</v>
          </cell>
        </row>
        <row r="7">
          <cell r="D7">
            <v>9072</v>
          </cell>
          <cell r="E7">
            <v>14353</v>
          </cell>
          <cell r="F7">
            <v>18705</v>
          </cell>
          <cell r="G7">
            <v>22879</v>
          </cell>
        </row>
        <row r="8">
          <cell r="D8">
            <v>35</v>
          </cell>
          <cell r="E8">
            <v>1414</v>
          </cell>
          <cell r="F8">
            <v>3524</v>
          </cell>
          <cell r="G8">
            <v>5942</v>
          </cell>
          <cell r="H8">
            <v>8614</v>
          </cell>
          <cell r="O8" t="e">
            <v>#REF!</v>
          </cell>
          <cell r="P8">
            <v>170</v>
          </cell>
        </row>
        <row r="10">
          <cell r="D10">
            <v>-3419</v>
          </cell>
          <cell r="E10">
            <v>-2663</v>
          </cell>
          <cell r="F10">
            <v>-1288</v>
          </cell>
          <cell r="G10">
            <v>612</v>
          </cell>
          <cell r="O10" t="e">
            <v>#REF!</v>
          </cell>
          <cell r="P10">
            <v>210</v>
          </cell>
        </row>
        <row r="11"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>
            <v>84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 t="e">
            <v>#REF!</v>
          </cell>
          <cell r="P12">
            <v>285.0138497424652</v>
          </cell>
        </row>
        <row r="13"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D14">
            <v>14543.5946400914</v>
          </cell>
          <cell r="E14">
            <v>17962.193765391399</v>
          </cell>
          <cell r="F14">
            <v>18455.151107618502</v>
          </cell>
          <cell r="G14">
            <v>15518.471158353401</v>
          </cell>
        </row>
        <row r="16">
          <cell r="D16">
            <v>14543.5946400914</v>
          </cell>
          <cell r="E16">
            <v>17962.193765391399</v>
          </cell>
          <cell r="F16">
            <v>18455.151107618502</v>
          </cell>
          <cell r="G16">
            <v>15518.471158353401</v>
          </cell>
          <cell r="H16">
            <v>0</v>
          </cell>
          <cell r="P16">
            <v>8614</v>
          </cell>
        </row>
        <row r="18">
          <cell r="O18">
            <v>35</v>
          </cell>
          <cell r="P18">
            <v>11168</v>
          </cell>
        </row>
        <row r="20">
          <cell r="F20">
            <v>0.6662572260735149</v>
          </cell>
          <cell r="O20">
            <v>1414</v>
          </cell>
          <cell r="P20">
            <v>13302</v>
          </cell>
        </row>
        <row r="22">
          <cell r="O22">
            <v>3524</v>
          </cell>
          <cell r="P22">
            <v>15324</v>
          </cell>
        </row>
        <row r="24">
          <cell r="O24">
            <v>5942</v>
          </cell>
          <cell r="P24">
            <v>18567.833593124509</v>
          </cell>
        </row>
        <row r="28">
          <cell r="D28">
            <v>283</v>
          </cell>
        </row>
        <row r="29">
          <cell r="D29">
            <v>10.1</v>
          </cell>
        </row>
      </sheetData>
      <sheetData sheetId="35" refreshError="1">
        <row r="3">
          <cell r="B3" t="str">
            <v>Rstr</v>
          </cell>
        </row>
        <row r="4">
          <cell r="B4" t="str">
            <v>Rstr</v>
          </cell>
          <cell r="O4">
            <v>2.2400000000000002</v>
          </cell>
          <cell r="P4">
            <v>6.25</v>
          </cell>
        </row>
        <row r="6">
          <cell r="O6">
            <v>1.9149100257069409</v>
          </cell>
          <cell r="P6">
            <v>7.38</v>
          </cell>
        </row>
        <row r="7">
          <cell r="D7">
            <v>4117</v>
          </cell>
          <cell r="E7">
            <v>8997.2281637218912</v>
          </cell>
          <cell r="F7">
            <v>13588.533926585766</v>
          </cell>
          <cell r="G7">
            <v>16229.674025984979</v>
          </cell>
        </row>
        <row r="8">
          <cell r="D8">
            <v>1451.3068267000413</v>
          </cell>
          <cell r="E8">
            <v>2608.5650822012972</v>
          </cell>
          <cell r="F8">
            <v>3567.2908530522195</v>
          </cell>
          <cell r="G8">
            <v>4755.7446006859182</v>
          </cell>
          <cell r="H8">
            <v>5755</v>
          </cell>
          <cell r="O8">
            <v>2.4861469737410302</v>
          </cell>
          <cell r="P8">
            <v>9.01</v>
          </cell>
        </row>
        <row r="10">
          <cell r="D10">
            <v>982.28300657386944</v>
          </cell>
          <cell r="E10">
            <v>1481.1168204369246</v>
          </cell>
          <cell r="F10">
            <v>2073.4117074082069</v>
          </cell>
          <cell r="G10">
            <v>3383.7839199068426</v>
          </cell>
          <cell r="O10">
            <v>3.2483096313754842</v>
          </cell>
          <cell r="P10">
            <v>10</v>
          </cell>
        </row>
        <row r="11">
          <cell r="D11">
            <v>1.9149100257069409</v>
          </cell>
          <cell r="E11">
            <v>2.4861469737410302</v>
          </cell>
          <cell r="F11">
            <v>3.2483096313754842</v>
          </cell>
          <cell r="G11">
            <v>5.0905348187523876</v>
          </cell>
          <cell r="H11">
            <v>6.25</v>
          </cell>
        </row>
        <row r="12">
          <cell r="D12">
            <v>0.61</v>
          </cell>
          <cell r="E12">
            <v>0.61</v>
          </cell>
          <cell r="F12">
            <v>0.65</v>
          </cell>
          <cell r="G12">
            <v>0.7</v>
          </cell>
          <cell r="H12">
            <v>0.75</v>
          </cell>
          <cell r="O12">
            <v>5.0905348187523876</v>
          </cell>
          <cell r="P12">
            <v>11.696070952851464</v>
          </cell>
        </row>
        <row r="13">
          <cell r="D13">
            <v>5.9045332471470013</v>
          </cell>
          <cell r="E13">
            <v>6.6716953148340021</v>
          </cell>
          <cell r="F13">
            <v>7.6414998630899067</v>
          </cell>
          <cell r="G13">
            <v>9.6990773576786644</v>
          </cell>
        </row>
        <row r="14">
          <cell r="D14">
            <v>2175</v>
          </cell>
          <cell r="E14">
            <v>12740</v>
          </cell>
          <cell r="F14">
            <v>13235</v>
          </cell>
          <cell r="G14">
            <v>12888</v>
          </cell>
        </row>
        <row r="15">
          <cell r="D15">
            <v>8393.2652633408852</v>
          </cell>
          <cell r="E15">
            <v>8947</v>
          </cell>
          <cell r="F15">
            <v>10114</v>
          </cell>
          <cell r="G15">
            <v>10892</v>
          </cell>
        </row>
        <row r="16">
          <cell r="D16">
            <v>-6218.2652633408852</v>
          </cell>
          <cell r="E16">
            <v>3793</v>
          </cell>
          <cell r="F16">
            <v>3121</v>
          </cell>
          <cell r="G16">
            <v>1996</v>
          </cell>
          <cell r="H16">
            <v>0</v>
          </cell>
          <cell r="P16">
            <v>5755</v>
          </cell>
        </row>
        <row r="18">
          <cell r="O18">
            <v>1451.3068267000413</v>
          </cell>
          <cell r="P18">
            <v>7073</v>
          </cell>
        </row>
        <row r="20">
          <cell r="F20">
            <v>0.28000000000000003</v>
          </cell>
          <cell r="O20">
            <v>2608.5650822012972</v>
          </cell>
          <cell r="P20">
            <v>8098</v>
          </cell>
        </row>
        <row r="22">
          <cell r="O22">
            <v>3567.2908530522195</v>
          </cell>
          <cell r="P22">
            <v>9500</v>
          </cell>
        </row>
        <row r="24">
          <cell r="O24">
            <v>4755.7446006859182</v>
          </cell>
          <cell r="P24">
            <v>11227.499155365935</v>
          </cell>
        </row>
        <row r="28">
          <cell r="D28">
            <v>8980</v>
          </cell>
        </row>
        <row r="29">
          <cell r="D29">
            <v>84.68</v>
          </cell>
        </row>
        <row r="31">
          <cell r="D31">
            <v>200</v>
          </cell>
        </row>
        <row r="34">
          <cell r="D34">
            <v>13.84</v>
          </cell>
          <cell r="E34">
            <v>24.34</v>
          </cell>
        </row>
        <row r="36">
          <cell r="D36">
            <v>46.38</v>
          </cell>
          <cell r="E36">
            <v>60.97</v>
          </cell>
        </row>
      </sheetData>
      <sheetData sheetId="36" refreshError="1">
        <row r="3">
          <cell r="B3" t="str">
            <v>Acc</v>
          </cell>
        </row>
        <row r="4">
          <cell r="B4" t="str">
            <v>C-2-1-9</v>
          </cell>
          <cell r="O4">
            <v>12.3</v>
          </cell>
          <cell r="P4">
            <v>13.8</v>
          </cell>
        </row>
        <row r="6">
          <cell r="O6">
            <v>2.1789361702127659</v>
          </cell>
          <cell r="P6">
            <v>15.456000000000003</v>
          </cell>
        </row>
        <row r="7">
          <cell r="D7">
            <v>2031.9</v>
          </cell>
          <cell r="E7">
            <v>2596</v>
          </cell>
          <cell r="F7">
            <v>3292</v>
          </cell>
          <cell r="G7">
            <v>3793</v>
          </cell>
          <cell r="H7">
            <v>4006</v>
          </cell>
        </row>
        <row r="8">
          <cell r="D8">
            <v>527.6</v>
          </cell>
          <cell r="E8">
            <v>857.77973361858176</v>
          </cell>
          <cell r="F8">
            <v>1247.1134656579575</v>
          </cell>
          <cell r="G8">
            <v>1537.8311365708546</v>
          </cell>
          <cell r="H8">
            <v>1641.5953552552924</v>
          </cell>
          <cell r="O8">
            <v>5.2035770461802411</v>
          </cell>
          <cell r="P8">
            <v>18.3</v>
          </cell>
        </row>
        <row r="9">
          <cell r="D9">
            <v>246</v>
          </cell>
          <cell r="E9">
            <v>523</v>
          </cell>
          <cell r="F9">
            <v>850</v>
          </cell>
          <cell r="G9">
            <v>1078</v>
          </cell>
          <cell r="H9">
            <v>1124</v>
          </cell>
        </row>
        <row r="10">
          <cell r="D10">
            <v>102.41</v>
          </cell>
          <cell r="E10">
            <v>374</v>
          </cell>
          <cell r="F10">
            <v>712</v>
          </cell>
          <cell r="G10">
            <v>947</v>
          </cell>
          <cell r="H10">
            <v>1007</v>
          </cell>
          <cell r="O10">
            <v>8.4183623837456221</v>
          </cell>
          <cell r="P10">
            <v>21.4</v>
          </cell>
        </row>
        <row r="11">
          <cell r="D11">
            <v>2.1789361702127659</v>
          </cell>
          <cell r="E11">
            <v>5.2035770461802411</v>
          </cell>
          <cell r="F11">
            <v>8.4183623837456221</v>
          </cell>
          <cell r="G11">
            <v>9.1545725477164535</v>
          </cell>
          <cell r="H11">
            <v>13.8</v>
          </cell>
        </row>
        <row r="12">
          <cell r="D12">
            <v>0</v>
          </cell>
          <cell r="E12">
            <v>0</v>
          </cell>
          <cell r="F12">
            <v>2.5299999999999998</v>
          </cell>
          <cell r="G12">
            <v>3.2</v>
          </cell>
          <cell r="H12">
            <v>4.8238188915784406</v>
          </cell>
          <cell r="O12">
            <v>9.1545725477164535</v>
          </cell>
          <cell r="P12">
            <v>24.769961734047659</v>
          </cell>
        </row>
        <row r="13">
          <cell r="D13">
            <v>8.1704255319148942</v>
          </cell>
          <cell r="E13">
            <v>12.86</v>
          </cell>
          <cell r="F13">
            <v>19.37</v>
          </cell>
          <cell r="G13">
            <v>24.3</v>
          </cell>
          <cell r="H13">
            <v>26.43</v>
          </cell>
        </row>
        <row r="14">
          <cell r="D14">
            <v>1965</v>
          </cell>
          <cell r="E14">
            <v>1922</v>
          </cell>
          <cell r="F14">
            <v>1672</v>
          </cell>
          <cell r="G14">
            <v>1226</v>
          </cell>
          <cell r="H14">
            <v>693</v>
          </cell>
        </row>
        <row r="15">
          <cell r="D15">
            <v>225</v>
          </cell>
          <cell r="E15">
            <v>200</v>
          </cell>
          <cell r="F15">
            <v>180</v>
          </cell>
          <cell r="G15">
            <v>160</v>
          </cell>
          <cell r="H15">
            <v>140</v>
          </cell>
        </row>
        <row r="16">
          <cell r="D16">
            <v>1740</v>
          </cell>
          <cell r="E16">
            <v>1722</v>
          </cell>
          <cell r="F16">
            <v>1492</v>
          </cell>
          <cell r="G16">
            <v>1066</v>
          </cell>
          <cell r="H16">
            <v>553</v>
          </cell>
          <cell r="P16">
            <v>1641.5953552552924</v>
          </cell>
        </row>
        <row r="17">
          <cell r="D17">
            <v>365</v>
          </cell>
          <cell r="E17">
            <v>405</v>
          </cell>
          <cell r="F17">
            <v>525</v>
          </cell>
          <cell r="G17">
            <v>500</v>
          </cell>
          <cell r="H17">
            <v>500</v>
          </cell>
        </row>
        <row r="18">
          <cell r="O18">
            <v>527.6</v>
          </cell>
          <cell r="P18">
            <v>1763.4638388595449</v>
          </cell>
        </row>
        <row r="20">
          <cell r="F20">
            <v>0.18</v>
          </cell>
          <cell r="O20">
            <v>857.77973361858176</v>
          </cell>
          <cell r="P20">
            <v>1919.5017814095072</v>
          </cell>
        </row>
        <row r="22">
          <cell r="O22">
            <v>1247.1134656579575</v>
          </cell>
          <cell r="P22">
            <v>2135.1230443229601</v>
          </cell>
        </row>
        <row r="24">
          <cell r="O24">
            <v>1537.8311365708546</v>
          </cell>
          <cell r="P24">
            <v>2330.6398738189587</v>
          </cell>
        </row>
        <row r="27">
          <cell r="D27">
            <v>0</v>
          </cell>
        </row>
        <row r="28">
          <cell r="D28">
            <v>417</v>
          </cell>
        </row>
        <row r="29">
          <cell r="D29">
            <v>4.3</v>
          </cell>
        </row>
        <row r="31">
          <cell r="D31">
            <v>500</v>
          </cell>
        </row>
      </sheetData>
      <sheetData sheetId="37" refreshError="1"/>
      <sheetData sheetId="38" refreshError="1"/>
      <sheetData sheetId="39" refreshError="1">
        <row r="3">
          <cell r="B3" t="str">
            <v>Buy</v>
          </cell>
        </row>
        <row r="4">
          <cell r="B4" t="str">
            <v>B-1-1-7</v>
          </cell>
          <cell r="O4">
            <v>0.18</v>
          </cell>
          <cell r="P4">
            <v>0.7089266524785538</v>
          </cell>
        </row>
        <row r="6">
          <cell r="O6">
            <v>0.40296495956873313</v>
          </cell>
          <cell r="P6">
            <v>0.97959318128501882</v>
          </cell>
        </row>
        <row r="7">
          <cell r="D7">
            <v>1622.8139185600421</v>
          </cell>
          <cell r="E7">
            <v>1841.4709950000001</v>
          </cell>
          <cell r="F7">
            <v>2037.0477274000002</v>
          </cell>
          <cell r="G7">
            <v>2342.6989961549998</v>
          </cell>
          <cell r="H7">
            <v>2789.1167828103999</v>
          </cell>
        </row>
        <row r="8">
          <cell r="D8">
            <v>599</v>
          </cell>
          <cell r="E8">
            <v>688</v>
          </cell>
          <cell r="F8">
            <v>609.82996928</v>
          </cell>
          <cell r="G8">
            <v>702.88954411520012</v>
          </cell>
          <cell r="H8">
            <v>866.55986630428163</v>
          </cell>
          <cell r="O8">
            <v>0.49732271982166609</v>
          </cell>
          <cell r="P8">
            <v>1.25443567132445</v>
          </cell>
        </row>
        <row r="9">
          <cell r="D9">
            <v>338</v>
          </cell>
          <cell r="E9">
            <v>368.55567152999998</v>
          </cell>
          <cell r="F9">
            <v>314.82996928</v>
          </cell>
          <cell r="G9">
            <v>397.88954411520012</v>
          </cell>
          <cell r="H9">
            <v>556.55986630428163</v>
          </cell>
        </row>
        <row r="10">
          <cell r="D10">
            <v>299</v>
          </cell>
          <cell r="E10">
            <v>369.01345810767623</v>
          </cell>
          <cell r="F10">
            <v>296.87713898222358</v>
          </cell>
          <cell r="G10">
            <v>374.02480452635643</v>
          </cell>
          <cell r="H10">
            <v>526.02357613908691</v>
          </cell>
          <cell r="O10">
            <v>0.40668101230441589</v>
          </cell>
          <cell r="P10">
            <v>1.590640151154906</v>
          </cell>
        </row>
        <row r="11">
          <cell r="D11">
            <v>0.40296495956873313</v>
          </cell>
          <cell r="E11">
            <v>0.49732271982166609</v>
          </cell>
          <cell r="F11">
            <v>0.40668101230441589</v>
          </cell>
          <cell r="G11">
            <v>0.50407655596543999</v>
          </cell>
          <cell r="H11">
            <v>0.7089266524785538</v>
          </cell>
        </row>
        <row r="12">
          <cell r="D12">
            <v>0.12</v>
          </cell>
          <cell r="E12">
            <v>0.12433067995541652</v>
          </cell>
          <cell r="F12">
            <v>0.12200430369132476</v>
          </cell>
          <cell r="G12">
            <v>0.15</v>
          </cell>
          <cell r="H12">
            <v>0.2</v>
          </cell>
          <cell r="O12">
            <v>0.50407655596543999</v>
          </cell>
          <cell r="P12">
            <v>2.0180914435567052</v>
          </cell>
        </row>
        <row r="13">
          <cell r="D13">
            <v>0.71</v>
          </cell>
          <cell r="E13">
            <v>0.90001864003833287</v>
          </cell>
          <cell r="F13">
            <v>0.92500000000000004</v>
          </cell>
          <cell r="G13">
            <v>0.9518631987383106</v>
          </cell>
          <cell r="H13">
            <v>1.1681387249832005</v>
          </cell>
        </row>
        <row r="14">
          <cell r="D14">
            <v>831</v>
          </cell>
          <cell r="E14">
            <v>1716.5100935807573</v>
          </cell>
          <cell r="F14">
            <v>708.27135350458661</v>
          </cell>
          <cell r="G14">
            <v>847.33299343393765</v>
          </cell>
          <cell r="H14">
            <v>595.20099212806315</v>
          </cell>
        </row>
        <row r="15">
          <cell r="D15">
            <v>6400</v>
          </cell>
          <cell r="E15">
            <v>8000</v>
          </cell>
          <cell r="F15">
            <v>10000</v>
          </cell>
          <cell r="G15">
            <v>12000</v>
          </cell>
          <cell r="H15">
            <v>14500</v>
          </cell>
        </row>
        <row r="16">
          <cell r="D16">
            <v>-5569</v>
          </cell>
          <cell r="E16">
            <v>-6283.4899064192432</v>
          </cell>
          <cell r="F16">
            <v>-9291.7286464954141</v>
          </cell>
          <cell r="G16">
            <v>-11152.667006566062</v>
          </cell>
          <cell r="H16">
            <v>-13904.799007871938</v>
          </cell>
          <cell r="P16">
            <v>866.55986630428163</v>
          </cell>
        </row>
        <row r="17">
          <cell r="D17">
            <v>345.79437680486672</v>
          </cell>
          <cell r="E17">
            <v>288.31571228427799</v>
          </cell>
          <cell r="F17">
            <v>330</v>
          </cell>
          <cell r="G17">
            <v>330</v>
          </cell>
          <cell r="H17">
            <v>330</v>
          </cell>
        </row>
        <row r="18">
          <cell r="O18">
            <v>599</v>
          </cell>
          <cell r="P18">
            <v>1108.36877216212</v>
          </cell>
        </row>
        <row r="20">
          <cell r="F20">
            <v>0.23</v>
          </cell>
          <cell r="O20">
            <v>688</v>
          </cell>
          <cell r="P20">
            <v>1354.7018116039171</v>
          </cell>
        </row>
        <row r="22">
          <cell r="O22">
            <v>609.82996928</v>
          </cell>
          <cell r="P22">
            <v>1661.0785602242004</v>
          </cell>
        </row>
        <row r="24">
          <cell r="O24">
            <v>702.88954411520012</v>
          </cell>
          <cell r="P24">
            <v>2064.1769301701079</v>
          </cell>
        </row>
        <row r="28">
          <cell r="D28">
            <v>1996</v>
          </cell>
        </row>
        <row r="29">
          <cell r="D29">
            <v>5.0999999999999996</v>
          </cell>
        </row>
        <row r="31">
          <cell r="D31">
            <v>90</v>
          </cell>
        </row>
      </sheetData>
      <sheetData sheetId="40" refreshError="1">
        <row r="3">
          <cell r="B3" t="str">
            <v>Acc</v>
          </cell>
        </row>
        <row r="4">
          <cell r="B4" t="str">
            <v>C-2-1-9</v>
          </cell>
          <cell r="P4">
            <v>0.49703533854841092</v>
          </cell>
        </row>
        <row r="6">
          <cell r="O6">
            <v>0</v>
          </cell>
          <cell r="P6">
            <v>0.66463052840561732</v>
          </cell>
        </row>
        <row r="7">
          <cell r="D7">
            <v>396</v>
          </cell>
          <cell r="E7">
            <v>472.10926829268294</v>
          </cell>
          <cell r="F7">
            <v>549.26052526829289</v>
          </cell>
          <cell r="G7">
            <v>590.59098474146356</v>
          </cell>
          <cell r="H7">
            <v>630.2615059668293</v>
          </cell>
        </row>
        <row r="8">
          <cell r="E8">
            <v>132.19059512195125</v>
          </cell>
          <cell r="F8">
            <v>163.40500626731713</v>
          </cell>
          <cell r="G8">
            <v>194.89502496468299</v>
          </cell>
          <cell r="H8">
            <v>220.59152708839025</v>
          </cell>
          <cell r="O8">
            <v>0.18</v>
          </cell>
          <cell r="P8">
            <v>0.83767643647553081</v>
          </cell>
        </row>
        <row r="10">
          <cell r="E10">
            <v>13.2</v>
          </cell>
          <cell r="F10">
            <v>23.811393196331743</v>
          </cell>
          <cell r="G10">
            <v>29.066347730575639</v>
          </cell>
          <cell r="H10">
            <v>36.084765578614636</v>
          </cell>
          <cell r="O10">
            <v>0.32798062253900473</v>
          </cell>
          <cell r="P10">
            <v>1.0265296905398411</v>
          </cell>
        </row>
        <row r="11">
          <cell r="E11">
            <v>0.18</v>
          </cell>
          <cell r="F11">
            <v>0.32798062253900473</v>
          </cell>
          <cell r="G11">
            <v>0.40036291639911348</v>
          </cell>
          <cell r="H11">
            <v>0.49703533854841092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0.40036291639911348</v>
          </cell>
          <cell r="P12">
            <v>1.4271012019290619</v>
          </cell>
        </row>
        <row r="13">
          <cell r="D13">
            <v>1.19</v>
          </cell>
          <cell r="E13">
            <v>1.5401018346602169</v>
          </cell>
          <cell r="F13">
            <v>1.9843849549666068</v>
          </cell>
          <cell r="G13">
            <v>2.3152171567302293</v>
          </cell>
          <cell r="H13">
            <v>2.7169721262017608</v>
          </cell>
        </row>
        <row r="14">
          <cell r="E14">
            <v>227</v>
          </cell>
          <cell r="F14">
            <v>250</v>
          </cell>
          <cell r="G14">
            <v>400</v>
          </cell>
          <cell r="H14">
            <v>392</v>
          </cell>
        </row>
        <row r="16">
          <cell r="D16">
            <v>0</v>
          </cell>
          <cell r="E16">
            <v>227</v>
          </cell>
          <cell r="F16">
            <v>250</v>
          </cell>
          <cell r="G16">
            <v>400</v>
          </cell>
          <cell r="H16">
            <v>392</v>
          </cell>
          <cell r="P16">
            <v>220.59152708839025</v>
          </cell>
        </row>
        <row r="17">
          <cell r="E17">
            <v>146</v>
          </cell>
          <cell r="F17">
            <v>175</v>
          </cell>
          <cell r="G17">
            <v>175</v>
          </cell>
          <cell r="H17">
            <v>175</v>
          </cell>
        </row>
        <row r="18">
          <cell r="O18">
            <v>0</v>
          </cell>
          <cell r="P18">
            <v>254.35454939754149</v>
          </cell>
        </row>
        <row r="20">
          <cell r="F20">
            <v>0.15757421723639287</v>
          </cell>
          <cell r="O20">
            <v>132.19059512195125</v>
          </cell>
          <cell r="P20">
            <v>287.76187565573008</v>
          </cell>
        </row>
        <row r="22">
          <cell r="O22">
            <v>163.40500626731713</v>
          </cell>
          <cell r="P22">
            <v>324.14067691303825</v>
          </cell>
        </row>
        <row r="24">
          <cell r="O24">
            <v>194.89502496468299</v>
          </cell>
          <cell r="P24">
            <v>380</v>
          </cell>
        </row>
        <row r="28">
          <cell r="D28">
            <v>1180</v>
          </cell>
        </row>
        <row r="29">
          <cell r="D29">
            <v>10.6</v>
          </cell>
        </row>
        <row r="31">
          <cell r="D31">
            <v>33</v>
          </cell>
        </row>
      </sheetData>
      <sheetData sheetId="41" refreshError="1"/>
      <sheetData sheetId="42" refreshError="1">
        <row r="3">
          <cell r="B3" t="str">
            <v>Acc</v>
          </cell>
        </row>
        <row r="4">
          <cell r="B4" t="str">
            <v>C-2-1-7</v>
          </cell>
          <cell r="O4">
            <v>0</v>
          </cell>
          <cell r="P4">
            <v>0.2951310794874667</v>
          </cell>
        </row>
        <row r="6">
          <cell r="O6">
            <v>0.15894685519258897</v>
          </cell>
          <cell r="P6">
            <v>0.35213927828757668</v>
          </cell>
        </row>
        <row r="7">
          <cell r="E7">
            <v>7450.2939999999999</v>
          </cell>
          <cell r="F7">
            <v>8384.4319999999989</v>
          </cell>
          <cell r="G7">
            <v>9560.5058679999966</v>
          </cell>
          <cell r="H7">
            <v>10917.486785295998</v>
          </cell>
        </row>
        <row r="8">
          <cell r="D8">
            <v>2859</v>
          </cell>
          <cell r="E8">
            <v>3463.9037020748242</v>
          </cell>
          <cell r="F8">
            <v>4031.1787742415745</v>
          </cell>
          <cell r="G8">
            <v>4543.1451290046098</v>
          </cell>
          <cell r="H8">
            <v>5157.9122727498234</v>
          </cell>
          <cell r="O8">
            <v>0.19383626377125499</v>
          </cell>
          <cell r="P8">
            <v>0.41193339316045735</v>
          </cell>
        </row>
        <row r="9">
          <cell r="D9">
            <v>2125</v>
          </cell>
          <cell r="E9">
            <v>2680.309674541315</v>
          </cell>
          <cell r="F9">
            <v>2974.8805744628612</v>
          </cell>
          <cell r="G9">
            <v>3604.3333160554625</v>
          </cell>
          <cell r="H9">
            <v>4431.8226713816548</v>
          </cell>
        </row>
        <row r="10">
          <cell r="D10">
            <v>1304</v>
          </cell>
          <cell r="E10">
            <v>1590.2327079793758</v>
          </cell>
          <cell r="F10">
            <v>1683.7895389330881</v>
          </cell>
          <cell r="G10">
            <v>1935.9866564727229</v>
          </cell>
          <cell r="H10">
            <v>2421.2553761151767</v>
          </cell>
          <cell r="O10">
            <v>0.20524007056717311</v>
          </cell>
          <cell r="P10">
            <v>0.48</v>
          </cell>
        </row>
        <row r="11">
          <cell r="D11">
            <v>0.15894685519258897</v>
          </cell>
          <cell r="E11">
            <v>0.19383626377125499</v>
          </cell>
          <cell r="F11">
            <v>0.20524007056717311</v>
          </cell>
          <cell r="G11">
            <v>0.23598082112051716</v>
          </cell>
          <cell r="H11">
            <v>0.2951310794874667</v>
          </cell>
        </row>
        <row r="12">
          <cell r="D12">
            <v>6.3578742077035594E-2</v>
          </cell>
          <cell r="E12">
            <v>7.7534505508501994E-2</v>
          </cell>
          <cell r="F12">
            <v>0.17285367410579258</v>
          </cell>
          <cell r="G12">
            <v>0.19879301106151029</v>
          </cell>
          <cell r="H12">
            <v>0.22861196272073681</v>
          </cell>
          <cell r="O12">
            <v>0.23598082112051716</v>
          </cell>
          <cell r="P12">
            <v>0.56448187418503926</v>
          </cell>
        </row>
        <row r="13">
          <cell r="D13">
            <v>0.24845197464651386</v>
          </cell>
          <cell r="E13">
            <v>0.28934991900449597</v>
          </cell>
          <cell r="F13">
            <v>0.3129429018121157</v>
          </cell>
          <cell r="G13">
            <v>0.35623850365751242</v>
          </cell>
          <cell r="H13">
            <v>0.42721226275581253</v>
          </cell>
        </row>
        <row r="14">
          <cell r="D14">
            <v>-668</v>
          </cell>
          <cell r="E14">
            <v>-232.95611936363719</v>
          </cell>
          <cell r="F14">
            <v>4411.0708992095451</v>
          </cell>
          <cell r="G14">
            <v>4530.878206028764</v>
          </cell>
          <cell r="H14">
            <v>4475.1586408837375</v>
          </cell>
        </row>
        <row r="15">
          <cell r="D15">
            <v>0</v>
          </cell>
          <cell r="E15">
            <v>7000</v>
          </cell>
          <cell r="F15">
            <v>8000</v>
          </cell>
          <cell r="G15">
            <v>9000</v>
          </cell>
          <cell r="H15">
            <v>10000</v>
          </cell>
        </row>
        <row r="16">
          <cell r="D16">
            <v>-668</v>
          </cell>
          <cell r="E16">
            <v>-7232.9561193636373</v>
          </cell>
          <cell r="F16">
            <v>-3588.9291007904549</v>
          </cell>
          <cell r="G16">
            <v>-4469.121793971236</v>
          </cell>
          <cell r="H16">
            <v>-5524.8413591162625</v>
          </cell>
          <cell r="P16">
            <v>5157.9122727498234</v>
          </cell>
        </row>
        <row r="17">
          <cell r="D17">
            <v>1100</v>
          </cell>
          <cell r="E17">
            <v>1200</v>
          </cell>
          <cell r="F17">
            <v>1300</v>
          </cell>
          <cell r="G17">
            <v>1300</v>
          </cell>
          <cell r="H17">
            <v>1300</v>
          </cell>
        </row>
        <row r="18">
          <cell r="O18">
            <v>2859</v>
          </cell>
          <cell r="P18">
            <v>5721.3534846644525</v>
          </cell>
        </row>
        <row r="20">
          <cell r="F20">
            <v>0.12982093966191224</v>
          </cell>
          <cell r="O20">
            <v>3463.9037020748242</v>
          </cell>
          <cell r="P20">
            <v>6322.3086359228282</v>
          </cell>
        </row>
        <row r="22">
          <cell r="O22">
            <v>4031.1787742415745</v>
          </cell>
          <cell r="P22">
            <v>6877.3996026656932</v>
          </cell>
        </row>
        <row r="24">
          <cell r="O24">
            <v>4543.1451290046098</v>
          </cell>
          <cell r="P24">
            <v>7556.7760875116765</v>
          </cell>
        </row>
        <row r="27">
          <cell r="D27">
            <v>0</v>
          </cell>
        </row>
        <row r="28">
          <cell r="D28">
            <v>8.91</v>
          </cell>
        </row>
        <row r="29">
          <cell r="D29">
            <v>57.4</v>
          </cell>
        </row>
        <row r="31">
          <cell r="D31">
            <v>16</v>
          </cell>
        </row>
      </sheetData>
      <sheetData sheetId="43" refreshError="1"/>
      <sheetData sheetId="44" refreshError="1"/>
      <sheetData sheetId="45" refreshError="1">
        <row r="3">
          <cell r="B3" t="str">
            <v>Buy</v>
          </cell>
        </row>
        <row r="4">
          <cell r="B4" t="str">
            <v>B-1-1-7</v>
          </cell>
          <cell r="O4">
            <v>2.3800000000000002E-2</v>
          </cell>
          <cell r="P4">
            <v>6.1446740858505565E-2</v>
          </cell>
        </row>
        <row r="6">
          <cell r="O6">
            <v>3.5060000000000001E-2</v>
          </cell>
          <cell r="P6">
            <v>8.0333863275039746E-2</v>
          </cell>
        </row>
        <row r="7">
          <cell r="D7">
            <v>3765</v>
          </cell>
          <cell r="E7">
            <v>12199</v>
          </cell>
          <cell r="F7">
            <v>22217</v>
          </cell>
          <cell r="G7">
            <v>26787</v>
          </cell>
          <cell r="H7">
            <v>31215</v>
          </cell>
        </row>
        <row r="8">
          <cell r="D8">
            <v>1238.5413302741897</v>
          </cell>
          <cell r="E8">
            <v>3819</v>
          </cell>
          <cell r="F8">
            <v>7535</v>
          </cell>
          <cell r="G8">
            <v>9657</v>
          </cell>
          <cell r="H8">
            <v>11745</v>
          </cell>
          <cell r="O8">
            <v>4.65547235133058E-2</v>
          </cell>
          <cell r="P8">
            <v>0.10316375198728139</v>
          </cell>
        </row>
        <row r="10">
          <cell r="D10">
            <v>570.27662028095665</v>
          </cell>
          <cell r="E10">
            <v>1050</v>
          </cell>
          <cell r="F10">
            <v>2105</v>
          </cell>
          <cell r="G10">
            <v>2940</v>
          </cell>
          <cell r="H10">
            <v>3865</v>
          </cell>
          <cell r="O10">
            <v>3.3465818759936407E-2</v>
          </cell>
          <cell r="P10">
            <v>0.12515103338632749</v>
          </cell>
        </row>
        <row r="11">
          <cell r="D11">
            <v>3.5060000000000001E-2</v>
          </cell>
          <cell r="E11">
            <v>4.65547235133058E-2</v>
          </cell>
          <cell r="F11">
            <v>3.3465818759936407E-2</v>
          </cell>
          <cell r="G11">
            <v>4.6740858505564385E-2</v>
          </cell>
          <cell r="H11">
            <v>6.1446740858505565E-2</v>
          </cell>
        </row>
        <row r="12">
          <cell r="D12">
            <v>1.2699999999999999E-2</v>
          </cell>
          <cell r="E12">
            <v>1.37E-2</v>
          </cell>
          <cell r="F12">
            <v>1.4800000000000001E-2</v>
          </cell>
          <cell r="G12">
            <v>1.6E-2</v>
          </cell>
          <cell r="H12">
            <v>1.7299999999999999E-2</v>
          </cell>
          <cell r="O12">
            <v>4.6740858505564385E-2</v>
          </cell>
          <cell r="P12">
            <v>0.15864009783612232</v>
          </cell>
        </row>
        <row r="13">
          <cell r="D13">
            <v>5.7600000000000005E-2</v>
          </cell>
          <cell r="E13">
            <v>4.4999999999999998E-2</v>
          </cell>
          <cell r="F13">
            <v>6.0600000000000001E-2</v>
          </cell>
          <cell r="G13">
            <v>7.7600000000000002E-2</v>
          </cell>
          <cell r="H13">
            <v>9.7000000000000003E-2</v>
          </cell>
        </row>
        <row r="14">
          <cell r="D14">
            <v>1500</v>
          </cell>
          <cell r="E14">
            <v>6700</v>
          </cell>
          <cell r="F14">
            <v>17600</v>
          </cell>
          <cell r="G14">
            <v>9400</v>
          </cell>
          <cell r="H14">
            <v>8000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D16">
            <v>1500</v>
          </cell>
          <cell r="E16">
            <v>6700</v>
          </cell>
          <cell r="F16">
            <v>17600</v>
          </cell>
          <cell r="G16">
            <v>9400</v>
          </cell>
          <cell r="H16">
            <v>8000</v>
          </cell>
          <cell r="P16">
            <v>11745</v>
          </cell>
        </row>
        <row r="17">
          <cell r="D17">
            <v>-2000</v>
          </cell>
          <cell r="E17">
            <v>-2000</v>
          </cell>
          <cell r="F17">
            <v>-3500</v>
          </cell>
          <cell r="G17">
            <v>-4000</v>
          </cell>
          <cell r="H17">
            <v>-4000</v>
          </cell>
        </row>
        <row r="18">
          <cell r="O18">
            <v>1238.5413302741897</v>
          </cell>
          <cell r="P18">
            <v>14122</v>
          </cell>
        </row>
        <row r="20">
          <cell r="F20">
            <v>0.25</v>
          </cell>
          <cell r="O20">
            <v>3819</v>
          </cell>
          <cell r="P20">
            <v>16598</v>
          </cell>
        </row>
        <row r="22">
          <cell r="O22">
            <v>7535</v>
          </cell>
          <cell r="P22">
            <v>19000</v>
          </cell>
        </row>
        <row r="24">
          <cell r="O24">
            <v>9657</v>
          </cell>
          <cell r="P24">
            <v>22304.224489555549</v>
          </cell>
        </row>
        <row r="28">
          <cell r="D28">
            <v>27000</v>
          </cell>
        </row>
        <row r="29">
          <cell r="D29">
            <v>375</v>
          </cell>
        </row>
        <row r="31">
          <cell r="D31">
            <v>5.9</v>
          </cell>
        </row>
        <row r="34">
          <cell r="D34">
            <v>2.27</v>
          </cell>
        </row>
        <row r="36">
          <cell r="D36">
            <v>3.74</v>
          </cell>
        </row>
      </sheetData>
      <sheetData sheetId="46" refreshError="1"/>
      <sheetData sheetId="47" refreshError="1">
        <row r="3">
          <cell r="B3" t="str">
            <v>Rstr</v>
          </cell>
        </row>
        <row r="4">
          <cell r="B4" t="str">
            <v>Rstr</v>
          </cell>
          <cell r="O4">
            <v>0.25800000000000001</v>
          </cell>
          <cell r="P4">
            <v>0.49</v>
          </cell>
        </row>
        <row r="6">
          <cell r="O6">
            <v>0.26500000000000001</v>
          </cell>
          <cell r="P6">
            <v>0.53</v>
          </cell>
        </row>
        <row r="7">
          <cell r="D7">
            <v>8020</v>
          </cell>
          <cell r="E7">
            <v>9486</v>
          </cell>
          <cell r="F7">
            <v>10553</v>
          </cell>
          <cell r="G7">
            <v>11800</v>
          </cell>
          <cell r="H7">
            <v>12980.000000000002</v>
          </cell>
        </row>
        <row r="8">
          <cell r="D8">
            <v>1608</v>
          </cell>
          <cell r="E8">
            <v>1834</v>
          </cell>
          <cell r="F8">
            <v>2166</v>
          </cell>
          <cell r="G8">
            <v>2500</v>
          </cell>
          <cell r="H8">
            <v>2875</v>
          </cell>
          <cell r="O8">
            <v>0.28300000000000003</v>
          </cell>
          <cell r="P8">
            <v>0.56999999999999995</v>
          </cell>
        </row>
        <row r="10">
          <cell r="D10">
            <v>1473</v>
          </cell>
          <cell r="E10">
            <v>1615</v>
          </cell>
          <cell r="F10">
            <v>2006</v>
          </cell>
          <cell r="G10">
            <v>2300</v>
          </cell>
          <cell r="O10">
            <v>0.36399999999999999</v>
          </cell>
          <cell r="P10">
            <v>0.62</v>
          </cell>
        </row>
        <row r="11">
          <cell r="D11">
            <v>0.26500000000000001</v>
          </cell>
          <cell r="E11">
            <v>0.28300000000000003</v>
          </cell>
          <cell r="F11">
            <v>0.36399999999999999</v>
          </cell>
          <cell r="G11">
            <v>0.43</v>
          </cell>
          <cell r="H11">
            <v>0.49</v>
          </cell>
        </row>
        <row r="12">
          <cell r="D12">
            <v>0.126</v>
          </cell>
          <cell r="E12">
            <v>0.126</v>
          </cell>
          <cell r="F12">
            <v>0.14000000000000001</v>
          </cell>
          <cell r="G12">
            <v>0.154</v>
          </cell>
          <cell r="H12">
            <v>0.17548837209302326</v>
          </cell>
          <cell r="O12">
            <v>0.43</v>
          </cell>
          <cell r="P12">
            <v>0.67058972178261833</v>
          </cell>
        </row>
        <row r="13">
          <cell r="D13">
            <v>0.96499999999999997</v>
          </cell>
          <cell r="E13">
            <v>1.006</v>
          </cell>
          <cell r="F13">
            <v>1.2370000000000001</v>
          </cell>
          <cell r="G13">
            <v>1.46</v>
          </cell>
          <cell r="H13">
            <v>1.752</v>
          </cell>
        </row>
        <row r="14">
          <cell r="D14">
            <v>3405</v>
          </cell>
          <cell r="E14">
            <v>3042</v>
          </cell>
          <cell r="F14">
            <v>2523</v>
          </cell>
          <cell r="G14">
            <v>2000</v>
          </cell>
          <cell r="H14">
            <v>2000</v>
          </cell>
        </row>
        <row r="15">
          <cell r="D15">
            <v>4000</v>
          </cell>
          <cell r="E15">
            <v>5000</v>
          </cell>
          <cell r="F15">
            <v>6000</v>
          </cell>
          <cell r="G15">
            <v>6600</v>
          </cell>
          <cell r="H15">
            <v>6600</v>
          </cell>
        </row>
        <row r="16">
          <cell r="D16">
            <v>-595</v>
          </cell>
          <cell r="E16">
            <v>-1958</v>
          </cell>
          <cell r="F16">
            <v>-3477</v>
          </cell>
          <cell r="G16">
            <v>-4600</v>
          </cell>
          <cell r="H16">
            <v>-4600</v>
          </cell>
          <cell r="P16">
            <v>2875</v>
          </cell>
        </row>
        <row r="18">
          <cell r="O18">
            <v>1608</v>
          </cell>
          <cell r="P18">
            <v>3277.5</v>
          </cell>
        </row>
        <row r="20">
          <cell r="F20">
            <v>0.13116737690310099</v>
          </cell>
          <cell r="O20">
            <v>1834</v>
          </cell>
          <cell r="P20">
            <v>3736.35</v>
          </cell>
        </row>
        <row r="22">
          <cell r="O22">
            <v>2166</v>
          </cell>
          <cell r="P22">
            <v>4109.9849999999997</v>
          </cell>
        </row>
        <row r="24">
          <cell r="O24">
            <v>2500</v>
          </cell>
          <cell r="P24">
            <v>4629.9293728550429</v>
          </cell>
        </row>
        <row r="31">
          <cell r="D31">
            <v>7.5</v>
          </cell>
        </row>
        <row r="34">
          <cell r="D34">
            <v>1.4</v>
          </cell>
        </row>
      </sheetData>
      <sheetData sheetId="48" refreshError="1"/>
      <sheetData sheetId="49" refreshError="1"/>
      <sheetData sheetId="50" refreshError="1"/>
      <sheetData sheetId="51" refreshError="1">
        <row r="3">
          <cell r="B3" t="str">
            <v>Rstr</v>
          </cell>
        </row>
        <row r="4">
          <cell r="B4" t="str">
            <v>Rstr</v>
          </cell>
          <cell r="O4">
            <v>5.2999999999999999E-2</v>
          </cell>
          <cell r="P4">
            <v>0.26500000000000001</v>
          </cell>
        </row>
        <row r="6">
          <cell r="O6">
            <v>0.123</v>
          </cell>
          <cell r="P6">
            <v>0.32899999999999996</v>
          </cell>
        </row>
        <row r="7">
          <cell r="D7">
            <v>2635</v>
          </cell>
          <cell r="E7">
            <v>3021</v>
          </cell>
          <cell r="F7">
            <v>3443</v>
          </cell>
          <cell r="G7">
            <v>3911</v>
          </cell>
          <cell r="H7">
            <v>4302.1000000000004</v>
          </cell>
        </row>
        <row r="8">
          <cell r="D8">
            <v>879</v>
          </cell>
          <cell r="E8">
            <v>976</v>
          </cell>
          <cell r="F8">
            <v>1136</v>
          </cell>
          <cell r="G8">
            <v>1291</v>
          </cell>
          <cell r="H8">
            <v>1447</v>
          </cell>
          <cell r="O8">
            <v>0.152</v>
          </cell>
          <cell r="P8">
            <v>0.39200000000000002</v>
          </cell>
        </row>
        <row r="10">
          <cell r="D10">
            <v>185</v>
          </cell>
          <cell r="E10">
            <v>244</v>
          </cell>
          <cell r="F10">
            <v>331</v>
          </cell>
          <cell r="G10">
            <v>452</v>
          </cell>
          <cell r="O10">
            <v>0.19700000000000001</v>
          </cell>
          <cell r="P10">
            <v>0.44600000000000001</v>
          </cell>
        </row>
        <row r="11">
          <cell r="D11">
            <v>0.123</v>
          </cell>
          <cell r="E11">
            <v>0.152</v>
          </cell>
          <cell r="F11">
            <v>0.19700000000000001</v>
          </cell>
          <cell r="G11">
            <v>0.20499999999999999</v>
          </cell>
          <cell r="H11">
            <v>0.26500000000000001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0.20499999999999999</v>
          </cell>
          <cell r="P12">
            <v>0.53051522697115405</v>
          </cell>
        </row>
        <row r="13">
          <cell r="D13">
            <v>0.46800000000000003</v>
          </cell>
          <cell r="E13">
            <v>0.51600000000000001</v>
          </cell>
          <cell r="F13">
            <v>0.59299999999999997</v>
          </cell>
          <cell r="G13">
            <v>0.625</v>
          </cell>
          <cell r="H13">
            <v>0.75</v>
          </cell>
        </row>
        <row r="14">
          <cell r="D14">
            <v>2691</v>
          </cell>
          <cell r="E14">
            <v>2939</v>
          </cell>
          <cell r="F14">
            <v>3037</v>
          </cell>
          <cell r="G14">
            <v>2911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D16">
            <v>2691</v>
          </cell>
          <cell r="E16">
            <v>2939</v>
          </cell>
          <cell r="F16">
            <v>3037</v>
          </cell>
          <cell r="G16">
            <v>2911</v>
          </cell>
          <cell r="H16">
            <v>0</v>
          </cell>
          <cell r="P16">
            <v>1447</v>
          </cell>
        </row>
        <row r="18">
          <cell r="O18">
            <v>879</v>
          </cell>
          <cell r="P18">
            <v>1593</v>
          </cell>
        </row>
        <row r="20">
          <cell r="F20">
            <v>0.116543694071836</v>
          </cell>
          <cell r="O20">
            <v>976</v>
          </cell>
          <cell r="P20">
            <v>1727</v>
          </cell>
        </row>
        <row r="22">
          <cell r="O22">
            <v>1136</v>
          </cell>
          <cell r="P22">
            <v>1850</v>
          </cell>
        </row>
        <row r="24">
          <cell r="O24">
            <v>1291</v>
          </cell>
          <cell r="P24">
            <v>2007.887891953673</v>
          </cell>
        </row>
        <row r="31">
          <cell r="D31" t="str">
            <v>n/a</v>
          </cell>
        </row>
      </sheetData>
      <sheetData sheetId="52" refreshError="1">
        <row r="3">
          <cell r="B3" t="str">
            <v>Neutral</v>
          </cell>
        </row>
        <row r="4">
          <cell r="B4" t="str">
            <v>C-3-1-9</v>
          </cell>
          <cell r="O4">
            <v>-0.21</v>
          </cell>
          <cell r="P4">
            <v>1.1273152641256281</v>
          </cell>
        </row>
        <row r="6">
          <cell r="O6">
            <v>7.6531210070731784E-2</v>
          </cell>
          <cell r="P6">
            <v>1.7145380970664674</v>
          </cell>
        </row>
        <row r="7">
          <cell r="D7">
            <v>723.74099999999999</v>
          </cell>
          <cell r="E7">
            <v>1050.5666286462379</v>
          </cell>
          <cell r="F7">
            <v>1529.9307372046642</v>
          </cell>
          <cell r="G7">
            <v>1981.2646721945243</v>
          </cell>
          <cell r="H7">
            <v>2463.7048812027438</v>
          </cell>
        </row>
        <row r="8">
          <cell r="D8">
            <v>94.081999999999979</v>
          </cell>
          <cell r="E8">
            <v>142.07396396098409</v>
          </cell>
          <cell r="F8">
            <v>274.68973898198078</v>
          </cell>
          <cell r="G8">
            <v>397.09006877826084</v>
          </cell>
          <cell r="H8">
            <v>553.37930660323923</v>
          </cell>
          <cell r="O8">
            <v>0.15655247410108161</v>
          </cell>
          <cell r="P8">
            <v>2.3617710939703715</v>
          </cell>
        </row>
        <row r="9">
          <cell r="D9">
            <v>18.89</v>
          </cell>
          <cell r="E9">
            <v>34.501047294317402</v>
          </cell>
          <cell r="F9">
            <v>118.51473898198074</v>
          </cell>
          <cell r="G9">
            <v>200.91506877826083</v>
          </cell>
          <cell r="H9">
            <v>316.02930660323921</v>
          </cell>
        </row>
        <row r="10">
          <cell r="D10">
            <v>16.358999999999988</v>
          </cell>
          <cell r="E10">
            <v>46.369047294317404</v>
          </cell>
          <cell r="F10">
            <v>120.01473898198074</v>
          </cell>
          <cell r="G10">
            <v>195.91506877826083</v>
          </cell>
          <cell r="H10">
            <v>326.02930660323921</v>
          </cell>
          <cell r="O10">
            <v>0.53238963824570407</v>
          </cell>
          <cell r="P10">
            <v>3.2267673720286592</v>
          </cell>
        </row>
        <row r="11">
          <cell r="D11">
            <v>7.6531210070731784E-2</v>
          </cell>
          <cell r="E11">
            <v>0.15655247410108161</v>
          </cell>
          <cell r="F11">
            <v>0.53238963824570407</v>
          </cell>
          <cell r="G11">
            <v>0.76697001393478248</v>
          </cell>
          <cell r="H11">
            <v>1.1273152641256281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0.76697001393478248</v>
          </cell>
          <cell r="P12">
            <v>4.2410143382797232</v>
          </cell>
        </row>
        <row r="13">
          <cell r="D13">
            <v>0.21558583054805341</v>
          </cell>
          <cell r="E13">
            <v>0.33396996995514472</v>
          </cell>
          <cell r="F13">
            <v>0.91136973774819185</v>
          </cell>
          <cell r="G13">
            <v>1.4444575761238372</v>
          </cell>
          <cell r="H13">
            <v>2.3081610352699067</v>
          </cell>
        </row>
        <row r="14">
          <cell r="D14">
            <v>-419.267</v>
          </cell>
          <cell r="E14">
            <v>-171.2669639609841</v>
          </cell>
          <cell r="F14">
            <v>126.40329705703513</v>
          </cell>
          <cell r="G14">
            <v>81.317649973368503</v>
          </cell>
          <cell r="H14">
            <v>-151.28713599639249</v>
          </cell>
        </row>
        <row r="16">
          <cell r="D16">
            <v>-419.267</v>
          </cell>
          <cell r="E16">
            <v>-171.2669639609841</v>
          </cell>
          <cell r="F16">
            <v>126.40329705703513</v>
          </cell>
          <cell r="G16">
            <v>81.317649973368503</v>
          </cell>
          <cell r="H16">
            <v>-151.28713599639249</v>
          </cell>
          <cell r="P16">
            <v>553.37930660323923</v>
          </cell>
        </row>
        <row r="18">
          <cell r="O18">
            <v>94.081999999999979</v>
          </cell>
          <cell r="P18">
            <v>759.3842194393668</v>
          </cell>
        </row>
        <row r="20">
          <cell r="F20">
            <v>0.31452381420174214</v>
          </cell>
          <cell r="O20">
            <v>142.07396396098409</v>
          </cell>
          <cell r="P20">
            <v>977.74458976697076</v>
          </cell>
        </row>
        <row r="22">
          <cell r="O22">
            <v>274.68973898198078</v>
          </cell>
          <cell r="P22">
            <v>1249.0839809751951</v>
          </cell>
        </row>
        <row r="24">
          <cell r="O24">
            <v>397.09006877826084</v>
          </cell>
          <cell r="P24">
            <v>1558.5879597039198</v>
          </cell>
        </row>
        <row r="31">
          <cell r="D31" t="str">
            <v>n/a</v>
          </cell>
        </row>
      </sheetData>
      <sheetData sheetId="53" refreshError="1">
        <row r="3">
          <cell r="B3" t="str">
            <v>Buy</v>
          </cell>
        </row>
        <row r="4">
          <cell r="B4" t="str">
            <v>D-1-1-9</v>
          </cell>
          <cell r="O4">
            <v>-0.27200000000000002</v>
          </cell>
          <cell r="P4">
            <v>7.18</v>
          </cell>
        </row>
        <row r="6">
          <cell r="O6">
            <v>-3.3</v>
          </cell>
          <cell r="P6">
            <v>11.64</v>
          </cell>
        </row>
        <row r="7">
          <cell r="F7">
            <v>439.47759737043913</v>
          </cell>
          <cell r="G7">
            <v>692.76759940450495</v>
          </cell>
          <cell r="H7">
            <v>986.01905840088864</v>
          </cell>
        </row>
        <row r="8">
          <cell r="E8">
            <v>41.3</v>
          </cell>
          <cell r="F8">
            <v>81.64512327437059</v>
          </cell>
          <cell r="G8">
            <v>141.90525875450027</v>
          </cell>
          <cell r="H8">
            <v>223.8246160562891</v>
          </cell>
          <cell r="O8">
            <v>-1.94</v>
          </cell>
          <cell r="P8">
            <v>17.46</v>
          </cell>
        </row>
        <row r="10">
          <cell r="O10">
            <v>-1.06</v>
          </cell>
          <cell r="P10">
            <v>23.3</v>
          </cell>
        </row>
        <row r="11">
          <cell r="D11">
            <v>-3.3</v>
          </cell>
          <cell r="E11">
            <v>-1.94</v>
          </cell>
          <cell r="F11">
            <v>-1.06</v>
          </cell>
          <cell r="G11">
            <v>2.38</v>
          </cell>
          <cell r="H11">
            <v>7.18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2.38</v>
          </cell>
          <cell r="P12">
            <v>29.7</v>
          </cell>
        </row>
        <row r="13">
          <cell r="D13">
            <v>4.2611016581364E-2</v>
          </cell>
          <cell r="E13">
            <v>3.8088789743994003E-2</v>
          </cell>
          <cell r="F13">
            <v>7.5674833275320402E-2</v>
          </cell>
          <cell r="G13">
            <v>0.11743131494139621</v>
          </cell>
          <cell r="H13">
            <v>0.171925019928517</v>
          </cell>
        </row>
        <row r="14">
          <cell r="D14">
            <v>231</v>
          </cell>
          <cell r="E14">
            <v>591.03099999999995</v>
          </cell>
          <cell r="F14">
            <v>812.30540793635953</v>
          </cell>
          <cell r="G14">
            <v>953.96697570569199</v>
          </cell>
          <cell r="H14">
            <v>1002.5704692123744</v>
          </cell>
        </row>
        <row r="16">
          <cell r="D16">
            <v>231.03800000000001</v>
          </cell>
          <cell r="E16">
            <v>458.18324491458503</v>
          </cell>
          <cell r="F16">
            <v>583.30539408094478</v>
          </cell>
          <cell r="G16">
            <v>583.50190942706945</v>
          </cell>
          <cell r="H16">
            <v>481.10727470872541</v>
          </cell>
          <cell r="P16">
            <v>223.8246160562891</v>
          </cell>
        </row>
        <row r="18">
          <cell r="O18">
            <v>0</v>
          </cell>
          <cell r="P18">
            <v>339.35928955378159</v>
          </cell>
        </row>
        <row r="20">
          <cell r="F20">
            <v>0.39169373394604912</v>
          </cell>
          <cell r="O20">
            <v>41.3</v>
          </cell>
          <cell r="P20">
            <v>474.35319120136694</v>
          </cell>
        </row>
        <row r="22">
          <cell r="O22">
            <v>81.64512327437059</v>
          </cell>
          <cell r="P22">
            <v>615.22528373495982</v>
          </cell>
        </row>
        <row r="24">
          <cell r="O24">
            <v>141.90525875450027</v>
          </cell>
          <cell r="P24">
            <v>740.82708019169604</v>
          </cell>
        </row>
        <row r="31">
          <cell r="D31">
            <v>6.6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>
        <row r="3">
          <cell r="B3" t="str">
            <v>Buy</v>
          </cell>
        </row>
        <row r="4">
          <cell r="B4" t="str">
            <v>D-1-1-9</v>
          </cell>
          <cell r="O4">
            <v>-2.0099999999999998</v>
          </cell>
          <cell r="P4">
            <v>-3.5358798951549137</v>
          </cell>
        </row>
        <row r="6">
          <cell r="O6">
            <v>-1.7047685834502107</v>
          </cell>
          <cell r="P6">
            <v>-3.0003005851058653</v>
          </cell>
        </row>
        <row r="7">
          <cell r="E7">
            <v>852.2</v>
          </cell>
          <cell r="F7">
            <v>738.86418204599613</v>
          </cell>
          <cell r="G7">
            <v>1031.9505597192522</v>
          </cell>
          <cell r="H7">
            <v>1407.199603203989</v>
          </cell>
        </row>
        <row r="8">
          <cell r="E8">
            <v>-78.400000000000006</v>
          </cell>
          <cell r="F8">
            <v>-51.386837044280348</v>
          </cell>
          <cell r="G8">
            <v>80.313009010498831</v>
          </cell>
          <cell r="H8">
            <v>194.48921868229559</v>
          </cell>
          <cell r="O8">
            <v>-2.9268149882903987</v>
          </cell>
          <cell r="P8">
            <v>-0.94157914916802599</v>
          </cell>
        </row>
        <row r="10">
          <cell r="O10">
            <v>-3.5038236138506584</v>
          </cell>
          <cell r="P10">
            <v>0.14995497725905743</v>
          </cell>
        </row>
        <row r="11">
          <cell r="D11">
            <v>-1.7047685834502107</v>
          </cell>
          <cell r="E11">
            <v>-2.9268149882903987</v>
          </cell>
          <cell r="F11">
            <v>-3.5038236138506584</v>
          </cell>
          <cell r="G11">
            <v>-3.3064231907565071</v>
          </cell>
          <cell r="H11">
            <v>-3.5358798951549137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-3.3064231907565071</v>
          </cell>
          <cell r="P12">
            <v>0</v>
          </cell>
        </row>
        <row r="13">
          <cell r="D13">
            <v>0</v>
          </cell>
          <cell r="E13">
            <v>-2.5152224824355973</v>
          </cell>
          <cell r="F13">
            <v>-1.8097951259032516</v>
          </cell>
          <cell r="G13">
            <v>-1.0463087127431965</v>
          </cell>
          <cell r="H13">
            <v>-0.82506457733570504</v>
          </cell>
        </row>
        <row r="14">
          <cell r="D14">
            <v>0</v>
          </cell>
          <cell r="E14">
            <v>1171.5</v>
          </cell>
          <cell r="F14">
            <v>2426.3868370442806</v>
          </cell>
          <cell r="G14">
            <v>3305.373828033782</v>
          </cell>
          <cell r="H14">
            <v>4042.2846093514863</v>
          </cell>
        </row>
        <row r="15">
          <cell r="D15">
            <v>150</v>
          </cell>
          <cell r="E15">
            <v>150</v>
          </cell>
          <cell r="F15">
            <v>150</v>
          </cell>
          <cell r="G15">
            <v>150</v>
          </cell>
          <cell r="H15">
            <v>150</v>
          </cell>
        </row>
        <row r="16">
          <cell r="D16">
            <v>-150</v>
          </cell>
          <cell r="E16">
            <v>1021.5</v>
          </cell>
          <cell r="F16">
            <v>2276.3868370442806</v>
          </cell>
          <cell r="G16">
            <v>3155.373828033782</v>
          </cell>
          <cell r="H16">
            <v>3892.2846093514863</v>
          </cell>
          <cell r="P16">
            <v>428.57426329599502</v>
          </cell>
        </row>
        <row r="18">
          <cell r="O18">
            <v>-78.400000000000006</v>
          </cell>
          <cell r="P18">
            <v>660.35904883979674</v>
          </cell>
        </row>
        <row r="20">
          <cell r="F20">
            <v>0.45850161052007365</v>
          </cell>
          <cell r="O20">
            <v>-51.386837044280348</v>
          </cell>
          <cell r="P20">
            <v>953.44700900369901</v>
          </cell>
        </row>
        <row r="22">
          <cell r="O22">
            <v>80.313009010498831</v>
          </cell>
          <cell r="P22">
            <v>1283.6011476985434</v>
          </cell>
        </row>
        <row r="24">
          <cell r="O24">
            <v>194.48921868229559</v>
          </cell>
          <cell r="P24">
            <v>1283.6011476985434</v>
          </cell>
        </row>
        <row r="31">
          <cell r="D31">
            <v>40</v>
          </cell>
        </row>
      </sheetData>
      <sheetData sheetId="59" refreshError="1"/>
      <sheetData sheetId="60" refreshError="1">
        <row r="3">
          <cell r="B3" t="str">
            <v>Buy</v>
          </cell>
        </row>
        <row r="4">
          <cell r="B4" t="str">
            <v>C-1-1-9</v>
          </cell>
          <cell r="O4">
            <v>-0.47</v>
          </cell>
          <cell r="P4">
            <v>-3.1601076051200314</v>
          </cell>
        </row>
        <row r="6">
          <cell r="O6">
            <v>0</v>
          </cell>
          <cell r="P6">
            <v>-2.6588265410920524</v>
          </cell>
        </row>
        <row r="7">
          <cell r="E7">
            <v>58.537647875627925</v>
          </cell>
          <cell r="F7">
            <v>185.4204142132661</v>
          </cell>
          <cell r="G7">
            <v>364.75050523203845</v>
          </cell>
          <cell r="H7">
            <v>621.7980012453786</v>
          </cell>
        </row>
        <row r="8">
          <cell r="E8">
            <v>-69.926623739058215</v>
          </cell>
          <cell r="F8">
            <v>-142.14443116861318</v>
          </cell>
          <cell r="G8">
            <v>-72.950101046407667</v>
          </cell>
          <cell r="H8">
            <v>31.089900062268953</v>
          </cell>
          <cell r="O8">
            <v>0</v>
          </cell>
          <cell r="P8">
            <v>-0.93872127512057668</v>
          </cell>
        </row>
        <row r="9">
          <cell r="E9">
            <v>-96.339354996800836</v>
          </cell>
          <cell r="F9">
            <v>-232.74037180346465</v>
          </cell>
          <cell r="G9">
            <v>-218.61602189287632</v>
          </cell>
          <cell r="H9">
            <v>-168.14744935562828</v>
          </cell>
        </row>
        <row r="10">
          <cell r="E10">
            <v>-198.53519746246099</v>
          </cell>
          <cell r="F10">
            <v>-316.04037180346467</v>
          </cell>
          <cell r="G10">
            <v>-323.61602189287635</v>
          </cell>
          <cell r="H10">
            <v>-297.34744935562827</v>
          </cell>
          <cell r="O10">
            <v>-3.3589033427830168</v>
          </cell>
          <cell r="P10">
            <v>0.87576118133505554</v>
          </cell>
        </row>
        <row r="11">
          <cell r="F11">
            <v>-3.3589033427830168</v>
          </cell>
          <cell r="G11">
            <v>-3.4394689660558813</v>
          </cell>
          <cell r="H11">
            <v>-3.1601076051200314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O12">
            <v>-3.4394689660558813</v>
          </cell>
          <cell r="P12">
            <v>2.2590425464458019</v>
          </cell>
        </row>
        <row r="14">
          <cell r="E14">
            <v>-57.018391712158149</v>
          </cell>
          <cell r="F14">
            <v>350.02603945645501</v>
          </cell>
          <cell r="G14">
            <v>925.47614050286268</v>
          </cell>
          <cell r="H14">
            <v>1423.5862404405937</v>
          </cell>
        </row>
        <row r="16">
          <cell r="E16">
            <v>-57.018391712158149</v>
          </cell>
          <cell r="F16">
            <v>350.02603945645501</v>
          </cell>
          <cell r="G16">
            <v>925.47614050286268</v>
          </cell>
          <cell r="H16">
            <v>1423.5862404405937</v>
          </cell>
          <cell r="O16">
            <v>-0.1</v>
          </cell>
          <cell r="P16">
            <v>31.089900062268953</v>
          </cell>
        </row>
        <row r="18">
          <cell r="O18">
            <v>0</v>
          </cell>
          <cell r="P18">
            <v>135.79718861038066</v>
          </cell>
        </row>
        <row r="20">
          <cell r="F20" t="str">
            <v>n/m</v>
          </cell>
          <cell r="O20">
            <v>-69.926623739058215</v>
          </cell>
          <cell r="P20">
            <v>328.04006457399657</v>
          </cell>
        </row>
        <row r="22">
          <cell r="O22">
            <v>-142.14443116861318</v>
          </cell>
          <cell r="P22">
            <v>495.08587478353877</v>
          </cell>
        </row>
        <row r="24">
          <cell r="O24">
            <v>-72.950101046407667</v>
          </cell>
          <cell r="P24">
            <v>595.90272557128947</v>
          </cell>
        </row>
        <row r="31">
          <cell r="D31">
            <v>45</v>
          </cell>
        </row>
      </sheetData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2nd qtr"/>
      <sheetName val="sUMMARY"/>
      <sheetName val="BUYER WISE PACKING aug"/>
      <sheetName val="jan feb"/>
      <sheetName val="march"/>
      <sheetName val="COST PER KG "/>
      <sheetName val="July"/>
      <sheetName val="Packing_2nd_qtr"/>
      <sheetName val="BUYER_WISE_PACKING_aug"/>
      <sheetName val="jan_feb"/>
      <sheetName val="COST_PER_KG_"/>
      <sheetName val="DAILY LAY REPOR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chedule"/>
      <sheetName val="debt schedule-tyres"/>
      <sheetName val="debt schedule -sugar"/>
      <sheetName val="debt-IDBI"/>
      <sheetName val="debt -ICICI"/>
      <sheetName val="debt -IFCI"/>
      <sheetName val="debt-SBI"/>
      <sheetName val="debt schedule - Corpo"/>
      <sheetName val="debt schedule - JKDPL"/>
      <sheetName val="debt-sugar"/>
      <sheetName val="debt -tyres"/>
      <sheetName val="debt - Corp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CoverSheet"/>
      <sheetName val="debt_schedule"/>
      <sheetName val="debt_schedule-tyres"/>
      <sheetName val="debt_schedule_-sugar"/>
      <sheetName val="debt_-ICICI"/>
      <sheetName val="debt_-IFCI"/>
      <sheetName val="debt_schedule_-_Corpo"/>
      <sheetName val="debt_schedule_-_JKDPL"/>
      <sheetName val="debt_-tyres"/>
      <sheetName val="debt_-_Corp"/>
      <sheetName val="Head_Office-Bud"/>
      <sheetName val="aug stat 06 (2)"/>
      <sheetName val="14-17-23-25  "/>
      <sheetName val="debt_schedule1"/>
      <sheetName val="debt_schedule-tyres1"/>
      <sheetName val="debt_schedule_-sugar1"/>
      <sheetName val="debt_-ICICI1"/>
      <sheetName val="debt_-IFCI1"/>
      <sheetName val="debt_schedule_-_Corpo1"/>
      <sheetName val="debt_schedule_-_JKDPL1"/>
      <sheetName val="debt_-tyres1"/>
      <sheetName val="debt_-_Corp1"/>
      <sheetName val="Head_Office-Bud1"/>
      <sheetName val="aug_stat_06_(2)"/>
      <sheetName val="14-17-23-25__"/>
      <sheetName val="Ann -1"/>
      <sheetName val="Returns (2)"/>
      <sheetName val="Customers Wise"/>
      <sheetName val="OTY"/>
      <sheetName val="GL Tally UpTo Dec'19"/>
      <sheetName val="Sheet1"/>
      <sheetName val="Invoice wise Pivot"/>
      <sheetName val="Sheet3"/>
      <sheetName val="Sheet4"/>
      <sheetName val="Sheet5"/>
      <sheetName val="Master Reg"/>
      <sheetName val="Cut Off"/>
      <sheetName val="Sale Dumpsite Billing PvTable"/>
      <sheetName val="Liquidated Damages"/>
      <sheetName val="Sales-Rate Difference"/>
      <sheetName val="Bend Transfer To Job Work"/>
      <sheetName val="ANN 3"/>
      <sheetName val="Sheet2"/>
      <sheetName val="Chq Payout"/>
      <sheetName val="LOCAL RATES"/>
      <sheetName val="ANALYSIS"/>
      <sheetName val="Interest 30-11-01 not PA 7%"/>
      <sheetName val="x-rate"/>
      <sheetName val="bs &amp; P&amp;l (2)"/>
      <sheetName val="Assumptions"/>
      <sheetName val="Data"/>
      <sheetName val="IMPACT"/>
      <sheetName val="ACCOUNTS"/>
      <sheetName val="인사현황(부서)"/>
      <sheetName val="P&amp;LSC"/>
      <sheetName val="Itercompany"/>
      <sheetName val="CF"/>
      <sheetName val="15"/>
      <sheetName val="Additions9900"/>
      <sheetName val="Challan"/>
      <sheetName val="Macrow"/>
      <sheetName val="BSHEET"/>
      <sheetName val="NC"/>
      <sheetName val="Ageing Due Date"/>
      <sheetName val="Prov. Comm. Inv."/>
      <sheetName val="Cover Page"/>
      <sheetName val="Control"/>
      <sheetName val="PV"/>
      <sheetName val="427"/>
      <sheetName val=" new Codes used"/>
      <sheetName val="MASTER"/>
      <sheetName val="Trial - City"/>
      <sheetName val="Trial - Space"/>
      <sheetName val="Trial - VL"/>
      <sheetName val="gen"/>
      <sheetName val="Validate Circuits"/>
      <sheetName val="Introduction"/>
      <sheetName val="Lg"/>
      <sheetName val="ISO Currency Codes"/>
      <sheetName val="Do not delete"/>
      <sheetName val="Financial Codes"/>
      <sheetName val="Financials"/>
      <sheetName val="Cabinet details"/>
      <sheetName val="XLR_NoRangeSheet"/>
      <sheetName val="Input-Pack Level"/>
      <sheetName val="CII"/>
      <sheetName val="2300"/>
      <sheetName val="Route 1"/>
      <sheetName val="TBAL9697 -group wise  sdpl"/>
      <sheetName val="inputs"/>
      <sheetName val="BUSREP"/>
      <sheetName val="PL"/>
      <sheetName val="Settings"/>
      <sheetName val="#REF"/>
      <sheetName val="MODEL"/>
      <sheetName val="BBH"/>
      <sheetName val="Headcount"/>
      <sheetName val="SCEL Funding"/>
      <sheetName val="CC_map"/>
      <sheetName val="Class_map"/>
      <sheetName val="HOUSE RENT DEPO."/>
      <sheetName val="Bb+Hubs Costs Split NORMALISED"/>
      <sheetName val="Final"/>
      <sheetName val="Summary-Price_New"/>
      <sheetName val="AN-2K"/>
      <sheetName val="Switch V16"/>
      <sheetName val="pl-41a"/>
      <sheetName val="CHG97_98"/>
      <sheetName val="Categ"/>
      <sheetName val="WORKINGS"/>
      <sheetName val="Model (Telecorp)"/>
      <sheetName val="Regions"/>
      <sheetName val="cap"/>
      <sheetName val="Other Revenue Items"/>
      <sheetName val="Mapping-Table "/>
      <sheetName val="TG"/>
      <sheetName val="P&amp;L Input Sheet (TG)"/>
      <sheetName val="Debt schedule-JKI"/>
      <sheetName val="Sch4_14"/>
      <sheetName val="Sch1_3"/>
      <sheetName val="Bal.Sht.Sch."/>
      <sheetName val="Challan-Service"/>
      <sheetName val="SAP GL master"/>
      <sheetName val="Pg_6_7_8_9"/>
      <sheetName val="machines"/>
      <sheetName val="dbase"/>
      <sheetName val="Schedules"/>
      <sheetName val="2003 by Month"/>
      <sheetName val="Input-Pack_Level"/>
      <sheetName val="Debt_schedule-JKI"/>
      <sheetName val="Ann_-1"/>
      <sheetName val="debt_schedule2"/>
      <sheetName val="debt_schedule-tyres2"/>
      <sheetName val="debt_schedule_-sugar2"/>
      <sheetName val="debt_-ICICI2"/>
      <sheetName val="debt_-IFCI2"/>
      <sheetName val="debt_schedule_-_Corpo2"/>
      <sheetName val="debt_schedule_-_JKDPL2"/>
      <sheetName val="debt_-tyres2"/>
      <sheetName val="debt_-_Corp2"/>
      <sheetName val="Head_Office-Bud2"/>
      <sheetName val="Input-Pack_Level1"/>
      <sheetName val="Debt_schedule-JKI1"/>
      <sheetName val="14-17-23-25__1"/>
      <sheetName val="Ann_-11"/>
      <sheetName val="aug_stat_06_(2)1"/>
      <sheetName val="debt_schedule3"/>
      <sheetName val="debt_schedule-tyres3"/>
      <sheetName val="debt_schedule_-sugar3"/>
      <sheetName val="debt_-ICICI3"/>
      <sheetName val="debt_-IFCI3"/>
      <sheetName val="debt_schedule_-_Corpo3"/>
      <sheetName val="debt_schedule_-_JKDPL3"/>
      <sheetName val="debt_-tyres3"/>
      <sheetName val="debt_-_Corp3"/>
      <sheetName val="Head_Office-Bud3"/>
      <sheetName val="Input-Pack_Level2"/>
      <sheetName val="Debt_schedule-JKI2"/>
      <sheetName val="14-17-23-25__2"/>
      <sheetName val="Ann_-12"/>
      <sheetName val="aug_stat_06_(2)2"/>
      <sheetName val="debt_schedule4"/>
      <sheetName val="debt_schedule-tyres4"/>
      <sheetName val="debt_schedule_-sugar4"/>
      <sheetName val="debt_-ICICI4"/>
      <sheetName val="debt_-IFCI4"/>
      <sheetName val="debt_schedule_-_Corpo4"/>
      <sheetName val="debt_schedule_-_JKDPL4"/>
      <sheetName val="debt_-tyres4"/>
      <sheetName val="debt_-_Corp4"/>
      <sheetName val="Head_Office-Bud4"/>
      <sheetName val="Input-Pack_Level3"/>
      <sheetName val="Debt_schedule-JKI3"/>
      <sheetName val="14-17-23-25__3"/>
      <sheetName val="Ann_-13"/>
      <sheetName val="aug_stat_06_(2)3"/>
      <sheetName val="debt_schedule5"/>
      <sheetName val="debt_schedule-tyres5"/>
      <sheetName val="debt_schedule_-sugar5"/>
      <sheetName val="debt_-ICICI5"/>
      <sheetName val="debt_-IFCI5"/>
      <sheetName val="debt_schedule_-_Corpo5"/>
      <sheetName val="debt_schedule_-_JKDPL5"/>
      <sheetName val="debt_-tyres5"/>
      <sheetName val="debt_-_Corp5"/>
      <sheetName val="Head_Office-Bud5"/>
      <sheetName val="Input-Pack_Level4"/>
      <sheetName val="Debt_schedule-JKI4"/>
      <sheetName val="14-17-23-25__4"/>
      <sheetName val="Ann_-14"/>
      <sheetName val="aug_stat_06_(2)4"/>
      <sheetName val="debt_schedule6"/>
      <sheetName val="debt_schedule-tyres6"/>
      <sheetName val="debt_schedule_-sugar6"/>
      <sheetName val="debt_-ICICI6"/>
      <sheetName val="debt_-IFCI6"/>
      <sheetName val="debt_schedule_-_Corpo6"/>
      <sheetName val="debt_schedule_-_JKDPL6"/>
      <sheetName val="debt_-tyres6"/>
      <sheetName val="debt_-_Corp6"/>
      <sheetName val="Head_Office-Bud6"/>
      <sheetName val="Input-Pack_Level5"/>
      <sheetName val="Debt_schedule-JKI5"/>
      <sheetName val="14-17-23-25__5"/>
      <sheetName val="Ann_-15"/>
      <sheetName val="aug_stat_06_(2)5"/>
      <sheetName val="Lists (Hide)"/>
      <sheetName val="UBRS"/>
      <sheetName val="UBSR"/>
      <sheetName val="KPM DT"/>
      <sheetName val="PPAC SUM"/>
      <sheetName val="A-General"/>
      <sheetName val="PROFC"/>
      <sheetName val="PROFE"/>
      <sheetName val="환율"/>
      <sheetName val="R - Seats Requirement"/>
      <sheetName val="Historical Data 1"/>
      <sheetName val="FORECAST"/>
      <sheetName val="New Business"/>
      <sheetName val="Seat Data"/>
      <sheetName val="Checklist"/>
      <sheetName val="CS"/>
      <sheetName val="Cash Flow - CY Workings"/>
      <sheetName val="april200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PI P &amp; L total"/>
      <sheetName val="TT WITHOUT HO"/>
      <sheetName val="TT WITH HO"/>
      <sheetName val="SPG WITHOUT HO"/>
      <sheetName val="SPG WITH HO"/>
      <sheetName val="CFO BSHEET QTR"/>
      <sheetName val="Misc Exp Details"/>
      <sheetName val="BS YTD monthly Vapi"/>
      <sheetName val="BS YTD monthly"/>
      <sheetName val="Anjar Monthly"/>
      <sheetName val=" P&amp;L YTD Monthly"/>
      <sheetName val="CF PRESENTATION"/>
      <sheetName val="TT-SPG NEW"/>
      <sheetName val="Misc Income"/>
      <sheetName val="BS,P&amp;L conso"/>
      <sheetName val="BSSC conso"/>
      <sheetName val="P&amp;LSC conso"/>
      <sheetName val="P&amp;LSC2 conso"/>
      <sheetName val="ANJAR PNL"/>
      <sheetName val="SCHEDULE 6 A conso"/>
      <sheetName val="SCHEDULE 6 B conso"/>
      <sheetName val="Cash Flow Statement"/>
      <sheetName val="AS 15"/>
      <sheetName val="Adjustment Cash Flow"/>
      <sheetName val="Exch Gain-loss"/>
      <sheetName val="Seg reporting "/>
      <sheetName val="Conso Adv"/>
      <sheetName val="Other Income vapi"/>
      <sheetName val="BS,P&amp;L"/>
      <sheetName val="BSSC"/>
      <sheetName val="P&amp;LSC"/>
      <sheetName val="P&amp;LSC2"/>
      <sheetName val="Trend Chart"/>
      <sheetName val="Corporate exp"/>
      <sheetName val="vapi grouping"/>
      <sheetName val="Commission"/>
      <sheetName val="Provision details"/>
      <sheetName val="Exchange details"/>
      <sheetName val="Cost"/>
      <sheetName val="HO PL"/>
      <sheetName val="Conso Adv 2 vapi"/>
      <sheetName val="PR1"/>
      <sheetName val="SAP BS"/>
      <sheetName val="sap bs 1"/>
      <sheetName val="Rugs TB"/>
      <sheetName val="GCIL SAP"/>
      <sheetName val="PR2 TT"/>
      <sheetName val="PR2 SPG"/>
      <sheetName val="Leave &amp; Gratuity"/>
      <sheetName val="interest provision"/>
      <sheetName val="PR3"/>
      <sheetName val="PR 1 A"/>
      <sheetName val="PR5"/>
      <sheetName val="unrealised profit"/>
      <sheetName val="unrealised profit CALC"/>
      <sheetName val="deposits_linked sheet"/>
      <sheetName val="Deffered Tax 06"/>
      <sheetName val="IT Dep"/>
      <sheetName val="Computation"/>
      <sheetName val="Tax rate reco"/>
      <sheetName val="Tax Disallowances"/>
      <sheetName val="EPS"/>
      <sheetName val="WGSRL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results"/>
      <sheetName val="Main Data"/>
      <sheetName val="PL"/>
      <sheetName val="P&amp;L (cons)"/>
      <sheetName val="BS"/>
      <sheetName val="BS (Cons)"/>
      <sheetName val="CF (Cons)"/>
      <sheetName val="CF"/>
      <sheetName val="valuation"/>
      <sheetName val="expense recon"/>
      <sheetName val="quarterly"/>
      <sheetName val="quarter(cons)"/>
      <sheetName val="quarterly (progeon)"/>
      <sheetName val="estimates- quarterly"/>
      <sheetName val="estimates-progeon"/>
      <sheetName val="SOTP"/>
      <sheetName val="assumptions"/>
      <sheetName val="COR- Quarterly"/>
      <sheetName val="cost of revenues"/>
      <sheetName val="SG&amp;A"/>
      <sheetName val="COR-Progeon"/>
      <sheetName val="COR-quarter-cons"/>
      <sheetName val="p&amp;L"/>
      <sheetName val="S G &amp; A Quarterly"/>
      <sheetName val="SG &amp;A-Progeon"/>
      <sheetName val="SG&amp;A (cons)"/>
      <sheetName val="other income"/>
      <sheetName val="depreciation"/>
      <sheetName val="tax"/>
      <sheetName val="onsite offshore"/>
      <sheetName val="DCF- Infy"/>
      <sheetName val="DCF_Progeon"/>
      <sheetName val="Investments"/>
      <sheetName val="qtr_bs"/>
      <sheetName val="qtr_cf"/>
      <sheetName val="esops"/>
      <sheetName val="repeat business"/>
      <sheetName val="news"/>
      <sheetName val="rev-breakup"/>
      <sheetName val="Main_Quarterly"/>
      <sheetName val="quarterly data"/>
      <sheetName val="clients"/>
      <sheetName val="Main_Quarterly_ITES"/>
      <sheetName val="progeon-quarterly"/>
      <sheetName val="topclients_qtr"/>
      <sheetName val="clients-verticals"/>
      <sheetName val="topclients_annual"/>
      <sheetName val="Main_Annual"/>
      <sheetName val="annual data"/>
      <sheetName val="facilities"/>
      <sheetName val="holding"/>
      <sheetName val="Model"/>
      <sheetName val="DCF"/>
      <sheetName val="Reconciliation"/>
      <sheetName val="ESO"/>
      <sheetName val="Comp data"/>
      <sheetName val="GQ"/>
      <sheetName val="Rep Shet"/>
      <sheetName val="Estimates"/>
      <sheetName val="Model - US GAAP"/>
      <sheetName val="DCF - US GAAP"/>
      <sheetName val="P&amp;L (progeon)"/>
      <sheetName val="Estimates_Progeon"/>
      <sheetName val="datasheet"/>
      <sheetName val="infosys_model"/>
      <sheetName val="#REF"/>
      <sheetName val="teo model"/>
      <sheetName val="Summary Page_VDF"/>
      <sheetName val="Invested capital_VDF"/>
      <sheetName val="NOPAT_VDF"/>
      <sheetName val="WACC_VDF"/>
      <sheetName val="DCF_VDF"/>
      <sheetName val="PV of Op Leases_VDF"/>
      <sheetName val="DDETABLE "/>
      <sheetName val="EVA1"/>
      <sheetName val="F-DCF"/>
      <sheetName val="GS_DCF"/>
      <sheetName val="Rev sum"/>
      <sheetName val="Quarterly "/>
      <sheetName val="Dem-HH"/>
      <sheetName val="Calculation (2)"/>
      <sheetName val="Tech"/>
      <sheetName val="CF (F)"/>
      <sheetName val="eva"/>
      <sheetName val="Qrly_Datasheet"/>
      <sheetName val="coverpage2"/>
      <sheetName val="BPO"/>
      <sheetName val="BS (F)"/>
      <sheetName val="KSDatasheet"/>
      <sheetName val="MainData"/>
      <sheetName val="Quarterly- IT services"/>
      <sheetName val="PL_Sch"/>
      <sheetName val="coverpage1"/>
      <sheetName val="expert"/>
      <sheetName val="q-details"/>
      <sheetName val="exhibit 14"/>
      <sheetName val="exhibit 13"/>
      <sheetName val="exhibit12"/>
      <sheetName val="exhibit 15"/>
      <sheetName val="exhibit 1"/>
      <sheetName val="exhibit3"/>
      <sheetName val="exhibit4"/>
      <sheetName val="exhibit 5"/>
      <sheetName val="exhibit7 (2)"/>
      <sheetName val="exhibit 8"/>
      <sheetName val="exhibit 9"/>
      <sheetName val="exhibit 10"/>
      <sheetName val="exhibit 11"/>
      <sheetName val="exhibit7"/>
      <sheetName val="Header"/>
      <sheetName val="Sheet1"/>
      <sheetName val="PL(cons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GAP 4"/>
      <sheetName val="Mgmt and GAP1"/>
      <sheetName val="GAP2, GAP3"/>
      <sheetName val="Proposal Comparison"/>
      <sheetName val="Cap Table"/>
      <sheetName val="Capital Sources"/>
      <sheetName val="Capitalization Detail"/>
      <sheetName val="Capitalization"/>
      <sheetName val="Case Summary"/>
      <sheetName val="Assumptions"/>
      <sheetName val="Financials"/>
      <sheetName val="Customer Acquisition"/>
      <sheetName val="Summary Financials"/>
      <sheetName val="Quarterly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Options"/>
      <sheetName val="Factset"/>
      <sheetName val="SI"/>
      <sheetName val="TM"/>
      <sheetName val="ER"/>
      <sheetName val="RC"/>
      <sheetName val="SV-T"/>
      <sheetName val="DEVR-T"/>
      <sheetName val="DEV-T"/>
      <sheetName val="PF"/>
      <sheetName val="PF2"/>
      <sheetName val="BU"/>
      <sheetName val="AdditionalPrintCode"/>
      <sheetName val="MainPrintCode"/>
      <sheetName val="PI2"/>
      <sheetName val="PIR2"/>
      <sheetName val="Co A"/>
      <sheetName val="Co B"/>
      <sheetName val="DCF"/>
      <sheetName val="DCF Inputs"/>
      <sheetName val="Template"/>
      <sheetName val="Unused"/>
      <sheetName val="DEVR-A"/>
      <sheetName val="DEV-A"/>
      <sheetName val="Comp"/>
      <sheetName val="OSI"/>
      <sheetName val="TM2"/>
    </sheetNames>
    <sheetDataSet>
      <sheetData sheetId="0" refreshError="1"/>
      <sheetData sheetId="1" refreshError="1">
        <row r="5">
          <cell r="F5">
            <v>37391.634393749999</v>
          </cell>
        </row>
        <row r="6">
          <cell r="T6" t="str">
            <v>"Cash EPS Basis"</v>
          </cell>
        </row>
        <row r="10">
          <cell r="X10">
            <v>0</v>
          </cell>
        </row>
        <row r="11">
          <cell r="F11" t="str">
            <v>Check Point</v>
          </cell>
          <cell r="X11">
            <v>0</v>
          </cell>
          <cell r="AB11" t="str">
            <v>CY2003E</v>
          </cell>
        </row>
        <row r="12">
          <cell r="X12">
            <v>0</v>
          </cell>
        </row>
        <row r="16">
          <cell r="R16">
            <v>1</v>
          </cell>
        </row>
        <row r="17">
          <cell r="R17">
            <v>0</v>
          </cell>
        </row>
        <row r="25">
          <cell r="R25">
            <v>5</v>
          </cell>
        </row>
        <row r="31">
          <cell r="J31">
            <v>25.6</v>
          </cell>
          <cell r="L31">
            <v>20.010000000000002</v>
          </cell>
        </row>
        <row r="45">
          <cell r="J45">
            <v>196.22431434625</v>
          </cell>
        </row>
        <row r="64">
          <cell r="J64" t="str">
            <v>Street</v>
          </cell>
          <cell r="L64" t="str">
            <v>Street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venues"/>
      <sheetName val="Income Statement (core)"/>
      <sheetName val="Income Statement (R-Co)"/>
      <sheetName val="Value Matrix"/>
      <sheetName val="Income Statement (output)"/>
      <sheetName val="Balance Sheet (total)"/>
      <sheetName val="Returns "/>
      <sheetName val="Data Download"/>
    </sheetNames>
    <sheetDataSet>
      <sheetData sheetId="0" refreshError="1">
        <row r="37">
          <cell r="B37">
            <v>192.3</v>
          </cell>
        </row>
        <row r="38">
          <cell r="B38">
            <v>0.39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(F- Cons)"/>
      <sheetName val="P&amp;L(F)"/>
      <sheetName val="BS(F)"/>
      <sheetName val="CF(F)"/>
      <sheetName val="MainData"/>
      <sheetName val="Sum of Parts"/>
      <sheetName val="DCF_Infy_US Discount"/>
      <sheetName val="DCF_Infy"/>
      <sheetName val="DCF_Progeon"/>
      <sheetName val="Estimates_Progeon"/>
      <sheetName val="Estimates_Infy"/>
      <sheetName val="P&amp;L (Dec)"/>
      <sheetName val="P&amp;L (progeon)"/>
      <sheetName val="P&amp;L (cons)"/>
      <sheetName val="P&amp;L (infy)"/>
      <sheetName val="quarterly_US GAAP"/>
      <sheetName val="P&amp;L(US_gaap)"/>
      <sheetName val="balance sheet"/>
      <sheetName val="Datasheet"/>
      <sheetName val="MainData_Qtr"/>
      <sheetName val="Qrly_Datasheet"/>
      <sheetName val="quarterly"/>
      <sheetName val="quarterly(cons)"/>
      <sheetName val="quarterly(progeon)"/>
      <sheetName val="quarterly(BS)"/>
      <sheetName val="du pont analysis"/>
      <sheetName val="cash flow"/>
      <sheetName val="Schedules(BS)"/>
      <sheetName val="coverpage"/>
      <sheetName val="onsite-offshore"/>
      <sheetName val="COR"/>
      <sheetName val="SG&amp;A"/>
      <sheetName val="Other income"/>
      <sheetName val="Tax"/>
      <sheetName val="reconciliation(USvsIndian)"/>
      <sheetName val="BS(US_gaap)"/>
      <sheetName val="CF(US_gaap)"/>
      <sheetName val="Forex schedule"/>
      <sheetName val="depreciation"/>
      <sheetName val="sensitivity"/>
      <sheetName val="INFY_model"/>
      <sheetName val="#REF"/>
      <sheetName val="Invested capital_VDF"/>
      <sheetName val="NOPAT_VDF"/>
      <sheetName val="Rev sum"/>
      <sheetName val="Dem-HH"/>
      <sheetName val="Quarterly "/>
      <sheetName val="EVA1"/>
      <sheetName val="Calculation (2)"/>
      <sheetName val="Header"/>
      <sheetName val="Model"/>
      <sheetName val="Figures"/>
      <sheetName val="projections"/>
      <sheetName val="POP SAL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1"/>
      <sheetName val="bg1"/>
      <sheetName val="BG3-O Exec"/>
      <sheetName val="#REF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</sheetNames>
    <sheetDataSet>
      <sheetData sheetId="0"/>
      <sheetData sheetId="1" refreshError="1"/>
      <sheetData sheetId="2" refreshError="1"/>
      <sheetData sheetId="3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TOTAL INDIA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NOIDA</v>
          </cell>
          <cell r="W5" t="str">
            <v>PONDI</v>
          </cell>
          <cell r="X5" t="str">
            <v>CHENNAI</v>
          </cell>
          <cell r="Y5" t="str">
            <v>CORPORATE</v>
          </cell>
          <cell r="Z5" t="str">
            <v>FINANCE</v>
          </cell>
          <cell r="AA5" t="str">
            <v>SALES/MKTG</v>
          </cell>
          <cell r="AC5" t="str">
            <v>OPERATION</v>
          </cell>
          <cell r="AD5" t="str">
            <v>FINANCE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247.45573791933256</v>
          </cell>
          <cell r="H6">
            <v>4.4984700000000002</v>
          </cell>
          <cell r="I6">
            <v>1.3334000000000001</v>
          </cell>
          <cell r="J6">
            <v>5.3573000000000004</v>
          </cell>
          <cell r="N6">
            <v>258.64490791933258</v>
          </cell>
          <cell r="O6">
            <v>150.91995208066743</v>
          </cell>
          <cell r="R6">
            <v>150.91995208066743</v>
          </cell>
          <cell r="S6">
            <v>409.56486000000001</v>
          </cell>
          <cell r="U6">
            <v>280950.31</v>
          </cell>
          <cell r="V6">
            <v>4498.47</v>
          </cell>
          <cell r="W6">
            <v>1333.4</v>
          </cell>
          <cell r="X6">
            <v>5357.3</v>
          </cell>
          <cell r="AB6">
            <v>292139.48</v>
          </cell>
          <cell r="AC6">
            <v>117425.38</v>
          </cell>
          <cell r="AE6">
            <v>117425.38</v>
          </cell>
          <cell r="AF6">
            <v>409564.86</v>
          </cell>
          <cell r="AG6">
            <v>398375.69</v>
          </cell>
          <cell r="AH6">
            <v>280950.31</v>
          </cell>
          <cell r="AI6">
            <v>0</v>
          </cell>
          <cell r="AJ6">
            <v>280950.31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19.416397991127628</v>
          </cell>
          <cell r="H7">
            <v>0</v>
          </cell>
          <cell r="I7">
            <v>0</v>
          </cell>
          <cell r="J7">
            <v>0</v>
          </cell>
          <cell r="N7">
            <v>19.416397991127628</v>
          </cell>
          <cell r="O7">
            <v>11.841802008872376</v>
          </cell>
          <cell r="R7">
            <v>11.841802008872376</v>
          </cell>
          <cell r="S7">
            <v>31.258200000000002</v>
          </cell>
          <cell r="U7">
            <v>21676.13</v>
          </cell>
          <cell r="Y7">
            <v>237.96</v>
          </cell>
          <cell r="AB7">
            <v>21914.09</v>
          </cell>
          <cell r="AC7">
            <v>9344.11</v>
          </cell>
          <cell r="AE7">
            <v>9344.11</v>
          </cell>
          <cell r="AF7">
            <v>31258.2</v>
          </cell>
          <cell r="AG7">
            <v>31258.2</v>
          </cell>
          <cell r="AH7">
            <v>21914.09</v>
          </cell>
          <cell r="AI7">
            <v>0</v>
          </cell>
          <cell r="AJ7">
            <v>21914.09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6.2418866404778237</v>
          </cell>
          <cell r="H8">
            <v>0</v>
          </cell>
          <cell r="I8">
            <v>0</v>
          </cell>
          <cell r="J8">
            <v>0</v>
          </cell>
          <cell r="N8">
            <v>6.2418866404778237</v>
          </cell>
          <cell r="O8">
            <v>3.8068433595221767</v>
          </cell>
          <cell r="R8">
            <v>3.8068433595221767</v>
          </cell>
          <cell r="S8">
            <v>10.048730000000001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10048.73</v>
          </cell>
          <cell r="AG8">
            <v>10048.73</v>
          </cell>
          <cell r="AH8">
            <v>6798.869999999999</v>
          </cell>
          <cell r="AI8">
            <v>0</v>
          </cell>
          <cell r="AJ8">
            <v>6798.87</v>
          </cell>
        </row>
        <row r="9">
          <cell r="G9">
            <v>273.11402255093805</v>
          </cell>
          <cell r="H9">
            <v>4.4984700000000002</v>
          </cell>
          <cell r="I9">
            <v>1.3334000000000001</v>
          </cell>
          <cell r="J9">
            <v>5.3573000000000004</v>
          </cell>
          <cell r="K9">
            <v>0</v>
          </cell>
          <cell r="L9">
            <v>0</v>
          </cell>
          <cell r="M9">
            <v>0</v>
          </cell>
          <cell r="N9">
            <v>284.30319255093804</v>
          </cell>
          <cell r="O9">
            <v>166.568597449062</v>
          </cell>
          <cell r="P9">
            <v>0</v>
          </cell>
          <cell r="Q9">
            <v>0</v>
          </cell>
          <cell r="R9">
            <v>166.568597449062</v>
          </cell>
          <cell r="S9">
            <v>450.87178999999998</v>
          </cell>
          <cell r="U9">
            <v>309425.31</v>
          </cell>
          <cell r="V9">
            <v>4498.47</v>
          </cell>
          <cell r="W9">
            <v>1333.4</v>
          </cell>
          <cell r="X9">
            <v>5357.3</v>
          </cell>
          <cell r="Y9">
            <v>237.96</v>
          </cell>
          <cell r="Z9">
            <v>0</v>
          </cell>
          <cell r="AA9">
            <v>0</v>
          </cell>
          <cell r="AB9">
            <v>320852.44</v>
          </cell>
          <cell r="AC9">
            <v>130019.35</v>
          </cell>
          <cell r="AD9">
            <v>0</v>
          </cell>
          <cell r="AE9">
            <v>130019.35</v>
          </cell>
          <cell r="AF9">
            <v>450871.79</v>
          </cell>
          <cell r="AG9">
            <v>439682.62</v>
          </cell>
          <cell r="AH9">
            <v>309663.27</v>
          </cell>
          <cell r="AI9">
            <v>0</v>
          </cell>
          <cell r="AJ9">
            <v>309663.27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91.918495898487393</v>
          </cell>
          <cell r="H11">
            <v>2.3818600000000001</v>
          </cell>
          <cell r="I11">
            <v>0.11331000000000001</v>
          </cell>
          <cell r="J11">
            <v>4.34504</v>
          </cell>
          <cell r="K11">
            <v>0.77470113733134949</v>
          </cell>
          <cell r="L11">
            <v>0.81350833041350623</v>
          </cell>
          <cell r="M11">
            <v>1.2804910083751904</v>
          </cell>
          <cell r="N11">
            <v>101.62740637460745</v>
          </cell>
          <cell r="O11">
            <v>17.667481904156205</v>
          </cell>
          <cell r="P11">
            <v>0</v>
          </cell>
          <cell r="Q11">
            <v>0.49905172123637537</v>
          </cell>
          <cell r="R11">
            <v>18.166533625392582</v>
          </cell>
          <cell r="S11">
            <v>119.79394000000002</v>
          </cell>
          <cell r="U11">
            <v>85217.41</v>
          </cell>
          <cell r="V11">
            <v>2381.86</v>
          </cell>
          <cell r="W11">
            <v>113.31</v>
          </cell>
          <cell r="X11">
            <v>4345.04</v>
          </cell>
          <cell r="Y11">
            <v>4363.24</v>
          </cell>
          <cell r="Z11">
            <v>821.58</v>
          </cell>
          <cell r="AB11">
            <v>97242.44</v>
          </cell>
          <cell r="AC11">
            <v>22551.5</v>
          </cell>
          <cell r="AE11">
            <v>22551.5</v>
          </cell>
          <cell r="AF11">
            <v>119793.94</v>
          </cell>
          <cell r="AG11">
            <v>112953.73000000001</v>
          </cell>
          <cell r="AH11">
            <v>90402.23000000001</v>
          </cell>
          <cell r="AI11">
            <v>0</v>
          </cell>
          <cell r="AJ11">
            <v>90402.23000000001</v>
          </cell>
        </row>
        <row r="12">
          <cell r="G12">
            <v>91.918495898487393</v>
          </cell>
          <cell r="H12">
            <v>2.3818600000000001</v>
          </cell>
          <cell r="I12">
            <v>0.11331000000000001</v>
          </cell>
          <cell r="J12">
            <v>4.34504</v>
          </cell>
          <cell r="K12">
            <v>0.77470113733134949</v>
          </cell>
          <cell r="L12">
            <v>0.81350833041350623</v>
          </cell>
          <cell r="M12">
            <v>1.2804910083751904</v>
          </cell>
          <cell r="N12">
            <v>101.62740637460745</v>
          </cell>
          <cell r="O12">
            <v>17.667481904156205</v>
          </cell>
          <cell r="P12">
            <v>0</v>
          </cell>
          <cell r="Q12">
            <v>0.49905172123637537</v>
          </cell>
          <cell r="R12">
            <v>18.166533625392582</v>
          </cell>
          <cell r="S12">
            <v>119.79394000000002</v>
          </cell>
          <cell r="U12">
            <v>85217.41</v>
          </cell>
          <cell r="V12">
            <v>2381.86</v>
          </cell>
          <cell r="W12">
            <v>113.31</v>
          </cell>
          <cell r="X12">
            <v>4345.04</v>
          </cell>
          <cell r="Y12">
            <v>4363.24</v>
          </cell>
          <cell r="Z12">
            <v>821.58</v>
          </cell>
          <cell r="AA12">
            <v>0</v>
          </cell>
          <cell r="AB12">
            <v>97242.44</v>
          </cell>
          <cell r="AC12">
            <v>22551.5</v>
          </cell>
          <cell r="AD12">
            <v>0</v>
          </cell>
          <cell r="AE12">
            <v>22551.5</v>
          </cell>
          <cell r="AF12">
            <v>119793.94</v>
          </cell>
          <cell r="AG12">
            <v>112953.73000000001</v>
          </cell>
          <cell r="AH12">
            <v>90402.23000000001</v>
          </cell>
          <cell r="AI12">
            <v>0</v>
          </cell>
          <cell r="AJ12">
            <v>90402.23000000001</v>
          </cell>
        </row>
        <row r="14">
          <cell r="G14">
            <v>365.03251844942542</v>
          </cell>
          <cell r="H14">
            <v>6.8803300000000007</v>
          </cell>
          <cell r="I14">
            <v>1.4467100000000002</v>
          </cell>
          <cell r="J14">
            <v>9.7023399999999995</v>
          </cell>
          <cell r="K14">
            <v>0.77470113733134949</v>
          </cell>
          <cell r="L14">
            <v>0.81350833041350623</v>
          </cell>
          <cell r="M14">
            <v>1.2804910083751904</v>
          </cell>
          <cell r="N14">
            <v>385.9305989255455</v>
          </cell>
          <cell r="O14">
            <v>184.2360793532182</v>
          </cell>
          <cell r="P14">
            <v>0</v>
          </cell>
          <cell r="Q14">
            <v>0.49905172123637537</v>
          </cell>
          <cell r="R14">
            <v>184.73513107445459</v>
          </cell>
          <cell r="S14">
            <v>570.66572999999994</v>
          </cell>
          <cell r="U14">
            <v>394642.72</v>
          </cell>
          <cell r="V14">
            <v>6880.33</v>
          </cell>
          <cell r="W14">
            <v>1446.71</v>
          </cell>
          <cell r="Y14">
            <v>4601.2</v>
          </cell>
          <cell r="Z14">
            <v>821.58</v>
          </cell>
          <cell r="AA14">
            <v>0</v>
          </cell>
          <cell r="AB14">
            <v>418094.88</v>
          </cell>
          <cell r="AC14">
            <v>152570.85</v>
          </cell>
          <cell r="AD14">
            <v>0</v>
          </cell>
          <cell r="AE14">
            <v>152570.85</v>
          </cell>
          <cell r="AF14">
            <v>570665.73</v>
          </cell>
          <cell r="AG14">
            <v>552636.35</v>
          </cell>
          <cell r="AH14">
            <v>400065.5</v>
          </cell>
          <cell r="AI14">
            <v>0</v>
          </cell>
          <cell r="AJ14">
            <v>400065.5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183.77341437702742</v>
          </cell>
          <cell r="H16">
            <v>3.4606699999999999</v>
          </cell>
          <cell r="I16">
            <v>1.4187000000000001</v>
          </cell>
          <cell r="J16">
            <v>2.9971000000000001</v>
          </cell>
          <cell r="K16">
            <v>8.6840834792373496</v>
          </cell>
          <cell r="L16">
            <v>26.22740123111079</v>
          </cell>
          <cell r="M16">
            <v>7.7579114413600339</v>
          </cell>
          <cell r="N16">
            <v>234.31928052873559</v>
          </cell>
          <cell r="O16">
            <v>21.241113452631588</v>
          </cell>
          <cell r="P16">
            <v>4.1272160186328186</v>
          </cell>
          <cell r="Q16">
            <v>0</v>
          </cell>
          <cell r="R16">
            <v>25.368329471264406</v>
          </cell>
          <cell r="S16">
            <v>259.68761000000001</v>
          </cell>
          <cell r="U16">
            <v>180864.79</v>
          </cell>
          <cell r="V16">
            <v>3460.67</v>
          </cell>
          <cell r="W16">
            <v>1418.7</v>
          </cell>
          <cell r="X16">
            <v>2997.1</v>
          </cell>
          <cell r="Y16">
            <v>18662.53</v>
          </cell>
          <cell r="AB16">
            <v>207403.79000000004</v>
          </cell>
          <cell r="AC16">
            <v>52201.919999999998</v>
          </cell>
          <cell r="AD16">
            <v>81.900000000000006</v>
          </cell>
          <cell r="AE16">
            <v>52283.82</v>
          </cell>
          <cell r="AF16">
            <v>259687.61000000004</v>
          </cell>
          <cell r="AG16">
            <v>251811.14</v>
          </cell>
          <cell r="AH16">
            <v>199527.32</v>
          </cell>
          <cell r="AI16">
            <v>0</v>
          </cell>
          <cell r="AJ16">
            <v>199527.32</v>
          </cell>
        </row>
        <row r="17">
          <cell r="C17">
            <v>500100</v>
          </cell>
          <cell r="D17" t="str">
            <v xml:space="preserve">  INDIRECT BONUSES               </v>
          </cell>
          <cell r="E17" t="str">
            <v>Staff CTC</v>
          </cell>
          <cell r="F17" t="str">
            <v>CIPL + CPIPL</v>
          </cell>
          <cell r="G17">
            <v>6.1609829404926355</v>
          </cell>
          <cell r="H17">
            <v>0.53525</v>
          </cell>
          <cell r="I17">
            <v>0</v>
          </cell>
          <cell r="J17">
            <v>0</v>
          </cell>
          <cell r="K17">
            <v>0.29113291686266524</v>
          </cell>
          <cell r="L17">
            <v>0.87927066113502117</v>
          </cell>
          <cell r="M17">
            <v>0.26008310400117696</v>
          </cell>
          <cell r="N17">
            <v>8.1267196224914979</v>
          </cell>
          <cell r="O17">
            <v>0.71210592708610398</v>
          </cell>
          <cell r="P17">
            <v>0.13836445042239645</v>
          </cell>
          <cell r="Q17">
            <v>0</v>
          </cell>
          <cell r="R17">
            <v>0.85047037750850041</v>
          </cell>
          <cell r="S17">
            <v>8.9771899999999984</v>
          </cell>
          <cell r="U17">
            <v>6798.88</v>
          </cell>
          <cell r="V17">
            <v>535.25</v>
          </cell>
          <cell r="AB17">
            <v>7334.13</v>
          </cell>
          <cell r="AC17">
            <v>1643.06</v>
          </cell>
          <cell r="AE17">
            <v>1643.06</v>
          </cell>
          <cell r="AF17">
            <v>8977.19</v>
          </cell>
          <cell r="AG17">
            <v>8441.94</v>
          </cell>
          <cell r="AH17">
            <v>6798.880000000001</v>
          </cell>
          <cell r="AI17">
            <v>0</v>
          </cell>
          <cell r="AJ17">
            <v>6798.88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7.1946882080902697</v>
          </cell>
          <cell r="H18">
            <v>0.93767</v>
          </cell>
          <cell r="I18">
            <v>4.3060000000000001E-2</v>
          </cell>
          <cell r="J18">
            <v>0</v>
          </cell>
          <cell r="K18">
            <v>0.33997993245072289</v>
          </cell>
          <cell r="L18">
            <v>1.0267969118710198</v>
          </cell>
          <cell r="M18">
            <v>0.30372050362002129</v>
          </cell>
          <cell r="N18">
            <v>9.8459155560320344</v>
          </cell>
          <cell r="O18">
            <v>0.83158485683258743</v>
          </cell>
          <cell r="P18">
            <v>0.1615795871353779</v>
          </cell>
          <cell r="Q18">
            <v>0</v>
          </cell>
          <cell r="R18">
            <v>0.99316444396796533</v>
          </cell>
          <cell r="S18">
            <v>10.839079999999999</v>
          </cell>
          <cell r="U18">
            <v>7864.02</v>
          </cell>
          <cell r="V18">
            <v>937.67</v>
          </cell>
          <cell r="W18">
            <v>43.06</v>
          </cell>
          <cell r="AB18">
            <v>8844.75</v>
          </cell>
          <cell r="AC18">
            <v>1994.33</v>
          </cell>
          <cell r="AE18">
            <v>1994.33</v>
          </cell>
          <cell r="AF18">
            <v>10839.08</v>
          </cell>
          <cell r="AG18">
            <v>9858.35</v>
          </cell>
          <cell r="AH18">
            <v>7864.02</v>
          </cell>
          <cell r="AI18">
            <v>0</v>
          </cell>
          <cell r="AJ18">
            <v>7864.02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1.4067499999999999</v>
          </cell>
          <cell r="I19">
            <v>6.7989999999999995E-2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1.4747399999999999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1.4747399999999999</v>
          </cell>
          <cell r="V19">
            <v>1406.75</v>
          </cell>
          <cell r="W19">
            <v>67.989999999999995</v>
          </cell>
          <cell r="AB19">
            <v>1474.74</v>
          </cell>
          <cell r="AE19">
            <v>0</v>
          </cell>
          <cell r="AF19">
            <v>1474.74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 t="str">
            <v xml:space="preserve">  INDIRECT EMP. CO. CONTRI TO PF </v>
          </cell>
          <cell r="E20" t="str">
            <v>Staff CTC</v>
          </cell>
          <cell r="F20" t="str">
            <v>CIPL + CPIPL</v>
          </cell>
          <cell r="G20">
            <v>20.834903624776086</v>
          </cell>
          <cell r="H20">
            <v>1.3023399999999998</v>
          </cell>
          <cell r="I20">
            <v>0</v>
          </cell>
          <cell r="J20">
            <v>0.6654500000000001</v>
          </cell>
          <cell r="K20">
            <v>0.98453872108085405</v>
          </cell>
          <cell r="L20">
            <v>2.9734734963211049</v>
          </cell>
          <cell r="M20">
            <v>0.87953601862495123</v>
          </cell>
          <cell r="N20">
            <v>27.640241860802995</v>
          </cell>
          <cell r="O20">
            <v>2.4081641687331881</v>
          </cell>
          <cell r="P20">
            <v>0.46791397046381494</v>
          </cell>
          <cell r="Q20">
            <v>0</v>
          </cell>
          <cell r="R20">
            <v>2.8760781391970029</v>
          </cell>
          <cell r="S20">
            <v>30.516319999999997</v>
          </cell>
          <cell r="U20">
            <v>20609.52</v>
          </cell>
          <cell r="V20">
            <v>1302.3399999999999</v>
          </cell>
          <cell r="X20">
            <v>665.45</v>
          </cell>
          <cell r="Y20">
            <v>2227.42</v>
          </cell>
          <cell r="AB20">
            <v>24804.730000000003</v>
          </cell>
          <cell r="AC20">
            <v>5711.59</v>
          </cell>
          <cell r="AE20">
            <v>5711.59</v>
          </cell>
          <cell r="AF20">
            <v>30516.320000000003</v>
          </cell>
          <cell r="AG20">
            <v>28548.530000000002</v>
          </cell>
          <cell r="AH20">
            <v>22836.940000000002</v>
          </cell>
          <cell r="AI20">
            <v>0</v>
          </cell>
          <cell r="AJ20">
            <v>22836.940000000002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3.8140127157964807</v>
          </cell>
          <cell r="H21">
            <v>0.11331000000000001</v>
          </cell>
          <cell r="I21">
            <v>4.8079999999999998E-2</v>
          </cell>
          <cell r="J21">
            <v>0.13313999999999998</v>
          </cell>
          <cell r="K21">
            <v>0.18022848912682393</v>
          </cell>
          <cell r="L21">
            <v>0.54432052719295432</v>
          </cell>
          <cell r="M21">
            <v>0.16100681910750259</v>
          </cell>
          <cell r="N21">
            <v>4.994098551223761</v>
          </cell>
          <cell r="O21">
            <v>0.44083567299786586</v>
          </cell>
          <cell r="P21">
            <v>8.5655775778371926E-2</v>
          </cell>
          <cell r="Q21">
            <v>0</v>
          </cell>
          <cell r="R21">
            <v>0.52649144877623777</v>
          </cell>
          <cell r="S21">
            <v>5.5205899999999986</v>
          </cell>
          <cell r="U21">
            <v>4849.8599999999997</v>
          </cell>
          <cell r="V21">
            <v>113.31</v>
          </cell>
          <cell r="W21">
            <v>48.08</v>
          </cell>
          <cell r="X21">
            <v>133.13999999999999</v>
          </cell>
          <cell r="AB21">
            <v>5144.3900000000003</v>
          </cell>
          <cell r="AC21">
            <v>376.2</v>
          </cell>
          <cell r="AE21">
            <v>376.2</v>
          </cell>
          <cell r="AF21">
            <v>5520.59</v>
          </cell>
          <cell r="AG21">
            <v>5226.0599999999995</v>
          </cell>
          <cell r="AH21">
            <v>4849.8599999999997</v>
          </cell>
          <cell r="AI21">
            <v>0</v>
          </cell>
          <cell r="AJ21">
            <v>4849.8599999999997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2.8530764573361442</v>
          </cell>
          <cell r="H22">
            <v>0</v>
          </cell>
          <cell r="I22">
            <v>0</v>
          </cell>
          <cell r="J22">
            <v>0</v>
          </cell>
          <cell r="K22">
            <v>0.13482012189925882</v>
          </cell>
          <cell r="L22">
            <v>0.4071795762366005</v>
          </cell>
          <cell r="M22">
            <v>0.12044133024613311</v>
          </cell>
          <cell r="N22">
            <v>3.5155174857181364</v>
          </cell>
          <cell r="O22">
            <v>0.32976761586949577</v>
          </cell>
          <cell r="P22">
            <v>6.407489841236727E-2</v>
          </cell>
          <cell r="Q22">
            <v>0</v>
          </cell>
          <cell r="R22">
            <v>0.39384251428186301</v>
          </cell>
          <cell r="S22">
            <v>3.9093599999999995</v>
          </cell>
          <cell r="U22">
            <v>3682.73</v>
          </cell>
          <cell r="AB22">
            <v>3682.73</v>
          </cell>
          <cell r="AC22">
            <v>226.63</v>
          </cell>
          <cell r="AE22">
            <v>226.63</v>
          </cell>
          <cell r="AF22">
            <v>3909.36</v>
          </cell>
          <cell r="AG22">
            <v>3909.36</v>
          </cell>
          <cell r="AH22">
            <v>3682.73</v>
          </cell>
          <cell r="AI22">
            <v>0</v>
          </cell>
          <cell r="AJ22">
            <v>3682.73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5.2324500919781016</v>
          </cell>
          <cell r="H23">
            <v>0</v>
          </cell>
          <cell r="I23">
            <v>0</v>
          </cell>
          <cell r="J23">
            <v>0.16813999999999998</v>
          </cell>
          <cell r="K23">
            <v>0.2472557499881827</v>
          </cell>
          <cell r="L23">
            <v>0.74675419428473711</v>
          </cell>
          <cell r="M23">
            <v>0.22088551041241677</v>
          </cell>
          <cell r="N23">
            <v>6.6154855466634377</v>
          </cell>
          <cell r="O23">
            <v>0.60478315873763777</v>
          </cell>
          <cell r="P23">
            <v>0.1175112945989228</v>
          </cell>
          <cell r="Q23">
            <v>0</v>
          </cell>
          <cell r="R23">
            <v>0.72229445333656062</v>
          </cell>
          <cell r="S23">
            <v>7.3377799999999986</v>
          </cell>
          <cell r="U23">
            <v>5871.79</v>
          </cell>
          <cell r="X23">
            <v>168.14</v>
          </cell>
          <cell r="Z23">
            <v>-16.600000000000001</v>
          </cell>
          <cell r="AB23">
            <v>6023.33</v>
          </cell>
          <cell r="AC23">
            <v>1314.45</v>
          </cell>
          <cell r="AE23">
            <v>1314.45</v>
          </cell>
          <cell r="AF23">
            <v>7337.78</v>
          </cell>
          <cell r="AG23">
            <v>7169.6399999999994</v>
          </cell>
          <cell r="AH23">
            <v>5855.19</v>
          </cell>
          <cell r="AI23">
            <v>0</v>
          </cell>
          <cell r="AJ23">
            <v>5855.19</v>
          </cell>
        </row>
        <row r="24">
          <cell r="C24">
            <v>500211</v>
          </cell>
          <cell r="D24" t="str">
            <v xml:space="preserve">  INDIRECT - CONVEYANCE REIMBURS </v>
          </cell>
          <cell r="E24" t="str">
            <v>Staff CTC</v>
          </cell>
          <cell r="F24" t="str">
            <v>CIPL + CPIPL</v>
          </cell>
          <cell r="G24">
            <v>27.70700275033834</v>
          </cell>
          <cell r="H24">
            <v>0.39504</v>
          </cell>
          <cell r="I24">
            <v>0.20022999999999999</v>
          </cell>
          <cell r="J24">
            <v>2.2125300000000001</v>
          </cell>
          <cell r="K24">
            <v>1.3092749332597393</v>
          </cell>
          <cell r="L24">
            <v>3.954231794125346</v>
          </cell>
          <cell r="M24">
            <v>1.169638570254008</v>
          </cell>
          <cell r="N24">
            <v>36.947948047977441</v>
          </cell>
          <cell r="O24">
            <v>3.2024631574015148</v>
          </cell>
          <cell r="P24">
            <v>0.62224879462104943</v>
          </cell>
          <cell r="Q24">
            <v>0</v>
          </cell>
          <cell r="R24">
            <v>3.8247119520225641</v>
          </cell>
          <cell r="S24">
            <v>40.772660000000002</v>
          </cell>
          <cell r="U24">
            <v>29089.48</v>
          </cell>
          <cell r="V24">
            <v>395.04</v>
          </cell>
          <cell r="W24">
            <v>200.23</v>
          </cell>
          <cell r="X24">
            <v>2212.5300000000002</v>
          </cell>
          <cell r="AB24">
            <v>31897.279999999999</v>
          </cell>
          <cell r="AC24">
            <v>8873.0400000000009</v>
          </cell>
          <cell r="AD24">
            <v>2.34</v>
          </cell>
          <cell r="AE24">
            <v>8875.380000000001</v>
          </cell>
          <cell r="AF24">
            <v>40772.660000000003</v>
          </cell>
          <cell r="AG24">
            <v>37964.86</v>
          </cell>
          <cell r="AH24">
            <v>29089.48</v>
          </cell>
          <cell r="AI24">
            <v>0</v>
          </cell>
          <cell r="AJ24">
            <v>29089.48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8.4068238742836119</v>
          </cell>
          <cell r="H25">
            <v>0</v>
          </cell>
          <cell r="I25">
            <v>5.6659999999999995E-2</v>
          </cell>
          <cell r="J25">
            <v>0.11966</v>
          </cell>
          <cell r="K25">
            <v>0.39725855106412228</v>
          </cell>
          <cell r="L25">
            <v>1.1997880301541581</v>
          </cell>
          <cell r="M25">
            <v>0.35489026168932231</v>
          </cell>
          <cell r="N25">
            <v>10.535080717191216</v>
          </cell>
          <cell r="O25">
            <v>0.97168733734030355</v>
          </cell>
          <cell r="P25">
            <v>0.18880194546848122</v>
          </cell>
          <cell r="Q25">
            <v>0</v>
          </cell>
          <cell r="R25">
            <v>1.1604892828087847</v>
          </cell>
          <cell r="S25">
            <v>11.69557</v>
          </cell>
          <cell r="U25">
            <v>9011.2800000000007</v>
          </cell>
          <cell r="W25">
            <v>56.66</v>
          </cell>
          <cell r="X25">
            <v>119.66</v>
          </cell>
          <cell r="AB25">
            <v>9187.6</v>
          </cell>
          <cell r="AC25">
            <v>2507.9699999999998</v>
          </cell>
          <cell r="AE25">
            <v>2507.9699999999998</v>
          </cell>
          <cell r="AF25">
            <v>11695.57</v>
          </cell>
          <cell r="AG25">
            <v>11519.25</v>
          </cell>
          <cell r="AH25">
            <v>9011.2800000000007</v>
          </cell>
          <cell r="AI25">
            <v>0</v>
          </cell>
          <cell r="AJ25">
            <v>9011.2800000000007</v>
          </cell>
        </row>
        <row r="26">
          <cell r="C26">
            <v>500213</v>
          </cell>
          <cell r="D26" t="str">
            <v xml:space="preserve">  INDIRECT - BOOKS AND PERIODICA </v>
          </cell>
          <cell r="E26" t="str">
            <v>Staff CTC</v>
          </cell>
          <cell r="F26" t="str">
            <v>CIPL + CPIPL</v>
          </cell>
          <cell r="G26">
            <v>8.5056980630101311</v>
          </cell>
          <cell r="H26">
            <v>6.4590000000000009E-2</v>
          </cell>
          <cell r="I26">
            <v>5.0990000000000001E-2</v>
          </cell>
          <cell r="J26">
            <v>0.11966</v>
          </cell>
          <cell r="K26">
            <v>0.4019307813306906</v>
          </cell>
          <cell r="L26">
            <v>1.2138989559805173</v>
          </cell>
          <cell r="M26">
            <v>0.35906419077790619</v>
          </cell>
          <cell r="N26">
            <v>10.715831991099245</v>
          </cell>
          <cell r="O26">
            <v>0.98311552932006496</v>
          </cell>
          <cell r="P26">
            <v>0.1910224795806908</v>
          </cell>
          <cell r="Q26">
            <v>0</v>
          </cell>
          <cell r="R26">
            <v>1.1741380089007558</v>
          </cell>
          <cell r="S26">
            <v>11.889970000000002</v>
          </cell>
          <cell r="U26">
            <v>9087.36</v>
          </cell>
          <cell r="V26">
            <v>64.59</v>
          </cell>
          <cell r="W26">
            <v>50.99</v>
          </cell>
          <cell r="X26">
            <v>119.66</v>
          </cell>
          <cell r="AB26">
            <v>9322.6</v>
          </cell>
          <cell r="AC26">
            <v>2566.8000000000002</v>
          </cell>
          <cell r="AD26">
            <v>0.56999999999999995</v>
          </cell>
          <cell r="AE26">
            <v>2567.3700000000003</v>
          </cell>
          <cell r="AF26">
            <v>11889.970000000001</v>
          </cell>
          <cell r="AG26">
            <v>11654.730000000001</v>
          </cell>
          <cell r="AH26">
            <v>9087.36</v>
          </cell>
          <cell r="AI26">
            <v>0</v>
          </cell>
          <cell r="AJ26">
            <v>9087.36</v>
          </cell>
        </row>
        <row r="27">
          <cell r="C27">
            <v>500214</v>
          </cell>
          <cell r="D27" t="str">
            <v xml:space="preserve">  INDIRECT - TELEPHONE REIMBURSE </v>
          </cell>
          <cell r="E27" t="str">
            <v>Staff CTC</v>
          </cell>
          <cell r="F27" t="str">
            <v>CIPL + CPIPL</v>
          </cell>
          <cell r="G27">
            <v>0.15050800074601289</v>
          </cell>
          <cell r="H27">
            <v>0</v>
          </cell>
          <cell r="I27">
            <v>0</v>
          </cell>
          <cell r="J27">
            <v>0</v>
          </cell>
          <cell r="K27">
            <v>7.112149748113283E-3</v>
          </cell>
          <cell r="L27">
            <v>2.147989543231478E-2</v>
          </cell>
          <cell r="M27">
            <v>6.353627073654008E-3</v>
          </cell>
          <cell r="N27">
            <v>0.18545367300009497</v>
          </cell>
          <cell r="O27">
            <v>1.7396191555847023E-2</v>
          </cell>
          <cell r="P27">
            <v>3.3801354440579794E-3</v>
          </cell>
          <cell r="Q27">
            <v>0</v>
          </cell>
          <cell r="R27">
            <v>2.0776326999905004E-2</v>
          </cell>
          <cell r="S27">
            <v>0.20622999999999997</v>
          </cell>
          <cell r="U27">
            <v>169.97</v>
          </cell>
          <cell r="AB27">
            <v>169.97</v>
          </cell>
          <cell r="AC27">
            <v>36.26</v>
          </cell>
          <cell r="AE27">
            <v>36.26</v>
          </cell>
          <cell r="AF27">
            <v>206.23</v>
          </cell>
          <cell r="AG27">
            <v>206.23</v>
          </cell>
          <cell r="AH27">
            <v>169.97</v>
          </cell>
          <cell r="AI27">
            <v>0</v>
          </cell>
          <cell r="AJ27">
            <v>169.97</v>
          </cell>
        </row>
        <row r="28">
          <cell r="C28">
            <v>500216</v>
          </cell>
          <cell r="D28" t="str">
            <v xml:space="preserve">  INDIRECT - CAR REIMBURSEMENT   </v>
          </cell>
          <cell r="E28" t="str">
            <v>Staff CTC</v>
          </cell>
          <cell r="F28" t="str">
            <v>CIPL + CPIPL</v>
          </cell>
          <cell r="G28">
            <v>1.7772978432660873</v>
          </cell>
          <cell r="H28">
            <v>0</v>
          </cell>
          <cell r="I28">
            <v>0</v>
          </cell>
          <cell r="J28">
            <v>0</v>
          </cell>
          <cell r="K28">
            <v>8.3984959906804421E-2</v>
          </cell>
          <cell r="L28">
            <v>0.2536487870160315</v>
          </cell>
          <cell r="M28">
            <v>7.5027823364542529E-2</v>
          </cell>
          <cell r="N28">
            <v>2.1899594135534657</v>
          </cell>
          <cell r="O28">
            <v>0.20542571544369997</v>
          </cell>
          <cell r="P28">
            <v>3.991487100283371E-2</v>
          </cell>
          <cell r="Q28">
            <v>0</v>
          </cell>
          <cell r="R28">
            <v>0.24534058644653367</v>
          </cell>
          <cell r="S28">
            <v>2.4352999999999994</v>
          </cell>
          <cell r="U28">
            <v>2635.41</v>
          </cell>
          <cell r="Z28">
            <v>-200.11</v>
          </cell>
          <cell r="AB28">
            <v>2435.2999999999997</v>
          </cell>
          <cell r="AE28">
            <v>0</v>
          </cell>
          <cell r="AF28">
            <v>2435.2999999999997</v>
          </cell>
          <cell r="AG28">
            <v>2435.2999999999997</v>
          </cell>
          <cell r="AH28">
            <v>2435.2999999999997</v>
          </cell>
          <cell r="AI28">
            <v>0</v>
          </cell>
          <cell r="AJ28">
            <v>2435.2999999999997</v>
          </cell>
        </row>
        <row r="29">
          <cell r="C29">
            <v>510114</v>
          </cell>
          <cell r="D29" t="str">
            <v xml:space="preserve">  LEAVE TRAVEL ALLOWANCE REIMB.  </v>
          </cell>
          <cell r="E29" t="str">
            <v>Staff CTC</v>
          </cell>
          <cell r="F29" t="str">
            <v>CIPL + CPIPL</v>
          </cell>
          <cell r="G29">
            <v>8.6923095928106235</v>
          </cell>
          <cell r="H29">
            <v>0</v>
          </cell>
          <cell r="I29">
            <v>7.1200000000000005E-3</v>
          </cell>
          <cell r="J29">
            <v>0</v>
          </cell>
          <cell r="K29">
            <v>0.4107489779586912</v>
          </cell>
          <cell r="L29">
            <v>1.240531401609392</v>
          </cell>
          <cell r="M29">
            <v>0.36694191197624459</v>
          </cell>
          <cell r="N29">
            <v>10.717651884354952</v>
          </cell>
          <cell r="O29">
            <v>1.0046846811448726</v>
          </cell>
          <cell r="P29">
            <v>0.19521343450017689</v>
          </cell>
          <cell r="Q29">
            <v>0</v>
          </cell>
          <cell r="R29">
            <v>1.1998981156450494</v>
          </cell>
          <cell r="S29">
            <v>11.917550000000002</v>
          </cell>
          <cell r="U29">
            <v>8484.94</v>
          </cell>
          <cell r="W29">
            <v>7.12</v>
          </cell>
          <cell r="AB29">
            <v>8492.0600000000013</v>
          </cell>
          <cell r="AC29">
            <v>3425.49</v>
          </cell>
          <cell r="AE29">
            <v>3425.49</v>
          </cell>
          <cell r="AF29">
            <v>11917.550000000001</v>
          </cell>
          <cell r="AG29">
            <v>11910.43</v>
          </cell>
          <cell r="AH29">
            <v>8484.94</v>
          </cell>
          <cell r="AI29">
            <v>0</v>
          </cell>
          <cell r="AJ29">
            <v>8484.94</v>
          </cell>
        </row>
        <row r="30">
          <cell r="C30">
            <v>530102</v>
          </cell>
          <cell r="D30" t="str">
            <v xml:space="preserve">  HOUSE RENTAL - EMPLOYEE        </v>
          </cell>
          <cell r="E30" t="str">
            <v>Staff CTC</v>
          </cell>
          <cell r="F30" t="str">
            <v>CIPL + CPIPL</v>
          </cell>
          <cell r="G30">
            <v>9.5791704884444044</v>
          </cell>
          <cell r="H30">
            <v>0</v>
          </cell>
          <cell r="I30">
            <v>0</v>
          </cell>
          <cell r="J30">
            <v>0</v>
          </cell>
          <cell r="K30">
            <v>0.45265696600071842</v>
          </cell>
          <cell r="L30">
            <v>1.3671006152511946</v>
          </cell>
          <cell r="M30">
            <v>0.40438034295090564</v>
          </cell>
          <cell r="N30">
            <v>11.803308412647223</v>
          </cell>
          <cell r="O30">
            <v>1.1071908731570206</v>
          </cell>
          <cell r="P30">
            <v>0.21513071419575594</v>
          </cell>
          <cell r="Q30">
            <v>0</v>
          </cell>
          <cell r="R30">
            <v>1.3223215873527765</v>
          </cell>
          <cell r="S30">
            <v>13.125629999999999</v>
          </cell>
          <cell r="U30">
            <v>772.75</v>
          </cell>
          <cell r="V30">
            <v>0</v>
          </cell>
          <cell r="Y30">
            <v>9498.61</v>
          </cell>
          <cell r="Z30">
            <v>2117.25</v>
          </cell>
          <cell r="AA30">
            <v>737.02</v>
          </cell>
          <cell r="AB30">
            <v>13125.630000000001</v>
          </cell>
          <cell r="AE30">
            <v>0</v>
          </cell>
          <cell r="AF30">
            <v>13125.630000000001</v>
          </cell>
          <cell r="AG30">
            <v>13125.630000000001</v>
          </cell>
          <cell r="AH30">
            <v>13125.630000000001</v>
          </cell>
          <cell r="AI30">
            <v>0</v>
          </cell>
          <cell r="AJ30">
            <v>13125.630000000001</v>
          </cell>
        </row>
        <row r="31">
          <cell r="C31">
            <v>500215</v>
          </cell>
          <cell r="D31" t="str">
            <v xml:space="preserve">  INDIRECT - FLAT MAINTENACE     </v>
          </cell>
          <cell r="E31" t="str">
            <v>Staff CTC</v>
          </cell>
          <cell r="F31" t="str">
            <v>CIPL + CPIPL</v>
          </cell>
          <cell r="G31">
            <v>4.95538634081088E-2</v>
          </cell>
          <cell r="H31">
            <v>0</v>
          </cell>
          <cell r="I31">
            <v>0</v>
          </cell>
          <cell r="J31">
            <v>0</v>
          </cell>
          <cell r="K31">
            <v>2.3416329723943748E-3</v>
          </cell>
          <cell r="L31">
            <v>7.0721277207689169E-3</v>
          </cell>
          <cell r="M31">
            <v>2.0918938966256475E-3</v>
          </cell>
          <cell r="N31">
            <v>6.1059517997897737E-2</v>
          </cell>
          <cell r="O31">
            <v>5.7275925260244038E-3</v>
          </cell>
          <cell r="P31">
            <v>1.1128894760778589E-3</v>
          </cell>
          <cell r="Q31">
            <v>0</v>
          </cell>
          <cell r="R31">
            <v>6.840482002102263E-3</v>
          </cell>
          <cell r="S31">
            <v>6.7900000000000002E-2</v>
          </cell>
          <cell r="AB31">
            <v>0</v>
          </cell>
          <cell r="AC31">
            <v>67.900000000000006</v>
          </cell>
          <cell r="AE31">
            <v>67.900000000000006</v>
          </cell>
          <cell r="AF31">
            <v>67.900000000000006</v>
          </cell>
          <cell r="AG31">
            <v>67.900000000000006</v>
          </cell>
          <cell r="AH31">
            <v>0</v>
          </cell>
          <cell r="AI31">
            <v>0</v>
          </cell>
          <cell r="AJ31">
            <v>0</v>
          </cell>
        </row>
        <row r="32">
          <cell r="G32">
            <v>294.73189289180436</v>
          </cell>
          <cell r="H32">
            <v>8.2156200000000013</v>
          </cell>
          <cell r="I32">
            <v>1.89283</v>
          </cell>
          <cell r="J32">
            <v>6.41568</v>
          </cell>
          <cell r="K32">
            <v>13.927348362887132</v>
          </cell>
          <cell r="L32">
            <v>42.062948205441963</v>
          </cell>
          <cell r="M32">
            <v>12.441973349355443</v>
          </cell>
          <cell r="N32">
            <v>379.68829280948893</v>
          </cell>
          <cell r="O32">
            <v>34.066045930777811</v>
          </cell>
          <cell r="P32">
            <v>6.6191412597331949</v>
          </cell>
          <cell r="Q32">
            <v>0</v>
          </cell>
          <cell r="R32">
            <v>40.685187190511002</v>
          </cell>
          <cell r="S32">
            <v>420.37348000000003</v>
          </cell>
          <cell r="U32">
            <v>289792.77999999997</v>
          </cell>
          <cell r="V32">
            <v>8215.6200000000008</v>
          </cell>
          <cell r="W32">
            <v>1892.83</v>
          </cell>
          <cell r="X32">
            <v>6415.68</v>
          </cell>
          <cell r="Y32">
            <v>30388.559999999998</v>
          </cell>
          <cell r="Z32">
            <v>1900.54</v>
          </cell>
          <cell r="AA32">
            <v>737.02</v>
          </cell>
          <cell r="AB32">
            <v>339343.03</v>
          </cell>
          <cell r="AC32">
            <v>80945.639999999985</v>
          </cell>
          <cell r="AD32">
            <v>84.81</v>
          </cell>
          <cell r="AE32">
            <v>81030.449999999983</v>
          </cell>
          <cell r="AF32">
            <v>420373.4800000001</v>
          </cell>
          <cell r="AG32">
            <v>403849.35</v>
          </cell>
          <cell r="AH32">
            <v>322818.89999999997</v>
          </cell>
          <cell r="AI32">
            <v>0</v>
          </cell>
          <cell r="AJ32">
            <v>322818.89999999997</v>
          </cell>
        </row>
        <row r="34">
          <cell r="C34">
            <v>510106</v>
          </cell>
          <cell r="D34" t="str">
            <v xml:space="preserve">  STAFF WELFARE                  </v>
          </cell>
          <cell r="E34" t="str">
            <v>Staff CTC</v>
          </cell>
          <cell r="F34" t="str">
            <v>CIPL + CPIPL</v>
          </cell>
          <cell r="G34">
            <v>10.389292227415996</v>
          </cell>
          <cell r="H34">
            <v>0.18866999999999998</v>
          </cell>
          <cell r="I34">
            <v>0.21106</v>
          </cell>
          <cell r="J34">
            <v>5.8009999999999999E-2</v>
          </cell>
          <cell r="K34">
            <v>0.49093869915250593</v>
          </cell>
          <cell r="L34">
            <v>1.4827179256553116</v>
          </cell>
          <cell r="M34">
            <v>0.43857926518874502</v>
          </cell>
          <cell r="N34">
            <v>13.259268117412558</v>
          </cell>
          <cell r="O34">
            <v>1.2008273103221663</v>
          </cell>
          <cell r="P34">
            <v>0.23332457226527326</v>
          </cell>
          <cell r="Q34">
            <v>0</v>
          </cell>
          <cell r="R34">
            <v>1.4341518825874395</v>
          </cell>
          <cell r="S34">
            <v>14.693419999999998</v>
          </cell>
          <cell r="U34">
            <v>9596.1</v>
          </cell>
          <cell r="V34">
            <v>188.67</v>
          </cell>
          <cell r="W34">
            <v>211.06</v>
          </cell>
          <cell r="X34">
            <v>58.01</v>
          </cell>
          <cell r="Y34">
            <v>487.47</v>
          </cell>
          <cell r="Z34">
            <v>747.46</v>
          </cell>
          <cell r="AB34">
            <v>11288.77</v>
          </cell>
          <cell r="AC34">
            <v>3399.47</v>
          </cell>
          <cell r="AD34">
            <v>5.18</v>
          </cell>
          <cell r="AE34">
            <v>3404.6499999999996</v>
          </cell>
          <cell r="AF34">
            <v>14693.42</v>
          </cell>
          <cell r="AG34">
            <v>14235.68</v>
          </cell>
          <cell r="AH34">
            <v>10831.03</v>
          </cell>
          <cell r="AI34">
            <v>0</v>
          </cell>
          <cell r="AJ34">
            <v>10831.029999999999</v>
          </cell>
        </row>
        <row r="35">
          <cell r="G35">
            <v>10.389292227415996</v>
          </cell>
          <cell r="H35">
            <v>0.18866999999999998</v>
          </cell>
          <cell r="I35">
            <v>0.21106</v>
          </cell>
          <cell r="J35">
            <v>5.8009999999999999E-2</v>
          </cell>
          <cell r="K35">
            <v>0.49093869915250593</v>
          </cell>
          <cell r="L35">
            <v>1.4827179256553116</v>
          </cell>
          <cell r="M35">
            <v>0.43857926518874502</v>
          </cell>
          <cell r="N35">
            <v>13.259268117412558</v>
          </cell>
          <cell r="O35">
            <v>1.2008273103221663</v>
          </cell>
          <cell r="P35">
            <v>0.23332457226527326</v>
          </cell>
          <cell r="Q35">
            <v>0</v>
          </cell>
          <cell r="R35">
            <v>1.4341518825874395</v>
          </cell>
          <cell r="S35">
            <v>14.693419999999998</v>
          </cell>
          <cell r="U35">
            <v>9596.1</v>
          </cell>
          <cell r="V35">
            <v>188.67</v>
          </cell>
          <cell r="W35">
            <v>211.06</v>
          </cell>
          <cell r="X35">
            <v>58.01</v>
          </cell>
          <cell r="Y35">
            <v>487.47</v>
          </cell>
          <cell r="Z35">
            <v>747.46</v>
          </cell>
          <cell r="AA35">
            <v>0</v>
          </cell>
          <cell r="AB35">
            <v>11288.77</v>
          </cell>
          <cell r="AC35">
            <v>3399.47</v>
          </cell>
          <cell r="AD35">
            <v>5.18</v>
          </cell>
          <cell r="AE35">
            <v>3404.6499999999996</v>
          </cell>
          <cell r="AF35">
            <v>14693.42</v>
          </cell>
          <cell r="AG35">
            <v>14235.68</v>
          </cell>
          <cell r="AH35">
            <v>10831.03</v>
          </cell>
          <cell r="AI35">
            <v>0</v>
          </cell>
          <cell r="AJ35">
            <v>10831.029999999999</v>
          </cell>
        </row>
        <row r="37">
          <cell r="C37">
            <v>510113</v>
          </cell>
          <cell r="D37" t="str">
            <v xml:space="preserve">  CONVEYANCE                     </v>
          </cell>
          <cell r="E37" t="str">
            <v>GL Figures</v>
          </cell>
          <cell r="F37" t="str">
            <v>Separate</v>
          </cell>
          <cell r="G37">
            <v>1.1041400000000001</v>
          </cell>
          <cell r="H37">
            <v>0.52746000000000004</v>
          </cell>
          <cell r="I37">
            <v>3.687E-2</v>
          </cell>
          <cell r="J37">
            <v>1.899E-2</v>
          </cell>
          <cell r="K37">
            <v>0.68222999999999989</v>
          </cell>
          <cell r="L37">
            <v>0.67655999999999927</v>
          </cell>
          <cell r="M37">
            <v>5.680000000000001E-3</v>
          </cell>
          <cell r="N37">
            <v>3.0519299999999996</v>
          </cell>
          <cell r="O37">
            <v>0.64285000000000014</v>
          </cell>
          <cell r="P37">
            <v>0</v>
          </cell>
          <cell r="Q37">
            <v>0.20965999999999999</v>
          </cell>
          <cell r="R37">
            <v>0.8525100000000001</v>
          </cell>
          <cell r="S37">
            <v>3.9044399999999997</v>
          </cell>
          <cell r="U37">
            <v>1104.1400000000001</v>
          </cell>
          <cell r="V37">
            <v>527.46</v>
          </cell>
          <cell r="W37">
            <v>36.869999999999997</v>
          </cell>
          <cell r="X37">
            <v>18.989999999999998</v>
          </cell>
          <cell r="Y37">
            <v>682.23</v>
          </cell>
          <cell r="Z37">
            <v>676.55999999999926</v>
          </cell>
          <cell r="AA37">
            <v>5.68</v>
          </cell>
          <cell r="AB37">
            <v>3051.9299999999989</v>
          </cell>
          <cell r="AC37">
            <v>642.85</v>
          </cell>
          <cell r="AD37">
            <v>209.66</v>
          </cell>
          <cell r="AE37">
            <v>852.51</v>
          </cell>
          <cell r="AF37">
            <v>3904.4399999999987</v>
          </cell>
          <cell r="AG37">
            <v>3321.119999999999</v>
          </cell>
          <cell r="AH37">
            <v>2468.6099999999988</v>
          </cell>
          <cell r="AI37">
            <v>0</v>
          </cell>
          <cell r="AJ37">
            <v>2468.6099999999992</v>
          </cell>
        </row>
        <row r="38">
          <cell r="C38">
            <v>510200</v>
          </cell>
          <cell r="D38" t="str">
            <v xml:space="preserve">  TRAVEL AIRFARE                 </v>
          </cell>
          <cell r="E38" t="str">
            <v>Actuals</v>
          </cell>
          <cell r="F38" t="str">
            <v>CIPL + CPIPL</v>
          </cell>
          <cell r="G38">
            <v>2.4835169403141357</v>
          </cell>
          <cell r="H38">
            <v>0.48958999999999997</v>
          </cell>
          <cell r="I38">
            <v>2.2620000000000001E-2</v>
          </cell>
          <cell r="J38">
            <v>0.32876</v>
          </cell>
          <cell r="K38">
            <v>1.1869082952879579</v>
          </cell>
          <cell r="L38">
            <v>0.12124775497382197</v>
          </cell>
          <cell r="M38">
            <v>0</v>
          </cell>
          <cell r="N38">
            <v>4.6326429905759143</v>
          </cell>
          <cell r="O38">
            <v>0.14681700942408374</v>
          </cell>
          <cell r="P38">
            <v>0</v>
          </cell>
          <cell r="Q38">
            <v>0</v>
          </cell>
          <cell r="R38">
            <v>0.14681700942408374</v>
          </cell>
          <cell r="S38">
            <v>4.7794599999999985</v>
          </cell>
          <cell r="U38">
            <v>897.62</v>
          </cell>
          <cell r="V38">
            <v>489.59</v>
          </cell>
          <cell r="W38">
            <v>22.62</v>
          </cell>
          <cell r="X38">
            <v>328.76</v>
          </cell>
          <cell r="Y38">
            <v>3040.87</v>
          </cell>
          <cell r="AB38">
            <v>4779.46</v>
          </cell>
          <cell r="AE38">
            <v>0</v>
          </cell>
          <cell r="AF38">
            <v>4779.46</v>
          </cell>
          <cell r="AG38">
            <v>3938.49</v>
          </cell>
          <cell r="AH38">
            <v>3938.49</v>
          </cell>
          <cell r="AI38">
            <v>0</v>
          </cell>
          <cell r="AJ38">
            <v>3938.49</v>
          </cell>
        </row>
        <row r="39">
          <cell r="C39">
            <v>510201</v>
          </cell>
          <cell r="D39" t="str">
            <v xml:space="preserve">  TRAVEL AIRFARE (INTERNATIONAL) </v>
          </cell>
          <cell r="E39" t="str">
            <v>Actuals</v>
          </cell>
          <cell r="F39" t="str">
            <v>CIPL + CPIPL</v>
          </cell>
          <cell r="G39">
            <v>18.574645625108722</v>
          </cell>
          <cell r="H39">
            <v>0</v>
          </cell>
          <cell r="I39">
            <v>0</v>
          </cell>
          <cell r="J39">
            <v>0</v>
          </cell>
          <cell r="K39">
            <v>0.93198642379662533</v>
          </cell>
          <cell r="L39">
            <v>0</v>
          </cell>
          <cell r="M39">
            <v>0.39375124748390949</v>
          </cell>
          <cell r="N39">
            <v>19.900383296389258</v>
          </cell>
          <cell r="O39">
            <v>6.2896067036107448</v>
          </cell>
          <cell r="P39">
            <v>0</v>
          </cell>
          <cell r="Q39">
            <v>0</v>
          </cell>
          <cell r="R39">
            <v>6.2896067036107448</v>
          </cell>
          <cell r="S39">
            <v>26.189990000000002</v>
          </cell>
          <cell r="U39">
            <v>13262.39</v>
          </cell>
          <cell r="Y39">
            <v>9572.5</v>
          </cell>
          <cell r="Z39">
            <v>3192.06</v>
          </cell>
          <cell r="AB39">
            <v>26026.95</v>
          </cell>
          <cell r="AC39">
            <v>163.04</v>
          </cell>
          <cell r="AE39">
            <v>163.04</v>
          </cell>
          <cell r="AF39">
            <v>26189.99</v>
          </cell>
          <cell r="AG39">
            <v>26189.99</v>
          </cell>
          <cell r="AH39">
            <v>26026.95</v>
          </cell>
          <cell r="AI39">
            <v>0</v>
          </cell>
          <cell r="AJ39">
            <v>26026.95</v>
          </cell>
        </row>
        <row r="40">
          <cell r="C40">
            <v>510300</v>
          </cell>
          <cell r="D40" t="str">
            <v xml:space="preserve">  TRAVEL CAR RENTAL              </v>
          </cell>
          <cell r="E40" t="str">
            <v>Actuals</v>
          </cell>
          <cell r="F40" t="str">
            <v>CIPL + CPIPL</v>
          </cell>
          <cell r="G40">
            <v>2.1294548691099483E-2</v>
          </cell>
          <cell r="H40">
            <v>0</v>
          </cell>
          <cell r="I40">
            <v>0</v>
          </cell>
          <cell r="J40">
            <v>9.5199999999999989E-3</v>
          </cell>
          <cell r="K40">
            <v>1.0176969633507855E-2</v>
          </cell>
          <cell r="L40">
            <v>1.0396209424083772E-3</v>
          </cell>
          <cell r="M40">
            <v>0</v>
          </cell>
          <cell r="N40">
            <v>4.203113926701571E-2</v>
          </cell>
          <cell r="O40">
            <v>1.2588607329842936E-3</v>
          </cell>
          <cell r="P40">
            <v>0</v>
          </cell>
          <cell r="Q40">
            <v>0</v>
          </cell>
          <cell r="R40">
            <v>1.2588607329842936E-3</v>
          </cell>
          <cell r="S40">
            <v>4.3290000000000002E-2</v>
          </cell>
          <cell r="X40">
            <v>9.52</v>
          </cell>
          <cell r="Y40">
            <v>33.770000000000003</v>
          </cell>
          <cell r="AB40">
            <v>43.290000000000006</v>
          </cell>
          <cell r="AE40">
            <v>0</v>
          </cell>
          <cell r="AF40">
            <v>43.290000000000006</v>
          </cell>
          <cell r="AG40">
            <v>33.77000000000001</v>
          </cell>
          <cell r="AH40">
            <v>33.77000000000001</v>
          </cell>
          <cell r="AI40">
            <v>0</v>
          </cell>
          <cell r="AJ40">
            <v>33.770000000000003</v>
          </cell>
        </row>
        <row r="41">
          <cell r="C41">
            <v>510400</v>
          </cell>
          <cell r="D41" t="str">
            <v xml:space="preserve">  TRAVEL OTHER                   </v>
          </cell>
          <cell r="E41" t="str">
            <v>Actuals</v>
          </cell>
          <cell r="F41" t="str">
            <v>CIPL + CPIPL</v>
          </cell>
          <cell r="G41">
            <v>0.7343687120418847</v>
          </cell>
          <cell r="H41">
            <v>0</v>
          </cell>
          <cell r="I41">
            <v>0</v>
          </cell>
          <cell r="J41">
            <v>0</v>
          </cell>
          <cell r="K41">
            <v>0.35096531937172776</v>
          </cell>
          <cell r="L41">
            <v>3.5852607329842925E-2</v>
          </cell>
          <cell r="M41">
            <v>0</v>
          </cell>
          <cell r="N41">
            <v>1.1211866387434553</v>
          </cell>
          <cell r="O41">
            <v>4.3413361256544498E-2</v>
          </cell>
          <cell r="P41">
            <v>0</v>
          </cell>
          <cell r="Q41">
            <v>0</v>
          </cell>
          <cell r="R41">
            <v>4.3413361256544498E-2</v>
          </cell>
          <cell r="S41">
            <v>1.1645999999999999</v>
          </cell>
          <cell r="U41">
            <v>271.33999999999997</v>
          </cell>
          <cell r="Y41">
            <v>515.45000000000005</v>
          </cell>
          <cell r="Z41">
            <v>199.62</v>
          </cell>
          <cell r="AB41">
            <v>986.41</v>
          </cell>
          <cell r="AC41">
            <v>178.19</v>
          </cell>
          <cell r="AD41">
            <v>0</v>
          </cell>
          <cell r="AE41">
            <v>178.19</v>
          </cell>
          <cell r="AF41">
            <v>1164.5999999999999</v>
          </cell>
          <cell r="AG41">
            <v>1164.5999999999999</v>
          </cell>
          <cell r="AH41">
            <v>986.40999999999985</v>
          </cell>
          <cell r="AI41">
            <v>0</v>
          </cell>
          <cell r="AJ41">
            <v>986.41</v>
          </cell>
        </row>
        <row r="42">
          <cell r="C42">
            <v>510401</v>
          </cell>
          <cell r="D42" t="str">
            <v xml:space="preserve">  TRAVEL OTHER (INTERNATIONAL)   </v>
          </cell>
          <cell r="E42" t="str">
            <v>Actuals</v>
          </cell>
          <cell r="F42" t="str">
            <v>CIPL + CPIPL</v>
          </cell>
          <cell r="G42">
            <v>13.99589798464253</v>
          </cell>
          <cell r="H42">
            <v>0</v>
          </cell>
          <cell r="I42">
            <v>0</v>
          </cell>
          <cell r="J42">
            <v>0</v>
          </cell>
          <cell r="K42">
            <v>0.7022468785566961</v>
          </cell>
          <cell r="L42">
            <v>0</v>
          </cell>
          <cell r="M42">
            <v>0.29668949827290586</v>
          </cell>
          <cell r="N42">
            <v>14.994834361472133</v>
          </cell>
          <cell r="O42">
            <v>4.7391856385278706</v>
          </cell>
          <cell r="P42">
            <v>0</v>
          </cell>
          <cell r="Q42">
            <v>0</v>
          </cell>
          <cell r="R42">
            <v>4.7391856385278706</v>
          </cell>
          <cell r="S42">
            <v>19.734020000000005</v>
          </cell>
          <cell r="U42">
            <v>10590.36</v>
          </cell>
          <cell r="Y42">
            <v>163.04</v>
          </cell>
          <cell r="AB42">
            <v>10753.400000000001</v>
          </cell>
          <cell r="AC42">
            <v>8980.6200000000008</v>
          </cell>
          <cell r="AD42">
            <v>0</v>
          </cell>
          <cell r="AE42">
            <v>8980.6200000000008</v>
          </cell>
          <cell r="AF42">
            <v>19734.020000000004</v>
          </cell>
          <cell r="AG42">
            <v>19734.020000000004</v>
          </cell>
          <cell r="AH42">
            <v>10753.400000000003</v>
          </cell>
          <cell r="AI42">
            <v>0</v>
          </cell>
          <cell r="AJ42">
            <v>10753.400000000001</v>
          </cell>
        </row>
        <row r="43">
          <cell r="G43">
            <v>36.913863810798375</v>
          </cell>
          <cell r="H43">
            <v>1.01705</v>
          </cell>
          <cell r="I43">
            <v>5.9490000000000001E-2</v>
          </cell>
          <cell r="J43">
            <v>0.35726999999999998</v>
          </cell>
          <cell r="K43">
            <v>3.8645138866465145</v>
          </cell>
          <cell r="L43">
            <v>0.83469998324607264</v>
          </cell>
          <cell r="M43">
            <v>0.69612074575681537</v>
          </cell>
          <cell r="N43">
            <v>43.74300842644778</v>
          </cell>
          <cell r="O43">
            <v>11.863131573552227</v>
          </cell>
          <cell r="P43">
            <v>0</v>
          </cell>
          <cell r="Q43">
            <v>0.20965999999999999</v>
          </cell>
          <cell r="R43">
            <v>12.072791573552228</v>
          </cell>
          <cell r="S43">
            <v>55.81580000000001</v>
          </cell>
          <cell r="U43">
            <v>26125.85</v>
          </cell>
          <cell r="V43">
            <v>1017.05</v>
          </cell>
          <cell r="W43">
            <v>59.489999999999995</v>
          </cell>
          <cell r="X43">
            <v>357.27</v>
          </cell>
          <cell r="Y43">
            <v>14007.860000000002</v>
          </cell>
          <cell r="Z43">
            <v>4068.2399999999989</v>
          </cell>
          <cell r="AA43">
            <v>5.68</v>
          </cell>
          <cell r="AB43">
            <v>45641.440000000002</v>
          </cell>
          <cell r="AC43">
            <v>9964.7000000000007</v>
          </cell>
          <cell r="AD43">
            <v>209.66</v>
          </cell>
          <cell r="AE43">
            <v>10174.36</v>
          </cell>
          <cell r="AF43">
            <v>55815.8</v>
          </cell>
          <cell r="AG43">
            <v>54381.99</v>
          </cell>
          <cell r="AH43">
            <v>44207.63</v>
          </cell>
          <cell r="AI43">
            <v>0</v>
          </cell>
          <cell r="AJ43">
            <v>44207.630000000005</v>
          </cell>
        </row>
        <row r="45">
          <cell r="C45">
            <v>450308</v>
          </cell>
          <cell r="D45" t="str">
            <v xml:space="preserve">  DIRECT LABOR TRANSPORTION      </v>
          </cell>
          <cell r="E45" t="str">
            <v>Total No.of heads</v>
          </cell>
          <cell r="F45" t="str">
            <v>CIPL + CPIPL</v>
          </cell>
          <cell r="G45">
            <v>13.004722021873249</v>
          </cell>
          <cell r="H45">
            <v>1.2812000000000001</v>
          </cell>
          <cell r="I45">
            <v>0</v>
          </cell>
          <cell r="J45">
            <v>0</v>
          </cell>
          <cell r="K45">
            <v>4.499903813796971E-2</v>
          </cell>
          <cell r="L45">
            <v>0.10058608524957936</v>
          </cell>
          <cell r="M45">
            <v>2.9117024677509817E-2</v>
          </cell>
          <cell r="N45">
            <v>14.460624169938308</v>
          </cell>
          <cell r="O45">
            <v>5.6751728098710048</v>
          </cell>
          <cell r="P45">
            <v>0</v>
          </cell>
          <cell r="Q45">
            <v>2.3823020190689853E-2</v>
          </cell>
          <cell r="R45">
            <v>5.698995830061695</v>
          </cell>
          <cell r="S45">
            <v>20.159620000000004</v>
          </cell>
          <cell r="U45">
            <v>14021.92</v>
          </cell>
          <cell r="V45">
            <v>1281.2</v>
          </cell>
          <cell r="AB45">
            <v>15303.12</v>
          </cell>
          <cell r="AC45">
            <v>4856.5</v>
          </cell>
          <cell r="AE45">
            <v>4856.5</v>
          </cell>
          <cell r="AF45">
            <v>20159.620000000003</v>
          </cell>
          <cell r="AG45">
            <v>18878.420000000002</v>
          </cell>
          <cell r="AH45">
            <v>14021.920000000002</v>
          </cell>
          <cell r="AI45">
            <v>0</v>
          </cell>
          <cell r="AJ45">
            <v>14021.92</v>
          </cell>
        </row>
        <row r="46">
          <cell r="G46">
            <v>13.004722021873249</v>
          </cell>
          <cell r="H46">
            <v>1.2812000000000001</v>
          </cell>
          <cell r="I46">
            <v>0</v>
          </cell>
          <cell r="J46">
            <v>0</v>
          </cell>
          <cell r="K46">
            <v>4.499903813796971E-2</v>
          </cell>
          <cell r="L46">
            <v>0.10058608524957936</v>
          </cell>
          <cell r="M46">
            <v>2.9117024677509817E-2</v>
          </cell>
          <cell r="N46">
            <v>14.460624169938308</v>
          </cell>
          <cell r="O46">
            <v>5.6751728098710048</v>
          </cell>
          <cell r="P46">
            <v>0</v>
          </cell>
          <cell r="Q46">
            <v>2.3823020190689853E-2</v>
          </cell>
          <cell r="R46">
            <v>5.698995830061695</v>
          </cell>
          <cell r="S46">
            <v>20.159620000000004</v>
          </cell>
          <cell r="U46">
            <v>14021.92</v>
          </cell>
          <cell r="V46">
            <v>1281.2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15303.12</v>
          </cell>
          <cell r="AC46">
            <v>4856.5</v>
          </cell>
          <cell r="AD46">
            <v>0</v>
          </cell>
          <cell r="AE46">
            <v>4856.5</v>
          </cell>
          <cell r="AF46">
            <v>20159.620000000003</v>
          </cell>
          <cell r="AG46">
            <v>18878.420000000002</v>
          </cell>
          <cell r="AH46">
            <v>14021.920000000002</v>
          </cell>
          <cell r="AI46">
            <v>0</v>
          </cell>
          <cell r="AJ46">
            <v>14021.92</v>
          </cell>
        </row>
        <row r="47"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C48">
            <v>531800</v>
          </cell>
          <cell r="D48" t="str">
            <v xml:space="preserve">  TELEPHONE AND FAX OFFICE       </v>
          </cell>
          <cell r="E48" t="str">
            <v>Staff Heads</v>
          </cell>
          <cell r="F48" t="str">
            <v>CIPL + CPIPL</v>
          </cell>
          <cell r="G48">
            <v>5.8070599144699955</v>
          </cell>
          <cell r="H48">
            <v>0.78407000000000004</v>
          </cell>
          <cell r="I48">
            <v>0.39371</v>
          </cell>
          <cell r="J48">
            <v>6.6720000000000002E-2</v>
          </cell>
          <cell r="K48">
            <v>2.0093632922041506E-2</v>
          </cell>
          <cell r="L48">
            <v>4.4915179472798668E-2</v>
          </cell>
          <cell r="M48">
            <v>1.3001762478968035E-2</v>
          </cell>
          <cell r="N48">
            <v>7.1295704893438039</v>
          </cell>
          <cell r="O48">
            <v>2.5341617049915879</v>
          </cell>
          <cell r="P48">
            <v>0</v>
          </cell>
          <cell r="Q48">
            <v>1.0637805664610211E-2</v>
          </cell>
          <cell r="R48">
            <v>2.544799510656198</v>
          </cell>
          <cell r="S48">
            <v>9.6743700000000015</v>
          </cell>
          <cell r="U48">
            <v>-7178.1</v>
          </cell>
          <cell r="V48">
            <v>784.07</v>
          </cell>
          <cell r="W48">
            <v>393.71</v>
          </cell>
          <cell r="X48">
            <v>66.72</v>
          </cell>
          <cell r="Y48">
            <v>13112.04</v>
          </cell>
          <cell r="Z48">
            <v>561.96</v>
          </cell>
          <cell r="AA48">
            <v>356.73</v>
          </cell>
          <cell r="AB48">
            <v>8097.130000000001</v>
          </cell>
          <cell r="AC48">
            <v>1576.99</v>
          </cell>
          <cell r="AD48">
            <v>0.25</v>
          </cell>
          <cell r="AE48">
            <v>1577.24</v>
          </cell>
          <cell r="AF48">
            <v>9674.3700000000008</v>
          </cell>
          <cell r="AG48">
            <v>8429.8700000000026</v>
          </cell>
          <cell r="AH48">
            <v>6852.6300000000028</v>
          </cell>
          <cell r="AI48">
            <v>0</v>
          </cell>
          <cell r="AJ48">
            <v>6852.630000000001</v>
          </cell>
        </row>
        <row r="49">
          <cell r="C49">
            <v>531803</v>
          </cell>
          <cell r="D49" t="str">
            <v xml:space="preserve">  INTERNET LEASE LINE RENT/EXPEN </v>
          </cell>
          <cell r="E49" t="str">
            <v>Staff Heads</v>
          </cell>
          <cell r="F49" t="str">
            <v>CIPL + CPIPL</v>
          </cell>
          <cell r="G49">
            <v>4.9846421761076835E-2</v>
          </cell>
          <cell r="H49">
            <v>0</v>
          </cell>
          <cell r="I49">
            <v>0</v>
          </cell>
          <cell r="J49">
            <v>0</v>
          </cell>
          <cell r="K49">
            <v>1.7247896803140772E-4</v>
          </cell>
          <cell r="L49">
            <v>3.8554122265844083E-4</v>
          </cell>
          <cell r="M49">
            <v>1.1160403813796972E-4</v>
          </cell>
          <cell r="N49">
            <v>5.0516045989904654E-2</v>
          </cell>
          <cell r="O49">
            <v>2.1752641615255187E-2</v>
          </cell>
          <cell r="P49">
            <v>0</v>
          </cell>
          <cell r="Q49">
            <v>9.1312394840157053E-5</v>
          </cell>
          <cell r="R49">
            <v>2.1843954010095343E-2</v>
          </cell>
          <cell r="S49">
            <v>7.2359999999999994E-2</v>
          </cell>
          <cell r="Y49">
            <v>72.36</v>
          </cell>
          <cell r="AB49">
            <v>72.36</v>
          </cell>
          <cell r="AE49">
            <v>0</v>
          </cell>
          <cell r="AF49">
            <v>72.36</v>
          </cell>
          <cell r="AG49">
            <v>72.36</v>
          </cell>
          <cell r="AH49">
            <v>72.36</v>
          </cell>
          <cell r="AI49">
            <v>0</v>
          </cell>
          <cell r="AJ49">
            <v>72.36</v>
          </cell>
        </row>
        <row r="50">
          <cell r="C50">
            <v>531804</v>
          </cell>
          <cell r="D50" t="str">
            <v xml:space="preserve">  TELEPHONE REIMBURSMENT         </v>
          </cell>
          <cell r="E50" t="str">
            <v>Staff Heads</v>
          </cell>
          <cell r="F50" t="str">
            <v>CIPL + CPIPL</v>
          </cell>
          <cell r="G50">
            <v>0.24375561553561415</v>
          </cell>
          <cell r="H50">
            <v>0</v>
          </cell>
          <cell r="I50">
            <v>2.4930000000000001E-2</v>
          </cell>
          <cell r="J50">
            <v>0.11943000000000001</v>
          </cell>
          <cell r="K50">
            <v>8.4344503645541232E-4</v>
          </cell>
          <cell r="L50">
            <v>1.8853477285473922E-3</v>
          </cell>
          <cell r="M50">
            <v>5.4575855300056085E-4</v>
          </cell>
          <cell r="N50">
            <v>0.39139016685361744</v>
          </cell>
          <cell r="O50">
            <v>0.10637330342120023</v>
          </cell>
          <cell r="P50">
            <v>0</v>
          </cell>
          <cell r="Q50">
            <v>4.4652972518227706E-4</v>
          </cell>
          <cell r="R50">
            <v>0.10681983314638251</v>
          </cell>
          <cell r="S50">
            <v>0.49820999999999993</v>
          </cell>
          <cell r="W50">
            <v>24.93</v>
          </cell>
          <cell r="X50">
            <v>119.43</v>
          </cell>
          <cell r="Z50">
            <v>253.85</v>
          </cell>
          <cell r="AB50">
            <v>398.21000000000004</v>
          </cell>
          <cell r="AC50">
            <v>100</v>
          </cell>
          <cell r="AE50">
            <v>100</v>
          </cell>
          <cell r="AF50">
            <v>498.21000000000004</v>
          </cell>
          <cell r="AG50">
            <v>353.85</v>
          </cell>
          <cell r="AH50">
            <v>253.85000000000002</v>
          </cell>
          <cell r="AI50">
            <v>0</v>
          </cell>
          <cell r="AJ50">
            <v>253.85</v>
          </cell>
        </row>
        <row r="51">
          <cell r="C51">
            <v>532200</v>
          </cell>
          <cell r="D51" t="str">
            <v xml:space="preserve">  POSTAGE                        </v>
          </cell>
          <cell r="E51" t="str">
            <v>Staff Heads</v>
          </cell>
          <cell r="F51" t="str">
            <v>CIPL + CPIPL</v>
          </cell>
          <cell r="G51">
            <v>1.0835879136287157E-2</v>
          </cell>
          <cell r="H51">
            <v>0</v>
          </cell>
          <cell r="I51">
            <v>0</v>
          </cell>
          <cell r="J51">
            <v>0</v>
          </cell>
          <cell r="K51">
            <v>3.7494391475042057E-5</v>
          </cell>
          <cell r="L51">
            <v>8.3810992708917536E-5</v>
          </cell>
          <cell r="M51">
            <v>2.4261076836791921E-5</v>
          </cell>
          <cell r="N51">
            <v>1.0981445597307907E-2</v>
          </cell>
          <cell r="O51">
            <v>4.7287044307347155E-3</v>
          </cell>
          <cell r="P51">
            <v>0</v>
          </cell>
          <cell r="Q51">
            <v>1.9849971957375206E-5</v>
          </cell>
          <cell r="R51">
            <v>4.7485544026920909E-3</v>
          </cell>
          <cell r="S51">
            <v>1.5729999999999997E-2</v>
          </cell>
          <cell r="Y51">
            <v>3.78</v>
          </cell>
          <cell r="AB51">
            <v>3.78</v>
          </cell>
          <cell r="AC51">
            <v>0</v>
          </cell>
          <cell r="AD51">
            <v>11.95</v>
          </cell>
          <cell r="AE51">
            <v>11.95</v>
          </cell>
          <cell r="AF51">
            <v>15.729999999999999</v>
          </cell>
          <cell r="AG51">
            <v>15.729999999999999</v>
          </cell>
          <cell r="AH51">
            <v>3.7799999999999994</v>
          </cell>
          <cell r="AI51">
            <v>0</v>
          </cell>
          <cell r="AJ51">
            <v>3.78</v>
          </cell>
        </row>
        <row r="52">
          <cell r="C52">
            <v>532202</v>
          </cell>
          <cell r="D52" t="str">
            <v xml:space="preserve">  COURIER                        </v>
          </cell>
          <cell r="E52" t="str">
            <v>Staff Heads</v>
          </cell>
          <cell r="F52" t="str">
            <v>CIPL + CPIPL</v>
          </cell>
          <cell r="G52">
            <v>1.4004667694896228E-2</v>
          </cell>
          <cell r="H52">
            <v>4.36E-2</v>
          </cell>
          <cell r="I52">
            <v>4.197E-2</v>
          </cell>
          <cell r="J52">
            <v>0.53105999999999998</v>
          </cell>
          <cell r="K52">
            <v>4.8459057767807015E-5</v>
          </cell>
          <cell r="L52">
            <v>1.0832024677509803E-4</v>
          </cell>
          <cell r="M52">
            <v>3.135586090858101E-5</v>
          </cell>
          <cell r="N52">
            <v>0.63082280286034775</v>
          </cell>
          <cell r="O52">
            <v>6.111542344363426E-3</v>
          </cell>
          <cell r="P52">
            <v>0</v>
          </cell>
          <cell r="Q52">
            <v>2.5654795288839004E-5</v>
          </cell>
          <cell r="R52">
            <v>6.1371971396522651E-3</v>
          </cell>
          <cell r="S52">
            <v>0.63695999999999997</v>
          </cell>
          <cell r="V52">
            <v>43.6</v>
          </cell>
          <cell r="W52">
            <v>41.97</v>
          </cell>
          <cell r="X52">
            <v>531.05999999999995</v>
          </cell>
          <cell r="Y52">
            <v>8.4499999999999993</v>
          </cell>
          <cell r="Z52">
            <v>3.35</v>
          </cell>
          <cell r="AA52">
            <v>8.5299999999999994</v>
          </cell>
          <cell r="AB52">
            <v>636.95999999999992</v>
          </cell>
          <cell r="AE52">
            <v>0</v>
          </cell>
          <cell r="AF52">
            <v>636.95999999999992</v>
          </cell>
          <cell r="AG52">
            <v>20.329999999999977</v>
          </cell>
          <cell r="AH52">
            <v>20.329999999999977</v>
          </cell>
          <cell r="AI52">
            <v>0</v>
          </cell>
          <cell r="AJ52">
            <v>20.329999999999998</v>
          </cell>
        </row>
        <row r="53">
          <cell r="G53">
            <v>6.1255024985978705</v>
          </cell>
          <cell r="H53">
            <v>0.82767000000000002</v>
          </cell>
          <cell r="I53">
            <v>0.46061000000000002</v>
          </cell>
          <cell r="J53">
            <v>0.71721000000000001</v>
          </cell>
          <cell r="K53">
            <v>2.1195510375771179E-2</v>
          </cell>
          <cell r="L53">
            <v>4.7378199663488517E-2</v>
          </cell>
          <cell r="M53">
            <v>1.3714742007851938E-2</v>
          </cell>
          <cell r="N53">
            <v>8.2132809506449806</v>
          </cell>
          <cell r="O53">
            <v>2.6731278968031416</v>
          </cell>
          <cell r="P53">
            <v>0</v>
          </cell>
          <cell r="Q53">
            <v>1.1221152551878857E-2</v>
          </cell>
          <cell r="R53">
            <v>2.6843490493550202</v>
          </cell>
          <cell r="S53">
            <v>10.897630000000001</v>
          </cell>
          <cell r="U53">
            <v>-7178.1</v>
          </cell>
          <cell r="V53">
            <v>827.67000000000007</v>
          </cell>
          <cell r="W53">
            <v>460.61</v>
          </cell>
          <cell r="X53">
            <v>717.20999999999992</v>
          </cell>
          <cell r="Y53">
            <v>13196.630000000003</v>
          </cell>
          <cell r="Z53">
            <v>819.16000000000008</v>
          </cell>
          <cell r="AA53">
            <v>365.26</v>
          </cell>
          <cell r="AB53">
            <v>9208.44</v>
          </cell>
          <cell r="AC53">
            <v>1676.99</v>
          </cell>
          <cell r="AD53">
            <v>12.2</v>
          </cell>
          <cell r="AE53">
            <v>1689.19</v>
          </cell>
          <cell r="AF53">
            <v>10897.630000000001</v>
          </cell>
          <cell r="AG53">
            <v>8892.1400000000031</v>
          </cell>
          <cell r="AH53">
            <v>7202.9500000000025</v>
          </cell>
          <cell r="AI53">
            <v>0</v>
          </cell>
          <cell r="AJ53">
            <v>7202.9500000000007</v>
          </cell>
        </row>
        <row r="55">
          <cell r="C55">
            <v>530200</v>
          </cell>
          <cell r="D55" t="str">
            <v xml:space="preserve">  LEASE EXPENSE                  </v>
          </cell>
          <cell r="E55" t="str">
            <v>No.of Units</v>
          </cell>
          <cell r="F55" t="str">
            <v>CIPL + CPIPL</v>
          </cell>
          <cell r="G55">
            <v>12.896420000000006</v>
          </cell>
          <cell r="H55">
            <v>1.9741199999999999</v>
          </cell>
          <cell r="I55">
            <v>0.90651999999999999</v>
          </cell>
          <cell r="J55">
            <v>1.0744200000000002</v>
          </cell>
          <cell r="K55">
            <v>0.47549000000000019</v>
          </cell>
          <cell r="L55">
            <v>0.35968000000000017</v>
          </cell>
          <cell r="M55">
            <v>0</v>
          </cell>
          <cell r="N55">
            <v>17.686650000000007</v>
          </cell>
          <cell r="O55">
            <v>3.9480200000000014</v>
          </cell>
          <cell r="P55">
            <v>0</v>
          </cell>
          <cell r="Q55">
            <v>0</v>
          </cell>
          <cell r="R55">
            <v>3.9480200000000014</v>
          </cell>
          <cell r="S55">
            <v>21.634670000000007</v>
          </cell>
          <cell r="U55">
            <v>12896.42</v>
          </cell>
          <cell r="V55">
            <v>1974.12</v>
          </cell>
          <cell r="W55">
            <v>906.52</v>
          </cell>
          <cell r="X55">
            <v>1074.42</v>
          </cell>
          <cell r="Y55">
            <v>475.49</v>
          </cell>
          <cell r="Z55">
            <v>359.68</v>
          </cell>
          <cell r="AB55">
            <v>17686.650000000005</v>
          </cell>
          <cell r="AC55">
            <v>3948.02</v>
          </cell>
          <cell r="AD55">
            <v>0</v>
          </cell>
          <cell r="AE55">
            <v>3948.02</v>
          </cell>
          <cell r="AF55">
            <v>21634.670000000006</v>
          </cell>
          <cell r="AG55">
            <v>17679.610000000008</v>
          </cell>
          <cell r="AH55">
            <v>13731.590000000007</v>
          </cell>
          <cell r="AI55">
            <v>0</v>
          </cell>
          <cell r="AJ55">
            <v>13731.59</v>
          </cell>
        </row>
        <row r="56">
          <cell r="C56">
            <v>531600</v>
          </cell>
          <cell r="D56" t="str">
            <v xml:space="preserve">  UTILITIES WATER                </v>
          </cell>
          <cell r="E56" t="str">
            <v>GL Figures</v>
          </cell>
          <cell r="F56" t="str">
            <v>Separate</v>
          </cell>
          <cell r="G56">
            <v>10.250729999999999</v>
          </cell>
          <cell r="H56">
            <v>1.423E-2</v>
          </cell>
          <cell r="I56">
            <v>4.65E-2</v>
          </cell>
          <cell r="J56">
            <v>3.0800000000000003E-3</v>
          </cell>
          <cell r="K56">
            <v>0.10166</v>
          </cell>
          <cell r="L56">
            <v>0.10883</v>
          </cell>
          <cell r="M56">
            <v>0</v>
          </cell>
          <cell r="N56">
            <v>10.525029999999999</v>
          </cell>
          <cell r="O56">
            <v>1.75932</v>
          </cell>
          <cell r="P56">
            <v>0</v>
          </cell>
          <cell r="Q56">
            <v>0</v>
          </cell>
          <cell r="R56">
            <v>1.75932</v>
          </cell>
          <cell r="S56">
            <v>12.28435</v>
          </cell>
          <cell r="U56">
            <v>10250.73</v>
          </cell>
          <cell r="V56">
            <v>14.23</v>
          </cell>
          <cell r="W56">
            <v>46.5</v>
          </cell>
          <cell r="X56">
            <v>3.08</v>
          </cell>
          <cell r="Y56">
            <v>101.66</v>
          </cell>
          <cell r="Z56">
            <v>108.83</v>
          </cell>
          <cell r="AB56">
            <v>10525.029999999999</v>
          </cell>
          <cell r="AC56">
            <v>1759.32</v>
          </cell>
          <cell r="AD56">
            <v>0</v>
          </cell>
          <cell r="AE56">
            <v>1759.32</v>
          </cell>
          <cell r="AF56">
            <v>12284.349999999999</v>
          </cell>
          <cell r="AG56">
            <v>12220.539999999999</v>
          </cell>
          <cell r="AH56">
            <v>10461.219999999999</v>
          </cell>
          <cell r="AI56">
            <v>0</v>
          </cell>
          <cell r="AJ56">
            <v>10461.219999999999</v>
          </cell>
        </row>
        <row r="57">
          <cell r="G57">
            <v>23.147150000000003</v>
          </cell>
          <cell r="H57">
            <v>1.9883499999999998</v>
          </cell>
          <cell r="I57">
            <v>0.95301999999999998</v>
          </cell>
          <cell r="J57">
            <v>1.0775000000000001</v>
          </cell>
          <cell r="K57">
            <v>0.57715000000000016</v>
          </cell>
          <cell r="L57">
            <v>0.46851000000000015</v>
          </cell>
          <cell r="M57">
            <v>0</v>
          </cell>
          <cell r="N57">
            <v>28.211680000000008</v>
          </cell>
          <cell r="O57">
            <v>5.7073400000000012</v>
          </cell>
          <cell r="P57">
            <v>0</v>
          </cell>
          <cell r="Q57">
            <v>0</v>
          </cell>
          <cell r="R57">
            <v>5.7073400000000012</v>
          </cell>
          <cell r="S57">
            <v>33.919020000000003</v>
          </cell>
          <cell r="U57">
            <v>23147.15</v>
          </cell>
          <cell r="V57">
            <v>1988.35</v>
          </cell>
          <cell r="W57">
            <v>953.02</v>
          </cell>
          <cell r="X57">
            <v>1077.5</v>
          </cell>
          <cell r="Y57">
            <v>577.15</v>
          </cell>
          <cell r="Z57">
            <v>468.51</v>
          </cell>
          <cell r="AA57">
            <v>0</v>
          </cell>
          <cell r="AB57">
            <v>28211.680000000004</v>
          </cell>
          <cell r="AC57">
            <v>5707.34</v>
          </cell>
          <cell r="AD57">
            <v>0</v>
          </cell>
          <cell r="AE57">
            <v>5707.34</v>
          </cell>
          <cell r="AF57">
            <v>33919.020000000004</v>
          </cell>
          <cell r="AG57">
            <v>29900.150000000009</v>
          </cell>
          <cell r="AH57">
            <v>24192.810000000005</v>
          </cell>
          <cell r="AI57">
            <v>0</v>
          </cell>
          <cell r="AJ57">
            <v>24192.809999999998</v>
          </cell>
        </row>
        <row r="59">
          <cell r="C59">
            <v>530302</v>
          </cell>
          <cell r="D59" t="str">
            <v xml:space="preserve">  EQUIP MAINTENANCE - TEST EQUIP </v>
          </cell>
          <cell r="E59" t="str">
            <v>GL Figures</v>
          </cell>
          <cell r="F59" t="str">
            <v>Separate</v>
          </cell>
          <cell r="G59">
            <v>51.794110000000003</v>
          </cell>
          <cell r="H59">
            <v>0</v>
          </cell>
          <cell r="I59">
            <v>0</v>
          </cell>
          <cell r="J59">
            <v>0</v>
          </cell>
          <cell r="K59">
            <v>4.4586199999999998</v>
          </cell>
          <cell r="L59">
            <v>0</v>
          </cell>
          <cell r="M59">
            <v>0</v>
          </cell>
          <cell r="N59">
            <v>56.25273</v>
          </cell>
          <cell r="O59">
            <v>7.6464099999999995</v>
          </cell>
          <cell r="P59">
            <v>0</v>
          </cell>
          <cell r="Q59">
            <v>0</v>
          </cell>
          <cell r="R59">
            <v>7.6464099999999995</v>
          </cell>
          <cell r="S59">
            <v>63.899140000000003</v>
          </cell>
          <cell r="U59">
            <v>51794.11</v>
          </cell>
          <cell r="Y59">
            <v>4458.62</v>
          </cell>
          <cell r="AB59">
            <v>56252.73</v>
          </cell>
          <cell r="AC59">
            <v>7646.41</v>
          </cell>
          <cell r="AE59">
            <v>7646.41</v>
          </cell>
          <cell r="AF59">
            <v>63899.14</v>
          </cell>
          <cell r="AG59">
            <v>63899.14</v>
          </cell>
          <cell r="AH59">
            <v>56252.729999999996</v>
          </cell>
          <cell r="AI59">
            <v>0</v>
          </cell>
          <cell r="AJ59">
            <v>56252.73</v>
          </cell>
        </row>
        <row r="60">
          <cell r="C60">
            <v>530306</v>
          </cell>
          <cell r="D60" t="str">
            <v xml:space="preserve">  INSTRUMENT CALIBRATION         </v>
          </cell>
          <cell r="E60" t="str">
            <v>GL Figures</v>
          </cell>
          <cell r="F60" t="str">
            <v>Separate</v>
          </cell>
          <cell r="G60">
            <v>4.4073000000000002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4.4073000000000002</v>
          </cell>
          <cell r="O60">
            <v>2.0985100000000001</v>
          </cell>
          <cell r="P60">
            <v>0</v>
          </cell>
          <cell r="Q60">
            <v>0</v>
          </cell>
          <cell r="R60">
            <v>2.0985100000000001</v>
          </cell>
          <cell r="S60">
            <v>6.5058100000000003</v>
          </cell>
          <cell r="U60">
            <v>4407.3</v>
          </cell>
          <cell r="AB60">
            <v>4407.3</v>
          </cell>
          <cell r="AC60">
            <v>2098.5100000000002</v>
          </cell>
          <cell r="AE60">
            <v>2098.5100000000002</v>
          </cell>
          <cell r="AF60">
            <v>6505.81</v>
          </cell>
          <cell r="AG60">
            <v>6505.81</v>
          </cell>
          <cell r="AH60">
            <v>4407.3</v>
          </cell>
          <cell r="AI60">
            <v>0</v>
          </cell>
          <cell r="AJ60">
            <v>4407.3</v>
          </cell>
        </row>
        <row r="61">
          <cell r="C61">
            <v>531200</v>
          </cell>
          <cell r="D61" t="str">
            <v xml:space="preserve">  FACILITIES MAINTENANCE         </v>
          </cell>
          <cell r="E61" t="str">
            <v>GL Figures</v>
          </cell>
          <cell r="F61" t="str">
            <v>Separate</v>
          </cell>
          <cell r="G61">
            <v>5.70261</v>
          </cell>
          <cell r="H61">
            <v>0</v>
          </cell>
          <cell r="I61">
            <v>0</v>
          </cell>
          <cell r="J61">
            <v>0</v>
          </cell>
          <cell r="K61">
            <v>2.0667499999999999</v>
          </cell>
          <cell r="L61">
            <v>0</v>
          </cell>
          <cell r="M61">
            <v>0</v>
          </cell>
          <cell r="N61">
            <v>7.7693599999999998</v>
          </cell>
          <cell r="O61">
            <v>1.32707</v>
          </cell>
          <cell r="P61">
            <v>0</v>
          </cell>
          <cell r="Q61">
            <v>0</v>
          </cell>
          <cell r="R61">
            <v>1.32707</v>
          </cell>
          <cell r="S61">
            <v>9.0964299999999998</v>
          </cell>
          <cell r="U61">
            <v>5702.61</v>
          </cell>
          <cell r="Y61">
            <v>2066.75</v>
          </cell>
          <cell r="AB61">
            <v>7769.36</v>
          </cell>
          <cell r="AC61">
            <v>1327.07</v>
          </cell>
          <cell r="AE61">
            <v>1327.07</v>
          </cell>
          <cell r="AF61">
            <v>9096.43</v>
          </cell>
          <cell r="AG61">
            <v>9096.43</v>
          </cell>
          <cell r="AH61">
            <v>7769.3600000000006</v>
          </cell>
          <cell r="AI61">
            <v>0</v>
          </cell>
          <cell r="AJ61">
            <v>7769.36</v>
          </cell>
        </row>
        <row r="62">
          <cell r="C62">
            <v>531201</v>
          </cell>
          <cell r="D62" t="str">
            <v xml:space="preserve">  PLANT &amp; M/C REPAIR AND MAIN.   </v>
          </cell>
          <cell r="E62" t="str">
            <v>GL Figures</v>
          </cell>
          <cell r="F62" t="str">
            <v>Separate</v>
          </cell>
          <cell r="G62">
            <v>7.5609000000000002</v>
          </cell>
          <cell r="H62">
            <v>0.27644000000000002</v>
          </cell>
          <cell r="I62">
            <v>2.5779099999999997</v>
          </cell>
          <cell r="J62">
            <v>0.36720999999999998</v>
          </cell>
          <cell r="K62">
            <v>3.0795600000000003</v>
          </cell>
          <cell r="L62">
            <v>0</v>
          </cell>
          <cell r="M62">
            <v>0</v>
          </cell>
          <cell r="N62">
            <v>13.862020000000001</v>
          </cell>
          <cell r="O62">
            <v>6.8681200000000011</v>
          </cell>
          <cell r="P62">
            <v>0</v>
          </cell>
          <cell r="Q62">
            <v>0</v>
          </cell>
          <cell r="R62">
            <v>6.8681200000000011</v>
          </cell>
          <cell r="S62">
            <v>20.730140000000002</v>
          </cell>
          <cell r="U62">
            <v>7560.9</v>
          </cell>
          <cell r="V62">
            <v>276.44</v>
          </cell>
          <cell r="W62">
            <v>2577.91</v>
          </cell>
          <cell r="X62">
            <v>367.21</v>
          </cell>
          <cell r="Y62">
            <v>3079.56</v>
          </cell>
          <cell r="AB62">
            <v>13862.019999999999</v>
          </cell>
          <cell r="AC62">
            <v>6868.12</v>
          </cell>
          <cell r="AE62">
            <v>6868.12</v>
          </cell>
          <cell r="AF62">
            <v>20730.14</v>
          </cell>
          <cell r="AG62">
            <v>17508.580000000002</v>
          </cell>
          <cell r="AH62">
            <v>10640.460000000003</v>
          </cell>
          <cell r="AI62">
            <v>0</v>
          </cell>
          <cell r="AJ62">
            <v>10640.46</v>
          </cell>
        </row>
        <row r="63">
          <cell r="C63">
            <v>531202</v>
          </cell>
          <cell r="D63" t="str">
            <v xml:space="preserve">  BLDG FUR. OTH REPAIR AND MAIN. </v>
          </cell>
          <cell r="E63" t="str">
            <v>GL Figures</v>
          </cell>
          <cell r="F63" t="str">
            <v>Separate</v>
          </cell>
          <cell r="G63">
            <v>15.13527</v>
          </cell>
          <cell r="H63">
            <v>6.3259999999999997E-2</v>
          </cell>
          <cell r="I63">
            <v>1.3065199999999999</v>
          </cell>
          <cell r="J63">
            <v>0.98353000000000002</v>
          </cell>
          <cell r="K63">
            <v>1.2664000000000002</v>
          </cell>
          <cell r="L63">
            <v>5.9300000000000005E-2</v>
          </cell>
          <cell r="M63">
            <v>0</v>
          </cell>
          <cell r="N63">
            <v>18.81428</v>
          </cell>
          <cell r="O63">
            <v>1.28345</v>
          </cell>
          <cell r="P63">
            <v>0</v>
          </cell>
          <cell r="Q63">
            <v>0</v>
          </cell>
          <cell r="R63">
            <v>1.28345</v>
          </cell>
          <cell r="S63">
            <v>20.097729999999999</v>
          </cell>
          <cell r="U63">
            <v>15135.27</v>
          </cell>
          <cell r="V63">
            <v>63.26</v>
          </cell>
          <cell r="W63">
            <v>1306.52</v>
          </cell>
          <cell r="X63">
            <v>983.53</v>
          </cell>
          <cell r="Y63">
            <v>1266.4000000000001</v>
          </cell>
          <cell r="Z63">
            <v>59.3</v>
          </cell>
          <cell r="AB63">
            <v>18814.28</v>
          </cell>
          <cell r="AC63">
            <v>1283.45</v>
          </cell>
          <cell r="AE63">
            <v>1283.45</v>
          </cell>
          <cell r="AF63">
            <v>20097.73</v>
          </cell>
          <cell r="AG63">
            <v>17744.420000000002</v>
          </cell>
          <cell r="AH63">
            <v>16460.97</v>
          </cell>
          <cell r="AI63">
            <v>0</v>
          </cell>
          <cell r="AJ63">
            <v>16460.97</v>
          </cell>
        </row>
        <row r="64">
          <cell r="G64">
            <v>84.600190000000012</v>
          </cell>
          <cell r="H64">
            <v>0.3397</v>
          </cell>
          <cell r="I64">
            <v>3.8844299999999996</v>
          </cell>
          <cell r="J64">
            <v>1.3507400000000001</v>
          </cell>
          <cell r="K64">
            <v>10.87133</v>
          </cell>
          <cell r="L64">
            <v>5.9300000000000005E-2</v>
          </cell>
          <cell r="M64">
            <v>0</v>
          </cell>
          <cell r="N64">
            <v>101.10569</v>
          </cell>
          <cell r="O64">
            <v>19.223559999999999</v>
          </cell>
          <cell r="P64">
            <v>0</v>
          </cell>
          <cell r="Q64">
            <v>0</v>
          </cell>
          <cell r="R64">
            <v>19.223559999999999</v>
          </cell>
          <cell r="S64">
            <v>120.32925</v>
          </cell>
          <cell r="U64">
            <v>84600.19</v>
          </cell>
          <cell r="V64">
            <v>339.7</v>
          </cell>
          <cell r="W64">
            <v>3884.43</v>
          </cell>
          <cell r="X64">
            <v>1350.74</v>
          </cell>
          <cell r="Y64">
            <v>10871.33</v>
          </cell>
          <cell r="Z64">
            <v>59.3</v>
          </cell>
          <cell r="AA64">
            <v>0</v>
          </cell>
          <cell r="AB64">
            <v>101105.69</v>
          </cell>
          <cell r="AC64">
            <v>19223.560000000001</v>
          </cell>
          <cell r="AD64">
            <v>0</v>
          </cell>
          <cell r="AE64">
            <v>19223.560000000001</v>
          </cell>
          <cell r="AF64">
            <v>120329.25</v>
          </cell>
          <cell r="AG64">
            <v>114754.38</v>
          </cell>
          <cell r="AH64">
            <v>95530.82</v>
          </cell>
          <cell r="AI64">
            <v>0</v>
          </cell>
          <cell r="AJ64">
            <v>95530.82</v>
          </cell>
        </row>
        <row r="66">
          <cell r="C66">
            <v>531102</v>
          </cell>
          <cell r="D66" t="str">
            <v xml:space="preserve">  INSURANCE                      </v>
          </cell>
          <cell r="E66" t="str">
            <v>GL Figures</v>
          </cell>
          <cell r="F66" t="str">
            <v>Separate</v>
          </cell>
          <cell r="G66">
            <v>6.5454799999999995</v>
          </cell>
          <cell r="H66">
            <v>0.82372000000000001</v>
          </cell>
          <cell r="I66">
            <v>0</v>
          </cell>
          <cell r="J66">
            <v>0.86274000000000006</v>
          </cell>
          <cell r="K66">
            <v>0</v>
          </cell>
          <cell r="L66">
            <v>0.62722</v>
          </cell>
          <cell r="M66">
            <v>0</v>
          </cell>
          <cell r="N66">
            <v>8.8591599999999993</v>
          </cell>
          <cell r="O66">
            <v>0</v>
          </cell>
          <cell r="Q66">
            <v>0.83699999999999997</v>
          </cell>
          <cell r="R66">
            <v>0.83699999999999997</v>
          </cell>
          <cell r="S66">
            <v>9.696159999999999</v>
          </cell>
          <cell r="U66">
            <v>6545.48</v>
          </cell>
          <cell r="V66">
            <v>823.72</v>
          </cell>
          <cell r="X66">
            <v>862.74</v>
          </cell>
          <cell r="Z66">
            <v>627.22</v>
          </cell>
          <cell r="AB66">
            <v>8859.16</v>
          </cell>
          <cell r="AD66">
            <v>837</v>
          </cell>
          <cell r="AE66">
            <v>837</v>
          </cell>
          <cell r="AF66">
            <v>9696.16</v>
          </cell>
          <cell r="AG66">
            <v>8009.7</v>
          </cell>
          <cell r="AH66">
            <v>7172.7</v>
          </cell>
          <cell r="AI66">
            <v>0</v>
          </cell>
          <cell r="AJ66">
            <v>7172.7</v>
          </cell>
        </row>
        <row r="67">
          <cell r="G67">
            <v>6.5454799999999995</v>
          </cell>
          <cell r="H67">
            <v>0.82372000000000001</v>
          </cell>
          <cell r="I67">
            <v>0</v>
          </cell>
          <cell r="J67">
            <v>0.86274000000000006</v>
          </cell>
          <cell r="K67">
            <v>0</v>
          </cell>
          <cell r="L67">
            <v>0.62722</v>
          </cell>
          <cell r="M67">
            <v>0</v>
          </cell>
          <cell r="N67">
            <v>8.8591599999999993</v>
          </cell>
          <cell r="O67">
            <v>0</v>
          </cell>
          <cell r="P67">
            <v>0</v>
          </cell>
          <cell r="Q67">
            <v>0.83699999999999997</v>
          </cell>
          <cell r="R67">
            <v>0.83699999999999997</v>
          </cell>
          <cell r="S67">
            <v>9.696159999999999</v>
          </cell>
          <cell r="U67">
            <v>6545.48</v>
          </cell>
          <cell r="V67">
            <v>823.72</v>
          </cell>
          <cell r="W67">
            <v>0</v>
          </cell>
          <cell r="X67">
            <v>862.74</v>
          </cell>
          <cell r="Y67">
            <v>0</v>
          </cell>
          <cell r="Z67">
            <v>627.22</v>
          </cell>
          <cell r="AA67">
            <v>0</v>
          </cell>
          <cell r="AB67">
            <v>8859.16</v>
          </cell>
          <cell r="AC67">
            <v>0</v>
          </cell>
          <cell r="AD67">
            <v>837</v>
          </cell>
          <cell r="AE67">
            <v>837</v>
          </cell>
          <cell r="AF67">
            <v>9696.16</v>
          </cell>
          <cell r="AG67">
            <v>8009.7</v>
          </cell>
          <cell r="AH67">
            <v>7172.7</v>
          </cell>
          <cell r="AI67">
            <v>0</v>
          </cell>
          <cell r="AJ67">
            <v>7172.7</v>
          </cell>
        </row>
        <row r="69">
          <cell r="C69">
            <v>400601</v>
          </cell>
          <cell r="D69" t="str">
            <v xml:space="preserve">  CLG. &amp; FREIGHT FWD CHGS IMPORT </v>
          </cell>
          <cell r="E69" t="str">
            <v>GL Figures</v>
          </cell>
          <cell r="F69" t="str">
            <v>Separate</v>
          </cell>
          <cell r="G69">
            <v>48.949559999999998</v>
          </cell>
          <cell r="H69">
            <v>0.19297999999999998</v>
          </cell>
          <cell r="I69">
            <v>5.2690000000000001E-2</v>
          </cell>
          <cell r="J69">
            <v>1.0820399999999999</v>
          </cell>
          <cell r="K69">
            <v>0</v>
          </cell>
          <cell r="L69">
            <v>0</v>
          </cell>
          <cell r="M69">
            <v>0</v>
          </cell>
          <cell r="N69">
            <v>50.277269999999994</v>
          </cell>
          <cell r="O69">
            <v>12.601850000000001</v>
          </cell>
          <cell r="Q69">
            <v>0</v>
          </cell>
          <cell r="R69">
            <v>12.601850000000001</v>
          </cell>
          <cell r="S69">
            <v>62.879119999999993</v>
          </cell>
          <cell r="U69">
            <v>48949.56</v>
          </cell>
          <cell r="V69">
            <v>192.98</v>
          </cell>
          <cell r="W69">
            <v>52.69</v>
          </cell>
          <cell r="X69">
            <v>1082.04</v>
          </cell>
          <cell r="AB69">
            <v>50277.270000000004</v>
          </cell>
          <cell r="AC69">
            <v>12601.85</v>
          </cell>
          <cell r="AE69">
            <v>12601.85</v>
          </cell>
          <cell r="AF69">
            <v>62879.12</v>
          </cell>
          <cell r="AG69">
            <v>61551.409999999996</v>
          </cell>
          <cell r="AH69">
            <v>48949.56</v>
          </cell>
          <cell r="AI69">
            <v>0</v>
          </cell>
          <cell r="AJ69">
            <v>48949.56</v>
          </cell>
        </row>
        <row r="70">
          <cell r="C70">
            <v>400800</v>
          </cell>
          <cell r="D70" t="str">
            <v xml:space="preserve">  FREIGHT OUT                    </v>
          </cell>
          <cell r="E70" t="str">
            <v>GL Figures</v>
          </cell>
          <cell r="F70" t="str">
            <v>Separate</v>
          </cell>
          <cell r="G70">
            <v>71.637929999999997</v>
          </cell>
          <cell r="H70">
            <v>0.74626999999999999</v>
          </cell>
          <cell r="I70">
            <v>0</v>
          </cell>
          <cell r="J70">
            <v>2.2544599999999999</v>
          </cell>
          <cell r="K70">
            <v>2.6000000000000003E-4</v>
          </cell>
          <cell r="L70">
            <v>0</v>
          </cell>
          <cell r="M70">
            <v>0</v>
          </cell>
          <cell r="N70">
            <v>74.638919999999985</v>
          </cell>
          <cell r="O70">
            <v>47.732019999999999</v>
          </cell>
          <cell r="Q70">
            <v>0</v>
          </cell>
          <cell r="R70">
            <v>47.732019999999999</v>
          </cell>
          <cell r="S70">
            <v>122.37093999999999</v>
          </cell>
          <cell r="U70">
            <v>71637.929999999993</v>
          </cell>
          <cell r="V70">
            <v>746.27</v>
          </cell>
          <cell r="X70">
            <v>2254.46</v>
          </cell>
          <cell r="Y70">
            <v>0.26</v>
          </cell>
          <cell r="AB70">
            <v>74638.92</v>
          </cell>
          <cell r="AC70">
            <v>47732.02</v>
          </cell>
          <cell r="AE70">
            <v>47732.02</v>
          </cell>
          <cell r="AF70">
            <v>122370.94</v>
          </cell>
          <cell r="AG70">
            <v>119370.20999999999</v>
          </cell>
          <cell r="AH70">
            <v>71638.19</v>
          </cell>
          <cell r="AI70">
            <v>0</v>
          </cell>
          <cell r="AJ70">
            <v>71638.189999999988</v>
          </cell>
        </row>
        <row r="71">
          <cell r="C71">
            <v>400801</v>
          </cell>
          <cell r="D71" t="str">
            <v xml:space="preserve">  CLG. &amp; FREIGHT FWD. EXPORT     </v>
          </cell>
          <cell r="E71" t="str">
            <v>GL Figures</v>
          </cell>
          <cell r="F71" t="str">
            <v>Separate</v>
          </cell>
          <cell r="G71">
            <v>7.1375999999999999</v>
          </cell>
          <cell r="H71">
            <v>0</v>
          </cell>
          <cell r="I71">
            <v>0</v>
          </cell>
          <cell r="J71">
            <v>0.14163999999999999</v>
          </cell>
          <cell r="K71">
            <v>0</v>
          </cell>
          <cell r="L71">
            <v>0</v>
          </cell>
          <cell r="M71">
            <v>0</v>
          </cell>
          <cell r="N71">
            <v>7.2792399999999997</v>
          </cell>
          <cell r="O71">
            <v>2.4905599999999999</v>
          </cell>
          <cell r="Q71">
            <v>0</v>
          </cell>
          <cell r="R71">
            <v>2.4905599999999999</v>
          </cell>
          <cell r="S71">
            <v>9.7698</v>
          </cell>
          <cell r="U71">
            <v>7137.6</v>
          </cell>
          <cell r="X71">
            <v>141.63999999999999</v>
          </cell>
          <cell r="AB71">
            <v>7279.2400000000007</v>
          </cell>
          <cell r="AC71">
            <v>2490.56</v>
          </cell>
          <cell r="AE71">
            <v>2490.56</v>
          </cell>
          <cell r="AF71">
            <v>9769.8000000000011</v>
          </cell>
          <cell r="AG71">
            <v>9628.1600000000017</v>
          </cell>
          <cell r="AH71">
            <v>7137.6000000000022</v>
          </cell>
          <cell r="AI71">
            <v>0</v>
          </cell>
          <cell r="AJ71">
            <v>7137.6</v>
          </cell>
        </row>
        <row r="72">
          <cell r="E72" t="str">
            <v>GL Figures</v>
          </cell>
          <cell r="F72" t="str">
            <v>Separate</v>
          </cell>
          <cell r="G72">
            <v>127.72509000000001</v>
          </cell>
          <cell r="H72">
            <v>0.93924999999999992</v>
          </cell>
          <cell r="I72">
            <v>5.2690000000000001E-2</v>
          </cell>
          <cell r="J72">
            <v>3.4781399999999998</v>
          </cell>
          <cell r="K72">
            <v>2.6000000000000003E-4</v>
          </cell>
          <cell r="L72">
            <v>0</v>
          </cell>
          <cell r="M72">
            <v>0</v>
          </cell>
          <cell r="N72">
            <v>132.19542999999996</v>
          </cell>
          <cell r="O72">
            <v>62.82443</v>
          </cell>
          <cell r="P72">
            <v>0</v>
          </cell>
          <cell r="Q72">
            <v>0</v>
          </cell>
          <cell r="R72">
            <v>62.82443</v>
          </cell>
          <cell r="S72">
            <v>195.01985999999999</v>
          </cell>
          <cell r="U72">
            <v>127725.09</v>
          </cell>
          <cell r="V72">
            <v>939.25</v>
          </cell>
          <cell r="W72">
            <v>52.69</v>
          </cell>
          <cell r="X72">
            <v>3478.14</v>
          </cell>
          <cell r="Y72">
            <v>0.26</v>
          </cell>
          <cell r="Z72">
            <v>0</v>
          </cell>
          <cell r="AA72">
            <v>0</v>
          </cell>
          <cell r="AB72">
            <v>132195.43</v>
          </cell>
          <cell r="AC72">
            <v>62824.429999999993</v>
          </cell>
          <cell r="AD72">
            <v>0</v>
          </cell>
          <cell r="AE72">
            <v>62824.429999999993</v>
          </cell>
          <cell r="AF72">
            <v>195019.86</v>
          </cell>
          <cell r="AG72">
            <v>190549.78</v>
          </cell>
          <cell r="AH72">
            <v>127725.35</v>
          </cell>
          <cell r="AI72">
            <v>0</v>
          </cell>
          <cell r="AJ72">
            <v>127725.34999999999</v>
          </cell>
        </row>
        <row r="74">
          <cell r="C74">
            <v>532500</v>
          </cell>
          <cell r="D74" t="str">
            <v xml:space="preserve">  LEGAL                          </v>
          </cell>
          <cell r="E74" t="str">
            <v>GL Figures</v>
          </cell>
          <cell r="F74" t="str">
            <v>Separate</v>
          </cell>
          <cell r="G74">
            <v>0</v>
          </cell>
          <cell r="H74">
            <v>0</v>
          </cell>
          <cell r="I74">
            <v>0</v>
          </cell>
          <cell r="J74">
            <v>3.3989999999999999E-2</v>
          </cell>
          <cell r="K74">
            <v>0</v>
          </cell>
          <cell r="L74">
            <v>0</v>
          </cell>
          <cell r="M74">
            <v>0</v>
          </cell>
          <cell r="N74">
            <v>3.3989999999999999E-2</v>
          </cell>
          <cell r="O74">
            <v>0</v>
          </cell>
          <cell r="Q74">
            <v>0</v>
          </cell>
          <cell r="R74">
            <v>0</v>
          </cell>
          <cell r="S74">
            <v>3.3989999999999999E-2</v>
          </cell>
          <cell r="X74">
            <v>33.99</v>
          </cell>
          <cell r="AB74">
            <v>33.99</v>
          </cell>
          <cell r="AE74">
            <v>0</v>
          </cell>
          <cell r="AF74">
            <v>33.99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C75">
            <v>532600</v>
          </cell>
          <cell r="D75" t="str">
            <v xml:space="preserve">  AUDIT AND TAX FEES             </v>
          </cell>
          <cell r="E75" t="str">
            <v>GL Figures</v>
          </cell>
          <cell r="F75" t="str">
            <v>Separate</v>
          </cell>
          <cell r="G75">
            <v>1E-3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2.8716599999999999</v>
          </cell>
          <cell r="M75">
            <v>0</v>
          </cell>
          <cell r="N75">
            <v>2.8726599999999998</v>
          </cell>
          <cell r="O75">
            <v>0</v>
          </cell>
          <cell r="Q75">
            <v>1.3597699999999999</v>
          </cell>
          <cell r="R75">
            <v>1.3597699999999999</v>
          </cell>
          <cell r="S75">
            <v>4.2324299999999999</v>
          </cell>
          <cell r="U75">
            <v>1</v>
          </cell>
          <cell r="Z75">
            <v>2871.66</v>
          </cell>
          <cell r="AB75">
            <v>2872.66</v>
          </cell>
          <cell r="AD75">
            <v>1359.77</v>
          </cell>
          <cell r="AE75">
            <v>1359.77</v>
          </cell>
          <cell r="AF75">
            <v>4232.43</v>
          </cell>
          <cell r="AG75">
            <v>4232.43</v>
          </cell>
          <cell r="AH75">
            <v>2872.6600000000003</v>
          </cell>
          <cell r="AI75">
            <v>0</v>
          </cell>
          <cell r="AJ75">
            <v>2872.66</v>
          </cell>
        </row>
        <row r="76">
          <cell r="C76">
            <v>532700</v>
          </cell>
          <cell r="D76" t="str">
            <v xml:space="preserve">  PROFESSIONAL FEES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0.84095000000000009</v>
          </cell>
          <cell r="I76">
            <v>0</v>
          </cell>
          <cell r="J76">
            <v>0</v>
          </cell>
          <cell r="K76">
            <v>0</v>
          </cell>
          <cell r="L76">
            <v>6.6820200000000005</v>
          </cell>
          <cell r="M76">
            <v>0</v>
          </cell>
          <cell r="N76">
            <v>7.5229700000000008</v>
          </cell>
          <cell r="O76">
            <v>0.29461999999999999</v>
          </cell>
          <cell r="Q76">
            <v>0.26062000000000002</v>
          </cell>
          <cell r="R76">
            <v>0.55523999999999996</v>
          </cell>
          <cell r="S76">
            <v>8.0782100000000003</v>
          </cell>
          <cell r="V76">
            <v>840.95</v>
          </cell>
          <cell r="Z76">
            <v>6682.02</v>
          </cell>
          <cell r="AB76">
            <v>7522.97</v>
          </cell>
          <cell r="AC76">
            <v>294.62</v>
          </cell>
          <cell r="AD76">
            <v>260.62</v>
          </cell>
          <cell r="AE76">
            <v>555.24</v>
          </cell>
          <cell r="AF76">
            <v>8078.21</v>
          </cell>
          <cell r="AG76">
            <v>7237.26</v>
          </cell>
          <cell r="AH76">
            <v>6682.02</v>
          </cell>
          <cell r="AI76">
            <v>0</v>
          </cell>
          <cell r="AJ76">
            <v>6682.02</v>
          </cell>
        </row>
        <row r="77">
          <cell r="G77">
            <v>1E-3</v>
          </cell>
          <cell r="H77">
            <v>0.84095000000000009</v>
          </cell>
          <cell r="I77">
            <v>0</v>
          </cell>
          <cell r="J77">
            <v>3.3989999999999999E-2</v>
          </cell>
          <cell r="K77">
            <v>0</v>
          </cell>
          <cell r="L77">
            <v>9.5536799999999999</v>
          </cell>
          <cell r="M77">
            <v>0</v>
          </cell>
          <cell r="N77">
            <v>10.42962</v>
          </cell>
          <cell r="O77">
            <v>0.29461999999999999</v>
          </cell>
          <cell r="P77">
            <v>0</v>
          </cell>
          <cell r="Q77">
            <v>1.62039</v>
          </cell>
          <cell r="R77">
            <v>1.9150099999999999</v>
          </cell>
          <cell r="S77">
            <v>12.34463</v>
          </cell>
          <cell r="U77">
            <v>1</v>
          </cell>
          <cell r="V77">
            <v>840.95</v>
          </cell>
          <cell r="W77">
            <v>0</v>
          </cell>
          <cell r="X77">
            <v>33.99</v>
          </cell>
          <cell r="Y77">
            <v>0</v>
          </cell>
          <cell r="Z77">
            <v>9553.68</v>
          </cell>
          <cell r="AA77">
            <v>0</v>
          </cell>
          <cell r="AB77">
            <v>10429.619999999999</v>
          </cell>
          <cell r="AC77">
            <v>294.62</v>
          </cell>
          <cell r="AD77">
            <v>1620.3899999999999</v>
          </cell>
          <cell r="AE77">
            <v>1915.01</v>
          </cell>
          <cell r="AF77">
            <v>12344.630000000001</v>
          </cell>
          <cell r="AG77">
            <v>11469.69</v>
          </cell>
          <cell r="AH77">
            <v>9554.68</v>
          </cell>
          <cell r="AI77">
            <v>0</v>
          </cell>
          <cell r="AJ77">
            <v>9554.68</v>
          </cell>
        </row>
        <row r="79">
          <cell r="C79">
            <v>405100</v>
          </cell>
          <cell r="D79" t="str">
            <v xml:space="preserve">  CUSTOM DUTIES                  </v>
          </cell>
          <cell r="E79" t="str">
            <v>GL Figures</v>
          </cell>
          <cell r="F79" t="str">
            <v>Separate</v>
          </cell>
          <cell r="G79">
            <v>0</v>
          </cell>
          <cell r="H79">
            <v>9.4029999999999739E-2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9.4029999999999739E-2</v>
          </cell>
          <cell r="O79">
            <v>0</v>
          </cell>
          <cell r="Q79">
            <v>0</v>
          </cell>
          <cell r="R79">
            <v>0</v>
          </cell>
          <cell r="S79">
            <v>9.4029999999999739E-2</v>
          </cell>
          <cell r="V79">
            <v>94.029999999999745</v>
          </cell>
          <cell r="AB79">
            <v>94.029999999999745</v>
          </cell>
          <cell r="AE79">
            <v>0</v>
          </cell>
          <cell r="AF79">
            <v>94.029999999999745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C80">
            <v>405102</v>
          </cell>
          <cell r="D80" t="str">
            <v xml:space="preserve">  EXCISE DUTY PAID               </v>
          </cell>
          <cell r="E80" t="str">
            <v>GL Figures</v>
          </cell>
          <cell r="F80" t="str">
            <v>Separate</v>
          </cell>
          <cell r="G80">
            <v>1.9730000000000001E-2</v>
          </cell>
          <cell r="H80">
            <v>0</v>
          </cell>
          <cell r="I80">
            <v>11.66198</v>
          </cell>
          <cell r="J80">
            <v>2.52929</v>
          </cell>
          <cell r="K80">
            <v>0</v>
          </cell>
          <cell r="L80">
            <v>0</v>
          </cell>
          <cell r="M80">
            <v>0</v>
          </cell>
          <cell r="N80">
            <v>14.210999999999999</v>
          </cell>
          <cell r="O80">
            <v>0</v>
          </cell>
          <cell r="Q80">
            <v>0</v>
          </cell>
          <cell r="R80">
            <v>0</v>
          </cell>
          <cell r="S80">
            <v>14.210999999999999</v>
          </cell>
          <cell r="U80">
            <v>19.73</v>
          </cell>
          <cell r="W80">
            <v>11661.98</v>
          </cell>
          <cell r="X80">
            <v>2529.29</v>
          </cell>
          <cell r="AB80">
            <v>14211</v>
          </cell>
          <cell r="AE80">
            <v>0</v>
          </cell>
          <cell r="AF80">
            <v>14211</v>
          </cell>
          <cell r="AG80">
            <v>19.729999999999563</v>
          </cell>
          <cell r="AH80">
            <v>19.729999999999563</v>
          </cell>
          <cell r="AI80">
            <v>0</v>
          </cell>
          <cell r="AJ80">
            <v>19.73</v>
          </cell>
        </row>
        <row r="81">
          <cell r="C81">
            <v>405103</v>
          </cell>
          <cell r="D81" t="str">
            <v xml:space="preserve">  PURCHASE TAX PAID              </v>
          </cell>
          <cell r="E81" t="str">
            <v>GL Figures</v>
          </cell>
          <cell r="F81" t="str">
            <v>Separate</v>
          </cell>
          <cell r="G81">
            <v>0.27115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0.27115</v>
          </cell>
          <cell r="O81">
            <v>0.10502</v>
          </cell>
          <cell r="Q81">
            <v>0</v>
          </cell>
          <cell r="R81">
            <v>0.10502</v>
          </cell>
          <cell r="S81">
            <v>0.37617</v>
          </cell>
          <cell r="U81">
            <v>271.14999999999998</v>
          </cell>
          <cell r="AB81">
            <v>271.14999999999998</v>
          </cell>
          <cell r="AC81">
            <v>105.02</v>
          </cell>
          <cell r="AE81">
            <v>105.02</v>
          </cell>
          <cell r="AF81">
            <v>376.16999999999996</v>
          </cell>
          <cell r="AG81">
            <v>376.16999999999996</v>
          </cell>
          <cell r="AH81">
            <v>271.14999999999998</v>
          </cell>
          <cell r="AI81">
            <v>0</v>
          </cell>
          <cell r="AJ81">
            <v>271.14999999999998</v>
          </cell>
        </row>
        <row r="82">
          <cell r="C82">
            <v>405104</v>
          </cell>
          <cell r="D82" t="str">
            <v xml:space="preserve">  OCTOROI / OTHER TAXES          </v>
          </cell>
          <cell r="E82" t="str">
            <v>GL Figures</v>
          </cell>
          <cell r="F82" t="str">
            <v>Separate</v>
          </cell>
          <cell r="G82">
            <v>0.79285000000000005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0.79285000000000005</v>
          </cell>
          <cell r="O82">
            <v>0.59001000000000003</v>
          </cell>
          <cell r="Q82">
            <v>0</v>
          </cell>
          <cell r="R82">
            <v>0.59001000000000003</v>
          </cell>
          <cell r="S82">
            <v>1.38286</v>
          </cell>
          <cell r="U82">
            <v>792.85</v>
          </cell>
          <cell r="AB82">
            <v>792.85</v>
          </cell>
          <cell r="AC82">
            <v>590.01</v>
          </cell>
          <cell r="AE82">
            <v>590.01</v>
          </cell>
          <cell r="AF82">
            <v>1382.8600000000001</v>
          </cell>
          <cell r="AG82">
            <v>1382.8600000000001</v>
          </cell>
          <cell r="AH82">
            <v>792.85000000000014</v>
          </cell>
          <cell r="AI82">
            <v>0</v>
          </cell>
          <cell r="AJ82">
            <v>792.85</v>
          </cell>
        </row>
        <row r="83">
          <cell r="C83">
            <v>405106</v>
          </cell>
          <cell r="D83" t="str">
            <v xml:space="preserve">  EXCISDE DUTY RECOVERED         </v>
          </cell>
          <cell r="E83" t="str">
            <v>GL Figures</v>
          </cell>
          <cell r="F83" t="str">
            <v>Separate</v>
          </cell>
          <cell r="G83">
            <v>0</v>
          </cell>
          <cell r="H83">
            <v>0</v>
          </cell>
          <cell r="I83">
            <v>-11.66198</v>
          </cell>
          <cell r="J83">
            <v>-2.52929</v>
          </cell>
          <cell r="K83">
            <v>0</v>
          </cell>
          <cell r="L83">
            <v>0</v>
          </cell>
          <cell r="M83">
            <v>0</v>
          </cell>
          <cell r="N83">
            <v>-14.191269999999999</v>
          </cell>
          <cell r="O83">
            <v>0</v>
          </cell>
          <cell r="Q83">
            <v>0</v>
          </cell>
          <cell r="R83">
            <v>0</v>
          </cell>
          <cell r="S83">
            <v>-14.191269999999999</v>
          </cell>
          <cell r="W83">
            <v>-11661.98</v>
          </cell>
          <cell r="X83">
            <v>-2529.29</v>
          </cell>
          <cell r="AB83">
            <v>-14191.27</v>
          </cell>
          <cell r="AE83">
            <v>0</v>
          </cell>
          <cell r="AF83">
            <v>-14191.27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C84">
            <v>500700</v>
          </cell>
          <cell r="D84" t="str">
            <v xml:space="preserve">  COMMISSIONS                    </v>
          </cell>
          <cell r="E84" t="str">
            <v>GL Figures</v>
          </cell>
          <cell r="F84" t="str">
            <v>Separate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0.33500999999999997</v>
          </cell>
          <cell r="L84">
            <v>0</v>
          </cell>
          <cell r="M84">
            <v>0</v>
          </cell>
          <cell r="N84">
            <v>0.33500999999999997</v>
          </cell>
          <cell r="O84">
            <v>0</v>
          </cell>
          <cell r="Q84">
            <v>0</v>
          </cell>
          <cell r="R84">
            <v>0</v>
          </cell>
          <cell r="S84">
            <v>0.33500999999999997</v>
          </cell>
          <cell r="Y84">
            <v>335.01</v>
          </cell>
          <cell r="AB84">
            <v>335.01</v>
          </cell>
          <cell r="AE84">
            <v>0</v>
          </cell>
          <cell r="AF84">
            <v>335.01</v>
          </cell>
          <cell r="AG84">
            <v>335.01</v>
          </cell>
          <cell r="AH84">
            <v>335.01</v>
          </cell>
          <cell r="AI84">
            <v>0</v>
          </cell>
          <cell r="AJ84">
            <v>335.01</v>
          </cell>
        </row>
        <row r="85">
          <cell r="C85">
            <v>510700</v>
          </cell>
          <cell r="D85" t="str">
            <v xml:space="preserve">  ENTERTAINMENT                  </v>
          </cell>
          <cell r="E85" t="str">
            <v>GL Figures</v>
          </cell>
          <cell r="F85" t="str">
            <v>Separate</v>
          </cell>
          <cell r="G85">
            <v>0.57353999999999994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0.57353999999999994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0.57353999999999994</v>
          </cell>
          <cell r="U85">
            <v>369.12</v>
          </cell>
          <cell r="AA85">
            <v>204.42</v>
          </cell>
          <cell r="AB85">
            <v>573.54</v>
          </cell>
          <cell r="AE85">
            <v>0</v>
          </cell>
          <cell r="AF85">
            <v>573.54</v>
          </cell>
          <cell r="AG85">
            <v>573.54</v>
          </cell>
          <cell r="AH85">
            <v>573.54</v>
          </cell>
          <cell r="AI85">
            <v>0</v>
          </cell>
          <cell r="AJ85">
            <v>573.54</v>
          </cell>
        </row>
        <row r="86">
          <cell r="C86">
            <v>530100</v>
          </cell>
          <cell r="D86" t="str">
            <v xml:space="preserve">  RENT - GROUND                  </v>
          </cell>
          <cell r="E86" t="str">
            <v>GL Figures</v>
          </cell>
          <cell r="F86" t="str">
            <v>Separate</v>
          </cell>
          <cell r="G86">
            <v>3.5758000000000001</v>
          </cell>
          <cell r="H86">
            <v>0</v>
          </cell>
          <cell r="I86">
            <v>0</v>
          </cell>
          <cell r="J86">
            <v>0</v>
          </cell>
          <cell r="K86">
            <v>1.0050299999999999</v>
          </cell>
          <cell r="L86">
            <v>0</v>
          </cell>
          <cell r="M86">
            <v>0</v>
          </cell>
          <cell r="N86">
            <v>4.5808299999999997</v>
          </cell>
          <cell r="O86">
            <v>0.68788000000000005</v>
          </cell>
          <cell r="Q86">
            <v>0</v>
          </cell>
          <cell r="R86">
            <v>0.68788000000000005</v>
          </cell>
          <cell r="S86">
            <v>5.2687099999999996</v>
          </cell>
          <cell r="U86">
            <v>3575.8</v>
          </cell>
          <cell r="Y86">
            <v>1005.03</v>
          </cell>
          <cell r="AB86">
            <v>4580.83</v>
          </cell>
          <cell r="AC86">
            <v>687.88</v>
          </cell>
          <cell r="AE86">
            <v>687.88</v>
          </cell>
          <cell r="AF86">
            <v>5268.71</v>
          </cell>
          <cell r="AG86">
            <v>5268.71</v>
          </cell>
          <cell r="AH86">
            <v>4580.83</v>
          </cell>
          <cell r="AI86">
            <v>0</v>
          </cell>
          <cell r="AJ86">
            <v>4580.83</v>
          </cell>
        </row>
        <row r="87">
          <cell r="C87">
            <v>530101</v>
          </cell>
          <cell r="D87" t="str">
            <v xml:space="preserve">  EQUIPMENT RENTAL               </v>
          </cell>
          <cell r="E87" t="str">
            <v>GL Figures</v>
          </cell>
          <cell r="F87" t="str">
            <v>Separate</v>
          </cell>
          <cell r="G87">
            <v>0.62535000000000007</v>
          </cell>
          <cell r="H87">
            <v>0</v>
          </cell>
          <cell r="I87">
            <v>1.54908</v>
          </cell>
          <cell r="J87">
            <v>0</v>
          </cell>
          <cell r="K87">
            <v>0</v>
          </cell>
          <cell r="L87">
            <v>0.20100999999999999</v>
          </cell>
          <cell r="M87">
            <v>0</v>
          </cell>
          <cell r="N87">
            <v>2.3754400000000002</v>
          </cell>
          <cell r="O87">
            <v>0</v>
          </cell>
          <cell r="Q87">
            <v>0</v>
          </cell>
          <cell r="R87">
            <v>0</v>
          </cell>
          <cell r="S87">
            <v>2.3754400000000002</v>
          </cell>
          <cell r="U87">
            <v>625.35</v>
          </cell>
          <cell r="W87">
            <v>1549.08</v>
          </cell>
          <cell r="Z87">
            <v>201.01</v>
          </cell>
          <cell r="AB87">
            <v>2375.4399999999996</v>
          </cell>
          <cell r="AE87">
            <v>0</v>
          </cell>
          <cell r="AF87">
            <v>2375.4399999999996</v>
          </cell>
          <cell r="AG87">
            <v>826.35999999999967</v>
          </cell>
          <cell r="AH87">
            <v>826.35999999999967</v>
          </cell>
          <cell r="AI87">
            <v>0</v>
          </cell>
          <cell r="AJ87">
            <v>826.36</v>
          </cell>
        </row>
        <row r="88">
          <cell r="C88">
            <v>530700</v>
          </cell>
          <cell r="D88" t="str">
            <v xml:space="preserve">  TRAINING AND SEMINARS          </v>
          </cell>
          <cell r="E88" t="str">
            <v>GL Figures</v>
          </cell>
          <cell r="F88" t="str">
            <v>Separate</v>
          </cell>
          <cell r="G88">
            <v>7.1638199999999994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7.1638199999999994</v>
          </cell>
          <cell r="O88">
            <v>0</v>
          </cell>
          <cell r="Q88">
            <v>0</v>
          </cell>
          <cell r="R88">
            <v>0</v>
          </cell>
          <cell r="S88">
            <v>7.1638199999999994</v>
          </cell>
          <cell r="U88">
            <v>7163.82</v>
          </cell>
          <cell r="AB88">
            <v>7163.82</v>
          </cell>
          <cell r="AE88">
            <v>0</v>
          </cell>
          <cell r="AF88">
            <v>7163.82</v>
          </cell>
          <cell r="AG88">
            <v>7163.82</v>
          </cell>
          <cell r="AH88">
            <v>7163.82</v>
          </cell>
          <cell r="AI88">
            <v>0</v>
          </cell>
          <cell r="AJ88">
            <v>7163.82</v>
          </cell>
        </row>
        <row r="89">
          <cell r="C89">
            <v>530900</v>
          </cell>
          <cell r="D89" t="str">
            <v xml:space="preserve">  VEHICLE EXPENSES               </v>
          </cell>
          <cell r="E89" t="str">
            <v>GL Figures</v>
          </cell>
          <cell r="F89" t="str">
            <v>Separate</v>
          </cell>
          <cell r="G89">
            <v>0</v>
          </cell>
          <cell r="H89">
            <v>0.59228999999999998</v>
          </cell>
          <cell r="I89">
            <v>3.3280000000000004E-2</v>
          </cell>
          <cell r="J89">
            <v>1.5939999999999999E-2</v>
          </cell>
          <cell r="K89">
            <v>5.0479100000000008</v>
          </cell>
          <cell r="L89">
            <v>0.28724</v>
          </cell>
          <cell r="M89">
            <v>0</v>
          </cell>
          <cell r="N89">
            <v>5.9766600000000007</v>
          </cell>
          <cell r="O89">
            <v>0.64049000000000011</v>
          </cell>
          <cell r="P89">
            <v>0</v>
          </cell>
          <cell r="Q89">
            <v>0.37821000000000005</v>
          </cell>
          <cell r="R89">
            <v>1.0187000000000002</v>
          </cell>
          <cell r="S89">
            <v>6.9953600000000007</v>
          </cell>
          <cell r="U89">
            <v>3564.14</v>
          </cell>
          <cell r="V89">
            <v>592.29</v>
          </cell>
          <cell r="W89">
            <v>33.28</v>
          </cell>
          <cell r="X89">
            <v>15.94</v>
          </cell>
          <cell r="Y89">
            <v>1483.77</v>
          </cell>
          <cell r="Z89">
            <v>287.24</v>
          </cell>
          <cell r="AB89">
            <v>5976.66</v>
          </cell>
          <cell r="AC89">
            <v>640.49</v>
          </cell>
          <cell r="AD89">
            <v>378.21</v>
          </cell>
          <cell r="AE89">
            <v>1018.7</v>
          </cell>
          <cell r="AF89">
            <v>6995.36</v>
          </cell>
          <cell r="AG89">
            <v>6353.85</v>
          </cell>
          <cell r="AH89">
            <v>5335.1500000000005</v>
          </cell>
          <cell r="AI89">
            <v>0</v>
          </cell>
          <cell r="AJ89">
            <v>5335.15</v>
          </cell>
        </row>
        <row r="90">
          <cell r="C90">
            <v>531203</v>
          </cell>
          <cell r="D90" t="str">
            <v xml:space="preserve">  GUEST HOUSE MAINTENANCE        </v>
          </cell>
          <cell r="E90" t="str">
            <v>GL Figures</v>
          </cell>
          <cell r="F90" t="str">
            <v>Separate</v>
          </cell>
          <cell r="G90">
            <v>5.59964</v>
          </cell>
          <cell r="H90">
            <v>0</v>
          </cell>
          <cell r="I90">
            <v>1.0200000000000001E-3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5.6006599999999995</v>
          </cell>
          <cell r="O90">
            <v>0</v>
          </cell>
          <cell r="Q90">
            <v>0</v>
          </cell>
          <cell r="R90">
            <v>0</v>
          </cell>
          <cell r="S90">
            <v>5.6006599999999995</v>
          </cell>
          <cell r="U90">
            <v>5599.64</v>
          </cell>
          <cell r="W90">
            <v>1.02</v>
          </cell>
          <cell r="AB90">
            <v>5600.6600000000008</v>
          </cell>
          <cell r="AE90">
            <v>0</v>
          </cell>
          <cell r="AF90">
            <v>5600.6600000000008</v>
          </cell>
          <cell r="AG90">
            <v>5599.64</v>
          </cell>
          <cell r="AH90">
            <v>5599.64</v>
          </cell>
          <cell r="AI90">
            <v>0</v>
          </cell>
          <cell r="AJ90">
            <v>5599.64</v>
          </cell>
        </row>
        <row r="91">
          <cell r="C91">
            <v>531400</v>
          </cell>
          <cell r="D91" t="str">
            <v xml:space="preserve">  FACILITIES SECURITY  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0.36260999999999999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0.36260999999999999</v>
          </cell>
          <cell r="O91">
            <v>0</v>
          </cell>
          <cell r="Q91">
            <v>0</v>
          </cell>
          <cell r="R91">
            <v>0</v>
          </cell>
          <cell r="S91">
            <v>0.36260999999999999</v>
          </cell>
          <cell r="V91">
            <v>362.61</v>
          </cell>
          <cell r="AB91">
            <v>362.61</v>
          </cell>
          <cell r="AE91">
            <v>0</v>
          </cell>
          <cell r="AF91">
            <v>362.61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C92">
            <v>531900</v>
          </cell>
          <cell r="D92" t="str">
            <v xml:space="preserve">  TAXES/ FEES/ LICENSES          </v>
          </cell>
          <cell r="E92" t="str">
            <v>GL Figures</v>
          </cell>
          <cell r="F92" t="str">
            <v>Separate</v>
          </cell>
          <cell r="G92">
            <v>2.4002466666666664</v>
          </cell>
          <cell r="H92">
            <v>0</v>
          </cell>
          <cell r="I92">
            <v>0.46300000000000002</v>
          </cell>
          <cell r="J92">
            <v>7.7049999999999993E-2</v>
          </cell>
          <cell r="K92">
            <v>0.13334703703703704</v>
          </cell>
          <cell r="L92">
            <v>0.13334703703703704</v>
          </cell>
          <cell r="M92">
            <v>0.13334703703703704</v>
          </cell>
          <cell r="N92">
            <v>3.3403377777777776</v>
          </cell>
          <cell r="O92">
            <v>0.77341281481481472</v>
          </cell>
          <cell r="P92">
            <v>0</v>
          </cell>
          <cell r="Q92">
            <v>2.6669407407407409E-2</v>
          </cell>
          <cell r="R92">
            <v>0.80008222222222214</v>
          </cell>
          <cell r="S92">
            <v>4.1404199999999998</v>
          </cell>
          <cell r="U92">
            <v>2783.75</v>
          </cell>
          <cell r="W92">
            <v>463</v>
          </cell>
          <cell r="X92">
            <v>77.05</v>
          </cell>
          <cell r="Y92">
            <v>47.59</v>
          </cell>
          <cell r="Z92">
            <v>198.4</v>
          </cell>
          <cell r="AB92">
            <v>3569.7900000000004</v>
          </cell>
          <cell r="AC92">
            <v>570.63</v>
          </cell>
          <cell r="AD92">
            <v>0</v>
          </cell>
          <cell r="AE92">
            <v>570.63</v>
          </cell>
          <cell r="AF92">
            <v>4140.42</v>
          </cell>
          <cell r="AG92">
            <v>3600.37</v>
          </cell>
          <cell r="AH92">
            <v>3029.74</v>
          </cell>
          <cell r="AI92">
            <v>0</v>
          </cell>
          <cell r="AJ92">
            <v>3029.7400000000002</v>
          </cell>
        </row>
        <row r="93">
          <cell r="C93">
            <v>532000</v>
          </cell>
          <cell r="D93" t="str">
            <v xml:space="preserve">  OFFICE SUPPLIES                </v>
          </cell>
          <cell r="E93" t="str">
            <v>GL Figures</v>
          </cell>
          <cell r="F93" t="str">
            <v>Separate</v>
          </cell>
          <cell r="G93">
            <v>2.7829699999999997</v>
          </cell>
          <cell r="H93">
            <v>0.17249</v>
          </cell>
          <cell r="I93">
            <v>0.12431</v>
          </cell>
          <cell r="J93">
            <v>2.5760000000000002E-2</v>
          </cell>
          <cell r="K93">
            <v>5.0090000000000003E-2</v>
          </cell>
          <cell r="L93">
            <v>0.21346999999999999</v>
          </cell>
          <cell r="M93">
            <v>0</v>
          </cell>
          <cell r="N93">
            <v>3.3690899999999995</v>
          </cell>
          <cell r="O93">
            <v>5.8348399999999998</v>
          </cell>
          <cell r="Q93">
            <v>2.4120000000000003E-2</v>
          </cell>
          <cell r="R93">
            <v>5.8589599999999997</v>
          </cell>
          <cell r="S93">
            <v>9.2280499999999996</v>
          </cell>
          <cell r="U93">
            <v>2782.97</v>
          </cell>
          <cell r="V93">
            <v>172.49</v>
          </cell>
          <cell r="W93">
            <v>124.31</v>
          </cell>
          <cell r="X93">
            <v>25.76</v>
          </cell>
          <cell r="Y93">
            <v>50.09</v>
          </cell>
          <cell r="Z93">
            <v>213.47</v>
          </cell>
          <cell r="AB93">
            <v>3369.09</v>
          </cell>
          <cell r="AC93">
            <v>5834.84</v>
          </cell>
          <cell r="AD93">
            <v>24.12</v>
          </cell>
          <cell r="AE93">
            <v>5858.96</v>
          </cell>
          <cell r="AF93">
            <v>9228.0499999999993</v>
          </cell>
          <cell r="AG93">
            <v>8905.49</v>
          </cell>
          <cell r="AH93">
            <v>3046.5299999999997</v>
          </cell>
          <cell r="AI93">
            <v>0</v>
          </cell>
          <cell r="AJ93">
            <v>3046.5299999999997</v>
          </cell>
        </row>
        <row r="94">
          <cell r="C94">
            <v>532100</v>
          </cell>
          <cell r="D94" t="str">
            <v xml:space="preserve">  RECRUITING                     </v>
          </cell>
          <cell r="E94" t="str">
            <v>GL Figures</v>
          </cell>
          <cell r="F94" t="str">
            <v>Separate</v>
          </cell>
          <cell r="G94">
            <v>0.15297999999999998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0.82730999999999999</v>
          </cell>
          <cell r="M94">
            <v>0</v>
          </cell>
          <cell r="N94">
            <v>0.98028999999999999</v>
          </cell>
          <cell r="O94">
            <v>0</v>
          </cell>
          <cell r="Q94">
            <v>0</v>
          </cell>
          <cell r="R94">
            <v>0</v>
          </cell>
          <cell r="S94">
            <v>0.98028999999999999</v>
          </cell>
          <cell r="U94">
            <v>152.97999999999999</v>
          </cell>
          <cell r="Z94">
            <v>827.31</v>
          </cell>
          <cell r="AB94">
            <v>980.29</v>
          </cell>
          <cell r="AE94">
            <v>0</v>
          </cell>
          <cell r="AF94">
            <v>980.29</v>
          </cell>
          <cell r="AG94">
            <v>980.29</v>
          </cell>
          <cell r="AH94">
            <v>980.29</v>
          </cell>
          <cell r="AI94">
            <v>0</v>
          </cell>
          <cell r="AJ94">
            <v>980.29</v>
          </cell>
        </row>
        <row r="95">
          <cell r="C95">
            <v>532300</v>
          </cell>
          <cell r="D95" t="str">
            <v xml:space="preserve">  BOOKS AND PERIODICALS OFFICE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5.382E-2</v>
          </cell>
          <cell r="I95">
            <v>0</v>
          </cell>
          <cell r="J95">
            <v>1.8020000000000001E-2</v>
          </cell>
          <cell r="K95">
            <v>3.8460000000000001E-2</v>
          </cell>
          <cell r="L95">
            <v>0</v>
          </cell>
          <cell r="M95">
            <v>0</v>
          </cell>
          <cell r="N95">
            <v>0.11030000000000001</v>
          </cell>
          <cell r="O95">
            <v>0</v>
          </cell>
          <cell r="Q95">
            <v>0</v>
          </cell>
          <cell r="R95">
            <v>0</v>
          </cell>
          <cell r="S95">
            <v>0.11030000000000001</v>
          </cell>
          <cell r="V95">
            <v>53.82</v>
          </cell>
          <cell r="X95">
            <v>18.02</v>
          </cell>
          <cell r="Y95">
            <v>38.46</v>
          </cell>
          <cell r="AB95">
            <v>110.30000000000001</v>
          </cell>
          <cell r="AE95">
            <v>0</v>
          </cell>
          <cell r="AF95">
            <v>110.30000000000001</v>
          </cell>
          <cell r="AG95">
            <v>38.460000000000015</v>
          </cell>
          <cell r="AH95">
            <v>38.460000000000015</v>
          </cell>
          <cell r="AI95">
            <v>0</v>
          </cell>
          <cell r="AJ95">
            <v>38.46</v>
          </cell>
        </row>
        <row r="96">
          <cell r="C96">
            <v>533000</v>
          </cell>
          <cell r="D96" t="str">
            <v xml:space="preserve">  DONATIONS AND CONTRIBUTIONS    </v>
          </cell>
          <cell r="E96" t="str">
            <v>GL Figures</v>
          </cell>
          <cell r="F96" t="str">
            <v>Separate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33.500839999999997</v>
          </cell>
          <cell r="M96">
            <v>0</v>
          </cell>
          <cell r="N96">
            <v>33.500839999999997</v>
          </cell>
          <cell r="O96">
            <v>0</v>
          </cell>
          <cell r="Q96">
            <v>0</v>
          </cell>
          <cell r="R96">
            <v>0</v>
          </cell>
          <cell r="S96">
            <v>33.500839999999997</v>
          </cell>
          <cell r="Z96">
            <v>33500.839999999997</v>
          </cell>
          <cell r="AB96">
            <v>33500.839999999997</v>
          </cell>
          <cell r="AE96">
            <v>0</v>
          </cell>
          <cell r="AF96">
            <v>33500.839999999997</v>
          </cell>
          <cell r="AG96">
            <v>33500.839999999997</v>
          </cell>
          <cell r="AH96">
            <v>33500.839999999997</v>
          </cell>
          <cell r="AI96">
            <v>0</v>
          </cell>
          <cell r="AJ96">
            <v>33500.839999999997</v>
          </cell>
        </row>
        <row r="97">
          <cell r="C97">
            <v>533100</v>
          </cell>
          <cell r="D97" t="str">
            <v xml:space="preserve">  COMPUTER MAINTENANCE SOFTWARE  </v>
          </cell>
          <cell r="E97" t="str">
            <v>GL Figures</v>
          </cell>
          <cell r="F97" t="str">
            <v>Separate</v>
          </cell>
          <cell r="G97">
            <v>5.7590000000000002E-2</v>
          </cell>
          <cell r="H97">
            <v>0</v>
          </cell>
          <cell r="I97">
            <v>7.7620000000000008E-2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0.13521</v>
          </cell>
          <cell r="O97">
            <v>0</v>
          </cell>
          <cell r="Q97">
            <v>0</v>
          </cell>
          <cell r="R97">
            <v>0</v>
          </cell>
          <cell r="S97">
            <v>0.13521</v>
          </cell>
          <cell r="U97">
            <v>57.59</v>
          </cell>
          <cell r="W97">
            <v>77.62</v>
          </cell>
          <cell r="AB97">
            <v>135.21</v>
          </cell>
          <cell r="AE97">
            <v>0</v>
          </cell>
          <cell r="AF97">
            <v>135.21</v>
          </cell>
          <cell r="AG97">
            <v>57.59</v>
          </cell>
          <cell r="AH97">
            <v>57.59</v>
          </cell>
          <cell r="AI97">
            <v>0</v>
          </cell>
          <cell r="AJ97">
            <v>57.59</v>
          </cell>
        </row>
        <row r="98">
          <cell r="C98">
            <v>533500</v>
          </cell>
          <cell r="D98" t="str">
            <v xml:space="preserve">  ADVERTISING AND PROMOTION      </v>
          </cell>
          <cell r="E98" t="str">
            <v>GL Figures</v>
          </cell>
          <cell r="F98" t="str">
            <v>Separate</v>
          </cell>
          <cell r="G98">
            <v>0</v>
          </cell>
          <cell r="H98">
            <v>9.0109999999999996E-2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9.0109999999999996E-2</v>
          </cell>
          <cell r="O98">
            <v>0</v>
          </cell>
          <cell r="Q98">
            <v>0</v>
          </cell>
          <cell r="R98">
            <v>0</v>
          </cell>
          <cell r="S98">
            <v>9.0109999999999996E-2</v>
          </cell>
          <cell r="V98">
            <v>90.11</v>
          </cell>
          <cell r="AB98">
            <v>90.11</v>
          </cell>
          <cell r="AE98">
            <v>0</v>
          </cell>
          <cell r="AF98">
            <v>90.11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C99">
            <v>533600</v>
          </cell>
          <cell r="D99" t="str">
            <v xml:space="preserve">  MISC. EXPENSES                 </v>
          </cell>
          <cell r="E99" t="str">
            <v>GL Figures</v>
          </cell>
          <cell r="F99" t="str">
            <v>Separate</v>
          </cell>
          <cell r="G99">
            <v>2.1161099999999999</v>
          </cell>
          <cell r="H99">
            <v>0.20688999999999999</v>
          </cell>
          <cell r="I99">
            <v>0.17983000000000002</v>
          </cell>
          <cell r="J99">
            <v>0.13075000000000001</v>
          </cell>
          <cell r="K99">
            <v>0</v>
          </cell>
          <cell r="L99">
            <v>0.78771999999999998</v>
          </cell>
          <cell r="M99">
            <v>4.9199999999999999E-3</v>
          </cell>
          <cell r="N99">
            <v>3.4262199999999994</v>
          </cell>
          <cell r="O99">
            <v>0.51167000000000007</v>
          </cell>
          <cell r="Q99">
            <v>3.4360000000000002E-2</v>
          </cell>
          <cell r="R99">
            <v>0.54603000000000002</v>
          </cell>
          <cell r="S99">
            <v>3.9722499999999994</v>
          </cell>
          <cell r="U99">
            <v>2116.11</v>
          </cell>
          <cell r="V99">
            <v>206.89</v>
          </cell>
          <cell r="W99">
            <v>179.83</v>
          </cell>
          <cell r="X99">
            <v>130.75</v>
          </cell>
          <cell r="Z99">
            <v>787.72</v>
          </cell>
          <cell r="AA99">
            <v>4.92</v>
          </cell>
          <cell r="AB99">
            <v>3426.2200000000003</v>
          </cell>
          <cell r="AC99">
            <v>511.67</v>
          </cell>
          <cell r="AD99">
            <v>34.36</v>
          </cell>
          <cell r="AE99">
            <v>546.03</v>
          </cell>
          <cell r="AF99">
            <v>3972.25</v>
          </cell>
          <cell r="AG99">
            <v>3454.78</v>
          </cell>
          <cell r="AH99">
            <v>2908.75</v>
          </cell>
          <cell r="AI99">
            <v>0</v>
          </cell>
          <cell r="AJ99">
            <v>2908.75</v>
          </cell>
        </row>
        <row r="100">
          <cell r="C100">
            <v>533617</v>
          </cell>
          <cell r="D100" t="str">
            <v xml:space="preserve">  GIFTS                          </v>
          </cell>
          <cell r="E100" t="str">
            <v>GL Figures</v>
          </cell>
          <cell r="F100" t="str">
            <v>Separate</v>
          </cell>
          <cell r="G100">
            <v>1.805E-2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1.787E-2</v>
          </cell>
          <cell r="M100">
            <v>0</v>
          </cell>
          <cell r="N100">
            <v>3.5920000000000001E-2</v>
          </cell>
          <cell r="O100">
            <v>0</v>
          </cell>
          <cell r="Q100">
            <v>0</v>
          </cell>
          <cell r="R100">
            <v>0</v>
          </cell>
          <cell r="S100">
            <v>3.5920000000000001E-2</v>
          </cell>
          <cell r="U100">
            <v>18.05</v>
          </cell>
          <cell r="Z100">
            <v>17.87</v>
          </cell>
          <cell r="AB100">
            <v>35.92</v>
          </cell>
          <cell r="AE100">
            <v>0</v>
          </cell>
          <cell r="AF100">
            <v>35.92</v>
          </cell>
          <cell r="AG100">
            <v>35.92</v>
          </cell>
          <cell r="AH100">
            <v>35.92</v>
          </cell>
          <cell r="AI100">
            <v>0</v>
          </cell>
          <cell r="AJ100">
            <v>35.92</v>
          </cell>
        </row>
        <row r="101">
          <cell r="C101">
            <v>600000</v>
          </cell>
          <cell r="D101" t="str">
            <v xml:space="preserve">  DEPARTMENT EXP ALLOCATION IN   </v>
          </cell>
          <cell r="E101" t="str">
            <v>GL Figures</v>
          </cell>
          <cell r="F101" t="str">
            <v>Separate</v>
          </cell>
          <cell r="G101">
            <v>0.23241000000000001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0.23241000000000001</v>
          </cell>
          <cell r="O101">
            <v>0</v>
          </cell>
          <cell r="Q101">
            <v>0</v>
          </cell>
          <cell r="R101">
            <v>0</v>
          </cell>
          <cell r="S101">
            <v>0.23241000000000001</v>
          </cell>
          <cell r="U101">
            <v>232.41</v>
          </cell>
          <cell r="AB101">
            <v>232.41</v>
          </cell>
          <cell r="AE101">
            <v>0</v>
          </cell>
          <cell r="AF101">
            <v>232.41</v>
          </cell>
          <cell r="AG101">
            <v>232.41</v>
          </cell>
          <cell r="AH101">
            <v>232.41</v>
          </cell>
          <cell r="AI101">
            <v>0</v>
          </cell>
          <cell r="AJ101">
            <v>232.41</v>
          </cell>
        </row>
        <row r="102">
          <cell r="C102">
            <v>750201</v>
          </cell>
          <cell r="D102" t="str">
            <v xml:space="preserve">  DIRECTOR SITTING FEES          </v>
          </cell>
          <cell r="E102" t="str">
            <v>GL Figures</v>
          </cell>
          <cell r="F102" t="str">
            <v>Separate</v>
          </cell>
          <cell r="G102">
            <v>0.22334000000000001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0.22334000000000001</v>
          </cell>
          <cell r="O102">
            <v>0</v>
          </cell>
          <cell r="Q102">
            <v>0</v>
          </cell>
          <cell r="R102">
            <v>0</v>
          </cell>
          <cell r="S102">
            <v>0.22334000000000001</v>
          </cell>
          <cell r="U102">
            <v>223.34</v>
          </cell>
          <cell r="AB102">
            <v>223.34</v>
          </cell>
          <cell r="AE102">
            <v>0</v>
          </cell>
          <cell r="AF102">
            <v>223.34</v>
          </cell>
          <cell r="AG102">
            <v>223.34</v>
          </cell>
          <cell r="AH102">
            <v>223.34</v>
          </cell>
          <cell r="AI102">
            <v>0</v>
          </cell>
          <cell r="AJ102">
            <v>223.34</v>
          </cell>
        </row>
        <row r="103">
          <cell r="C103">
            <v>810201</v>
          </cell>
          <cell r="D103" t="str">
            <v xml:space="preserve">  ROUNDING DIFFERENCES (PAR)     </v>
          </cell>
          <cell r="E103" t="str">
            <v>GL Figures</v>
          </cell>
          <cell r="F103" t="str">
            <v>Separate</v>
          </cell>
          <cell r="G103">
            <v>1E-4</v>
          </cell>
          <cell r="H103">
            <v>-2.0000000000000002E-5</v>
          </cell>
          <cell r="I103">
            <v>-2.9999999999999997E-5</v>
          </cell>
          <cell r="J103">
            <v>2.0000000000000002E-5</v>
          </cell>
          <cell r="K103">
            <v>0</v>
          </cell>
          <cell r="L103">
            <v>0</v>
          </cell>
          <cell r="M103">
            <v>0</v>
          </cell>
          <cell r="N103">
            <v>7.0000000000000007E-5</v>
          </cell>
          <cell r="O103">
            <v>0</v>
          </cell>
          <cell r="Q103">
            <v>0</v>
          </cell>
          <cell r="R103">
            <v>0</v>
          </cell>
          <cell r="S103">
            <v>7.0000000000000007E-5</v>
          </cell>
          <cell r="U103">
            <v>0.1</v>
          </cell>
          <cell r="V103">
            <v>-0.02</v>
          </cell>
          <cell r="W103">
            <v>-0.03</v>
          </cell>
          <cell r="X103">
            <v>0.02</v>
          </cell>
          <cell r="AB103">
            <v>7.0000000000000007E-2</v>
          </cell>
          <cell r="AE103">
            <v>0</v>
          </cell>
          <cell r="AF103">
            <v>7.0000000000000007E-2</v>
          </cell>
          <cell r="AG103">
            <v>0.1</v>
          </cell>
          <cell r="AH103">
            <v>0.1</v>
          </cell>
          <cell r="AI103">
            <v>0</v>
          </cell>
          <cell r="AJ103">
            <v>0.1</v>
          </cell>
        </row>
        <row r="104">
          <cell r="C104">
            <v>810225</v>
          </cell>
          <cell r="D104" t="str">
            <v xml:space="preserve">  ROUNDING DIFF.ACCOUNT          </v>
          </cell>
          <cell r="E104" t="str">
            <v>GL Figures</v>
          </cell>
          <cell r="F104" t="str">
            <v>Separate</v>
          </cell>
          <cell r="G104">
            <v>0</v>
          </cell>
          <cell r="H104">
            <v>5.0000000000000002E-5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5.0000000000000002E-5</v>
          </cell>
          <cell r="O104">
            <v>0</v>
          </cell>
          <cell r="Q104">
            <v>0</v>
          </cell>
          <cell r="R104">
            <v>0</v>
          </cell>
          <cell r="S104">
            <v>5.0000000000000002E-5</v>
          </cell>
          <cell r="V104">
            <v>0.05</v>
          </cell>
          <cell r="AB104">
            <v>0.05</v>
          </cell>
          <cell r="AE104">
            <v>0</v>
          </cell>
          <cell r="AF104">
            <v>0.05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</row>
        <row r="105">
          <cell r="C105">
            <v>533505</v>
          </cell>
          <cell r="D105" t="str">
            <v xml:space="preserve">  ENTERTAINMENT EXPENSES (SG&amp;A)  </v>
          </cell>
          <cell r="E105" t="str">
            <v>GL Figures</v>
          </cell>
          <cell r="F105" t="str">
            <v>Separate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2.2329999999999999E-2</v>
          </cell>
          <cell r="L105">
            <v>0</v>
          </cell>
          <cell r="M105">
            <v>0</v>
          </cell>
          <cell r="N105">
            <v>2.2329999999999999E-2</v>
          </cell>
          <cell r="O105">
            <v>0</v>
          </cell>
          <cell r="Q105">
            <v>0</v>
          </cell>
          <cell r="R105">
            <v>0</v>
          </cell>
          <cell r="S105">
            <v>2.2329999999999999E-2</v>
          </cell>
          <cell r="Y105">
            <v>22.33</v>
          </cell>
          <cell r="AB105">
            <v>22.33</v>
          </cell>
          <cell r="AE105">
            <v>0</v>
          </cell>
          <cell r="AF105">
            <v>22.33</v>
          </cell>
          <cell r="AG105">
            <v>22.33</v>
          </cell>
          <cell r="AH105">
            <v>22.33</v>
          </cell>
          <cell r="AI105">
            <v>0</v>
          </cell>
          <cell r="AJ105">
            <v>22.33</v>
          </cell>
        </row>
        <row r="106">
          <cell r="G106">
            <v>26.605676666666668</v>
          </cell>
          <cell r="H106">
            <v>1.5722699999999998</v>
          </cell>
          <cell r="I106">
            <v>2.4281099999999998</v>
          </cell>
          <cell r="J106">
            <v>0.26754</v>
          </cell>
          <cell r="K106">
            <v>6.6321770370370379</v>
          </cell>
          <cell r="L106">
            <v>35.968807037037038</v>
          </cell>
          <cell r="M106">
            <v>0.13826703703703705</v>
          </cell>
          <cell r="N106">
            <v>73.612847777777759</v>
          </cell>
          <cell r="O106">
            <v>9.1433228148148142</v>
          </cell>
          <cell r="P106">
            <v>0</v>
          </cell>
          <cell r="Q106">
            <v>0.4633594074074075</v>
          </cell>
          <cell r="R106">
            <v>9.6066822222222221</v>
          </cell>
          <cell r="S106">
            <v>83.219529999999978</v>
          </cell>
          <cell r="U106">
            <v>30348.899999999998</v>
          </cell>
          <cell r="V106">
            <v>1572.2699999999998</v>
          </cell>
          <cell r="W106">
            <v>2428.1099999999997</v>
          </cell>
          <cell r="X106">
            <v>267.53999999999996</v>
          </cell>
          <cell r="Y106">
            <v>2982.28</v>
          </cell>
          <cell r="Z106">
            <v>36033.86</v>
          </cell>
          <cell r="AA106">
            <v>209.33999999999997</v>
          </cell>
          <cell r="AB106">
            <v>73842.300000000017</v>
          </cell>
          <cell r="AC106">
            <v>8940.5399999999991</v>
          </cell>
          <cell r="AD106">
            <v>436.69</v>
          </cell>
          <cell r="AE106">
            <v>9377.2300000000014</v>
          </cell>
          <cell r="AF106">
            <v>83219.530000000013</v>
          </cell>
          <cell r="AG106">
            <v>78951.609999999986</v>
          </cell>
          <cell r="AH106">
            <v>69574.38</v>
          </cell>
          <cell r="AI106">
            <v>0</v>
          </cell>
          <cell r="AJ106">
            <v>69574.38</v>
          </cell>
        </row>
        <row r="108">
          <cell r="G108">
            <v>629.78986011715654</v>
          </cell>
          <cell r="H108">
            <v>18.03445</v>
          </cell>
          <cell r="I108">
            <v>9.94224</v>
          </cell>
          <cell r="J108">
            <v>14.618819999999999</v>
          </cell>
          <cell r="K108">
            <v>36.429912534236934</v>
          </cell>
          <cell r="L108">
            <v>91.205847436293467</v>
          </cell>
          <cell r="M108">
            <v>13.757772164023402</v>
          </cell>
          <cell r="N108">
            <v>813.77890225171029</v>
          </cell>
          <cell r="O108">
            <v>152.67157833614118</v>
          </cell>
          <cell r="P108">
            <v>6.8524658319984679</v>
          </cell>
          <cell r="Q108">
            <v>3.1654535801499759</v>
          </cell>
          <cell r="R108">
            <v>162.6894977482896</v>
          </cell>
          <cell r="S108">
            <v>976.46840000000009</v>
          </cell>
          <cell r="U108">
            <v>604726.36</v>
          </cell>
          <cell r="V108">
            <v>18034.45</v>
          </cell>
          <cell r="W108">
            <v>9942.239999999998</v>
          </cell>
          <cell r="X108">
            <v>14618.82</v>
          </cell>
          <cell r="Y108">
            <v>72511.539999999994</v>
          </cell>
          <cell r="Z108">
            <v>54277.97</v>
          </cell>
          <cell r="AA108">
            <v>1317.3</v>
          </cell>
          <cell r="AB108">
            <v>775428.68</v>
          </cell>
          <cell r="AC108">
            <v>197833.78999999998</v>
          </cell>
          <cell r="AD108">
            <v>3205.93</v>
          </cell>
          <cell r="AE108">
            <v>201039.72</v>
          </cell>
          <cell r="AF108">
            <v>976468.40000000014</v>
          </cell>
          <cell r="AG108">
            <v>933872.8899999999</v>
          </cell>
          <cell r="AH108">
            <v>732833.17</v>
          </cell>
          <cell r="AI108">
            <v>0</v>
          </cell>
          <cell r="AJ108">
            <v>732833.16999999993</v>
          </cell>
        </row>
        <row r="110">
          <cell r="G110">
            <v>994.82237856658196</v>
          </cell>
          <cell r="H110">
            <v>24.91478</v>
          </cell>
          <cell r="I110">
            <v>11.388949999999999</v>
          </cell>
          <cell r="J110">
            <v>24.321159999999999</v>
          </cell>
          <cell r="K110">
            <v>37.204613671568282</v>
          </cell>
          <cell r="L110">
            <v>92.01935576670698</v>
          </cell>
          <cell r="M110">
            <v>15.038263172398592</v>
          </cell>
          <cell r="N110">
            <v>1199.7095011772558</v>
          </cell>
          <cell r="O110">
            <v>336.90765768935938</v>
          </cell>
          <cell r="P110">
            <v>6.8524658319984679</v>
          </cell>
          <cell r="Q110">
            <v>3.6645053013863511</v>
          </cell>
          <cell r="R110">
            <v>347.42462882274418</v>
          </cell>
          <cell r="S110">
            <v>1547.1341299999999</v>
          </cell>
          <cell r="U110">
            <v>999369.08</v>
          </cell>
          <cell r="V110">
            <v>24914.78</v>
          </cell>
          <cell r="W110">
            <v>11388.949999999997</v>
          </cell>
          <cell r="X110">
            <v>14618.82</v>
          </cell>
          <cell r="Y110">
            <v>77112.739999999991</v>
          </cell>
          <cell r="Z110">
            <v>55099.55</v>
          </cell>
          <cell r="AA110">
            <v>1317.3</v>
          </cell>
          <cell r="AB110">
            <v>1193523.56</v>
          </cell>
          <cell r="AC110">
            <v>350404.64</v>
          </cell>
          <cell r="AD110">
            <v>3205.93</v>
          </cell>
          <cell r="AE110">
            <v>353610.57</v>
          </cell>
          <cell r="AF110">
            <v>1547134.1300000001</v>
          </cell>
          <cell r="AG110">
            <v>1486509.2399999998</v>
          </cell>
          <cell r="AH110">
            <v>1132898.67</v>
          </cell>
          <cell r="AI110">
            <v>0</v>
          </cell>
          <cell r="AJ110">
            <v>1132898.67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CC JUNE04"/>
      <sheetName val="CC MAY04"/>
      <sheetName val="CC APR04"/>
      <sheetName val="ADCT"/>
      <sheetName val="Backup"/>
      <sheetName val="BNET"/>
      <sheetName val="COMS"/>
      <sheetName val="OVHD_APRIL TO JUNE04_REGROUPED_"/>
      <sheetName val="Input"/>
      <sheetName val="CC_JUNE04"/>
      <sheetName val="CC_MAY04"/>
      <sheetName val="CC_APR04"/>
      <sheetName val="Invoiced Only with Revenue Est"/>
      <sheetName val="COST1_12FINAL"/>
      <sheetName val="P&amp;M assets &gt; 7 lakh"/>
    </sheetNames>
    <sheetDataSet>
      <sheetData sheetId="0"/>
      <sheetData sheetId="1"/>
      <sheetData sheetId="2"/>
      <sheetData sheetId="3" refreshError="1">
        <row r="4">
          <cell r="G4" t="str">
            <v>CIPL</v>
          </cell>
          <cell r="N4" t="str">
            <v>CIPL Total</v>
          </cell>
          <cell r="O4" t="str">
            <v>CPIPL</v>
          </cell>
          <cell r="R4" t="str">
            <v>CPIPL Total</v>
          </cell>
          <cell r="S4" t="str">
            <v>TOTAL INDIA</v>
          </cell>
          <cell r="U4" t="str">
            <v>CIPL</v>
          </cell>
          <cell r="AB4" t="str">
            <v>CIPL Total</v>
          </cell>
          <cell r="AC4" t="str">
            <v>CPIPL</v>
          </cell>
          <cell r="AE4" t="str">
            <v>CPIPL Total</v>
          </cell>
          <cell r="AF4" t="str">
            <v>Grand Total</v>
          </cell>
          <cell r="AG4" t="str">
            <v>EXCL N,C&amp; PONDI</v>
          </cell>
          <cell r="AH4" t="str">
            <v>EXCL N,C, PONDI &amp; CPIPL</v>
          </cell>
          <cell r="AJ4" t="str">
            <v>CIPL</v>
          </cell>
        </row>
        <row r="5">
          <cell r="C5" t="str">
            <v>Ledger Acc.</v>
          </cell>
          <cell r="D5" t="str">
            <v>Ledger Account Description</v>
          </cell>
          <cell r="E5" t="str">
            <v>basis</v>
          </cell>
          <cell r="G5" t="str">
            <v>OPERATION</v>
          </cell>
          <cell r="H5" t="str">
            <v>NOIDA</v>
          </cell>
          <cell r="I5" t="str">
            <v>PONDI</v>
          </cell>
          <cell r="J5" t="str">
            <v>CHENNAI</v>
          </cell>
          <cell r="K5" t="str">
            <v>CORPORATE</v>
          </cell>
          <cell r="L5" t="str">
            <v>FINANCE</v>
          </cell>
          <cell r="M5" t="str">
            <v>SALES/MKTG</v>
          </cell>
          <cell r="O5" t="str">
            <v>OPERATION</v>
          </cell>
          <cell r="P5" t="str">
            <v>CORPORATE</v>
          </cell>
          <cell r="Q5" t="str">
            <v>FINANCE</v>
          </cell>
          <cell r="U5" t="str">
            <v>OPERATION</v>
          </cell>
          <cell r="V5" t="str">
            <v>NOIDA</v>
          </cell>
          <cell r="W5" t="str">
            <v>PONDI</v>
          </cell>
          <cell r="X5" t="str">
            <v>CHENNAI</v>
          </cell>
          <cell r="Y5" t="str">
            <v>CORPORATE</v>
          </cell>
          <cell r="Z5" t="str">
            <v>FINANCE</v>
          </cell>
          <cell r="AA5" t="str">
            <v>SALES/MKTG</v>
          </cell>
          <cell r="AC5" t="str">
            <v>OPERATION</v>
          </cell>
          <cell r="AD5" t="str">
            <v>FINANCE</v>
          </cell>
        </row>
        <row r="6">
          <cell r="C6">
            <v>450100</v>
          </cell>
          <cell r="D6" t="str">
            <v xml:space="preserve">  DIRECT LABOR WAGES             </v>
          </cell>
          <cell r="E6" t="str">
            <v>CTC</v>
          </cell>
          <cell r="F6" t="str">
            <v>CIPL + CPIPL</v>
          </cell>
          <cell r="G6">
            <v>247.45573791933256</v>
          </cell>
          <cell r="H6">
            <v>4.4984700000000002</v>
          </cell>
          <cell r="I6">
            <v>1.3334000000000001</v>
          </cell>
          <cell r="J6">
            <v>5.3573000000000004</v>
          </cell>
          <cell r="N6">
            <v>258.64490791933258</v>
          </cell>
          <cell r="O6">
            <v>150.91995208066743</v>
          </cell>
          <cell r="R6">
            <v>150.91995208066743</v>
          </cell>
          <cell r="S6">
            <v>409.56486000000001</v>
          </cell>
          <cell r="U6">
            <v>280950.31</v>
          </cell>
          <cell r="V6">
            <v>4498.47</v>
          </cell>
          <cell r="W6">
            <v>1333.4</v>
          </cell>
          <cell r="X6">
            <v>5357.3</v>
          </cell>
          <cell r="AB6">
            <v>292139.48</v>
          </cell>
          <cell r="AC6">
            <v>117425.38</v>
          </cell>
          <cell r="AE6">
            <v>117425.38</v>
          </cell>
          <cell r="AF6">
            <v>409564.86</v>
          </cell>
          <cell r="AG6">
            <v>398375.69</v>
          </cell>
          <cell r="AH6">
            <v>280950.31</v>
          </cell>
          <cell r="AI6">
            <v>0</v>
          </cell>
          <cell r="AJ6">
            <v>280950.31</v>
          </cell>
        </row>
        <row r="7">
          <cell r="C7">
            <v>450101</v>
          </cell>
          <cell r="D7" t="str">
            <v xml:space="preserve">  DIRECT LABOR WAGES-OTHER SERV  </v>
          </cell>
          <cell r="E7" t="str">
            <v>CTC</v>
          </cell>
          <cell r="F7" t="str">
            <v>CIPL + CPIPL</v>
          </cell>
          <cell r="G7">
            <v>19.416397991127628</v>
          </cell>
          <cell r="H7">
            <v>0</v>
          </cell>
          <cell r="I7">
            <v>0</v>
          </cell>
          <cell r="J7">
            <v>0</v>
          </cell>
          <cell r="N7">
            <v>19.416397991127628</v>
          </cell>
          <cell r="O7">
            <v>11.841802008872376</v>
          </cell>
          <cell r="R7">
            <v>11.841802008872376</v>
          </cell>
          <cell r="S7">
            <v>31.258200000000002</v>
          </cell>
          <cell r="U7">
            <v>21676.13</v>
          </cell>
          <cell r="Y7">
            <v>237.96</v>
          </cell>
          <cell r="AB7">
            <v>21914.09</v>
          </cell>
          <cell r="AC7">
            <v>9344.11</v>
          </cell>
          <cell r="AE7">
            <v>9344.11</v>
          </cell>
          <cell r="AF7">
            <v>31258.2</v>
          </cell>
          <cell r="AG7">
            <v>31258.2</v>
          </cell>
          <cell r="AH7">
            <v>21914.09</v>
          </cell>
          <cell r="AI7">
            <v>0</v>
          </cell>
          <cell r="AJ7">
            <v>21914.09</v>
          </cell>
        </row>
        <row r="8">
          <cell r="C8">
            <v>450400</v>
          </cell>
          <cell r="D8" t="str">
            <v xml:space="preserve">  DIRECT LABOR BONUSES           </v>
          </cell>
          <cell r="E8" t="str">
            <v>CTC</v>
          </cell>
          <cell r="F8" t="str">
            <v>CIPL + CPIPL</v>
          </cell>
          <cell r="G8">
            <v>6.2418866404778237</v>
          </cell>
          <cell r="H8">
            <v>0</v>
          </cell>
          <cell r="I8">
            <v>0</v>
          </cell>
          <cell r="J8">
            <v>0</v>
          </cell>
          <cell r="N8">
            <v>6.2418866404778237</v>
          </cell>
          <cell r="O8">
            <v>3.8068433595221767</v>
          </cell>
          <cell r="R8">
            <v>3.8068433595221767</v>
          </cell>
          <cell r="S8">
            <v>10.048730000000001</v>
          </cell>
          <cell r="U8">
            <v>6798.87</v>
          </cell>
          <cell r="AB8">
            <v>6798.87</v>
          </cell>
          <cell r="AC8">
            <v>3249.86</v>
          </cell>
          <cell r="AE8">
            <v>3249.86</v>
          </cell>
          <cell r="AF8">
            <v>10048.73</v>
          </cell>
          <cell r="AG8">
            <v>10048.73</v>
          </cell>
          <cell r="AH8">
            <v>6798.869999999999</v>
          </cell>
          <cell r="AI8">
            <v>0</v>
          </cell>
          <cell r="AJ8">
            <v>6798.87</v>
          </cell>
        </row>
        <row r="9">
          <cell r="G9">
            <v>273.11402255093805</v>
          </cell>
          <cell r="H9">
            <v>4.4984700000000002</v>
          </cell>
          <cell r="I9">
            <v>1.3334000000000001</v>
          </cell>
          <cell r="J9">
            <v>5.3573000000000004</v>
          </cell>
          <cell r="K9">
            <v>0</v>
          </cell>
          <cell r="L9">
            <v>0</v>
          </cell>
          <cell r="M9">
            <v>0</v>
          </cell>
          <cell r="N9">
            <v>284.30319255093804</v>
          </cell>
          <cell r="O9">
            <v>166.568597449062</v>
          </cell>
          <cell r="P9">
            <v>0</v>
          </cell>
          <cell r="Q9">
            <v>0</v>
          </cell>
          <cell r="R9">
            <v>166.568597449062</v>
          </cell>
          <cell r="S9">
            <v>450.87178999999998</v>
          </cell>
          <cell r="U9">
            <v>309425.31</v>
          </cell>
          <cell r="V9">
            <v>4498.47</v>
          </cell>
          <cell r="W9">
            <v>1333.4</v>
          </cell>
          <cell r="X9">
            <v>5357.3</v>
          </cell>
          <cell r="Y9">
            <v>237.96</v>
          </cell>
          <cell r="Z9">
            <v>0</v>
          </cell>
          <cell r="AA9">
            <v>0</v>
          </cell>
          <cell r="AB9">
            <v>320852.44</v>
          </cell>
          <cell r="AC9">
            <v>130019.35</v>
          </cell>
          <cell r="AD9">
            <v>0</v>
          </cell>
          <cell r="AE9">
            <v>130019.35</v>
          </cell>
          <cell r="AF9">
            <v>450871.79</v>
          </cell>
          <cell r="AG9">
            <v>439682.62</v>
          </cell>
          <cell r="AH9">
            <v>309663.27</v>
          </cell>
          <cell r="AI9">
            <v>0</v>
          </cell>
          <cell r="AJ9">
            <v>309663.27</v>
          </cell>
        </row>
        <row r="11">
          <cell r="C11">
            <v>531500</v>
          </cell>
          <cell r="D11" t="str">
            <v xml:space="preserve">  UTILITIES ELECTRIC             </v>
          </cell>
          <cell r="E11" t="str">
            <v>Actuals</v>
          </cell>
          <cell r="F11" t="str">
            <v>CIPL + CPIPL</v>
          </cell>
          <cell r="G11">
            <v>91.918495898487393</v>
          </cell>
          <cell r="H11">
            <v>2.3818600000000001</v>
          </cell>
          <cell r="I11">
            <v>0.11331000000000001</v>
          </cell>
          <cell r="J11">
            <v>4.34504</v>
          </cell>
          <cell r="K11">
            <v>0.77470113733134949</v>
          </cell>
          <cell r="L11">
            <v>0.81350833041350623</v>
          </cell>
          <cell r="M11">
            <v>1.2804910083751904</v>
          </cell>
          <cell r="N11">
            <v>101.62740637460745</v>
          </cell>
          <cell r="O11">
            <v>17.667481904156205</v>
          </cell>
          <cell r="P11">
            <v>0</v>
          </cell>
          <cell r="Q11">
            <v>0.49905172123637537</v>
          </cell>
          <cell r="R11">
            <v>18.166533625392582</v>
          </cell>
          <cell r="S11">
            <v>119.79394000000002</v>
          </cell>
          <cell r="U11">
            <v>85217.41</v>
          </cell>
          <cell r="V11">
            <v>2381.86</v>
          </cell>
          <cell r="W11">
            <v>113.31</v>
          </cell>
          <cell r="X11">
            <v>4345.04</v>
          </cell>
          <cell r="Y11">
            <v>4363.24</v>
          </cell>
          <cell r="Z11">
            <v>821.58</v>
          </cell>
          <cell r="AB11">
            <v>97242.44</v>
          </cell>
          <cell r="AC11">
            <v>22551.5</v>
          </cell>
          <cell r="AE11">
            <v>22551.5</v>
          </cell>
          <cell r="AF11">
            <v>119793.94</v>
          </cell>
          <cell r="AG11">
            <v>112953.73000000001</v>
          </cell>
          <cell r="AH11">
            <v>90402.23000000001</v>
          </cell>
          <cell r="AI11">
            <v>0</v>
          </cell>
          <cell r="AJ11">
            <v>90402.23000000001</v>
          </cell>
        </row>
        <row r="12">
          <cell r="G12">
            <v>91.918495898487393</v>
          </cell>
          <cell r="H12">
            <v>2.3818600000000001</v>
          </cell>
          <cell r="I12">
            <v>0.11331000000000001</v>
          </cell>
          <cell r="J12">
            <v>4.34504</v>
          </cell>
          <cell r="K12">
            <v>0.77470113733134949</v>
          </cell>
          <cell r="L12">
            <v>0.81350833041350623</v>
          </cell>
          <cell r="M12">
            <v>1.2804910083751904</v>
          </cell>
          <cell r="N12">
            <v>101.62740637460745</v>
          </cell>
          <cell r="O12">
            <v>17.667481904156205</v>
          </cell>
          <cell r="P12">
            <v>0</v>
          </cell>
          <cell r="Q12">
            <v>0.49905172123637537</v>
          </cell>
          <cell r="R12">
            <v>18.166533625392582</v>
          </cell>
          <cell r="S12">
            <v>119.79394000000002</v>
          </cell>
          <cell r="U12">
            <v>85217.41</v>
          </cell>
          <cell r="V12">
            <v>2381.86</v>
          </cell>
          <cell r="W12">
            <v>113.31</v>
          </cell>
          <cell r="X12">
            <v>4345.04</v>
          </cell>
          <cell r="Y12">
            <v>4363.24</v>
          </cell>
          <cell r="Z12">
            <v>821.58</v>
          </cell>
          <cell r="AA12">
            <v>0</v>
          </cell>
          <cell r="AB12">
            <v>97242.44</v>
          </cell>
          <cell r="AC12">
            <v>22551.5</v>
          </cell>
          <cell r="AD12">
            <v>0</v>
          </cell>
          <cell r="AE12">
            <v>22551.5</v>
          </cell>
          <cell r="AF12">
            <v>119793.94</v>
          </cell>
          <cell r="AG12">
            <v>112953.73000000001</v>
          </cell>
          <cell r="AH12">
            <v>90402.23000000001</v>
          </cell>
          <cell r="AI12">
            <v>0</v>
          </cell>
          <cell r="AJ12">
            <v>90402.23000000001</v>
          </cell>
        </row>
        <row r="14">
          <cell r="G14">
            <v>365.03251844942542</v>
          </cell>
          <cell r="H14">
            <v>6.8803300000000007</v>
          </cell>
          <cell r="I14">
            <v>1.4467100000000002</v>
          </cell>
          <cell r="J14">
            <v>9.7023399999999995</v>
          </cell>
          <cell r="K14">
            <v>0.77470113733134949</v>
          </cell>
          <cell r="L14">
            <v>0.81350833041350623</v>
          </cell>
          <cell r="M14">
            <v>1.2804910083751904</v>
          </cell>
          <cell r="N14">
            <v>385.9305989255455</v>
          </cell>
          <cell r="O14">
            <v>184.2360793532182</v>
          </cell>
          <cell r="P14">
            <v>0</v>
          </cell>
          <cell r="Q14">
            <v>0.49905172123637537</v>
          </cell>
          <cell r="R14">
            <v>184.73513107445459</v>
          </cell>
          <cell r="S14">
            <v>570.66572999999994</v>
          </cell>
          <cell r="U14">
            <v>394642.72</v>
          </cell>
          <cell r="V14">
            <v>6880.33</v>
          </cell>
          <cell r="W14">
            <v>1446.71</v>
          </cell>
          <cell r="Y14">
            <v>4601.2</v>
          </cell>
          <cell r="Z14">
            <v>821.58</v>
          </cell>
          <cell r="AA14">
            <v>0</v>
          </cell>
          <cell r="AB14">
            <v>418094.88</v>
          </cell>
          <cell r="AC14">
            <v>152570.85</v>
          </cell>
          <cell r="AD14">
            <v>0</v>
          </cell>
          <cell r="AE14">
            <v>152570.85</v>
          </cell>
          <cell r="AF14">
            <v>570665.73</v>
          </cell>
          <cell r="AG14">
            <v>552636.35</v>
          </cell>
          <cell r="AH14">
            <v>400065.5</v>
          </cell>
          <cell r="AI14">
            <v>0</v>
          </cell>
          <cell r="AJ14">
            <v>400065.5</v>
          </cell>
        </row>
        <row r="16">
          <cell r="C16">
            <v>500000</v>
          </cell>
          <cell r="D16" t="str">
            <v xml:space="preserve">  IND SALARIES &amp; WAGES           </v>
          </cell>
          <cell r="E16" t="str">
            <v>Staff CTC</v>
          </cell>
          <cell r="F16" t="str">
            <v>CIPL + CPIPL</v>
          </cell>
          <cell r="G16">
            <v>183.77341437702742</v>
          </cell>
          <cell r="H16">
            <v>3.4606699999999999</v>
          </cell>
          <cell r="I16">
            <v>1.4187000000000001</v>
          </cell>
          <cell r="J16">
            <v>2.9971000000000001</v>
          </cell>
          <cell r="K16">
            <v>8.6840834792373496</v>
          </cell>
          <cell r="L16">
            <v>26.22740123111079</v>
          </cell>
          <cell r="M16">
            <v>7.7579114413600339</v>
          </cell>
          <cell r="N16">
            <v>234.31928052873559</v>
          </cell>
          <cell r="O16">
            <v>21.241113452631588</v>
          </cell>
          <cell r="P16">
            <v>4.1272160186328186</v>
          </cell>
          <cell r="Q16">
            <v>0</v>
          </cell>
          <cell r="R16">
            <v>25.368329471264406</v>
          </cell>
          <cell r="S16">
            <v>259.68761000000001</v>
          </cell>
          <cell r="U16">
            <v>180864.79</v>
          </cell>
          <cell r="V16">
            <v>3460.67</v>
          </cell>
          <cell r="W16">
            <v>1418.7</v>
          </cell>
          <cell r="X16">
            <v>2997.1</v>
          </cell>
          <cell r="Y16">
            <v>18662.53</v>
          </cell>
          <cell r="AB16">
            <v>207403.79000000004</v>
          </cell>
          <cell r="AC16">
            <v>52201.919999999998</v>
          </cell>
          <cell r="AD16">
            <v>81.900000000000006</v>
          </cell>
          <cell r="AE16">
            <v>52283.82</v>
          </cell>
          <cell r="AF16">
            <v>259687.61000000004</v>
          </cell>
          <cell r="AG16">
            <v>251811.14</v>
          </cell>
          <cell r="AH16">
            <v>199527.32</v>
          </cell>
          <cell r="AI16">
            <v>0</v>
          </cell>
          <cell r="AJ16">
            <v>199527.32</v>
          </cell>
        </row>
        <row r="17">
          <cell r="C17">
            <v>500100</v>
          </cell>
          <cell r="D17" t="str">
            <v xml:space="preserve">  INDIRECT BONUSES               </v>
          </cell>
          <cell r="E17" t="str">
            <v>Staff CTC</v>
          </cell>
          <cell r="F17" t="str">
            <v>CIPL + CPIPL</v>
          </cell>
          <cell r="G17">
            <v>6.1609829404926355</v>
          </cell>
          <cell r="H17">
            <v>0.53525</v>
          </cell>
          <cell r="I17">
            <v>0</v>
          </cell>
          <cell r="J17">
            <v>0</v>
          </cell>
          <cell r="K17">
            <v>0.29113291686266524</v>
          </cell>
          <cell r="L17">
            <v>0.87927066113502117</v>
          </cell>
          <cell r="M17">
            <v>0.26008310400117696</v>
          </cell>
          <cell r="N17">
            <v>8.1267196224914979</v>
          </cell>
          <cell r="O17">
            <v>0.71210592708610398</v>
          </cell>
          <cell r="P17">
            <v>0.13836445042239645</v>
          </cell>
          <cell r="Q17">
            <v>0</v>
          </cell>
          <cell r="R17">
            <v>0.85047037750850041</v>
          </cell>
          <cell r="S17">
            <v>8.9771899999999984</v>
          </cell>
          <cell r="U17">
            <v>6798.88</v>
          </cell>
          <cell r="V17">
            <v>535.25</v>
          </cell>
          <cell r="AB17">
            <v>7334.13</v>
          </cell>
          <cell r="AC17">
            <v>1643.06</v>
          </cell>
          <cell r="AE17">
            <v>1643.06</v>
          </cell>
          <cell r="AF17">
            <v>8977.19</v>
          </cell>
          <cell r="AG17">
            <v>8441.94</v>
          </cell>
          <cell r="AH17">
            <v>6798.880000000001</v>
          </cell>
          <cell r="AI17">
            <v>0</v>
          </cell>
          <cell r="AJ17">
            <v>6798.88</v>
          </cell>
        </row>
        <row r="18">
          <cell r="C18">
            <v>500200</v>
          </cell>
          <cell r="D18" t="str">
            <v xml:space="preserve">  IND EMPLOYEE BENEFITS          </v>
          </cell>
          <cell r="E18" t="str">
            <v>Staff CTC</v>
          </cell>
          <cell r="F18" t="str">
            <v>CIPL + CPIPL</v>
          </cell>
          <cell r="G18">
            <v>7.1946882080902697</v>
          </cell>
          <cell r="H18">
            <v>0.93767</v>
          </cell>
          <cell r="I18">
            <v>4.3060000000000001E-2</v>
          </cell>
          <cell r="J18">
            <v>0</v>
          </cell>
          <cell r="K18">
            <v>0.33997993245072289</v>
          </cell>
          <cell r="L18">
            <v>1.0267969118710198</v>
          </cell>
          <cell r="M18">
            <v>0.30372050362002129</v>
          </cell>
          <cell r="N18">
            <v>9.8459155560320344</v>
          </cell>
          <cell r="O18">
            <v>0.83158485683258743</v>
          </cell>
          <cell r="P18">
            <v>0.1615795871353779</v>
          </cell>
          <cell r="Q18">
            <v>0</v>
          </cell>
          <cell r="R18">
            <v>0.99316444396796533</v>
          </cell>
          <cell r="S18">
            <v>10.839079999999999</v>
          </cell>
          <cell r="U18">
            <v>7864.02</v>
          </cell>
          <cell r="V18">
            <v>937.67</v>
          </cell>
          <cell r="W18">
            <v>43.06</v>
          </cell>
          <cell r="AB18">
            <v>8844.75</v>
          </cell>
          <cell r="AC18">
            <v>1994.33</v>
          </cell>
          <cell r="AE18">
            <v>1994.33</v>
          </cell>
          <cell r="AF18">
            <v>10839.08</v>
          </cell>
          <cell r="AG18">
            <v>9858.35</v>
          </cell>
          <cell r="AH18">
            <v>7864.02</v>
          </cell>
          <cell r="AI18">
            <v>0</v>
          </cell>
          <cell r="AJ18">
            <v>7864.02</v>
          </cell>
        </row>
        <row r="19">
          <cell r="C19">
            <v>500201</v>
          </cell>
          <cell r="D19" t="str">
            <v xml:space="preserve">  IND EMPLOYEE HRA               </v>
          </cell>
          <cell r="E19" t="str">
            <v>Staff CTC</v>
          </cell>
          <cell r="F19" t="str">
            <v>CIPL + CPIPL</v>
          </cell>
          <cell r="G19">
            <v>0</v>
          </cell>
          <cell r="H19">
            <v>1.4067499999999999</v>
          </cell>
          <cell r="I19">
            <v>6.7989999999999995E-2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1.4747399999999999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1.4747399999999999</v>
          </cell>
          <cell r="V19">
            <v>1406.75</v>
          </cell>
          <cell r="W19">
            <v>67.989999999999995</v>
          </cell>
          <cell r="AB19">
            <v>1474.74</v>
          </cell>
          <cell r="AE19">
            <v>0</v>
          </cell>
          <cell r="AF19">
            <v>1474.74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C20">
            <v>500202</v>
          </cell>
          <cell r="D20" t="str">
            <v xml:space="preserve">  INDIRECT EMP. CO. CONTRI TO PF </v>
          </cell>
          <cell r="E20" t="str">
            <v>Staff CTC</v>
          </cell>
          <cell r="F20" t="str">
            <v>CIPL + CPIPL</v>
          </cell>
          <cell r="G20">
            <v>20.834903624776086</v>
          </cell>
          <cell r="H20">
            <v>1.3023399999999998</v>
          </cell>
          <cell r="I20">
            <v>0</v>
          </cell>
          <cell r="J20">
            <v>0.6654500000000001</v>
          </cell>
          <cell r="K20">
            <v>0.98453872108085405</v>
          </cell>
          <cell r="L20">
            <v>2.9734734963211049</v>
          </cell>
          <cell r="M20">
            <v>0.87953601862495123</v>
          </cell>
          <cell r="N20">
            <v>27.640241860802995</v>
          </cell>
          <cell r="O20">
            <v>2.4081641687331881</v>
          </cell>
          <cell r="P20">
            <v>0.46791397046381494</v>
          </cell>
          <cell r="Q20">
            <v>0</v>
          </cell>
          <cell r="R20">
            <v>2.8760781391970029</v>
          </cell>
          <cell r="S20">
            <v>30.516319999999997</v>
          </cell>
          <cell r="U20">
            <v>20609.52</v>
          </cell>
          <cell r="V20">
            <v>1302.3399999999999</v>
          </cell>
          <cell r="X20">
            <v>665.45</v>
          </cell>
          <cell r="Y20">
            <v>2227.42</v>
          </cell>
          <cell r="AB20">
            <v>24804.730000000003</v>
          </cell>
          <cell r="AC20">
            <v>5711.59</v>
          </cell>
          <cell r="AE20">
            <v>5711.59</v>
          </cell>
          <cell r="AF20">
            <v>30516.320000000003</v>
          </cell>
          <cell r="AG20">
            <v>28548.530000000002</v>
          </cell>
          <cell r="AH20">
            <v>22836.940000000002</v>
          </cell>
          <cell r="AI20">
            <v>0</v>
          </cell>
          <cell r="AJ20">
            <v>22836.940000000002</v>
          </cell>
        </row>
        <row r="21">
          <cell r="C21">
            <v>500207</v>
          </cell>
          <cell r="D21" t="str">
            <v xml:space="preserve">  MEDICAL                        </v>
          </cell>
          <cell r="E21" t="str">
            <v>Staff CTC</v>
          </cell>
          <cell r="F21" t="str">
            <v>CIPL + CPIPL</v>
          </cell>
          <cell r="G21">
            <v>3.8140127157964807</v>
          </cell>
          <cell r="H21">
            <v>0.11331000000000001</v>
          </cell>
          <cell r="I21">
            <v>4.8079999999999998E-2</v>
          </cell>
          <cell r="J21">
            <v>0.13313999999999998</v>
          </cell>
          <cell r="K21">
            <v>0.18022848912682393</v>
          </cell>
          <cell r="L21">
            <v>0.54432052719295432</v>
          </cell>
          <cell r="M21">
            <v>0.16100681910750259</v>
          </cell>
          <cell r="N21">
            <v>4.994098551223761</v>
          </cell>
          <cell r="O21">
            <v>0.44083567299786586</v>
          </cell>
          <cell r="P21">
            <v>8.5655775778371926E-2</v>
          </cell>
          <cell r="Q21">
            <v>0</v>
          </cell>
          <cell r="R21">
            <v>0.52649144877623777</v>
          </cell>
          <cell r="S21">
            <v>5.5205899999999986</v>
          </cell>
          <cell r="U21">
            <v>4849.8599999999997</v>
          </cell>
          <cell r="V21">
            <v>113.31</v>
          </cell>
          <cell r="W21">
            <v>48.08</v>
          </cell>
          <cell r="X21">
            <v>133.13999999999999</v>
          </cell>
          <cell r="AB21">
            <v>5144.3900000000003</v>
          </cell>
          <cell r="AC21">
            <v>376.2</v>
          </cell>
          <cell r="AE21">
            <v>376.2</v>
          </cell>
          <cell r="AF21">
            <v>5520.59</v>
          </cell>
          <cell r="AG21">
            <v>5226.0599999999995</v>
          </cell>
          <cell r="AH21">
            <v>4849.8599999999997</v>
          </cell>
          <cell r="AI21">
            <v>0</v>
          </cell>
          <cell r="AJ21">
            <v>4849.8599999999997</v>
          </cell>
        </row>
        <row r="22">
          <cell r="C22">
            <v>500209</v>
          </cell>
          <cell r="D22" t="str">
            <v xml:space="preserve">  INDIRECT - SERVICE AWARD       </v>
          </cell>
          <cell r="E22" t="str">
            <v>Staff CTC</v>
          </cell>
          <cell r="F22" t="str">
            <v>CIPL + CPIPL</v>
          </cell>
          <cell r="G22">
            <v>2.8530764573361442</v>
          </cell>
          <cell r="H22">
            <v>0</v>
          </cell>
          <cell r="I22">
            <v>0</v>
          </cell>
          <cell r="J22">
            <v>0</v>
          </cell>
          <cell r="K22">
            <v>0.13482012189925882</v>
          </cell>
          <cell r="L22">
            <v>0.4071795762366005</v>
          </cell>
          <cell r="M22">
            <v>0.12044133024613311</v>
          </cell>
          <cell r="N22">
            <v>3.5155174857181364</v>
          </cell>
          <cell r="O22">
            <v>0.32976761586949577</v>
          </cell>
          <cell r="P22">
            <v>6.407489841236727E-2</v>
          </cell>
          <cell r="Q22">
            <v>0</v>
          </cell>
          <cell r="R22">
            <v>0.39384251428186301</v>
          </cell>
          <cell r="S22">
            <v>3.9093599999999995</v>
          </cell>
          <cell r="U22">
            <v>3682.73</v>
          </cell>
          <cell r="AB22">
            <v>3682.73</v>
          </cell>
          <cell r="AC22">
            <v>226.63</v>
          </cell>
          <cell r="AE22">
            <v>226.63</v>
          </cell>
          <cell r="AF22">
            <v>3909.36</v>
          </cell>
          <cell r="AG22">
            <v>3909.36</v>
          </cell>
          <cell r="AH22">
            <v>3682.73</v>
          </cell>
          <cell r="AI22">
            <v>0</v>
          </cell>
          <cell r="AJ22">
            <v>3682.73</v>
          </cell>
        </row>
        <row r="23">
          <cell r="C23">
            <v>500210</v>
          </cell>
          <cell r="D23" t="str">
            <v xml:space="preserve">  GRATUTIY/MEDICLAIM/OTHER BENEF </v>
          </cell>
          <cell r="E23" t="str">
            <v>Staff CTC</v>
          </cell>
          <cell r="F23" t="str">
            <v>CIPL + CPIPL</v>
          </cell>
          <cell r="G23">
            <v>5.2324500919781016</v>
          </cell>
          <cell r="H23">
            <v>0</v>
          </cell>
          <cell r="I23">
            <v>0</v>
          </cell>
          <cell r="J23">
            <v>0.16813999999999998</v>
          </cell>
          <cell r="K23">
            <v>0.2472557499881827</v>
          </cell>
          <cell r="L23">
            <v>0.74675419428473711</v>
          </cell>
          <cell r="M23">
            <v>0.22088551041241677</v>
          </cell>
          <cell r="N23">
            <v>6.6154855466634377</v>
          </cell>
          <cell r="O23">
            <v>0.60478315873763777</v>
          </cell>
          <cell r="P23">
            <v>0.1175112945989228</v>
          </cell>
          <cell r="Q23">
            <v>0</v>
          </cell>
          <cell r="R23">
            <v>0.72229445333656062</v>
          </cell>
          <cell r="S23">
            <v>7.3377799999999986</v>
          </cell>
          <cell r="U23">
            <v>5871.79</v>
          </cell>
          <cell r="X23">
            <v>168.14</v>
          </cell>
          <cell r="Z23">
            <v>-16.600000000000001</v>
          </cell>
          <cell r="AB23">
            <v>6023.33</v>
          </cell>
          <cell r="AC23">
            <v>1314.45</v>
          </cell>
          <cell r="AE23">
            <v>1314.45</v>
          </cell>
          <cell r="AF23">
            <v>7337.78</v>
          </cell>
          <cell r="AG23">
            <v>7169.6399999999994</v>
          </cell>
          <cell r="AH23">
            <v>5855.19</v>
          </cell>
          <cell r="AI23">
            <v>0</v>
          </cell>
          <cell r="AJ23">
            <v>5855.19</v>
          </cell>
        </row>
        <row r="24">
          <cell r="C24">
            <v>500211</v>
          </cell>
          <cell r="D24" t="str">
            <v xml:space="preserve">  INDIRECT - CONVEYANCE REIMBURS </v>
          </cell>
          <cell r="E24" t="str">
            <v>Staff CTC</v>
          </cell>
          <cell r="F24" t="str">
            <v>CIPL + CPIPL</v>
          </cell>
          <cell r="G24">
            <v>27.70700275033834</v>
          </cell>
          <cell r="H24">
            <v>0.39504</v>
          </cell>
          <cell r="I24">
            <v>0.20022999999999999</v>
          </cell>
          <cell r="J24">
            <v>2.2125300000000001</v>
          </cell>
          <cell r="K24">
            <v>1.3092749332597393</v>
          </cell>
          <cell r="L24">
            <v>3.954231794125346</v>
          </cell>
          <cell r="M24">
            <v>1.169638570254008</v>
          </cell>
          <cell r="N24">
            <v>36.947948047977441</v>
          </cell>
          <cell r="O24">
            <v>3.2024631574015148</v>
          </cell>
          <cell r="P24">
            <v>0.62224879462104943</v>
          </cell>
          <cell r="Q24">
            <v>0</v>
          </cell>
          <cell r="R24">
            <v>3.8247119520225641</v>
          </cell>
          <cell r="S24">
            <v>40.772660000000002</v>
          </cell>
          <cell r="U24">
            <v>29089.48</v>
          </cell>
          <cell r="V24">
            <v>395.04</v>
          </cell>
          <cell r="W24">
            <v>200.23</v>
          </cell>
          <cell r="X24">
            <v>2212.5300000000002</v>
          </cell>
          <cell r="AB24">
            <v>31897.279999999999</v>
          </cell>
          <cell r="AC24">
            <v>8873.0400000000009</v>
          </cell>
          <cell r="AD24">
            <v>2.34</v>
          </cell>
          <cell r="AE24">
            <v>8875.380000000001</v>
          </cell>
          <cell r="AF24">
            <v>40772.660000000003</v>
          </cell>
          <cell r="AG24">
            <v>37964.86</v>
          </cell>
          <cell r="AH24">
            <v>29089.48</v>
          </cell>
          <cell r="AI24">
            <v>0</v>
          </cell>
          <cell r="AJ24">
            <v>29089.48</v>
          </cell>
        </row>
        <row r="25">
          <cell r="C25">
            <v>500212</v>
          </cell>
          <cell r="D25" t="str">
            <v xml:space="preserve">  INDIRECT - ENTERTAINMENT REIMB </v>
          </cell>
          <cell r="E25" t="str">
            <v>Staff CTC</v>
          </cell>
          <cell r="F25" t="str">
            <v>CIPL + CPIPL</v>
          </cell>
          <cell r="G25">
            <v>8.4068238742836119</v>
          </cell>
          <cell r="H25">
            <v>0</v>
          </cell>
          <cell r="I25">
            <v>5.6659999999999995E-2</v>
          </cell>
          <cell r="J25">
            <v>0.11966</v>
          </cell>
          <cell r="K25">
            <v>0.39725855106412228</v>
          </cell>
          <cell r="L25">
            <v>1.1997880301541581</v>
          </cell>
          <cell r="M25">
            <v>0.35489026168932231</v>
          </cell>
          <cell r="N25">
            <v>10.535080717191216</v>
          </cell>
          <cell r="O25">
            <v>0.97168733734030355</v>
          </cell>
          <cell r="P25">
            <v>0.18880194546848122</v>
          </cell>
          <cell r="Q25">
            <v>0</v>
          </cell>
          <cell r="R25">
            <v>1.1604892828087847</v>
          </cell>
          <cell r="S25">
            <v>11.69557</v>
          </cell>
          <cell r="U25">
            <v>9011.2800000000007</v>
          </cell>
          <cell r="W25">
            <v>56.66</v>
          </cell>
          <cell r="X25">
            <v>119.66</v>
          </cell>
          <cell r="AB25">
            <v>9187.6</v>
          </cell>
          <cell r="AC25">
            <v>2507.9699999999998</v>
          </cell>
          <cell r="AE25">
            <v>2507.9699999999998</v>
          </cell>
          <cell r="AF25">
            <v>11695.57</v>
          </cell>
          <cell r="AG25">
            <v>11519.25</v>
          </cell>
          <cell r="AH25">
            <v>9011.2800000000007</v>
          </cell>
          <cell r="AI25">
            <v>0</v>
          </cell>
          <cell r="AJ25">
            <v>9011.2800000000007</v>
          </cell>
        </row>
        <row r="26">
          <cell r="C26">
            <v>500213</v>
          </cell>
          <cell r="D26" t="str">
            <v xml:space="preserve">  INDIRECT - BOOKS AND PERIODICA </v>
          </cell>
          <cell r="E26" t="str">
            <v>Staff CTC</v>
          </cell>
          <cell r="F26" t="str">
            <v>CIPL + CPIPL</v>
          </cell>
          <cell r="G26">
            <v>8.5056980630101311</v>
          </cell>
          <cell r="H26">
            <v>6.4590000000000009E-2</v>
          </cell>
          <cell r="I26">
            <v>5.0990000000000001E-2</v>
          </cell>
          <cell r="J26">
            <v>0.11966</v>
          </cell>
          <cell r="K26">
            <v>0.4019307813306906</v>
          </cell>
          <cell r="L26">
            <v>1.2138989559805173</v>
          </cell>
          <cell r="M26">
            <v>0.35906419077790619</v>
          </cell>
          <cell r="N26">
            <v>10.715831991099245</v>
          </cell>
          <cell r="O26">
            <v>0.98311552932006496</v>
          </cell>
          <cell r="P26">
            <v>0.1910224795806908</v>
          </cell>
          <cell r="Q26">
            <v>0</v>
          </cell>
          <cell r="R26">
            <v>1.1741380089007558</v>
          </cell>
          <cell r="S26">
            <v>11.889970000000002</v>
          </cell>
          <cell r="U26">
            <v>9087.36</v>
          </cell>
          <cell r="V26">
            <v>64.59</v>
          </cell>
          <cell r="W26">
            <v>50.99</v>
          </cell>
          <cell r="X26">
            <v>119.66</v>
          </cell>
          <cell r="AB26">
            <v>9322.6</v>
          </cell>
          <cell r="AC26">
            <v>2566.8000000000002</v>
          </cell>
          <cell r="AD26">
            <v>0.56999999999999995</v>
          </cell>
          <cell r="AE26">
            <v>2567.3700000000003</v>
          </cell>
          <cell r="AF26">
            <v>11889.970000000001</v>
          </cell>
          <cell r="AG26">
            <v>11654.730000000001</v>
          </cell>
          <cell r="AH26">
            <v>9087.36</v>
          </cell>
          <cell r="AI26">
            <v>0</v>
          </cell>
          <cell r="AJ26">
            <v>9087.36</v>
          </cell>
        </row>
        <row r="27">
          <cell r="C27">
            <v>500214</v>
          </cell>
          <cell r="D27" t="str">
            <v xml:space="preserve">  INDIRECT - TELEPHONE REIMBURSE </v>
          </cell>
          <cell r="E27" t="str">
            <v>Staff CTC</v>
          </cell>
          <cell r="F27" t="str">
            <v>CIPL + CPIPL</v>
          </cell>
          <cell r="G27">
            <v>0.15050800074601289</v>
          </cell>
          <cell r="H27">
            <v>0</v>
          </cell>
          <cell r="I27">
            <v>0</v>
          </cell>
          <cell r="J27">
            <v>0</v>
          </cell>
          <cell r="K27">
            <v>7.112149748113283E-3</v>
          </cell>
          <cell r="L27">
            <v>2.147989543231478E-2</v>
          </cell>
          <cell r="M27">
            <v>6.353627073654008E-3</v>
          </cell>
          <cell r="N27">
            <v>0.18545367300009497</v>
          </cell>
          <cell r="O27">
            <v>1.7396191555847023E-2</v>
          </cell>
          <cell r="P27">
            <v>3.3801354440579794E-3</v>
          </cell>
          <cell r="Q27">
            <v>0</v>
          </cell>
          <cell r="R27">
            <v>2.0776326999905004E-2</v>
          </cell>
          <cell r="S27">
            <v>0.20622999999999997</v>
          </cell>
          <cell r="U27">
            <v>169.97</v>
          </cell>
          <cell r="AB27">
            <v>169.97</v>
          </cell>
          <cell r="AC27">
            <v>36.26</v>
          </cell>
          <cell r="AE27">
            <v>36.26</v>
          </cell>
          <cell r="AF27">
            <v>206.23</v>
          </cell>
          <cell r="AG27">
            <v>206.23</v>
          </cell>
          <cell r="AH27">
            <v>169.97</v>
          </cell>
          <cell r="AI27">
            <v>0</v>
          </cell>
          <cell r="AJ27">
            <v>169.97</v>
          </cell>
        </row>
        <row r="28">
          <cell r="C28">
            <v>500216</v>
          </cell>
          <cell r="D28" t="str">
            <v xml:space="preserve">  INDIRECT - CAR REIMBURSEMENT   </v>
          </cell>
          <cell r="E28" t="str">
            <v>Staff CTC</v>
          </cell>
          <cell r="F28" t="str">
            <v>CIPL + CPIPL</v>
          </cell>
          <cell r="G28">
            <v>1.7772978432660873</v>
          </cell>
          <cell r="H28">
            <v>0</v>
          </cell>
          <cell r="I28">
            <v>0</v>
          </cell>
          <cell r="J28">
            <v>0</v>
          </cell>
          <cell r="K28">
            <v>8.3984959906804421E-2</v>
          </cell>
          <cell r="L28">
            <v>0.2536487870160315</v>
          </cell>
          <cell r="M28">
            <v>7.5027823364542529E-2</v>
          </cell>
          <cell r="N28">
            <v>2.1899594135534657</v>
          </cell>
          <cell r="O28">
            <v>0.20542571544369997</v>
          </cell>
          <cell r="P28">
            <v>3.991487100283371E-2</v>
          </cell>
          <cell r="Q28">
            <v>0</v>
          </cell>
          <cell r="R28">
            <v>0.24534058644653367</v>
          </cell>
          <cell r="S28">
            <v>2.4352999999999994</v>
          </cell>
          <cell r="U28">
            <v>2635.41</v>
          </cell>
          <cell r="Z28">
            <v>-200.11</v>
          </cell>
          <cell r="AB28">
            <v>2435.2999999999997</v>
          </cell>
          <cell r="AE28">
            <v>0</v>
          </cell>
          <cell r="AF28">
            <v>2435.2999999999997</v>
          </cell>
          <cell r="AG28">
            <v>2435.2999999999997</v>
          </cell>
          <cell r="AH28">
            <v>2435.2999999999997</v>
          </cell>
          <cell r="AI28">
            <v>0</v>
          </cell>
          <cell r="AJ28">
            <v>2435.2999999999997</v>
          </cell>
        </row>
        <row r="29">
          <cell r="C29">
            <v>510114</v>
          </cell>
          <cell r="D29" t="str">
            <v xml:space="preserve">  LEAVE TRAVEL ALLOWANCE REIMB.  </v>
          </cell>
          <cell r="E29" t="str">
            <v>Staff CTC</v>
          </cell>
          <cell r="F29" t="str">
            <v>CIPL + CPIPL</v>
          </cell>
          <cell r="G29">
            <v>8.6923095928106235</v>
          </cell>
          <cell r="H29">
            <v>0</v>
          </cell>
          <cell r="I29">
            <v>7.1200000000000005E-3</v>
          </cell>
          <cell r="J29">
            <v>0</v>
          </cell>
          <cell r="K29">
            <v>0.4107489779586912</v>
          </cell>
          <cell r="L29">
            <v>1.240531401609392</v>
          </cell>
          <cell r="M29">
            <v>0.36694191197624459</v>
          </cell>
          <cell r="N29">
            <v>10.717651884354952</v>
          </cell>
          <cell r="O29">
            <v>1.0046846811448726</v>
          </cell>
          <cell r="P29">
            <v>0.19521343450017689</v>
          </cell>
          <cell r="Q29">
            <v>0</v>
          </cell>
          <cell r="R29">
            <v>1.1998981156450494</v>
          </cell>
          <cell r="S29">
            <v>11.917550000000002</v>
          </cell>
          <cell r="U29">
            <v>8484.94</v>
          </cell>
          <cell r="W29">
            <v>7.12</v>
          </cell>
          <cell r="AB29">
            <v>8492.0600000000013</v>
          </cell>
          <cell r="AC29">
            <v>3425.49</v>
          </cell>
          <cell r="AE29">
            <v>3425.49</v>
          </cell>
          <cell r="AF29">
            <v>11917.550000000001</v>
          </cell>
          <cell r="AG29">
            <v>11910.43</v>
          </cell>
          <cell r="AH29">
            <v>8484.94</v>
          </cell>
          <cell r="AI29">
            <v>0</v>
          </cell>
          <cell r="AJ29">
            <v>8484.94</v>
          </cell>
        </row>
        <row r="30">
          <cell r="C30">
            <v>530102</v>
          </cell>
          <cell r="D30" t="str">
            <v xml:space="preserve">  HOUSE RENTAL - EMPLOYEE        </v>
          </cell>
          <cell r="E30" t="str">
            <v>Staff CTC</v>
          </cell>
          <cell r="F30" t="str">
            <v>CIPL + CPIPL</v>
          </cell>
          <cell r="G30">
            <v>9.5791704884444044</v>
          </cell>
          <cell r="H30">
            <v>0</v>
          </cell>
          <cell r="I30">
            <v>0</v>
          </cell>
          <cell r="J30">
            <v>0</v>
          </cell>
          <cell r="K30">
            <v>0.45265696600071842</v>
          </cell>
          <cell r="L30">
            <v>1.3671006152511946</v>
          </cell>
          <cell r="M30">
            <v>0.40438034295090564</v>
          </cell>
          <cell r="N30">
            <v>11.803308412647223</v>
          </cell>
          <cell r="O30">
            <v>1.1071908731570206</v>
          </cell>
          <cell r="P30">
            <v>0.21513071419575594</v>
          </cell>
          <cell r="Q30">
            <v>0</v>
          </cell>
          <cell r="R30">
            <v>1.3223215873527765</v>
          </cell>
          <cell r="S30">
            <v>13.125629999999999</v>
          </cell>
          <cell r="U30">
            <v>772.75</v>
          </cell>
          <cell r="V30">
            <v>0</v>
          </cell>
          <cell r="Y30">
            <v>9498.61</v>
          </cell>
          <cell r="Z30">
            <v>2117.25</v>
          </cell>
          <cell r="AA30">
            <v>737.02</v>
          </cell>
          <cell r="AB30">
            <v>13125.630000000001</v>
          </cell>
          <cell r="AE30">
            <v>0</v>
          </cell>
          <cell r="AF30">
            <v>13125.630000000001</v>
          </cell>
          <cell r="AG30">
            <v>13125.630000000001</v>
          </cell>
          <cell r="AH30">
            <v>13125.630000000001</v>
          </cell>
          <cell r="AI30">
            <v>0</v>
          </cell>
          <cell r="AJ30">
            <v>13125.630000000001</v>
          </cell>
        </row>
        <row r="31">
          <cell r="C31">
            <v>500215</v>
          </cell>
          <cell r="D31" t="str">
            <v xml:space="preserve">  INDIRECT - FLAT MAINTENACE     </v>
          </cell>
          <cell r="E31" t="str">
            <v>Staff CTC</v>
          </cell>
          <cell r="F31" t="str">
            <v>CIPL + CPIPL</v>
          </cell>
          <cell r="G31">
            <v>4.95538634081088E-2</v>
          </cell>
          <cell r="H31">
            <v>0</v>
          </cell>
          <cell r="I31">
            <v>0</v>
          </cell>
          <cell r="J31">
            <v>0</v>
          </cell>
          <cell r="K31">
            <v>2.3416329723943748E-3</v>
          </cell>
          <cell r="L31">
            <v>7.0721277207689169E-3</v>
          </cell>
          <cell r="M31">
            <v>2.0918938966256475E-3</v>
          </cell>
          <cell r="N31">
            <v>6.1059517997897737E-2</v>
          </cell>
          <cell r="O31">
            <v>5.7275925260244038E-3</v>
          </cell>
          <cell r="P31">
            <v>1.1128894760778589E-3</v>
          </cell>
          <cell r="Q31">
            <v>0</v>
          </cell>
          <cell r="R31">
            <v>6.840482002102263E-3</v>
          </cell>
          <cell r="S31">
            <v>6.7900000000000002E-2</v>
          </cell>
          <cell r="AB31">
            <v>0</v>
          </cell>
          <cell r="AC31">
            <v>67.900000000000006</v>
          </cell>
          <cell r="AE31">
            <v>67.900000000000006</v>
          </cell>
          <cell r="AF31">
            <v>67.900000000000006</v>
          </cell>
          <cell r="AG31">
            <v>67.900000000000006</v>
          </cell>
          <cell r="AH31">
            <v>0</v>
          </cell>
          <cell r="AI31">
            <v>0</v>
          </cell>
          <cell r="AJ31">
            <v>0</v>
          </cell>
        </row>
        <row r="32">
          <cell r="G32">
            <v>294.73189289180436</v>
          </cell>
          <cell r="H32">
            <v>8.2156200000000013</v>
          </cell>
          <cell r="I32">
            <v>1.89283</v>
          </cell>
          <cell r="J32">
            <v>6.41568</v>
          </cell>
          <cell r="K32">
            <v>13.927348362887132</v>
          </cell>
          <cell r="L32">
            <v>42.062948205441963</v>
          </cell>
          <cell r="M32">
            <v>12.441973349355443</v>
          </cell>
          <cell r="N32">
            <v>379.68829280948893</v>
          </cell>
          <cell r="O32">
            <v>34.066045930777811</v>
          </cell>
          <cell r="P32">
            <v>6.6191412597331949</v>
          </cell>
          <cell r="Q32">
            <v>0</v>
          </cell>
          <cell r="R32">
            <v>40.685187190511002</v>
          </cell>
          <cell r="S32">
            <v>420.37348000000003</v>
          </cell>
          <cell r="U32">
            <v>289792.77999999997</v>
          </cell>
          <cell r="V32">
            <v>8215.6200000000008</v>
          </cell>
          <cell r="W32">
            <v>1892.83</v>
          </cell>
          <cell r="X32">
            <v>6415.68</v>
          </cell>
          <cell r="Y32">
            <v>30388.559999999998</v>
          </cell>
          <cell r="Z32">
            <v>1900.54</v>
          </cell>
          <cell r="AA32">
            <v>737.02</v>
          </cell>
          <cell r="AB32">
            <v>339343.03</v>
          </cell>
          <cell r="AC32">
            <v>80945.639999999985</v>
          </cell>
          <cell r="AD32">
            <v>84.81</v>
          </cell>
          <cell r="AE32">
            <v>81030.449999999983</v>
          </cell>
          <cell r="AF32">
            <v>420373.4800000001</v>
          </cell>
          <cell r="AG32">
            <v>403849.35</v>
          </cell>
          <cell r="AH32">
            <v>322818.89999999997</v>
          </cell>
          <cell r="AI32">
            <v>0</v>
          </cell>
          <cell r="AJ32">
            <v>322818.89999999997</v>
          </cell>
        </row>
        <row r="34">
          <cell r="C34">
            <v>510106</v>
          </cell>
          <cell r="D34" t="str">
            <v xml:space="preserve">  STAFF WELFARE                  </v>
          </cell>
          <cell r="E34" t="str">
            <v>Staff CTC</v>
          </cell>
          <cell r="F34" t="str">
            <v>CIPL + CPIPL</v>
          </cell>
          <cell r="G34">
            <v>10.389292227415996</v>
          </cell>
          <cell r="H34">
            <v>0.18866999999999998</v>
          </cell>
          <cell r="I34">
            <v>0.21106</v>
          </cell>
          <cell r="J34">
            <v>5.8009999999999999E-2</v>
          </cell>
          <cell r="K34">
            <v>0.49093869915250593</v>
          </cell>
          <cell r="L34">
            <v>1.4827179256553116</v>
          </cell>
          <cell r="M34">
            <v>0.43857926518874502</v>
          </cell>
          <cell r="N34">
            <v>13.259268117412558</v>
          </cell>
          <cell r="O34">
            <v>1.2008273103221663</v>
          </cell>
          <cell r="P34">
            <v>0.23332457226527326</v>
          </cell>
          <cell r="Q34">
            <v>0</v>
          </cell>
          <cell r="R34">
            <v>1.4341518825874395</v>
          </cell>
          <cell r="S34">
            <v>14.693419999999998</v>
          </cell>
          <cell r="U34">
            <v>9596.1</v>
          </cell>
          <cell r="V34">
            <v>188.67</v>
          </cell>
          <cell r="W34">
            <v>211.06</v>
          </cell>
          <cell r="X34">
            <v>58.01</v>
          </cell>
          <cell r="Y34">
            <v>487.47</v>
          </cell>
          <cell r="Z34">
            <v>747.46</v>
          </cell>
          <cell r="AB34">
            <v>11288.77</v>
          </cell>
          <cell r="AC34">
            <v>3399.47</v>
          </cell>
          <cell r="AD34">
            <v>5.18</v>
          </cell>
          <cell r="AE34">
            <v>3404.6499999999996</v>
          </cell>
          <cell r="AF34">
            <v>14693.42</v>
          </cell>
          <cell r="AG34">
            <v>14235.68</v>
          </cell>
          <cell r="AH34">
            <v>10831.03</v>
          </cell>
          <cell r="AI34">
            <v>0</v>
          </cell>
          <cell r="AJ34">
            <v>10831.029999999999</v>
          </cell>
        </row>
        <row r="35">
          <cell r="G35">
            <v>10.389292227415996</v>
          </cell>
          <cell r="H35">
            <v>0.18866999999999998</v>
          </cell>
          <cell r="I35">
            <v>0.21106</v>
          </cell>
          <cell r="J35">
            <v>5.8009999999999999E-2</v>
          </cell>
          <cell r="K35">
            <v>0.49093869915250593</v>
          </cell>
          <cell r="L35">
            <v>1.4827179256553116</v>
          </cell>
          <cell r="M35">
            <v>0.43857926518874502</v>
          </cell>
          <cell r="N35">
            <v>13.259268117412558</v>
          </cell>
          <cell r="O35">
            <v>1.2008273103221663</v>
          </cell>
          <cell r="P35">
            <v>0.23332457226527326</v>
          </cell>
          <cell r="Q35">
            <v>0</v>
          </cell>
          <cell r="R35">
            <v>1.4341518825874395</v>
          </cell>
          <cell r="S35">
            <v>14.693419999999998</v>
          </cell>
          <cell r="U35">
            <v>9596.1</v>
          </cell>
          <cell r="V35">
            <v>188.67</v>
          </cell>
          <cell r="W35">
            <v>211.06</v>
          </cell>
          <cell r="X35">
            <v>58.01</v>
          </cell>
          <cell r="Y35">
            <v>487.47</v>
          </cell>
          <cell r="Z35">
            <v>747.46</v>
          </cell>
          <cell r="AA35">
            <v>0</v>
          </cell>
          <cell r="AB35">
            <v>11288.77</v>
          </cell>
          <cell r="AC35">
            <v>3399.47</v>
          </cell>
          <cell r="AD35">
            <v>5.18</v>
          </cell>
          <cell r="AE35">
            <v>3404.6499999999996</v>
          </cell>
          <cell r="AF35">
            <v>14693.42</v>
          </cell>
          <cell r="AG35">
            <v>14235.68</v>
          </cell>
          <cell r="AH35">
            <v>10831.03</v>
          </cell>
          <cell r="AI35">
            <v>0</v>
          </cell>
          <cell r="AJ35">
            <v>10831.029999999999</v>
          </cell>
        </row>
        <row r="37">
          <cell r="C37">
            <v>510113</v>
          </cell>
          <cell r="D37" t="str">
            <v xml:space="preserve">  CONVEYANCE                     </v>
          </cell>
          <cell r="E37" t="str">
            <v>GL Figures</v>
          </cell>
          <cell r="F37" t="str">
            <v>Separate</v>
          </cell>
          <cell r="G37">
            <v>1.1041400000000001</v>
          </cell>
          <cell r="H37">
            <v>0.52746000000000004</v>
          </cell>
          <cell r="I37">
            <v>3.687E-2</v>
          </cell>
          <cell r="J37">
            <v>1.899E-2</v>
          </cell>
          <cell r="K37">
            <v>0.68222999999999989</v>
          </cell>
          <cell r="L37">
            <v>0.67655999999999927</v>
          </cell>
          <cell r="M37">
            <v>5.680000000000001E-3</v>
          </cell>
          <cell r="N37">
            <v>3.0519299999999996</v>
          </cell>
          <cell r="O37">
            <v>0.64285000000000014</v>
          </cell>
          <cell r="P37">
            <v>0</v>
          </cell>
          <cell r="Q37">
            <v>0.20965999999999999</v>
          </cell>
          <cell r="R37">
            <v>0.8525100000000001</v>
          </cell>
          <cell r="S37">
            <v>3.9044399999999997</v>
          </cell>
          <cell r="U37">
            <v>1104.1400000000001</v>
          </cell>
          <cell r="V37">
            <v>527.46</v>
          </cell>
          <cell r="W37">
            <v>36.869999999999997</v>
          </cell>
          <cell r="X37">
            <v>18.989999999999998</v>
          </cell>
          <cell r="Y37">
            <v>682.23</v>
          </cell>
          <cell r="Z37">
            <v>676.55999999999926</v>
          </cell>
          <cell r="AA37">
            <v>5.68</v>
          </cell>
          <cell r="AB37">
            <v>3051.9299999999989</v>
          </cell>
          <cell r="AC37">
            <v>642.85</v>
          </cell>
          <cell r="AD37">
            <v>209.66</v>
          </cell>
          <cell r="AE37">
            <v>852.51</v>
          </cell>
          <cell r="AF37">
            <v>3904.4399999999987</v>
          </cell>
          <cell r="AG37">
            <v>3321.119999999999</v>
          </cell>
          <cell r="AH37">
            <v>2468.6099999999988</v>
          </cell>
          <cell r="AI37">
            <v>0</v>
          </cell>
          <cell r="AJ37">
            <v>2468.6099999999992</v>
          </cell>
        </row>
        <row r="38">
          <cell r="C38">
            <v>510200</v>
          </cell>
          <cell r="D38" t="str">
            <v xml:space="preserve">  TRAVEL AIRFARE                 </v>
          </cell>
          <cell r="E38" t="str">
            <v>Actuals</v>
          </cell>
          <cell r="F38" t="str">
            <v>CIPL + CPIPL</v>
          </cell>
          <cell r="G38">
            <v>2.4835169403141357</v>
          </cell>
          <cell r="H38">
            <v>0.48958999999999997</v>
          </cell>
          <cell r="I38">
            <v>2.2620000000000001E-2</v>
          </cell>
          <cell r="J38">
            <v>0.32876</v>
          </cell>
          <cell r="K38">
            <v>1.1869082952879579</v>
          </cell>
          <cell r="L38">
            <v>0.12124775497382197</v>
          </cell>
          <cell r="M38">
            <v>0</v>
          </cell>
          <cell r="N38">
            <v>4.6326429905759143</v>
          </cell>
          <cell r="O38">
            <v>0.14681700942408374</v>
          </cell>
          <cell r="P38">
            <v>0</v>
          </cell>
          <cell r="Q38">
            <v>0</v>
          </cell>
          <cell r="R38">
            <v>0.14681700942408374</v>
          </cell>
          <cell r="S38">
            <v>4.7794599999999985</v>
          </cell>
          <cell r="U38">
            <v>897.62</v>
          </cell>
          <cell r="V38">
            <v>489.59</v>
          </cell>
          <cell r="W38">
            <v>22.62</v>
          </cell>
          <cell r="X38">
            <v>328.76</v>
          </cell>
          <cell r="Y38">
            <v>3040.87</v>
          </cell>
          <cell r="AB38">
            <v>4779.46</v>
          </cell>
          <cell r="AE38">
            <v>0</v>
          </cell>
          <cell r="AF38">
            <v>4779.46</v>
          </cell>
          <cell r="AG38">
            <v>3938.49</v>
          </cell>
          <cell r="AH38">
            <v>3938.49</v>
          </cell>
          <cell r="AI38">
            <v>0</v>
          </cell>
          <cell r="AJ38">
            <v>3938.49</v>
          </cell>
        </row>
        <row r="39">
          <cell r="C39">
            <v>510201</v>
          </cell>
          <cell r="D39" t="str">
            <v xml:space="preserve">  TRAVEL AIRFARE (INTERNATIONAL) </v>
          </cell>
          <cell r="E39" t="str">
            <v>Actuals</v>
          </cell>
          <cell r="F39" t="str">
            <v>CIPL + CPIPL</v>
          </cell>
          <cell r="G39">
            <v>18.574645625108722</v>
          </cell>
          <cell r="H39">
            <v>0</v>
          </cell>
          <cell r="I39">
            <v>0</v>
          </cell>
          <cell r="J39">
            <v>0</v>
          </cell>
          <cell r="K39">
            <v>0.93198642379662533</v>
          </cell>
          <cell r="L39">
            <v>0</v>
          </cell>
          <cell r="M39">
            <v>0.39375124748390949</v>
          </cell>
          <cell r="N39">
            <v>19.900383296389258</v>
          </cell>
          <cell r="O39">
            <v>6.2896067036107448</v>
          </cell>
          <cell r="P39">
            <v>0</v>
          </cell>
          <cell r="Q39">
            <v>0</v>
          </cell>
          <cell r="R39">
            <v>6.2896067036107448</v>
          </cell>
          <cell r="S39">
            <v>26.189990000000002</v>
          </cell>
          <cell r="U39">
            <v>13262.39</v>
          </cell>
          <cell r="Y39">
            <v>9572.5</v>
          </cell>
          <cell r="Z39">
            <v>3192.06</v>
          </cell>
          <cell r="AB39">
            <v>26026.95</v>
          </cell>
          <cell r="AC39">
            <v>163.04</v>
          </cell>
          <cell r="AE39">
            <v>163.04</v>
          </cell>
          <cell r="AF39">
            <v>26189.99</v>
          </cell>
          <cell r="AG39">
            <v>26189.99</v>
          </cell>
          <cell r="AH39">
            <v>26026.95</v>
          </cell>
          <cell r="AI39">
            <v>0</v>
          </cell>
          <cell r="AJ39">
            <v>26026.95</v>
          </cell>
        </row>
        <row r="40">
          <cell r="C40">
            <v>510300</v>
          </cell>
          <cell r="D40" t="str">
            <v xml:space="preserve">  TRAVEL CAR RENTAL              </v>
          </cell>
          <cell r="E40" t="str">
            <v>Actuals</v>
          </cell>
          <cell r="F40" t="str">
            <v>CIPL + CPIPL</v>
          </cell>
          <cell r="G40">
            <v>2.1294548691099483E-2</v>
          </cell>
          <cell r="H40">
            <v>0</v>
          </cell>
          <cell r="I40">
            <v>0</v>
          </cell>
          <cell r="J40">
            <v>9.5199999999999989E-3</v>
          </cell>
          <cell r="K40">
            <v>1.0176969633507855E-2</v>
          </cell>
          <cell r="L40">
            <v>1.0396209424083772E-3</v>
          </cell>
          <cell r="M40">
            <v>0</v>
          </cell>
          <cell r="N40">
            <v>4.203113926701571E-2</v>
          </cell>
          <cell r="O40">
            <v>1.2588607329842936E-3</v>
          </cell>
          <cell r="P40">
            <v>0</v>
          </cell>
          <cell r="Q40">
            <v>0</v>
          </cell>
          <cell r="R40">
            <v>1.2588607329842936E-3</v>
          </cell>
          <cell r="S40">
            <v>4.3290000000000002E-2</v>
          </cell>
          <cell r="X40">
            <v>9.52</v>
          </cell>
          <cell r="Y40">
            <v>33.770000000000003</v>
          </cell>
          <cell r="AB40">
            <v>43.290000000000006</v>
          </cell>
          <cell r="AE40">
            <v>0</v>
          </cell>
          <cell r="AF40">
            <v>43.290000000000006</v>
          </cell>
          <cell r="AG40">
            <v>33.77000000000001</v>
          </cell>
          <cell r="AH40">
            <v>33.77000000000001</v>
          </cell>
          <cell r="AI40">
            <v>0</v>
          </cell>
          <cell r="AJ40">
            <v>33.770000000000003</v>
          </cell>
        </row>
        <row r="41">
          <cell r="C41">
            <v>510400</v>
          </cell>
          <cell r="D41" t="str">
            <v xml:space="preserve">  TRAVEL OTHER                   </v>
          </cell>
          <cell r="E41" t="str">
            <v>Actuals</v>
          </cell>
          <cell r="F41" t="str">
            <v>CIPL + CPIPL</v>
          </cell>
          <cell r="G41">
            <v>0.7343687120418847</v>
          </cell>
          <cell r="H41">
            <v>0</v>
          </cell>
          <cell r="I41">
            <v>0</v>
          </cell>
          <cell r="J41">
            <v>0</v>
          </cell>
          <cell r="K41">
            <v>0.35096531937172776</v>
          </cell>
          <cell r="L41">
            <v>3.5852607329842925E-2</v>
          </cell>
          <cell r="M41">
            <v>0</v>
          </cell>
          <cell r="N41">
            <v>1.1211866387434553</v>
          </cell>
          <cell r="O41">
            <v>4.3413361256544498E-2</v>
          </cell>
          <cell r="P41">
            <v>0</v>
          </cell>
          <cell r="Q41">
            <v>0</v>
          </cell>
          <cell r="R41">
            <v>4.3413361256544498E-2</v>
          </cell>
          <cell r="S41">
            <v>1.1645999999999999</v>
          </cell>
          <cell r="U41">
            <v>271.33999999999997</v>
          </cell>
          <cell r="Y41">
            <v>515.45000000000005</v>
          </cell>
          <cell r="Z41">
            <v>199.62</v>
          </cell>
          <cell r="AB41">
            <v>986.41</v>
          </cell>
          <cell r="AC41">
            <v>178.19</v>
          </cell>
          <cell r="AD41">
            <v>0</v>
          </cell>
          <cell r="AE41">
            <v>178.19</v>
          </cell>
          <cell r="AF41">
            <v>1164.5999999999999</v>
          </cell>
          <cell r="AG41">
            <v>1164.5999999999999</v>
          </cell>
          <cell r="AH41">
            <v>986.40999999999985</v>
          </cell>
          <cell r="AI41">
            <v>0</v>
          </cell>
          <cell r="AJ41">
            <v>986.41</v>
          </cell>
        </row>
        <row r="42">
          <cell r="C42">
            <v>510401</v>
          </cell>
          <cell r="D42" t="str">
            <v xml:space="preserve">  TRAVEL OTHER (INTERNATIONAL)   </v>
          </cell>
          <cell r="E42" t="str">
            <v>Actuals</v>
          </cell>
          <cell r="F42" t="str">
            <v>CIPL + CPIPL</v>
          </cell>
          <cell r="G42">
            <v>13.99589798464253</v>
          </cell>
          <cell r="H42">
            <v>0</v>
          </cell>
          <cell r="I42">
            <v>0</v>
          </cell>
          <cell r="J42">
            <v>0</v>
          </cell>
          <cell r="K42">
            <v>0.7022468785566961</v>
          </cell>
          <cell r="L42">
            <v>0</v>
          </cell>
          <cell r="M42">
            <v>0.29668949827290586</v>
          </cell>
          <cell r="N42">
            <v>14.994834361472133</v>
          </cell>
          <cell r="O42">
            <v>4.7391856385278706</v>
          </cell>
          <cell r="P42">
            <v>0</v>
          </cell>
          <cell r="Q42">
            <v>0</v>
          </cell>
          <cell r="R42">
            <v>4.7391856385278706</v>
          </cell>
          <cell r="S42">
            <v>19.734020000000005</v>
          </cell>
          <cell r="U42">
            <v>10590.36</v>
          </cell>
          <cell r="Y42">
            <v>163.04</v>
          </cell>
          <cell r="AB42">
            <v>10753.400000000001</v>
          </cell>
          <cell r="AC42">
            <v>8980.6200000000008</v>
          </cell>
          <cell r="AD42">
            <v>0</v>
          </cell>
          <cell r="AE42">
            <v>8980.6200000000008</v>
          </cell>
          <cell r="AF42">
            <v>19734.020000000004</v>
          </cell>
          <cell r="AG42">
            <v>19734.020000000004</v>
          </cell>
          <cell r="AH42">
            <v>10753.400000000003</v>
          </cell>
          <cell r="AI42">
            <v>0</v>
          </cell>
          <cell r="AJ42">
            <v>10753.400000000001</v>
          </cell>
        </row>
        <row r="43">
          <cell r="G43">
            <v>36.913863810798375</v>
          </cell>
          <cell r="H43">
            <v>1.01705</v>
          </cell>
          <cell r="I43">
            <v>5.9490000000000001E-2</v>
          </cell>
          <cell r="J43">
            <v>0.35726999999999998</v>
          </cell>
          <cell r="K43">
            <v>3.8645138866465145</v>
          </cell>
          <cell r="L43">
            <v>0.83469998324607264</v>
          </cell>
          <cell r="M43">
            <v>0.69612074575681537</v>
          </cell>
          <cell r="N43">
            <v>43.74300842644778</v>
          </cell>
          <cell r="O43">
            <v>11.863131573552227</v>
          </cell>
          <cell r="P43">
            <v>0</v>
          </cell>
          <cell r="Q43">
            <v>0.20965999999999999</v>
          </cell>
          <cell r="R43">
            <v>12.072791573552228</v>
          </cell>
          <cell r="S43">
            <v>55.81580000000001</v>
          </cell>
          <cell r="U43">
            <v>26125.85</v>
          </cell>
          <cell r="V43">
            <v>1017.05</v>
          </cell>
          <cell r="W43">
            <v>59.489999999999995</v>
          </cell>
          <cell r="X43">
            <v>357.27</v>
          </cell>
          <cell r="Y43">
            <v>14007.860000000002</v>
          </cell>
          <cell r="Z43">
            <v>4068.2399999999989</v>
          </cell>
          <cell r="AA43">
            <v>5.68</v>
          </cell>
          <cell r="AB43">
            <v>45641.440000000002</v>
          </cell>
          <cell r="AC43">
            <v>9964.7000000000007</v>
          </cell>
          <cell r="AD43">
            <v>209.66</v>
          </cell>
          <cell r="AE43">
            <v>10174.36</v>
          </cell>
          <cell r="AF43">
            <v>55815.8</v>
          </cell>
          <cell r="AG43">
            <v>54381.99</v>
          </cell>
          <cell r="AH43">
            <v>44207.63</v>
          </cell>
          <cell r="AI43">
            <v>0</v>
          </cell>
          <cell r="AJ43">
            <v>44207.630000000005</v>
          </cell>
        </row>
        <row r="45">
          <cell r="C45">
            <v>450308</v>
          </cell>
          <cell r="D45" t="str">
            <v xml:space="preserve">  DIRECT LABOR TRANSPORTION      </v>
          </cell>
          <cell r="E45" t="str">
            <v>Total No.of heads</v>
          </cell>
          <cell r="F45" t="str">
            <v>CIPL + CPIPL</v>
          </cell>
          <cell r="G45">
            <v>13.004722021873249</v>
          </cell>
          <cell r="H45">
            <v>1.2812000000000001</v>
          </cell>
          <cell r="I45">
            <v>0</v>
          </cell>
          <cell r="J45">
            <v>0</v>
          </cell>
          <cell r="K45">
            <v>4.499903813796971E-2</v>
          </cell>
          <cell r="L45">
            <v>0.10058608524957936</v>
          </cell>
          <cell r="M45">
            <v>2.9117024677509817E-2</v>
          </cell>
          <cell r="N45">
            <v>14.460624169938308</v>
          </cell>
          <cell r="O45">
            <v>5.6751728098710048</v>
          </cell>
          <cell r="P45">
            <v>0</v>
          </cell>
          <cell r="Q45">
            <v>2.3823020190689853E-2</v>
          </cell>
          <cell r="R45">
            <v>5.698995830061695</v>
          </cell>
          <cell r="S45">
            <v>20.159620000000004</v>
          </cell>
          <cell r="U45">
            <v>14021.92</v>
          </cell>
          <cell r="V45">
            <v>1281.2</v>
          </cell>
          <cell r="AB45">
            <v>15303.12</v>
          </cell>
          <cell r="AC45">
            <v>4856.5</v>
          </cell>
          <cell r="AE45">
            <v>4856.5</v>
          </cell>
          <cell r="AF45">
            <v>20159.620000000003</v>
          </cell>
          <cell r="AG45">
            <v>18878.420000000002</v>
          </cell>
          <cell r="AH45">
            <v>14021.920000000002</v>
          </cell>
          <cell r="AI45">
            <v>0</v>
          </cell>
          <cell r="AJ45">
            <v>14021.92</v>
          </cell>
        </row>
        <row r="46">
          <cell r="G46">
            <v>13.004722021873249</v>
          </cell>
          <cell r="H46">
            <v>1.2812000000000001</v>
          </cell>
          <cell r="I46">
            <v>0</v>
          </cell>
          <cell r="J46">
            <v>0</v>
          </cell>
          <cell r="K46">
            <v>4.499903813796971E-2</v>
          </cell>
          <cell r="L46">
            <v>0.10058608524957936</v>
          </cell>
          <cell r="M46">
            <v>2.9117024677509817E-2</v>
          </cell>
          <cell r="N46">
            <v>14.460624169938308</v>
          </cell>
          <cell r="O46">
            <v>5.6751728098710048</v>
          </cell>
          <cell r="P46">
            <v>0</v>
          </cell>
          <cell r="Q46">
            <v>2.3823020190689853E-2</v>
          </cell>
          <cell r="R46">
            <v>5.698995830061695</v>
          </cell>
          <cell r="S46">
            <v>20.159620000000004</v>
          </cell>
          <cell r="U46">
            <v>14021.92</v>
          </cell>
          <cell r="V46">
            <v>1281.2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15303.12</v>
          </cell>
          <cell r="AC46">
            <v>4856.5</v>
          </cell>
          <cell r="AD46">
            <v>0</v>
          </cell>
          <cell r="AE46">
            <v>4856.5</v>
          </cell>
          <cell r="AF46">
            <v>20159.620000000003</v>
          </cell>
          <cell r="AG46">
            <v>18878.420000000002</v>
          </cell>
          <cell r="AH46">
            <v>14021.920000000002</v>
          </cell>
          <cell r="AI46">
            <v>0</v>
          </cell>
          <cell r="AJ46">
            <v>14021.92</v>
          </cell>
        </row>
        <row r="47"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C48">
            <v>531800</v>
          </cell>
          <cell r="D48" t="str">
            <v xml:space="preserve">  TELEPHONE AND FAX OFFICE       </v>
          </cell>
          <cell r="E48" t="str">
            <v>Staff Heads</v>
          </cell>
          <cell r="F48" t="str">
            <v>CIPL + CPIPL</v>
          </cell>
          <cell r="G48">
            <v>5.8070599144699955</v>
          </cell>
          <cell r="H48">
            <v>0.78407000000000004</v>
          </cell>
          <cell r="I48">
            <v>0.39371</v>
          </cell>
          <cell r="J48">
            <v>6.6720000000000002E-2</v>
          </cell>
          <cell r="K48">
            <v>2.0093632922041506E-2</v>
          </cell>
          <cell r="L48">
            <v>4.4915179472798668E-2</v>
          </cell>
          <cell r="M48">
            <v>1.3001762478968035E-2</v>
          </cell>
          <cell r="N48">
            <v>7.1295704893438039</v>
          </cell>
          <cell r="O48">
            <v>2.5341617049915879</v>
          </cell>
          <cell r="P48">
            <v>0</v>
          </cell>
          <cell r="Q48">
            <v>1.0637805664610211E-2</v>
          </cell>
          <cell r="R48">
            <v>2.544799510656198</v>
          </cell>
          <cell r="S48">
            <v>9.6743700000000015</v>
          </cell>
          <cell r="U48">
            <v>-7178.1</v>
          </cell>
          <cell r="V48">
            <v>784.07</v>
          </cell>
          <cell r="W48">
            <v>393.71</v>
          </cell>
          <cell r="X48">
            <v>66.72</v>
          </cell>
          <cell r="Y48">
            <v>13112.04</v>
          </cell>
          <cell r="Z48">
            <v>561.96</v>
          </cell>
          <cell r="AA48">
            <v>356.73</v>
          </cell>
          <cell r="AB48">
            <v>8097.130000000001</v>
          </cell>
          <cell r="AC48">
            <v>1576.99</v>
          </cell>
          <cell r="AD48">
            <v>0.25</v>
          </cell>
          <cell r="AE48">
            <v>1577.24</v>
          </cell>
          <cell r="AF48">
            <v>9674.3700000000008</v>
          </cell>
          <cell r="AG48">
            <v>8429.8700000000026</v>
          </cell>
          <cell r="AH48">
            <v>6852.6300000000028</v>
          </cell>
          <cell r="AI48">
            <v>0</v>
          </cell>
          <cell r="AJ48">
            <v>6852.630000000001</v>
          </cell>
        </row>
        <row r="49">
          <cell r="C49">
            <v>531803</v>
          </cell>
          <cell r="D49" t="str">
            <v xml:space="preserve">  INTERNET LEASE LINE RENT/EXPEN </v>
          </cell>
          <cell r="E49" t="str">
            <v>Staff Heads</v>
          </cell>
          <cell r="F49" t="str">
            <v>CIPL + CPIPL</v>
          </cell>
          <cell r="G49">
            <v>4.9846421761076835E-2</v>
          </cell>
          <cell r="H49">
            <v>0</v>
          </cell>
          <cell r="I49">
            <v>0</v>
          </cell>
          <cell r="J49">
            <v>0</v>
          </cell>
          <cell r="K49">
            <v>1.7247896803140772E-4</v>
          </cell>
          <cell r="L49">
            <v>3.8554122265844083E-4</v>
          </cell>
          <cell r="M49">
            <v>1.1160403813796972E-4</v>
          </cell>
          <cell r="N49">
            <v>5.0516045989904654E-2</v>
          </cell>
          <cell r="O49">
            <v>2.1752641615255187E-2</v>
          </cell>
          <cell r="P49">
            <v>0</v>
          </cell>
          <cell r="Q49">
            <v>9.1312394840157053E-5</v>
          </cell>
          <cell r="R49">
            <v>2.1843954010095343E-2</v>
          </cell>
          <cell r="S49">
            <v>7.2359999999999994E-2</v>
          </cell>
          <cell r="Y49">
            <v>72.36</v>
          </cell>
          <cell r="AB49">
            <v>72.36</v>
          </cell>
          <cell r="AE49">
            <v>0</v>
          </cell>
          <cell r="AF49">
            <v>72.36</v>
          </cell>
          <cell r="AG49">
            <v>72.36</v>
          </cell>
          <cell r="AH49">
            <v>72.36</v>
          </cell>
          <cell r="AI49">
            <v>0</v>
          </cell>
          <cell r="AJ49">
            <v>72.36</v>
          </cell>
        </row>
        <row r="50">
          <cell r="C50">
            <v>531804</v>
          </cell>
          <cell r="D50" t="str">
            <v xml:space="preserve">  TELEPHONE REIMBURSMENT         </v>
          </cell>
          <cell r="E50" t="str">
            <v>Staff Heads</v>
          </cell>
          <cell r="F50" t="str">
            <v>CIPL + CPIPL</v>
          </cell>
          <cell r="G50">
            <v>0.24375561553561415</v>
          </cell>
          <cell r="H50">
            <v>0</v>
          </cell>
          <cell r="I50">
            <v>2.4930000000000001E-2</v>
          </cell>
          <cell r="J50">
            <v>0.11943000000000001</v>
          </cell>
          <cell r="K50">
            <v>8.4344503645541232E-4</v>
          </cell>
          <cell r="L50">
            <v>1.8853477285473922E-3</v>
          </cell>
          <cell r="M50">
            <v>5.4575855300056085E-4</v>
          </cell>
          <cell r="N50">
            <v>0.39139016685361744</v>
          </cell>
          <cell r="O50">
            <v>0.10637330342120023</v>
          </cell>
          <cell r="P50">
            <v>0</v>
          </cell>
          <cell r="Q50">
            <v>4.4652972518227706E-4</v>
          </cell>
          <cell r="R50">
            <v>0.10681983314638251</v>
          </cell>
          <cell r="S50">
            <v>0.49820999999999993</v>
          </cell>
          <cell r="W50">
            <v>24.93</v>
          </cell>
          <cell r="X50">
            <v>119.43</v>
          </cell>
          <cell r="Z50">
            <v>253.85</v>
          </cell>
          <cell r="AB50">
            <v>398.21000000000004</v>
          </cell>
          <cell r="AC50">
            <v>100</v>
          </cell>
          <cell r="AE50">
            <v>100</v>
          </cell>
          <cell r="AF50">
            <v>498.21000000000004</v>
          </cell>
          <cell r="AG50">
            <v>353.85</v>
          </cell>
          <cell r="AH50">
            <v>253.85000000000002</v>
          </cell>
          <cell r="AI50">
            <v>0</v>
          </cell>
          <cell r="AJ50">
            <v>253.85</v>
          </cell>
        </row>
        <row r="51">
          <cell r="C51">
            <v>532200</v>
          </cell>
          <cell r="D51" t="str">
            <v xml:space="preserve">  POSTAGE                        </v>
          </cell>
          <cell r="E51" t="str">
            <v>Staff Heads</v>
          </cell>
          <cell r="F51" t="str">
            <v>CIPL + CPIPL</v>
          </cell>
          <cell r="G51">
            <v>1.0835879136287157E-2</v>
          </cell>
          <cell r="H51">
            <v>0</v>
          </cell>
          <cell r="I51">
            <v>0</v>
          </cell>
          <cell r="J51">
            <v>0</v>
          </cell>
          <cell r="K51">
            <v>3.7494391475042057E-5</v>
          </cell>
          <cell r="L51">
            <v>8.3810992708917536E-5</v>
          </cell>
          <cell r="M51">
            <v>2.4261076836791921E-5</v>
          </cell>
          <cell r="N51">
            <v>1.0981445597307907E-2</v>
          </cell>
          <cell r="O51">
            <v>4.7287044307347155E-3</v>
          </cell>
          <cell r="P51">
            <v>0</v>
          </cell>
          <cell r="Q51">
            <v>1.9849971957375206E-5</v>
          </cell>
          <cell r="R51">
            <v>4.7485544026920909E-3</v>
          </cell>
          <cell r="S51">
            <v>1.5729999999999997E-2</v>
          </cell>
          <cell r="Y51">
            <v>3.78</v>
          </cell>
          <cell r="AB51">
            <v>3.78</v>
          </cell>
          <cell r="AC51">
            <v>0</v>
          </cell>
          <cell r="AD51">
            <v>11.95</v>
          </cell>
          <cell r="AE51">
            <v>11.95</v>
          </cell>
          <cell r="AF51">
            <v>15.729999999999999</v>
          </cell>
          <cell r="AG51">
            <v>15.729999999999999</v>
          </cell>
          <cell r="AH51">
            <v>3.7799999999999994</v>
          </cell>
          <cell r="AI51">
            <v>0</v>
          </cell>
          <cell r="AJ51">
            <v>3.78</v>
          </cell>
        </row>
        <row r="52">
          <cell r="C52">
            <v>532202</v>
          </cell>
          <cell r="D52" t="str">
            <v xml:space="preserve">  COURIER                        </v>
          </cell>
          <cell r="E52" t="str">
            <v>Staff Heads</v>
          </cell>
          <cell r="F52" t="str">
            <v>CIPL + CPIPL</v>
          </cell>
          <cell r="G52">
            <v>1.4004667694896228E-2</v>
          </cell>
          <cell r="H52">
            <v>4.36E-2</v>
          </cell>
          <cell r="I52">
            <v>4.197E-2</v>
          </cell>
          <cell r="J52">
            <v>0.53105999999999998</v>
          </cell>
          <cell r="K52">
            <v>4.8459057767807015E-5</v>
          </cell>
          <cell r="L52">
            <v>1.0832024677509803E-4</v>
          </cell>
          <cell r="M52">
            <v>3.135586090858101E-5</v>
          </cell>
          <cell r="N52">
            <v>0.63082280286034775</v>
          </cell>
          <cell r="O52">
            <v>6.111542344363426E-3</v>
          </cell>
          <cell r="P52">
            <v>0</v>
          </cell>
          <cell r="Q52">
            <v>2.5654795288839004E-5</v>
          </cell>
          <cell r="R52">
            <v>6.1371971396522651E-3</v>
          </cell>
          <cell r="S52">
            <v>0.63695999999999997</v>
          </cell>
          <cell r="V52">
            <v>43.6</v>
          </cell>
          <cell r="W52">
            <v>41.97</v>
          </cell>
          <cell r="X52">
            <v>531.05999999999995</v>
          </cell>
          <cell r="Y52">
            <v>8.4499999999999993</v>
          </cell>
          <cell r="Z52">
            <v>3.35</v>
          </cell>
          <cell r="AA52">
            <v>8.5299999999999994</v>
          </cell>
          <cell r="AB52">
            <v>636.95999999999992</v>
          </cell>
          <cell r="AE52">
            <v>0</v>
          </cell>
          <cell r="AF52">
            <v>636.95999999999992</v>
          </cell>
          <cell r="AG52">
            <v>20.329999999999977</v>
          </cell>
          <cell r="AH52">
            <v>20.329999999999977</v>
          </cell>
          <cell r="AI52">
            <v>0</v>
          </cell>
          <cell r="AJ52">
            <v>20.329999999999998</v>
          </cell>
        </row>
        <row r="53">
          <cell r="G53">
            <v>6.1255024985978705</v>
          </cell>
          <cell r="H53">
            <v>0.82767000000000002</v>
          </cell>
          <cell r="I53">
            <v>0.46061000000000002</v>
          </cell>
          <cell r="J53">
            <v>0.71721000000000001</v>
          </cell>
          <cell r="K53">
            <v>2.1195510375771179E-2</v>
          </cell>
          <cell r="L53">
            <v>4.7378199663488517E-2</v>
          </cell>
          <cell r="M53">
            <v>1.3714742007851938E-2</v>
          </cell>
          <cell r="N53">
            <v>8.2132809506449806</v>
          </cell>
          <cell r="O53">
            <v>2.6731278968031416</v>
          </cell>
          <cell r="P53">
            <v>0</v>
          </cell>
          <cell r="Q53">
            <v>1.1221152551878857E-2</v>
          </cell>
          <cell r="R53">
            <v>2.6843490493550202</v>
          </cell>
          <cell r="S53">
            <v>10.897630000000001</v>
          </cell>
          <cell r="U53">
            <v>-7178.1</v>
          </cell>
          <cell r="V53">
            <v>827.67000000000007</v>
          </cell>
          <cell r="W53">
            <v>460.61</v>
          </cell>
          <cell r="X53">
            <v>717.20999999999992</v>
          </cell>
          <cell r="Y53">
            <v>13196.630000000003</v>
          </cell>
          <cell r="Z53">
            <v>819.16000000000008</v>
          </cell>
          <cell r="AA53">
            <v>365.26</v>
          </cell>
          <cell r="AB53">
            <v>9208.44</v>
          </cell>
          <cell r="AC53">
            <v>1676.99</v>
          </cell>
          <cell r="AD53">
            <v>12.2</v>
          </cell>
          <cell r="AE53">
            <v>1689.19</v>
          </cell>
          <cell r="AF53">
            <v>10897.630000000001</v>
          </cell>
          <cell r="AG53">
            <v>8892.1400000000031</v>
          </cell>
          <cell r="AH53">
            <v>7202.9500000000025</v>
          </cell>
          <cell r="AI53">
            <v>0</v>
          </cell>
          <cell r="AJ53">
            <v>7202.9500000000007</v>
          </cell>
        </row>
        <row r="55">
          <cell r="C55">
            <v>530200</v>
          </cell>
          <cell r="D55" t="str">
            <v xml:space="preserve">  LEASE EXPENSE                  </v>
          </cell>
          <cell r="E55" t="str">
            <v>No.of Units</v>
          </cell>
          <cell r="F55" t="str">
            <v>CIPL + CPIPL</v>
          </cell>
          <cell r="G55">
            <v>12.896420000000006</v>
          </cell>
          <cell r="H55">
            <v>1.9741199999999999</v>
          </cell>
          <cell r="I55">
            <v>0.90651999999999999</v>
          </cell>
          <cell r="J55">
            <v>1.0744200000000002</v>
          </cell>
          <cell r="K55">
            <v>0.47549000000000019</v>
          </cell>
          <cell r="L55">
            <v>0.35968000000000017</v>
          </cell>
          <cell r="M55">
            <v>0</v>
          </cell>
          <cell r="N55">
            <v>17.686650000000007</v>
          </cell>
          <cell r="O55">
            <v>3.9480200000000014</v>
          </cell>
          <cell r="P55">
            <v>0</v>
          </cell>
          <cell r="Q55">
            <v>0</v>
          </cell>
          <cell r="R55">
            <v>3.9480200000000014</v>
          </cell>
          <cell r="S55">
            <v>21.634670000000007</v>
          </cell>
          <cell r="U55">
            <v>12896.42</v>
          </cell>
          <cell r="V55">
            <v>1974.12</v>
          </cell>
          <cell r="W55">
            <v>906.52</v>
          </cell>
          <cell r="X55">
            <v>1074.42</v>
          </cell>
          <cell r="Y55">
            <v>475.49</v>
          </cell>
          <cell r="Z55">
            <v>359.68</v>
          </cell>
          <cell r="AB55">
            <v>17686.650000000005</v>
          </cell>
          <cell r="AC55">
            <v>3948.02</v>
          </cell>
          <cell r="AD55">
            <v>0</v>
          </cell>
          <cell r="AE55">
            <v>3948.02</v>
          </cell>
          <cell r="AF55">
            <v>21634.670000000006</v>
          </cell>
          <cell r="AG55">
            <v>17679.610000000008</v>
          </cell>
          <cell r="AH55">
            <v>13731.590000000007</v>
          </cell>
          <cell r="AI55">
            <v>0</v>
          </cell>
          <cell r="AJ55">
            <v>13731.59</v>
          </cell>
        </row>
        <row r="56">
          <cell r="C56">
            <v>531600</v>
          </cell>
          <cell r="D56" t="str">
            <v xml:space="preserve">  UTILITIES WATER                </v>
          </cell>
          <cell r="E56" t="str">
            <v>GL Figures</v>
          </cell>
          <cell r="F56" t="str">
            <v>Separate</v>
          </cell>
          <cell r="G56">
            <v>10.250729999999999</v>
          </cell>
          <cell r="H56">
            <v>1.423E-2</v>
          </cell>
          <cell r="I56">
            <v>4.65E-2</v>
          </cell>
          <cell r="J56">
            <v>3.0800000000000003E-3</v>
          </cell>
          <cell r="K56">
            <v>0.10166</v>
          </cell>
          <cell r="L56">
            <v>0.10883</v>
          </cell>
          <cell r="M56">
            <v>0</v>
          </cell>
          <cell r="N56">
            <v>10.525029999999999</v>
          </cell>
          <cell r="O56">
            <v>1.75932</v>
          </cell>
          <cell r="P56">
            <v>0</v>
          </cell>
          <cell r="Q56">
            <v>0</v>
          </cell>
          <cell r="R56">
            <v>1.75932</v>
          </cell>
          <cell r="S56">
            <v>12.28435</v>
          </cell>
          <cell r="U56">
            <v>10250.73</v>
          </cell>
          <cell r="V56">
            <v>14.23</v>
          </cell>
          <cell r="W56">
            <v>46.5</v>
          </cell>
          <cell r="X56">
            <v>3.08</v>
          </cell>
          <cell r="Y56">
            <v>101.66</v>
          </cell>
          <cell r="Z56">
            <v>108.83</v>
          </cell>
          <cell r="AB56">
            <v>10525.029999999999</v>
          </cell>
          <cell r="AC56">
            <v>1759.32</v>
          </cell>
          <cell r="AD56">
            <v>0</v>
          </cell>
          <cell r="AE56">
            <v>1759.32</v>
          </cell>
          <cell r="AF56">
            <v>12284.349999999999</v>
          </cell>
          <cell r="AG56">
            <v>12220.539999999999</v>
          </cell>
          <cell r="AH56">
            <v>10461.219999999999</v>
          </cell>
          <cell r="AI56">
            <v>0</v>
          </cell>
          <cell r="AJ56">
            <v>10461.219999999999</v>
          </cell>
        </row>
        <row r="57">
          <cell r="G57">
            <v>23.147150000000003</v>
          </cell>
          <cell r="H57">
            <v>1.9883499999999998</v>
          </cell>
          <cell r="I57">
            <v>0.95301999999999998</v>
          </cell>
          <cell r="J57">
            <v>1.0775000000000001</v>
          </cell>
          <cell r="K57">
            <v>0.57715000000000016</v>
          </cell>
          <cell r="L57">
            <v>0.46851000000000015</v>
          </cell>
          <cell r="M57">
            <v>0</v>
          </cell>
          <cell r="N57">
            <v>28.211680000000008</v>
          </cell>
          <cell r="O57">
            <v>5.7073400000000012</v>
          </cell>
          <cell r="P57">
            <v>0</v>
          </cell>
          <cell r="Q57">
            <v>0</v>
          </cell>
          <cell r="R57">
            <v>5.7073400000000012</v>
          </cell>
          <cell r="S57">
            <v>33.919020000000003</v>
          </cell>
          <cell r="U57">
            <v>23147.15</v>
          </cell>
          <cell r="V57">
            <v>1988.35</v>
          </cell>
          <cell r="W57">
            <v>953.02</v>
          </cell>
          <cell r="X57">
            <v>1077.5</v>
          </cell>
          <cell r="Y57">
            <v>577.15</v>
          </cell>
          <cell r="Z57">
            <v>468.51</v>
          </cell>
          <cell r="AA57">
            <v>0</v>
          </cell>
          <cell r="AB57">
            <v>28211.680000000004</v>
          </cell>
          <cell r="AC57">
            <v>5707.34</v>
          </cell>
          <cell r="AD57">
            <v>0</v>
          </cell>
          <cell r="AE57">
            <v>5707.34</v>
          </cell>
          <cell r="AF57">
            <v>33919.020000000004</v>
          </cell>
          <cell r="AG57">
            <v>29900.150000000009</v>
          </cell>
          <cell r="AH57">
            <v>24192.810000000005</v>
          </cell>
          <cell r="AI57">
            <v>0</v>
          </cell>
          <cell r="AJ57">
            <v>24192.809999999998</v>
          </cell>
        </row>
        <row r="59">
          <cell r="C59">
            <v>530302</v>
          </cell>
          <cell r="D59" t="str">
            <v xml:space="preserve">  EQUIP MAINTENANCE - TEST EQUIP </v>
          </cell>
          <cell r="E59" t="str">
            <v>GL Figures</v>
          </cell>
          <cell r="F59" t="str">
            <v>Separate</v>
          </cell>
          <cell r="G59">
            <v>51.794110000000003</v>
          </cell>
          <cell r="H59">
            <v>0</v>
          </cell>
          <cell r="I59">
            <v>0</v>
          </cell>
          <cell r="J59">
            <v>0</v>
          </cell>
          <cell r="K59">
            <v>4.4586199999999998</v>
          </cell>
          <cell r="L59">
            <v>0</v>
          </cell>
          <cell r="M59">
            <v>0</v>
          </cell>
          <cell r="N59">
            <v>56.25273</v>
          </cell>
          <cell r="O59">
            <v>7.6464099999999995</v>
          </cell>
          <cell r="P59">
            <v>0</v>
          </cell>
          <cell r="Q59">
            <v>0</v>
          </cell>
          <cell r="R59">
            <v>7.6464099999999995</v>
          </cell>
          <cell r="S59">
            <v>63.899140000000003</v>
          </cell>
          <cell r="U59">
            <v>51794.11</v>
          </cell>
          <cell r="Y59">
            <v>4458.62</v>
          </cell>
          <cell r="AB59">
            <v>56252.73</v>
          </cell>
          <cell r="AC59">
            <v>7646.41</v>
          </cell>
          <cell r="AE59">
            <v>7646.41</v>
          </cell>
          <cell r="AF59">
            <v>63899.14</v>
          </cell>
          <cell r="AG59">
            <v>63899.14</v>
          </cell>
          <cell r="AH59">
            <v>56252.729999999996</v>
          </cell>
          <cell r="AI59">
            <v>0</v>
          </cell>
          <cell r="AJ59">
            <v>56252.73</v>
          </cell>
        </row>
        <row r="60">
          <cell r="C60">
            <v>530306</v>
          </cell>
          <cell r="D60" t="str">
            <v xml:space="preserve">  INSTRUMENT CALIBRATION         </v>
          </cell>
          <cell r="E60" t="str">
            <v>GL Figures</v>
          </cell>
          <cell r="F60" t="str">
            <v>Separate</v>
          </cell>
          <cell r="G60">
            <v>4.4073000000000002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4.4073000000000002</v>
          </cell>
          <cell r="O60">
            <v>2.0985100000000001</v>
          </cell>
          <cell r="P60">
            <v>0</v>
          </cell>
          <cell r="Q60">
            <v>0</v>
          </cell>
          <cell r="R60">
            <v>2.0985100000000001</v>
          </cell>
          <cell r="S60">
            <v>6.5058100000000003</v>
          </cell>
          <cell r="U60">
            <v>4407.3</v>
          </cell>
          <cell r="AB60">
            <v>4407.3</v>
          </cell>
          <cell r="AC60">
            <v>2098.5100000000002</v>
          </cell>
          <cell r="AE60">
            <v>2098.5100000000002</v>
          </cell>
          <cell r="AF60">
            <v>6505.81</v>
          </cell>
          <cell r="AG60">
            <v>6505.81</v>
          </cell>
          <cell r="AH60">
            <v>4407.3</v>
          </cell>
          <cell r="AI60">
            <v>0</v>
          </cell>
          <cell r="AJ60">
            <v>4407.3</v>
          </cell>
        </row>
        <row r="61">
          <cell r="C61">
            <v>531200</v>
          </cell>
          <cell r="D61" t="str">
            <v xml:space="preserve">  FACILITIES MAINTENANCE         </v>
          </cell>
          <cell r="E61" t="str">
            <v>GL Figures</v>
          </cell>
          <cell r="F61" t="str">
            <v>Separate</v>
          </cell>
          <cell r="G61">
            <v>5.70261</v>
          </cell>
          <cell r="H61">
            <v>0</v>
          </cell>
          <cell r="I61">
            <v>0</v>
          </cell>
          <cell r="J61">
            <v>0</v>
          </cell>
          <cell r="K61">
            <v>2.0667499999999999</v>
          </cell>
          <cell r="L61">
            <v>0</v>
          </cell>
          <cell r="M61">
            <v>0</v>
          </cell>
          <cell r="N61">
            <v>7.7693599999999998</v>
          </cell>
          <cell r="O61">
            <v>1.32707</v>
          </cell>
          <cell r="P61">
            <v>0</v>
          </cell>
          <cell r="Q61">
            <v>0</v>
          </cell>
          <cell r="R61">
            <v>1.32707</v>
          </cell>
          <cell r="S61">
            <v>9.0964299999999998</v>
          </cell>
          <cell r="U61">
            <v>5702.61</v>
          </cell>
          <cell r="Y61">
            <v>2066.75</v>
          </cell>
          <cell r="AB61">
            <v>7769.36</v>
          </cell>
          <cell r="AC61">
            <v>1327.07</v>
          </cell>
          <cell r="AE61">
            <v>1327.07</v>
          </cell>
          <cell r="AF61">
            <v>9096.43</v>
          </cell>
          <cell r="AG61">
            <v>9096.43</v>
          </cell>
          <cell r="AH61">
            <v>7769.3600000000006</v>
          </cell>
          <cell r="AI61">
            <v>0</v>
          </cell>
          <cell r="AJ61">
            <v>7769.36</v>
          </cell>
        </row>
        <row r="62">
          <cell r="C62">
            <v>531201</v>
          </cell>
          <cell r="D62" t="str">
            <v xml:space="preserve">  PLANT &amp; M/C REPAIR AND MAIN.   </v>
          </cell>
          <cell r="E62" t="str">
            <v>GL Figures</v>
          </cell>
          <cell r="F62" t="str">
            <v>Separate</v>
          </cell>
          <cell r="G62">
            <v>7.5609000000000002</v>
          </cell>
          <cell r="H62">
            <v>0.27644000000000002</v>
          </cell>
          <cell r="I62">
            <v>2.5779099999999997</v>
          </cell>
          <cell r="J62">
            <v>0.36720999999999998</v>
          </cell>
          <cell r="K62">
            <v>3.0795600000000003</v>
          </cell>
          <cell r="L62">
            <v>0</v>
          </cell>
          <cell r="M62">
            <v>0</v>
          </cell>
          <cell r="N62">
            <v>13.862020000000001</v>
          </cell>
          <cell r="O62">
            <v>6.8681200000000011</v>
          </cell>
          <cell r="P62">
            <v>0</v>
          </cell>
          <cell r="Q62">
            <v>0</v>
          </cell>
          <cell r="R62">
            <v>6.8681200000000011</v>
          </cell>
          <cell r="S62">
            <v>20.730140000000002</v>
          </cell>
          <cell r="U62">
            <v>7560.9</v>
          </cell>
          <cell r="V62">
            <v>276.44</v>
          </cell>
          <cell r="W62">
            <v>2577.91</v>
          </cell>
          <cell r="X62">
            <v>367.21</v>
          </cell>
          <cell r="Y62">
            <v>3079.56</v>
          </cell>
          <cell r="AB62">
            <v>13862.019999999999</v>
          </cell>
          <cell r="AC62">
            <v>6868.12</v>
          </cell>
          <cell r="AE62">
            <v>6868.12</v>
          </cell>
          <cell r="AF62">
            <v>20730.14</v>
          </cell>
          <cell r="AG62">
            <v>17508.580000000002</v>
          </cell>
          <cell r="AH62">
            <v>10640.460000000003</v>
          </cell>
          <cell r="AI62">
            <v>0</v>
          </cell>
          <cell r="AJ62">
            <v>10640.46</v>
          </cell>
        </row>
        <row r="63">
          <cell r="C63">
            <v>531202</v>
          </cell>
          <cell r="D63" t="str">
            <v xml:space="preserve">  BLDG FUR. OTH REPAIR AND MAIN. </v>
          </cell>
          <cell r="E63" t="str">
            <v>GL Figures</v>
          </cell>
          <cell r="F63" t="str">
            <v>Separate</v>
          </cell>
          <cell r="G63">
            <v>15.13527</v>
          </cell>
          <cell r="H63">
            <v>6.3259999999999997E-2</v>
          </cell>
          <cell r="I63">
            <v>1.3065199999999999</v>
          </cell>
          <cell r="J63">
            <v>0.98353000000000002</v>
          </cell>
          <cell r="K63">
            <v>1.2664000000000002</v>
          </cell>
          <cell r="L63">
            <v>5.9300000000000005E-2</v>
          </cell>
          <cell r="M63">
            <v>0</v>
          </cell>
          <cell r="N63">
            <v>18.81428</v>
          </cell>
          <cell r="O63">
            <v>1.28345</v>
          </cell>
          <cell r="P63">
            <v>0</v>
          </cell>
          <cell r="Q63">
            <v>0</v>
          </cell>
          <cell r="R63">
            <v>1.28345</v>
          </cell>
          <cell r="S63">
            <v>20.097729999999999</v>
          </cell>
          <cell r="U63">
            <v>15135.27</v>
          </cell>
          <cell r="V63">
            <v>63.26</v>
          </cell>
          <cell r="W63">
            <v>1306.52</v>
          </cell>
          <cell r="X63">
            <v>983.53</v>
          </cell>
          <cell r="Y63">
            <v>1266.4000000000001</v>
          </cell>
          <cell r="Z63">
            <v>59.3</v>
          </cell>
          <cell r="AB63">
            <v>18814.28</v>
          </cell>
          <cell r="AC63">
            <v>1283.45</v>
          </cell>
          <cell r="AE63">
            <v>1283.45</v>
          </cell>
          <cell r="AF63">
            <v>20097.73</v>
          </cell>
          <cell r="AG63">
            <v>17744.420000000002</v>
          </cell>
          <cell r="AH63">
            <v>16460.97</v>
          </cell>
          <cell r="AI63">
            <v>0</v>
          </cell>
          <cell r="AJ63">
            <v>16460.97</v>
          </cell>
        </row>
        <row r="64">
          <cell r="G64">
            <v>84.600190000000012</v>
          </cell>
          <cell r="H64">
            <v>0.3397</v>
          </cell>
          <cell r="I64">
            <v>3.8844299999999996</v>
          </cell>
          <cell r="J64">
            <v>1.3507400000000001</v>
          </cell>
          <cell r="K64">
            <v>10.87133</v>
          </cell>
          <cell r="L64">
            <v>5.9300000000000005E-2</v>
          </cell>
          <cell r="M64">
            <v>0</v>
          </cell>
          <cell r="N64">
            <v>101.10569</v>
          </cell>
          <cell r="O64">
            <v>19.223559999999999</v>
          </cell>
          <cell r="P64">
            <v>0</v>
          </cell>
          <cell r="Q64">
            <v>0</v>
          </cell>
          <cell r="R64">
            <v>19.223559999999999</v>
          </cell>
          <cell r="S64">
            <v>120.32925</v>
          </cell>
          <cell r="U64">
            <v>84600.19</v>
          </cell>
          <cell r="V64">
            <v>339.7</v>
          </cell>
          <cell r="W64">
            <v>3884.43</v>
          </cell>
          <cell r="X64">
            <v>1350.74</v>
          </cell>
          <cell r="Y64">
            <v>10871.33</v>
          </cell>
          <cell r="Z64">
            <v>59.3</v>
          </cell>
          <cell r="AA64">
            <v>0</v>
          </cell>
          <cell r="AB64">
            <v>101105.69</v>
          </cell>
          <cell r="AC64">
            <v>19223.560000000001</v>
          </cell>
          <cell r="AD64">
            <v>0</v>
          </cell>
          <cell r="AE64">
            <v>19223.560000000001</v>
          </cell>
          <cell r="AF64">
            <v>120329.25</v>
          </cell>
          <cell r="AG64">
            <v>114754.38</v>
          </cell>
          <cell r="AH64">
            <v>95530.82</v>
          </cell>
          <cell r="AI64">
            <v>0</v>
          </cell>
          <cell r="AJ64">
            <v>95530.82</v>
          </cell>
        </row>
        <row r="66">
          <cell r="C66">
            <v>531102</v>
          </cell>
          <cell r="D66" t="str">
            <v xml:space="preserve">  INSURANCE                      </v>
          </cell>
          <cell r="E66" t="str">
            <v>GL Figures</v>
          </cell>
          <cell r="F66" t="str">
            <v>Separate</v>
          </cell>
          <cell r="G66">
            <v>6.5454799999999995</v>
          </cell>
          <cell r="H66">
            <v>0.82372000000000001</v>
          </cell>
          <cell r="I66">
            <v>0</v>
          </cell>
          <cell r="J66">
            <v>0.86274000000000006</v>
          </cell>
          <cell r="K66">
            <v>0</v>
          </cell>
          <cell r="L66">
            <v>0.62722</v>
          </cell>
          <cell r="M66">
            <v>0</v>
          </cell>
          <cell r="N66">
            <v>8.8591599999999993</v>
          </cell>
          <cell r="O66">
            <v>0</v>
          </cell>
          <cell r="Q66">
            <v>0.83699999999999997</v>
          </cell>
          <cell r="R66">
            <v>0.83699999999999997</v>
          </cell>
          <cell r="S66">
            <v>9.696159999999999</v>
          </cell>
          <cell r="U66">
            <v>6545.48</v>
          </cell>
          <cell r="V66">
            <v>823.72</v>
          </cell>
          <cell r="X66">
            <v>862.74</v>
          </cell>
          <cell r="Z66">
            <v>627.22</v>
          </cell>
          <cell r="AB66">
            <v>8859.16</v>
          </cell>
          <cell r="AD66">
            <v>837</v>
          </cell>
          <cell r="AE66">
            <v>837</v>
          </cell>
          <cell r="AF66">
            <v>9696.16</v>
          </cell>
          <cell r="AG66">
            <v>8009.7</v>
          </cell>
          <cell r="AH66">
            <v>7172.7</v>
          </cell>
          <cell r="AI66">
            <v>0</v>
          </cell>
          <cell r="AJ66">
            <v>7172.7</v>
          </cell>
        </row>
        <row r="67">
          <cell r="G67">
            <v>6.5454799999999995</v>
          </cell>
          <cell r="H67">
            <v>0.82372000000000001</v>
          </cell>
          <cell r="I67">
            <v>0</v>
          </cell>
          <cell r="J67">
            <v>0.86274000000000006</v>
          </cell>
          <cell r="K67">
            <v>0</v>
          </cell>
          <cell r="L67">
            <v>0.62722</v>
          </cell>
          <cell r="M67">
            <v>0</v>
          </cell>
          <cell r="N67">
            <v>8.8591599999999993</v>
          </cell>
          <cell r="O67">
            <v>0</v>
          </cell>
          <cell r="P67">
            <v>0</v>
          </cell>
          <cell r="Q67">
            <v>0.83699999999999997</v>
          </cell>
          <cell r="R67">
            <v>0.83699999999999997</v>
          </cell>
          <cell r="S67">
            <v>9.696159999999999</v>
          </cell>
          <cell r="U67">
            <v>6545.48</v>
          </cell>
          <cell r="V67">
            <v>823.72</v>
          </cell>
          <cell r="W67">
            <v>0</v>
          </cell>
          <cell r="X67">
            <v>862.74</v>
          </cell>
          <cell r="Y67">
            <v>0</v>
          </cell>
          <cell r="Z67">
            <v>627.22</v>
          </cell>
          <cell r="AA67">
            <v>0</v>
          </cell>
          <cell r="AB67">
            <v>8859.16</v>
          </cell>
          <cell r="AC67">
            <v>0</v>
          </cell>
          <cell r="AD67">
            <v>837</v>
          </cell>
          <cell r="AE67">
            <v>837</v>
          </cell>
          <cell r="AF67">
            <v>9696.16</v>
          </cell>
          <cell r="AG67">
            <v>8009.7</v>
          </cell>
          <cell r="AH67">
            <v>7172.7</v>
          </cell>
          <cell r="AI67">
            <v>0</v>
          </cell>
          <cell r="AJ67">
            <v>7172.7</v>
          </cell>
        </row>
        <row r="69">
          <cell r="C69">
            <v>400601</v>
          </cell>
          <cell r="D69" t="str">
            <v xml:space="preserve">  CLG. &amp; FREIGHT FWD CHGS IMPORT </v>
          </cell>
          <cell r="E69" t="str">
            <v>GL Figures</v>
          </cell>
          <cell r="F69" t="str">
            <v>Separate</v>
          </cell>
          <cell r="G69">
            <v>48.949559999999998</v>
          </cell>
          <cell r="H69">
            <v>0.19297999999999998</v>
          </cell>
          <cell r="I69">
            <v>5.2690000000000001E-2</v>
          </cell>
          <cell r="J69">
            <v>1.0820399999999999</v>
          </cell>
          <cell r="K69">
            <v>0</v>
          </cell>
          <cell r="L69">
            <v>0</v>
          </cell>
          <cell r="M69">
            <v>0</v>
          </cell>
          <cell r="N69">
            <v>50.277269999999994</v>
          </cell>
          <cell r="O69">
            <v>12.601850000000001</v>
          </cell>
          <cell r="Q69">
            <v>0</v>
          </cell>
          <cell r="R69">
            <v>12.601850000000001</v>
          </cell>
          <cell r="S69">
            <v>62.879119999999993</v>
          </cell>
          <cell r="U69">
            <v>48949.56</v>
          </cell>
          <cell r="V69">
            <v>192.98</v>
          </cell>
          <cell r="W69">
            <v>52.69</v>
          </cell>
          <cell r="X69">
            <v>1082.04</v>
          </cell>
          <cell r="AB69">
            <v>50277.270000000004</v>
          </cell>
          <cell r="AC69">
            <v>12601.85</v>
          </cell>
          <cell r="AE69">
            <v>12601.85</v>
          </cell>
          <cell r="AF69">
            <v>62879.12</v>
          </cell>
          <cell r="AG69">
            <v>61551.409999999996</v>
          </cell>
          <cell r="AH69">
            <v>48949.56</v>
          </cell>
          <cell r="AI69">
            <v>0</v>
          </cell>
          <cell r="AJ69">
            <v>48949.56</v>
          </cell>
        </row>
        <row r="70">
          <cell r="C70">
            <v>400800</v>
          </cell>
          <cell r="D70" t="str">
            <v xml:space="preserve">  FREIGHT OUT                    </v>
          </cell>
          <cell r="E70" t="str">
            <v>GL Figures</v>
          </cell>
          <cell r="F70" t="str">
            <v>Separate</v>
          </cell>
          <cell r="G70">
            <v>71.637929999999997</v>
          </cell>
          <cell r="H70">
            <v>0.74626999999999999</v>
          </cell>
          <cell r="I70">
            <v>0</v>
          </cell>
          <cell r="J70">
            <v>2.2544599999999999</v>
          </cell>
          <cell r="K70">
            <v>2.6000000000000003E-4</v>
          </cell>
          <cell r="L70">
            <v>0</v>
          </cell>
          <cell r="M70">
            <v>0</v>
          </cell>
          <cell r="N70">
            <v>74.638919999999985</v>
          </cell>
          <cell r="O70">
            <v>47.732019999999999</v>
          </cell>
          <cell r="Q70">
            <v>0</v>
          </cell>
          <cell r="R70">
            <v>47.732019999999999</v>
          </cell>
          <cell r="S70">
            <v>122.37093999999999</v>
          </cell>
          <cell r="U70">
            <v>71637.929999999993</v>
          </cell>
          <cell r="V70">
            <v>746.27</v>
          </cell>
          <cell r="X70">
            <v>2254.46</v>
          </cell>
          <cell r="Y70">
            <v>0.26</v>
          </cell>
          <cell r="AB70">
            <v>74638.92</v>
          </cell>
          <cell r="AC70">
            <v>47732.02</v>
          </cell>
          <cell r="AE70">
            <v>47732.02</v>
          </cell>
          <cell r="AF70">
            <v>122370.94</v>
          </cell>
          <cell r="AG70">
            <v>119370.20999999999</v>
          </cell>
          <cell r="AH70">
            <v>71638.19</v>
          </cell>
          <cell r="AI70">
            <v>0</v>
          </cell>
          <cell r="AJ70">
            <v>71638.189999999988</v>
          </cell>
        </row>
        <row r="71">
          <cell r="C71">
            <v>400801</v>
          </cell>
          <cell r="D71" t="str">
            <v xml:space="preserve">  CLG. &amp; FREIGHT FWD. EXPORT     </v>
          </cell>
          <cell r="E71" t="str">
            <v>GL Figures</v>
          </cell>
          <cell r="F71" t="str">
            <v>Separate</v>
          </cell>
          <cell r="G71">
            <v>7.1375999999999999</v>
          </cell>
          <cell r="H71">
            <v>0</v>
          </cell>
          <cell r="I71">
            <v>0</v>
          </cell>
          <cell r="J71">
            <v>0.14163999999999999</v>
          </cell>
          <cell r="K71">
            <v>0</v>
          </cell>
          <cell r="L71">
            <v>0</v>
          </cell>
          <cell r="M71">
            <v>0</v>
          </cell>
          <cell r="N71">
            <v>7.2792399999999997</v>
          </cell>
          <cell r="O71">
            <v>2.4905599999999999</v>
          </cell>
          <cell r="Q71">
            <v>0</v>
          </cell>
          <cell r="R71">
            <v>2.4905599999999999</v>
          </cell>
          <cell r="S71">
            <v>9.7698</v>
          </cell>
          <cell r="U71">
            <v>7137.6</v>
          </cell>
          <cell r="X71">
            <v>141.63999999999999</v>
          </cell>
          <cell r="AB71">
            <v>7279.2400000000007</v>
          </cell>
          <cell r="AC71">
            <v>2490.56</v>
          </cell>
          <cell r="AE71">
            <v>2490.56</v>
          </cell>
          <cell r="AF71">
            <v>9769.8000000000011</v>
          </cell>
          <cell r="AG71">
            <v>9628.1600000000017</v>
          </cell>
          <cell r="AH71">
            <v>7137.6000000000022</v>
          </cell>
          <cell r="AI71">
            <v>0</v>
          </cell>
          <cell r="AJ71">
            <v>7137.6</v>
          </cell>
        </row>
        <row r="72">
          <cell r="E72" t="str">
            <v>GL Figures</v>
          </cell>
          <cell r="F72" t="str">
            <v>Separate</v>
          </cell>
          <cell r="G72">
            <v>127.72509000000001</v>
          </cell>
          <cell r="H72">
            <v>0.93924999999999992</v>
          </cell>
          <cell r="I72">
            <v>5.2690000000000001E-2</v>
          </cell>
          <cell r="J72">
            <v>3.4781399999999998</v>
          </cell>
          <cell r="K72">
            <v>2.6000000000000003E-4</v>
          </cell>
          <cell r="L72">
            <v>0</v>
          </cell>
          <cell r="M72">
            <v>0</v>
          </cell>
          <cell r="N72">
            <v>132.19542999999996</v>
          </cell>
          <cell r="O72">
            <v>62.82443</v>
          </cell>
          <cell r="P72">
            <v>0</v>
          </cell>
          <cell r="Q72">
            <v>0</v>
          </cell>
          <cell r="R72">
            <v>62.82443</v>
          </cell>
          <cell r="S72">
            <v>195.01985999999999</v>
          </cell>
          <cell r="U72">
            <v>127725.09</v>
          </cell>
          <cell r="V72">
            <v>939.25</v>
          </cell>
          <cell r="W72">
            <v>52.69</v>
          </cell>
          <cell r="X72">
            <v>3478.14</v>
          </cell>
          <cell r="Y72">
            <v>0.26</v>
          </cell>
          <cell r="Z72">
            <v>0</v>
          </cell>
          <cell r="AA72">
            <v>0</v>
          </cell>
          <cell r="AB72">
            <v>132195.43</v>
          </cell>
          <cell r="AC72">
            <v>62824.429999999993</v>
          </cell>
          <cell r="AD72">
            <v>0</v>
          </cell>
          <cell r="AE72">
            <v>62824.429999999993</v>
          </cell>
          <cell r="AF72">
            <v>195019.86</v>
          </cell>
          <cell r="AG72">
            <v>190549.78</v>
          </cell>
          <cell r="AH72">
            <v>127725.35</v>
          </cell>
          <cell r="AI72">
            <v>0</v>
          </cell>
          <cell r="AJ72">
            <v>127725.34999999999</v>
          </cell>
        </row>
        <row r="74">
          <cell r="C74">
            <v>532500</v>
          </cell>
          <cell r="D74" t="str">
            <v xml:space="preserve">  LEGAL                          </v>
          </cell>
          <cell r="E74" t="str">
            <v>GL Figures</v>
          </cell>
          <cell r="F74" t="str">
            <v>Separate</v>
          </cell>
          <cell r="G74">
            <v>0</v>
          </cell>
          <cell r="H74">
            <v>0</v>
          </cell>
          <cell r="I74">
            <v>0</v>
          </cell>
          <cell r="J74">
            <v>3.3989999999999999E-2</v>
          </cell>
          <cell r="K74">
            <v>0</v>
          </cell>
          <cell r="L74">
            <v>0</v>
          </cell>
          <cell r="M74">
            <v>0</v>
          </cell>
          <cell r="N74">
            <v>3.3989999999999999E-2</v>
          </cell>
          <cell r="O74">
            <v>0</v>
          </cell>
          <cell r="Q74">
            <v>0</v>
          </cell>
          <cell r="R74">
            <v>0</v>
          </cell>
          <cell r="S74">
            <v>3.3989999999999999E-2</v>
          </cell>
          <cell r="X74">
            <v>33.99</v>
          </cell>
          <cell r="AB74">
            <v>33.99</v>
          </cell>
          <cell r="AE74">
            <v>0</v>
          </cell>
          <cell r="AF74">
            <v>33.99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C75">
            <v>532600</v>
          </cell>
          <cell r="D75" t="str">
            <v xml:space="preserve">  AUDIT AND TAX FEES             </v>
          </cell>
          <cell r="E75" t="str">
            <v>GL Figures</v>
          </cell>
          <cell r="F75" t="str">
            <v>Separate</v>
          </cell>
          <cell r="G75">
            <v>1E-3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2.8716599999999999</v>
          </cell>
          <cell r="M75">
            <v>0</v>
          </cell>
          <cell r="N75">
            <v>2.8726599999999998</v>
          </cell>
          <cell r="O75">
            <v>0</v>
          </cell>
          <cell r="Q75">
            <v>1.3597699999999999</v>
          </cell>
          <cell r="R75">
            <v>1.3597699999999999</v>
          </cell>
          <cell r="S75">
            <v>4.2324299999999999</v>
          </cell>
          <cell r="U75">
            <v>1</v>
          </cell>
          <cell r="Z75">
            <v>2871.66</v>
          </cell>
          <cell r="AB75">
            <v>2872.66</v>
          </cell>
          <cell r="AD75">
            <v>1359.77</v>
          </cell>
          <cell r="AE75">
            <v>1359.77</v>
          </cell>
          <cell r="AF75">
            <v>4232.43</v>
          </cell>
          <cell r="AG75">
            <v>4232.43</v>
          </cell>
          <cell r="AH75">
            <v>2872.6600000000003</v>
          </cell>
          <cell r="AI75">
            <v>0</v>
          </cell>
          <cell r="AJ75">
            <v>2872.66</v>
          </cell>
        </row>
        <row r="76">
          <cell r="C76">
            <v>532700</v>
          </cell>
          <cell r="D76" t="str">
            <v xml:space="preserve">  PROFESSIONAL FEES              </v>
          </cell>
          <cell r="E76" t="str">
            <v>GL Figures</v>
          </cell>
          <cell r="F76" t="str">
            <v>Separate</v>
          </cell>
          <cell r="G76">
            <v>0</v>
          </cell>
          <cell r="H76">
            <v>0.84095000000000009</v>
          </cell>
          <cell r="I76">
            <v>0</v>
          </cell>
          <cell r="J76">
            <v>0</v>
          </cell>
          <cell r="K76">
            <v>0</v>
          </cell>
          <cell r="L76">
            <v>6.6820200000000005</v>
          </cell>
          <cell r="M76">
            <v>0</v>
          </cell>
          <cell r="N76">
            <v>7.5229700000000008</v>
          </cell>
          <cell r="O76">
            <v>0.29461999999999999</v>
          </cell>
          <cell r="Q76">
            <v>0.26062000000000002</v>
          </cell>
          <cell r="R76">
            <v>0.55523999999999996</v>
          </cell>
          <cell r="S76">
            <v>8.0782100000000003</v>
          </cell>
          <cell r="V76">
            <v>840.95</v>
          </cell>
          <cell r="Z76">
            <v>6682.02</v>
          </cell>
          <cell r="AB76">
            <v>7522.97</v>
          </cell>
          <cell r="AC76">
            <v>294.62</v>
          </cell>
          <cell r="AD76">
            <v>260.62</v>
          </cell>
          <cell r="AE76">
            <v>555.24</v>
          </cell>
          <cell r="AF76">
            <v>8078.21</v>
          </cell>
          <cell r="AG76">
            <v>7237.26</v>
          </cell>
          <cell r="AH76">
            <v>6682.02</v>
          </cell>
          <cell r="AI76">
            <v>0</v>
          </cell>
          <cell r="AJ76">
            <v>6682.02</v>
          </cell>
        </row>
        <row r="77">
          <cell r="G77">
            <v>1E-3</v>
          </cell>
          <cell r="H77">
            <v>0.84095000000000009</v>
          </cell>
          <cell r="I77">
            <v>0</v>
          </cell>
          <cell r="J77">
            <v>3.3989999999999999E-2</v>
          </cell>
          <cell r="K77">
            <v>0</v>
          </cell>
          <cell r="L77">
            <v>9.5536799999999999</v>
          </cell>
          <cell r="M77">
            <v>0</v>
          </cell>
          <cell r="N77">
            <v>10.42962</v>
          </cell>
          <cell r="O77">
            <v>0.29461999999999999</v>
          </cell>
          <cell r="P77">
            <v>0</v>
          </cell>
          <cell r="Q77">
            <v>1.62039</v>
          </cell>
          <cell r="R77">
            <v>1.9150099999999999</v>
          </cell>
          <cell r="S77">
            <v>12.34463</v>
          </cell>
          <cell r="U77">
            <v>1</v>
          </cell>
          <cell r="V77">
            <v>840.95</v>
          </cell>
          <cell r="W77">
            <v>0</v>
          </cell>
          <cell r="X77">
            <v>33.99</v>
          </cell>
          <cell r="Y77">
            <v>0</v>
          </cell>
          <cell r="Z77">
            <v>9553.68</v>
          </cell>
          <cell r="AA77">
            <v>0</v>
          </cell>
          <cell r="AB77">
            <v>10429.619999999999</v>
          </cell>
          <cell r="AC77">
            <v>294.62</v>
          </cell>
          <cell r="AD77">
            <v>1620.3899999999999</v>
          </cell>
          <cell r="AE77">
            <v>1915.01</v>
          </cell>
          <cell r="AF77">
            <v>12344.630000000001</v>
          </cell>
          <cell r="AG77">
            <v>11469.69</v>
          </cell>
          <cell r="AH77">
            <v>9554.68</v>
          </cell>
          <cell r="AI77">
            <v>0</v>
          </cell>
          <cell r="AJ77">
            <v>9554.68</v>
          </cell>
        </row>
        <row r="79">
          <cell r="C79">
            <v>405100</v>
          </cell>
          <cell r="D79" t="str">
            <v xml:space="preserve">  CUSTOM DUTIES                  </v>
          </cell>
          <cell r="E79" t="str">
            <v>GL Figures</v>
          </cell>
          <cell r="F79" t="str">
            <v>Separate</v>
          </cell>
          <cell r="G79">
            <v>0</v>
          </cell>
          <cell r="H79">
            <v>9.4029999999999739E-2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9.4029999999999739E-2</v>
          </cell>
          <cell r="O79">
            <v>0</v>
          </cell>
          <cell r="Q79">
            <v>0</v>
          </cell>
          <cell r="R79">
            <v>0</v>
          </cell>
          <cell r="S79">
            <v>9.4029999999999739E-2</v>
          </cell>
          <cell r="V79">
            <v>94.029999999999745</v>
          </cell>
          <cell r="AB79">
            <v>94.029999999999745</v>
          </cell>
          <cell r="AE79">
            <v>0</v>
          </cell>
          <cell r="AF79">
            <v>94.029999999999745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C80">
            <v>405102</v>
          </cell>
          <cell r="D80" t="str">
            <v xml:space="preserve">  EXCISE DUTY PAID               </v>
          </cell>
          <cell r="E80" t="str">
            <v>GL Figures</v>
          </cell>
          <cell r="F80" t="str">
            <v>Separate</v>
          </cell>
          <cell r="G80">
            <v>1.9730000000000001E-2</v>
          </cell>
          <cell r="H80">
            <v>0</v>
          </cell>
          <cell r="I80">
            <v>11.66198</v>
          </cell>
          <cell r="J80">
            <v>2.52929</v>
          </cell>
          <cell r="K80">
            <v>0</v>
          </cell>
          <cell r="L80">
            <v>0</v>
          </cell>
          <cell r="M80">
            <v>0</v>
          </cell>
          <cell r="N80">
            <v>14.210999999999999</v>
          </cell>
          <cell r="O80">
            <v>0</v>
          </cell>
          <cell r="Q80">
            <v>0</v>
          </cell>
          <cell r="R80">
            <v>0</v>
          </cell>
          <cell r="S80">
            <v>14.210999999999999</v>
          </cell>
          <cell r="U80">
            <v>19.73</v>
          </cell>
          <cell r="W80">
            <v>11661.98</v>
          </cell>
          <cell r="X80">
            <v>2529.29</v>
          </cell>
          <cell r="AB80">
            <v>14211</v>
          </cell>
          <cell r="AE80">
            <v>0</v>
          </cell>
          <cell r="AF80">
            <v>14211</v>
          </cell>
          <cell r="AG80">
            <v>19.729999999999563</v>
          </cell>
          <cell r="AH80">
            <v>19.729999999999563</v>
          </cell>
          <cell r="AI80">
            <v>0</v>
          </cell>
          <cell r="AJ80">
            <v>19.73</v>
          </cell>
        </row>
        <row r="81">
          <cell r="C81">
            <v>405103</v>
          </cell>
          <cell r="D81" t="str">
            <v xml:space="preserve">  PURCHASE TAX PAID              </v>
          </cell>
          <cell r="E81" t="str">
            <v>GL Figures</v>
          </cell>
          <cell r="F81" t="str">
            <v>Separate</v>
          </cell>
          <cell r="G81">
            <v>0.27115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0.27115</v>
          </cell>
          <cell r="O81">
            <v>0.10502</v>
          </cell>
          <cell r="Q81">
            <v>0</v>
          </cell>
          <cell r="R81">
            <v>0.10502</v>
          </cell>
          <cell r="S81">
            <v>0.37617</v>
          </cell>
          <cell r="U81">
            <v>271.14999999999998</v>
          </cell>
          <cell r="AB81">
            <v>271.14999999999998</v>
          </cell>
          <cell r="AC81">
            <v>105.02</v>
          </cell>
          <cell r="AE81">
            <v>105.02</v>
          </cell>
          <cell r="AF81">
            <v>376.16999999999996</v>
          </cell>
          <cell r="AG81">
            <v>376.16999999999996</v>
          </cell>
          <cell r="AH81">
            <v>271.14999999999998</v>
          </cell>
          <cell r="AI81">
            <v>0</v>
          </cell>
          <cell r="AJ81">
            <v>271.14999999999998</v>
          </cell>
        </row>
        <row r="82">
          <cell r="C82">
            <v>405104</v>
          </cell>
          <cell r="D82" t="str">
            <v xml:space="preserve">  OCTOROI / OTHER TAXES          </v>
          </cell>
          <cell r="E82" t="str">
            <v>GL Figures</v>
          </cell>
          <cell r="F82" t="str">
            <v>Separate</v>
          </cell>
          <cell r="G82">
            <v>0.79285000000000005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0.79285000000000005</v>
          </cell>
          <cell r="O82">
            <v>0.59001000000000003</v>
          </cell>
          <cell r="Q82">
            <v>0</v>
          </cell>
          <cell r="R82">
            <v>0.59001000000000003</v>
          </cell>
          <cell r="S82">
            <v>1.38286</v>
          </cell>
          <cell r="U82">
            <v>792.85</v>
          </cell>
          <cell r="AB82">
            <v>792.85</v>
          </cell>
          <cell r="AC82">
            <v>590.01</v>
          </cell>
          <cell r="AE82">
            <v>590.01</v>
          </cell>
          <cell r="AF82">
            <v>1382.8600000000001</v>
          </cell>
          <cell r="AG82">
            <v>1382.8600000000001</v>
          </cell>
          <cell r="AH82">
            <v>792.85000000000014</v>
          </cell>
          <cell r="AI82">
            <v>0</v>
          </cell>
          <cell r="AJ82">
            <v>792.85</v>
          </cell>
        </row>
        <row r="83">
          <cell r="C83">
            <v>405106</v>
          </cell>
          <cell r="D83" t="str">
            <v xml:space="preserve">  EXCISDE DUTY RECOVERED         </v>
          </cell>
          <cell r="E83" t="str">
            <v>GL Figures</v>
          </cell>
          <cell r="F83" t="str">
            <v>Separate</v>
          </cell>
          <cell r="G83">
            <v>0</v>
          </cell>
          <cell r="H83">
            <v>0</v>
          </cell>
          <cell r="I83">
            <v>-11.66198</v>
          </cell>
          <cell r="J83">
            <v>-2.52929</v>
          </cell>
          <cell r="K83">
            <v>0</v>
          </cell>
          <cell r="L83">
            <v>0</v>
          </cell>
          <cell r="M83">
            <v>0</v>
          </cell>
          <cell r="N83">
            <v>-14.191269999999999</v>
          </cell>
          <cell r="O83">
            <v>0</v>
          </cell>
          <cell r="Q83">
            <v>0</v>
          </cell>
          <cell r="R83">
            <v>0</v>
          </cell>
          <cell r="S83">
            <v>-14.191269999999999</v>
          </cell>
          <cell r="W83">
            <v>-11661.98</v>
          </cell>
          <cell r="X83">
            <v>-2529.29</v>
          </cell>
          <cell r="AB83">
            <v>-14191.27</v>
          </cell>
          <cell r="AE83">
            <v>0</v>
          </cell>
          <cell r="AF83">
            <v>-14191.27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C84">
            <v>500700</v>
          </cell>
          <cell r="D84" t="str">
            <v xml:space="preserve">  COMMISSIONS                    </v>
          </cell>
          <cell r="E84" t="str">
            <v>GL Figures</v>
          </cell>
          <cell r="F84" t="str">
            <v>Separate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0.33500999999999997</v>
          </cell>
          <cell r="L84">
            <v>0</v>
          </cell>
          <cell r="M84">
            <v>0</v>
          </cell>
          <cell r="N84">
            <v>0.33500999999999997</v>
          </cell>
          <cell r="O84">
            <v>0</v>
          </cell>
          <cell r="Q84">
            <v>0</v>
          </cell>
          <cell r="R84">
            <v>0</v>
          </cell>
          <cell r="S84">
            <v>0.33500999999999997</v>
          </cell>
          <cell r="Y84">
            <v>335.01</v>
          </cell>
          <cell r="AB84">
            <v>335.01</v>
          </cell>
          <cell r="AE84">
            <v>0</v>
          </cell>
          <cell r="AF84">
            <v>335.01</v>
          </cell>
          <cell r="AG84">
            <v>335.01</v>
          </cell>
          <cell r="AH84">
            <v>335.01</v>
          </cell>
          <cell r="AI84">
            <v>0</v>
          </cell>
          <cell r="AJ84">
            <v>335.01</v>
          </cell>
        </row>
        <row r="85">
          <cell r="C85">
            <v>510700</v>
          </cell>
          <cell r="D85" t="str">
            <v xml:space="preserve">  ENTERTAINMENT                  </v>
          </cell>
          <cell r="E85" t="str">
            <v>GL Figures</v>
          </cell>
          <cell r="F85" t="str">
            <v>Separate</v>
          </cell>
          <cell r="G85">
            <v>0.57353999999999994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0.57353999999999994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0.57353999999999994</v>
          </cell>
          <cell r="U85">
            <v>369.12</v>
          </cell>
          <cell r="AA85">
            <v>204.42</v>
          </cell>
          <cell r="AB85">
            <v>573.54</v>
          </cell>
          <cell r="AE85">
            <v>0</v>
          </cell>
          <cell r="AF85">
            <v>573.54</v>
          </cell>
          <cell r="AG85">
            <v>573.54</v>
          </cell>
          <cell r="AH85">
            <v>573.54</v>
          </cell>
          <cell r="AI85">
            <v>0</v>
          </cell>
          <cell r="AJ85">
            <v>573.54</v>
          </cell>
        </row>
        <row r="86">
          <cell r="C86">
            <v>530100</v>
          </cell>
          <cell r="D86" t="str">
            <v xml:space="preserve">  RENT - GROUND                  </v>
          </cell>
          <cell r="E86" t="str">
            <v>GL Figures</v>
          </cell>
          <cell r="F86" t="str">
            <v>Separate</v>
          </cell>
          <cell r="G86">
            <v>3.5758000000000001</v>
          </cell>
          <cell r="H86">
            <v>0</v>
          </cell>
          <cell r="I86">
            <v>0</v>
          </cell>
          <cell r="J86">
            <v>0</v>
          </cell>
          <cell r="K86">
            <v>1.0050299999999999</v>
          </cell>
          <cell r="L86">
            <v>0</v>
          </cell>
          <cell r="M86">
            <v>0</v>
          </cell>
          <cell r="N86">
            <v>4.5808299999999997</v>
          </cell>
          <cell r="O86">
            <v>0.68788000000000005</v>
          </cell>
          <cell r="Q86">
            <v>0</v>
          </cell>
          <cell r="R86">
            <v>0.68788000000000005</v>
          </cell>
          <cell r="S86">
            <v>5.2687099999999996</v>
          </cell>
          <cell r="U86">
            <v>3575.8</v>
          </cell>
          <cell r="Y86">
            <v>1005.03</v>
          </cell>
          <cell r="AB86">
            <v>4580.83</v>
          </cell>
          <cell r="AC86">
            <v>687.88</v>
          </cell>
          <cell r="AE86">
            <v>687.88</v>
          </cell>
          <cell r="AF86">
            <v>5268.71</v>
          </cell>
          <cell r="AG86">
            <v>5268.71</v>
          </cell>
          <cell r="AH86">
            <v>4580.83</v>
          </cell>
          <cell r="AI86">
            <v>0</v>
          </cell>
          <cell r="AJ86">
            <v>4580.83</v>
          </cell>
        </row>
        <row r="87">
          <cell r="C87">
            <v>530101</v>
          </cell>
          <cell r="D87" t="str">
            <v xml:space="preserve">  EQUIPMENT RENTAL               </v>
          </cell>
          <cell r="E87" t="str">
            <v>GL Figures</v>
          </cell>
          <cell r="F87" t="str">
            <v>Separate</v>
          </cell>
          <cell r="G87">
            <v>0.62535000000000007</v>
          </cell>
          <cell r="H87">
            <v>0</v>
          </cell>
          <cell r="I87">
            <v>1.54908</v>
          </cell>
          <cell r="J87">
            <v>0</v>
          </cell>
          <cell r="K87">
            <v>0</v>
          </cell>
          <cell r="L87">
            <v>0.20100999999999999</v>
          </cell>
          <cell r="M87">
            <v>0</v>
          </cell>
          <cell r="N87">
            <v>2.3754400000000002</v>
          </cell>
          <cell r="O87">
            <v>0</v>
          </cell>
          <cell r="Q87">
            <v>0</v>
          </cell>
          <cell r="R87">
            <v>0</v>
          </cell>
          <cell r="S87">
            <v>2.3754400000000002</v>
          </cell>
          <cell r="U87">
            <v>625.35</v>
          </cell>
          <cell r="W87">
            <v>1549.08</v>
          </cell>
          <cell r="Z87">
            <v>201.01</v>
          </cell>
          <cell r="AB87">
            <v>2375.4399999999996</v>
          </cell>
          <cell r="AE87">
            <v>0</v>
          </cell>
          <cell r="AF87">
            <v>2375.4399999999996</v>
          </cell>
          <cell r="AG87">
            <v>826.35999999999967</v>
          </cell>
          <cell r="AH87">
            <v>826.35999999999967</v>
          </cell>
          <cell r="AI87">
            <v>0</v>
          </cell>
          <cell r="AJ87">
            <v>826.36</v>
          </cell>
        </row>
        <row r="88">
          <cell r="C88">
            <v>530700</v>
          </cell>
          <cell r="D88" t="str">
            <v xml:space="preserve">  TRAINING AND SEMINARS          </v>
          </cell>
          <cell r="E88" t="str">
            <v>GL Figures</v>
          </cell>
          <cell r="F88" t="str">
            <v>Separate</v>
          </cell>
          <cell r="G88">
            <v>7.1638199999999994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7.1638199999999994</v>
          </cell>
          <cell r="O88">
            <v>0</v>
          </cell>
          <cell r="Q88">
            <v>0</v>
          </cell>
          <cell r="R88">
            <v>0</v>
          </cell>
          <cell r="S88">
            <v>7.1638199999999994</v>
          </cell>
          <cell r="U88">
            <v>7163.82</v>
          </cell>
          <cell r="AB88">
            <v>7163.82</v>
          </cell>
          <cell r="AE88">
            <v>0</v>
          </cell>
          <cell r="AF88">
            <v>7163.82</v>
          </cell>
          <cell r="AG88">
            <v>7163.82</v>
          </cell>
          <cell r="AH88">
            <v>7163.82</v>
          </cell>
          <cell r="AI88">
            <v>0</v>
          </cell>
          <cell r="AJ88">
            <v>7163.82</v>
          </cell>
        </row>
        <row r="89">
          <cell r="C89">
            <v>530900</v>
          </cell>
          <cell r="D89" t="str">
            <v xml:space="preserve">  VEHICLE EXPENSES               </v>
          </cell>
          <cell r="E89" t="str">
            <v>GL Figures</v>
          </cell>
          <cell r="F89" t="str">
            <v>Separate</v>
          </cell>
          <cell r="G89">
            <v>0</v>
          </cell>
          <cell r="H89">
            <v>0.59228999999999998</v>
          </cell>
          <cell r="I89">
            <v>3.3280000000000004E-2</v>
          </cell>
          <cell r="J89">
            <v>1.5939999999999999E-2</v>
          </cell>
          <cell r="K89">
            <v>5.0479100000000008</v>
          </cell>
          <cell r="L89">
            <v>0.28724</v>
          </cell>
          <cell r="M89">
            <v>0</v>
          </cell>
          <cell r="N89">
            <v>5.9766600000000007</v>
          </cell>
          <cell r="O89">
            <v>0.64049000000000011</v>
          </cell>
          <cell r="P89">
            <v>0</v>
          </cell>
          <cell r="Q89">
            <v>0.37821000000000005</v>
          </cell>
          <cell r="R89">
            <v>1.0187000000000002</v>
          </cell>
          <cell r="S89">
            <v>6.9953600000000007</v>
          </cell>
          <cell r="U89">
            <v>3564.14</v>
          </cell>
          <cell r="V89">
            <v>592.29</v>
          </cell>
          <cell r="W89">
            <v>33.28</v>
          </cell>
          <cell r="X89">
            <v>15.94</v>
          </cell>
          <cell r="Y89">
            <v>1483.77</v>
          </cell>
          <cell r="Z89">
            <v>287.24</v>
          </cell>
          <cell r="AB89">
            <v>5976.66</v>
          </cell>
          <cell r="AC89">
            <v>640.49</v>
          </cell>
          <cell r="AD89">
            <v>378.21</v>
          </cell>
          <cell r="AE89">
            <v>1018.7</v>
          </cell>
          <cell r="AF89">
            <v>6995.36</v>
          </cell>
          <cell r="AG89">
            <v>6353.85</v>
          </cell>
          <cell r="AH89">
            <v>5335.1500000000005</v>
          </cell>
          <cell r="AI89">
            <v>0</v>
          </cell>
          <cell r="AJ89">
            <v>5335.15</v>
          </cell>
        </row>
        <row r="90">
          <cell r="C90">
            <v>531203</v>
          </cell>
          <cell r="D90" t="str">
            <v xml:space="preserve">  GUEST HOUSE MAINTENANCE        </v>
          </cell>
          <cell r="E90" t="str">
            <v>GL Figures</v>
          </cell>
          <cell r="F90" t="str">
            <v>Separate</v>
          </cell>
          <cell r="G90">
            <v>5.59964</v>
          </cell>
          <cell r="H90">
            <v>0</v>
          </cell>
          <cell r="I90">
            <v>1.0200000000000001E-3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5.6006599999999995</v>
          </cell>
          <cell r="O90">
            <v>0</v>
          </cell>
          <cell r="Q90">
            <v>0</v>
          </cell>
          <cell r="R90">
            <v>0</v>
          </cell>
          <cell r="S90">
            <v>5.6006599999999995</v>
          </cell>
          <cell r="U90">
            <v>5599.64</v>
          </cell>
          <cell r="W90">
            <v>1.02</v>
          </cell>
          <cell r="AB90">
            <v>5600.6600000000008</v>
          </cell>
          <cell r="AE90">
            <v>0</v>
          </cell>
          <cell r="AF90">
            <v>5600.6600000000008</v>
          </cell>
          <cell r="AG90">
            <v>5599.64</v>
          </cell>
          <cell r="AH90">
            <v>5599.64</v>
          </cell>
          <cell r="AI90">
            <v>0</v>
          </cell>
          <cell r="AJ90">
            <v>5599.64</v>
          </cell>
        </row>
        <row r="91">
          <cell r="C91">
            <v>531400</v>
          </cell>
          <cell r="D91" t="str">
            <v xml:space="preserve">  FACILITIES SECURITY            </v>
          </cell>
          <cell r="E91" t="str">
            <v>GL Figures</v>
          </cell>
          <cell r="F91" t="str">
            <v>Separate</v>
          </cell>
          <cell r="G91">
            <v>0</v>
          </cell>
          <cell r="H91">
            <v>0.36260999999999999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0.36260999999999999</v>
          </cell>
          <cell r="O91">
            <v>0</v>
          </cell>
          <cell r="Q91">
            <v>0</v>
          </cell>
          <cell r="R91">
            <v>0</v>
          </cell>
          <cell r="S91">
            <v>0.36260999999999999</v>
          </cell>
          <cell r="V91">
            <v>362.61</v>
          </cell>
          <cell r="AB91">
            <v>362.61</v>
          </cell>
          <cell r="AE91">
            <v>0</v>
          </cell>
          <cell r="AF91">
            <v>362.61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C92">
            <v>531900</v>
          </cell>
          <cell r="D92" t="str">
            <v xml:space="preserve">  TAXES/ FEES/ LICENSES          </v>
          </cell>
          <cell r="E92" t="str">
            <v>GL Figures</v>
          </cell>
          <cell r="F92" t="str">
            <v>Separate</v>
          </cell>
          <cell r="G92">
            <v>2.4002466666666664</v>
          </cell>
          <cell r="H92">
            <v>0</v>
          </cell>
          <cell r="I92">
            <v>0.46300000000000002</v>
          </cell>
          <cell r="J92">
            <v>7.7049999999999993E-2</v>
          </cell>
          <cell r="K92">
            <v>0.13334703703703704</v>
          </cell>
          <cell r="L92">
            <v>0.13334703703703704</v>
          </cell>
          <cell r="M92">
            <v>0.13334703703703704</v>
          </cell>
          <cell r="N92">
            <v>3.3403377777777776</v>
          </cell>
          <cell r="O92">
            <v>0.77341281481481472</v>
          </cell>
          <cell r="P92">
            <v>0</v>
          </cell>
          <cell r="Q92">
            <v>2.6669407407407409E-2</v>
          </cell>
          <cell r="R92">
            <v>0.80008222222222214</v>
          </cell>
          <cell r="S92">
            <v>4.1404199999999998</v>
          </cell>
          <cell r="U92">
            <v>2783.75</v>
          </cell>
          <cell r="W92">
            <v>463</v>
          </cell>
          <cell r="X92">
            <v>77.05</v>
          </cell>
          <cell r="Y92">
            <v>47.59</v>
          </cell>
          <cell r="Z92">
            <v>198.4</v>
          </cell>
          <cell r="AB92">
            <v>3569.7900000000004</v>
          </cell>
          <cell r="AC92">
            <v>570.63</v>
          </cell>
          <cell r="AD92">
            <v>0</v>
          </cell>
          <cell r="AE92">
            <v>570.63</v>
          </cell>
          <cell r="AF92">
            <v>4140.42</v>
          </cell>
          <cell r="AG92">
            <v>3600.37</v>
          </cell>
          <cell r="AH92">
            <v>3029.74</v>
          </cell>
          <cell r="AI92">
            <v>0</v>
          </cell>
          <cell r="AJ92">
            <v>3029.7400000000002</v>
          </cell>
        </row>
        <row r="93">
          <cell r="C93">
            <v>532000</v>
          </cell>
          <cell r="D93" t="str">
            <v xml:space="preserve">  OFFICE SUPPLIES                </v>
          </cell>
          <cell r="E93" t="str">
            <v>GL Figures</v>
          </cell>
          <cell r="F93" t="str">
            <v>Separate</v>
          </cell>
          <cell r="G93">
            <v>2.7829699999999997</v>
          </cell>
          <cell r="H93">
            <v>0.17249</v>
          </cell>
          <cell r="I93">
            <v>0.12431</v>
          </cell>
          <cell r="J93">
            <v>2.5760000000000002E-2</v>
          </cell>
          <cell r="K93">
            <v>5.0090000000000003E-2</v>
          </cell>
          <cell r="L93">
            <v>0.21346999999999999</v>
          </cell>
          <cell r="M93">
            <v>0</v>
          </cell>
          <cell r="N93">
            <v>3.3690899999999995</v>
          </cell>
          <cell r="O93">
            <v>5.8348399999999998</v>
          </cell>
          <cell r="Q93">
            <v>2.4120000000000003E-2</v>
          </cell>
          <cell r="R93">
            <v>5.8589599999999997</v>
          </cell>
          <cell r="S93">
            <v>9.2280499999999996</v>
          </cell>
          <cell r="U93">
            <v>2782.97</v>
          </cell>
          <cell r="V93">
            <v>172.49</v>
          </cell>
          <cell r="W93">
            <v>124.31</v>
          </cell>
          <cell r="X93">
            <v>25.76</v>
          </cell>
          <cell r="Y93">
            <v>50.09</v>
          </cell>
          <cell r="Z93">
            <v>213.47</v>
          </cell>
          <cell r="AB93">
            <v>3369.09</v>
          </cell>
          <cell r="AC93">
            <v>5834.84</v>
          </cell>
          <cell r="AD93">
            <v>24.12</v>
          </cell>
          <cell r="AE93">
            <v>5858.96</v>
          </cell>
          <cell r="AF93">
            <v>9228.0499999999993</v>
          </cell>
          <cell r="AG93">
            <v>8905.49</v>
          </cell>
          <cell r="AH93">
            <v>3046.5299999999997</v>
          </cell>
          <cell r="AI93">
            <v>0</v>
          </cell>
          <cell r="AJ93">
            <v>3046.5299999999997</v>
          </cell>
        </row>
        <row r="94">
          <cell r="C94">
            <v>532100</v>
          </cell>
          <cell r="D94" t="str">
            <v xml:space="preserve">  RECRUITING                     </v>
          </cell>
          <cell r="E94" t="str">
            <v>GL Figures</v>
          </cell>
          <cell r="F94" t="str">
            <v>Separate</v>
          </cell>
          <cell r="G94">
            <v>0.15297999999999998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0.82730999999999999</v>
          </cell>
          <cell r="M94">
            <v>0</v>
          </cell>
          <cell r="N94">
            <v>0.98028999999999999</v>
          </cell>
          <cell r="O94">
            <v>0</v>
          </cell>
          <cell r="Q94">
            <v>0</v>
          </cell>
          <cell r="R94">
            <v>0</v>
          </cell>
          <cell r="S94">
            <v>0.98028999999999999</v>
          </cell>
          <cell r="U94">
            <v>152.97999999999999</v>
          </cell>
          <cell r="Z94">
            <v>827.31</v>
          </cell>
          <cell r="AB94">
            <v>980.29</v>
          </cell>
          <cell r="AE94">
            <v>0</v>
          </cell>
          <cell r="AF94">
            <v>980.29</v>
          </cell>
          <cell r="AG94">
            <v>980.29</v>
          </cell>
          <cell r="AH94">
            <v>980.29</v>
          </cell>
          <cell r="AI94">
            <v>0</v>
          </cell>
          <cell r="AJ94">
            <v>980.29</v>
          </cell>
        </row>
        <row r="95">
          <cell r="C95">
            <v>532300</v>
          </cell>
          <cell r="D95" t="str">
            <v xml:space="preserve">  BOOKS AND PERIODICALS OFFICE   </v>
          </cell>
          <cell r="E95" t="str">
            <v>GL Figures</v>
          </cell>
          <cell r="F95" t="str">
            <v>Separate</v>
          </cell>
          <cell r="G95">
            <v>0</v>
          </cell>
          <cell r="H95">
            <v>5.382E-2</v>
          </cell>
          <cell r="I95">
            <v>0</v>
          </cell>
          <cell r="J95">
            <v>1.8020000000000001E-2</v>
          </cell>
          <cell r="K95">
            <v>3.8460000000000001E-2</v>
          </cell>
          <cell r="L95">
            <v>0</v>
          </cell>
          <cell r="M95">
            <v>0</v>
          </cell>
          <cell r="N95">
            <v>0.11030000000000001</v>
          </cell>
          <cell r="O95">
            <v>0</v>
          </cell>
          <cell r="Q95">
            <v>0</v>
          </cell>
          <cell r="R95">
            <v>0</v>
          </cell>
          <cell r="S95">
            <v>0.11030000000000001</v>
          </cell>
          <cell r="V95">
            <v>53.82</v>
          </cell>
          <cell r="X95">
            <v>18.02</v>
          </cell>
          <cell r="Y95">
            <v>38.46</v>
          </cell>
          <cell r="AB95">
            <v>110.30000000000001</v>
          </cell>
          <cell r="AE95">
            <v>0</v>
          </cell>
          <cell r="AF95">
            <v>110.30000000000001</v>
          </cell>
          <cell r="AG95">
            <v>38.460000000000015</v>
          </cell>
          <cell r="AH95">
            <v>38.460000000000015</v>
          </cell>
          <cell r="AI95">
            <v>0</v>
          </cell>
          <cell r="AJ95">
            <v>38.46</v>
          </cell>
        </row>
        <row r="96">
          <cell r="C96">
            <v>533000</v>
          </cell>
          <cell r="D96" t="str">
            <v xml:space="preserve">  DONATIONS AND CONTRIBUTIONS    </v>
          </cell>
          <cell r="E96" t="str">
            <v>GL Figures</v>
          </cell>
          <cell r="F96" t="str">
            <v>Separate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33.500839999999997</v>
          </cell>
          <cell r="M96">
            <v>0</v>
          </cell>
          <cell r="N96">
            <v>33.500839999999997</v>
          </cell>
          <cell r="O96">
            <v>0</v>
          </cell>
          <cell r="Q96">
            <v>0</v>
          </cell>
          <cell r="R96">
            <v>0</v>
          </cell>
          <cell r="S96">
            <v>33.500839999999997</v>
          </cell>
          <cell r="Z96">
            <v>33500.839999999997</v>
          </cell>
          <cell r="AB96">
            <v>33500.839999999997</v>
          </cell>
          <cell r="AE96">
            <v>0</v>
          </cell>
          <cell r="AF96">
            <v>33500.839999999997</v>
          </cell>
          <cell r="AG96">
            <v>33500.839999999997</v>
          </cell>
          <cell r="AH96">
            <v>33500.839999999997</v>
          </cell>
          <cell r="AI96">
            <v>0</v>
          </cell>
          <cell r="AJ96">
            <v>33500.839999999997</v>
          </cell>
        </row>
        <row r="97">
          <cell r="C97">
            <v>533100</v>
          </cell>
          <cell r="D97" t="str">
            <v xml:space="preserve">  COMPUTER MAINTENANCE SOFTWARE  </v>
          </cell>
          <cell r="E97" t="str">
            <v>GL Figures</v>
          </cell>
          <cell r="F97" t="str">
            <v>Separate</v>
          </cell>
          <cell r="G97">
            <v>5.7590000000000002E-2</v>
          </cell>
          <cell r="H97">
            <v>0</v>
          </cell>
          <cell r="I97">
            <v>7.7620000000000008E-2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0.13521</v>
          </cell>
          <cell r="O97">
            <v>0</v>
          </cell>
          <cell r="Q97">
            <v>0</v>
          </cell>
          <cell r="R97">
            <v>0</v>
          </cell>
          <cell r="S97">
            <v>0.13521</v>
          </cell>
          <cell r="U97">
            <v>57.59</v>
          </cell>
          <cell r="W97">
            <v>77.62</v>
          </cell>
          <cell r="AB97">
            <v>135.21</v>
          </cell>
          <cell r="AE97">
            <v>0</v>
          </cell>
          <cell r="AF97">
            <v>135.21</v>
          </cell>
          <cell r="AG97">
            <v>57.59</v>
          </cell>
          <cell r="AH97">
            <v>57.59</v>
          </cell>
          <cell r="AI97">
            <v>0</v>
          </cell>
          <cell r="AJ97">
            <v>57.59</v>
          </cell>
        </row>
        <row r="98">
          <cell r="C98">
            <v>533500</v>
          </cell>
          <cell r="D98" t="str">
            <v xml:space="preserve">  ADVERTISING AND PROMOTION      </v>
          </cell>
          <cell r="E98" t="str">
            <v>GL Figures</v>
          </cell>
          <cell r="F98" t="str">
            <v>Separate</v>
          </cell>
          <cell r="G98">
            <v>0</v>
          </cell>
          <cell r="H98">
            <v>9.0109999999999996E-2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9.0109999999999996E-2</v>
          </cell>
          <cell r="O98">
            <v>0</v>
          </cell>
          <cell r="Q98">
            <v>0</v>
          </cell>
          <cell r="R98">
            <v>0</v>
          </cell>
          <cell r="S98">
            <v>9.0109999999999996E-2</v>
          </cell>
          <cell r="V98">
            <v>90.11</v>
          </cell>
          <cell r="AB98">
            <v>90.11</v>
          </cell>
          <cell r="AE98">
            <v>0</v>
          </cell>
          <cell r="AF98">
            <v>90.11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C99">
            <v>533600</v>
          </cell>
          <cell r="D99" t="str">
            <v xml:space="preserve">  MISC. EXPENSES                 </v>
          </cell>
          <cell r="E99" t="str">
            <v>GL Figures</v>
          </cell>
          <cell r="F99" t="str">
            <v>Separate</v>
          </cell>
          <cell r="G99">
            <v>2.1161099999999999</v>
          </cell>
          <cell r="H99">
            <v>0.20688999999999999</v>
          </cell>
          <cell r="I99">
            <v>0.17983000000000002</v>
          </cell>
          <cell r="J99">
            <v>0.13075000000000001</v>
          </cell>
          <cell r="K99">
            <v>0</v>
          </cell>
          <cell r="L99">
            <v>0.78771999999999998</v>
          </cell>
          <cell r="M99">
            <v>4.9199999999999999E-3</v>
          </cell>
          <cell r="N99">
            <v>3.4262199999999994</v>
          </cell>
          <cell r="O99">
            <v>0.51167000000000007</v>
          </cell>
          <cell r="Q99">
            <v>3.4360000000000002E-2</v>
          </cell>
          <cell r="R99">
            <v>0.54603000000000002</v>
          </cell>
          <cell r="S99">
            <v>3.9722499999999994</v>
          </cell>
          <cell r="U99">
            <v>2116.11</v>
          </cell>
          <cell r="V99">
            <v>206.89</v>
          </cell>
          <cell r="W99">
            <v>179.83</v>
          </cell>
          <cell r="X99">
            <v>130.75</v>
          </cell>
          <cell r="Z99">
            <v>787.72</v>
          </cell>
          <cell r="AA99">
            <v>4.92</v>
          </cell>
          <cell r="AB99">
            <v>3426.2200000000003</v>
          </cell>
          <cell r="AC99">
            <v>511.67</v>
          </cell>
          <cell r="AD99">
            <v>34.36</v>
          </cell>
          <cell r="AE99">
            <v>546.03</v>
          </cell>
          <cell r="AF99">
            <v>3972.25</v>
          </cell>
          <cell r="AG99">
            <v>3454.78</v>
          </cell>
          <cell r="AH99">
            <v>2908.75</v>
          </cell>
          <cell r="AI99">
            <v>0</v>
          </cell>
          <cell r="AJ99">
            <v>2908.75</v>
          </cell>
        </row>
        <row r="100">
          <cell r="C100">
            <v>533617</v>
          </cell>
          <cell r="D100" t="str">
            <v xml:space="preserve">  GIFTS                          </v>
          </cell>
          <cell r="E100" t="str">
            <v>GL Figures</v>
          </cell>
          <cell r="F100" t="str">
            <v>Separate</v>
          </cell>
          <cell r="G100">
            <v>1.805E-2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1.787E-2</v>
          </cell>
          <cell r="M100">
            <v>0</v>
          </cell>
          <cell r="N100">
            <v>3.5920000000000001E-2</v>
          </cell>
          <cell r="O100">
            <v>0</v>
          </cell>
          <cell r="Q100">
            <v>0</v>
          </cell>
          <cell r="R100">
            <v>0</v>
          </cell>
          <cell r="S100">
            <v>3.5920000000000001E-2</v>
          </cell>
          <cell r="U100">
            <v>18.05</v>
          </cell>
          <cell r="Z100">
            <v>17.87</v>
          </cell>
          <cell r="AB100">
            <v>35.92</v>
          </cell>
          <cell r="AE100">
            <v>0</v>
          </cell>
          <cell r="AF100">
            <v>35.92</v>
          </cell>
          <cell r="AG100">
            <v>35.92</v>
          </cell>
          <cell r="AH100">
            <v>35.92</v>
          </cell>
          <cell r="AI100">
            <v>0</v>
          </cell>
          <cell r="AJ100">
            <v>35.92</v>
          </cell>
        </row>
        <row r="101">
          <cell r="C101">
            <v>600000</v>
          </cell>
          <cell r="D101" t="str">
            <v xml:space="preserve">  DEPARTMENT EXP ALLOCATION IN   </v>
          </cell>
          <cell r="E101" t="str">
            <v>GL Figures</v>
          </cell>
          <cell r="F101" t="str">
            <v>Separate</v>
          </cell>
          <cell r="G101">
            <v>0.23241000000000001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0.23241000000000001</v>
          </cell>
          <cell r="O101">
            <v>0</v>
          </cell>
          <cell r="Q101">
            <v>0</v>
          </cell>
          <cell r="R101">
            <v>0</v>
          </cell>
          <cell r="S101">
            <v>0.23241000000000001</v>
          </cell>
          <cell r="U101">
            <v>232.41</v>
          </cell>
          <cell r="AB101">
            <v>232.41</v>
          </cell>
          <cell r="AE101">
            <v>0</v>
          </cell>
          <cell r="AF101">
            <v>232.41</v>
          </cell>
          <cell r="AG101">
            <v>232.41</v>
          </cell>
          <cell r="AH101">
            <v>232.41</v>
          </cell>
          <cell r="AI101">
            <v>0</v>
          </cell>
          <cell r="AJ101">
            <v>232.41</v>
          </cell>
        </row>
        <row r="102">
          <cell r="C102">
            <v>750201</v>
          </cell>
          <cell r="D102" t="str">
            <v xml:space="preserve">  DIRECTOR SITTING FEES          </v>
          </cell>
          <cell r="E102" t="str">
            <v>GL Figures</v>
          </cell>
          <cell r="F102" t="str">
            <v>Separate</v>
          </cell>
          <cell r="G102">
            <v>0.22334000000000001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0.22334000000000001</v>
          </cell>
          <cell r="O102">
            <v>0</v>
          </cell>
          <cell r="Q102">
            <v>0</v>
          </cell>
          <cell r="R102">
            <v>0</v>
          </cell>
          <cell r="S102">
            <v>0.22334000000000001</v>
          </cell>
          <cell r="U102">
            <v>223.34</v>
          </cell>
          <cell r="AB102">
            <v>223.34</v>
          </cell>
          <cell r="AE102">
            <v>0</v>
          </cell>
          <cell r="AF102">
            <v>223.34</v>
          </cell>
          <cell r="AG102">
            <v>223.34</v>
          </cell>
          <cell r="AH102">
            <v>223.34</v>
          </cell>
          <cell r="AI102">
            <v>0</v>
          </cell>
          <cell r="AJ102">
            <v>223.34</v>
          </cell>
        </row>
        <row r="103">
          <cell r="C103">
            <v>810201</v>
          </cell>
          <cell r="D103" t="str">
            <v xml:space="preserve">  ROUNDING DIFFERENCES (PAR)     </v>
          </cell>
          <cell r="E103" t="str">
            <v>GL Figures</v>
          </cell>
          <cell r="F103" t="str">
            <v>Separate</v>
          </cell>
          <cell r="G103">
            <v>1E-4</v>
          </cell>
          <cell r="H103">
            <v>-2.0000000000000002E-5</v>
          </cell>
          <cell r="I103">
            <v>-2.9999999999999997E-5</v>
          </cell>
          <cell r="J103">
            <v>2.0000000000000002E-5</v>
          </cell>
          <cell r="K103">
            <v>0</v>
          </cell>
          <cell r="L103">
            <v>0</v>
          </cell>
          <cell r="M103">
            <v>0</v>
          </cell>
          <cell r="N103">
            <v>7.0000000000000007E-5</v>
          </cell>
          <cell r="O103">
            <v>0</v>
          </cell>
          <cell r="Q103">
            <v>0</v>
          </cell>
          <cell r="R103">
            <v>0</v>
          </cell>
          <cell r="S103">
            <v>7.0000000000000007E-5</v>
          </cell>
          <cell r="U103">
            <v>0.1</v>
          </cell>
          <cell r="V103">
            <v>-0.02</v>
          </cell>
          <cell r="W103">
            <v>-0.03</v>
          </cell>
          <cell r="X103">
            <v>0.02</v>
          </cell>
          <cell r="AB103">
            <v>7.0000000000000007E-2</v>
          </cell>
          <cell r="AE103">
            <v>0</v>
          </cell>
          <cell r="AF103">
            <v>7.0000000000000007E-2</v>
          </cell>
          <cell r="AG103">
            <v>0.1</v>
          </cell>
          <cell r="AH103">
            <v>0.1</v>
          </cell>
          <cell r="AI103">
            <v>0</v>
          </cell>
          <cell r="AJ103">
            <v>0.1</v>
          </cell>
        </row>
        <row r="104">
          <cell r="C104">
            <v>810225</v>
          </cell>
          <cell r="D104" t="str">
            <v xml:space="preserve">  ROUNDING DIFF.ACCOUNT          </v>
          </cell>
          <cell r="E104" t="str">
            <v>GL Figures</v>
          </cell>
          <cell r="F104" t="str">
            <v>Separate</v>
          </cell>
          <cell r="G104">
            <v>0</v>
          </cell>
          <cell r="H104">
            <v>5.0000000000000002E-5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5.0000000000000002E-5</v>
          </cell>
          <cell r="O104">
            <v>0</v>
          </cell>
          <cell r="Q104">
            <v>0</v>
          </cell>
          <cell r="R104">
            <v>0</v>
          </cell>
          <cell r="S104">
            <v>5.0000000000000002E-5</v>
          </cell>
          <cell r="V104">
            <v>0.05</v>
          </cell>
          <cell r="AB104">
            <v>0.05</v>
          </cell>
          <cell r="AE104">
            <v>0</v>
          </cell>
          <cell r="AF104">
            <v>0.05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</row>
        <row r="105">
          <cell r="C105">
            <v>533505</v>
          </cell>
          <cell r="D105" t="str">
            <v xml:space="preserve">  ENTERTAINMENT EXPENSES (SG&amp;A)  </v>
          </cell>
          <cell r="E105" t="str">
            <v>GL Figures</v>
          </cell>
          <cell r="F105" t="str">
            <v>Separate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2.2329999999999999E-2</v>
          </cell>
          <cell r="L105">
            <v>0</v>
          </cell>
          <cell r="M105">
            <v>0</v>
          </cell>
          <cell r="N105">
            <v>2.2329999999999999E-2</v>
          </cell>
          <cell r="O105">
            <v>0</v>
          </cell>
          <cell r="Q105">
            <v>0</v>
          </cell>
          <cell r="R105">
            <v>0</v>
          </cell>
          <cell r="S105">
            <v>2.2329999999999999E-2</v>
          </cell>
          <cell r="Y105">
            <v>22.33</v>
          </cell>
          <cell r="AB105">
            <v>22.33</v>
          </cell>
          <cell r="AE105">
            <v>0</v>
          </cell>
          <cell r="AF105">
            <v>22.33</v>
          </cell>
          <cell r="AG105">
            <v>22.33</v>
          </cell>
          <cell r="AH105">
            <v>22.33</v>
          </cell>
          <cell r="AI105">
            <v>0</v>
          </cell>
          <cell r="AJ105">
            <v>22.33</v>
          </cell>
        </row>
        <row r="106">
          <cell r="G106">
            <v>26.605676666666668</v>
          </cell>
          <cell r="H106">
            <v>1.5722699999999998</v>
          </cell>
          <cell r="I106">
            <v>2.4281099999999998</v>
          </cell>
          <cell r="J106">
            <v>0.26754</v>
          </cell>
          <cell r="K106">
            <v>6.6321770370370379</v>
          </cell>
          <cell r="L106">
            <v>35.968807037037038</v>
          </cell>
          <cell r="M106">
            <v>0.13826703703703705</v>
          </cell>
          <cell r="N106">
            <v>73.612847777777759</v>
          </cell>
          <cell r="O106">
            <v>9.1433228148148142</v>
          </cell>
          <cell r="P106">
            <v>0</v>
          </cell>
          <cell r="Q106">
            <v>0.4633594074074075</v>
          </cell>
          <cell r="R106">
            <v>9.6066822222222221</v>
          </cell>
          <cell r="S106">
            <v>83.219529999999978</v>
          </cell>
          <cell r="U106">
            <v>30348.899999999998</v>
          </cell>
          <cell r="V106">
            <v>1572.2699999999998</v>
          </cell>
          <cell r="W106">
            <v>2428.1099999999997</v>
          </cell>
          <cell r="X106">
            <v>267.53999999999996</v>
          </cell>
          <cell r="Y106">
            <v>2982.28</v>
          </cell>
          <cell r="Z106">
            <v>36033.86</v>
          </cell>
          <cell r="AA106">
            <v>209.33999999999997</v>
          </cell>
          <cell r="AB106">
            <v>73842.300000000017</v>
          </cell>
          <cell r="AC106">
            <v>8940.5399999999991</v>
          </cell>
          <cell r="AD106">
            <v>436.69</v>
          </cell>
          <cell r="AE106">
            <v>9377.2300000000014</v>
          </cell>
          <cell r="AF106">
            <v>83219.530000000013</v>
          </cell>
          <cell r="AG106">
            <v>78951.609999999986</v>
          </cell>
          <cell r="AH106">
            <v>69574.38</v>
          </cell>
          <cell r="AI106">
            <v>0</v>
          </cell>
          <cell r="AJ106">
            <v>69574.38</v>
          </cell>
        </row>
        <row r="108">
          <cell r="G108">
            <v>629.78986011715654</v>
          </cell>
          <cell r="H108">
            <v>18.03445</v>
          </cell>
          <cell r="I108">
            <v>9.94224</v>
          </cell>
          <cell r="J108">
            <v>14.618819999999999</v>
          </cell>
          <cell r="K108">
            <v>36.429912534236934</v>
          </cell>
          <cell r="L108">
            <v>91.205847436293467</v>
          </cell>
          <cell r="M108">
            <v>13.757772164023402</v>
          </cell>
          <cell r="N108">
            <v>813.77890225171029</v>
          </cell>
          <cell r="O108">
            <v>152.67157833614118</v>
          </cell>
          <cell r="P108">
            <v>6.8524658319984679</v>
          </cell>
          <cell r="Q108">
            <v>3.1654535801499759</v>
          </cell>
          <cell r="R108">
            <v>162.6894977482896</v>
          </cell>
          <cell r="S108">
            <v>976.46840000000009</v>
          </cell>
          <cell r="U108">
            <v>604726.36</v>
          </cell>
          <cell r="V108">
            <v>18034.45</v>
          </cell>
          <cell r="W108">
            <v>9942.239999999998</v>
          </cell>
          <cell r="X108">
            <v>14618.82</v>
          </cell>
          <cell r="Y108">
            <v>72511.539999999994</v>
          </cell>
          <cell r="Z108">
            <v>54277.97</v>
          </cell>
          <cell r="AA108">
            <v>1317.3</v>
          </cell>
          <cell r="AB108">
            <v>775428.68</v>
          </cell>
          <cell r="AC108">
            <v>197833.78999999998</v>
          </cell>
          <cell r="AD108">
            <v>3205.93</v>
          </cell>
          <cell r="AE108">
            <v>201039.72</v>
          </cell>
          <cell r="AF108">
            <v>976468.40000000014</v>
          </cell>
          <cell r="AG108">
            <v>933872.8899999999</v>
          </cell>
          <cell r="AH108">
            <v>732833.17</v>
          </cell>
          <cell r="AI108">
            <v>0</v>
          </cell>
          <cell r="AJ108">
            <v>732833.16999999993</v>
          </cell>
        </row>
        <row r="110">
          <cell r="G110">
            <v>994.82237856658196</v>
          </cell>
          <cell r="H110">
            <v>24.91478</v>
          </cell>
          <cell r="I110">
            <v>11.388949999999999</v>
          </cell>
          <cell r="J110">
            <v>24.321159999999999</v>
          </cell>
          <cell r="K110">
            <v>37.204613671568282</v>
          </cell>
          <cell r="L110">
            <v>92.01935576670698</v>
          </cell>
          <cell r="M110">
            <v>15.038263172398592</v>
          </cell>
          <cell r="N110">
            <v>1199.7095011772558</v>
          </cell>
          <cell r="O110">
            <v>336.90765768935938</v>
          </cell>
          <cell r="P110">
            <v>6.8524658319984679</v>
          </cell>
          <cell r="Q110">
            <v>3.6645053013863511</v>
          </cell>
          <cell r="R110">
            <v>347.42462882274418</v>
          </cell>
          <cell r="S110">
            <v>1547.1341299999999</v>
          </cell>
          <cell r="U110">
            <v>999369.08</v>
          </cell>
          <cell r="V110">
            <v>24914.78</v>
          </cell>
          <cell r="W110">
            <v>11388.949999999997</v>
          </cell>
          <cell r="X110">
            <v>14618.82</v>
          </cell>
          <cell r="Y110">
            <v>77112.739999999991</v>
          </cell>
          <cell r="Z110">
            <v>55099.55</v>
          </cell>
          <cell r="AA110">
            <v>1317.3</v>
          </cell>
          <cell r="AB110">
            <v>1193523.56</v>
          </cell>
          <cell r="AC110">
            <v>350404.64</v>
          </cell>
          <cell r="AD110">
            <v>3205.93</v>
          </cell>
          <cell r="AE110">
            <v>353610.57</v>
          </cell>
          <cell r="AF110">
            <v>1547134.1300000001</v>
          </cell>
          <cell r="AG110">
            <v>1486509.2399999998</v>
          </cell>
          <cell r="AH110">
            <v>1132898.67</v>
          </cell>
          <cell r="AI110">
            <v>0</v>
          </cell>
          <cell r="AJ110">
            <v>1132898.67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>
        <row r="4">
          <cell r="G4" t="str">
            <v>CIPL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Sheet4"/>
      <sheetName val="P&amp;L Total-Summary"/>
      <sheetName val="P&amp;L Total"/>
      <sheetName val="P&amp;L-Business"/>
      <sheetName val="Contribution Summary"/>
      <sheetName val="Contribution - POY"/>
      <sheetName val="Contribution - TEX"/>
      <sheetName val="Nylon P&amp;L"/>
      <sheetName val="Sheet5"/>
      <sheetName val="Sheet2"/>
      <sheetName val="Prod Prog - POY"/>
      <sheetName val="Prod Prog - TEX"/>
      <sheetName val="Perf Target"/>
      <sheetName val="Packing Materials"/>
      <sheetName val="RM &amp; Prod statements"/>
      <sheetName val="Expenses Summary"/>
      <sheetName val="Assumption"/>
      <sheetName val="SAP Budget1"/>
      <sheetName val="Deptt Budget"/>
      <sheetName val="Employee Exp"/>
      <sheetName val="Allocations"/>
      <sheetName val="Direct Exp"/>
      <sheetName val="Factory admn exp"/>
      <sheetName val="SAP Budget"/>
      <sheetName val="Fund Budget"/>
      <sheetName val="Reconciliation"/>
      <sheetName val="Comp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D14">
            <v>95</v>
          </cell>
        </row>
        <row r="16">
          <cell r="D16">
            <v>96.5</v>
          </cell>
        </row>
        <row r="17">
          <cell r="D17">
            <v>94</v>
          </cell>
        </row>
        <row r="21">
          <cell r="D21">
            <v>1.4</v>
          </cell>
        </row>
        <row r="23">
          <cell r="D23">
            <v>0.9</v>
          </cell>
        </row>
        <row r="24">
          <cell r="D24">
            <v>1.8</v>
          </cell>
        </row>
        <row r="28">
          <cell r="D28">
            <v>96</v>
          </cell>
        </row>
        <row r="30">
          <cell r="D30">
            <v>96</v>
          </cell>
        </row>
        <row r="31">
          <cell r="D31">
            <v>93</v>
          </cell>
        </row>
        <row r="80">
          <cell r="D80">
            <v>0.3</v>
          </cell>
        </row>
        <row r="81">
          <cell r="D81">
            <v>0.3</v>
          </cell>
        </row>
        <row r="82">
          <cell r="D82">
            <v>0.2</v>
          </cell>
        </row>
        <row r="83">
          <cell r="D83">
            <v>0.3</v>
          </cell>
        </row>
        <row r="88">
          <cell r="D88">
            <v>96.5</v>
          </cell>
        </row>
        <row r="89">
          <cell r="D89">
            <v>99</v>
          </cell>
        </row>
        <row r="90">
          <cell r="D90">
            <v>96</v>
          </cell>
        </row>
        <row r="91">
          <cell r="D91">
            <v>96.5</v>
          </cell>
        </row>
      </sheetData>
      <sheetData sheetId="14"/>
      <sheetData sheetId="15"/>
      <sheetData sheetId="16"/>
      <sheetData sheetId="17">
        <row r="2">
          <cell r="B2" t="str">
            <v>2012-2013</v>
          </cell>
        </row>
        <row r="3">
          <cell r="B3" t="str">
            <v>2011-2012</v>
          </cell>
        </row>
        <row r="4">
          <cell r="B4" t="str">
            <v>Upto Jan-12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vers"/>
      <sheetName val="Summary"/>
      <sheetName val="Imla"/>
      <sheetName val="Mexico"/>
      <sheetName val="Brazil"/>
      <sheetName val="Argentina"/>
      <sheetName val="Chile"/>
      <sheetName val="Peru"/>
      <sheetName val="Miami"/>
      <sheetName val="EquityTemplate"/>
    </sheetNames>
    <sheetDataSet>
      <sheetData sheetId="0">
        <row r="3">
          <cell r="C3">
            <v>37196</v>
          </cell>
        </row>
        <row r="4">
          <cell r="C4">
            <v>37165</v>
          </cell>
        </row>
        <row r="5">
          <cell r="C5">
            <v>37135</v>
          </cell>
        </row>
        <row r="6">
          <cell r="I6" t="str">
            <v>S</v>
          </cell>
        </row>
        <row r="7">
          <cell r="I7" t="str">
            <v>R</v>
          </cell>
        </row>
        <row r="8">
          <cell r="I8" t="str">
            <v>P</v>
          </cell>
        </row>
        <row r="11">
          <cell r="I11" t="str">
            <v>Miami!</v>
          </cell>
        </row>
        <row r="12">
          <cell r="I12" t="str">
            <v>Brazil!</v>
          </cell>
        </row>
        <row r="14">
          <cell r="I14" t="str">
            <v>Argentina!</v>
          </cell>
        </row>
        <row r="15">
          <cell r="I15" t="str">
            <v>Peru!</v>
          </cell>
        </row>
        <row r="16">
          <cell r="I16" t="str">
            <v>Imla!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1"/>
      <sheetName val="e0604008"/>
      <sheetName val="i02010008"/>
    </sheetNames>
    <sheetDataSet>
      <sheetData sheetId="0" refreshError="1"/>
      <sheetData sheetId="1" refreshError="1">
        <row r="1">
          <cell r="E1" t="str">
            <v>Doc..Date</v>
          </cell>
          <cell r="F1" t="str">
            <v>Postg Date</v>
          </cell>
          <cell r="G1" t="str">
            <v>Amount in local cur.</v>
          </cell>
        </row>
        <row r="2">
          <cell r="D2" t="str">
            <v>Actual realisation of provision made for March</v>
          </cell>
        </row>
        <row r="3">
          <cell r="D3" t="str">
            <v>Prov for Premium on Fw cont reversed</v>
          </cell>
        </row>
        <row r="4">
          <cell r="D4" t="str">
            <v>MS2620,2736,2715</v>
          </cell>
        </row>
        <row r="5">
          <cell r="D5" t="str">
            <v>Loss on Option cont Export Anjar</v>
          </cell>
        </row>
        <row r="6">
          <cell r="D6" t="str">
            <v>Loss on FW cont Anjar Import</v>
          </cell>
        </row>
        <row r="7">
          <cell r="D7" t="str">
            <v>Loss on  Fw cont  Anjar import</v>
          </cell>
        </row>
        <row r="8">
          <cell r="D8" t="str">
            <v>Loss on FW cont Anjar Import</v>
          </cell>
        </row>
        <row r="9">
          <cell r="D9" t="str">
            <v>Loss on  Option cont  Anjar export</v>
          </cell>
        </row>
        <row r="10">
          <cell r="D10" t="str">
            <v>Fw Cont cancelled Period 31.03.05 to 15.04.05</v>
          </cell>
        </row>
        <row r="11">
          <cell r="D11" t="str">
            <v>Loss of FW backed by Creditors</v>
          </cell>
        </row>
        <row r="12">
          <cell r="D12" t="str">
            <v>SCB:3758827 cancelled on 8/6/2005</v>
          </cell>
        </row>
        <row r="13">
          <cell r="D13" t="str">
            <v>SCB:3702751 canc on 31/5/05 recd on 1/6/05</v>
          </cell>
        </row>
        <row r="14">
          <cell r="D14" t="str">
            <v>SCB: Impo fw Cont cancel on 31/5/05 recd on 1/6/05</v>
          </cell>
        </row>
        <row r="15">
          <cell r="D15" t="str">
            <v>FW Cont backed by Creditors realigned for June05</v>
          </cell>
        </row>
        <row r="16">
          <cell r="D16" t="str">
            <v>Andhra Bank Fw cont for Import Jp9950000 Cancell</v>
          </cell>
        </row>
        <row r="17">
          <cell r="D17" t="str">
            <v>LOSS ON FWD CONTRACT PNB FOR IMPORT</v>
          </cell>
        </row>
        <row r="18">
          <cell r="D18" t="str">
            <v>FW for Import ent on 2/505 cancel  on 31/5/05</v>
          </cell>
        </row>
        <row r="19">
          <cell r="D19" t="str">
            <v>LOSS ON FORWARD CONTRACT</v>
          </cell>
        </row>
        <row r="20">
          <cell r="D20" t="str">
            <v>LOSS ON FORWARD CONTRACT FOR IMPORT PROJECT</v>
          </cell>
        </row>
        <row r="21">
          <cell r="D21" t="str">
            <v>Fw cont for Anjar Imports Cancell on 29/7/05</v>
          </cell>
        </row>
        <row r="22">
          <cell r="D22" t="str">
            <v>Yes Bank Cont 6051/6164 Pd fm UTI 1748</v>
          </cell>
        </row>
        <row r="23">
          <cell r="D23" t="str">
            <v>SBI:S2005/035 Fw cancelled</v>
          </cell>
        </row>
        <row r="24">
          <cell r="D24" t="str">
            <v>Up to August 05:Premium of FW backed by creditors</v>
          </cell>
        </row>
        <row r="25">
          <cell r="D25" t="str">
            <v>Up to Aug 05:Fw Dr realign Spot[31/8/05-Original]</v>
          </cell>
        </row>
        <row r="26">
          <cell r="D26" t="str">
            <v>Up to Aug 05:Fw Cr realign Spot[31/8/05-Original]</v>
          </cell>
        </row>
        <row r="27">
          <cell r="D27" t="str">
            <v>FW Cont backed by Creditors realigned for June05</v>
          </cell>
        </row>
        <row r="28">
          <cell r="D28" t="str">
            <v>Loss of FW backed by Creditors</v>
          </cell>
        </row>
        <row r="29">
          <cell r="D29" t="str">
            <v>MS150/MS247&amp;MS405 PNB Forward</v>
          </cell>
        </row>
        <row r="30">
          <cell r="D30" t="str">
            <v>Export Anjar:Option  Cont for 31/3/06</v>
          </cell>
        </row>
        <row r="31">
          <cell r="D31" t="str">
            <v>FC EXPORT PROFIT ON USD 1000000 @ 0.51 RS</v>
          </cell>
        </row>
        <row r="32">
          <cell r="D32" t="str">
            <v>FC EXPORT PROFIT ON USD 1000000 @ 0.675 RS</v>
          </cell>
        </row>
        <row r="33">
          <cell r="D33" t="str">
            <v>FC EXPORT PROFIT ON USD 450000 @ 0.37 RS</v>
          </cell>
        </row>
        <row r="34">
          <cell r="D34" t="str">
            <v>FC EXPORT PROFIT ON USD 1000000 @ 0.51 RS</v>
          </cell>
        </row>
        <row r="35">
          <cell r="D35" t="str">
            <v>LOSS ON CANCEL OF FC STANDARD CHARTERED BANK</v>
          </cell>
        </row>
        <row r="36">
          <cell r="D36" t="str">
            <v>PROFIT ON CANCELATION OF FC:ANB/WIL/026 $ 500000</v>
          </cell>
        </row>
        <row r="37">
          <cell r="D37" t="str">
            <v>PROF. ON CANCEL OF FC:HSBC/WIL/002 $500000</v>
          </cell>
        </row>
        <row r="38">
          <cell r="D38" t="str">
            <v>PROF. ON CANCEL OF FC:HSBC/WIL/001 $500000</v>
          </cell>
        </row>
        <row r="39">
          <cell r="D39" t="str">
            <v>LOSS ON CANCEL OF FC PUNJAB NATIONAL BANK</v>
          </cell>
        </row>
        <row r="40">
          <cell r="D40" t="str">
            <v>PROVISION FOR SEPT'05</v>
          </cell>
        </row>
        <row r="41">
          <cell r="D41" t="str">
            <v>FC PROFIT FOR SEPT 05 TRANFERED TO FC PROFIT</v>
          </cell>
        </row>
        <row r="42">
          <cell r="D42" t="str">
            <v>FC IMPORT PROFIT ON USD 1000000 @ 0.243 RS</v>
          </cell>
        </row>
        <row r="43">
          <cell r="D43" t="str">
            <v>FC IMPORT PROFIT ON USD 4000000</v>
          </cell>
        </row>
        <row r="44">
          <cell r="D44" t="str">
            <v>PROVISION FOR SEPT'05</v>
          </cell>
        </row>
        <row r="45">
          <cell r="D45" t="str">
            <v>LOSS ON CANCEL OF FWD CON. OF $500000 @ 0.51</v>
          </cell>
        </row>
        <row r="46">
          <cell r="D46" t="str">
            <v>LOSS ON CANCEL OF FWD CON. OF $1000000@ 0.5350</v>
          </cell>
        </row>
        <row r="47">
          <cell r="D47" t="str">
            <v>LOSS ON CANCEL OF FWD CON. OF $1000000@ 0.5350</v>
          </cell>
        </row>
        <row r="48">
          <cell r="D48" t="str">
            <v>LOSS ON CANCEL OF FWD CON. OF $1000000@ 0.5350</v>
          </cell>
        </row>
        <row r="49">
          <cell r="D49" t="str">
            <v>LOSS ON CANCEL OF FWC EXPORT WITH ICICI BANK</v>
          </cell>
        </row>
        <row r="50">
          <cell r="D50" t="str">
            <v>LOSS ON CANCEL OF FWD CON. OF $1000000@ 0.5350</v>
          </cell>
        </row>
        <row r="51">
          <cell r="D51" t="str">
            <v>LOSS ON CANCEL OF FOWD CON. ON $900000 @RS.1.0475</v>
          </cell>
        </row>
        <row r="52">
          <cell r="D52" t="str">
            <v>LOSS ON FWD CON FOR $ 500000 @ 0.515</v>
          </cell>
        </row>
        <row r="53">
          <cell r="D53" t="str">
            <v>LOSS ON CANCEL OF FOWD CON. ON $2000000 @RS.0.605</v>
          </cell>
        </row>
        <row r="54">
          <cell r="D54" t="str">
            <v>LOSS ON CANCEL OF FOWD CON. ON $2000000 @RS.0.8675</v>
          </cell>
        </row>
        <row r="55">
          <cell r="D55" t="str">
            <v>LOSS ON CANCEL OF FORWARD CON</v>
          </cell>
        </row>
        <row r="56">
          <cell r="D56" t="str">
            <v>LOSS ON CANCEL OF FORWARD CON</v>
          </cell>
        </row>
        <row r="57">
          <cell r="D57" t="str">
            <v>LOSS ON CANCEL OF FOWD CON. ON $2000000 @RS.1.335</v>
          </cell>
        </row>
        <row r="58">
          <cell r="D58" t="str">
            <v>LOSS ON CANCEL OF FWD CON.</v>
          </cell>
        </row>
        <row r="59">
          <cell r="D59" t="str">
            <v>LOSS ON CANCEL OF FWD CON.</v>
          </cell>
        </row>
        <row r="60">
          <cell r="D60" t="str">
            <v>LOSS ON CANCEL OF FWD CON. OF 90000000 JPY</v>
          </cell>
        </row>
        <row r="61">
          <cell r="D61" t="str">
            <v>LOSS ON CANCEL OF FWD CON. OF $ 200000000</v>
          </cell>
        </row>
        <row r="62">
          <cell r="D62" t="str">
            <v>LOSS ON CANCEL OF FWD CON. OF $ 2000000</v>
          </cell>
        </row>
        <row r="63">
          <cell r="D63" t="str">
            <v>LOSS ON CANCEL OF FWD CON. OF $ 2000000</v>
          </cell>
        </row>
        <row r="64">
          <cell r="D64" t="str">
            <v>LOSS ON CANCEL OF FWD CON. OF $ 900000</v>
          </cell>
        </row>
        <row r="65">
          <cell r="D65" t="str">
            <v>LOSS ON CANCEL OF FWD CON OF $500000</v>
          </cell>
        </row>
        <row r="66">
          <cell r="D66" t="str">
            <v>LOSS ON CANCEL OF FWD CON $200000000</v>
          </cell>
        </row>
        <row r="67">
          <cell r="D67" t="str">
            <v>LOSS ON CANCEL OF FORWARD CONTRACT</v>
          </cell>
        </row>
        <row r="68">
          <cell r="D68" t="str">
            <v>LOSS ON CANCEL OF FWD CON. OF $ 500000</v>
          </cell>
        </row>
        <row r="69">
          <cell r="D69" t="str">
            <v>LOSS ON CANCEL OF FWD CON. OF $ 500000</v>
          </cell>
        </row>
        <row r="70">
          <cell r="D70" t="str">
            <v>LOSS ON CANCEL OF FWD CON. OF $ 900000</v>
          </cell>
        </row>
        <row r="71">
          <cell r="D71" t="str">
            <v>LOSS ON CANCEL OF FWD CON. OF $ 5000000</v>
          </cell>
        </row>
        <row r="72">
          <cell r="D72" t="str">
            <v>LOSS ON CANCEL OF FWD CON $2435200</v>
          </cell>
        </row>
        <row r="73">
          <cell r="D73" t="str">
            <v>LOSS ON CANCEL OF FWD CON. OF $ 500000</v>
          </cell>
        </row>
        <row r="74">
          <cell r="D74" t="str">
            <v>LOSS ON CANCEL OF FWD CON $1000000</v>
          </cell>
        </row>
        <row r="75">
          <cell r="D75" t="str">
            <v>LOSS ON CANCEL OF FWD CON $1000000</v>
          </cell>
        </row>
        <row r="76">
          <cell r="D76" t="str">
            <v>LOSS ON CANCEL OF FWD CON $1000000</v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>LOSS ON CANCEL OF FWD CON. OF $ 1000000</v>
          </cell>
        </row>
        <row r="81">
          <cell r="D81" t="str">
            <v>REAGLIGNMENT OF CREDITORS BACKED BY FOR.CON</v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>LOSS ON CANCEL OF FORW CON</v>
          </cell>
        </row>
        <row r="85">
          <cell r="D85" t="str">
            <v>LOSS ON CANCEL OF FORW CON</v>
          </cell>
        </row>
        <row r="86">
          <cell r="D86" t="str">
            <v>LOSS ON CANCEL OF FWD CON $1000000</v>
          </cell>
        </row>
        <row r="87">
          <cell r="D87" t="str">
            <v>LOSS ON CANCEL OF FWD CON $1000000</v>
          </cell>
        </row>
        <row r="88">
          <cell r="D88" t="str">
            <v>REAGLIGNMENT OF CREDITORS BACKED BY FOR.CON</v>
          </cell>
        </row>
        <row r="89">
          <cell r="D89" t="str">
            <v>LOSS ON CANCEL OF FWD CON</v>
          </cell>
        </row>
        <row r="90">
          <cell r="D90" t="str">
            <v>LOSS ON CANCEL OF FWD CON</v>
          </cell>
        </row>
        <row r="91">
          <cell r="D91" t="str">
            <v>LOSS ON CANCEL OF FWD CON</v>
          </cell>
        </row>
        <row r="92">
          <cell r="D92" t="str">
            <v>LOSS ON CANCEL OF FWD CON</v>
          </cell>
        </row>
        <row r="93">
          <cell r="D93" t="str">
            <v>LOSS ON CANCEL OF FWD CON</v>
          </cell>
        </row>
        <row r="94">
          <cell r="D94" t="str">
            <v>LOSS ON CANCEL OF FWD CON</v>
          </cell>
        </row>
        <row r="95">
          <cell r="D95" t="str">
            <v>LOSS ON CANCEL OF FWD CON</v>
          </cell>
        </row>
        <row r="96">
          <cell r="D96" t="str">
            <v>LOSS ON CANCEL OF FWD CON</v>
          </cell>
        </row>
        <row r="97">
          <cell r="D97" t="str">
            <v>LOSS ON CANCEL OF FWD CON</v>
          </cell>
        </row>
        <row r="98">
          <cell r="D98" t="str">
            <v>LOSS ON CANCEL OF FWD CON</v>
          </cell>
        </row>
        <row r="99">
          <cell r="D99" t="str">
            <v>LOSS ON CANCEL OF FORW CON</v>
          </cell>
        </row>
        <row r="100">
          <cell r="D100" t="str">
            <v>LOSS ON CANCEL OF FORW CON PHASE-II</v>
          </cell>
        </row>
        <row r="101">
          <cell r="D101" t="str">
            <v>LOSS ON CANCEL OF FWD CON</v>
          </cell>
        </row>
        <row r="102">
          <cell r="D102" t="str">
            <v>LOSS ON CANCEL OF FWD CON</v>
          </cell>
        </row>
        <row r="103">
          <cell r="D103" t="str">
            <v>LOSS ON CANCEL OF FWD CON</v>
          </cell>
        </row>
        <row r="104">
          <cell r="D104" t="str">
            <v>LOSS ON FORWARD CONTRACT</v>
          </cell>
        </row>
        <row r="105">
          <cell r="D105" t="str">
            <v>LOSS ON CANCEL OF FWD CON</v>
          </cell>
        </row>
        <row r="106">
          <cell r="D106" t="str">
            <v>LOSS ON CANCEL OF FWD CON</v>
          </cell>
        </row>
        <row r="107">
          <cell r="D107" t="str">
            <v>LOSS ON CANCEL OF FWD CON</v>
          </cell>
        </row>
        <row r="108">
          <cell r="D108" t="str">
            <v>LOSS ON FORWARD CONTRACT</v>
          </cell>
        </row>
        <row r="109">
          <cell r="D109" t="str">
            <v>PROFIT ON FORWARD CONTRACT</v>
          </cell>
        </row>
        <row r="110">
          <cell r="D110" t="str">
            <v>LOSS ON CANCEL OF FWD CON</v>
          </cell>
        </row>
        <row r="111">
          <cell r="D111" t="str">
            <v>LOSS ON CANCEL OF FWD CON</v>
          </cell>
        </row>
        <row r="112">
          <cell r="D112" t="str">
            <v>LOSS ON CANCEL OF FWD CON</v>
          </cell>
        </row>
        <row r="113">
          <cell r="D113" t="str">
            <v>LOSS  ON FORWARD CONTRACT-</v>
          </cell>
        </row>
        <row r="114">
          <cell r="D114" t="str">
            <v>LOSS  ON FORWARD CONTRACT-</v>
          </cell>
        </row>
        <row r="115">
          <cell r="D115" t="str">
            <v>LOSS ON CANCEL OF FWD CON</v>
          </cell>
        </row>
        <row r="116">
          <cell r="D116" t="str">
            <v>LOSS ON FWD CONT-BOB</v>
          </cell>
        </row>
        <row r="117">
          <cell r="D117" t="str">
            <v>LOSS  ON FORWARD CONTRACT</v>
          </cell>
        </row>
        <row r="118">
          <cell r="D118" t="str">
            <v>LOSS ON FWD CONT</v>
          </cell>
        </row>
        <row r="119">
          <cell r="D119" t="str">
            <v>CANCELLATION PROCEEDS</v>
          </cell>
        </row>
        <row r="120">
          <cell r="D120" t="str">
            <v>LOSS ON FWD CONT-PHASE 1</v>
          </cell>
        </row>
        <row r="121">
          <cell r="D121" t="str">
            <v>FORWARD CONT-SCB</v>
          </cell>
        </row>
        <row r="122">
          <cell r="D122" t="str">
            <v>FORWARD CONT-SCB</v>
          </cell>
        </row>
        <row r="123">
          <cell r="D123" t="str">
            <v>FORWARD CONT-SCB</v>
          </cell>
        </row>
        <row r="124">
          <cell r="D124" t="str">
            <v>FORWARD CONT-SCB</v>
          </cell>
        </row>
        <row r="125">
          <cell r="D125" t="str">
            <v>FORWARD CONT-SCB</v>
          </cell>
        </row>
        <row r="126">
          <cell r="D126" t="str">
            <v>FWD CONT CANCEL -31.03.06-EXPORT</v>
          </cell>
        </row>
        <row r="127">
          <cell r="D127" t="str">
            <v>PHASE 1 CRED REALIGHNMENT-31.03.06</v>
          </cell>
        </row>
        <row r="128">
          <cell r="D128" t="str">
            <v>LOSS ON CANCEL OF SWAP CONTRACT OF USD 50 LACS</v>
          </cell>
        </row>
        <row r="129">
          <cell r="D129" t="str">
            <v>LOSS ON CANCEL OF FW 76495 CONTRACT OF USD7 LACS</v>
          </cell>
        </row>
      </sheetData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ctuals (3)"/>
      <sheetName val="Actuals"/>
      <sheetName val="Sheet2"/>
      <sheetName val="Summary(2)"/>
      <sheetName val="Module1"/>
      <sheetName val="CC APR04"/>
    </sheetNames>
    <sheetDataSet>
      <sheetData sheetId="0" refreshError="1"/>
      <sheetData sheetId="1" refreshError="1"/>
      <sheetData sheetId="2" refreshError="1"/>
      <sheetData sheetId="3">
        <row r="9">
          <cell r="A9" t="str">
            <v>Accounts Description</v>
          </cell>
          <cell r="B9" t="str">
            <v>CIPL</v>
          </cell>
          <cell r="C9" t="str">
            <v>ATD</v>
          </cell>
          <cell r="D9" t="str">
            <v>TEM</v>
          </cell>
          <cell r="E9" t="str">
            <v>TEC</v>
          </cell>
          <cell r="F9" t="str">
            <v>TEN</v>
          </cell>
          <cell r="G9" t="str">
            <v>CC</v>
          </cell>
          <cell r="H9" t="str">
            <v>Total</v>
          </cell>
          <cell r="I9" t="str">
            <v>Celebit</v>
          </cell>
        </row>
        <row r="10">
          <cell r="A10" t="str">
            <v>Manufacturing and SG&amp;A expenses</v>
          </cell>
        </row>
        <row r="12">
          <cell r="A12" t="str">
            <v>Operators cost - Direct</v>
          </cell>
        </row>
        <row r="13">
          <cell r="A13" t="str">
            <v>Service Charges</v>
          </cell>
          <cell r="B13">
            <v>4866.62</v>
          </cell>
          <cell r="C13">
            <v>28252.080000000002</v>
          </cell>
          <cell r="D13">
            <v>32501.99</v>
          </cell>
          <cell r="E13">
            <v>384.02</v>
          </cell>
          <cell r="F13">
            <v>1671.61</v>
          </cell>
          <cell r="G13">
            <v>36601.29</v>
          </cell>
          <cell r="H13">
            <v>104277.61000000002</v>
          </cell>
          <cell r="I13">
            <v>0</v>
          </cell>
        </row>
        <row r="14">
          <cell r="A14" t="str">
            <v xml:space="preserve">Air India </v>
          </cell>
          <cell r="B14">
            <v>0</v>
          </cell>
          <cell r="C14">
            <v>0</v>
          </cell>
          <cell r="D14">
            <v>-1909.2914424722205</v>
          </cell>
          <cell r="E14">
            <v>0</v>
          </cell>
          <cell r="F14">
            <v>0</v>
          </cell>
          <cell r="G14">
            <v>0</v>
          </cell>
          <cell r="H14">
            <v>-1909.2914424722205</v>
          </cell>
          <cell r="I14">
            <v>0</v>
          </cell>
        </row>
        <row r="15">
          <cell r="A15" t="str">
            <v>Other AMCs</v>
          </cell>
          <cell r="B15">
            <v>-4432.9896907216498</v>
          </cell>
          <cell r="C15">
            <v>-231.62445954292772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-4664.6141502645778</v>
          </cell>
          <cell r="I15">
            <v>0</v>
          </cell>
        </row>
        <row r="16">
          <cell r="A16" t="str">
            <v>Op-Courier Charges</v>
          </cell>
          <cell r="B16">
            <v>0</v>
          </cell>
          <cell r="C16">
            <v>3873.5051546391751</v>
          </cell>
          <cell r="D16">
            <v>4099.3814432989693</v>
          </cell>
          <cell r="E16">
            <v>0</v>
          </cell>
          <cell r="F16">
            <v>0</v>
          </cell>
          <cell r="G16">
            <v>0</v>
          </cell>
          <cell r="H16">
            <v>7972.8865979381444</v>
          </cell>
          <cell r="I16">
            <v>0</v>
          </cell>
        </row>
        <row r="17">
          <cell r="A17" t="str">
            <v xml:space="preserve">Central Warehousing </v>
          </cell>
          <cell r="B17">
            <v>-395.40206185567013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-395.40206185567013</v>
          </cell>
          <cell r="I17">
            <v>0</v>
          </cell>
        </row>
        <row r="18">
          <cell r="A18" t="str">
            <v>Pest-o-rid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K T Rai</v>
          </cell>
          <cell r="B19">
            <v>0</v>
          </cell>
          <cell r="C19">
            <v>226.8041237113402</v>
          </cell>
          <cell r="D19">
            <v>226.8041237113402</v>
          </cell>
          <cell r="E19">
            <v>0</v>
          </cell>
          <cell r="F19">
            <v>0</v>
          </cell>
          <cell r="G19">
            <v>0</v>
          </cell>
          <cell r="H19">
            <v>453.60824742268039</v>
          </cell>
          <cell r="I19">
            <v>0</v>
          </cell>
        </row>
        <row r="20">
          <cell r="A20" t="str">
            <v>V P D Consultants</v>
          </cell>
          <cell r="B20">
            <v>1546.3917525773195</v>
          </cell>
          <cell r="C20">
            <v>0</v>
          </cell>
          <cell r="H20">
            <v>1546.3917525773195</v>
          </cell>
        </row>
        <row r="21">
          <cell r="B21">
            <v>1584.62</v>
          </cell>
          <cell r="C21">
            <v>32120.764818807587</v>
          </cell>
          <cell r="D21">
            <v>34918.88412453809</v>
          </cell>
          <cell r="E21">
            <v>384.02</v>
          </cell>
          <cell r="F21">
            <v>1671.61</v>
          </cell>
          <cell r="G21">
            <v>36601.29</v>
          </cell>
          <cell r="H21">
            <v>107281.1889433457</v>
          </cell>
          <cell r="I21">
            <v>0</v>
          </cell>
        </row>
        <row r="23">
          <cell r="A23" t="str">
            <v>Staff Cost - Direct</v>
          </cell>
        </row>
        <row r="24">
          <cell r="A24" t="str">
            <v>Salary</v>
          </cell>
          <cell r="B24">
            <v>19406.48</v>
          </cell>
          <cell r="C24">
            <v>47770.62</v>
          </cell>
          <cell r="D24">
            <v>47922.080000000002</v>
          </cell>
          <cell r="E24">
            <v>1884.95</v>
          </cell>
          <cell r="F24">
            <v>3291.24</v>
          </cell>
          <cell r="G24">
            <v>16002.27</v>
          </cell>
          <cell r="H24">
            <v>136277.64000000001</v>
          </cell>
          <cell r="I24">
            <v>7899.22</v>
          </cell>
        </row>
        <row r="25">
          <cell r="A25" t="str">
            <v>House rent allowance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1308.76</v>
          </cell>
          <cell r="G25">
            <v>0</v>
          </cell>
          <cell r="H25">
            <v>1308.76</v>
          </cell>
          <cell r="I25">
            <v>0</v>
          </cell>
        </row>
        <row r="26">
          <cell r="A26" t="str">
            <v>Wages</v>
          </cell>
          <cell r="B26">
            <v>0</v>
          </cell>
          <cell r="C26">
            <v>0</v>
          </cell>
          <cell r="D26">
            <v>0</v>
          </cell>
          <cell r="E26">
            <v>2911.69</v>
          </cell>
          <cell r="F26">
            <v>5339.22</v>
          </cell>
          <cell r="G26">
            <v>0</v>
          </cell>
          <cell r="H26">
            <v>8250.91</v>
          </cell>
          <cell r="I26">
            <v>0</v>
          </cell>
        </row>
        <row r="27">
          <cell r="A27" t="str">
            <v>Stipend</v>
          </cell>
          <cell r="B27">
            <v>1137.9100000000001</v>
          </cell>
          <cell r="C27">
            <v>1179.51</v>
          </cell>
          <cell r="D27">
            <v>1010.13</v>
          </cell>
          <cell r="E27">
            <v>0</v>
          </cell>
          <cell r="F27">
            <v>19.22</v>
          </cell>
          <cell r="G27">
            <v>165.77</v>
          </cell>
          <cell r="H27">
            <v>3512.54</v>
          </cell>
          <cell r="I27">
            <v>0</v>
          </cell>
        </row>
        <row r="28">
          <cell r="A28" t="str">
            <v>Leave Encashment</v>
          </cell>
          <cell r="B28">
            <v>0</v>
          </cell>
          <cell r="C28">
            <v>0</v>
          </cell>
          <cell r="D28">
            <v>0</v>
          </cell>
          <cell r="E28">
            <v>976.31</v>
          </cell>
          <cell r="F28">
            <v>0</v>
          </cell>
          <cell r="G28">
            <v>0</v>
          </cell>
          <cell r="H28">
            <v>976.31</v>
          </cell>
          <cell r="I28">
            <v>0</v>
          </cell>
        </row>
        <row r="29">
          <cell r="A29" t="str">
            <v>Leave Salary &amp; Wages</v>
          </cell>
          <cell r="B29">
            <v>2945.6</v>
          </cell>
          <cell r="C29">
            <v>-20195.900000000001</v>
          </cell>
          <cell r="D29">
            <v>-24391.24</v>
          </cell>
          <cell r="E29">
            <v>-1175.26</v>
          </cell>
          <cell r="F29">
            <v>172.82</v>
          </cell>
          <cell r="G29">
            <v>-7860.13</v>
          </cell>
          <cell r="H29">
            <v>-50504.110000000008</v>
          </cell>
          <cell r="I29">
            <v>0</v>
          </cell>
        </row>
        <row r="30">
          <cell r="A30" t="str">
            <v>Notice Pay</v>
          </cell>
          <cell r="B30">
            <v>0</v>
          </cell>
          <cell r="C30">
            <v>-517.98</v>
          </cell>
          <cell r="D30">
            <v>-969.69</v>
          </cell>
          <cell r="E30">
            <v>0</v>
          </cell>
          <cell r="F30">
            <v>0</v>
          </cell>
          <cell r="G30">
            <v>-216.43</v>
          </cell>
          <cell r="H30">
            <v>-1704.1000000000001</v>
          </cell>
          <cell r="I30">
            <v>0</v>
          </cell>
        </row>
        <row r="31">
          <cell r="A31" t="str">
            <v>Bonus</v>
          </cell>
          <cell r="B31">
            <v>-20.8</v>
          </cell>
          <cell r="C31">
            <v>-4384</v>
          </cell>
          <cell r="D31">
            <v>-6661.44</v>
          </cell>
          <cell r="E31">
            <v>144.33000000000001</v>
          </cell>
          <cell r="F31">
            <v>6954.56</v>
          </cell>
          <cell r="G31">
            <v>-2758.76</v>
          </cell>
          <cell r="H31">
            <v>-6726.11</v>
          </cell>
          <cell r="I31">
            <v>0</v>
          </cell>
        </row>
        <row r="32">
          <cell r="A32" t="str">
            <v>Ex-gratia</v>
          </cell>
          <cell r="B32">
            <v>-30.93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-30.93</v>
          </cell>
          <cell r="I32">
            <v>0</v>
          </cell>
        </row>
        <row r="33">
          <cell r="A33" t="str">
            <v>LTA</v>
          </cell>
          <cell r="B33">
            <v>5268.02</v>
          </cell>
          <cell r="C33">
            <v>2377.0300000000002</v>
          </cell>
          <cell r="D33">
            <v>2813.81</v>
          </cell>
          <cell r="E33">
            <v>1352.68</v>
          </cell>
          <cell r="F33">
            <v>0</v>
          </cell>
          <cell r="G33">
            <v>1745.13</v>
          </cell>
          <cell r="H33">
            <v>13556.670000000002</v>
          </cell>
          <cell r="I33">
            <v>0</v>
          </cell>
        </row>
        <row r="34">
          <cell r="A34" t="str">
            <v>Good Productivity Reward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Good Performance Award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739.61</v>
          </cell>
          <cell r="G35">
            <v>0</v>
          </cell>
          <cell r="H35">
            <v>739.61</v>
          </cell>
          <cell r="I35">
            <v>0</v>
          </cell>
        </row>
        <row r="36">
          <cell r="A36" t="str">
            <v>Good Attendance Reward</v>
          </cell>
          <cell r="F36">
            <v>116.49</v>
          </cell>
          <cell r="H36">
            <v>116.49</v>
          </cell>
        </row>
        <row r="37">
          <cell r="A37" t="str">
            <v>Staff Medical</v>
          </cell>
          <cell r="B37">
            <v>899.38</v>
          </cell>
          <cell r="C37">
            <v>996.93</v>
          </cell>
          <cell r="D37">
            <v>865.88</v>
          </cell>
          <cell r="E37">
            <v>205.86</v>
          </cell>
          <cell r="F37">
            <v>-2.4900000000000002</v>
          </cell>
          <cell r="G37">
            <v>537.28</v>
          </cell>
          <cell r="H37">
            <v>3502.84</v>
          </cell>
          <cell r="I37">
            <v>0</v>
          </cell>
        </row>
        <row r="38">
          <cell r="A38" t="str">
            <v>Staff Merrit Scholarship</v>
          </cell>
          <cell r="B38">
            <v>1482.47</v>
          </cell>
          <cell r="C38">
            <v>117.53</v>
          </cell>
          <cell r="D38">
            <v>447.42</v>
          </cell>
          <cell r="E38">
            <v>0</v>
          </cell>
          <cell r="F38">
            <v>0</v>
          </cell>
          <cell r="G38">
            <v>286.60000000000002</v>
          </cell>
          <cell r="H38">
            <v>2334.02</v>
          </cell>
          <cell r="I38">
            <v>0</v>
          </cell>
        </row>
        <row r="39">
          <cell r="A39" t="str">
            <v>Rent</v>
          </cell>
          <cell r="B39">
            <v>1763.57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1763.57</v>
          </cell>
          <cell r="I39">
            <v>0</v>
          </cell>
        </row>
        <row r="40">
          <cell r="A40" t="str">
            <v>Flat Maintenance Exp</v>
          </cell>
          <cell r="B40">
            <v>618.55999999999995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618.55999999999995</v>
          </cell>
          <cell r="I40">
            <v>0</v>
          </cell>
        </row>
        <row r="41">
          <cell r="A41" t="str">
            <v>Conveyance</v>
          </cell>
          <cell r="B41">
            <v>4123.7113402061859</v>
          </cell>
          <cell r="C41">
            <v>5447.1958762886597</v>
          </cell>
          <cell r="D41">
            <v>5384.144329896907</v>
          </cell>
          <cell r="E41">
            <v>4137.855670103093</v>
          </cell>
          <cell r="F41">
            <v>309.2783505154639</v>
          </cell>
          <cell r="G41">
            <v>3568.4329896907216</v>
          </cell>
          <cell r="H41">
            <v>22970.618556701033</v>
          </cell>
        </row>
        <row r="42">
          <cell r="A42" t="str">
            <v>Books and Periodicals</v>
          </cell>
          <cell r="B42">
            <v>721.64948453608247</v>
          </cell>
          <cell r="C42">
            <v>1448.9896907216496</v>
          </cell>
          <cell r="D42">
            <v>1340.2061855670104</v>
          </cell>
          <cell r="E42">
            <v>94.845360824742272</v>
          </cell>
          <cell r="F42">
            <v>0</v>
          </cell>
          <cell r="G42">
            <v>933.97158739962936</v>
          </cell>
          <cell r="H42">
            <v>4539.6623090491139</v>
          </cell>
        </row>
        <row r="43">
          <cell r="A43" t="str">
            <v>Entertainment</v>
          </cell>
          <cell r="B43">
            <v>1855.6701030927834</v>
          </cell>
          <cell r="C43">
            <v>619.89690721649481</v>
          </cell>
          <cell r="D43">
            <v>1109.8969072164948</v>
          </cell>
          <cell r="E43">
            <v>94.845360824742272</v>
          </cell>
          <cell r="G43">
            <v>530.51266213712165</v>
          </cell>
          <cell r="H43">
            <v>4210.8219404876363</v>
          </cell>
        </row>
        <row r="44">
          <cell r="A44" t="str">
            <v>Motor car expense</v>
          </cell>
          <cell r="B44">
            <v>3507.4845360824743</v>
          </cell>
          <cell r="C44">
            <v>38.329896907216494</v>
          </cell>
          <cell r="D44">
            <v>561.29896907216494</v>
          </cell>
          <cell r="E44">
            <v>0</v>
          </cell>
          <cell r="G44">
            <v>131.13402061855669</v>
          </cell>
          <cell r="H44">
            <v>4238.2474226804125</v>
          </cell>
        </row>
        <row r="45">
          <cell r="A45" t="str">
            <v>Telephone Exp</v>
          </cell>
          <cell r="B45">
            <v>716.28865979381442</v>
          </cell>
          <cell r="C45">
            <v>84.721649484536087</v>
          </cell>
          <cell r="D45">
            <v>108.08247422680412</v>
          </cell>
          <cell r="E45">
            <v>0</v>
          </cell>
          <cell r="G45">
            <v>14.288659793814434</v>
          </cell>
          <cell r="H45">
            <v>923.38144329896909</v>
          </cell>
        </row>
        <row r="46">
          <cell r="H46">
            <v>0</v>
          </cell>
        </row>
        <row r="47">
          <cell r="B47">
            <v>44389.064123711345</v>
          </cell>
          <cell r="C47">
            <v>34982.874020618554</v>
          </cell>
          <cell r="D47">
            <v>29540.578865979383</v>
          </cell>
          <cell r="E47">
            <v>10628.106391752577</v>
          </cell>
          <cell r="F47">
            <v>22472.708350515466</v>
          </cell>
          <cell r="G47">
            <v>13080.069919639844</v>
          </cell>
          <cell r="H47">
            <v>150875.40167221718</v>
          </cell>
          <cell r="I47">
            <v>7899.22</v>
          </cell>
        </row>
        <row r="49">
          <cell r="A49" t="str">
            <v>Contributions</v>
          </cell>
        </row>
        <row r="50">
          <cell r="A50" t="str">
            <v>Super Annuation Scheme Contribution</v>
          </cell>
          <cell r="B50">
            <v>310.89</v>
          </cell>
          <cell r="C50">
            <v>227.88</v>
          </cell>
          <cell r="D50">
            <v>506.33</v>
          </cell>
          <cell r="E50">
            <v>0</v>
          </cell>
          <cell r="F50">
            <v>0</v>
          </cell>
          <cell r="G50">
            <v>274.49</v>
          </cell>
          <cell r="H50">
            <v>1319.59</v>
          </cell>
          <cell r="I50">
            <v>0</v>
          </cell>
        </row>
        <row r="51">
          <cell r="A51" t="str">
            <v>Gratuity</v>
          </cell>
          <cell r="B51">
            <v>3973.03</v>
          </cell>
          <cell r="C51">
            <v>0</v>
          </cell>
          <cell r="D51">
            <v>0</v>
          </cell>
          <cell r="E51">
            <v>1101.42</v>
          </cell>
          <cell r="F51">
            <v>386.56</v>
          </cell>
          <cell r="G51">
            <v>0</v>
          </cell>
          <cell r="H51">
            <v>5461.0100000000011</v>
          </cell>
          <cell r="I51">
            <v>0</v>
          </cell>
        </row>
        <row r="52">
          <cell r="A52" t="str">
            <v>Employers Contribution to P F</v>
          </cell>
          <cell r="B52">
            <v>436.7</v>
          </cell>
          <cell r="C52">
            <v>-749.71</v>
          </cell>
          <cell r="D52">
            <v>-385.18</v>
          </cell>
          <cell r="E52">
            <v>-95.4</v>
          </cell>
          <cell r="F52">
            <v>975.57</v>
          </cell>
          <cell r="G52">
            <v>-341.88</v>
          </cell>
          <cell r="H52">
            <v>-159.89999999999998</v>
          </cell>
          <cell r="I52">
            <v>0</v>
          </cell>
        </row>
        <row r="53">
          <cell r="A53" t="str">
            <v>Employers Contribution to FPF</v>
          </cell>
          <cell r="B53">
            <v>1502.23</v>
          </cell>
          <cell r="C53">
            <v>3094.08</v>
          </cell>
          <cell r="D53">
            <v>2756.19</v>
          </cell>
          <cell r="E53">
            <v>260.97000000000003</v>
          </cell>
          <cell r="F53">
            <v>0</v>
          </cell>
          <cell r="G53">
            <v>1762.64</v>
          </cell>
          <cell r="H53">
            <v>9376.11</v>
          </cell>
          <cell r="I53">
            <v>0</v>
          </cell>
        </row>
        <row r="54">
          <cell r="A54" t="str">
            <v>Employers Contribution to LWF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Employers Contribution to ESIC</v>
          </cell>
          <cell r="B55">
            <v>56.61</v>
          </cell>
          <cell r="C55">
            <v>623.99</v>
          </cell>
          <cell r="D55">
            <v>562.78</v>
          </cell>
          <cell r="E55">
            <v>308.10000000000002</v>
          </cell>
          <cell r="F55">
            <v>0</v>
          </cell>
          <cell r="G55">
            <v>443.31</v>
          </cell>
          <cell r="H55">
            <v>1994.79</v>
          </cell>
          <cell r="I55">
            <v>0</v>
          </cell>
        </row>
        <row r="56">
          <cell r="A56" t="str">
            <v>P F Account # 2</v>
          </cell>
          <cell r="B56">
            <v>837.44</v>
          </cell>
          <cell r="C56">
            <v>433.22</v>
          </cell>
          <cell r="D56">
            <v>442.25</v>
          </cell>
          <cell r="E56">
            <v>34.47</v>
          </cell>
          <cell r="F56">
            <v>89.46</v>
          </cell>
          <cell r="G56">
            <v>263.51</v>
          </cell>
          <cell r="H56">
            <v>2100.3500000000004</v>
          </cell>
          <cell r="I56">
            <v>0</v>
          </cell>
        </row>
        <row r="57">
          <cell r="A57" t="str">
            <v>P F Account # 21 (EDLI)</v>
          </cell>
          <cell r="B57">
            <v>95.44</v>
          </cell>
          <cell r="C57">
            <v>185.73</v>
          </cell>
          <cell r="D57">
            <v>165.42</v>
          </cell>
          <cell r="E57">
            <v>15.67</v>
          </cell>
          <cell r="F57">
            <v>40.659999999999997</v>
          </cell>
          <cell r="G57">
            <v>105.77</v>
          </cell>
          <cell r="H57">
            <v>608.68999999999994</v>
          </cell>
          <cell r="I57">
            <v>0</v>
          </cell>
        </row>
        <row r="58">
          <cell r="A58" t="str">
            <v>P F Account # 22</v>
          </cell>
          <cell r="B58">
            <v>2.02</v>
          </cell>
          <cell r="C58">
            <v>3.71</v>
          </cell>
          <cell r="D58">
            <v>3.34</v>
          </cell>
          <cell r="E58">
            <v>0.33</v>
          </cell>
          <cell r="F58">
            <v>0.8</v>
          </cell>
          <cell r="G58">
            <v>2.1</v>
          </cell>
          <cell r="H58">
            <v>12.3</v>
          </cell>
          <cell r="I58">
            <v>0</v>
          </cell>
        </row>
        <row r="60">
          <cell r="B60">
            <v>7214.36</v>
          </cell>
          <cell r="C60">
            <v>3818.9</v>
          </cell>
          <cell r="D60">
            <v>4051.13</v>
          </cell>
          <cell r="E60">
            <v>1625.56</v>
          </cell>
          <cell r="F60">
            <v>1493.05</v>
          </cell>
          <cell r="G60">
            <v>2509.94</v>
          </cell>
          <cell r="H60">
            <v>20712.940000000002</v>
          </cell>
          <cell r="I60">
            <v>0</v>
          </cell>
        </row>
        <row r="62">
          <cell r="A62" t="str">
            <v>Director's Remuneration</v>
          </cell>
        </row>
        <row r="63">
          <cell r="A63" t="str">
            <v>Sitting Fees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Director's Salary</v>
          </cell>
          <cell r="B64">
            <v>22102.52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22102.52</v>
          </cell>
          <cell r="I64">
            <v>0</v>
          </cell>
        </row>
        <row r="65">
          <cell r="A65" t="str">
            <v xml:space="preserve">Employer's Share of PF </v>
          </cell>
          <cell r="B65">
            <v>2202.06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2202.06</v>
          </cell>
          <cell r="I65">
            <v>0</v>
          </cell>
        </row>
        <row r="66">
          <cell r="A66" t="str">
            <v>Directors' Rent</v>
          </cell>
          <cell r="B66">
            <v>8762.89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8762.89</v>
          </cell>
          <cell r="I66">
            <v>0</v>
          </cell>
        </row>
        <row r="67">
          <cell r="A67" t="str">
            <v>Professional Charges - Foreign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>
            <v>33067.47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33067.47</v>
          </cell>
          <cell r="I68">
            <v>0</v>
          </cell>
        </row>
        <row r="71">
          <cell r="A71" t="str">
            <v>Staff Welfare expenses</v>
          </cell>
        </row>
        <row r="72">
          <cell r="A72" t="str">
            <v>Mediclaim Policy</v>
          </cell>
          <cell r="B72">
            <v>1600.87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1600.87</v>
          </cell>
          <cell r="I72">
            <v>0</v>
          </cell>
        </row>
        <row r="73">
          <cell r="A73" t="str">
            <v xml:space="preserve">Staff Welfare </v>
          </cell>
          <cell r="B73">
            <v>4214.76</v>
          </cell>
          <cell r="C73">
            <v>-689.27</v>
          </cell>
          <cell r="D73">
            <v>681.84</v>
          </cell>
          <cell r="E73">
            <v>234.07</v>
          </cell>
          <cell r="F73">
            <v>2946.07</v>
          </cell>
          <cell r="G73">
            <v>-225.66</v>
          </cell>
          <cell r="H73">
            <v>7161.8099999999995</v>
          </cell>
          <cell r="I73">
            <v>0.99</v>
          </cell>
        </row>
        <row r="74">
          <cell r="A74" t="str">
            <v>Educational Expenses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44.33</v>
          </cell>
          <cell r="G74">
            <v>0</v>
          </cell>
          <cell r="H74">
            <v>44.33</v>
          </cell>
          <cell r="I74">
            <v>0</v>
          </cell>
        </row>
        <row r="75">
          <cell r="A75" t="str">
            <v>Staff training expenses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7">
          <cell r="B77">
            <v>6632.12</v>
          </cell>
          <cell r="C77">
            <v>-689.27</v>
          </cell>
          <cell r="D77">
            <v>681.84</v>
          </cell>
          <cell r="E77">
            <v>234.07</v>
          </cell>
          <cell r="F77">
            <v>2990.4</v>
          </cell>
          <cell r="G77">
            <v>-225.66</v>
          </cell>
          <cell r="H77">
            <v>8807.01</v>
          </cell>
          <cell r="I77">
            <v>0.99</v>
          </cell>
        </row>
        <row r="79">
          <cell r="A79" t="str">
            <v>Travelling &amp; Conveyance</v>
          </cell>
        </row>
        <row r="80">
          <cell r="A80" t="str">
            <v>Overseas Mediclaim Premium</v>
          </cell>
          <cell r="B80">
            <v>69.81</v>
          </cell>
          <cell r="C80">
            <v>198.72</v>
          </cell>
          <cell r="D80">
            <v>215.71</v>
          </cell>
          <cell r="E80">
            <v>0</v>
          </cell>
          <cell r="F80">
            <v>0</v>
          </cell>
          <cell r="G80">
            <v>31.11</v>
          </cell>
          <cell r="H80">
            <v>515.35</v>
          </cell>
          <cell r="I80">
            <v>0</v>
          </cell>
        </row>
        <row r="81">
          <cell r="A81" t="str">
            <v>Trav. Conveyance</v>
          </cell>
          <cell r="B81">
            <v>75.938659793813713</v>
          </cell>
          <cell r="C81">
            <v>848.96412371134011</v>
          </cell>
          <cell r="D81">
            <v>426.61567010309318</v>
          </cell>
          <cell r="E81">
            <v>182.94432989690722</v>
          </cell>
          <cell r="F81">
            <v>497.70164948453612</v>
          </cell>
          <cell r="G81">
            <v>699.56701030927843</v>
          </cell>
          <cell r="H81">
            <v>2731.7314432989688</v>
          </cell>
          <cell r="I81">
            <v>12.52</v>
          </cell>
        </row>
        <row r="82">
          <cell r="A82" t="str">
            <v>Local Travelling</v>
          </cell>
          <cell r="B82">
            <v>1972.97</v>
          </cell>
          <cell r="C82">
            <v>111.42</v>
          </cell>
          <cell r="D82">
            <v>158.44999999999999</v>
          </cell>
          <cell r="E82">
            <v>15.55</v>
          </cell>
          <cell r="F82">
            <v>116.7</v>
          </cell>
          <cell r="G82">
            <v>-48.52</v>
          </cell>
          <cell r="H82">
            <v>2326.5699999999997</v>
          </cell>
          <cell r="I82">
            <v>328.4</v>
          </cell>
        </row>
        <row r="83">
          <cell r="A83" t="str">
            <v>Foreign Travelling</v>
          </cell>
          <cell r="B83">
            <v>5120.79</v>
          </cell>
          <cell r="C83">
            <v>747.79</v>
          </cell>
          <cell r="D83">
            <v>4382.93</v>
          </cell>
          <cell r="E83">
            <v>0</v>
          </cell>
          <cell r="F83">
            <v>0</v>
          </cell>
          <cell r="G83">
            <v>6868.82</v>
          </cell>
          <cell r="H83">
            <v>17120.330000000002</v>
          </cell>
          <cell r="I83">
            <v>0</v>
          </cell>
        </row>
        <row r="84">
          <cell r="A84" t="str">
            <v>Car Hire Charges</v>
          </cell>
          <cell r="B84">
            <v>0</v>
          </cell>
          <cell r="C84">
            <v>0</v>
          </cell>
          <cell r="D84">
            <v>0</v>
          </cell>
          <cell r="E84">
            <v>44.6</v>
          </cell>
          <cell r="F84">
            <v>0</v>
          </cell>
          <cell r="G84">
            <v>0</v>
          </cell>
          <cell r="H84">
            <v>44.6</v>
          </cell>
          <cell r="I84">
            <v>0</v>
          </cell>
        </row>
        <row r="86">
          <cell r="B86">
            <v>7239.5086597938134</v>
          </cell>
          <cell r="C86">
            <v>1906.8941237113402</v>
          </cell>
          <cell r="D86">
            <v>5183.7056701030933</v>
          </cell>
          <cell r="E86">
            <v>243.09432989690723</v>
          </cell>
          <cell r="F86">
            <v>614.40164948453616</v>
          </cell>
          <cell r="G86">
            <v>7550.9770103092778</v>
          </cell>
          <cell r="H86">
            <v>22738.581443298968</v>
          </cell>
          <cell r="I86">
            <v>340.92</v>
          </cell>
        </row>
        <row r="89">
          <cell r="A89" t="str">
            <v>Bus Charges</v>
          </cell>
          <cell r="B89">
            <v>435.81</v>
          </cell>
          <cell r="C89">
            <v>2909.26</v>
          </cell>
          <cell r="D89">
            <v>3207.16</v>
          </cell>
          <cell r="E89">
            <v>324.64</v>
          </cell>
          <cell r="F89">
            <v>1999.53</v>
          </cell>
          <cell r="G89">
            <v>3032.4</v>
          </cell>
          <cell r="H89">
            <v>11908.8</v>
          </cell>
          <cell r="I89">
            <v>0</v>
          </cell>
        </row>
        <row r="91">
          <cell r="A91" t="str">
            <v>Communication</v>
          </cell>
        </row>
        <row r="92">
          <cell r="A92" t="str">
            <v xml:space="preserve">Telephone/Trunkcall </v>
          </cell>
          <cell r="B92">
            <v>5677.7213402061861</v>
          </cell>
          <cell r="C92">
            <v>565.51835051546391</v>
          </cell>
          <cell r="D92">
            <v>1565.8975257731959</v>
          </cell>
          <cell r="E92">
            <v>536.87</v>
          </cell>
          <cell r="F92">
            <v>0</v>
          </cell>
          <cell r="G92">
            <v>133.84134020618555</v>
          </cell>
          <cell r="H92">
            <v>8479.8485567010321</v>
          </cell>
          <cell r="I92">
            <v>274.10000000000002</v>
          </cell>
        </row>
        <row r="93">
          <cell r="A93" t="str">
            <v xml:space="preserve">Telex/Fax 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948.01</v>
          </cell>
          <cell r="G93">
            <v>0</v>
          </cell>
          <cell r="H93">
            <v>948.01</v>
          </cell>
          <cell r="I93">
            <v>0</v>
          </cell>
        </row>
        <row r="94">
          <cell r="A94" t="str">
            <v>Postage and Telegrams</v>
          </cell>
          <cell r="B94">
            <v>25.61</v>
          </cell>
          <cell r="C94">
            <v>0</v>
          </cell>
          <cell r="D94">
            <v>0</v>
          </cell>
          <cell r="E94">
            <v>0</v>
          </cell>
          <cell r="F94">
            <v>-38.08</v>
          </cell>
          <cell r="G94">
            <v>0</v>
          </cell>
          <cell r="H94">
            <v>-12.469999999999999</v>
          </cell>
          <cell r="I94">
            <v>0</v>
          </cell>
        </row>
        <row r="95">
          <cell r="A95" t="str">
            <v>Courier Charges</v>
          </cell>
          <cell r="B95">
            <v>885.11</v>
          </cell>
          <cell r="C95">
            <v>-45.485154639175107</v>
          </cell>
          <cell r="D95">
            <v>-5.5714432989693705</v>
          </cell>
          <cell r="E95">
            <v>419.88</v>
          </cell>
          <cell r="F95">
            <v>67.28</v>
          </cell>
          <cell r="G95">
            <v>937.53</v>
          </cell>
          <cell r="H95">
            <v>2258.7434020618557</v>
          </cell>
          <cell r="I95">
            <v>17.3</v>
          </cell>
        </row>
        <row r="96">
          <cell r="A96" t="str">
            <v>Internet Lease Line Rent</v>
          </cell>
          <cell r="B96">
            <v>1805.32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1805.32</v>
          </cell>
          <cell r="I96">
            <v>0</v>
          </cell>
        </row>
        <row r="98">
          <cell r="B98">
            <v>8393.7613402061852</v>
          </cell>
          <cell r="C98">
            <v>520.0331958762888</v>
          </cell>
          <cell r="D98">
            <v>1560.3260824742265</v>
          </cell>
          <cell r="E98">
            <v>956.75</v>
          </cell>
          <cell r="F98">
            <v>977.21</v>
          </cell>
          <cell r="G98">
            <v>1071.3713402061856</v>
          </cell>
          <cell r="H98">
            <v>13479.451958762889</v>
          </cell>
          <cell r="I98">
            <v>291.39999999999998</v>
          </cell>
        </row>
        <row r="100">
          <cell r="A100" t="str">
            <v>Rent, Rates and Taxes</v>
          </cell>
        </row>
        <row r="101">
          <cell r="A101" t="str">
            <v>Lease Rent</v>
          </cell>
          <cell r="B101">
            <v>4260.41</v>
          </cell>
          <cell r="C101">
            <v>3029.48</v>
          </cell>
          <cell r="D101">
            <v>2852</v>
          </cell>
          <cell r="E101">
            <v>973.22</v>
          </cell>
          <cell r="F101">
            <v>1713.57</v>
          </cell>
          <cell r="G101">
            <v>1285.92</v>
          </cell>
          <cell r="H101">
            <v>14114.599999999999</v>
          </cell>
          <cell r="I101">
            <v>0</v>
          </cell>
        </row>
        <row r="102">
          <cell r="A102" t="str">
            <v>Purchase Tax - B S T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0.05</v>
          </cell>
        </row>
        <row r="103">
          <cell r="A103" t="str">
            <v>Purchase Tax - C S T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0.05</v>
          </cell>
        </row>
        <row r="104">
          <cell r="A104" t="str">
            <v>Rates and Taxes</v>
          </cell>
          <cell r="B104">
            <v>42.02</v>
          </cell>
          <cell r="C104">
            <v>46.21</v>
          </cell>
          <cell r="D104">
            <v>47.09</v>
          </cell>
          <cell r="E104">
            <v>0</v>
          </cell>
          <cell r="F104">
            <v>0</v>
          </cell>
          <cell r="G104">
            <v>17.79</v>
          </cell>
          <cell r="H104">
            <v>153.10999999999999</v>
          </cell>
          <cell r="I104">
            <v>0</v>
          </cell>
        </row>
        <row r="105">
          <cell r="A105" t="str">
            <v>Municipal Taxes</v>
          </cell>
          <cell r="B105">
            <v>430.19</v>
          </cell>
          <cell r="C105">
            <v>299.57</v>
          </cell>
          <cell r="D105">
            <v>362.33</v>
          </cell>
          <cell r="E105">
            <v>0</v>
          </cell>
          <cell r="F105">
            <v>0</v>
          </cell>
          <cell r="G105">
            <v>210.78</v>
          </cell>
          <cell r="H105">
            <v>1302.8699999999999</v>
          </cell>
          <cell r="I105">
            <v>0</v>
          </cell>
        </row>
        <row r="106">
          <cell r="A106" t="str">
            <v>Water Charges</v>
          </cell>
          <cell r="B106">
            <v>1351.96</v>
          </cell>
          <cell r="C106">
            <v>1560.68</v>
          </cell>
          <cell r="D106">
            <v>2753.4</v>
          </cell>
          <cell r="E106">
            <v>168.89</v>
          </cell>
          <cell r="F106">
            <v>0</v>
          </cell>
          <cell r="G106">
            <v>230.82</v>
          </cell>
          <cell r="H106">
            <v>6065.7500000000009</v>
          </cell>
          <cell r="I106">
            <v>0</v>
          </cell>
        </row>
        <row r="107">
          <cell r="A107" t="str">
            <v>Lift Operation Charges</v>
          </cell>
          <cell r="B107">
            <v>160.82</v>
          </cell>
          <cell r="C107">
            <v>74.23</v>
          </cell>
          <cell r="D107">
            <v>173.2</v>
          </cell>
          <cell r="E107">
            <v>0</v>
          </cell>
          <cell r="F107">
            <v>0</v>
          </cell>
          <cell r="G107">
            <v>0</v>
          </cell>
          <cell r="H107">
            <v>408.25</v>
          </cell>
          <cell r="I107">
            <v>0</v>
          </cell>
        </row>
        <row r="109">
          <cell r="B109">
            <v>6245.4</v>
          </cell>
          <cell r="C109">
            <v>5010.17</v>
          </cell>
          <cell r="D109">
            <v>6188.02</v>
          </cell>
          <cell r="E109">
            <v>1142.1099999999999</v>
          </cell>
          <cell r="F109">
            <v>1713.57</v>
          </cell>
          <cell r="G109">
            <v>1745.31</v>
          </cell>
          <cell r="H109">
            <v>22044.579999999998</v>
          </cell>
          <cell r="I109">
            <v>0.1</v>
          </cell>
        </row>
        <row r="111">
          <cell r="A111" t="str">
            <v>Repairs and Maintenance</v>
          </cell>
        </row>
        <row r="112">
          <cell r="A112" t="str">
            <v>Repairs to P&amp;M</v>
          </cell>
          <cell r="B112">
            <v>0</v>
          </cell>
          <cell r="C112">
            <v>827.89</v>
          </cell>
          <cell r="D112">
            <v>34.33</v>
          </cell>
          <cell r="E112">
            <v>103.73</v>
          </cell>
          <cell r="F112">
            <v>951.27</v>
          </cell>
          <cell r="G112">
            <v>5457.17</v>
          </cell>
          <cell r="H112">
            <v>7374.39</v>
          </cell>
          <cell r="I112">
            <v>0</v>
          </cell>
        </row>
        <row r="113">
          <cell r="A113" t="str">
            <v>Repairs to rental premises</v>
          </cell>
          <cell r="B113">
            <v>-24.49</v>
          </cell>
          <cell r="C113">
            <v>10932.99</v>
          </cell>
          <cell r="D113">
            <v>3886.99</v>
          </cell>
          <cell r="E113">
            <v>0</v>
          </cell>
          <cell r="F113">
            <v>0</v>
          </cell>
          <cell r="G113">
            <v>6574.56</v>
          </cell>
          <cell r="H113">
            <v>21370.05</v>
          </cell>
          <cell r="I113">
            <v>0</v>
          </cell>
        </row>
        <row r="114">
          <cell r="A114" t="str">
            <v>Repairs to DI Water Plant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Repairs to genetrator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Repairs to others</v>
          </cell>
          <cell r="B116">
            <v>5572.8696907216499</v>
          </cell>
          <cell r="C116">
            <v>3303.9644595429277</v>
          </cell>
          <cell r="D116">
            <v>3032.1</v>
          </cell>
          <cell r="E116">
            <v>607.70000000000005</v>
          </cell>
          <cell r="F116">
            <v>140.26</v>
          </cell>
          <cell r="G116">
            <v>1100.4000000000001</v>
          </cell>
          <cell r="H116">
            <v>13757.294150264579</v>
          </cell>
          <cell r="I116">
            <v>0</v>
          </cell>
        </row>
        <row r="118">
          <cell r="B118">
            <v>5548.3796907216501</v>
          </cell>
          <cell r="C118">
            <v>15064.844459542926</v>
          </cell>
          <cell r="D118">
            <v>6953.42</v>
          </cell>
          <cell r="E118">
            <v>711.43</v>
          </cell>
          <cell r="F118">
            <v>1091.53</v>
          </cell>
          <cell r="G118">
            <v>13132.13</v>
          </cell>
          <cell r="H118">
            <v>42501.73415026458</v>
          </cell>
          <cell r="I118">
            <v>0</v>
          </cell>
        </row>
        <row r="120">
          <cell r="A120" t="str">
            <v>Electricity</v>
          </cell>
        </row>
        <row r="121">
          <cell r="A121" t="str">
            <v>Power</v>
          </cell>
          <cell r="B121">
            <v>5429.46</v>
          </cell>
          <cell r="C121">
            <v>11636.24</v>
          </cell>
          <cell r="D121">
            <v>13322.41</v>
          </cell>
          <cell r="E121">
            <v>2205.98</v>
          </cell>
          <cell r="F121">
            <v>3659.01</v>
          </cell>
          <cell r="G121">
            <v>19350.990000000002</v>
          </cell>
          <cell r="H121">
            <v>55604.09</v>
          </cell>
          <cell r="I121">
            <v>0</v>
          </cell>
        </row>
        <row r="122">
          <cell r="A122" t="str">
            <v>Electricity Charges</v>
          </cell>
          <cell r="B122">
            <v>1532.54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1532.54</v>
          </cell>
          <cell r="I122">
            <v>0</v>
          </cell>
        </row>
        <row r="123">
          <cell r="B123">
            <v>6962</v>
          </cell>
          <cell r="C123">
            <v>11636.24</v>
          </cell>
          <cell r="D123">
            <v>13322.41</v>
          </cell>
          <cell r="E123">
            <v>2205.98</v>
          </cell>
          <cell r="F123">
            <v>3659.01</v>
          </cell>
          <cell r="G123">
            <v>19350.990000000002</v>
          </cell>
          <cell r="H123">
            <v>57136.63</v>
          </cell>
          <cell r="I123">
            <v>0</v>
          </cell>
        </row>
        <row r="125">
          <cell r="A125" t="str">
            <v>Insurance</v>
          </cell>
        </row>
        <row r="126">
          <cell r="A126" t="str">
            <v>Insurance Charges - General</v>
          </cell>
          <cell r="B126">
            <v>1883.59</v>
          </cell>
          <cell r="C126">
            <v>3142.16</v>
          </cell>
          <cell r="D126">
            <v>2034.6</v>
          </cell>
          <cell r="E126">
            <v>0</v>
          </cell>
          <cell r="F126">
            <v>-139.9</v>
          </cell>
          <cell r="G126">
            <v>10152.43</v>
          </cell>
          <cell r="H126">
            <v>17072.88</v>
          </cell>
          <cell r="I126">
            <v>0</v>
          </cell>
        </row>
        <row r="127">
          <cell r="A127" t="str">
            <v>Insurance Charges - Export</v>
          </cell>
          <cell r="B127">
            <v>0</v>
          </cell>
          <cell r="C127">
            <v>0</v>
          </cell>
          <cell r="D127">
            <v>0</v>
          </cell>
          <cell r="E127">
            <v>230.39</v>
          </cell>
          <cell r="F127">
            <v>0</v>
          </cell>
          <cell r="G127">
            <v>1112.49</v>
          </cell>
          <cell r="H127">
            <v>1342.88</v>
          </cell>
          <cell r="I127">
            <v>0</v>
          </cell>
        </row>
        <row r="128">
          <cell r="A128" t="str">
            <v>Insurance Charges - Import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-7562.64</v>
          </cell>
          <cell r="H128">
            <v>-7562.64</v>
          </cell>
          <cell r="I128">
            <v>0</v>
          </cell>
        </row>
        <row r="130">
          <cell r="B130">
            <v>1883.59</v>
          </cell>
          <cell r="C130">
            <v>3142.16</v>
          </cell>
          <cell r="D130">
            <v>2034.6</v>
          </cell>
          <cell r="E130">
            <v>230.39</v>
          </cell>
          <cell r="F130">
            <v>-139.9</v>
          </cell>
          <cell r="G130">
            <v>3702.28</v>
          </cell>
          <cell r="H130">
            <v>10853.120000000003</v>
          </cell>
          <cell r="I130">
            <v>0</v>
          </cell>
        </row>
        <row r="132">
          <cell r="A132" t="str">
            <v>Clearing &amp; Forwarding Expenses</v>
          </cell>
        </row>
        <row r="133">
          <cell r="A133" t="str">
            <v>Clearing Expenses - Import</v>
          </cell>
          <cell r="B133">
            <v>0</v>
          </cell>
          <cell r="C133">
            <v>1783.46</v>
          </cell>
          <cell r="D133">
            <v>420.91</v>
          </cell>
          <cell r="E133">
            <v>660.68</v>
          </cell>
          <cell r="F133">
            <v>178.25</v>
          </cell>
          <cell r="G133">
            <v>21074.52</v>
          </cell>
          <cell r="H133">
            <v>24117.82</v>
          </cell>
          <cell r="I133">
            <v>0</v>
          </cell>
        </row>
        <row r="134">
          <cell r="A134" t="str">
            <v>Clearing Expenses - Import Air India</v>
          </cell>
          <cell r="B134">
            <v>0</v>
          </cell>
          <cell r="C134">
            <v>240.21</v>
          </cell>
          <cell r="D134">
            <v>29.69</v>
          </cell>
          <cell r="E134">
            <v>99.18</v>
          </cell>
          <cell r="F134">
            <v>0</v>
          </cell>
          <cell r="G134">
            <v>3774.95</v>
          </cell>
          <cell r="H134">
            <v>4144.03</v>
          </cell>
          <cell r="I134">
            <v>0</v>
          </cell>
        </row>
        <row r="135">
          <cell r="A135" t="str">
            <v>Clearing Expenses - Export</v>
          </cell>
          <cell r="B135">
            <v>0</v>
          </cell>
          <cell r="C135">
            <v>281.22000000000003</v>
          </cell>
          <cell r="D135">
            <v>101.55</v>
          </cell>
          <cell r="E135">
            <v>82.58</v>
          </cell>
          <cell r="F135">
            <v>0</v>
          </cell>
          <cell r="G135">
            <v>8357.48</v>
          </cell>
          <cell r="H135">
            <v>8822.83</v>
          </cell>
          <cell r="I135">
            <v>0</v>
          </cell>
        </row>
        <row r="136">
          <cell r="A136" t="str">
            <v>Transport Charges</v>
          </cell>
          <cell r="B136">
            <v>0</v>
          </cell>
          <cell r="C136">
            <v>40.21</v>
          </cell>
          <cell r="D136">
            <v>39.69</v>
          </cell>
          <cell r="E136">
            <v>829.07</v>
          </cell>
          <cell r="F136">
            <v>0</v>
          </cell>
          <cell r="G136">
            <v>1525.77</v>
          </cell>
          <cell r="H136">
            <v>2434.7399999999998</v>
          </cell>
          <cell r="I136">
            <v>0</v>
          </cell>
        </row>
        <row r="137">
          <cell r="A137" t="str">
            <v>Coolie and Cartage</v>
          </cell>
          <cell r="B137">
            <v>0</v>
          </cell>
          <cell r="C137">
            <v>0</v>
          </cell>
          <cell r="D137">
            <v>37.75</v>
          </cell>
          <cell r="E137">
            <v>0</v>
          </cell>
          <cell r="F137">
            <v>0</v>
          </cell>
          <cell r="G137">
            <v>639.17999999999995</v>
          </cell>
          <cell r="H137">
            <v>676.93</v>
          </cell>
          <cell r="I137">
            <v>0</v>
          </cell>
        </row>
        <row r="138">
          <cell r="A138" t="str">
            <v>Octroi</v>
          </cell>
          <cell r="B138">
            <v>0</v>
          </cell>
          <cell r="C138">
            <v>140.49</v>
          </cell>
          <cell r="D138">
            <v>16.489999999999998</v>
          </cell>
          <cell r="E138">
            <v>0</v>
          </cell>
          <cell r="F138">
            <v>0</v>
          </cell>
          <cell r="G138">
            <v>311.61</v>
          </cell>
          <cell r="H138">
            <v>468.59000000000003</v>
          </cell>
          <cell r="I138">
            <v>0</v>
          </cell>
        </row>
        <row r="139">
          <cell r="A139" t="str">
            <v>Demarage Charges</v>
          </cell>
          <cell r="B139">
            <v>0</v>
          </cell>
          <cell r="C139">
            <v>0</v>
          </cell>
          <cell r="D139">
            <v>0</v>
          </cell>
          <cell r="G139">
            <v>0.82</v>
          </cell>
          <cell r="H139">
            <v>0.82</v>
          </cell>
          <cell r="I139">
            <v>0</v>
          </cell>
        </row>
        <row r="140">
          <cell r="A140" t="str">
            <v>Freight outward</v>
          </cell>
          <cell r="B140">
            <v>0</v>
          </cell>
          <cell r="C140">
            <v>2877.51</v>
          </cell>
          <cell r="D140">
            <v>0</v>
          </cell>
          <cell r="E140">
            <v>3882.12</v>
          </cell>
          <cell r="F140">
            <v>5856.76</v>
          </cell>
          <cell r="G140">
            <v>13204.66</v>
          </cell>
          <cell r="H140">
            <v>25821.05</v>
          </cell>
          <cell r="I140">
            <v>0</v>
          </cell>
        </row>
        <row r="142">
          <cell r="B142">
            <v>0</v>
          </cell>
          <cell r="C142">
            <v>5363.1</v>
          </cell>
          <cell r="D142">
            <v>646.08000000000004</v>
          </cell>
          <cell r="E142">
            <v>5553.63</v>
          </cell>
          <cell r="F142">
            <v>6035.01</v>
          </cell>
          <cell r="G142">
            <v>48888.99</v>
          </cell>
          <cell r="H142">
            <v>66486.81</v>
          </cell>
          <cell r="I142">
            <v>0</v>
          </cell>
        </row>
        <row r="144">
          <cell r="A144" t="str">
            <v>Depreciation</v>
          </cell>
        </row>
        <row r="145">
          <cell r="A145" t="str">
            <v>Depreciation on Building</v>
          </cell>
        </row>
        <row r="146">
          <cell r="A146" t="str">
            <v>Add Rent Building</v>
          </cell>
          <cell r="B146">
            <v>48</v>
          </cell>
          <cell r="C146">
            <v>0</v>
          </cell>
          <cell r="D146">
            <v>294</v>
          </cell>
          <cell r="E146">
            <v>0</v>
          </cell>
          <cell r="F146">
            <v>0</v>
          </cell>
          <cell r="G146">
            <v>0</v>
          </cell>
          <cell r="H146">
            <v>342</v>
          </cell>
          <cell r="I146">
            <v>0</v>
          </cell>
        </row>
        <row r="147">
          <cell r="A147" t="str">
            <v>Building</v>
          </cell>
          <cell r="B147">
            <v>0</v>
          </cell>
          <cell r="C147">
            <v>0</v>
          </cell>
          <cell r="D147">
            <v>0</v>
          </cell>
          <cell r="E147">
            <v>4</v>
          </cell>
          <cell r="F147">
            <v>0</v>
          </cell>
          <cell r="G147">
            <v>0</v>
          </cell>
          <cell r="H147">
            <v>4</v>
          </cell>
          <cell r="I147">
            <v>0</v>
          </cell>
        </row>
        <row r="148">
          <cell r="B148">
            <v>48</v>
          </cell>
          <cell r="C148">
            <v>0</v>
          </cell>
          <cell r="D148">
            <v>294</v>
          </cell>
          <cell r="E148">
            <v>4</v>
          </cell>
          <cell r="F148">
            <v>0</v>
          </cell>
          <cell r="G148">
            <v>0</v>
          </cell>
          <cell r="H148">
            <v>346</v>
          </cell>
          <cell r="I148">
            <v>0</v>
          </cell>
        </row>
        <row r="150">
          <cell r="A150" t="str">
            <v>Depreciation on Plant and Machinery</v>
          </cell>
        </row>
        <row r="151">
          <cell r="A151" t="str">
            <v>Plant and Machinery - Local</v>
          </cell>
          <cell r="B151">
            <v>-781</v>
          </cell>
          <cell r="C151">
            <v>1861</v>
          </cell>
          <cell r="D151">
            <v>1533</v>
          </cell>
          <cell r="E151">
            <v>8</v>
          </cell>
          <cell r="F151">
            <v>686.66</v>
          </cell>
          <cell r="G151">
            <v>1950.55</v>
          </cell>
          <cell r="H151">
            <v>5258.21</v>
          </cell>
          <cell r="I151">
            <v>0</v>
          </cell>
        </row>
        <row r="152">
          <cell r="A152" t="str">
            <v>Plant and Machinery - Imported</v>
          </cell>
          <cell r="B152">
            <v>-231704</v>
          </cell>
          <cell r="C152">
            <v>355153</v>
          </cell>
          <cell r="D152">
            <v>12830</v>
          </cell>
          <cell r="E152">
            <v>0</v>
          </cell>
          <cell r="F152">
            <v>213.53</v>
          </cell>
          <cell r="G152">
            <v>134388.79</v>
          </cell>
          <cell r="H152">
            <v>270881.32</v>
          </cell>
          <cell r="I152">
            <v>0</v>
          </cell>
        </row>
        <row r="153">
          <cell r="A153" t="str">
            <v>Tools and Equipment - Local</v>
          </cell>
          <cell r="B153">
            <v>0</v>
          </cell>
          <cell r="C153">
            <v>31</v>
          </cell>
          <cell r="D153">
            <v>3</v>
          </cell>
          <cell r="E153">
            <v>53.9</v>
          </cell>
          <cell r="F153">
            <v>727.54</v>
          </cell>
          <cell r="G153">
            <v>226.54</v>
          </cell>
          <cell r="H153">
            <v>1041.98</v>
          </cell>
          <cell r="I153">
            <v>0</v>
          </cell>
        </row>
        <row r="154">
          <cell r="A154" t="str">
            <v>Tools and Equipment - Imported</v>
          </cell>
          <cell r="B154">
            <v>-6490</v>
          </cell>
          <cell r="C154">
            <v>29561</v>
          </cell>
          <cell r="D154">
            <v>3450</v>
          </cell>
          <cell r="E154">
            <v>0</v>
          </cell>
          <cell r="F154">
            <v>24</v>
          </cell>
          <cell r="G154">
            <v>3548.1</v>
          </cell>
          <cell r="H154">
            <v>30093.1</v>
          </cell>
          <cell r="I154">
            <v>0</v>
          </cell>
        </row>
        <row r="155">
          <cell r="A155" t="str">
            <v>Electrical Installation</v>
          </cell>
          <cell r="B155">
            <v>-2313.04</v>
          </cell>
          <cell r="C155">
            <v>0</v>
          </cell>
          <cell r="D155">
            <v>0</v>
          </cell>
          <cell r="E155">
            <v>0</v>
          </cell>
          <cell r="F155">
            <v>96.88</v>
          </cell>
          <cell r="G155">
            <v>461.37</v>
          </cell>
          <cell r="H155">
            <v>-1754.79</v>
          </cell>
          <cell r="I155">
            <v>0</v>
          </cell>
        </row>
        <row r="156">
          <cell r="A156" t="str">
            <v>Misc. Equipment - (Local)</v>
          </cell>
          <cell r="B156">
            <v>0</v>
          </cell>
          <cell r="C156">
            <v>668</v>
          </cell>
          <cell r="D156">
            <v>52</v>
          </cell>
          <cell r="E156">
            <v>0</v>
          </cell>
          <cell r="F156">
            <v>0</v>
          </cell>
          <cell r="G156">
            <v>3192.9</v>
          </cell>
          <cell r="H156">
            <v>3912.9</v>
          </cell>
          <cell r="I156">
            <v>0</v>
          </cell>
        </row>
        <row r="157">
          <cell r="A157" t="str">
            <v>Misc. Equipment - (Imported)</v>
          </cell>
          <cell r="B157">
            <v>0</v>
          </cell>
          <cell r="C157">
            <v>173</v>
          </cell>
          <cell r="D157">
            <v>216</v>
          </cell>
          <cell r="E157">
            <v>0</v>
          </cell>
          <cell r="F157">
            <v>0</v>
          </cell>
          <cell r="G157">
            <v>757.19</v>
          </cell>
          <cell r="H157">
            <v>1146.19</v>
          </cell>
          <cell r="I157">
            <v>0</v>
          </cell>
        </row>
        <row r="158">
          <cell r="A158" t="str">
            <v>Jigs and fixtures (Local)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Air Conditioner</v>
          </cell>
          <cell r="B159">
            <v>0</v>
          </cell>
          <cell r="C159">
            <v>50</v>
          </cell>
          <cell r="D159">
            <v>306</v>
          </cell>
          <cell r="E159">
            <v>16</v>
          </cell>
          <cell r="F159">
            <v>0</v>
          </cell>
          <cell r="G159">
            <v>547.94000000000005</v>
          </cell>
          <cell r="H159">
            <v>919.94</v>
          </cell>
          <cell r="I159">
            <v>0</v>
          </cell>
        </row>
        <row r="160">
          <cell r="A160" t="str">
            <v>Computer (Local-P&amp;M Group)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499.84</v>
          </cell>
          <cell r="H160">
            <v>499.84</v>
          </cell>
          <cell r="I160">
            <v>0</v>
          </cell>
        </row>
        <row r="161">
          <cell r="B161">
            <v>-241288.04</v>
          </cell>
          <cell r="C161">
            <v>387497</v>
          </cell>
          <cell r="D161">
            <v>18390</v>
          </cell>
          <cell r="E161">
            <v>77.900000000000006</v>
          </cell>
          <cell r="F161">
            <v>1748.61</v>
          </cell>
          <cell r="G161">
            <v>145573.22</v>
          </cell>
          <cell r="H161">
            <v>311998.69000000006</v>
          </cell>
          <cell r="I161">
            <v>0</v>
          </cell>
        </row>
        <row r="163">
          <cell r="A163" t="str">
            <v>Depreciation on Furniture and Fixtures</v>
          </cell>
        </row>
        <row r="164">
          <cell r="A164" t="str">
            <v>Furniture and Fixtures</v>
          </cell>
          <cell r="B164">
            <v>100.19</v>
          </cell>
          <cell r="C164">
            <v>1164</v>
          </cell>
          <cell r="D164">
            <v>675</v>
          </cell>
          <cell r="E164">
            <v>99</v>
          </cell>
          <cell r="F164">
            <v>166.03</v>
          </cell>
          <cell r="G164">
            <v>962.2</v>
          </cell>
          <cell r="H164">
            <v>3166.42</v>
          </cell>
          <cell r="I164">
            <v>0</v>
          </cell>
        </row>
        <row r="165">
          <cell r="A165" t="str">
            <v>Furniture and Fixtures(Imported)</v>
          </cell>
          <cell r="G165">
            <v>7433</v>
          </cell>
          <cell r="H165">
            <v>7433</v>
          </cell>
        </row>
        <row r="166">
          <cell r="B166">
            <v>100.19</v>
          </cell>
          <cell r="C166">
            <v>1164</v>
          </cell>
          <cell r="D166">
            <v>675</v>
          </cell>
          <cell r="E166">
            <v>99</v>
          </cell>
          <cell r="F166">
            <v>166.03</v>
          </cell>
          <cell r="G166">
            <v>8395.2000000000007</v>
          </cell>
          <cell r="H166">
            <v>10599.42</v>
          </cell>
          <cell r="I166">
            <v>0</v>
          </cell>
        </row>
        <row r="168">
          <cell r="A168" t="str">
            <v>Deprn on Factory and Office Equipment</v>
          </cell>
        </row>
        <row r="169">
          <cell r="A169" t="str">
            <v>Office Equipment - Local</v>
          </cell>
          <cell r="B169">
            <v>173.9</v>
          </cell>
          <cell r="C169">
            <v>460</v>
          </cell>
          <cell r="D169">
            <v>295</v>
          </cell>
          <cell r="E169">
            <v>286.58</v>
          </cell>
          <cell r="F169">
            <v>63.11</v>
          </cell>
          <cell r="G169">
            <v>605.71</v>
          </cell>
          <cell r="H169">
            <v>1884.3</v>
          </cell>
          <cell r="I169">
            <v>0</v>
          </cell>
        </row>
        <row r="170">
          <cell r="A170" t="str">
            <v>Air Conditoner - Office</v>
          </cell>
          <cell r="B170">
            <v>68</v>
          </cell>
          <cell r="C170">
            <v>1853</v>
          </cell>
          <cell r="D170">
            <v>0</v>
          </cell>
          <cell r="E170">
            <v>0</v>
          </cell>
          <cell r="F170">
            <v>0</v>
          </cell>
          <cell r="G170">
            <v>936.27</v>
          </cell>
          <cell r="H170">
            <v>2857.27</v>
          </cell>
          <cell r="I170">
            <v>0</v>
          </cell>
        </row>
        <row r="171">
          <cell r="A171" t="str">
            <v>Office Equipment - Imported</v>
          </cell>
          <cell r="B171">
            <v>0</v>
          </cell>
          <cell r="C171">
            <v>0</v>
          </cell>
          <cell r="D171">
            <v>209</v>
          </cell>
          <cell r="E171">
            <v>0</v>
          </cell>
          <cell r="F171">
            <v>0</v>
          </cell>
          <cell r="G171">
            <v>148.03</v>
          </cell>
          <cell r="H171">
            <v>357.03</v>
          </cell>
          <cell r="I171">
            <v>0</v>
          </cell>
        </row>
        <row r="172">
          <cell r="A172" t="str">
            <v>Fire Extinguisher (Office)</v>
          </cell>
          <cell r="B172">
            <v>0</v>
          </cell>
          <cell r="C172">
            <v>0</v>
          </cell>
          <cell r="D172">
            <v>35</v>
          </cell>
          <cell r="E172">
            <v>0</v>
          </cell>
          <cell r="F172">
            <v>0</v>
          </cell>
          <cell r="G172">
            <v>0</v>
          </cell>
          <cell r="H172">
            <v>35</v>
          </cell>
          <cell r="I172">
            <v>0</v>
          </cell>
        </row>
        <row r="173">
          <cell r="A173" t="str">
            <v>Computers - Local</v>
          </cell>
          <cell r="B173">
            <v>257.79000000000002</v>
          </cell>
          <cell r="C173">
            <v>472</v>
          </cell>
          <cell r="D173">
            <v>1313</v>
          </cell>
          <cell r="E173">
            <v>58</v>
          </cell>
          <cell r="F173">
            <v>65.59</v>
          </cell>
          <cell r="G173">
            <v>12803</v>
          </cell>
          <cell r="H173">
            <v>14969.380000000001</v>
          </cell>
          <cell r="I173">
            <v>0</v>
          </cell>
        </row>
        <row r="174">
          <cell r="A174" t="str">
            <v>Computers - Imported</v>
          </cell>
          <cell r="B174">
            <v>0</v>
          </cell>
          <cell r="C174">
            <v>134</v>
          </cell>
          <cell r="D174">
            <v>328</v>
          </cell>
          <cell r="E174">
            <v>0</v>
          </cell>
          <cell r="F174">
            <v>58</v>
          </cell>
          <cell r="G174">
            <v>20098.5</v>
          </cell>
          <cell r="H174">
            <v>20618.5</v>
          </cell>
          <cell r="I174">
            <v>0</v>
          </cell>
        </row>
        <row r="175">
          <cell r="A175" t="str">
            <v xml:space="preserve">Computers - Software (Local) </v>
          </cell>
          <cell r="B175">
            <v>0</v>
          </cell>
          <cell r="C175">
            <v>0</v>
          </cell>
          <cell r="D175">
            <v>559</v>
          </cell>
          <cell r="E175">
            <v>0</v>
          </cell>
          <cell r="F175">
            <v>0</v>
          </cell>
          <cell r="G175">
            <v>84</v>
          </cell>
          <cell r="H175">
            <v>643</v>
          </cell>
          <cell r="I175">
            <v>0</v>
          </cell>
        </row>
        <row r="176">
          <cell r="A176" t="str">
            <v>Typewriter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Water Cooler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14</v>
          </cell>
          <cell r="G177">
            <v>0</v>
          </cell>
          <cell r="H177">
            <v>14</v>
          </cell>
          <cell r="I177">
            <v>0</v>
          </cell>
        </row>
        <row r="178">
          <cell r="A178" t="str">
            <v>Xerox Machine</v>
          </cell>
          <cell r="B178">
            <v>0</v>
          </cell>
          <cell r="C178">
            <v>0</v>
          </cell>
          <cell r="D178">
            <v>35</v>
          </cell>
          <cell r="E178">
            <v>0</v>
          </cell>
          <cell r="F178">
            <v>119</v>
          </cell>
          <cell r="G178">
            <v>0</v>
          </cell>
          <cell r="H178">
            <v>154</v>
          </cell>
          <cell r="I178">
            <v>0</v>
          </cell>
        </row>
        <row r="179">
          <cell r="A179" t="str">
            <v>Fax Machine</v>
          </cell>
          <cell r="B179">
            <v>0</v>
          </cell>
          <cell r="C179">
            <v>0</v>
          </cell>
          <cell r="D179">
            <v>14</v>
          </cell>
          <cell r="E179">
            <v>0</v>
          </cell>
          <cell r="F179">
            <v>0</v>
          </cell>
          <cell r="G179">
            <v>8.3699999999999992</v>
          </cell>
          <cell r="H179">
            <v>22.369999999999997</v>
          </cell>
          <cell r="I179">
            <v>0</v>
          </cell>
        </row>
        <row r="180">
          <cell r="B180">
            <v>499.69</v>
          </cell>
          <cell r="C180">
            <v>2919</v>
          </cell>
          <cell r="D180">
            <v>2788</v>
          </cell>
          <cell r="E180">
            <v>344.58</v>
          </cell>
          <cell r="F180">
            <v>319.7</v>
          </cell>
          <cell r="G180">
            <v>34683.879999999997</v>
          </cell>
          <cell r="H180">
            <v>41554.85</v>
          </cell>
          <cell r="I180">
            <v>0</v>
          </cell>
        </row>
        <row r="182">
          <cell r="A182" t="str">
            <v>Depreciation on Vehicles</v>
          </cell>
        </row>
        <row r="183">
          <cell r="A183" t="str">
            <v>Motor Car</v>
          </cell>
          <cell r="B183">
            <v>4337</v>
          </cell>
          <cell r="C183">
            <v>508</v>
          </cell>
          <cell r="D183">
            <v>178</v>
          </cell>
          <cell r="E183">
            <v>142</v>
          </cell>
          <cell r="F183">
            <v>367</v>
          </cell>
          <cell r="G183">
            <v>0</v>
          </cell>
          <cell r="H183">
            <v>5532</v>
          </cell>
          <cell r="I183">
            <v>0</v>
          </cell>
        </row>
        <row r="184">
          <cell r="A184" t="str">
            <v>Scooter</v>
          </cell>
          <cell r="B184">
            <v>0</v>
          </cell>
          <cell r="C184">
            <v>0</v>
          </cell>
          <cell r="D184">
            <v>0</v>
          </cell>
          <cell r="E184">
            <v>45.61</v>
          </cell>
          <cell r="F184">
            <v>0</v>
          </cell>
          <cell r="G184">
            <v>0</v>
          </cell>
          <cell r="H184">
            <v>45.61</v>
          </cell>
          <cell r="I184">
            <v>0</v>
          </cell>
        </row>
        <row r="185">
          <cell r="B185">
            <v>4337</v>
          </cell>
          <cell r="C185">
            <v>508</v>
          </cell>
          <cell r="D185">
            <v>178</v>
          </cell>
          <cell r="E185">
            <v>187.61</v>
          </cell>
          <cell r="F185">
            <v>367</v>
          </cell>
          <cell r="G185">
            <v>0</v>
          </cell>
          <cell r="H185">
            <v>5577.61</v>
          </cell>
          <cell r="I185">
            <v>0</v>
          </cell>
        </row>
        <row r="187">
          <cell r="A187" t="str">
            <v>Total Depreciation</v>
          </cell>
          <cell r="B187">
            <v>-236303.16</v>
          </cell>
          <cell r="C187">
            <v>392088</v>
          </cell>
          <cell r="D187">
            <v>22325</v>
          </cell>
          <cell r="E187">
            <v>713.09</v>
          </cell>
          <cell r="F187">
            <v>2601.34</v>
          </cell>
          <cell r="G187">
            <v>188652.3</v>
          </cell>
          <cell r="H187">
            <v>370076.57000000007</v>
          </cell>
          <cell r="I187">
            <v>0</v>
          </cell>
        </row>
        <row r="190">
          <cell r="A190" t="str">
            <v>Legal and Professional Fees</v>
          </cell>
          <cell r="B190">
            <v>113.4</v>
          </cell>
          <cell r="C190">
            <v>0</v>
          </cell>
          <cell r="D190">
            <v>0</v>
          </cell>
          <cell r="E190">
            <v>113.4</v>
          </cell>
          <cell r="F190">
            <v>216.64</v>
          </cell>
          <cell r="G190">
            <v>0</v>
          </cell>
          <cell r="H190">
            <v>443.44</v>
          </cell>
          <cell r="I190">
            <v>0</v>
          </cell>
        </row>
        <row r="191">
          <cell r="A191" t="str">
            <v>Service Charges - Import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Legal Fees - Local</v>
          </cell>
          <cell r="B192">
            <v>-2577.3200000000002</v>
          </cell>
          <cell r="C192">
            <v>-4.1237113401848546E-3</v>
          </cell>
          <cell r="D192">
            <v>-4.1237113401848546E-3</v>
          </cell>
          <cell r="E192">
            <v>0</v>
          </cell>
          <cell r="F192">
            <v>0</v>
          </cell>
          <cell r="G192">
            <v>0</v>
          </cell>
          <cell r="H192">
            <v>-2577.3282474226803</v>
          </cell>
          <cell r="I192">
            <v>0</v>
          </cell>
        </row>
        <row r="193">
          <cell r="A193" t="str">
            <v>Professional Chgs - Local</v>
          </cell>
          <cell r="B193">
            <v>23900.788247422679</v>
          </cell>
          <cell r="C193">
            <v>216.49</v>
          </cell>
          <cell r="D193">
            <v>432.99</v>
          </cell>
          <cell r="E193">
            <v>0</v>
          </cell>
          <cell r="F193">
            <v>0</v>
          </cell>
          <cell r="G193">
            <v>216.49</v>
          </cell>
          <cell r="H193">
            <v>24766.758247422684</v>
          </cell>
          <cell r="I193">
            <v>1629.44</v>
          </cell>
        </row>
        <row r="194">
          <cell r="A194" t="str">
            <v>Professional Chgs - Foreign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>
            <v>21436.868247422681</v>
          </cell>
          <cell r="C195">
            <v>216.48587628865982</v>
          </cell>
          <cell r="D195">
            <v>432.98587628865982</v>
          </cell>
          <cell r="E195">
            <v>113.4</v>
          </cell>
          <cell r="F195">
            <v>216.64</v>
          </cell>
          <cell r="G195">
            <v>216.49</v>
          </cell>
          <cell r="H195">
            <v>22632.870000000003</v>
          </cell>
          <cell r="I195">
            <v>1629.44</v>
          </cell>
        </row>
        <row r="196">
          <cell r="A196" t="str">
            <v>Payment to Auditors</v>
          </cell>
        </row>
        <row r="197">
          <cell r="A197" t="str">
            <v>Audit Fees</v>
          </cell>
          <cell r="B197">
            <v>2061.86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2061.86</v>
          </cell>
          <cell r="I197">
            <v>0</v>
          </cell>
        </row>
        <row r="198">
          <cell r="A198" t="str">
            <v>Re-imbursemnt of Expenses</v>
          </cell>
          <cell r="B198">
            <v>96.45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96.45</v>
          </cell>
          <cell r="I198">
            <v>0</v>
          </cell>
        </row>
        <row r="199">
          <cell r="A199" t="str">
            <v>Out of Pocket Expenses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Auditor's other Exp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2">
          <cell r="B202">
            <v>2158.31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2158.31</v>
          </cell>
          <cell r="I202">
            <v>0</v>
          </cell>
        </row>
        <row r="204">
          <cell r="A204" t="str">
            <v>Bank Charges</v>
          </cell>
        </row>
        <row r="205">
          <cell r="A205" t="str">
            <v>Bank Charges - General</v>
          </cell>
          <cell r="B205">
            <v>21.13</v>
          </cell>
          <cell r="C205">
            <v>48.99</v>
          </cell>
          <cell r="D205">
            <v>56.15</v>
          </cell>
          <cell r="E205">
            <v>9.59</v>
          </cell>
          <cell r="F205">
            <v>621.34</v>
          </cell>
          <cell r="G205">
            <v>167.04</v>
          </cell>
          <cell r="H205">
            <v>924.24</v>
          </cell>
          <cell r="I205">
            <v>15.07</v>
          </cell>
        </row>
        <row r="206">
          <cell r="A206" t="str">
            <v>Bank Charges - Import</v>
          </cell>
          <cell r="B206">
            <v>0</v>
          </cell>
          <cell r="C206">
            <v>49.48</v>
          </cell>
          <cell r="D206">
            <v>25.77</v>
          </cell>
          <cell r="E206">
            <v>12.36</v>
          </cell>
          <cell r="F206">
            <v>0</v>
          </cell>
          <cell r="G206">
            <v>3391.05</v>
          </cell>
          <cell r="H206">
            <v>3478.6600000000003</v>
          </cell>
          <cell r="I206">
            <v>0</v>
          </cell>
        </row>
        <row r="207">
          <cell r="A207" t="str">
            <v>Bank Charges - Export</v>
          </cell>
          <cell r="B207">
            <v>0</v>
          </cell>
          <cell r="C207">
            <v>685.3</v>
          </cell>
          <cell r="D207">
            <v>355.96</v>
          </cell>
          <cell r="E207">
            <v>58.41</v>
          </cell>
          <cell r="F207">
            <v>0</v>
          </cell>
          <cell r="G207">
            <v>1185.69</v>
          </cell>
          <cell r="H207">
            <v>2285.36</v>
          </cell>
          <cell r="I207">
            <v>0</v>
          </cell>
        </row>
        <row r="208">
          <cell r="A208" t="str">
            <v>Bank Charges - L.C</v>
          </cell>
          <cell r="B208">
            <v>0</v>
          </cell>
          <cell r="C208">
            <v>20.62</v>
          </cell>
          <cell r="D208">
            <v>0</v>
          </cell>
          <cell r="E208">
            <v>0</v>
          </cell>
          <cell r="F208">
            <v>0</v>
          </cell>
          <cell r="G208">
            <v>820.04</v>
          </cell>
          <cell r="H208">
            <v>840.66</v>
          </cell>
          <cell r="I208">
            <v>0</v>
          </cell>
        </row>
        <row r="209">
          <cell r="A209" t="str">
            <v>Bank Commission</v>
          </cell>
          <cell r="B209">
            <v>3298.97</v>
          </cell>
          <cell r="C209">
            <v>9278.35</v>
          </cell>
          <cell r="D209">
            <v>0</v>
          </cell>
          <cell r="E209">
            <v>0</v>
          </cell>
          <cell r="F209">
            <v>0</v>
          </cell>
          <cell r="G209">
            <v>2680.41</v>
          </cell>
          <cell r="H209">
            <v>15257.73</v>
          </cell>
          <cell r="I209">
            <v>0</v>
          </cell>
        </row>
        <row r="210">
          <cell r="B210">
            <v>3320.1</v>
          </cell>
          <cell r="C210">
            <v>10082.74</v>
          </cell>
          <cell r="D210">
            <v>437.88</v>
          </cell>
          <cell r="E210">
            <v>80.36</v>
          </cell>
          <cell r="F210">
            <v>621.34</v>
          </cell>
          <cell r="G210">
            <v>8244.23</v>
          </cell>
          <cell r="H210">
            <v>22786.65</v>
          </cell>
          <cell r="I210">
            <v>15.07</v>
          </cell>
        </row>
        <row r="212">
          <cell r="A212" t="str">
            <v>Miscllaneous Expenses</v>
          </cell>
        </row>
        <row r="213">
          <cell r="A213" t="str">
            <v>Custom Duty</v>
          </cell>
          <cell r="B213">
            <v>0</v>
          </cell>
          <cell r="C213">
            <v>0</v>
          </cell>
          <cell r="D213">
            <v>-1864.66</v>
          </cell>
          <cell r="E213">
            <v>0</v>
          </cell>
          <cell r="F213">
            <v>12.66</v>
          </cell>
          <cell r="G213">
            <v>0</v>
          </cell>
          <cell r="H213">
            <v>-1852</v>
          </cell>
          <cell r="I213">
            <v>0</v>
          </cell>
        </row>
        <row r="214">
          <cell r="A214" t="str">
            <v>Penalty paid for Customs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Excise Duty</v>
          </cell>
          <cell r="B215">
            <v>0</v>
          </cell>
          <cell r="C215">
            <v>0</v>
          </cell>
          <cell r="D215">
            <v>0</v>
          </cell>
          <cell r="E215">
            <v>1967.9</v>
          </cell>
          <cell r="F215">
            <v>0</v>
          </cell>
          <cell r="G215">
            <v>0</v>
          </cell>
          <cell r="H215">
            <v>1967.9</v>
          </cell>
          <cell r="I215">
            <v>0</v>
          </cell>
        </row>
        <row r="216">
          <cell r="A216" t="str">
            <v>Purchase Tax Dummy A/C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Leave and License Fees</v>
          </cell>
          <cell r="B217">
            <v>2474.23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2474.23</v>
          </cell>
          <cell r="I217">
            <v>0</v>
          </cell>
        </row>
        <row r="218">
          <cell r="A218" t="str">
            <v>Misc. Warehousing charges</v>
          </cell>
          <cell r="B218">
            <v>395.40206185567013</v>
          </cell>
          <cell r="C218">
            <v>0</v>
          </cell>
          <cell r="D218">
            <v>1909.2914424722205</v>
          </cell>
          <cell r="E218">
            <v>0</v>
          </cell>
          <cell r="F218">
            <v>615.66999999999996</v>
          </cell>
          <cell r="G218">
            <v>4.12</v>
          </cell>
          <cell r="H218">
            <v>2924.4835043278908</v>
          </cell>
          <cell r="I218">
            <v>0</v>
          </cell>
        </row>
        <row r="219">
          <cell r="A219" t="str">
            <v>Printing and Stationery</v>
          </cell>
          <cell r="B219">
            <v>82.23</v>
          </cell>
          <cell r="C219">
            <v>578.70000000000005</v>
          </cell>
          <cell r="D219">
            <v>1442.39</v>
          </cell>
          <cell r="E219">
            <v>354.15</v>
          </cell>
          <cell r="F219">
            <v>194.61</v>
          </cell>
          <cell r="G219">
            <v>1829.68</v>
          </cell>
          <cell r="H219">
            <v>4481.76</v>
          </cell>
          <cell r="I219">
            <v>0.33</v>
          </cell>
        </row>
        <row r="220">
          <cell r="A220" t="str">
            <v>Income Tax paid for earlier year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Recruitment Expenses</v>
          </cell>
          <cell r="B221">
            <v>405.73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405.73</v>
          </cell>
          <cell r="I221">
            <v>0</v>
          </cell>
        </row>
        <row r="222">
          <cell r="A222" t="str">
            <v>Misc. Motor Car Expenses</v>
          </cell>
          <cell r="B222">
            <v>4310.5154639175253</v>
          </cell>
          <cell r="C222">
            <v>-38.329896907216494</v>
          </cell>
          <cell r="D222">
            <v>474.29103092783498</v>
          </cell>
          <cell r="E222">
            <v>335.7</v>
          </cell>
          <cell r="F222">
            <v>14.47</v>
          </cell>
          <cell r="G222">
            <v>-4.0206185566944441E-3</v>
          </cell>
          <cell r="H222">
            <v>5096.642577319587</v>
          </cell>
          <cell r="I222">
            <v>0</v>
          </cell>
        </row>
        <row r="223">
          <cell r="A223" t="str">
            <v>Income Tax Appeal Fees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Guest House Expenses</v>
          </cell>
          <cell r="B224">
            <v>2885.69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2885.69</v>
          </cell>
          <cell r="I224">
            <v>0</v>
          </cell>
        </row>
        <row r="225">
          <cell r="A225" t="str">
            <v>Misc.Miscllaneous Expenses</v>
          </cell>
          <cell r="B225">
            <v>304.57</v>
          </cell>
          <cell r="C225">
            <v>411.38</v>
          </cell>
          <cell r="D225">
            <v>248.97</v>
          </cell>
          <cell r="E225">
            <v>203.64</v>
          </cell>
          <cell r="F225">
            <v>-1304.43</v>
          </cell>
          <cell r="G225">
            <v>86.49</v>
          </cell>
          <cell r="H225">
            <v>-49.380000000000123</v>
          </cell>
          <cell r="I225">
            <v>130.78</v>
          </cell>
        </row>
        <row r="226">
          <cell r="A226" t="str">
            <v>Factory Expenses</v>
          </cell>
          <cell r="B226">
            <v>0</v>
          </cell>
          <cell r="C226">
            <v>29.48</v>
          </cell>
          <cell r="D226">
            <v>0</v>
          </cell>
          <cell r="E226">
            <v>17.63</v>
          </cell>
          <cell r="F226">
            <v>0</v>
          </cell>
          <cell r="G226">
            <v>0</v>
          </cell>
          <cell r="H226">
            <v>47.11</v>
          </cell>
          <cell r="I226">
            <v>0</v>
          </cell>
        </row>
        <row r="227">
          <cell r="A227" t="str">
            <v>Misc.Entertainment Expenses</v>
          </cell>
          <cell r="B227">
            <v>1970.7598969072164</v>
          </cell>
          <cell r="C227">
            <v>262.08309278350521</v>
          </cell>
          <cell r="D227">
            <v>27.113092783505181</v>
          </cell>
          <cell r="E227">
            <v>94.024639175257732</v>
          </cell>
          <cell r="F227">
            <v>0</v>
          </cell>
          <cell r="G227">
            <v>-34.49266213712167</v>
          </cell>
          <cell r="H227">
            <v>2319.4880595123632</v>
          </cell>
          <cell r="I227">
            <v>178.69</v>
          </cell>
        </row>
        <row r="228">
          <cell r="A228" t="str">
            <v>Watch and ward expennses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270.08</v>
          </cell>
          <cell r="G228">
            <v>0</v>
          </cell>
          <cell r="H228">
            <v>270.08</v>
          </cell>
          <cell r="I228">
            <v>0</v>
          </cell>
        </row>
        <row r="229">
          <cell r="A229" t="str">
            <v>Misc. Books and Periodicals</v>
          </cell>
          <cell r="B229">
            <v>28.410515463917477</v>
          </cell>
          <cell r="C229">
            <v>6.9303092783504781</v>
          </cell>
          <cell r="D229">
            <v>27.813814432989602</v>
          </cell>
          <cell r="E229">
            <v>117.07463917525772</v>
          </cell>
          <cell r="F229">
            <v>36</v>
          </cell>
          <cell r="G229">
            <v>57.208412600370593</v>
          </cell>
          <cell r="H229">
            <v>273.43769095088589</v>
          </cell>
          <cell r="I229">
            <v>0</v>
          </cell>
        </row>
        <row r="230">
          <cell r="A230" t="str">
            <v>Filing/Registration/Application Fees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12.35</v>
          </cell>
        </row>
        <row r="231">
          <cell r="A231" t="str">
            <v>Stamp Duty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Certification Fees (ISO - 9002)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License Fees</v>
          </cell>
          <cell r="B233">
            <v>127.61</v>
          </cell>
          <cell r="C233">
            <v>0</v>
          </cell>
          <cell r="D233">
            <v>301.63</v>
          </cell>
          <cell r="E233">
            <v>89.48</v>
          </cell>
          <cell r="F233">
            <v>0</v>
          </cell>
          <cell r="G233">
            <v>106.58</v>
          </cell>
          <cell r="H233">
            <v>625.30000000000007</v>
          </cell>
          <cell r="I233">
            <v>0</v>
          </cell>
        </row>
        <row r="234">
          <cell r="A234" t="str">
            <v>Testing Fees</v>
          </cell>
          <cell r="B234">
            <v>1.44</v>
          </cell>
          <cell r="C234">
            <v>236.29</v>
          </cell>
          <cell r="D234">
            <v>0</v>
          </cell>
          <cell r="E234">
            <v>231.6</v>
          </cell>
          <cell r="F234">
            <v>0</v>
          </cell>
          <cell r="G234">
            <v>1041.3399999999999</v>
          </cell>
          <cell r="H234">
            <v>1510.6699999999998</v>
          </cell>
          <cell r="I234">
            <v>0</v>
          </cell>
        </row>
        <row r="235">
          <cell r="A235" t="str">
            <v>Inspection Fees</v>
          </cell>
          <cell r="B235">
            <v>3.44</v>
          </cell>
          <cell r="C235">
            <v>1226.8</v>
          </cell>
          <cell r="D235">
            <v>10.31</v>
          </cell>
          <cell r="E235">
            <v>0</v>
          </cell>
          <cell r="F235">
            <v>0</v>
          </cell>
          <cell r="G235">
            <v>6.02</v>
          </cell>
          <cell r="H235">
            <v>1246.57</v>
          </cell>
          <cell r="I235">
            <v>0</v>
          </cell>
        </row>
        <row r="236">
          <cell r="A236" t="str">
            <v>Membership and Subscription</v>
          </cell>
          <cell r="B236">
            <v>812.54</v>
          </cell>
          <cell r="C236">
            <v>260.12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1072.6599999999999</v>
          </cell>
          <cell r="I236">
            <v>0</v>
          </cell>
        </row>
        <row r="237">
          <cell r="A237" t="str">
            <v>Annual Fees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Gift</v>
          </cell>
          <cell r="B238">
            <v>925.55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20.64</v>
          </cell>
          <cell r="H238">
            <v>946.18999999999994</v>
          </cell>
          <cell r="I238">
            <v>0</v>
          </cell>
        </row>
        <row r="239">
          <cell r="A239" t="str">
            <v>Donation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Sales promotion</v>
          </cell>
          <cell r="B240">
            <v>546.76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546.76</v>
          </cell>
          <cell r="I240">
            <v>98.83</v>
          </cell>
        </row>
        <row r="241">
          <cell r="A241" t="str">
            <v>Advertisement</v>
          </cell>
          <cell r="B241">
            <v>1990</v>
          </cell>
          <cell r="C241">
            <v>0</v>
          </cell>
          <cell r="D241">
            <v>0</v>
          </cell>
          <cell r="E241">
            <v>0</v>
          </cell>
          <cell r="F241">
            <v>154.63999999999999</v>
          </cell>
          <cell r="G241">
            <v>0</v>
          </cell>
          <cell r="H241">
            <v>2144.64</v>
          </cell>
          <cell r="I241">
            <v>0</v>
          </cell>
        </row>
        <row r="242">
          <cell r="A242" t="str">
            <v>Conference and Seminar Expenses</v>
          </cell>
          <cell r="B242">
            <v>5.15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5.15</v>
          </cell>
          <cell r="I242">
            <v>0</v>
          </cell>
        </row>
        <row r="243">
          <cell r="A243" t="str">
            <v>Software Expenses</v>
          </cell>
          <cell r="B243">
            <v>-742.27</v>
          </cell>
          <cell r="C243">
            <v>0</v>
          </cell>
          <cell r="D243">
            <v>0</v>
          </cell>
          <cell r="E243">
            <v>5.15</v>
          </cell>
          <cell r="F243">
            <v>0</v>
          </cell>
          <cell r="G243">
            <v>0</v>
          </cell>
          <cell r="H243">
            <v>-737.12</v>
          </cell>
          <cell r="I243">
            <v>0</v>
          </cell>
        </row>
        <row r="244">
          <cell r="A244" t="str">
            <v>Company's Prof Tax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Sundry Balances written off</v>
          </cell>
          <cell r="B245">
            <v>0</v>
          </cell>
          <cell r="C245">
            <v>1E-3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1E-3</v>
          </cell>
          <cell r="I245">
            <v>0</v>
          </cell>
        </row>
        <row r="246">
          <cell r="A246" t="str">
            <v>Premium on ECGC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Hiring Charges - Equipment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1402.06</v>
          </cell>
          <cell r="H247">
            <v>1402.06</v>
          </cell>
          <cell r="I24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ed "/>
      <sheetName val="IND RECD 01.06.2006 TO 30.06"/>
      <sheetName val="ho"/>
      <sheetName val="wo"/>
      <sheetName val="pending inden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s"/>
      <sheetName val="Debt Sch"/>
      <sheetName val="Anupam"/>
      <sheetName val="Priya"/>
      <sheetName val="Corp"/>
      <sheetName val="ProjCosts"/>
      <sheetName val="Financials"/>
      <sheetName val="Lease Rent"/>
      <sheetName val="Valuation Corp"/>
      <sheetName val="Project summary"/>
      <sheetName val="Value PVRL (shares)"/>
      <sheetName val="Valuation Priya"/>
      <sheetName val="Valuation Anup"/>
      <sheetName val="BEP"/>
      <sheetName val="Value Priya (Cont Rent)"/>
      <sheetName val="Valuation PVRL"/>
      <sheetName val="Anup-depr"/>
      <sheetName val="Priya-depr"/>
      <sheetName val="AssumComp.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"/>
      <sheetName val="Sheet3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2-Pager"/>
      <sheetName val="Indian Major_Trading_"/>
      <sheetName val="Indian Maj History"/>
      <sheetName val="US_UK_Trading"/>
      <sheetName val="Hist_US_UK"/>
      <sheetName val="Indian_second_Comps"/>
      <sheetName val="Indian_Second_hist"/>
      <sheetName val="Sh_out_backup"/>
      <sheetName val="Mascot"/>
      <sheetName val="Aztec"/>
      <sheetName val="Polaris_Orbitech"/>
      <sheetName val="US_visit_comps"/>
      <sheetName val="Sonata"/>
      <sheetName val="Zensar"/>
      <sheetName val="Hexaware"/>
      <sheetName val="Covans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YS"/>
      <sheetName val="BS"/>
      <sheetName val="TB"/>
      <sheetName val="BL"/>
      <sheetName val="TM"/>
      <sheetName val="MS"/>
      <sheetName val="GW"/>
      <sheetName val="PL"/>
      <sheetName val="EP"/>
      <sheetName val="Head Office"/>
      <sheetName val="Consolidated"/>
      <sheetName val="Summary"/>
      <sheetName val="Bal.Sheet"/>
      <sheetName val="Bal.Sheet(2)"/>
      <sheetName val="Balance Sheet"/>
      <sheetName val="Cash Flow"/>
      <sheetName val="Capex"/>
      <sheetName val="Facilities4Funding"/>
      <sheetName val="Loan details"/>
      <sheetName val="YS-Bud"/>
      <sheetName val="BS-Bud"/>
      <sheetName val="TB-Bud"/>
      <sheetName val="BL-Bud"/>
      <sheetName val="TM-Bud"/>
      <sheetName val="MS-Bud"/>
      <sheetName val="GW-Bud"/>
      <sheetName val="PL-Bud"/>
      <sheetName val="EP-Bud"/>
      <sheetName val="Head Office-Bud"/>
      <sheetName val="YS_Bud"/>
      <sheetName val="BS_Bud"/>
      <sheetName val="TB_Bud"/>
      <sheetName val="BL_Bud"/>
      <sheetName val="TM_Bud"/>
      <sheetName val="MS_Bud"/>
      <sheetName val="GW_Bud"/>
      <sheetName val="PL_Bud"/>
      <sheetName val="Head Office_Bud"/>
      <sheetName val="Excise on RM"/>
      <sheetName val="Power&amp;Fuel"/>
      <sheetName val="MFG-EXP"/>
      <sheetName val="Debtor Ageing_31.12.2010"/>
      <sheetName val="Masters"/>
      <sheetName val="BRP&amp;L"/>
      <sheetName val="BS Summary"/>
      <sheetName val="Sheet1"/>
      <sheetName val="Cap"/>
      <sheetName val="NEW O.S. 06-07"/>
      <sheetName val="Macrow"/>
      <sheetName val="working"/>
      <sheetName val="#REF"/>
      <sheetName val="Head_Office"/>
      <sheetName val="Bal_Sheet"/>
      <sheetName val="Bal_Sheet(2)"/>
      <sheetName val="Balance_Sheet"/>
      <sheetName val="Cash_Flow"/>
      <sheetName val="Loan_details"/>
      <sheetName val="Head_Office-Bud"/>
      <sheetName val="Head_Office_Bud"/>
      <sheetName val="Excise_on_RM"/>
      <sheetName val="Debtor_Ageing_31_12_2010"/>
      <sheetName val="Support - US"/>
      <sheetName val="Dropdowns"/>
      <sheetName val="ADDNS"/>
      <sheetName val="SALES-VAL"/>
      <sheetName val="dhlrates (AOP 2008)"/>
      <sheetName val="dhlrates (NER 2009)"/>
      <sheetName val="UNIDADES"/>
      <sheetName val="spares"/>
      <sheetName val="Nskveh"/>
      <sheetName val="Pr.-hist."/>
      <sheetName val="Revenue-Invoicewise"/>
      <sheetName val="Mkt Cap"/>
      <sheetName val="e0604008"/>
      <sheetName val="Sch5TO10"/>
      <sheetName val="GROUPING"/>
      <sheetName val="1.0"/>
      <sheetName val="1.3"/>
      <sheetName val="2.0"/>
      <sheetName val="3.0"/>
      <sheetName val="8.0"/>
      <sheetName val="12.0"/>
      <sheetName val="13.1"/>
      <sheetName val="27.0"/>
      <sheetName val="27.1"/>
      <sheetName val="36.1"/>
      <sheetName val="38.0"/>
      <sheetName val="50.0"/>
      <sheetName val="50.1"/>
      <sheetName val="key parameter1st"/>
      <sheetName val="pending indent"/>
      <sheetName val="sales "/>
      <sheetName val="Stock"/>
      <sheetName val="liability"/>
      <sheetName val="Do not delete"/>
      <sheetName val="Sch"/>
      <sheetName val=" Peer Group Ps"/>
      <sheetName val="TRC Chart"/>
      <sheetName val="TC Chart"/>
      <sheetName val="GC Chart"/>
      <sheetName val="BS Chart"/>
      <sheetName val="Internal Fairness"/>
      <sheetName val="Market Data"/>
      <sheetName val="Market Data2"/>
      <sheetName val="Peer vs Gen Mkt"/>
      <sheetName val="Company Data"/>
      <sheetName val="Policy"/>
      <sheetName val="Matrix Summary"/>
      <sheetName val="1-Managerial"/>
      <sheetName val="2-Gen Staff"/>
      <sheetName val="4-Others2"/>
      <sheetName val="Parameter"/>
      <sheetName val="Total Haryana POs AMC Sheet 3%"/>
      <sheetName val="delhi 03-04AMC @ 3%"/>
      <sheetName val="itemsdetails"/>
      <sheetName val="Calendar year Summary Plan"/>
      <sheetName val="chiet tinh"/>
      <sheetName val="Forecast summary"/>
      <sheetName val="Groupings-final"/>
      <sheetName val="Sched"/>
      <sheetName val="Trial"/>
      <sheetName val="FA_Final"/>
      <sheetName val="debt schedule"/>
      <sheetName val="Exchange rate"/>
      <sheetName val="FA-LISTING"/>
      <sheetName val="FIX_INCOME"/>
      <sheetName val="Controls"/>
      <sheetName val="Print Controls"/>
      <sheetName val="Inputs"/>
      <sheetName val="Sheet2"/>
      <sheetName val="Banquet Equipment"/>
      <sheetName val="China Bqt RS ADD RM STAFF"/>
      <sheetName val="Cleaning Equipment"/>
      <sheetName val="Dining Accessories"/>
      <sheetName val="Engineering Tools"/>
      <sheetName val="Glassware BQT STAFF"/>
      <sheetName val="Minor Electrical Equipment"/>
      <sheetName val="Guestr.HSK Acc"/>
      <sheetName val="Material Trucks"/>
      <sheetName val="Office Furniture"/>
      <sheetName val="Recreational Equipment"/>
      <sheetName val="Shelving &amp; Lockers"/>
      <sheetName val="Silverware"/>
      <sheetName val="Uniforms"/>
      <sheetName val="Vehicles"/>
      <sheetName val="F&amp;B Special"/>
      <sheetName val="SAW"/>
      <sheetName val="Vendor"/>
      <sheetName val="Audit and Accounting Issues"/>
      <sheetName val="Variables"/>
      <sheetName val="Menu"/>
      <sheetName val="Assumptions"/>
      <sheetName val="Bid_Sheet"/>
      <sheetName val="LabourRates"/>
      <sheetName val="DATA"/>
      <sheetName val="Report Setup Sheet"/>
      <sheetName val="PARTS"/>
      <sheetName val="A0744339"/>
      <sheetName val="Outgoing"/>
      <sheetName val="Incoming"/>
      <sheetName val="Drivers"/>
      <sheetName val="Prior Quarter Changes"/>
      <sheetName val="Country Total"/>
      <sheetName val="Apple"/>
      <sheetName val="Arcelor Mittal"/>
      <sheetName val="Barclays"/>
      <sheetName val="Bayer"/>
      <sheetName val="Bloomberg"/>
      <sheetName val="Daimler"/>
      <sheetName val="Deutsche Bank"/>
      <sheetName val="Deutsche Telecom"/>
      <sheetName val="DSM"/>
      <sheetName val="DuPont"/>
      <sheetName val="E-ON"/>
      <sheetName val="Exxon"/>
      <sheetName val="Fed Ex"/>
      <sheetName val="Fiserv"/>
      <sheetName val="Flextronics"/>
      <sheetName val="GEA Gruppe"/>
      <sheetName val="GSK"/>
      <sheetName val="Harris"/>
      <sheetName val="IKEA"/>
      <sheetName val="Imperial Tobacco"/>
      <sheetName val="ING"/>
      <sheetName val="Ingersoll Rand"/>
      <sheetName val="Jabil"/>
      <sheetName val="Kodak"/>
      <sheetName val="Kraft"/>
      <sheetName val="Linde AG"/>
      <sheetName val="Merck"/>
      <sheetName val="MMC"/>
      <sheetName val="Nestle"/>
      <sheetName val="Nike"/>
      <sheetName val="Pepsi"/>
      <sheetName val="Pfizer"/>
      <sheetName val="Reed"/>
      <sheetName val="Roche"/>
      <sheetName val="Sanofi Aventis"/>
      <sheetName val="SAP"/>
      <sheetName val="Siemens"/>
      <sheetName val="Societe Generale"/>
      <sheetName val="The Bosch Group"/>
      <sheetName val="Time Warner"/>
      <sheetName val="UBS"/>
      <sheetName val="Vestas"/>
      <sheetName val="Visa"/>
      <sheetName val="Walt Disney"/>
      <sheetName val="Wartsila"/>
      <sheetName val="World Bank"/>
      <sheetName val="Abbott"/>
      <sheetName val="Yahoo"/>
      <sheetName val="SW"/>
      <sheetName val="Total Data"/>
      <sheetName val="Offline and Online Breakdown"/>
      <sheetName val="data input list"/>
      <sheetName val="Country Input Sheet"/>
      <sheetName val="Market Workings"/>
      <sheetName val="Agency Imp Costs &amp; Sales Comm."/>
      <sheetName val="Fee Workings"/>
      <sheetName val="Internal P&amp;L"/>
      <sheetName val="Bundled Trx Fees"/>
      <sheetName val="Internal Summary-US"/>
      <sheetName val="EMEA Internal Summary"/>
      <sheetName val="Fully Bundled Fees"/>
      <sheetName val="Blended Bundled Fees"/>
      <sheetName val="Menu - Unbundled Trx Fees"/>
      <sheetName val="Mgmt Fee - One Voice"/>
      <sheetName val="Mgmt Fee - FS"/>
      <sheetName val="Bid Notes"/>
      <sheetName val="NSA Strategy"/>
      <sheetName val="US - Information"/>
      <sheetName val="Bln Sh"/>
      <sheetName val="Fn Anl"/>
      <sheetName val="Inc St"/>
      <sheetName val="Prf-Exp"/>
      <sheetName val="Returns Backup"/>
      <sheetName val="Int Rates"/>
      <sheetName val="macros"/>
      <sheetName val="BASE REAL"/>
      <sheetName val="NTA"/>
      <sheetName val="OBC"/>
      <sheetName val="SCEL Funding"/>
      <sheetName val="Parameters and Tables"/>
      <sheetName val="EPS"/>
      <sheetName val="Alok"/>
      <sheetName val="Amol"/>
      <sheetName val="Anand"/>
      <sheetName val="Anindya "/>
      <sheetName val="Chetan"/>
      <sheetName val="Chitnis"/>
      <sheetName val="Deepak"/>
      <sheetName val="R. Devarajan"/>
      <sheetName val="Girish"/>
      <sheetName val="Harry"/>
      <sheetName val="Jeetu"/>
      <sheetName val="Kuldeepak"/>
      <sheetName val="Mahesh "/>
      <sheetName val="Mandar"/>
      <sheetName val="Manoj"/>
      <sheetName val="Milind Acharya"/>
      <sheetName val="Milind Pande"/>
      <sheetName val="MLMahindra"/>
      <sheetName val="Mohan"/>
      <sheetName val="Navjit"/>
      <sheetName val="Nozer"/>
      <sheetName val="Ram Pattabhi"/>
      <sheetName val="Prabhanjan"/>
      <sheetName val="Revati"/>
      <sheetName val="R Chatterjee"/>
      <sheetName val="Roy"/>
      <sheetName val="Sagar"/>
      <sheetName val="salaj"/>
      <sheetName val="Sameer"/>
      <sheetName val="Sandeep C"/>
      <sheetName val="Sandeep Tulshyan"/>
      <sheetName val="Sanjay"/>
      <sheetName val="Santosh"/>
      <sheetName val="Shardul"/>
      <sheetName val="Shivkumar"/>
      <sheetName val="Subir "/>
      <sheetName val="Suman"/>
      <sheetName val="Swami"/>
      <sheetName val="Vighnesh"/>
      <sheetName val="Vishal"/>
      <sheetName val="Market"/>
      <sheetName val="MTS_comp_out of SAP"/>
      <sheetName val="Trial Balance"/>
      <sheetName val="Stock Chart"/>
      <sheetName val="Library Procedures"/>
      <sheetName val="Codes"/>
      <sheetName val="master_booking_lost"/>
      <sheetName val="Interest"/>
      <sheetName val="Ring Details"/>
      <sheetName val="Location"/>
      <sheetName val="Table"/>
      <sheetName val="Options"/>
      <sheetName val=""/>
      <sheetName val="Singapore"/>
      <sheetName val="Cover"/>
      <sheetName val="Notes"/>
      <sheetName val="Sum"/>
      <sheetName val="Revenues"/>
      <sheetName val="Direct"/>
      <sheetName val="Allocated"/>
      <sheetName val="Headcount"/>
      <sheetName val="AUM"/>
      <sheetName val="AYU PM-rates"/>
      <sheetName val="AYU RM-RATES"/>
      <sheetName val="외화금융(97-03)"/>
      <sheetName val="Listing"/>
      <sheetName val="NLD - Assum"/>
      <sheetName val="Capex-fixed"/>
      <sheetName val="Stock-06"/>
      <sheetName val="STORE NAME"/>
      <sheetName val="Control"/>
      <sheetName val="FX Rates"/>
      <sheetName val="Print_Controls"/>
      <sheetName val="NEW_O_S__06-07"/>
      <sheetName val="Total_Haryana_POs_AMC_Sheet_3%"/>
      <sheetName val="delhi_03-04AMC_@_3%"/>
      <sheetName val="STORE_NAME"/>
      <sheetName val="FX_Rates"/>
      <sheetName val="Head_Office1"/>
      <sheetName val="Bal_Sheet1"/>
      <sheetName val="Bal_Sheet(2)1"/>
      <sheetName val="Balance_Sheet1"/>
      <sheetName val="Cash_Flow1"/>
      <sheetName val="Loan_details1"/>
      <sheetName val="Head_Office-Bud1"/>
      <sheetName val="Head_Office_Bud1"/>
      <sheetName val="Debtor_Ageing_31_12_20101"/>
      <sheetName val="Excise_on_RM1"/>
      <sheetName val="Print_Controls1"/>
      <sheetName val="BASE_REAL"/>
      <sheetName val="Bln_Sh"/>
      <sheetName val="Fn_Anl"/>
      <sheetName val="Inc_St"/>
      <sheetName val="sales_"/>
      <sheetName val="price vs.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1">
          <cell r="A11">
            <v>1</v>
          </cell>
          <cell r="B11" t="str">
            <v>Net Film Revenue</v>
          </cell>
          <cell r="E11">
            <v>428.8</v>
          </cell>
          <cell r="F11">
            <v>435.5</v>
          </cell>
          <cell r="G11">
            <v>569.5</v>
          </cell>
          <cell r="H11">
            <v>428.8</v>
          </cell>
          <cell r="I11">
            <v>455.6</v>
          </cell>
          <cell r="J11">
            <v>643.20000000000005</v>
          </cell>
          <cell r="K11">
            <v>442.2</v>
          </cell>
          <cell r="L11">
            <v>502.5</v>
          </cell>
          <cell r="M11">
            <v>569.5</v>
          </cell>
          <cell r="N11">
            <v>428.8</v>
          </cell>
          <cell r="O11">
            <v>562.79999999999995</v>
          </cell>
          <cell r="P11">
            <v>515.9</v>
          </cell>
          <cell r="Q11">
            <v>0</v>
          </cell>
          <cell r="T11">
            <v>0</v>
          </cell>
          <cell r="U11">
            <v>5983.1</v>
          </cell>
          <cell r="V11">
            <v>6314.3334699999987</v>
          </cell>
          <cell r="W11">
            <v>8724.0589999999993</v>
          </cell>
          <cell r="X11">
            <v>-331.23346999999922</v>
          </cell>
          <cell r="Y11">
            <v>-2740.9589999999998</v>
          </cell>
        </row>
        <row r="12">
          <cell r="A12">
            <v>2</v>
          </cell>
          <cell r="B12" t="str">
            <v>Concession Sales</v>
          </cell>
          <cell r="E12">
            <v>73.599999999999994</v>
          </cell>
          <cell r="F12">
            <v>74.75</v>
          </cell>
          <cell r="G12">
            <v>97.75</v>
          </cell>
          <cell r="H12">
            <v>73.599999999999994</v>
          </cell>
          <cell r="I12">
            <v>78.2</v>
          </cell>
          <cell r="J12">
            <v>110.4</v>
          </cell>
          <cell r="K12">
            <v>75.900000000000006</v>
          </cell>
          <cell r="L12">
            <v>86.25</v>
          </cell>
          <cell r="M12">
            <v>97.75</v>
          </cell>
          <cell r="N12">
            <v>73.599999999999994</v>
          </cell>
          <cell r="O12">
            <v>96.6</v>
          </cell>
          <cell r="P12">
            <v>88.55</v>
          </cell>
          <cell r="T12">
            <v>0</v>
          </cell>
          <cell r="U12">
            <v>1026.95</v>
          </cell>
          <cell r="V12">
            <v>1061.2433399999998</v>
          </cell>
          <cell r="W12">
            <v>1287.2809999999999</v>
          </cell>
          <cell r="X12">
            <v>-34.293339999999716</v>
          </cell>
          <cell r="Y12">
            <v>-260.3309999999999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32.5</v>
          </cell>
          <cell r="F15">
            <v>32.5</v>
          </cell>
          <cell r="G15">
            <v>32.5</v>
          </cell>
          <cell r="H15">
            <v>32.5</v>
          </cell>
          <cell r="I15">
            <v>32.5</v>
          </cell>
          <cell r="J15">
            <v>32.5</v>
          </cell>
          <cell r="K15">
            <v>32.5</v>
          </cell>
          <cell r="L15">
            <v>32.5</v>
          </cell>
          <cell r="M15">
            <v>32.5</v>
          </cell>
          <cell r="N15">
            <v>32.5</v>
          </cell>
          <cell r="O15">
            <v>32.5</v>
          </cell>
          <cell r="P15">
            <v>32.5</v>
          </cell>
          <cell r="T15">
            <v>0</v>
          </cell>
          <cell r="U15">
            <v>390</v>
          </cell>
          <cell r="V15">
            <v>355.49998999999997</v>
          </cell>
          <cell r="W15">
            <v>274.60199999999998</v>
          </cell>
          <cell r="X15">
            <v>34.500010000000032</v>
          </cell>
          <cell r="Y15">
            <v>115.39800000000002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9.4376250000000006</v>
          </cell>
          <cell r="F16">
            <v>9.4376250000000006</v>
          </cell>
          <cell r="G16">
            <v>9.4376250000000006</v>
          </cell>
          <cell r="H16">
            <v>9.4376250000000006</v>
          </cell>
          <cell r="I16">
            <v>9.4376250000000006</v>
          </cell>
          <cell r="J16">
            <v>9.4376250000000006</v>
          </cell>
          <cell r="K16">
            <v>9.4376250000000006</v>
          </cell>
          <cell r="L16">
            <v>9.4376250000000006</v>
          </cell>
          <cell r="M16">
            <v>9.4376250000000006</v>
          </cell>
          <cell r="N16">
            <v>9.4376250000000006</v>
          </cell>
          <cell r="O16">
            <v>9.4376250000000006</v>
          </cell>
          <cell r="P16">
            <v>9.4376250000000006</v>
          </cell>
          <cell r="R16">
            <v>0</v>
          </cell>
          <cell r="S16">
            <v>0</v>
          </cell>
          <cell r="T16">
            <v>0</v>
          </cell>
          <cell r="U16">
            <v>113.25149999999998</v>
          </cell>
          <cell r="V16">
            <v>140.56952999999999</v>
          </cell>
          <cell r="W16">
            <v>79.453000000000003</v>
          </cell>
          <cell r="X16">
            <v>-27.318030000000007</v>
          </cell>
          <cell r="Y16">
            <v>33.798499999999976</v>
          </cell>
        </row>
        <row r="17">
          <cell r="B17" t="str">
            <v>TOTAL REVENUE</v>
          </cell>
          <cell r="C17">
            <v>0</v>
          </cell>
          <cell r="E17">
            <v>544.337625</v>
          </cell>
          <cell r="F17">
            <v>552.18762500000003</v>
          </cell>
          <cell r="G17">
            <v>709.18762500000003</v>
          </cell>
          <cell r="H17">
            <v>544.337625</v>
          </cell>
          <cell r="I17">
            <v>575.73762499999998</v>
          </cell>
          <cell r="J17">
            <v>795.53762500000005</v>
          </cell>
          <cell r="K17">
            <v>560.03762500000005</v>
          </cell>
          <cell r="L17">
            <v>630.68762500000003</v>
          </cell>
          <cell r="M17">
            <v>709.18762500000003</v>
          </cell>
          <cell r="N17">
            <v>544.337625</v>
          </cell>
          <cell r="O17">
            <v>701.33762500000012</v>
          </cell>
          <cell r="P17">
            <v>646.38762499999996</v>
          </cell>
          <cell r="R17">
            <v>0</v>
          </cell>
          <cell r="S17">
            <v>0</v>
          </cell>
          <cell r="T17">
            <v>0</v>
          </cell>
          <cell r="U17">
            <v>7513.3015000000005</v>
          </cell>
          <cell r="V17">
            <v>7871.6463299999987</v>
          </cell>
          <cell r="W17">
            <v>10365.395</v>
          </cell>
          <cell r="X17">
            <v>-358.34482999999818</v>
          </cell>
          <cell r="Y17">
            <v>-2852.0934999999999</v>
          </cell>
        </row>
        <row r="19">
          <cell r="A19">
            <v>7</v>
          </cell>
          <cell r="B19" t="str">
            <v>Film Hire</v>
          </cell>
          <cell r="E19">
            <v>199.39200000000002</v>
          </cell>
          <cell r="F19">
            <v>202.50749999999999</v>
          </cell>
          <cell r="G19">
            <v>264.8175</v>
          </cell>
          <cell r="H19">
            <v>199.39200000000002</v>
          </cell>
          <cell r="I19">
            <v>211.85400000000001</v>
          </cell>
          <cell r="J19">
            <v>299.08800000000002</v>
          </cell>
          <cell r="K19">
            <v>205.62300000000002</v>
          </cell>
          <cell r="L19">
            <v>233.66249999999999</v>
          </cell>
          <cell r="M19">
            <v>264.8175</v>
          </cell>
          <cell r="N19">
            <v>199.39200000000002</v>
          </cell>
          <cell r="O19">
            <v>261.70200000000006</v>
          </cell>
          <cell r="P19">
            <v>239.89349999999999</v>
          </cell>
          <cell r="U19">
            <v>2782.1415000000006</v>
          </cell>
          <cell r="V19">
            <v>2918.7243400000002</v>
          </cell>
          <cell r="W19">
            <v>3991.942</v>
          </cell>
          <cell r="X19">
            <v>-136.58283999999958</v>
          </cell>
          <cell r="Y19">
            <v>-1209.8004999999994</v>
          </cell>
        </row>
        <row r="20">
          <cell r="A20">
            <v>8</v>
          </cell>
          <cell r="B20" t="str">
            <v>Concession Cost</v>
          </cell>
          <cell r="E20">
            <v>16.192</v>
          </cell>
          <cell r="F20">
            <v>16.445</v>
          </cell>
          <cell r="G20">
            <v>21.504999999999999</v>
          </cell>
          <cell r="H20">
            <v>16.192</v>
          </cell>
          <cell r="I20">
            <v>17.203999999999997</v>
          </cell>
          <cell r="J20">
            <v>24.287999999999997</v>
          </cell>
          <cell r="K20">
            <v>16.697999999999997</v>
          </cell>
          <cell r="L20">
            <v>18.975000000000001</v>
          </cell>
          <cell r="M20">
            <v>21.504999999999999</v>
          </cell>
          <cell r="N20">
            <v>16.192</v>
          </cell>
          <cell r="O20">
            <v>21.251999999999999</v>
          </cell>
          <cell r="P20">
            <v>19.480999999999998</v>
          </cell>
          <cell r="T20">
            <v>0</v>
          </cell>
          <cell r="U20">
            <v>225.929</v>
          </cell>
          <cell r="V20">
            <v>222.33358999999999</v>
          </cell>
          <cell r="W20">
            <v>332.161</v>
          </cell>
          <cell r="X20">
            <v>3.5954100000000153</v>
          </cell>
          <cell r="Y20">
            <v>-106.232</v>
          </cell>
        </row>
        <row r="21">
          <cell r="A21">
            <v>9</v>
          </cell>
          <cell r="B21" t="str">
            <v>Less Concession Rebates</v>
          </cell>
          <cell r="E21">
            <v>-1.84</v>
          </cell>
          <cell r="F21">
            <v>-1.8687499999999999</v>
          </cell>
          <cell r="G21">
            <v>-2.4437500000000001</v>
          </cell>
          <cell r="H21">
            <v>-1.84</v>
          </cell>
          <cell r="I21">
            <v>-1.9550000000000001</v>
          </cell>
          <cell r="J21">
            <v>-2.76</v>
          </cell>
          <cell r="K21">
            <v>-1.8975</v>
          </cell>
          <cell r="L21">
            <v>-2.15625</v>
          </cell>
          <cell r="M21">
            <v>-2.4437500000000001</v>
          </cell>
          <cell r="N21">
            <v>-1.84</v>
          </cell>
          <cell r="O21">
            <v>-2.415</v>
          </cell>
          <cell r="P21">
            <v>-2.2137500000000001</v>
          </cell>
          <cell r="U21">
            <v>-25.673749999999998</v>
          </cell>
          <cell r="V21">
            <v>-32.79</v>
          </cell>
          <cell r="W21">
            <v>-54.335999999999999</v>
          </cell>
          <cell r="X21">
            <v>7.11625</v>
          </cell>
          <cell r="Y21">
            <v>28.66225</v>
          </cell>
        </row>
        <row r="22">
          <cell r="A22">
            <v>10</v>
          </cell>
          <cell r="B22" t="str">
            <v>Advertising Cost</v>
          </cell>
          <cell r="E22">
            <v>9.8624000000000009</v>
          </cell>
          <cell r="F22">
            <v>10.016500000000001</v>
          </cell>
          <cell r="G22">
            <v>13.0985</v>
          </cell>
          <cell r="H22">
            <v>9.8624000000000009</v>
          </cell>
          <cell r="I22">
            <v>10.4788</v>
          </cell>
          <cell r="J22">
            <v>14.793600000000001</v>
          </cell>
          <cell r="K22">
            <v>10.1706</v>
          </cell>
          <cell r="L22">
            <v>11.557499999999999</v>
          </cell>
          <cell r="M22">
            <v>13.0985</v>
          </cell>
          <cell r="N22">
            <v>9.8624000000000009</v>
          </cell>
          <cell r="O22">
            <v>12.944400000000002</v>
          </cell>
          <cell r="P22">
            <v>11.865699999999999</v>
          </cell>
          <cell r="T22">
            <v>0</v>
          </cell>
          <cell r="U22">
            <v>137.61130000000003</v>
          </cell>
          <cell r="V22">
            <v>157.63596999999999</v>
          </cell>
          <cell r="W22">
            <v>206.21799999999999</v>
          </cell>
          <cell r="X22">
            <v>-20.024669999999958</v>
          </cell>
          <cell r="Y22">
            <v>-68.606699999999961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0.85760000000000003</v>
          </cell>
          <cell r="F23">
            <v>0.871</v>
          </cell>
          <cell r="G23">
            <v>1.139</v>
          </cell>
          <cell r="H23">
            <v>0.85760000000000003</v>
          </cell>
          <cell r="I23">
            <v>0.91120000000000001</v>
          </cell>
          <cell r="J23">
            <v>1.2864000000000002</v>
          </cell>
          <cell r="K23">
            <v>0.88439999999999996</v>
          </cell>
          <cell r="L23">
            <v>1.0049999999999999</v>
          </cell>
          <cell r="M23">
            <v>1.139</v>
          </cell>
          <cell r="N23">
            <v>0.85760000000000003</v>
          </cell>
          <cell r="O23">
            <v>1.1256000000000002</v>
          </cell>
          <cell r="P23">
            <v>1.0318000000000001</v>
          </cell>
          <cell r="R23">
            <v>0</v>
          </cell>
          <cell r="S23">
            <v>0</v>
          </cell>
          <cell r="T23">
            <v>0</v>
          </cell>
          <cell r="U23">
            <v>11.966200000000001</v>
          </cell>
          <cell r="V23">
            <v>12.628666939999997</v>
          </cell>
          <cell r="W23">
            <v>17.448117999999997</v>
          </cell>
          <cell r="X23">
            <v>-0.66246693999999628</v>
          </cell>
          <cell r="Y23">
            <v>-5.4819179999999967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37.290862671494246</v>
          </cell>
          <cell r="F24">
            <v>37.290862671494246</v>
          </cell>
          <cell r="G24">
            <v>38.390862671494247</v>
          </cell>
          <cell r="H24">
            <v>37.290862671494246</v>
          </cell>
          <cell r="I24">
            <v>37.290862671494246</v>
          </cell>
          <cell r="J24">
            <v>38.390862671494247</v>
          </cell>
          <cell r="K24">
            <v>38.091679218794241</v>
          </cell>
          <cell r="L24">
            <v>38.091679218794241</v>
          </cell>
          <cell r="M24">
            <v>39.191679218794242</v>
          </cell>
          <cell r="N24">
            <v>38.091679218794241</v>
          </cell>
          <cell r="O24">
            <v>39.191679218794242</v>
          </cell>
          <cell r="P24">
            <v>39.191679218794242</v>
          </cell>
          <cell r="R24">
            <v>0</v>
          </cell>
          <cell r="S24">
            <v>0</v>
          </cell>
          <cell r="T24">
            <v>0</v>
          </cell>
          <cell r="U24">
            <v>457.79525134173099</v>
          </cell>
          <cell r="V24">
            <v>597.6969049999999</v>
          </cell>
          <cell r="W24">
            <v>827.36200000000008</v>
          </cell>
          <cell r="X24">
            <v>-139.90165365826891</v>
          </cell>
          <cell r="Y24">
            <v>-369.56674865826909</v>
          </cell>
        </row>
        <row r="25">
          <cell r="B25" t="str">
            <v>TOTAL COST</v>
          </cell>
          <cell r="C25">
            <v>0</v>
          </cell>
          <cell r="E25">
            <v>261.75486267149427</v>
          </cell>
          <cell r="F25">
            <v>265.26211267149426</v>
          </cell>
          <cell r="G25">
            <v>336.50711267149421</v>
          </cell>
          <cell r="H25">
            <v>261.75486267149427</v>
          </cell>
          <cell r="I25">
            <v>275.78386267149426</v>
          </cell>
          <cell r="J25">
            <v>375.08686267149432</v>
          </cell>
          <cell r="K25">
            <v>269.57017921879424</v>
          </cell>
          <cell r="L25">
            <v>301.13542921879423</v>
          </cell>
          <cell r="M25">
            <v>337.30792921879424</v>
          </cell>
          <cell r="N25">
            <v>262.55567921879424</v>
          </cell>
          <cell r="O25">
            <v>333.80067921879436</v>
          </cell>
          <cell r="P25">
            <v>309.24992921879425</v>
          </cell>
          <cell r="R25">
            <v>0</v>
          </cell>
          <cell r="S25">
            <v>0</v>
          </cell>
          <cell r="T25">
            <v>0</v>
          </cell>
          <cell r="U25">
            <v>3589.7695013417315</v>
          </cell>
          <cell r="V25">
            <v>3876.2294719400002</v>
          </cell>
          <cell r="W25">
            <v>5320.795118</v>
          </cell>
          <cell r="X25">
            <v>-286.45997059826868</v>
          </cell>
          <cell r="Y25">
            <v>-1731.0256166582685</v>
          </cell>
        </row>
        <row r="27">
          <cell r="B27" t="str">
            <v>GROSS MARGIN</v>
          </cell>
          <cell r="C27">
            <v>0</v>
          </cell>
          <cell r="E27">
            <v>282.58276232850574</v>
          </cell>
          <cell r="F27">
            <v>286.92551232850576</v>
          </cell>
          <cell r="G27">
            <v>372.68051232850581</v>
          </cell>
          <cell r="H27">
            <v>282.58276232850574</v>
          </cell>
          <cell r="I27">
            <v>299.95376232850572</v>
          </cell>
          <cell r="J27">
            <v>420.45076232850573</v>
          </cell>
          <cell r="K27">
            <v>290.46744578120581</v>
          </cell>
          <cell r="L27">
            <v>329.5521957812058</v>
          </cell>
          <cell r="M27">
            <v>371.87969578120578</v>
          </cell>
          <cell r="N27">
            <v>281.78194578120576</v>
          </cell>
          <cell r="O27">
            <v>367.53694578120576</v>
          </cell>
          <cell r="P27">
            <v>337.13769578120571</v>
          </cell>
          <cell r="R27">
            <v>0</v>
          </cell>
          <cell r="S27">
            <v>0</v>
          </cell>
          <cell r="T27">
            <v>0</v>
          </cell>
          <cell r="U27">
            <v>3923.5319986582695</v>
          </cell>
          <cell r="V27">
            <v>3995.4168580599985</v>
          </cell>
          <cell r="W27">
            <v>5044.5998820000004</v>
          </cell>
          <cell r="X27">
            <v>-71.884859401729045</v>
          </cell>
          <cell r="Y27">
            <v>-1121.067883341731</v>
          </cell>
        </row>
        <row r="28">
          <cell r="X28" t="str">
            <v/>
          </cell>
          <cell r="Y28" t="str">
            <v/>
          </cell>
        </row>
        <row r="29">
          <cell r="A29">
            <v>13</v>
          </cell>
          <cell r="B29" t="str">
            <v>Direct Rent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>
            <v>14</v>
          </cell>
          <cell r="B30" t="str">
            <v>Light, Heat and Power</v>
          </cell>
          <cell r="E30">
            <v>20.2</v>
          </cell>
          <cell r="F30">
            <v>20.2</v>
          </cell>
          <cell r="G30">
            <v>20.2</v>
          </cell>
          <cell r="H30">
            <v>20.2</v>
          </cell>
          <cell r="I30">
            <v>20.2</v>
          </cell>
          <cell r="J30">
            <v>20.2</v>
          </cell>
          <cell r="K30">
            <v>20.2</v>
          </cell>
          <cell r="L30">
            <v>20.2</v>
          </cell>
          <cell r="M30">
            <v>20.2</v>
          </cell>
          <cell r="N30">
            <v>20.2</v>
          </cell>
          <cell r="O30">
            <v>20.2</v>
          </cell>
          <cell r="P30">
            <v>20.2</v>
          </cell>
          <cell r="T30">
            <v>0</v>
          </cell>
          <cell r="U30">
            <v>242.4</v>
          </cell>
          <cell r="V30">
            <v>246.33176000000003</v>
          </cell>
          <cell r="W30">
            <v>271.14699999999999</v>
          </cell>
          <cell r="X30">
            <v>-3.9317600000000823</v>
          </cell>
          <cell r="Y30">
            <v>-28.747000000000043</v>
          </cell>
        </row>
        <row r="31">
          <cell r="A31">
            <v>15</v>
          </cell>
          <cell r="B31" t="str">
            <v>Repair &amp; Maintenance</v>
          </cell>
          <cell r="E31">
            <v>13.25</v>
          </cell>
          <cell r="F31">
            <v>13.25</v>
          </cell>
          <cell r="G31">
            <v>13.25</v>
          </cell>
          <cell r="H31">
            <v>18.25</v>
          </cell>
          <cell r="I31">
            <v>13.25</v>
          </cell>
          <cell r="J31">
            <v>13.25</v>
          </cell>
          <cell r="K31">
            <v>13.25</v>
          </cell>
          <cell r="L31">
            <v>13.25</v>
          </cell>
          <cell r="M31">
            <v>13.25</v>
          </cell>
          <cell r="N31">
            <v>13.25</v>
          </cell>
          <cell r="O31">
            <v>13.25</v>
          </cell>
          <cell r="P31">
            <v>13.25</v>
          </cell>
          <cell r="T31">
            <v>0</v>
          </cell>
          <cell r="U31">
            <v>164</v>
          </cell>
          <cell r="V31">
            <v>217.57400666666669</v>
          </cell>
          <cell r="W31">
            <v>328.58800000000002</v>
          </cell>
          <cell r="X31">
            <v>-53.574006666666691</v>
          </cell>
          <cell r="Y31">
            <v>-164.58800000000002</v>
          </cell>
        </row>
        <row r="32">
          <cell r="A32">
            <v>16</v>
          </cell>
          <cell r="B32" t="str">
            <v>Common Area Maintenance</v>
          </cell>
          <cell r="E32">
            <v>15.888</v>
          </cell>
          <cell r="F32">
            <v>15.888</v>
          </cell>
          <cell r="G32">
            <v>15.888</v>
          </cell>
          <cell r="H32">
            <v>15.888</v>
          </cell>
          <cell r="I32">
            <v>15.888</v>
          </cell>
          <cell r="J32">
            <v>15.888</v>
          </cell>
          <cell r="K32">
            <v>15.888</v>
          </cell>
          <cell r="L32">
            <v>15.888</v>
          </cell>
          <cell r="M32">
            <v>15.888</v>
          </cell>
          <cell r="N32">
            <v>15.888</v>
          </cell>
          <cell r="O32">
            <v>15.888</v>
          </cell>
          <cell r="P32">
            <v>15.888</v>
          </cell>
          <cell r="T32">
            <v>0</v>
          </cell>
          <cell r="U32">
            <v>190.65600000000003</v>
          </cell>
          <cell r="V32">
            <v>190.65660000000003</v>
          </cell>
          <cell r="W32">
            <v>186.501</v>
          </cell>
          <cell r="X32">
            <v>-5.9999999999149622E-4</v>
          </cell>
          <cell r="Y32">
            <v>4.1550000000000296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22.180588626714943</v>
          </cell>
          <cell r="F33">
            <v>22.180188626714941</v>
          </cell>
          <cell r="G33">
            <v>22.01230862671494</v>
          </cell>
          <cell r="H33">
            <v>22.180188626714941</v>
          </cell>
          <cell r="I33">
            <v>24.501308626714941</v>
          </cell>
          <cell r="J33">
            <v>22.19118862671494</v>
          </cell>
          <cell r="K33">
            <v>22.188196792187941</v>
          </cell>
          <cell r="L33">
            <v>24.151556792187943</v>
          </cell>
          <cell r="M33">
            <v>22.199196792187941</v>
          </cell>
          <cell r="N33">
            <v>22.009316792187942</v>
          </cell>
          <cell r="O33">
            <v>22.199196792187941</v>
          </cell>
          <cell r="P33">
            <v>22.020316792187941</v>
          </cell>
          <cell r="R33">
            <v>0</v>
          </cell>
          <cell r="S33">
            <v>0</v>
          </cell>
          <cell r="T33">
            <v>0</v>
          </cell>
          <cell r="U33">
            <v>270.01355251341727</v>
          </cell>
          <cell r="V33">
            <v>334.65881855333333</v>
          </cell>
          <cell r="W33">
            <v>415.33888200000001</v>
          </cell>
          <cell r="X33">
            <v>-64.645266039916066</v>
          </cell>
          <cell r="Y33">
            <v>-145.32532948658275</v>
          </cell>
        </row>
        <row r="35">
          <cell r="B35" t="str">
            <v>Total Overhead Expenses</v>
          </cell>
          <cell r="C35">
            <v>0</v>
          </cell>
          <cell r="E35">
            <v>71.518588626714944</v>
          </cell>
          <cell r="F35">
            <v>71.518188626714945</v>
          </cell>
          <cell r="G35">
            <v>121.2987</v>
          </cell>
          <cell r="H35">
            <v>76.518188626714945</v>
          </cell>
          <cell r="I35">
            <v>73.839308626714939</v>
          </cell>
          <cell r="J35">
            <v>71.529188626714941</v>
          </cell>
          <cell r="K35">
            <v>71.526196792187946</v>
          </cell>
          <cell r="L35">
            <v>73.48955679218794</v>
          </cell>
          <cell r="M35">
            <v>71.537196792187942</v>
          </cell>
          <cell r="N35">
            <v>71.347316792187939</v>
          </cell>
          <cell r="O35">
            <v>71.537196792187942</v>
          </cell>
          <cell r="P35">
            <v>71.358316792187935</v>
          </cell>
          <cell r="R35">
            <v>0</v>
          </cell>
          <cell r="S35">
            <v>0</v>
          </cell>
          <cell r="T35">
            <v>0</v>
          </cell>
          <cell r="U35">
            <v>867.06955251341731</v>
          </cell>
          <cell r="V35">
            <v>989.22118522000005</v>
          </cell>
          <cell r="W35">
            <v>1201.5748819999999</v>
          </cell>
          <cell r="X35">
            <v>-122.15163270658275</v>
          </cell>
          <cell r="Y35">
            <v>-334.50532948658258</v>
          </cell>
        </row>
        <row r="37">
          <cell r="B37" t="str">
            <v>E.B.I.T.D.</v>
          </cell>
          <cell r="C37">
            <v>0</v>
          </cell>
          <cell r="E37">
            <v>211.06417370179079</v>
          </cell>
          <cell r="F37">
            <v>215.4073237017908</v>
          </cell>
          <cell r="G37">
            <v>251.38181232850582</v>
          </cell>
          <cell r="H37">
            <v>206.06457370179078</v>
          </cell>
          <cell r="I37">
            <v>226.11445370179078</v>
          </cell>
          <cell r="J37">
            <v>348.92157370179081</v>
          </cell>
          <cell r="K37">
            <v>218.94124898901788</v>
          </cell>
          <cell r="L37">
            <v>256.06263898901784</v>
          </cell>
          <cell r="M37">
            <v>300.34249898901783</v>
          </cell>
          <cell r="N37">
            <v>210.43462898901782</v>
          </cell>
          <cell r="O37">
            <v>295.9997489890178</v>
          </cell>
          <cell r="P37">
            <v>265.7793789890178</v>
          </cell>
          <cell r="R37">
            <v>0</v>
          </cell>
          <cell r="S37">
            <v>0</v>
          </cell>
          <cell r="T37">
            <v>0</v>
          </cell>
          <cell r="U37">
            <v>3056.462446144852</v>
          </cell>
          <cell r="V37">
            <v>3006.1956728399982</v>
          </cell>
          <cell r="W37">
            <v>3843.0250000000005</v>
          </cell>
          <cell r="X37">
            <v>50.2667733048537</v>
          </cell>
          <cell r="Y37">
            <v>-786.56255385514839</v>
          </cell>
        </row>
        <row r="39">
          <cell r="A39">
            <v>18</v>
          </cell>
          <cell r="B39" t="str">
            <v>Depreciation</v>
          </cell>
          <cell r="E39">
            <v>72.451840277777762</v>
          </cell>
          <cell r="F39">
            <v>72.451840277777762</v>
          </cell>
          <cell r="G39">
            <v>72.451840277777762</v>
          </cell>
          <cell r="H39">
            <v>72.451840277777762</v>
          </cell>
          <cell r="I39">
            <v>72.451840277777762</v>
          </cell>
          <cell r="J39">
            <v>72.451840277777762</v>
          </cell>
          <cell r="K39">
            <v>72.451840277777762</v>
          </cell>
          <cell r="L39">
            <v>72.451840277777762</v>
          </cell>
          <cell r="M39">
            <v>72.451840277777762</v>
          </cell>
          <cell r="N39">
            <v>72.451840277777762</v>
          </cell>
          <cell r="O39">
            <v>72.451840277777762</v>
          </cell>
          <cell r="P39">
            <v>72.451840277777762</v>
          </cell>
          <cell r="T39">
            <v>0</v>
          </cell>
          <cell r="U39">
            <v>869.42208333333338</v>
          </cell>
          <cell r="V39">
            <v>861.3788936574075</v>
          </cell>
          <cell r="W39">
            <v>838.29700000000003</v>
          </cell>
          <cell r="X39">
            <v>8.0431896759258734</v>
          </cell>
          <cell r="Y39">
            <v>31.12508333333335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72.63</v>
          </cell>
          <cell r="W40">
            <v>226.50200000000001</v>
          </cell>
          <cell r="X40">
            <v>-72.63</v>
          </cell>
          <cell r="Y40">
            <v>-226.50200000000001</v>
          </cell>
        </row>
        <row r="41">
          <cell r="A41">
            <v>20</v>
          </cell>
          <cell r="B41" t="str">
            <v>External Interest</v>
          </cell>
          <cell r="E41">
            <v>127.83253424657536</v>
          </cell>
          <cell r="F41">
            <v>127.19554794520549</v>
          </cell>
          <cell r="G41">
            <v>122.47602739726027</v>
          </cell>
          <cell r="H41">
            <v>124.22294520547948</v>
          </cell>
          <cell r="I41">
            <v>119.59931506849318</v>
          </cell>
          <cell r="J41">
            <v>120.38510273972605</v>
          </cell>
          <cell r="K41">
            <v>118.3998287671233</v>
          </cell>
          <cell r="L41">
            <v>106.36643835616439</v>
          </cell>
          <cell r="M41">
            <v>117.12585616438356</v>
          </cell>
          <cell r="N41">
            <v>112.73116438356166</v>
          </cell>
          <cell r="O41">
            <v>114.04708904109589</v>
          </cell>
          <cell r="P41">
            <v>107.27054794520549</v>
          </cell>
          <cell r="T41">
            <v>0</v>
          </cell>
          <cell r="U41">
            <v>0</v>
          </cell>
          <cell r="V41">
            <v>99.225781369863014</v>
          </cell>
          <cell r="W41">
            <v>157.886</v>
          </cell>
          <cell r="X41">
            <v>-99.225781369863014</v>
          </cell>
          <cell r="Y41">
            <v>-157.886</v>
          </cell>
        </row>
        <row r="42">
          <cell r="A42">
            <v>21</v>
          </cell>
          <cell r="B42" t="str">
            <v>Intercompany Interest Income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0.16900000000000001</v>
          </cell>
          <cell r="J43">
            <v>0.222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T43">
            <v>0</v>
          </cell>
          <cell r="U43">
            <v>0</v>
          </cell>
          <cell r="V43">
            <v>2.7231000000000001</v>
          </cell>
          <cell r="W43">
            <v>0.90700000000000003</v>
          </cell>
          <cell r="X43">
            <v>-2.7231000000000001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138.61233342401303</v>
          </cell>
          <cell r="F44">
            <v>142.95548342401304</v>
          </cell>
          <cell r="G44">
            <v>178.92997205072805</v>
          </cell>
          <cell r="H44">
            <v>133.61273342401302</v>
          </cell>
          <cell r="I44">
            <v>153.66261342401302</v>
          </cell>
          <cell r="J44">
            <v>276.46973342401304</v>
          </cell>
          <cell r="K44">
            <v>146.48940871124012</v>
          </cell>
          <cell r="L44">
            <v>183.61079871124008</v>
          </cell>
          <cell r="M44">
            <v>227.89065871124006</v>
          </cell>
          <cell r="N44">
            <v>137.98278871124006</v>
          </cell>
          <cell r="O44">
            <v>223.54790871124004</v>
          </cell>
          <cell r="P44">
            <v>193.32753871124004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2187.0403628115187</v>
          </cell>
          <cell r="V44">
            <v>1975.6840978127277</v>
          </cell>
          <cell r="W44">
            <v>2621.2470000000008</v>
          </cell>
          <cell r="X44">
            <v>211.35626499879095</v>
          </cell>
          <cell r="Y44">
            <v>-434.20663718848209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138.61233342401303</v>
          </cell>
          <cell r="F50">
            <v>142.95548342401304</v>
          </cell>
          <cell r="G50">
            <v>178.92997205072805</v>
          </cell>
          <cell r="H50">
            <v>133.61273342401302</v>
          </cell>
          <cell r="I50">
            <v>153.66261342401302</v>
          </cell>
          <cell r="J50">
            <v>276.46973342401304</v>
          </cell>
          <cell r="K50">
            <v>146.48940871124012</v>
          </cell>
          <cell r="L50">
            <v>183.61079871124008</v>
          </cell>
          <cell r="M50">
            <v>227.89065871124006</v>
          </cell>
          <cell r="N50">
            <v>137.98278871124006</v>
          </cell>
          <cell r="O50">
            <v>223.54790871124004</v>
          </cell>
          <cell r="P50">
            <v>193.32753871124004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2187.0403628115187</v>
          </cell>
          <cell r="V50">
            <v>1975.6840978127277</v>
          </cell>
          <cell r="W50">
            <v>2621.2470000000008</v>
          </cell>
          <cell r="X50">
            <v>211.35626499879095</v>
          </cell>
          <cell r="Y50">
            <v>-434.20663718848209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62.72</v>
          </cell>
          <cell r="F54">
            <v>63.7</v>
          </cell>
          <cell r="G54">
            <v>83.3</v>
          </cell>
          <cell r="H54">
            <v>62.72</v>
          </cell>
          <cell r="I54">
            <v>66.64</v>
          </cell>
          <cell r="J54">
            <v>94.08</v>
          </cell>
          <cell r="K54">
            <v>64.680000000000007</v>
          </cell>
          <cell r="L54">
            <v>73.5</v>
          </cell>
          <cell r="M54">
            <v>83.3</v>
          </cell>
          <cell r="N54">
            <v>62.72</v>
          </cell>
          <cell r="O54">
            <v>82.32</v>
          </cell>
          <cell r="P54">
            <v>75.459999999999994</v>
          </cell>
          <cell r="T54">
            <v>0</v>
          </cell>
          <cell r="U54">
            <v>875.14</v>
          </cell>
          <cell r="V54">
            <v>946</v>
          </cell>
          <cell r="W54">
            <v>1285.933</v>
          </cell>
          <cell r="X54">
            <v>-70.860000000000127</v>
          </cell>
          <cell r="Y54">
            <v>-410.79300000000012</v>
          </cell>
        </row>
        <row r="55">
          <cell r="A55">
            <v>28</v>
          </cell>
          <cell r="B55" t="str">
            <v>Admissions</v>
          </cell>
          <cell r="E55">
            <v>64</v>
          </cell>
          <cell r="F55">
            <v>65</v>
          </cell>
          <cell r="G55">
            <v>85</v>
          </cell>
          <cell r="H55">
            <v>64</v>
          </cell>
          <cell r="I55">
            <v>68</v>
          </cell>
          <cell r="J55">
            <v>96</v>
          </cell>
          <cell r="K55">
            <v>66</v>
          </cell>
          <cell r="L55">
            <v>75</v>
          </cell>
          <cell r="M55">
            <v>85</v>
          </cell>
          <cell r="N55">
            <v>64</v>
          </cell>
          <cell r="O55">
            <v>84</v>
          </cell>
          <cell r="P55">
            <v>77</v>
          </cell>
          <cell r="T55">
            <v>0</v>
          </cell>
          <cell r="U55">
            <v>893</v>
          </cell>
          <cell r="V55">
            <v>946</v>
          </cell>
          <cell r="W55">
            <v>1285.933</v>
          </cell>
          <cell r="X55">
            <v>-53</v>
          </cell>
          <cell r="Y55">
            <v>-392.93299999999999</v>
          </cell>
        </row>
        <row r="56">
          <cell r="B56" t="str">
            <v>Utilisation Rate</v>
          </cell>
          <cell r="E56">
            <v>0.16498927569707969</v>
          </cell>
          <cell r="F56">
            <v>0.16756723312984656</v>
          </cell>
          <cell r="G56">
            <v>0.17530110542814717</v>
          </cell>
          <cell r="H56">
            <v>0.16498927569707969</v>
          </cell>
          <cell r="I56">
            <v>0.17530110542814717</v>
          </cell>
          <cell r="J56">
            <v>0.19798713083649563</v>
          </cell>
          <cell r="K56">
            <v>0.17014519056261343</v>
          </cell>
          <cell r="L56">
            <v>0.19334680745751526</v>
          </cell>
          <cell r="M56">
            <v>0.17530110542814717</v>
          </cell>
          <cell r="N56">
            <v>0.16498927569707969</v>
          </cell>
          <cell r="O56">
            <v>0.17323873948193366</v>
          </cell>
          <cell r="P56">
            <v>0.198502722323049</v>
          </cell>
          <cell r="U56">
            <v>0.17708584518929346</v>
          </cell>
          <cell r="V56">
            <v>0.18759597933826608</v>
          </cell>
          <cell r="W56">
            <v>0.23937873699729709</v>
          </cell>
          <cell r="X56">
            <v>-1.0510134148972616E-2</v>
          </cell>
          <cell r="Y56">
            <v>-6.2292891808003625E-2</v>
          </cell>
        </row>
        <row r="57">
          <cell r="B57" t="str">
            <v>Ave. Admission Price (S$)</v>
          </cell>
          <cell r="C57" t="str">
            <v>N.A.</v>
          </cell>
          <cell r="E57">
            <v>6.7</v>
          </cell>
          <cell r="F57">
            <v>6.7</v>
          </cell>
          <cell r="G57">
            <v>6.7</v>
          </cell>
          <cell r="H57">
            <v>6.7</v>
          </cell>
          <cell r="I57">
            <v>6.7</v>
          </cell>
          <cell r="J57">
            <v>6.7</v>
          </cell>
          <cell r="K57">
            <v>6.7</v>
          </cell>
          <cell r="L57">
            <v>6.7</v>
          </cell>
          <cell r="M57">
            <v>6.7</v>
          </cell>
          <cell r="N57">
            <v>6.7</v>
          </cell>
          <cell r="O57">
            <v>6.7</v>
          </cell>
          <cell r="P57">
            <v>6.7</v>
          </cell>
          <cell r="R57" t="str">
            <v>N.A.</v>
          </cell>
          <cell r="S57" t="str">
            <v>N.A.</v>
          </cell>
          <cell r="T57" t="str">
            <v>N.A.</v>
          </cell>
          <cell r="U57">
            <v>6.7</v>
          </cell>
          <cell r="V57">
            <v>6.6747711099365734</v>
          </cell>
          <cell r="W57">
            <v>6.7842251501439028</v>
          </cell>
          <cell r="X57">
            <v>2.5228890063425879E-2</v>
          </cell>
          <cell r="Y57">
            <v>-8.4225150143903527E-2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2.3000000000000007E-2</v>
          </cell>
          <cell r="V58">
            <v>2.496478381272442E-2</v>
          </cell>
          <cell r="W58">
            <v>2.363785022545125E-2</v>
          </cell>
          <cell r="X58">
            <v>-1.9647838127244133E-3</v>
          </cell>
          <cell r="Y58">
            <v>-6.3785022545124331E-4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T59" t="str">
            <v>N.A.</v>
          </cell>
          <cell r="U59">
            <v>0.19500000000000001</v>
          </cell>
          <cell r="V59">
            <v>0.17860521037521898</v>
          </cell>
          <cell r="W59">
            <v>0.21582311865086179</v>
          </cell>
          <cell r="X59">
            <v>1.6394789624780998E-2</v>
          </cell>
          <cell r="Y59">
            <v>-2.082311865086181E-2</v>
          </cell>
        </row>
        <row r="60">
          <cell r="B60" t="str">
            <v>Concess. Rev per Patron (S$)</v>
          </cell>
          <cell r="C60" t="str">
            <v>N.A.</v>
          </cell>
          <cell r="E60">
            <v>1.1499999999999999</v>
          </cell>
          <cell r="F60">
            <v>1.1499999999999999</v>
          </cell>
          <cell r="G60">
            <v>1.1499999999999999</v>
          </cell>
          <cell r="H60">
            <v>1.1499999999999999</v>
          </cell>
          <cell r="I60">
            <v>1.1499999999999999</v>
          </cell>
          <cell r="J60">
            <v>1.1499999999999999</v>
          </cell>
          <cell r="K60">
            <v>1.1499999999999999</v>
          </cell>
          <cell r="L60">
            <v>1.1499999999999999</v>
          </cell>
          <cell r="M60">
            <v>1.1499999999999999</v>
          </cell>
          <cell r="N60">
            <v>1.1499999999999999</v>
          </cell>
          <cell r="O60">
            <v>1.1499999999999999</v>
          </cell>
          <cell r="P60">
            <v>1.1499999999999999</v>
          </cell>
          <cell r="R60" t="str">
            <v>N.A.</v>
          </cell>
          <cell r="S60" t="str">
            <v>N.A.</v>
          </cell>
          <cell r="T60" t="str">
            <v>N.A.</v>
          </cell>
          <cell r="U60">
            <v>1.1499999999999999</v>
          </cell>
          <cell r="V60">
            <v>1.1218217124735728</v>
          </cell>
          <cell r="W60">
            <v>1.0010482661227296</v>
          </cell>
          <cell r="X60">
            <v>2.817828752642737E-2</v>
          </cell>
          <cell r="Y60">
            <v>0.14895173387727056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T61" t="str">
            <v>N.A.</v>
          </cell>
          <cell r="U61">
            <v>0.46500000000000002</v>
          </cell>
          <cell r="V61">
            <v>0.46223791535039105</v>
          </cell>
          <cell r="W61">
            <v>0.45757851935664356</v>
          </cell>
          <cell r="X61">
            <v>2.7620846496090867E-3</v>
          </cell>
          <cell r="Y61">
            <v>7.4214806433565705E-3</v>
          </cell>
        </row>
        <row r="62">
          <cell r="B62" t="str">
            <v>Direct Payroll : Net Box</v>
          </cell>
          <cell r="C62" t="str">
            <v>N.A.</v>
          </cell>
          <cell r="E62">
            <v>8.696563123016382E-2</v>
          </cell>
          <cell r="F62">
            <v>8.5627698442007447E-2</v>
          </cell>
          <cell r="G62">
            <v>6.7411523567154075E-2</v>
          </cell>
          <cell r="H62">
            <v>8.696563123016382E-2</v>
          </cell>
          <cell r="I62">
            <v>8.1850005863683586E-2</v>
          </cell>
          <cell r="J62">
            <v>5.9687286491751E-2</v>
          </cell>
          <cell r="K62">
            <v>8.6141291765703842E-2</v>
          </cell>
          <cell r="L62">
            <v>7.5804336753819382E-2</v>
          </cell>
          <cell r="M62">
            <v>6.8817698364871366E-2</v>
          </cell>
          <cell r="N62">
            <v>8.8833207133382094E-2</v>
          </cell>
          <cell r="O62">
            <v>6.9636956678738871E-2</v>
          </cell>
          <cell r="P62">
            <v>7.5967589104078775E-2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7.6514725032463274E-2</v>
          </cell>
          <cell r="V62">
            <v>9.465716497864976E-2</v>
          </cell>
          <cell r="W62">
            <v>9.4836818503863871E-2</v>
          </cell>
          <cell r="X62">
            <v>-1.8142439946186487E-2</v>
          </cell>
          <cell r="Y62">
            <v>-1.8322093471400597E-2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7.4225443215553841E-2</v>
          </cell>
          <cell r="F63">
            <v>7.3083513319929932E-2</v>
          </cell>
          <cell r="G63">
            <v>5.7535950050946791E-2</v>
          </cell>
          <cell r="H63">
            <v>7.4225443215553841E-2</v>
          </cell>
          <cell r="I63">
            <v>6.9859240673462442E-2</v>
          </cell>
          <cell r="J63">
            <v>5.094328910760914E-2</v>
          </cell>
          <cell r="K63">
            <v>7.3521866857352319E-2</v>
          </cell>
          <cell r="L63">
            <v>6.4699242834470053E-2</v>
          </cell>
          <cell r="M63">
            <v>5.8736124719062185E-2</v>
          </cell>
          <cell r="N63">
            <v>7.5819425196644585E-2</v>
          </cell>
          <cell r="O63">
            <v>5.9435364299051011E-2</v>
          </cell>
          <cell r="P63">
            <v>6.4838579235328389E-2</v>
          </cell>
          <cell r="Q63" t="str">
            <v/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6.5305561492675662E-2</v>
          </cell>
          <cell r="V63">
            <v>8.1037310083955316E-2</v>
          </cell>
          <cell r="W63">
            <v>8.2642483423797417E-2</v>
          </cell>
          <cell r="X63">
            <v>-1.5731748591279654E-2</v>
          </cell>
          <cell r="Y63">
            <v>-1.7336921931121754E-2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0.58266972924209759</v>
          </cell>
          <cell r="F64">
            <v>0.57370557956144996</v>
          </cell>
          <cell r="G64">
            <v>0.4516572078999323</v>
          </cell>
          <cell r="H64">
            <v>0.58266972924209759</v>
          </cell>
          <cell r="I64">
            <v>0.5483950392866801</v>
          </cell>
          <cell r="J64">
            <v>0.39990481949473172</v>
          </cell>
          <cell r="K64">
            <v>0.57714665483021577</v>
          </cell>
          <cell r="L64">
            <v>0.50788905625058989</v>
          </cell>
          <cell r="M64">
            <v>0.46107857904463811</v>
          </cell>
          <cell r="N64">
            <v>0.59518248779366001</v>
          </cell>
          <cell r="O64">
            <v>0.46656760974755052</v>
          </cell>
          <cell r="P64">
            <v>0.50898284699732776</v>
          </cell>
          <cell r="Q64" t="str">
            <v/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0.5126486577175039</v>
          </cell>
          <cell r="V64">
            <v>0.6318149101479914</v>
          </cell>
          <cell r="W64">
            <v>0.64339432925354589</v>
          </cell>
          <cell r="X64">
            <v>-0.11916625243048751</v>
          </cell>
          <cell r="Y64">
            <v>-0.130745671536042</v>
          </cell>
        </row>
        <row r="65">
          <cell r="B65" t="str">
            <v>Gross Margin :Total Rev</v>
          </cell>
          <cell r="C65" t="str">
            <v>N.A.</v>
          </cell>
          <cell r="E65">
            <v>0.51913141651471495</v>
          </cell>
          <cell r="F65">
            <v>0.51961597713912144</v>
          </cell>
          <cell r="G65">
            <v>0.52550340585611011</v>
          </cell>
          <cell r="H65">
            <v>0.51913141651471495</v>
          </cell>
          <cell r="I65">
            <v>0.52099037704632511</v>
          </cell>
          <cell r="J65">
            <v>0.52851147339323601</v>
          </cell>
          <cell r="K65">
            <v>0.51865702019789439</v>
          </cell>
          <cell r="L65">
            <v>0.52252840030150549</v>
          </cell>
          <cell r="M65">
            <v>0.52437420320356798</v>
          </cell>
          <cell r="N65">
            <v>0.51766024033559277</v>
          </cell>
          <cell r="O65">
            <v>0.52405137366073251</v>
          </cell>
          <cell r="P65">
            <v>0.5215720145960494</v>
          </cell>
          <cell r="Q65" t="str">
            <v/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0.52221144042446177</v>
          </cell>
          <cell r="V65">
            <v>0.50757067715718873</v>
          </cell>
          <cell r="W65">
            <v>0.48667705205638573</v>
          </cell>
          <cell r="X65">
            <v>1.4640763267273038E-2</v>
          </cell>
          <cell r="Y65">
            <v>3.5534388368076042E-2</v>
          </cell>
        </row>
        <row r="66">
          <cell r="B66" t="str">
            <v>G&amp;A % of total revenue</v>
          </cell>
          <cell r="C66" t="str">
            <v>N.A.</v>
          </cell>
          <cell r="E66">
            <v>4.0747851348168232E-2</v>
          </cell>
          <cell r="F66">
            <v>4.0167848069240848E-2</v>
          </cell>
          <cell r="G66">
            <v>3.103876583677689E-2</v>
          </cell>
          <cell r="H66">
            <v>4.0747116510116199E-2</v>
          </cell>
          <cell r="I66">
            <v>4.2556379091456709E-2</v>
          </cell>
          <cell r="J66">
            <v>2.789458088385818E-2</v>
          </cell>
          <cell r="K66">
            <v>3.9619118076554126E-2</v>
          </cell>
          <cell r="L66">
            <v>3.8294007738280803E-2</v>
          </cell>
          <cell r="M66">
            <v>3.1302290126943404E-2</v>
          </cell>
          <cell r="N66">
            <v>4.0433208695040954E-2</v>
          </cell>
          <cell r="O66">
            <v>3.165265344517619E-2</v>
          </cell>
          <cell r="P66">
            <v>3.4066736336711187E-2</v>
          </cell>
          <cell r="Q66" t="str">
            <v/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3.5938069637351466E-2</v>
          </cell>
          <cell r="V66">
            <v>4.2514463242320666E-2</v>
          </cell>
          <cell r="W66">
            <v>4.0069759232523219E-2</v>
          </cell>
          <cell r="X66">
            <v>-6.5763936049691996E-3</v>
          </cell>
          <cell r="Y66">
            <v>-4.131689595171753E-3</v>
          </cell>
        </row>
        <row r="67">
          <cell r="B67" t="str">
            <v>E.B.I.T.D. : Total Rev</v>
          </cell>
          <cell r="C67" t="str">
            <v>N.A.</v>
          </cell>
          <cell r="E67">
            <v>0.38774496563927724</v>
          </cell>
          <cell r="F67">
            <v>0.39009806440662409</v>
          </cell>
          <cell r="G67">
            <v>0.35446446535006276</v>
          </cell>
          <cell r="H67">
            <v>0.37856022482699186</v>
          </cell>
          <cell r="I67">
            <v>0.39273871271100408</v>
          </cell>
          <cell r="J67">
            <v>0.43859845560640931</v>
          </cell>
          <cell r="K67">
            <v>0.39094024975378727</v>
          </cell>
          <cell r="L67">
            <v>0.40600549121130741</v>
          </cell>
          <cell r="M67">
            <v>0.42350217121881928</v>
          </cell>
          <cell r="N67">
            <v>0.38658843211328231</v>
          </cell>
          <cell r="O67">
            <v>0.42205029138286676</v>
          </cell>
          <cell r="P67">
            <v>0.41117646549780068</v>
          </cell>
          <cell r="Q67" t="str">
            <v/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0.40680684066050748</v>
          </cell>
          <cell r="V67">
            <v>0.38190177083832461</v>
          </cell>
          <cell r="W67">
            <v>0.37075528718394235</v>
          </cell>
          <cell r="X67">
            <v>2.4905069822182879E-2</v>
          </cell>
          <cell r="Y67">
            <v>3.6051553476565135E-2</v>
          </cell>
        </row>
        <row r="68">
          <cell r="B68" t="str">
            <v>No of Concession Transactions</v>
          </cell>
          <cell r="E68">
            <v>18</v>
          </cell>
          <cell r="F68">
            <v>18</v>
          </cell>
          <cell r="G68">
            <v>24</v>
          </cell>
          <cell r="H68">
            <v>17</v>
          </cell>
          <cell r="I68">
            <v>20</v>
          </cell>
          <cell r="J68">
            <v>26</v>
          </cell>
          <cell r="K68">
            <v>18</v>
          </cell>
          <cell r="L68">
            <v>20</v>
          </cell>
          <cell r="M68">
            <v>25</v>
          </cell>
          <cell r="N68">
            <v>18</v>
          </cell>
          <cell r="O68">
            <v>24</v>
          </cell>
          <cell r="P68">
            <v>28</v>
          </cell>
          <cell r="Q68" t="str">
            <v/>
          </cell>
          <cell r="R68">
            <v>30.731000000000002</v>
          </cell>
          <cell r="S68">
            <v>31.731000000000002</v>
          </cell>
          <cell r="T68">
            <v>32.731000000000002</v>
          </cell>
          <cell r="U68">
            <v>256</v>
          </cell>
          <cell r="V68">
            <v>240</v>
          </cell>
          <cell r="W68">
            <v>0</v>
          </cell>
          <cell r="X68">
            <v>16</v>
          </cell>
          <cell r="Y68">
            <v>256</v>
          </cell>
        </row>
        <row r="69">
          <cell r="B69" t="str">
            <v>Strike Rate %(No of Trans/Adm)</v>
          </cell>
          <cell r="E69">
            <v>0.28125</v>
          </cell>
          <cell r="F69">
            <v>0.27692307692307694</v>
          </cell>
          <cell r="G69">
            <v>0.28235294117647058</v>
          </cell>
          <cell r="H69">
            <v>0.265625</v>
          </cell>
          <cell r="I69">
            <v>0.29411764705882354</v>
          </cell>
          <cell r="J69">
            <v>0.27083333333333331</v>
          </cell>
          <cell r="K69">
            <v>0.27272727272727271</v>
          </cell>
          <cell r="L69">
            <v>0.26666666666666666</v>
          </cell>
          <cell r="M69">
            <v>0.29411764705882354</v>
          </cell>
          <cell r="N69">
            <v>0.28125</v>
          </cell>
          <cell r="O69">
            <v>0.2857142857142857</v>
          </cell>
          <cell r="P69">
            <v>0.36363636363636365</v>
          </cell>
          <cell r="Q69" t="str">
            <v/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0.28667413213885778</v>
          </cell>
          <cell r="V69">
            <v>0.2536997885835095</v>
          </cell>
          <cell r="W69">
            <v>0</v>
          </cell>
          <cell r="X69">
            <v>3.2974343555348284E-2</v>
          </cell>
          <cell r="Y69">
            <v>0.28667413213885778</v>
          </cell>
        </row>
        <row r="70">
          <cell r="B70" t="str">
            <v>Ave Sales (Total Sale/No of Trans) (S$)</v>
          </cell>
          <cell r="E70">
            <v>4.0888888888888886</v>
          </cell>
          <cell r="F70">
            <v>4.1527777777777777</v>
          </cell>
          <cell r="G70">
            <v>4.0729166666666661</v>
          </cell>
          <cell r="H70">
            <v>4.3294117647058821</v>
          </cell>
          <cell r="I70">
            <v>3.91</v>
          </cell>
          <cell r="J70">
            <v>4.2461538461538462</v>
          </cell>
          <cell r="K70">
            <v>4.2166666666666659</v>
          </cell>
          <cell r="L70">
            <v>4.3125</v>
          </cell>
          <cell r="M70">
            <v>3.91</v>
          </cell>
          <cell r="N70">
            <v>4.0888888888888886</v>
          </cell>
          <cell r="O70">
            <v>4.0250000000000004</v>
          </cell>
          <cell r="P70">
            <v>3.1625000000000001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4.0115234375000002</v>
          </cell>
          <cell r="V70">
            <v>4.421847249999999</v>
          </cell>
          <cell r="W70" t="str">
            <v>N.A.</v>
          </cell>
          <cell r="X70">
            <v>-0.41032381249999883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38</v>
          </cell>
          <cell r="F71">
            <v>40</v>
          </cell>
          <cell r="G71">
            <v>55</v>
          </cell>
          <cell r="H71">
            <v>37</v>
          </cell>
          <cell r="I71">
            <v>38</v>
          </cell>
          <cell r="J71">
            <v>53</v>
          </cell>
          <cell r="K71">
            <v>37</v>
          </cell>
          <cell r="L71">
            <v>40</v>
          </cell>
          <cell r="M71">
            <v>51</v>
          </cell>
          <cell r="N71">
            <v>36</v>
          </cell>
          <cell r="O71">
            <v>50</v>
          </cell>
          <cell r="P71">
            <v>51</v>
          </cell>
          <cell r="Q71" t="str">
            <v/>
          </cell>
          <cell r="R71">
            <v>74.369</v>
          </cell>
          <cell r="S71">
            <v>75.369</v>
          </cell>
          <cell r="T71">
            <v>76.369</v>
          </cell>
          <cell r="U71">
            <v>526</v>
          </cell>
          <cell r="V71">
            <v>522</v>
          </cell>
          <cell r="W71">
            <v>0</v>
          </cell>
          <cell r="X71">
            <v>4</v>
          </cell>
          <cell r="Y71">
            <v>526</v>
          </cell>
        </row>
        <row r="72">
          <cell r="B72" t="str">
            <v>Combo Sales as % of Total Sales</v>
          </cell>
          <cell r="E72">
            <v>0.51630434782608703</v>
          </cell>
          <cell r="F72">
            <v>0.53511705685618727</v>
          </cell>
          <cell r="G72">
            <v>0.56265984654731471</v>
          </cell>
          <cell r="H72">
            <v>0.50271739130434789</v>
          </cell>
          <cell r="I72">
            <v>0.48593350383631723</v>
          </cell>
          <cell r="J72">
            <v>0.48007246376811596</v>
          </cell>
          <cell r="K72">
            <v>0.48748353096179187</v>
          </cell>
          <cell r="L72">
            <v>0.46376811594202899</v>
          </cell>
          <cell r="M72">
            <v>0.52173913043478271</v>
          </cell>
          <cell r="N72">
            <v>0.48913043478260876</v>
          </cell>
          <cell r="O72">
            <v>0.51759834368530022</v>
          </cell>
          <cell r="P72">
            <v>0.57594579333709772</v>
          </cell>
          <cell r="Q72" t="str">
            <v/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0.51219630946005157</v>
          </cell>
          <cell r="V72">
            <v>0.4918758783447349</v>
          </cell>
          <cell r="W72">
            <v>0</v>
          </cell>
          <cell r="X72">
            <v>2.0320431115316673E-2</v>
          </cell>
          <cell r="Y72">
            <v>0.51219630946005157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/>
          </cell>
          <cell r="R73">
            <v>4.5520000000000005</v>
          </cell>
          <cell r="S73">
            <v>4.5520000000000005</v>
          </cell>
          <cell r="T73">
            <v>4.5520000000000005</v>
          </cell>
          <cell r="U73">
            <v>81.075000000000003</v>
          </cell>
          <cell r="V73">
            <v>75</v>
          </cell>
          <cell r="W73">
            <v>0</v>
          </cell>
          <cell r="X73">
            <v>6.0750000000000002</v>
          </cell>
          <cell r="Y73">
            <v>81.075000000000003</v>
          </cell>
        </row>
        <row r="74">
          <cell r="B74" t="str">
            <v>Admissions/labour hour paid</v>
          </cell>
          <cell r="E74">
            <v>10.503856884949943</v>
          </cell>
          <cell r="F74">
            <v>10.833333333333334</v>
          </cell>
          <cell r="G74">
            <v>10.758131882040248</v>
          </cell>
          <cell r="H74">
            <v>10.503856884949943</v>
          </cell>
          <cell r="I74">
            <v>11.333333333333334</v>
          </cell>
          <cell r="J74">
            <v>12.150360713833692</v>
          </cell>
          <cell r="K74">
            <v>10.832102412604629</v>
          </cell>
          <cell r="L74">
            <v>12.5</v>
          </cell>
          <cell r="M74">
            <v>10.758131882040248</v>
          </cell>
          <cell r="N74">
            <v>10.503856884949943</v>
          </cell>
          <cell r="O74">
            <v>10.5</v>
          </cell>
          <cell r="P74">
            <v>11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11.014492753623188</v>
          </cell>
          <cell r="V74">
            <v>12.613333333333333</v>
          </cell>
          <cell r="W74" t="str">
            <v>N.A.</v>
          </cell>
          <cell r="X74">
            <v>-1.5988405797101457</v>
          </cell>
          <cell r="Y74" t="str">
            <v>N.A.</v>
          </cell>
        </row>
        <row r="75">
          <cell r="A75" t="str">
            <v/>
          </cell>
        </row>
        <row r="76">
          <cell r="A76" t="str">
            <v/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47.739530000000002</v>
          </cell>
          <cell r="W77">
            <v>3.8690000000000002</v>
          </cell>
          <cell r="X77">
            <v>-20.552030000000002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4</v>
          </cell>
          <cell r="F78">
            <v>4</v>
          </cell>
          <cell r="G78">
            <v>4</v>
          </cell>
          <cell r="H78">
            <v>4</v>
          </cell>
          <cell r="I78">
            <v>4</v>
          </cell>
          <cell r="J78">
            <v>4</v>
          </cell>
          <cell r="K78">
            <v>4</v>
          </cell>
          <cell r="L78">
            <v>4</v>
          </cell>
          <cell r="M78">
            <v>4</v>
          </cell>
          <cell r="N78">
            <v>4</v>
          </cell>
          <cell r="O78">
            <v>4</v>
          </cell>
          <cell r="P78">
            <v>4</v>
          </cell>
          <cell r="T78">
            <v>0</v>
          </cell>
          <cell r="U78">
            <v>48</v>
          </cell>
          <cell r="V78">
            <v>45.44</v>
          </cell>
          <cell r="W78">
            <v>22.137</v>
          </cell>
          <cell r="X78">
            <v>2.56</v>
          </cell>
          <cell r="Y78">
            <v>25.863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47.39</v>
          </cell>
          <cell r="W82">
            <v>53.447000000000003</v>
          </cell>
          <cell r="X82">
            <v>-9.3260000000000005</v>
          </cell>
          <cell r="Y82">
            <v>-15.383000000000003</v>
          </cell>
        </row>
        <row r="83">
          <cell r="C83">
            <v>0</v>
          </cell>
          <cell r="E83">
            <v>9.4376250000000006</v>
          </cell>
          <cell r="F83">
            <v>9.4376250000000006</v>
          </cell>
          <cell r="G83">
            <v>9.4376250000000006</v>
          </cell>
          <cell r="H83">
            <v>9.4376250000000006</v>
          </cell>
          <cell r="I83">
            <v>9.4376250000000006</v>
          </cell>
          <cell r="J83">
            <v>9.4376250000000006</v>
          </cell>
          <cell r="K83">
            <v>9.4376250000000006</v>
          </cell>
          <cell r="L83">
            <v>9.4376250000000006</v>
          </cell>
          <cell r="M83">
            <v>9.4376250000000006</v>
          </cell>
          <cell r="N83">
            <v>9.4376250000000006</v>
          </cell>
          <cell r="O83">
            <v>9.4376250000000006</v>
          </cell>
          <cell r="P83">
            <v>9.4376250000000006</v>
          </cell>
          <cell r="R83">
            <v>0</v>
          </cell>
          <cell r="S83">
            <v>0</v>
          </cell>
          <cell r="T83">
            <v>0</v>
          </cell>
          <cell r="U83">
            <v>113.25149999999999</v>
          </cell>
          <cell r="V83">
            <v>140.56952999999999</v>
          </cell>
          <cell r="W83">
            <v>79.453000000000003</v>
          </cell>
          <cell r="X83">
            <v>-27.318029999999993</v>
          </cell>
          <cell r="Y83">
            <v>33.79849999999999</v>
          </cell>
        </row>
        <row r="84">
          <cell r="X84" t="str">
            <v/>
          </cell>
          <cell r="Y84" t="str">
            <v/>
          </cell>
        </row>
        <row r="85">
          <cell r="B85" t="str">
            <v>10 Other Cost</v>
          </cell>
          <cell r="X85" t="str">
            <v/>
          </cell>
          <cell r="Y85" t="str">
            <v/>
          </cell>
        </row>
        <row r="86">
          <cell r="A86">
            <v>61</v>
          </cell>
          <cell r="B86" t="str">
            <v>Authors Rights</v>
          </cell>
          <cell r="E86">
            <v>0.85760000000000003</v>
          </cell>
          <cell r="F86">
            <v>0.871</v>
          </cell>
          <cell r="G86">
            <v>1.139</v>
          </cell>
          <cell r="H86">
            <v>0.85760000000000003</v>
          </cell>
          <cell r="I86">
            <v>0.91120000000000001</v>
          </cell>
          <cell r="J86">
            <v>1.2864000000000002</v>
          </cell>
          <cell r="K86">
            <v>0.88439999999999996</v>
          </cell>
          <cell r="L86">
            <v>1.0049999999999999</v>
          </cell>
          <cell r="M86">
            <v>1.139</v>
          </cell>
          <cell r="N86">
            <v>0.85760000000000003</v>
          </cell>
          <cell r="O86">
            <v>1.1256000000000002</v>
          </cell>
          <cell r="P86">
            <v>1.0318000000000001</v>
          </cell>
          <cell r="U86">
            <v>11.966200000000001</v>
          </cell>
          <cell r="V86">
            <v>12.628666939999997</v>
          </cell>
          <cell r="W86">
            <v>17.448117999999997</v>
          </cell>
          <cell r="X86">
            <v>-0.66246693999999628</v>
          </cell>
          <cell r="Y86">
            <v>-5.4819179999999967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0.85760000000000003</v>
          </cell>
          <cell r="F91">
            <v>0.871</v>
          </cell>
          <cell r="G91">
            <v>1.139</v>
          </cell>
          <cell r="H91">
            <v>0.85760000000000003</v>
          </cell>
          <cell r="I91">
            <v>0.91120000000000001</v>
          </cell>
          <cell r="J91">
            <v>1.2864000000000002</v>
          </cell>
          <cell r="K91">
            <v>0.88439999999999996</v>
          </cell>
          <cell r="L91">
            <v>1.0049999999999999</v>
          </cell>
          <cell r="M91">
            <v>1.139</v>
          </cell>
          <cell r="N91">
            <v>0.85760000000000003</v>
          </cell>
          <cell r="O91">
            <v>1.1256000000000002</v>
          </cell>
          <cell r="P91">
            <v>1.0318000000000001</v>
          </cell>
          <cell r="U91">
            <v>11.966200000000001</v>
          </cell>
          <cell r="V91">
            <v>12.628666939999997</v>
          </cell>
          <cell r="W91">
            <v>17.448117999999997</v>
          </cell>
          <cell r="X91">
            <v>-0.66246693999999628</v>
          </cell>
          <cell r="Y91">
            <v>-5.4819179999999967</v>
          </cell>
        </row>
        <row r="92">
          <cell r="X92" t="str">
            <v/>
          </cell>
          <cell r="Y92" t="str">
            <v/>
          </cell>
        </row>
        <row r="93">
          <cell r="B93" t="str">
            <v>11 Direct Payroll</v>
          </cell>
          <cell r="X93" t="str">
            <v/>
          </cell>
          <cell r="Y93" t="str">
            <v/>
          </cell>
        </row>
        <row r="94">
          <cell r="A94">
            <v>66</v>
          </cell>
          <cell r="B94" t="str">
            <v>Salaries</v>
          </cell>
          <cell r="E94">
            <v>34.256723504827583</v>
          </cell>
          <cell r="F94">
            <v>34.256723504827583</v>
          </cell>
          <cell r="G94">
            <v>35.356723504827585</v>
          </cell>
          <cell r="H94">
            <v>34.256723504827583</v>
          </cell>
          <cell r="I94">
            <v>34.256723504827583</v>
          </cell>
          <cell r="J94">
            <v>35.356723504827585</v>
          </cell>
          <cell r="K94">
            <v>35.057540052127578</v>
          </cell>
          <cell r="L94">
            <v>35.057540052127578</v>
          </cell>
          <cell r="M94">
            <v>36.15754005212758</v>
          </cell>
          <cell r="N94">
            <v>35.057540052127578</v>
          </cell>
          <cell r="O94">
            <v>36.15754005212758</v>
          </cell>
          <cell r="P94">
            <v>36.15754005212758</v>
          </cell>
          <cell r="Q94" t="str">
            <v/>
          </cell>
          <cell r="T94">
            <v>0</v>
          </cell>
          <cell r="U94">
            <v>421.38558134173093</v>
          </cell>
          <cell r="V94">
            <v>547.94183499999997</v>
          </cell>
          <cell r="W94">
            <v>730.81500000000005</v>
          </cell>
          <cell r="X94">
            <v>-126.55625365826904</v>
          </cell>
          <cell r="Y94">
            <v>-309.42941865826913</v>
          </cell>
        </row>
        <row r="95">
          <cell r="A95">
            <v>67</v>
          </cell>
          <cell r="B95" t="str">
            <v>Bonus/Commission</v>
          </cell>
          <cell r="E95">
            <v>1.6967391666666665</v>
          </cell>
          <cell r="F95">
            <v>1.6967391666666665</v>
          </cell>
          <cell r="G95">
            <v>1.6967391666666665</v>
          </cell>
          <cell r="H95">
            <v>1.6967391666666665</v>
          </cell>
          <cell r="I95">
            <v>1.6967391666666665</v>
          </cell>
          <cell r="J95">
            <v>1.6967391666666665</v>
          </cell>
          <cell r="K95">
            <v>1.6967391666666665</v>
          </cell>
          <cell r="L95">
            <v>1.6967391666666665</v>
          </cell>
          <cell r="M95">
            <v>1.6967391666666665</v>
          </cell>
          <cell r="N95">
            <v>1.6967391666666665</v>
          </cell>
          <cell r="O95">
            <v>1.6967391666666665</v>
          </cell>
          <cell r="P95">
            <v>1.6967391666666665</v>
          </cell>
          <cell r="Q95" t="str">
            <v/>
          </cell>
          <cell r="T95">
            <v>0</v>
          </cell>
          <cell r="U95">
            <v>20.360870000000002</v>
          </cell>
          <cell r="V95">
            <v>29.305899999999998</v>
          </cell>
          <cell r="W95">
            <v>53.343000000000004</v>
          </cell>
          <cell r="X95">
            <v>-8.9450299999999956</v>
          </cell>
          <cell r="Y95">
            <v>-32.982129999999998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/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Q97" t="str">
            <v/>
          </cell>
          <cell r="T97">
            <v>0</v>
          </cell>
          <cell r="U97">
            <v>6.6360000000000001</v>
          </cell>
          <cell r="V97">
            <v>10.023599999999998</v>
          </cell>
          <cell r="W97">
            <v>28.282</v>
          </cell>
          <cell r="X97">
            <v>-3.3875999999999982</v>
          </cell>
          <cell r="Y97">
            <v>-21.646000000000001</v>
          </cell>
        </row>
        <row r="98">
          <cell r="A98">
            <v>70</v>
          </cell>
          <cell r="B98" t="str">
            <v>Miscellaneous</v>
          </cell>
          <cell r="E98">
            <v>0.78439999999999999</v>
          </cell>
          <cell r="F98">
            <v>0.78439999999999999</v>
          </cell>
          <cell r="G98">
            <v>0.78439999999999999</v>
          </cell>
          <cell r="H98">
            <v>0.78439999999999999</v>
          </cell>
          <cell r="I98">
            <v>0.78439999999999999</v>
          </cell>
          <cell r="J98">
            <v>0.78439999999999999</v>
          </cell>
          <cell r="K98">
            <v>0.78439999999999999</v>
          </cell>
          <cell r="L98">
            <v>0.78439999999999999</v>
          </cell>
          <cell r="M98">
            <v>0.78439999999999999</v>
          </cell>
          <cell r="N98">
            <v>0.78439999999999999</v>
          </cell>
          <cell r="O98">
            <v>0.78439999999999999</v>
          </cell>
          <cell r="P98">
            <v>0.78439999999999999</v>
          </cell>
          <cell r="Q98" t="str">
            <v/>
          </cell>
          <cell r="T98">
            <v>0</v>
          </cell>
          <cell r="U98">
            <v>9.4127999999999989</v>
          </cell>
          <cell r="V98">
            <v>10.42557</v>
          </cell>
          <cell r="W98">
            <v>14.922000000000001</v>
          </cell>
          <cell r="X98">
            <v>-1.0127700000000015</v>
          </cell>
          <cell r="Y98">
            <v>-5.5092000000000017</v>
          </cell>
        </row>
        <row r="99">
          <cell r="C99">
            <v>0</v>
          </cell>
          <cell r="E99">
            <v>37.290862671494246</v>
          </cell>
          <cell r="F99">
            <v>37.290862671494246</v>
          </cell>
          <cell r="G99">
            <v>38.390862671494247</v>
          </cell>
          <cell r="H99">
            <v>37.290862671494246</v>
          </cell>
          <cell r="I99">
            <v>37.290862671494246</v>
          </cell>
          <cell r="J99">
            <v>38.390862671494247</v>
          </cell>
          <cell r="K99">
            <v>38.091679218794241</v>
          </cell>
          <cell r="L99">
            <v>38.091679218794241</v>
          </cell>
          <cell r="M99">
            <v>39.191679218794242</v>
          </cell>
          <cell r="N99">
            <v>38.091679218794241</v>
          </cell>
          <cell r="O99">
            <v>39.191679218794242</v>
          </cell>
          <cell r="P99">
            <v>39.191679218794242</v>
          </cell>
          <cell r="Q99" t="str">
            <v/>
          </cell>
          <cell r="R99">
            <v>0</v>
          </cell>
          <cell r="S99">
            <v>0</v>
          </cell>
          <cell r="T99">
            <v>0</v>
          </cell>
          <cell r="U99">
            <v>457.79525134173093</v>
          </cell>
          <cell r="V99">
            <v>597.6969049999999</v>
          </cell>
          <cell r="W99">
            <v>827.36200000000008</v>
          </cell>
          <cell r="X99">
            <v>-139.90165365826897</v>
          </cell>
          <cell r="Y99">
            <v>-369.56674865826915</v>
          </cell>
        </row>
        <row r="100">
          <cell r="Q100" t="str">
            <v/>
          </cell>
          <cell r="X100" t="str">
            <v/>
          </cell>
          <cell r="Y100" t="str">
            <v/>
          </cell>
        </row>
        <row r="101">
          <cell r="B101" t="str">
            <v>16 Other Overhead Costs</v>
          </cell>
          <cell r="Q101" t="str">
            <v/>
          </cell>
          <cell r="X101" t="str">
            <v/>
          </cell>
          <cell r="Y101" t="str">
            <v/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Q102" t="str">
            <v/>
          </cell>
          <cell r="T102">
            <v>0</v>
          </cell>
          <cell r="U102">
            <v>15.6</v>
          </cell>
          <cell r="V102">
            <v>15.299569999999996</v>
          </cell>
          <cell r="W102">
            <v>17.048999999999999</v>
          </cell>
          <cell r="X102">
            <v>0.30043000000000752</v>
          </cell>
          <cell r="Y102">
            <v>-1.4489999999999963</v>
          </cell>
        </row>
        <row r="103">
          <cell r="A103">
            <v>72</v>
          </cell>
          <cell r="B103" t="str">
            <v>Property Taxes</v>
          </cell>
          <cell r="E103">
            <v>4.0194000000000001</v>
          </cell>
          <cell r="F103">
            <v>4.0190000000000001</v>
          </cell>
          <cell r="G103">
            <v>4.0190000000000001</v>
          </cell>
          <cell r="H103">
            <v>4.0190000000000001</v>
          </cell>
          <cell r="I103">
            <v>4.0190000000000001</v>
          </cell>
          <cell r="J103">
            <v>4.0190000000000001</v>
          </cell>
          <cell r="K103">
            <v>4.0190000000000001</v>
          </cell>
          <cell r="L103">
            <v>4.0190000000000001</v>
          </cell>
          <cell r="M103">
            <v>4.0190000000000001</v>
          </cell>
          <cell r="N103">
            <v>4.0190000000000001</v>
          </cell>
          <cell r="O103">
            <v>4.0190000000000001</v>
          </cell>
          <cell r="P103">
            <v>4.0190000000000001</v>
          </cell>
          <cell r="Q103" t="str">
            <v/>
          </cell>
          <cell r="T103">
            <v>0</v>
          </cell>
          <cell r="U103">
            <v>48.228399999999986</v>
          </cell>
          <cell r="V103">
            <v>48.228399999999986</v>
          </cell>
          <cell r="W103">
            <v>107.184</v>
          </cell>
          <cell r="X103">
            <v>0</v>
          </cell>
          <cell r="Y103">
            <v>-58.955600000000011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20.267083333333332</v>
          </cell>
          <cell r="W104">
            <v>20.210999999999999</v>
          </cell>
          <cell r="X104">
            <v>3.732916666666668</v>
          </cell>
          <cell r="Y104">
            <v>3.7890000000000015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12.994800000000001</v>
          </cell>
          <cell r="W105">
            <v>22.789000000000001</v>
          </cell>
          <cell r="X105">
            <v>-0.99480000000000146</v>
          </cell>
          <cell r="Y105">
            <v>-10.789000000000001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2.9394600000000008</v>
          </cell>
          <cell r="W106">
            <v>0</v>
          </cell>
          <cell r="X106">
            <v>3.0605399999999992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0.218</v>
          </cell>
          <cell r="F108">
            <v>0.218</v>
          </cell>
          <cell r="G108">
            <v>0.218</v>
          </cell>
          <cell r="H108">
            <v>0.218</v>
          </cell>
          <cell r="I108">
            <v>0.218</v>
          </cell>
          <cell r="J108">
            <v>0.218</v>
          </cell>
          <cell r="K108">
            <v>0.218</v>
          </cell>
          <cell r="L108">
            <v>0.218</v>
          </cell>
          <cell r="M108">
            <v>0.218</v>
          </cell>
          <cell r="N108">
            <v>0.218</v>
          </cell>
          <cell r="O108">
            <v>0.218</v>
          </cell>
          <cell r="P108">
            <v>0.218</v>
          </cell>
          <cell r="T108">
            <v>0</v>
          </cell>
          <cell r="U108">
            <v>2.6160000000000001</v>
          </cell>
          <cell r="V108">
            <v>5.9783652200000024</v>
          </cell>
          <cell r="W108">
            <v>21.227882000000005</v>
          </cell>
          <cell r="X108">
            <v>-3.3623652200000023</v>
          </cell>
          <cell r="Y108">
            <v>-18.611882000000005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5.54528</v>
          </cell>
          <cell r="F111">
            <v>5.54528</v>
          </cell>
          <cell r="G111">
            <v>5.3664000000000005</v>
          </cell>
          <cell r="H111">
            <v>5.54528</v>
          </cell>
          <cell r="I111">
            <v>7.8664000000000005</v>
          </cell>
          <cell r="J111">
            <v>5.54528</v>
          </cell>
          <cell r="K111">
            <v>5.54528</v>
          </cell>
          <cell r="L111">
            <v>7.5086399999999998</v>
          </cell>
          <cell r="M111">
            <v>5.54528</v>
          </cell>
          <cell r="N111">
            <v>5.3664000000000005</v>
          </cell>
          <cell r="O111">
            <v>5.54528</v>
          </cell>
          <cell r="P111">
            <v>5.3664000000000005</v>
          </cell>
          <cell r="T111">
            <v>0</v>
          </cell>
          <cell r="U111">
            <v>70.291199999999989</v>
          </cell>
          <cell r="V111">
            <v>133.85639999999998</v>
          </cell>
          <cell r="W111">
            <v>139.471</v>
          </cell>
          <cell r="X111">
            <v>-63.56519999999999</v>
          </cell>
          <cell r="Y111">
            <v>-69.179800000000014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56.679920000000003</v>
          </cell>
          <cell r="W112">
            <v>36.619</v>
          </cell>
          <cell r="X112">
            <v>-8.6799200000000027</v>
          </cell>
          <cell r="Y112">
            <v>11.381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7.4699699999999982</v>
          </cell>
          <cell r="W113">
            <v>7.5039999999999996</v>
          </cell>
          <cell r="X113">
            <v>-0.26996999999999982</v>
          </cell>
          <cell r="Y113">
            <v>-0.30400000000000116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0.60799999999999998</v>
          </cell>
          <cell r="W114">
            <v>6.2679999999999998</v>
          </cell>
          <cell r="X114">
            <v>1.7919999999999998</v>
          </cell>
          <cell r="Y114">
            <v>-3.8679999999999999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6.3080999999999996</v>
          </cell>
          <cell r="W115">
            <v>4.5119999999999996</v>
          </cell>
          <cell r="X115">
            <v>-0.3080999999999996</v>
          </cell>
          <cell r="Y115">
            <v>1.4880000000000004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1.0617499999999997</v>
          </cell>
          <cell r="W117">
            <v>2.919</v>
          </cell>
          <cell r="X117">
            <v>1.3382500000000002</v>
          </cell>
          <cell r="Y117">
            <v>-0.51900000000000013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0.49790862671494251</v>
          </cell>
          <cell r="F119">
            <v>0.49790862671494251</v>
          </cell>
          <cell r="G119">
            <v>0.50890862671494252</v>
          </cell>
          <cell r="H119">
            <v>0.49790862671494251</v>
          </cell>
          <cell r="I119">
            <v>0.49790862671494251</v>
          </cell>
          <cell r="J119">
            <v>0.50890862671494252</v>
          </cell>
          <cell r="K119">
            <v>0.5059167921879425</v>
          </cell>
          <cell r="L119">
            <v>0.5059167921879425</v>
          </cell>
          <cell r="M119">
            <v>0.51691679218794251</v>
          </cell>
          <cell r="N119">
            <v>0.5059167921879425</v>
          </cell>
          <cell r="O119">
            <v>0.51691679218794251</v>
          </cell>
          <cell r="P119">
            <v>0.51691679218794251</v>
          </cell>
          <cell r="T119">
            <v>0</v>
          </cell>
          <cell r="U119">
            <v>6.0779525134173102</v>
          </cell>
          <cell r="V119">
            <v>6.1970000000000001</v>
          </cell>
          <cell r="W119">
            <v>9.8239999999999998</v>
          </cell>
          <cell r="X119">
            <v>-0.11904748658268982</v>
          </cell>
          <cell r="Y119">
            <v>-3.7460474865826896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1.17</v>
          </cell>
          <cell r="W124">
            <v>4.1609999999999978</v>
          </cell>
          <cell r="X124">
            <v>2.4300000000000002</v>
          </cell>
          <cell r="Y124">
            <v>-0.56099999999999861</v>
          </cell>
        </row>
        <row r="125">
          <cell r="C125">
            <v>0</v>
          </cell>
          <cell r="E125">
            <v>22.180588626714943</v>
          </cell>
          <cell r="F125">
            <v>22.180188626714941</v>
          </cell>
          <cell r="G125">
            <v>22.01230862671494</v>
          </cell>
          <cell r="H125">
            <v>22.180188626714941</v>
          </cell>
          <cell r="I125">
            <v>24.501308626714941</v>
          </cell>
          <cell r="J125">
            <v>22.19118862671494</v>
          </cell>
          <cell r="K125">
            <v>22.188196792187941</v>
          </cell>
          <cell r="L125">
            <v>24.151556792187943</v>
          </cell>
          <cell r="M125">
            <v>22.199196792187941</v>
          </cell>
          <cell r="N125">
            <v>22.009316792187942</v>
          </cell>
          <cell r="O125">
            <v>22.199196792187941</v>
          </cell>
          <cell r="P125">
            <v>22.020316792187941</v>
          </cell>
          <cell r="R125">
            <v>0</v>
          </cell>
          <cell r="S125">
            <v>0</v>
          </cell>
          <cell r="T125">
            <v>0</v>
          </cell>
          <cell r="U125">
            <v>270.01355251341732</v>
          </cell>
          <cell r="V125">
            <v>334.65881855333333</v>
          </cell>
          <cell r="W125">
            <v>415.33888200000001</v>
          </cell>
          <cell r="X125">
            <v>-64.64526603991601</v>
          </cell>
          <cell r="Y125">
            <v>-145.32532948658269</v>
          </cell>
        </row>
        <row r="126">
          <cell r="X126" t="str">
            <v/>
          </cell>
          <cell r="Y126" t="str">
            <v/>
          </cell>
        </row>
        <row r="127">
          <cell r="A127" t="str">
            <v/>
          </cell>
          <cell r="B127" t="str">
            <v>23 Adjustments</v>
          </cell>
          <cell r="X127" t="str">
            <v/>
          </cell>
          <cell r="Y127" t="str">
            <v/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 t="str">
            <v/>
          </cell>
          <cell r="T132">
            <v>0</v>
          </cell>
          <cell r="X132" t="str">
            <v/>
          </cell>
          <cell r="Y132" t="str">
            <v/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1" refreshError="1">
        <row r="11">
          <cell r="A11">
            <v>1</v>
          </cell>
          <cell r="B11" t="str">
            <v>Net Film Revenue</v>
          </cell>
          <cell r="E11">
            <v>377.34</v>
          </cell>
          <cell r="F11">
            <v>397.2</v>
          </cell>
          <cell r="G11">
            <v>463.4</v>
          </cell>
          <cell r="H11">
            <v>383.96</v>
          </cell>
          <cell r="I11">
            <v>410.44</v>
          </cell>
          <cell r="J11">
            <v>562.70000000000005</v>
          </cell>
          <cell r="K11">
            <v>383.96</v>
          </cell>
          <cell r="L11">
            <v>410.44</v>
          </cell>
          <cell r="M11">
            <v>476.64</v>
          </cell>
          <cell r="N11">
            <v>410.44</v>
          </cell>
          <cell r="O11">
            <v>529.6</v>
          </cell>
          <cell r="P11">
            <v>496.5</v>
          </cell>
          <cell r="Q11">
            <v>0</v>
          </cell>
          <cell r="T11">
            <v>0</v>
          </cell>
          <cell r="U11">
            <v>5302.62</v>
          </cell>
          <cell r="V11">
            <v>5536.4605899999988</v>
          </cell>
          <cell r="W11">
            <v>7381.3370000000004</v>
          </cell>
          <cell r="X11">
            <v>-233.84058999999888</v>
          </cell>
          <cell r="Y11">
            <v>-2078.7170000000006</v>
          </cell>
        </row>
        <row r="12">
          <cell r="A12">
            <v>2</v>
          </cell>
          <cell r="B12" t="str">
            <v>Concession Sales</v>
          </cell>
          <cell r="E12">
            <v>76.95</v>
          </cell>
          <cell r="F12">
            <v>81</v>
          </cell>
          <cell r="G12">
            <v>94.5</v>
          </cell>
          <cell r="H12">
            <v>78.3</v>
          </cell>
          <cell r="I12">
            <v>83.7</v>
          </cell>
          <cell r="J12">
            <v>114.75</v>
          </cell>
          <cell r="K12">
            <v>78.3</v>
          </cell>
          <cell r="L12">
            <v>83.7</v>
          </cell>
          <cell r="M12">
            <v>97.2</v>
          </cell>
          <cell r="N12">
            <v>83.7</v>
          </cell>
          <cell r="O12">
            <v>108</v>
          </cell>
          <cell r="P12">
            <v>101.25</v>
          </cell>
          <cell r="T12">
            <v>0</v>
          </cell>
          <cell r="U12">
            <v>1081.3499999999999</v>
          </cell>
          <cell r="V12">
            <v>1151.98856</v>
          </cell>
          <cell r="W12">
            <v>1433.0309999999999</v>
          </cell>
          <cell r="X12">
            <v>-70.63855999999987</v>
          </cell>
          <cell r="Y12">
            <v>-351.68099999999981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321.01042000000001</v>
          </cell>
          <cell r="W15">
            <v>283.57299999999998</v>
          </cell>
          <cell r="X15">
            <v>-87.010420000000011</v>
          </cell>
          <cell r="Y15">
            <v>-49.572999999999979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6.4376250000000006</v>
          </cell>
          <cell r="F16">
            <v>6.4376250000000006</v>
          </cell>
          <cell r="G16">
            <v>6.4376250000000006</v>
          </cell>
          <cell r="H16">
            <v>6.4376250000000006</v>
          </cell>
          <cell r="I16">
            <v>6.4376250000000006</v>
          </cell>
          <cell r="J16">
            <v>6.4376250000000006</v>
          </cell>
          <cell r="K16">
            <v>6.4376250000000006</v>
          </cell>
          <cell r="L16">
            <v>6.4376250000000006</v>
          </cell>
          <cell r="M16">
            <v>6.4376250000000006</v>
          </cell>
          <cell r="N16">
            <v>6.4376250000000006</v>
          </cell>
          <cell r="O16">
            <v>6.4376250000000006</v>
          </cell>
          <cell r="P16">
            <v>6.4376250000000006</v>
          </cell>
          <cell r="R16">
            <v>0</v>
          </cell>
          <cell r="S16">
            <v>0</v>
          </cell>
          <cell r="T16">
            <v>0</v>
          </cell>
          <cell r="U16">
            <v>77.251499999999979</v>
          </cell>
          <cell r="V16">
            <v>115.01553</v>
          </cell>
          <cell r="W16">
            <v>62.262999999999998</v>
          </cell>
          <cell r="X16">
            <v>-37.76403000000002</v>
          </cell>
          <cell r="Y16">
            <v>14.988499999999981</v>
          </cell>
        </row>
        <row r="17">
          <cell r="B17" t="str">
            <v>TOTAL REVENUE</v>
          </cell>
          <cell r="C17">
            <v>0</v>
          </cell>
          <cell r="E17">
            <v>480.22762500000005</v>
          </cell>
          <cell r="F17">
            <v>504.13762500000001</v>
          </cell>
          <cell r="G17">
            <v>583.83762500000012</v>
          </cell>
          <cell r="H17">
            <v>488.19762500000002</v>
          </cell>
          <cell r="I17">
            <v>520.07762500000001</v>
          </cell>
          <cell r="J17">
            <v>703.38762500000007</v>
          </cell>
          <cell r="K17">
            <v>488.19762500000002</v>
          </cell>
          <cell r="L17">
            <v>520.07762500000001</v>
          </cell>
          <cell r="M17">
            <v>599.77762500000006</v>
          </cell>
          <cell r="N17">
            <v>520.07762500000001</v>
          </cell>
          <cell r="O17">
            <v>663.53762500000005</v>
          </cell>
          <cell r="P17">
            <v>623.68762500000003</v>
          </cell>
          <cell r="R17">
            <v>0</v>
          </cell>
          <cell r="S17">
            <v>0</v>
          </cell>
          <cell r="T17">
            <v>0</v>
          </cell>
          <cell r="U17">
            <v>6695.2214999999997</v>
          </cell>
          <cell r="V17">
            <v>7124.4750999999978</v>
          </cell>
          <cell r="W17">
            <v>9160.2040000000015</v>
          </cell>
          <cell r="X17">
            <v>-429.25359999999819</v>
          </cell>
          <cell r="Y17">
            <v>-2464.9825000000019</v>
          </cell>
        </row>
        <row r="19">
          <cell r="A19">
            <v>7</v>
          </cell>
          <cell r="B19" t="str">
            <v>Film Hire</v>
          </cell>
          <cell r="E19">
            <v>175.46310000000003</v>
          </cell>
          <cell r="F19">
            <v>184.69800000000001</v>
          </cell>
          <cell r="G19">
            <v>215.48100000000002</v>
          </cell>
          <cell r="H19">
            <v>178.54140000000001</v>
          </cell>
          <cell r="I19">
            <v>190.8546</v>
          </cell>
          <cell r="J19">
            <v>261.65550000000002</v>
          </cell>
          <cell r="K19">
            <v>178.54140000000001</v>
          </cell>
          <cell r="L19">
            <v>190.8546</v>
          </cell>
          <cell r="M19">
            <v>221.63759999999999</v>
          </cell>
          <cell r="N19">
            <v>190.8546</v>
          </cell>
          <cell r="O19">
            <v>246.26400000000001</v>
          </cell>
          <cell r="P19">
            <v>230.8725</v>
          </cell>
          <cell r="U19">
            <v>2465.7183000000005</v>
          </cell>
          <cell r="V19">
            <v>2580.9407300000003</v>
          </cell>
          <cell r="W19">
            <v>3438.9110000000001</v>
          </cell>
          <cell r="X19">
            <v>-115.2224299999998</v>
          </cell>
          <cell r="Y19">
            <v>-973.1926999999996</v>
          </cell>
        </row>
        <row r="20">
          <cell r="A20">
            <v>8</v>
          </cell>
          <cell r="B20" t="str">
            <v>Concession Cost</v>
          </cell>
          <cell r="E20">
            <v>16.929000000000002</v>
          </cell>
          <cell r="F20">
            <v>17.82</v>
          </cell>
          <cell r="G20">
            <v>20.79</v>
          </cell>
          <cell r="H20">
            <v>17.226000000000003</v>
          </cell>
          <cell r="I20">
            <v>18.414000000000001</v>
          </cell>
          <cell r="J20">
            <v>25.245000000000001</v>
          </cell>
          <cell r="K20">
            <v>17.226000000000003</v>
          </cell>
          <cell r="L20">
            <v>18.414000000000001</v>
          </cell>
          <cell r="M20">
            <v>21.384</v>
          </cell>
          <cell r="N20">
            <v>18.414000000000001</v>
          </cell>
          <cell r="O20">
            <v>23.76</v>
          </cell>
          <cell r="P20">
            <v>22.274999999999999</v>
          </cell>
          <cell r="T20">
            <v>0</v>
          </cell>
          <cell r="U20">
            <v>237.89700000000002</v>
          </cell>
          <cell r="V20">
            <v>244.43542999999997</v>
          </cell>
          <cell r="W20">
            <v>337.90199999999999</v>
          </cell>
          <cell r="X20">
            <v>-6.5384299999999484</v>
          </cell>
          <cell r="Y20">
            <v>-100.005</v>
          </cell>
        </row>
        <row r="21">
          <cell r="A21">
            <v>9</v>
          </cell>
          <cell r="B21" t="str">
            <v>Less Concession Rebates</v>
          </cell>
          <cell r="E21">
            <v>-1.9237500000000001</v>
          </cell>
          <cell r="F21">
            <v>-2.0249999999999999</v>
          </cell>
          <cell r="G21">
            <v>-2.3624999999999998</v>
          </cell>
          <cell r="H21">
            <v>-1.9575</v>
          </cell>
          <cell r="I21">
            <v>-2.0924999999999998</v>
          </cell>
          <cell r="J21">
            <v>-2.8687499999999999</v>
          </cell>
          <cell r="K21">
            <v>-1.9575</v>
          </cell>
          <cell r="L21">
            <v>-2.0924999999999998</v>
          </cell>
          <cell r="M21">
            <v>-2.4300000000000002</v>
          </cell>
          <cell r="N21">
            <v>-2.0924999999999998</v>
          </cell>
          <cell r="O21">
            <v>-2.7</v>
          </cell>
          <cell r="P21">
            <v>-2.53125</v>
          </cell>
          <cell r="U21">
            <v>-27.033750000000001</v>
          </cell>
          <cell r="V21">
            <v>-35.18</v>
          </cell>
          <cell r="W21">
            <v>-51.578000000000003</v>
          </cell>
          <cell r="X21">
            <v>8.1462500000000002</v>
          </cell>
          <cell r="Y21">
            <v>24.544249999999998</v>
          </cell>
        </row>
        <row r="22">
          <cell r="A22">
            <v>10</v>
          </cell>
          <cell r="B22" t="str">
            <v>Advertising Cost</v>
          </cell>
          <cell r="E22">
            <v>8.67882</v>
          </cell>
          <cell r="F22">
            <v>9.1356000000000002</v>
          </cell>
          <cell r="G22">
            <v>10.658200000000001</v>
          </cell>
          <cell r="H22">
            <v>8.83108</v>
          </cell>
          <cell r="I22">
            <v>9.4401200000000003</v>
          </cell>
          <cell r="J22">
            <v>12.942100000000002</v>
          </cell>
          <cell r="K22">
            <v>8.83108</v>
          </cell>
          <cell r="L22">
            <v>9.4401200000000003</v>
          </cell>
          <cell r="M22">
            <v>10.962719999999999</v>
          </cell>
          <cell r="N22">
            <v>9.4401200000000003</v>
          </cell>
          <cell r="O22">
            <v>12.1808</v>
          </cell>
          <cell r="P22">
            <v>11.419499999999999</v>
          </cell>
          <cell r="T22">
            <v>0</v>
          </cell>
          <cell r="U22">
            <v>121.96026000000001</v>
          </cell>
          <cell r="V22">
            <v>116.84968000000001</v>
          </cell>
          <cell r="W22">
            <v>136.47999999999999</v>
          </cell>
          <cell r="X22">
            <v>5.1105799999999988</v>
          </cell>
          <cell r="Y22">
            <v>-14.519739999999985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0.75468000000000013</v>
          </cell>
          <cell r="F23">
            <v>0.7944</v>
          </cell>
          <cell r="G23">
            <v>0.92680000000000007</v>
          </cell>
          <cell r="H23">
            <v>0.76791999999999994</v>
          </cell>
          <cell r="I23">
            <v>0.82088000000000005</v>
          </cell>
          <cell r="J23">
            <v>1.1254000000000002</v>
          </cell>
          <cell r="K23">
            <v>0.76791999999999994</v>
          </cell>
          <cell r="L23">
            <v>0.82088000000000005</v>
          </cell>
          <cell r="M23">
            <v>0.95328000000000002</v>
          </cell>
          <cell r="N23">
            <v>0.82088000000000005</v>
          </cell>
          <cell r="O23">
            <v>1.0592000000000001</v>
          </cell>
          <cell r="P23">
            <v>0.99299999999999999</v>
          </cell>
          <cell r="R23">
            <v>0</v>
          </cell>
          <cell r="S23">
            <v>0</v>
          </cell>
          <cell r="T23">
            <v>0</v>
          </cell>
          <cell r="U23">
            <v>10.605240000000002</v>
          </cell>
          <cell r="V23">
            <v>11.072921179999998</v>
          </cell>
          <cell r="W23">
            <v>14.762674000000001</v>
          </cell>
          <cell r="X23">
            <v>-0.46768117999999603</v>
          </cell>
          <cell r="Y23">
            <v>-4.1574339999999985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33.497996330229874</v>
          </cell>
          <cell r="F24">
            <v>33.497996330229874</v>
          </cell>
          <cell r="G24">
            <v>34.597996330229876</v>
          </cell>
          <cell r="H24">
            <v>33.497996330229874</v>
          </cell>
          <cell r="I24">
            <v>33.497996330229874</v>
          </cell>
          <cell r="J24">
            <v>34.597996330229876</v>
          </cell>
          <cell r="K24">
            <v>34.150789093929873</v>
          </cell>
          <cell r="L24">
            <v>34.150789093929873</v>
          </cell>
          <cell r="M24">
            <v>35.250789093929875</v>
          </cell>
          <cell r="N24">
            <v>34.150789093929873</v>
          </cell>
          <cell r="O24">
            <v>35.250789093929875</v>
          </cell>
          <cell r="P24">
            <v>35.250789093929875</v>
          </cell>
          <cell r="R24">
            <v>0</v>
          </cell>
          <cell r="S24">
            <v>0</v>
          </cell>
          <cell r="T24">
            <v>0</v>
          </cell>
          <cell r="U24">
            <v>411.3927125449585</v>
          </cell>
          <cell r="V24">
            <v>518.26446499999986</v>
          </cell>
          <cell r="W24">
            <v>670.90099999999995</v>
          </cell>
          <cell r="X24">
            <v>-106.87175245504136</v>
          </cell>
          <cell r="Y24">
            <v>-259.50828745504145</v>
          </cell>
        </row>
        <row r="25">
          <cell r="B25" t="str">
            <v>TOTAL COST</v>
          </cell>
          <cell r="C25">
            <v>0</v>
          </cell>
          <cell r="E25">
            <v>233.39984633022991</v>
          </cell>
          <cell r="F25">
            <v>243.92099633022988</v>
          </cell>
          <cell r="G25">
            <v>280.09149633022986</v>
          </cell>
          <cell r="H25">
            <v>236.9068963302299</v>
          </cell>
          <cell r="I25">
            <v>250.93509633022987</v>
          </cell>
          <cell r="J25">
            <v>332.69724633022992</v>
          </cell>
          <cell r="K25">
            <v>237.55968909392988</v>
          </cell>
          <cell r="L25">
            <v>251.58788909392985</v>
          </cell>
          <cell r="M25">
            <v>287.75838909392985</v>
          </cell>
          <cell r="N25">
            <v>251.58788909392985</v>
          </cell>
          <cell r="O25">
            <v>315.81478909392985</v>
          </cell>
          <cell r="P25">
            <v>298.27953909392988</v>
          </cell>
          <cell r="R25">
            <v>0</v>
          </cell>
          <cell r="S25">
            <v>0</v>
          </cell>
          <cell r="T25">
            <v>0</v>
          </cell>
          <cell r="U25">
            <v>3220.5397625449586</v>
          </cell>
          <cell r="V25">
            <v>3436.3832261799998</v>
          </cell>
          <cell r="W25">
            <v>4547.3786740000005</v>
          </cell>
          <cell r="X25">
            <v>-215.84346363504119</v>
          </cell>
          <cell r="Y25">
            <v>-1326.8389114550419</v>
          </cell>
        </row>
        <row r="27">
          <cell r="B27" t="str">
            <v>GROSS MARGIN</v>
          </cell>
          <cell r="C27">
            <v>0</v>
          </cell>
          <cell r="E27">
            <v>246.82777866977014</v>
          </cell>
          <cell r="F27">
            <v>260.2166286697701</v>
          </cell>
          <cell r="G27">
            <v>303.74612866977026</v>
          </cell>
          <cell r="H27">
            <v>251.29072866977012</v>
          </cell>
          <cell r="I27">
            <v>269.14252866977017</v>
          </cell>
          <cell r="J27">
            <v>370.69037866977015</v>
          </cell>
          <cell r="K27">
            <v>250.63793590607014</v>
          </cell>
          <cell r="L27">
            <v>268.48973590607017</v>
          </cell>
          <cell r="M27">
            <v>312.01923590607021</v>
          </cell>
          <cell r="N27">
            <v>268.48973590607017</v>
          </cell>
          <cell r="O27">
            <v>347.7228359060702</v>
          </cell>
          <cell r="P27">
            <v>325.40808590607014</v>
          </cell>
          <cell r="R27">
            <v>0</v>
          </cell>
          <cell r="S27">
            <v>0</v>
          </cell>
          <cell r="T27">
            <v>0</v>
          </cell>
          <cell r="U27">
            <v>3474.681737455041</v>
          </cell>
          <cell r="V27">
            <v>3688.091873819998</v>
          </cell>
          <cell r="W27">
            <v>4612.825326000001</v>
          </cell>
          <cell r="X27">
            <v>-213.410136364957</v>
          </cell>
          <cell r="Y27">
            <v>-1138.14358854496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94.909199999999998</v>
          </cell>
          <cell r="F29">
            <v>95.504999999999995</v>
          </cell>
          <cell r="G29">
            <v>97.491</v>
          </cell>
          <cell r="H29">
            <v>95.107799999999997</v>
          </cell>
          <cell r="I29">
            <v>95.902199999999993</v>
          </cell>
          <cell r="J29">
            <v>108.8289</v>
          </cell>
          <cell r="K29">
            <v>103.4667</v>
          </cell>
          <cell r="L29">
            <v>104.2611</v>
          </cell>
          <cell r="M29">
            <v>106.2471</v>
          </cell>
          <cell r="N29">
            <v>104.2611</v>
          </cell>
          <cell r="O29">
            <v>107.83590000000001</v>
          </cell>
          <cell r="P29">
            <v>106.8429</v>
          </cell>
          <cell r="T29">
            <v>0</v>
          </cell>
          <cell r="U29">
            <v>1220.6589000000001</v>
          </cell>
          <cell r="V29">
            <v>1142.45373</v>
          </cell>
          <cell r="W29">
            <v>1224.508</v>
          </cell>
          <cell r="X29">
            <v>78.20517000000018</v>
          </cell>
          <cell r="Y29">
            <v>-3.8490999999999076</v>
          </cell>
        </row>
        <row r="30">
          <cell r="A30">
            <v>14</v>
          </cell>
          <cell r="B30" t="str">
            <v>Light, Heat and Power</v>
          </cell>
          <cell r="E30">
            <v>10.01</v>
          </cell>
          <cell r="F30">
            <v>10.01</v>
          </cell>
          <cell r="G30">
            <v>10.01</v>
          </cell>
          <cell r="H30">
            <v>10.01</v>
          </cell>
          <cell r="I30">
            <v>10.01</v>
          </cell>
          <cell r="J30">
            <v>10.01</v>
          </cell>
          <cell r="K30">
            <v>10.01</v>
          </cell>
          <cell r="L30">
            <v>10.01</v>
          </cell>
          <cell r="M30">
            <v>10.01</v>
          </cell>
          <cell r="N30">
            <v>10.01</v>
          </cell>
          <cell r="O30">
            <v>10.01</v>
          </cell>
          <cell r="P30">
            <v>10.01</v>
          </cell>
          <cell r="T30">
            <v>0</v>
          </cell>
          <cell r="U30">
            <v>120.12</v>
          </cell>
          <cell r="V30">
            <v>125.91146000000001</v>
          </cell>
          <cell r="W30">
            <v>149.56899999999999</v>
          </cell>
          <cell r="X30">
            <v>-5.7914599999999865</v>
          </cell>
          <cell r="Y30">
            <v>-29.44899999999997</v>
          </cell>
        </row>
        <row r="31">
          <cell r="A31">
            <v>15</v>
          </cell>
          <cell r="B31" t="str">
            <v>Repair &amp; Maintenance</v>
          </cell>
          <cell r="E31">
            <v>9.9890000000000008</v>
          </cell>
          <cell r="F31">
            <v>9.9890000000000008</v>
          </cell>
          <cell r="G31">
            <v>9.9890000000000008</v>
          </cell>
          <cell r="H31">
            <v>22.989000000000001</v>
          </cell>
          <cell r="I31">
            <v>9.9890000000000008</v>
          </cell>
          <cell r="J31">
            <v>9.9890000000000008</v>
          </cell>
          <cell r="K31">
            <v>9.9890000000000008</v>
          </cell>
          <cell r="L31">
            <v>9.9890000000000008</v>
          </cell>
          <cell r="M31">
            <v>9.9890000000000008</v>
          </cell>
          <cell r="N31">
            <v>9.9890000000000008</v>
          </cell>
          <cell r="O31">
            <v>9.9890000000000008</v>
          </cell>
          <cell r="P31">
            <v>9.9890000000000008</v>
          </cell>
          <cell r="T31">
            <v>0</v>
          </cell>
          <cell r="U31">
            <v>132.86800000000002</v>
          </cell>
          <cell r="V31">
            <v>121.43692666666666</v>
          </cell>
          <cell r="W31">
            <v>216.595</v>
          </cell>
          <cell r="X31">
            <v>11.431073333333359</v>
          </cell>
          <cell r="Y31">
            <v>-83.726999999999975</v>
          </cell>
        </row>
        <row r="32">
          <cell r="A32">
            <v>16</v>
          </cell>
          <cell r="B32" t="str">
            <v>Common Area Maintenance</v>
          </cell>
          <cell r="E32">
            <v>25.33</v>
          </cell>
          <cell r="F32">
            <v>25.33</v>
          </cell>
          <cell r="G32">
            <v>25.33</v>
          </cell>
          <cell r="H32">
            <v>25.33</v>
          </cell>
          <cell r="I32">
            <v>25.33</v>
          </cell>
          <cell r="J32">
            <v>27.863</v>
          </cell>
          <cell r="K32">
            <v>27.863</v>
          </cell>
          <cell r="L32">
            <v>27.863</v>
          </cell>
          <cell r="M32">
            <v>27.863</v>
          </cell>
          <cell r="N32">
            <v>27.863</v>
          </cell>
          <cell r="O32">
            <v>27.863</v>
          </cell>
          <cell r="P32">
            <v>27.863</v>
          </cell>
          <cell r="T32">
            <v>0</v>
          </cell>
          <cell r="U32">
            <v>321.69099999999997</v>
          </cell>
          <cell r="V32">
            <v>303.95999999999998</v>
          </cell>
          <cell r="W32">
            <v>303.95999999999998</v>
          </cell>
          <cell r="X32">
            <v>17.730999999999995</v>
          </cell>
          <cell r="Y32">
            <v>17.730999999999995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17.665459963302297</v>
          </cell>
          <cell r="F33">
            <v>17.665459963302297</v>
          </cell>
          <cell r="G33">
            <v>17.518379963302298</v>
          </cell>
          <cell r="H33">
            <v>17.665459963302297</v>
          </cell>
          <cell r="I33">
            <v>18.957379963302301</v>
          </cell>
          <cell r="J33">
            <v>17.6764599633023</v>
          </cell>
          <cell r="K33">
            <v>17.671987890939299</v>
          </cell>
          <cell r="L33">
            <v>19.697747890939301</v>
          </cell>
          <cell r="M33">
            <v>17.682987890939298</v>
          </cell>
          <cell r="N33">
            <v>17.513907890939297</v>
          </cell>
          <cell r="O33">
            <v>17.682987890939298</v>
          </cell>
          <cell r="P33">
            <v>17.524907890939296</v>
          </cell>
          <cell r="R33">
            <v>0</v>
          </cell>
          <cell r="S33">
            <v>0</v>
          </cell>
          <cell r="T33">
            <v>0</v>
          </cell>
          <cell r="U33">
            <v>214.92312712544958</v>
          </cell>
          <cell r="V33">
            <v>237.55307627333329</v>
          </cell>
          <cell r="W33">
            <v>275.02032600000001</v>
          </cell>
          <cell r="X33">
            <v>-22.629949147883707</v>
          </cell>
          <cell r="Y33">
            <v>-60.097198874550429</v>
          </cell>
        </row>
        <row r="35">
          <cell r="B35" t="str">
            <v>Total Overhead Expenses</v>
          </cell>
          <cell r="C35">
            <v>0</v>
          </cell>
          <cell r="E35">
            <v>157.90365996330229</v>
          </cell>
          <cell r="F35">
            <v>158.49945996330229</v>
          </cell>
          <cell r="G35">
            <v>160.33837996330229</v>
          </cell>
          <cell r="H35">
            <v>171.10225996330229</v>
          </cell>
          <cell r="I35">
            <v>160.18857996330229</v>
          </cell>
          <cell r="J35">
            <v>174.36735996330231</v>
          </cell>
          <cell r="K35">
            <v>169.00068789093933</v>
          </cell>
          <cell r="L35">
            <v>171.82084789093932</v>
          </cell>
          <cell r="M35">
            <v>171.79208789093931</v>
          </cell>
          <cell r="N35">
            <v>169.63700789093932</v>
          </cell>
          <cell r="O35">
            <v>173.38088789093931</v>
          </cell>
          <cell r="P35">
            <v>172.2298078909393</v>
          </cell>
          <cell r="R35">
            <v>0</v>
          </cell>
          <cell r="S35">
            <v>0</v>
          </cell>
          <cell r="T35">
            <v>0</v>
          </cell>
          <cell r="U35">
            <v>2010.2610271254496</v>
          </cell>
          <cell r="V35">
            <v>1931.3151929400001</v>
          </cell>
          <cell r="W35">
            <v>2169.6523259999999</v>
          </cell>
          <cell r="X35">
            <v>1533.5195272355429</v>
          </cell>
          <cell r="Y35">
            <v>-159.39129887455033</v>
          </cell>
        </row>
        <row r="36">
          <cell r="V36" t="str">
            <v xml:space="preserve"> </v>
          </cell>
        </row>
        <row r="37">
          <cell r="B37" t="str">
            <v>E.B.I.T.D.</v>
          </cell>
          <cell r="C37">
            <v>0</v>
          </cell>
          <cell r="E37">
            <v>88.924118706467851</v>
          </cell>
          <cell r="F37">
            <v>101.71716870646782</v>
          </cell>
          <cell r="G37">
            <v>200.26200000000011</v>
          </cell>
          <cell r="H37">
            <v>80.18846870646783</v>
          </cell>
          <cell r="I37">
            <v>108.95394870646788</v>
          </cell>
          <cell r="J37">
            <v>196.32301870646785</v>
          </cell>
          <cell r="K37">
            <v>81.637248015130808</v>
          </cell>
          <cell r="L37">
            <v>96.668888015130847</v>
          </cell>
          <cell r="M37">
            <v>140.22714801513089</v>
          </cell>
          <cell r="N37">
            <v>98.85272801513085</v>
          </cell>
          <cell r="O37">
            <v>174.3419480151309</v>
          </cell>
          <cell r="P37">
            <v>153.17827801513084</v>
          </cell>
          <cell r="R37">
            <v>0</v>
          </cell>
          <cell r="S37">
            <v>0</v>
          </cell>
          <cell r="T37">
            <v>0</v>
          </cell>
          <cell r="U37">
            <v>1464.4207103295914</v>
          </cell>
          <cell r="V37">
            <v>1756.7766808799979</v>
          </cell>
          <cell r="W37">
            <v>2443.1730000000011</v>
          </cell>
          <cell r="X37">
            <v>-1746.9296636004999</v>
          </cell>
          <cell r="Y37">
            <v>-978.75228967040971</v>
          </cell>
        </row>
        <row r="38">
          <cell r="V38" t="str">
            <v xml:space="preserve"> </v>
          </cell>
        </row>
        <row r="39">
          <cell r="A39">
            <v>18</v>
          </cell>
          <cell r="B39" t="str">
            <v>Depreciation</v>
          </cell>
          <cell r="E39">
            <v>25.501840277777777</v>
          </cell>
          <cell r="F39">
            <v>25.501840277777777</v>
          </cell>
          <cell r="G39">
            <v>25.501840277777777</v>
          </cell>
          <cell r="H39">
            <v>28.008131944444443</v>
          </cell>
          <cell r="I39">
            <v>28.008131944444443</v>
          </cell>
          <cell r="J39">
            <v>28.008131944444443</v>
          </cell>
          <cell r="K39">
            <v>28.008131944444443</v>
          </cell>
          <cell r="L39">
            <v>28.008131944444443</v>
          </cell>
          <cell r="M39">
            <v>28.008131944444443</v>
          </cell>
          <cell r="N39">
            <v>28.008131944444443</v>
          </cell>
          <cell r="O39">
            <v>28.008131944444443</v>
          </cell>
          <cell r="P39">
            <v>28.008131944444443</v>
          </cell>
          <cell r="T39">
            <v>0</v>
          </cell>
          <cell r="U39">
            <v>328.57870833333334</v>
          </cell>
          <cell r="V39">
            <v>308.70829157407411</v>
          </cell>
          <cell r="W39">
            <v>291.90600000000001</v>
          </cell>
          <cell r="X39">
            <v>19.870416759259228</v>
          </cell>
          <cell r="Y39">
            <v>36.672708333333333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21.166999999999998</v>
          </cell>
          <cell r="W40">
            <v>198.422</v>
          </cell>
          <cell r="X40">
            <v>-21.166999999999998</v>
          </cell>
          <cell r="Y40">
            <v>-198.422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132.06682849589041</v>
          </cell>
          <cell r="W41">
            <v>148.93799999999999</v>
          </cell>
          <cell r="X41">
            <v>-132.06682849589041</v>
          </cell>
          <cell r="Y41">
            <v>-148.93799999999999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63.422278428690078</v>
          </cell>
          <cell r="F44">
            <v>76.215328428690043</v>
          </cell>
          <cell r="G44">
            <v>174.76015972222234</v>
          </cell>
          <cell r="H44">
            <v>52.180336762023387</v>
          </cell>
          <cell r="I44">
            <v>80.945816762023441</v>
          </cell>
          <cell r="J44">
            <v>168.31488676202341</v>
          </cell>
          <cell r="K44">
            <v>53.629116070686365</v>
          </cell>
          <cell r="L44">
            <v>68.660756070686404</v>
          </cell>
          <cell r="M44">
            <v>112.21901607068645</v>
          </cell>
          <cell r="N44">
            <v>70.844596070686407</v>
          </cell>
          <cell r="O44">
            <v>146.33381607068645</v>
          </cell>
          <cell r="P44">
            <v>125.1701460706864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1135.8420019962582</v>
          </cell>
          <cell r="V44">
            <v>1297.5579908100335</v>
          </cell>
          <cell r="W44">
            <v>1804.814000000001</v>
          </cell>
          <cell r="X44">
            <v>-161.71598881377531</v>
          </cell>
          <cell r="Y44">
            <v>-668.97199800374278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63.422278428690078</v>
          </cell>
          <cell r="F50">
            <v>76.215328428690043</v>
          </cell>
          <cell r="G50">
            <v>174.76015972222234</v>
          </cell>
          <cell r="H50">
            <v>52.180336762023387</v>
          </cell>
          <cell r="I50">
            <v>80.945816762023441</v>
          </cell>
          <cell r="J50">
            <v>168.31488676202341</v>
          </cell>
          <cell r="K50">
            <v>53.629116070686365</v>
          </cell>
          <cell r="L50">
            <v>68.660756070686404</v>
          </cell>
          <cell r="M50">
            <v>112.21901607068645</v>
          </cell>
          <cell r="N50">
            <v>70.844596070686407</v>
          </cell>
          <cell r="O50">
            <v>146.33381607068645</v>
          </cell>
          <cell r="P50">
            <v>125.1701460706864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1135.8420019962582</v>
          </cell>
          <cell r="V50">
            <v>1297.5579908100335</v>
          </cell>
          <cell r="W50">
            <v>1804.814000000001</v>
          </cell>
          <cell r="X50">
            <v>-161.71598881377531</v>
          </cell>
          <cell r="Y50">
            <v>-668.97199800374278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55.86</v>
          </cell>
          <cell r="F54">
            <v>58.8</v>
          </cell>
          <cell r="G54">
            <v>68.599999999999994</v>
          </cell>
          <cell r="H54">
            <v>56.84</v>
          </cell>
          <cell r="I54">
            <v>60.76</v>
          </cell>
          <cell r="J54">
            <v>83.3</v>
          </cell>
          <cell r="K54">
            <v>56.84</v>
          </cell>
          <cell r="L54">
            <v>60.76</v>
          </cell>
          <cell r="M54">
            <v>70.56</v>
          </cell>
          <cell r="N54">
            <v>60.76</v>
          </cell>
          <cell r="O54">
            <v>78.400000000000006</v>
          </cell>
          <cell r="P54">
            <v>73.5</v>
          </cell>
          <cell r="T54">
            <v>0</v>
          </cell>
          <cell r="U54">
            <v>784.98</v>
          </cell>
          <cell r="V54">
            <v>834</v>
          </cell>
          <cell r="W54">
            <v>1091.548</v>
          </cell>
          <cell r="X54">
            <v>-49.020000000000095</v>
          </cell>
          <cell r="Y54">
            <v>-306.5680000000001</v>
          </cell>
        </row>
        <row r="55">
          <cell r="A55">
            <v>28</v>
          </cell>
          <cell r="B55" t="str">
            <v>Admissions</v>
          </cell>
          <cell r="E55">
            <v>57</v>
          </cell>
          <cell r="F55">
            <v>60</v>
          </cell>
          <cell r="G55">
            <v>70</v>
          </cell>
          <cell r="H55">
            <v>58</v>
          </cell>
          <cell r="I55">
            <v>62</v>
          </cell>
          <cell r="J55">
            <v>85</v>
          </cell>
          <cell r="K55">
            <v>58</v>
          </cell>
          <cell r="L55">
            <v>62</v>
          </cell>
          <cell r="M55">
            <v>72</v>
          </cell>
          <cell r="N55">
            <v>62</v>
          </cell>
          <cell r="O55">
            <v>80</v>
          </cell>
          <cell r="P55">
            <v>75</v>
          </cell>
          <cell r="T55">
            <v>0</v>
          </cell>
          <cell r="U55">
            <v>801</v>
          </cell>
          <cell r="V55">
            <v>834</v>
          </cell>
          <cell r="W55">
            <v>1091.548</v>
          </cell>
          <cell r="X55">
            <v>-33</v>
          </cell>
          <cell r="Y55">
            <v>-290.548</v>
          </cell>
        </row>
        <row r="56">
          <cell r="B56" t="str">
            <v>Utilisation Rate</v>
          </cell>
          <cell r="E56">
            <v>0.26096033402922758</v>
          </cell>
          <cell r="F56">
            <v>0.2746950884518185</v>
          </cell>
          <cell r="G56">
            <v>0.25638208255503059</v>
          </cell>
          <cell r="H56">
            <v>0.26553858550342452</v>
          </cell>
          <cell r="I56">
            <v>0.28385159140021243</v>
          </cell>
          <cell r="J56">
            <v>0.31132110024539428</v>
          </cell>
          <cell r="K56">
            <v>0.26553858550342452</v>
          </cell>
          <cell r="L56">
            <v>0.28385159140021243</v>
          </cell>
          <cell r="M56">
            <v>0.26370728491374573</v>
          </cell>
          <cell r="N56">
            <v>0.28385159140021243</v>
          </cell>
          <cell r="O56">
            <v>0.29300809434860636</v>
          </cell>
          <cell r="P56">
            <v>0.34336886056477312</v>
          </cell>
          <cell r="U56">
            <v>0.2820907254485982</v>
          </cell>
          <cell r="V56">
            <v>0.29371244072925207</v>
          </cell>
          <cell r="W56">
            <v>0.36240550978236041</v>
          </cell>
          <cell r="X56">
            <v>-1.1621715280653866E-2</v>
          </cell>
          <cell r="Y56">
            <v>-8.0314784333762212E-2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6.6384419544364492</v>
          </cell>
          <cell r="W57">
            <v>6.7622651500437918</v>
          </cell>
          <cell r="X57">
            <v>-1.8441954436449137E-2</v>
          </cell>
          <cell r="Y57">
            <v>-0.1422651500437917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2.110548392795478E-2</v>
          </cell>
          <cell r="W58">
            <v>1.8489875208244792E-2</v>
          </cell>
          <cell r="X58">
            <v>1.8945160720452228E-3</v>
          </cell>
          <cell r="Y58">
            <v>4.5101247917552108E-3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0.18164714239870572</v>
          </cell>
          <cell r="W59">
            <v>0.19980307474157918</v>
          </cell>
          <cell r="X59">
            <v>1.3352857601294288E-2</v>
          </cell>
          <cell r="Y59">
            <v>-4.8030747415791775E-3</v>
          </cell>
        </row>
        <row r="60">
          <cell r="B60" t="str">
            <v>Concess. Rev per Patron (S$)</v>
          </cell>
          <cell r="C60" t="str">
            <v>N.A.</v>
          </cell>
          <cell r="E60">
            <v>1.35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1.35</v>
          </cell>
          <cell r="O60">
            <v>1.35</v>
          </cell>
          <cell r="P60">
            <v>1.35</v>
          </cell>
          <cell r="R60" t="str">
            <v>N.A.</v>
          </cell>
          <cell r="S60" t="str">
            <v>N.A.</v>
          </cell>
          <cell r="U60">
            <v>1.35</v>
          </cell>
          <cell r="V60">
            <v>1.3812812470023981</v>
          </cell>
          <cell r="W60">
            <v>1.3128428616973324</v>
          </cell>
          <cell r="X60">
            <v>-3.1281247002397983E-2</v>
          </cell>
          <cell r="Y60">
            <v>3.7157138302667647E-2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0.46617160693994947</v>
          </cell>
          <cell r="W61">
            <v>0.46589269667541255</v>
          </cell>
          <cell r="X61">
            <v>-1.1716069399493878E-3</v>
          </cell>
          <cell r="Y61">
            <v>-8.9269667541247433E-4</v>
          </cell>
        </row>
        <row r="62">
          <cell r="B62" t="str">
            <v>Direct Payroll : Net Box</v>
          </cell>
          <cell r="C62" t="str">
            <v>N.A.</v>
          </cell>
          <cell r="E62">
            <v>8.8774040203079108E-2</v>
          </cell>
          <cell r="F62">
            <v>8.4335338192925158E-2</v>
          </cell>
          <cell r="G62">
            <v>7.4661191908135249E-2</v>
          </cell>
          <cell r="H62">
            <v>8.7243453303026033E-2</v>
          </cell>
          <cell r="I62">
            <v>8.1614843412508215E-2</v>
          </cell>
          <cell r="J62">
            <v>6.1485687453758438E-2</v>
          </cell>
          <cell r="K62">
            <v>8.894361155831304E-2</v>
          </cell>
          <cell r="L62">
            <v>8.3205314038421879E-2</v>
          </cell>
          <cell r="M62">
            <v>7.3956841838557136E-2</v>
          </cell>
          <cell r="N62">
            <v>8.3205314038421879E-2</v>
          </cell>
          <cell r="O62">
            <v>6.6561157654701428E-2</v>
          </cell>
          <cell r="P62">
            <v>7.0998568165014847E-2</v>
          </cell>
          <cell r="R62" t="str">
            <v>N.A.</v>
          </cell>
          <cell r="S62" t="str">
            <v>N.A.</v>
          </cell>
          <cell r="U62">
            <v>7.7582914209383E-2</v>
          </cell>
          <cell r="V62">
            <v>9.360934780897627E-2</v>
          </cell>
          <cell r="W62">
            <v>9.0891528187915002E-2</v>
          </cell>
          <cell r="X62">
            <v>-1.6026433599593271E-2</v>
          </cell>
          <cell r="Y62">
            <v>-1.3308613978532002E-2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7.3737032138567596E-2</v>
          </cell>
          <cell r="F63">
            <v>7.0050180531639222E-2</v>
          </cell>
          <cell r="G63">
            <v>6.2014691396719612E-2</v>
          </cell>
          <cell r="H63">
            <v>7.2465703998247463E-2</v>
          </cell>
          <cell r="I63">
            <v>6.779049728868311E-2</v>
          </cell>
          <cell r="J63">
            <v>5.1070922326710275E-2</v>
          </cell>
          <cell r="K63">
            <v>7.3877880616817104E-2</v>
          </cell>
          <cell r="L63">
            <v>6.9111565738312772E-2</v>
          </cell>
          <cell r="M63">
            <v>6.1429647800658502E-2</v>
          </cell>
          <cell r="N63">
            <v>6.9111565738312772E-2</v>
          </cell>
          <cell r="O63">
            <v>5.5286683020592649E-2</v>
          </cell>
          <cell r="P63">
            <v>5.8972461888632165E-2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6.4441517197756024E-2</v>
          </cell>
          <cell r="V63">
            <v>7.7486492515234262E-2</v>
          </cell>
          <cell r="W63">
            <v>7.6114475819480179E-2</v>
          </cell>
          <cell r="X63">
            <v>-1.3044975317478238E-2</v>
          </cell>
          <cell r="Y63">
            <v>-1.1672958621724155E-2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0.5876841461443838</v>
          </cell>
          <cell r="F64">
            <v>0.55829993883716456</v>
          </cell>
          <cell r="G64">
            <v>0.49425709043185534</v>
          </cell>
          <cell r="H64">
            <v>0.57755166086603227</v>
          </cell>
          <cell r="I64">
            <v>0.54029026339080444</v>
          </cell>
          <cell r="J64">
            <v>0.40703525094388088</v>
          </cell>
          <cell r="K64">
            <v>0.58880670851603234</v>
          </cell>
          <cell r="L64">
            <v>0.55081917893435284</v>
          </cell>
          <cell r="M64">
            <v>0.48959429297124823</v>
          </cell>
          <cell r="N64">
            <v>0.55081917893435284</v>
          </cell>
          <cell r="O64">
            <v>0.44063486367412341</v>
          </cell>
          <cell r="P64">
            <v>0.47001052125239834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0.51359889206611553</v>
          </cell>
          <cell r="V64">
            <v>0.62142022182254175</v>
          </cell>
          <cell r="W64">
            <v>0.61463261349936049</v>
          </cell>
          <cell r="X64">
            <v>-0.10782132975642622</v>
          </cell>
          <cell r="Y64">
            <v>-0.10103372143324496</v>
          </cell>
        </row>
        <row r="65">
          <cell r="B65" t="str">
            <v>Gross Margin :Total Rev</v>
          </cell>
          <cell r="C65" t="str">
            <v>N.A.</v>
          </cell>
          <cell r="E65">
            <v>0.51398079956306164</v>
          </cell>
          <cell r="F65">
            <v>0.51616188867032109</v>
          </cell>
          <cell r="G65">
            <v>0.5202578862055528</v>
          </cell>
          <cell r="H65">
            <v>0.51473156730283176</v>
          </cell>
          <cell r="I65">
            <v>0.51750453342377523</v>
          </cell>
          <cell r="J65">
            <v>0.52700725104421642</v>
          </cell>
          <cell r="K65">
            <v>0.5133944187173588</v>
          </cell>
          <cell r="L65">
            <v>0.51624935009667094</v>
          </cell>
          <cell r="M65">
            <v>0.5202248681852214</v>
          </cell>
          <cell r="N65">
            <v>0.51624935009667094</v>
          </cell>
          <cell r="O65">
            <v>0.52404388659357515</v>
          </cell>
          <cell r="P65">
            <v>0.52174850496042813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0.51897935526928285</v>
          </cell>
          <cell r="V65">
            <v>0.51766506613518781</v>
          </cell>
          <cell r="W65">
            <v>0.50357233594361006</v>
          </cell>
          <cell r="X65">
            <v>1.3142891340950369E-3</v>
          </cell>
          <cell r="Y65">
            <v>1.5407019325672788E-2</v>
          </cell>
        </row>
        <row r="66">
          <cell r="B66" t="str">
            <v>G&amp;A % of total revenue</v>
          </cell>
          <cell r="C66" t="str">
            <v>N.A.</v>
          </cell>
          <cell r="E66">
            <v>3.6785597170305009E-2</v>
          </cell>
          <cell r="F66">
            <v>3.5040947327234895E-2</v>
          </cell>
          <cell r="G66">
            <v>3.0005568694381927E-2</v>
          </cell>
          <cell r="H66">
            <v>3.6185059202822417E-2</v>
          </cell>
          <cell r="I66">
            <v>3.6451058557464958E-2</v>
          </cell>
          <cell r="J66">
            <v>2.5130467661131084E-2</v>
          </cell>
          <cell r="K66">
            <v>3.6198430688677147E-2</v>
          </cell>
          <cell r="L66">
            <v>3.7874630524509297E-2</v>
          </cell>
          <cell r="M66">
            <v>2.9482573463688808E-2</v>
          </cell>
          <cell r="N66">
            <v>3.3675565048466173E-2</v>
          </cell>
          <cell r="O66">
            <v>2.6649563227012632E-2</v>
          </cell>
          <cell r="P66">
            <v>2.8098854600392777E-2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3.2100973377124205E-2</v>
          </cell>
          <cell r="V66">
            <v>3.3343239037123364E-2</v>
          </cell>
          <cell r="W66">
            <v>3.002338441370956E-2</v>
          </cell>
          <cell r="X66">
            <v>-1.2422656599991588E-3</v>
          </cell>
          <cell r="Y66">
            <v>2.0775889634146449E-3</v>
          </cell>
        </row>
        <row r="67">
          <cell r="B67" t="str">
            <v>E.B.I.T.D. : Total Rev</v>
          </cell>
          <cell r="C67" t="str">
            <v>N.A.</v>
          </cell>
          <cell r="E67">
            <v>0.18517076918777392</v>
          </cell>
          <cell r="F67">
            <v>0.20176468420992744</v>
          </cell>
          <cell r="G67">
            <v>0.34300975378214116</v>
          </cell>
          <cell r="H67">
            <v>0.1642541147275508</v>
          </cell>
          <cell r="I67">
            <v>0.20949555118136043</v>
          </cell>
          <cell r="J67">
            <v>0.27911070898705082</v>
          </cell>
          <cell r="K67">
            <v>0.16722172299615509</v>
          </cell>
          <cell r="L67">
            <v>0.18587396067102646</v>
          </cell>
          <cell r="M67">
            <v>0.23379856495168669</v>
          </cell>
          <cell r="N67">
            <v>0.19007302614706958</v>
          </cell>
          <cell r="O67">
            <v>0.26274613744040648</v>
          </cell>
          <cell r="P67">
            <v>0.24560095771521975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0.21872625279530952</v>
          </cell>
          <cell r="V67">
            <v>0.24658331402968878</v>
          </cell>
          <cell r="W67">
            <v>0.26671600326804956</v>
          </cell>
          <cell r="X67">
            <v>-2.7857061234379255E-2</v>
          </cell>
          <cell r="Y67">
            <v>-4.7989750472740039E-2</v>
          </cell>
        </row>
        <row r="68">
          <cell r="B68" t="str">
            <v>No of Concession Transactions</v>
          </cell>
          <cell r="E68">
            <v>17</v>
          </cell>
          <cell r="F68">
            <v>18</v>
          </cell>
          <cell r="G68">
            <v>21</v>
          </cell>
          <cell r="H68">
            <v>17</v>
          </cell>
          <cell r="I68">
            <v>18</v>
          </cell>
          <cell r="J68">
            <v>25</v>
          </cell>
          <cell r="K68">
            <v>17</v>
          </cell>
          <cell r="L68">
            <v>18</v>
          </cell>
          <cell r="M68">
            <v>21</v>
          </cell>
          <cell r="N68">
            <v>18</v>
          </cell>
          <cell r="O68">
            <v>24</v>
          </cell>
          <cell r="P68">
            <v>22</v>
          </cell>
          <cell r="Q68" t="str">
            <v/>
          </cell>
          <cell r="R68">
            <v>26</v>
          </cell>
          <cell r="S68">
            <v>27</v>
          </cell>
          <cell r="T68">
            <v>28</v>
          </cell>
          <cell r="U68">
            <v>236</v>
          </cell>
          <cell r="V68">
            <v>219</v>
          </cell>
          <cell r="W68">
            <v>0</v>
          </cell>
          <cell r="X68">
            <v>17</v>
          </cell>
          <cell r="Y68">
            <v>236</v>
          </cell>
        </row>
        <row r="69">
          <cell r="B69" t="str">
            <v>Strike Rate %(No of Trans/Adm)</v>
          </cell>
          <cell r="E69">
            <v>0.2982456140350877</v>
          </cell>
          <cell r="F69">
            <v>0.3</v>
          </cell>
          <cell r="G69">
            <v>0.3</v>
          </cell>
          <cell r="H69">
            <v>0.29310344827586204</v>
          </cell>
          <cell r="I69">
            <v>0.29032258064516131</v>
          </cell>
          <cell r="J69">
            <v>0.29411764705882354</v>
          </cell>
          <cell r="K69">
            <v>0.29310344827586204</v>
          </cell>
          <cell r="L69">
            <v>0.29032258064516131</v>
          </cell>
          <cell r="M69">
            <v>0.29166666666666669</v>
          </cell>
          <cell r="N69">
            <v>0.29032258064516131</v>
          </cell>
          <cell r="O69">
            <v>0.3</v>
          </cell>
          <cell r="P69">
            <v>0.29333333333333333</v>
          </cell>
          <cell r="Q69" t="str">
            <v/>
          </cell>
          <cell r="R69" t="str">
            <v>#DIV/0!</v>
          </cell>
          <cell r="S69" t="str">
            <v>#DIV/0!</v>
          </cell>
          <cell r="T69" t="str">
            <v>#DIV/0!</v>
          </cell>
          <cell r="U69">
            <v>0.29463171036204744</v>
          </cell>
          <cell r="V69">
            <v>0.26258992805755393</v>
          </cell>
          <cell r="W69">
            <v>0</v>
          </cell>
          <cell r="X69">
            <v>3.2041782304493505E-2</v>
          </cell>
          <cell r="Y69">
            <v>0.29463171036204744</v>
          </cell>
        </row>
        <row r="70">
          <cell r="B70" t="str">
            <v>Ave Sales (Total Sale/No of Trans) (S$)</v>
          </cell>
          <cell r="E70">
            <v>4.526470588235294</v>
          </cell>
          <cell r="F70">
            <v>4.5</v>
          </cell>
          <cell r="G70">
            <v>4.5</v>
          </cell>
          <cell r="H70">
            <v>4.605882352941177</v>
          </cell>
          <cell r="I70">
            <v>4.6500000000000004</v>
          </cell>
          <cell r="J70">
            <v>4.59</v>
          </cell>
          <cell r="K70">
            <v>4.605882352941177</v>
          </cell>
          <cell r="L70">
            <v>4.6500000000000004</v>
          </cell>
          <cell r="M70">
            <v>4.628571428571429</v>
          </cell>
          <cell r="N70">
            <v>4.6500000000000004</v>
          </cell>
          <cell r="O70">
            <v>4.5</v>
          </cell>
          <cell r="P70">
            <v>4.6022727272727275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4.5819915254237298</v>
          </cell>
          <cell r="V70">
            <v>5.2602217351598171</v>
          </cell>
          <cell r="W70" t="str">
            <v>N.A.</v>
          </cell>
          <cell r="X70">
            <v>-0.67823020973608728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38</v>
          </cell>
          <cell r="F71">
            <v>40</v>
          </cell>
          <cell r="G71">
            <v>48</v>
          </cell>
          <cell r="H71">
            <v>37</v>
          </cell>
          <cell r="I71">
            <v>40</v>
          </cell>
          <cell r="J71">
            <v>57</v>
          </cell>
          <cell r="K71">
            <v>38</v>
          </cell>
          <cell r="L71">
            <v>42</v>
          </cell>
          <cell r="M71">
            <v>47</v>
          </cell>
          <cell r="N71">
            <v>40</v>
          </cell>
          <cell r="O71">
            <v>54</v>
          </cell>
          <cell r="P71">
            <v>51</v>
          </cell>
          <cell r="Q71" t="str">
            <v/>
          </cell>
          <cell r="R71">
            <v>47.768999999999998</v>
          </cell>
          <cell r="S71">
            <v>48.768999999999998</v>
          </cell>
          <cell r="T71">
            <v>49.768999999999998</v>
          </cell>
          <cell r="U71">
            <v>532</v>
          </cell>
          <cell r="V71">
            <v>494</v>
          </cell>
          <cell r="W71">
            <v>0</v>
          </cell>
          <cell r="X71">
            <v>38</v>
          </cell>
          <cell r="Y71">
            <v>532</v>
          </cell>
        </row>
        <row r="72">
          <cell r="B72" t="str">
            <v>Combo Sales as % of Total Sales</v>
          </cell>
          <cell r="E72">
            <v>0.49382716049382713</v>
          </cell>
          <cell r="F72">
            <v>0.49382716049382713</v>
          </cell>
          <cell r="G72">
            <v>0.50793650793650791</v>
          </cell>
          <cell r="H72">
            <v>0.47254150702426556</v>
          </cell>
          <cell r="I72">
            <v>0.47789725209080047</v>
          </cell>
          <cell r="J72">
            <v>0.49673202614379081</v>
          </cell>
          <cell r="K72">
            <v>0.4853128991060025</v>
          </cell>
          <cell r="L72">
            <v>0.50179211469534046</v>
          </cell>
          <cell r="M72">
            <v>0.48353909465020573</v>
          </cell>
          <cell r="N72">
            <v>0.47789725209080047</v>
          </cell>
          <cell r="O72">
            <v>0.5</v>
          </cell>
          <cell r="P72">
            <v>0.50370370370370365</v>
          </cell>
          <cell r="Q72" t="str">
            <v/>
          </cell>
          <cell r="R72" t="str">
            <v>#DIV/0!</v>
          </cell>
          <cell r="S72" t="str">
            <v>#DIV/0!</v>
          </cell>
          <cell r="T72" t="str">
            <v>#DIV/0!</v>
          </cell>
          <cell r="U72">
            <v>0.49197762056688393</v>
          </cell>
          <cell r="V72">
            <v>0.42882370290204963</v>
          </cell>
          <cell r="W72">
            <v>0</v>
          </cell>
          <cell r="X72">
            <v>6.3153917664834303E-2</v>
          </cell>
          <cell r="Y72">
            <v>0.49197762056688393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/>
          </cell>
          <cell r="R73">
            <v>5.1360000000000001</v>
          </cell>
          <cell r="S73">
            <v>5.1360000000000001</v>
          </cell>
          <cell r="T73">
            <v>5.1360000000000001</v>
          </cell>
          <cell r="U73">
            <v>73.013999999999996</v>
          </cell>
          <cell r="V73">
            <v>67.687999999999988</v>
          </cell>
          <cell r="W73">
            <v>0</v>
          </cell>
          <cell r="X73">
            <v>5.3260000000000076</v>
          </cell>
          <cell r="Y73">
            <v>73.013999999999996</v>
          </cell>
        </row>
        <row r="74">
          <cell r="B74" t="str">
            <v>Admissions/labour hour paid</v>
          </cell>
          <cell r="E74">
            <v>10.702215546376268</v>
          </cell>
          <cell r="F74">
            <v>10.46207497820401</v>
          </cell>
          <cell r="G74">
            <v>9.5667623342900097</v>
          </cell>
          <cell r="H74">
            <v>11.6</v>
          </cell>
          <cell r="I74">
            <v>10.333333333333334</v>
          </cell>
          <cell r="J74">
            <v>12.142857142857142</v>
          </cell>
          <cell r="K74">
            <v>10.906355772846934</v>
          </cell>
          <cell r="L74">
            <v>10.333333333333334</v>
          </cell>
          <cell r="M74">
            <v>10.285714285714286</v>
          </cell>
          <cell r="N74">
            <v>11.658518239939825</v>
          </cell>
          <cell r="O74">
            <v>11.428571428571429</v>
          </cell>
          <cell r="P74">
            <v>12.5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10.970498808447696</v>
          </cell>
          <cell r="V74">
            <v>12.321238624276093</v>
          </cell>
          <cell r="W74" t="str">
            <v>N.A.</v>
          </cell>
          <cell r="X74">
            <v>-1.3507398158283976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48.62153</v>
          </cell>
          <cell r="W77">
            <v>3.8690000000000002</v>
          </cell>
          <cell r="X77">
            <v>-21.43403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T78">
            <v>0</v>
          </cell>
          <cell r="U78">
            <v>12</v>
          </cell>
          <cell r="V78">
            <v>7.6340000000000021</v>
          </cell>
          <cell r="W78">
            <v>3.923</v>
          </cell>
          <cell r="X78">
            <v>4.3659999999999979</v>
          </cell>
          <cell r="Y78">
            <v>8.077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58.76</v>
          </cell>
          <cell r="W82">
            <v>54.470999999999997</v>
          </cell>
          <cell r="X82">
            <v>-20.695999999999998</v>
          </cell>
          <cell r="Y82">
            <v>-16.406999999999996</v>
          </cell>
        </row>
        <row r="83">
          <cell r="C83">
            <v>0</v>
          </cell>
          <cell r="E83">
            <v>6.4376250000000006</v>
          </cell>
          <cell r="F83">
            <v>6.4376250000000006</v>
          </cell>
          <cell r="G83">
            <v>6.4376250000000006</v>
          </cell>
          <cell r="H83">
            <v>6.4376250000000006</v>
          </cell>
          <cell r="I83">
            <v>6.4376250000000006</v>
          </cell>
          <cell r="J83">
            <v>6.4376250000000006</v>
          </cell>
          <cell r="K83">
            <v>6.4376250000000006</v>
          </cell>
          <cell r="L83">
            <v>6.4376250000000006</v>
          </cell>
          <cell r="M83">
            <v>6.4376250000000006</v>
          </cell>
          <cell r="N83">
            <v>6.4376250000000006</v>
          </cell>
          <cell r="O83">
            <v>6.4376250000000006</v>
          </cell>
          <cell r="P83">
            <v>6.4376250000000006</v>
          </cell>
          <cell r="R83">
            <v>0</v>
          </cell>
          <cell r="S83">
            <v>0</v>
          </cell>
          <cell r="T83">
            <v>0</v>
          </cell>
          <cell r="U83">
            <v>77.251499999999993</v>
          </cell>
          <cell r="V83">
            <v>115.01553</v>
          </cell>
          <cell r="W83">
            <v>62.262999999999998</v>
          </cell>
          <cell r="X83">
            <v>-37.764030000000005</v>
          </cell>
          <cell r="Y83">
            <v>14.988499999999995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0.75468000000000013</v>
          </cell>
          <cell r="F86">
            <v>0.7944</v>
          </cell>
          <cell r="G86">
            <v>0.92680000000000007</v>
          </cell>
          <cell r="H86">
            <v>0.76791999999999994</v>
          </cell>
          <cell r="I86">
            <v>0.82088000000000005</v>
          </cell>
          <cell r="J86">
            <v>1.1254000000000002</v>
          </cell>
          <cell r="K86">
            <v>0.76791999999999994</v>
          </cell>
          <cell r="L86">
            <v>0.82088000000000005</v>
          </cell>
          <cell r="M86">
            <v>0.95328000000000002</v>
          </cell>
          <cell r="N86">
            <v>0.82088000000000005</v>
          </cell>
          <cell r="O86">
            <v>1.0592000000000001</v>
          </cell>
          <cell r="P86">
            <v>0.99299999999999999</v>
          </cell>
          <cell r="U86">
            <v>10.605240000000002</v>
          </cell>
          <cell r="V86">
            <v>11.072921179999998</v>
          </cell>
          <cell r="W86">
            <v>14.762674000000001</v>
          </cell>
          <cell r="X86">
            <v>-0.46768117999999603</v>
          </cell>
          <cell r="Y86">
            <v>-4.1574339999999985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0.75468000000000013</v>
          </cell>
          <cell r="F91">
            <v>0.7944</v>
          </cell>
          <cell r="G91">
            <v>0.92680000000000007</v>
          </cell>
          <cell r="H91">
            <v>0.76791999999999994</v>
          </cell>
          <cell r="I91">
            <v>0.82088000000000005</v>
          </cell>
          <cell r="J91">
            <v>1.1254000000000002</v>
          </cell>
          <cell r="K91">
            <v>0.76791999999999994</v>
          </cell>
          <cell r="L91">
            <v>0.82088000000000005</v>
          </cell>
          <cell r="M91">
            <v>0.95328000000000002</v>
          </cell>
          <cell r="N91">
            <v>0.82088000000000005</v>
          </cell>
          <cell r="O91">
            <v>1.0592000000000001</v>
          </cell>
          <cell r="P91">
            <v>0.99299999999999999</v>
          </cell>
          <cell r="U91">
            <v>10.605240000000002</v>
          </cell>
          <cell r="V91">
            <v>11.072921179999998</v>
          </cell>
          <cell r="W91">
            <v>14.762674000000001</v>
          </cell>
          <cell r="X91">
            <v>-0.46768117999999603</v>
          </cell>
          <cell r="Y91">
            <v>-4.1574339999999985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30.818469663563214</v>
          </cell>
          <cell r="F94">
            <v>30.818469663563214</v>
          </cell>
          <cell r="G94">
            <v>31.918469663563215</v>
          </cell>
          <cell r="H94">
            <v>30.818469663563214</v>
          </cell>
          <cell r="I94">
            <v>30.818469663563214</v>
          </cell>
          <cell r="J94">
            <v>31.918469663563215</v>
          </cell>
          <cell r="K94">
            <v>31.471262427263216</v>
          </cell>
          <cell r="L94">
            <v>31.471262427263216</v>
          </cell>
          <cell r="M94">
            <v>32.571262427263214</v>
          </cell>
          <cell r="N94">
            <v>31.471262427263216</v>
          </cell>
          <cell r="O94">
            <v>32.571262427263214</v>
          </cell>
          <cell r="P94">
            <v>32.571262427263214</v>
          </cell>
          <cell r="T94">
            <v>0</v>
          </cell>
          <cell r="U94">
            <v>379.23839254495857</v>
          </cell>
          <cell r="V94">
            <v>474.64974999999987</v>
          </cell>
          <cell r="W94">
            <v>588.10900000000004</v>
          </cell>
          <cell r="X94">
            <v>-95.411357455041298</v>
          </cell>
          <cell r="Y94">
            <v>-208.87060745504147</v>
          </cell>
        </row>
        <row r="95">
          <cell r="A95">
            <v>67</v>
          </cell>
          <cell r="B95" t="str">
            <v>Bonus/Commission</v>
          </cell>
          <cell r="E95">
            <v>1.6555266666666666</v>
          </cell>
          <cell r="F95">
            <v>1.6555266666666666</v>
          </cell>
          <cell r="G95">
            <v>1.6555266666666666</v>
          </cell>
          <cell r="H95">
            <v>1.6555266666666666</v>
          </cell>
          <cell r="I95">
            <v>1.6555266666666666</v>
          </cell>
          <cell r="J95">
            <v>1.6555266666666666</v>
          </cell>
          <cell r="K95">
            <v>1.6555266666666666</v>
          </cell>
          <cell r="L95">
            <v>1.6555266666666666</v>
          </cell>
          <cell r="M95">
            <v>1.6555266666666666</v>
          </cell>
          <cell r="N95">
            <v>1.6555266666666666</v>
          </cell>
          <cell r="O95">
            <v>1.6555266666666666</v>
          </cell>
          <cell r="P95">
            <v>1.6555266666666666</v>
          </cell>
          <cell r="T95">
            <v>0</v>
          </cell>
          <cell r="U95">
            <v>19.866319999999998</v>
          </cell>
          <cell r="V95">
            <v>25.927974999999996</v>
          </cell>
          <cell r="W95">
            <v>50.03</v>
          </cell>
          <cell r="X95">
            <v>-6.0616549999999982</v>
          </cell>
          <cell r="Y95">
            <v>-30.163680000000003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11.432999999999998</v>
          </cell>
          <cell r="W97">
            <v>22.122</v>
          </cell>
          <cell r="X97">
            <v>-4.7969999999999979</v>
          </cell>
          <cell r="Y97">
            <v>-15.486000000000001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6.2537400000000014</v>
          </cell>
          <cell r="W98">
            <v>10.64</v>
          </cell>
          <cell r="X98">
            <v>-0.60174000000000127</v>
          </cell>
          <cell r="Y98">
            <v>-4.9880000000000004</v>
          </cell>
        </row>
        <row r="99">
          <cell r="C99">
            <v>0</v>
          </cell>
          <cell r="E99">
            <v>33.497996330229874</v>
          </cell>
          <cell r="F99">
            <v>33.497996330229874</v>
          </cell>
          <cell r="G99">
            <v>34.597996330229876</v>
          </cell>
          <cell r="H99">
            <v>33.497996330229874</v>
          </cell>
          <cell r="I99">
            <v>33.497996330229874</v>
          </cell>
          <cell r="J99">
            <v>34.597996330229876</v>
          </cell>
          <cell r="K99">
            <v>34.150789093929873</v>
          </cell>
          <cell r="L99">
            <v>34.150789093929873</v>
          </cell>
          <cell r="M99">
            <v>35.250789093929875</v>
          </cell>
          <cell r="N99">
            <v>34.150789093929873</v>
          </cell>
          <cell r="O99">
            <v>35.250789093929875</v>
          </cell>
          <cell r="P99">
            <v>35.250789093929875</v>
          </cell>
          <cell r="R99">
            <v>0</v>
          </cell>
          <cell r="S99">
            <v>0</v>
          </cell>
          <cell r="T99">
            <v>0</v>
          </cell>
          <cell r="U99">
            <v>411.39271254495856</v>
          </cell>
          <cell r="V99">
            <v>518.26446499999986</v>
          </cell>
          <cell r="W99">
            <v>670.90099999999995</v>
          </cell>
          <cell r="X99">
            <v>-106.8717524550413</v>
          </cell>
          <cell r="Y99">
            <v>-259.5082874550414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13.756609999999998</v>
          </cell>
          <cell r="W102">
            <v>15.471</v>
          </cell>
          <cell r="X102">
            <v>1.8433900000000047</v>
          </cell>
          <cell r="Y102">
            <v>0.12900000000000311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23.907093333333329</v>
          </cell>
          <cell r="W104">
            <v>24.76</v>
          </cell>
          <cell r="X104">
            <v>9.2906666666671356E-2</v>
          </cell>
          <cell r="Y104">
            <v>-0.76000000000000156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9.5634599999999992</v>
          </cell>
          <cell r="W105">
            <v>11.818</v>
          </cell>
          <cell r="X105">
            <v>2.4365400000000008</v>
          </cell>
          <cell r="Y105">
            <v>0.18200000000000038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3.0898899999999991</v>
          </cell>
          <cell r="W106">
            <v>0</v>
          </cell>
          <cell r="X106">
            <v>2.9101100000000009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0.35499999999999998</v>
          </cell>
          <cell r="F108">
            <v>0.35499999999999998</v>
          </cell>
          <cell r="G108">
            <v>0.35499999999999998</v>
          </cell>
          <cell r="H108">
            <v>0.35499999999999998</v>
          </cell>
          <cell r="I108">
            <v>0.35499999999999998</v>
          </cell>
          <cell r="J108">
            <v>0.35499999999999998</v>
          </cell>
          <cell r="K108">
            <v>0.35499999999999998</v>
          </cell>
          <cell r="L108">
            <v>0.35499999999999998</v>
          </cell>
          <cell r="M108">
            <v>0.35499999999999998</v>
          </cell>
          <cell r="N108">
            <v>0.35499999999999998</v>
          </cell>
          <cell r="O108">
            <v>0.35499999999999998</v>
          </cell>
          <cell r="P108">
            <v>0.35499999999999998</v>
          </cell>
          <cell r="T108">
            <v>0</v>
          </cell>
          <cell r="U108">
            <v>4.26</v>
          </cell>
          <cell r="V108">
            <v>6.9903329400000018</v>
          </cell>
          <cell r="W108">
            <v>13.173325999999999</v>
          </cell>
          <cell r="X108">
            <v>-2.730332940000002</v>
          </cell>
          <cell r="Y108">
            <v>-8.9133259999999996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4.9004799999999999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6.1924000000000001</v>
          </cell>
          <cell r="J111">
            <v>4.9004799999999999</v>
          </cell>
          <cell r="K111">
            <v>4.9004799999999999</v>
          </cell>
          <cell r="L111">
            <v>6.92624</v>
          </cell>
          <cell r="M111">
            <v>4.9004799999999999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61.649200000000008</v>
          </cell>
          <cell r="V111">
            <v>87.973470000000006</v>
          </cell>
          <cell r="W111">
            <v>118.69</v>
          </cell>
          <cell r="X111">
            <v>-26.324269999999999</v>
          </cell>
          <cell r="Y111">
            <v>-57.04079999999999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53.609690000000001</v>
          </cell>
          <cell r="W112">
            <v>40.445</v>
          </cell>
          <cell r="X112">
            <v>-5.6096900000000005</v>
          </cell>
          <cell r="Y112">
            <v>7.5549999999999997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6.8279599999999991</v>
          </cell>
          <cell r="W113">
            <v>8.1020000000000003</v>
          </cell>
          <cell r="X113">
            <v>0.37203999999999926</v>
          </cell>
          <cell r="Y113">
            <v>-0.90200000000000191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1.075</v>
          </cell>
          <cell r="W114">
            <v>1.8140000000000001</v>
          </cell>
          <cell r="X114">
            <v>1.325</v>
          </cell>
          <cell r="Y114">
            <v>0.58599999999999985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4.5141099999999996</v>
          </cell>
          <cell r="W115">
            <v>5.0839999999999996</v>
          </cell>
          <cell r="X115">
            <v>1.4858900000000004</v>
          </cell>
          <cell r="Y115">
            <v>0.91600000000000037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0.25</v>
          </cell>
          <cell r="F117">
            <v>0.25</v>
          </cell>
          <cell r="G117">
            <v>0.25</v>
          </cell>
          <cell r="H117">
            <v>0.25</v>
          </cell>
          <cell r="I117">
            <v>0.25</v>
          </cell>
          <cell r="J117">
            <v>0.25</v>
          </cell>
          <cell r="K117">
            <v>0.25</v>
          </cell>
          <cell r="L117">
            <v>0.25</v>
          </cell>
          <cell r="M117">
            <v>0.25</v>
          </cell>
          <cell r="N117">
            <v>0.25</v>
          </cell>
          <cell r="O117">
            <v>0.25</v>
          </cell>
          <cell r="P117">
            <v>0.25</v>
          </cell>
          <cell r="T117">
            <v>0</v>
          </cell>
          <cell r="U117">
            <v>3</v>
          </cell>
          <cell r="V117">
            <v>2.2673299999999994</v>
          </cell>
          <cell r="W117">
            <v>5.5659999999999998</v>
          </cell>
          <cell r="X117">
            <v>0.7326700000000006</v>
          </cell>
          <cell r="Y117">
            <v>-2.5659999999999998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0.45997996330229879</v>
          </cell>
          <cell r="F119">
            <v>0.45997996330229879</v>
          </cell>
          <cell r="G119">
            <v>0.4709799633022988</v>
          </cell>
          <cell r="H119">
            <v>0.45997996330229879</v>
          </cell>
          <cell r="I119">
            <v>0.45997996330229879</v>
          </cell>
          <cell r="J119">
            <v>0.4709799633022988</v>
          </cell>
          <cell r="K119">
            <v>0.46650789093929884</v>
          </cell>
          <cell r="L119">
            <v>0.46650789093929884</v>
          </cell>
          <cell r="M119">
            <v>0.4775078909392988</v>
          </cell>
          <cell r="N119">
            <v>0.46650789093929884</v>
          </cell>
          <cell r="O119">
            <v>0.4775078909392988</v>
          </cell>
          <cell r="P119">
            <v>0.4775078909392988</v>
          </cell>
          <cell r="T119">
            <v>0</v>
          </cell>
          <cell r="U119">
            <v>5.6139271254495853</v>
          </cell>
          <cell r="V119">
            <v>5.7906599999999999</v>
          </cell>
          <cell r="W119">
            <v>9.5779999999999994</v>
          </cell>
          <cell r="X119">
            <v>-0.17673287455041464</v>
          </cell>
          <cell r="Y119">
            <v>-3.9640728745504141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2.5874699999999997</v>
          </cell>
          <cell r="W124">
            <v>4.9189999999999969</v>
          </cell>
          <cell r="X124">
            <v>1.0125299999999995</v>
          </cell>
          <cell r="Y124">
            <v>-1.3189999999999977</v>
          </cell>
        </row>
        <row r="125">
          <cell r="C125">
            <v>0</v>
          </cell>
          <cell r="E125">
            <v>17.665459963302297</v>
          </cell>
          <cell r="F125">
            <v>17.665459963302297</v>
          </cell>
          <cell r="G125">
            <v>17.518379963302298</v>
          </cell>
          <cell r="H125">
            <v>17.665459963302297</v>
          </cell>
          <cell r="I125">
            <v>18.957379963302301</v>
          </cell>
          <cell r="J125">
            <v>17.6764599633023</v>
          </cell>
          <cell r="K125">
            <v>17.671987890939299</v>
          </cell>
          <cell r="L125">
            <v>19.697747890939301</v>
          </cell>
          <cell r="M125">
            <v>17.682987890939298</v>
          </cell>
          <cell r="N125">
            <v>17.513907890939297</v>
          </cell>
          <cell r="O125">
            <v>17.682987890939298</v>
          </cell>
          <cell r="P125">
            <v>17.524907890939296</v>
          </cell>
          <cell r="R125">
            <v>0</v>
          </cell>
          <cell r="S125">
            <v>0</v>
          </cell>
          <cell r="T125">
            <v>0</v>
          </cell>
          <cell r="U125">
            <v>214.92312712544958</v>
          </cell>
          <cell r="V125">
            <v>237.55307627333329</v>
          </cell>
          <cell r="W125">
            <v>275.02032600000001</v>
          </cell>
          <cell r="X125">
            <v>-22.629949147883707</v>
          </cell>
          <cell r="Y125">
            <v>-60.097198874550429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2" refreshError="1">
        <row r="11">
          <cell r="A11">
            <v>1</v>
          </cell>
          <cell r="B11" t="str">
            <v>Net Film Revenue</v>
          </cell>
          <cell r="E11">
            <v>317.76</v>
          </cell>
          <cell r="F11">
            <v>331</v>
          </cell>
          <cell r="G11">
            <v>423.68</v>
          </cell>
          <cell r="H11">
            <v>297.89999999999998</v>
          </cell>
          <cell r="I11">
            <v>344.24</v>
          </cell>
          <cell r="J11">
            <v>496.5</v>
          </cell>
          <cell r="K11">
            <v>344.24</v>
          </cell>
          <cell r="L11">
            <v>357.48</v>
          </cell>
          <cell r="M11">
            <v>397.2</v>
          </cell>
          <cell r="N11">
            <v>337.62</v>
          </cell>
          <cell r="O11">
            <v>390.58</v>
          </cell>
          <cell r="P11">
            <v>430.3</v>
          </cell>
          <cell r="Q11">
            <v>0</v>
          </cell>
          <cell r="T11">
            <v>0</v>
          </cell>
          <cell r="U11">
            <v>4468.5</v>
          </cell>
          <cell r="V11">
            <v>4654.9493000000002</v>
          </cell>
          <cell r="W11">
            <v>6780.2759999999998</v>
          </cell>
          <cell r="X11">
            <v>-186.44930000000113</v>
          </cell>
          <cell r="Y11">
            <v>-2311.7760000000007</v>
          </cell>
        </row>
        <row r="12">
          <cell r="A12">
            <v>2</v>
          </cell>
          <cell r="B12" t="str">
            <v>Concession Sales</v>
          </cell>
          <cell r="E12">
            <v>57.6</v>
          </cell>
          <cell r="F12">
            <v>60</v>
          </cell>
          <cell r="G12">
            <v>76.8</v>
          </cell>
          <cell r="H12">
            <v>54</v>
          </cell>
          <cell r="I12">
            <v>62.4</v>
          </cell>
          <cell r="J12">
            <v>90</v>
          </cell>
          <cell r="K12">
            <v>62.4</v>
          </cell>
          <cell r="L12">
            <v>64.8</v>
          </cell>
          <cell r="M12">
            <v>72</v>
          </cell>
          <cell r="N12">
            <v>61.2</v>
          </cell>
          <cell r="O12">
            <v>70.8</v>
          </cell>
          <cell r="P12">
            <v>78</v>
          </cell>
          <cell r="T12">
            <v>0</v>
          </cell>
          <cell r="U12">
            <v>810</v>
          </cell>
          <cell r="V12">
            <v>791.82263</v>
          </cell>
          <cell r="W12">
            <v>1057.2180000000001</v>
          </cell>
          <cell r="X12">
            <v>18.177369999999883</v>
          </cell>
          <cell r="Y12">
            <v>-247.21800000000019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12</v>
          </cell>
          <cell r="F14">
            <v>12</v>
          </cell>
          <cell r="G14">
            <v>16</v>
          </cell>
          <cell r="H14">
            <v>10</v>
          </cell>
          <cell r="I14">
            <v>12</v>
          </cell>
          <cell r="J14">
            <v>15</v>
          </cell>
          <cell r="K14">
            <v>10</v>
          </cell>
          <cell r="L14">
            <v>15</v>
          </cell>
          <cell r="M14">
            <v>12</v>
          </cell>
          <cell r="N14">
            <v>10</v>
          </cell>
          <cell r="O14">
            <v>12</v>
          </cell>
          <cell r="P14">
            <v>15</v>
          </cell>
          <cell r="T14">
            <v>0</v>
          </cell>
          <cell r="U14">
            <v>151</v>
          </cell>
          <cell r="V14">
            <v>168.21816999999999</v>
          </cell>
          <cell r="W14">
            <v>200.64500000000001</v>
          </cell>
          <cell r="X14">
            <v>-17.218169999999986</v>
          </cell>
          <cell r="Y14">
            <v>-49.645000000000003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288.80450999999999</v>
          </cell>
          <cell r="W15">
            <v>260.94299999999998</v>
          </cell>
          <cell r="X15">
            <v>-54.804509999999993</v>
          </cell>
          <cell r="Y15">
            <v>-26.942999999999984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6.4376250000000006</v>
          </cell>
          <cell r="F16">
            <v>6.4376250000000006</v>
          </cell>
          <cell r="G16">
            <v>6.4376250000000006</v>
          </cell>
          <cell r="H16">
            <v>6.4376250000000006</v>
          </cell>
          <cell r="I16">
            <v>6.4376250000000006</v>
          </cell>
          <cell r="J16">
            <v>6.4376250000000006</v>
          </cell>
          <cell r="K16">
            <v>6.4376250000000006</v>
          </cell>
          <cell r="L16">
            <v>6.4376250000000006</v>
          </cell>
          <cell r="M16">
            <v>6.4376250000000006</v>
          </cell>
          <cell r="N16">
            <v>6.4376250000000006</v>
          </cell>
          <cell r="O16">
            <v>6.4376250000000006</v>
          </cell>
          <cell r="P16">
            <v>6.4376250000000006</v>
          </cell>
          <cell r="R16">
            <v>0</v>
          </cell>
          <cell r="S16">
            <v>0</v>
          </cell>
          <cell r="T16">
            <v>0</v>
          </cell>
          <cell r="U16">
            <v>77.251499999999979</v>
          </cell>
          <cell r="V16">
            <v>121.23273</v>
          </cell>
          <cell r="W16">
            <v>86.550999999999988</v>
          </cell>
          <cell r="X16">
            <v>-43.981230000000025</v>
          </cell>
          <cell r="Y16">
            <v>-9.299500000000009</v>
          </cell>
        </row>
        <row r="17">
          <cell r="B17" t="str">
            <v>TOTAL REVENUE</v>
          </cell>
          <cell r="C17">
            <v>0</v>
          </cell>
          <cell r="E17">
            <v>413.29762500000004</v>
          </cell>
          <cell r="F17">
            <v>428.93762500000003</v>
          </cell>
          <cell r="G17">
            <v>542.41762500000004</v>
          </cell>
          <cell r="H17">
            <v>387.837625</v>
          </cell>
          <cell r="I17">
            <v>444.57762500000001</v>
          </cell>
          <cell r="J17">
            <v>627.43762500000003</v>
          </cell>
          <cell r="K17">
            <v>442.57762500000001</v>
          </cell>
          <cell r="L17">
            <v>463.21762500000006</v>
          </cell>
          <cell r="M17">
            <v>507.13762500000001</v>
          </cell>
          <cell r="N17">
            <v>434.75762500000002</v>
          </cell>
          <cell r="O17">
            <v>499.31762500000002</v>
          </cell>
          <cell r="P17">
            <v>549.23762499999998</v>
          </cell>
          <cell r="R17">
            <v>0</v>
          </cell>
          <cell r="S17">
            <v>0</v>
          </cell>
          <cell r="T17">
            <v>0</v>
          </cell>
          <cell r="U17">
            <v>5740.7515000000003</v>
          </cell>
          <cell r="V17">
            <v>6025.0273399999996</v>
          </cell>
          <cell r="W17">
            <v>8385.6329999999998</v>
          </cell>
          <cell r="X17">
            <v>-284.27583999999933</v>
          </cell>
          <cell r="Y17">
            <v>-2644.8814999999995</v>
          </cell>
        </row>
        <row r="19">
          <cell r="A19">
            <v>7</v>
          </cell>
          <cell r="B19" t="str">
            <v>Film Hire</v>
          </cell>
          <cell r="E19">
            <v>147.75839999999999</v>
          </cell>
          <cell r="F19">
            <v>153.91499999999999</v>
          </cell>
          <cell r="G19">
            <v>197.0112</v>
          </cell>
          <cell r="H19">
            <v>138.52349999999998</v>
          </cell>
          <cell r="I19">
            <v>160.07160000000002</v>
          </cell>
          <cell r="J19">
            <v>230.8725</v>
          </cell>
          <cell r="K19">
            <v>160.07160000000002</v>
          </cell>
          <cell r="L19">
            <v>166.22820000000002</v>
          </cell>
          <cell r="M19">
            <v>184.69800000000001</v>
          </cell>
          <cell r="N19">
            <v>156.9933</v>
          </cell>
          <cell r="O19">
            <v>181.61969999999999</v>
          </cell>
          <cell r="P19">
            <v>200.08950000000002</v>
          </cell>
          <cell r="U19">
            <v>2077.8525</v>
          </cell>
          <cell r="V19">
            <v>2163.2345749999999</v>
          </cell>
          <cell r="W19">
            <v>3170.377</v>
          </cell>
          <cell r="X19">
            <v>-85.382074999999986</v>
          </cell>
          <cell r="Y19">
            <v>-1092.5245</v>
          </cell>
        </row>
        <row r="20">
          <cell r="A20">
            <v>8</v>
          </cell>
          <cell r="B20" t="str">
            <v>Concession Cost</v>
          </cell>
          <cell r="E20">
            <v>12.671999999999999</v>
          </cell>
          <cell r="F20">
            <v>13.2</v>
          </cell>
          <cell r="G20">
            <v>16.896000000000001</v>
          </cell>
          <cell r="H20">
            <v>11.88</v>
          </cell>
          <cell r="I20">
            <v>13.728</v>
          </cell>
          <cell r="J20">
            <v>19.8</v>
          </cell>
          <cell r="K20">
            <v>13.728</v>
          </cell>
          <cell r="L20">
            <v>14.256</v>
          </cell>
          <cell r="M20">
            <v>15.84</v>
          </cell>
          <cell r="N20">
            <v>13.463999999999999</v>
          </cell>
          <cell r="O20">
            <v>15.575999999999999</v>
          </cell>
          <cell r="P20">
            <v>17.16</v>
          </cell>
          <cell r="T20">
            <v>0</v>
          </cell>
          <cell r="U20">
            <v>178.2</v>
          </cell>
          <cell r="V20">
            <v>166.74259999999998</v>
          </cell>
          <cell r="W20">
            <v>267.28199999999998</v>
          </cell>
          <cell r="X20">
            <v>11.457400000000007</v>
          </cell>
          <cell r="Y20">
            <v>-89.081999999999994</v>
          </cell>
        </row>
        <row r="21">
          <cell r="A21">
            <v>9</v>
          </cell>
          <cell r="B21" t="str">
            <v>Less Concession Rebates</v>
          </cell>
          <cell r="E21">
            <v>-1.44</v>
          </cell>
          <cell r="F21">
            <v>-1.5</v>
          </cell>
          <cell r="G21">
            <v>-1.92</v>
          </cell>
          <cell r="H21">
            <v>-1.35</v>
          </cell>
          <cell r="I21">
            <v>-1.56</v>
          </cell>
          <cell r="J21">
            <v>-2.25</v>
          </cell>
          <cell r="K21">
            <v>-1.56</v>
          </cell>
          <cell r="L21">
            <v>-1.62</v>
          </cell>
          <cell r="M21">
            <v>-1.8</v>
          </cell>
          <cell r="N21">
            <v>-1.53</v>
          </cell>
          <cell r="O21">
            <v>-1.77</v>
          </cell>
          <cell r="P21">
            <v>-1.95</v>
          </cell>
          <cell r="U21">
            <v>-20.25</v>
          </cell>
          <cell r="V21">
            <v>-25.43</v>
          </cell>
          <cell r="W21">
            <v>-48.585000000000001</v>
          </cell>
          <cell r="X21">
            <v>5.18</v>
          </cell>
          <cell r="Y21">
            <v>28.335000000000001</v>
          </cell>
        </row>
        <row r="22">
          <cell r="A22">
            <v>10</v>
          </cell>
          <cell r="B22" t="str">
            <v>Advertising Cost</v>
          </cell>
          <cell r="E22">
            <v>7.3084799999999994</v>
          </cell>
          <cell r="F22">
            <v>7.6129999999999995</v>
          </cell>
          <cell r="G22">
            <v>9.7446400000000004</v>
          </cell>
          <cell r="H22">
            <v>6.8516999999999992</v>
          </cell>
          <cell r="I22">
            <v>7.9175199999999997</v>
          </cell>
          <cell r="J22">
            <v>11.419499999999999</v>
          </cell>
          <cell r="K22">
            <v>7.9175199999999997</v>
          </cell>
          <cell r="L22">
            <v>8.2220399999999998</v>
          </cell>
          <cell r="M22">
            <v>9.1356000000000002</v>
          </cell>
          <cell r="N22">
            <v>7.7652599999999996</v>
          </cell>
          <cell r="O22">
            <v>8.9833400000000001</v>
          </cell>
          <cell r="P22">
            <v>9.8969000000000005</v>
          </cell>
          <cell r="T22">
            <v>0</v>
          </cell>
          <cell r="U22">
            <v>102.77549999999998</v>
          </cell>
          <cell r="V22">
            <v>114.00804500000001</v>
          </cell>
          <cell r="W22">
            <v>147.23500000000001</v>
          </cell>
          <cell r="X22">
            <v>-11.23254500000003</v>
          </cell>
          <cell r="Y22">
            <v>-44.459500000000034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0.63551999999999997</v>
          </cell>
          <cell r="F23">
            <v>0.66200000000000003</v>
          </cell>
          <cell r="G23">
            <v>0.84736</v>
          </cell>
          <cell r="H23">
            <v>0.5958</v>
          </cell>
          <cell r="I23">
            <v>0.68847999999999998</v>
          </cell>
          <cell r="J23">
            <v>0.99299999999999999</v>
          </cell>
          <cell r="K23">
            <v>0.68847999999999998</v>
          </cell>
          <cell r="L23">
            <v>0.71496000000000004</v>
          </cell>
          <cell r="M23">
            <v>0.7944</v>
          </cell>
          <cell r="N23">
            <v>0.67524000000000006</v>
          </cell>
          <cell r="O23">
            <v>0.78115999999999997</v>
          </cell>
          <cell r="P23">
            <v>0.86060000000000003</v>
          </cell>
          <cell r="R23">
            <v>0</v>
          </cell>
          <cell r="S23">
            <v>0</v>
          </cell>
          <cell r="T23">
            <v>0</v>
          </cell>
          <cell r="U23">
            <v>8.9370000000000012</v>
          </cell>
          <cell r="V23">
            <v>9.3098986000000004</v>
          </cell>
          <cell r="W23">
            <v>13.560551999999999</v>
          </cell>
          <cell r="X23">
            <v>-0.37289859999999919</v>
          </cell>
          <cell r="Y23">
            <v>-4.6235519999999983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31.82965695689655</v>
          </cell>
          <cell r="F24">
            <v>31.82965695689655</v>
          </cell>
          <cell r="G24">
            <v>31.82965695689655</v>
          </cell>
          <cell r="H24">
            <v>31.82965695689655</v>
          </cell>
          <cell r="I24">
            <v>31.82965695689655</v>
          </cell>
          <cell r="J24">
            <v>31.82965695689655</v>
          </cell>
          <cell r="K24">
            <v>32.483311881896547</v>
          </cell>
          <cell r="L24">
            <v>32.483311881896547</v>
          </cell>
          <cell r="M24">
            <v>32.483311881896547</v>
          </cell>
          <cell r="N24">
            <v>32.483311881896547</v>
          </cell>
          <cell r="O24">
            <v>32.483311881896547</v>
          </cell>
          <cell r="P24">
            <v>32.483311881896547</v>
          </cell>
          <cell r="R24">
            <v>0</v>
          </cell>
          <cell r="S24">
            <v>0</v>
          </cell>
          <cell r="T24">
            <v>0</v>
          </cell>
          <cell r="U24">
            <v>385.87781303275858</v>
          </cell>
          <cell r="V24">
            <v>467.71003666666684</v>
          </cell>
          <cell r="W24">
            <v>659.72299999999996</v>
          </cell>
          <cell r="X24">
            <v>-81.832223633908256</v>
          </cell>
          <cell r="Y24">
            <v>-273.84518696724137</v>
          </cell>
        </row>
        <row r="25">
          <cell r="B25" t="str">
            <v>TOTAL COST</v>
          </cell>
          <cell r="C25">
            <v>0</v>
          </cell>
          <cell r="E25">
            <v>198.76405695689655</v>
          </cell>
          <cell r="F25">
            <v>205.71965695689656</v>
          </cell>
          <cell r="G25">
            <v>254.40885695689656</v>
          </cell>
          <cell r="H25">
            <v>188.33065695689652</v>
          </cell>
          <cell r="I25">
            <v>212.67525695689656</v>
          </cell>
          <cell r="J25">
            <v>292.66465695689652</v>
          </cell>
          <cell r="K25">
            <v>213.32891188189657</v>
          </cell>
          <cell r="L25">
            <v>220.28451188189655</v>
          </cell>
          <cell r="M25">
            <v>241.15131188189656</v>
          </cell>
          <cell r="N25">
            <v>209.85111188189657</v>
          </cell>
          <cell r="O25">
            <v>237.67351188189653</v>
          </cell>
          <cell r="P25">
            <v>258.54031188189657</v>
          </cell>
          <cell r="R25">
            <v>0</v>
          </cell>
          <cell r="S25">
            <v>0</v>
          </cell>
          <cell r="T25">
            <v>0</v>
          </cell>
          <cell r="U25">
            <v>2733.392813032759</v>
          </cell>
          <cell r="V25">
            <v>2895.575155266667</v>
          </cell>
          <cell r="W25">
            <v>4209.5925520000001</v>
          </cell>
          <cell r="X25">
            <v>-162.182342233908</v>
          </cell>
          <cell r="Y25">
            <v>-1476.199738967241</v>
          </cell>
        </row>
        <row r="27">
          <cell r="B27" t="str">
            <v>GROSS MARGIN</v>
          </cell>
          <cell r="C27">
            <v>0</v>
          </cell>
          <cell r="E27">
            <v>214.53356804310349</v>
          </cell>
          <cell r="F27">
            <v>223.21796804310347</v>
          </cell>
          <cell r="G27">
            <v>288.00876804310349</v>
          </cell>
          <cell r="H27">
            <v>199.50696804310348</v>
          </cell>
          <cell r="I27">
            <v>231.90236804310345</v>
          </cell>
          <cell r="J27">
            <v>334.7729680431035</v>
          </cell>
          <cell r="K27">
            <v>229.24871311810344</v>
          </cell>
          <cell r="L27">
            <v>242.93311311810351</v>
          </cell>
          <cell r="M27">
            <v>265.98631311810345</v>
          </cell>
          <cell r="N27">
            <v>224.90651311810345</v>
          </cell>
          <cell r="O27">
            <v>261.64411311810352</v>
          </cell>
          <cell r="P27">
            <v>290.69731311810341</v>
          </cell>
          <cell r="R27">
            <v>0</v>
          </cell>
          <cell r="S27">
            <v>0</v>
          </cell>
          <cell r="T27">
            <v>0</v>
          </cell>
          <cell r="U27">
            <v>3007.3586869672413</v>
          </cell>
          <cell r="V27">
            <v>3129.4521847333326</v>
          </cell>
          <cell r="W27">
            <v>4176.0404479999997</v>
          </cell>
          <cell r="X27">
            <v>-122.09349776609133</v>
          </cell>
          <cell r="Y27">
            <v>-1168.6817610327585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95.525500000000008</v>
          </cell>
          <cell r="F29">
            <v>95.525500000000008</v>
          </cell>
          <cell r="G29">
            <v>95.525500000000008</v>
          </cell>
          <cell r="H29">
            <v>95.525500000000008</v>
          </cell>
          <cell r="I29">
            <v>95.525500000000008</v>
          </cell>
          <cell r="J29">
            <v>95.525500000000008</v>
          </cell>
          <cell r="K29">
            <v>95.525500000000008</v>
          </cell>
          <cell r="L29">
            <v>95.525500000000008</v>
          </cell>
          <cell r="M29">
            <v>95.525500000000008</v>
          </cell>
          <cell r="N29">
            <v>95.525500000000008</v>
          </cell>
          <cell r="O29">
            <v>95.525500000000008</v>
          </cell>
          <cell r="P29">
            <v>95.525500000000008</v>
          </cell>
          <cell r="T29">
            <v>0</v>
          </cell>
          <cell r="U29">
            <v>1146.3059999999998</v>
          </cell>
          <cell r="V29">
            <v>1146.59656</v>
          </cell>
          <cell r="W29">
            <v>1157.9059999999999</v>
          </cell>
          <cell r="X29">
            <v>-0.29056000000014137</v>
          </cell>
          <cell r="Y29">
            <v>-11.600000000000136</v>
          </cell>
        </row>
        <row r="30">
          <cell r="A30">
            <v>14</v>
          </cell>
          <cell r="B30" t="str">
            <v>Light, Heat and Power</v>
          </cell>
          <cell r="E30">
            <v>13.4</v>
          </cell>
          <cell r="F30">
            <v>13.4</v>
          </cell>
          <cell r="G30">
            <v>13.4</v>
          </cell>
          <cell r="H30">
            <v>13.4</v>
          </cell>
          <cell r="I30">
            <v>13.4</v>
          </cell>
          <cell r="J30">
            <v>13.4</v>
          </cell>
          <cell r="K30">
            <v>13.4</v>
          </cell>
          <cell r="L30">
            <v>13.4</v>
          </cell>
          <cell r="M30">
            <v>13.4</v>
          </cell>
          <cell r="N30">
            <v>13.4</v>
          </cell>
          <cell r="O30">
            <v>13.4</v>
          </cell>
          <cell r="P30">
            <v>13.4</v>
          </cell>
          <cell r="T30">
            <v>0</v>
          </cell>
          <cell r="U30">
            <v>160.80000000000001</v>
          </cell>
          <cell r="V30">
            <v>162.47427999999999</v>
          </cell>
          <cell r="W30">
            <v>187.61699999999999</v>
          </cell>
          <cell r="X30">
            <v>-1.6742799999999534</v>
          </cell>
          <cell r="Y30">
            <v>-26.81699999999995</v>
          </cell>
        </row>
        <row r="31">
          <cell r="A31">
            <v>15</v>
          </cell>
          <cell r="B31" t="str">
            <v>Repair &amp; Maintenance</v>
          </cell>
          <cell r="E31">
            <v>10.536</v>
          </cell>
          <cell r="F31">
            <v>10.536</v>
          </cell>
          <cell r="G31">
            <v>15.536</v>
          </cell>
          <cell r="H31">
            <v>15.536</v>
          </cell>
          <cell r="I31">
            <v>10.536</v>
          </cell>
          <cell r="J31">
            <v>10.536</v>
          </cell>
          <cell r="K31">
            <v>10.536</v>
          </cell>
          <cell r="L31">
            <v>10.536</v>
          </cell>
          <cell r="M31">
            <v>52.536000000000001</v>
          </cell>
          <cell r="N31">
            <v>10.536</v>
          </cell>
          <cell r="O31">
            <v>10.536</v>
          </cell>
          <cell r="P31">
            <v>10.536</v>
          </cell>
          <cell r="T31">
            <v>0</v>
          </cell>
          <cell r="U31">
            <v>178.43200000000002</v>
          </cell>
          <cell r="V31">
            <v>146.07933666666668</v>
          </cell>
          <cell r="W31">
            <v>222.77800000000002</v>
          </cell>
          <cell r="X31">
            <v>32.352663333333339</v>
          </cell>
          <cell r="Y31">
            <v>-44.346000000000004</v>
          </cell>
        </row>
        <row r="32">
          <cell r="A32">
            <v>16</v>
          </cell>
          <cell r="B32" t="str">
            <v>Common Area Maintenance</v>
          </cell>
          <cell r="E32">
            <v>23.380500000000001</v>
          </cell>
          <cell r="F32">
            <v>23.380500000000001</v>
          </cell>
          <cell r="G32">
            <v>23.380500000000001</v>
          </cell>
          <cell r="H32">
            <v>23.380500000000001</v>
          </cell>
          <cell r="I32">
            <v>23.380500000000001</v>
          </cell>
          <cell r="J32">
            <v>23.380500000000001</v>
          </cell>
          <cell r="K32">
            <v>23.380500000000001</v>
          </cell>
          <cell r="L32">
            <v>23.380500000000001</v>
          </cell>
          <cell r="M32">
            <v>23.380500000000001</v>
          </cell>
          <cell r="N32">
            <v>23.380500000000001</v>
          </cell>
          <cell r="O32">
            <v>23.380500000000001</v>
          </cell>
          <cell r="P32">
            <v>23.380500000000001</v>
          </cell>
          <cell r="T32">
            <v>0</v>
          </cell>
          <cell r="U32">
            <v>280.56600000000003</v>
          </cell>
          <cell r="V32">
            <v>280.56414000000007</v>
          </cell>
          <cell r="W32">
            <v>276.94799999999998</v>
          </cell>
          <cell r="X32">
            <v>1.8599999999651118E-3</v>
          </cell>
          <cell r="Y32">
            <v>3.6180000000000518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17.224726569568965</v>
          </cell>
          <cell r="F33">
            <v>17.413206569568967</v>
          </cell>
          <cell r="G33">
            <v>17.255126569568965</v>
          </cell>
          <cell r="H33">
            <v>17.413206569568967</v>
          </cell>
          <cell r="I33">
            <v>20.255126569568969</v>
          </cell>
          <cell r="J33">
            <v>17.413206569568967</v>
          </cell>
          <cell r="K33">
            <v>17.419743118818968</v>
          </cell>
          <cell r="L33">
            <v>19.445503118818966</v>
          </cell>
          <cell r="M33">
            <v>17.419743118818968</v>
          </cell>
          <cell r="N33">
            <v>17.261663118818966</v>
          </cell>
          <cell r="O33">
            <v>17.419743118818968</v>
          </cell>
          <cell r="P33">
            <v>17.261663118818966</v>
          </cell>
          <cell r="R33">
            <v>0</v>
          </cell>
          <cell r="S33">
            <v>0</v>
          </cell>
          <cell r="T33">
            <v>0</v>
          </cell>
          <cell r="U33">
            <v>213.20265813032759</v>
          </cell>
          <cell r="V33">
            <v>253.71766661333336</v>
          </cell>
          <cell r="W33">
            <v>305.630448</v>
          </cell>
          <cell r="X33">
            <v>-40.515008483005772</v>
          </cell>
          <cell r="Y33">
            <v>-92.427789869672409</v>
          </cell>
        </row>
        <row r="35">
          <cell r="B35" t="str">
            <v>Total Overhead Expenses</v>
          </cell>
          <cell r="C35">
            <v>0</v>
          </cell>
          <cell r="E35">
            <v>160.06672656956897</v>
          </cell>
          <cell r="F35">
            <v>160.25520656956897</v>
          </cell>
          <cell r="G35">
            <v>165.09712656956899</v>
          </cell>
          <cell r="H35">
            <v>165.25520656956897</v>
          </cell>
          <cell r="I35">
            <v>163.09712656956899</v>
          </cell>
          <cell r="J35">
            <v>160.25520656956897</v>
          </cell>
          <cell r="K35">
            <v>160.26174311881897</v>
          </cell>
          <cell r="L35">
            <v>162.28750311881899</v>
          </cell>
          <cell r="M35">
            <v>202.26174311881897</v>
          </cell>
          <cell r="N35">
            <v>160.10366311881899</v>
          </cell>
          <cell r="O35">
            <v>160.26174311881897</v>
          </cell>
          <cell r="P35">
            <v>160.10366311881899</v>
          </cell>
          <cell r="R35">
            <v>0</v>
          </cell>
          <cell r="S35">
            <v>0</v>
          </cell>
          <cell r="T35">
            <v>0</v>
          </cell>
          <cell r="U35">
            <v>1979.3066581303276</v>
          </cell>
          <cell r="V35">
            <v>1989.4319832799999</v>
          </cell>
          <cell r="W35">
            <v>2150.8794479999997</v>
          </cell>
          <cell r="X35">
            <v>-10.125325149672335</v>
          </cell>
          <cell r="Y35">
            <v>-171.57278986967208</v>
          </cell>
        </row>
        <row r="37">
          <cell r="B37" t="str">
            <v>E.B.I.T.D.</v>
          </cell>
          <cell r="C37">
            <v>0</v>
          </cell>
          <cell r="E37">
            <v>54.466841473534515</v>
          </cell>
          <cell r="F37">
            <v>62.962761473534499</v>
          </cell>
          <cell r="G37">
            <v>122.9116414735345</v>
          </cell>
          <cell r="H37">
            <v>34.251761473534515</v>
          </cell>
          <cell r="I37">
            <v>68.805241473534466</v>
          </cell>
          <cell r="J37">
            <v>174.51776147353453</v>
          </cell>
          <cell r="K37">
            <v>68.986969999284469</v>
          </cell>
          <cell r="L37">
            <v>80.645609999284517</v>
          </cell>
          <cell r="M37">
            <v>63.724569999284483</v>
          </cell>
          <cell r="N37">
            <v>64.802849999284462</v>
          </cell>
          <cell r="O37">
            <v>101.38236999928455</v>
          </cell>
          <cell r="P37">
            <v>130.59364999928442</v>
          </cell>
          <cell r="R37">
            <v>0</v>
          </cell>
          <cell r="S37">
            <v>0</v>
          </cell>
          <cell r="T37">
            <v>0</v>
          </cell>
          <cell r="U37">
            <v>1028.0520288369137</v>
          </cell>
          <cell r="V37">
            <v>1140.0202014533327</v>
          </cell>
          <cell r="W37">
            <v>2025.1610000000001</v>
          </cell>
          <cell r="X37">
            <v>-111.968172616419</v>
          </cell>
          <cell r="Y37">
            <v>-997.10897116308638</v>
          </cell>
        </row>
        <row r="39">
          <cell r="A39">
            <v>18</v>
          </cell>
          <cell r="B39" t="str">
            <v>Depreciation</v>
          </cell>
          <cell r="E39">
            <v>32.664836111111114</v>
          </cell>
          <cell r="F39">
            <v>32.664836111111114</v>
          </cell>
          <cell r="G39">
            <v>32.664836111111114</v>
          </cell>
          <cell r="H39">
            <v>32.664836111111114</v>
          </cell>
          <cell r="I39">
            <v>32.664836111111114</v>
          </cell>
          <cell r="J39">
            <v>32.664836111111114</v>
          </cell>
          <cell r="K39">
            <v>33.641502777777781</v>
          </cell>
          <cell r="L39">
            <v>33.641502777777781</v>
          </cell>
          <cell r="M39">
            <v>33.641502777777781</v>
          </cell>
          <cell r="N39">
            <v>33.641502777777781</v>
          </cell>
          <cell r="O39">
            <v>33.641502777777781</v>
          </cell>
          <cell r="P39">
            <v>33.641502777777781</v>
          </cell>
          <cell r="T39">
            <v>0</v>
          </cell>
          <cell r="U39">
            <v>397.83803333333333</v>
          </cell>
          <cell r="V39">
            <v>392.34369657407404</v>
          </cell>
          <cell r="W39">
            <v>383.59</v>
          </cell>
          <cell r="X39">
            <v>5.4943367592592836</v>
          </cell>
          <cell r="Y39">
            <v>14.248033333333296</v>
          </cell>
        </row>
        <row r="40">
          <cell r="A40">
            <v>19</v>
          </cell>
          <cell r="B40" t="str">
            <v>Fixed Assets Written Off</v>
          </cell>
          <cell r="E40">
            <v>5.8293400000000002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5.8293400000000002</v>
          </cell>
          <cell r="V40">
            <v>22.727</v>
          </cell>
          <cell r="W40">
            <v>183.446</v>
          </cell>
          <cell r="X40">
            <v>-16.897660000000002</v>
          </cell>
          <cell r="Y40">
            <v>-177.61666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175.00614948356167</v>
          </cell>
          <cell r="W41">
            <v>197.39400000000001</v>
          </cell>
          <cell r="X41">
            <v>-175.00614948356167</v>
          </cell>
          <cell r="Y41">
            <v>-197.39400000000001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2.7230799999999999</v>
          </cell>
          <cell r="W43">
            <v>0.90700000000000003</v>
          </cell>
          <cell r="X43">
            <v>-2.7230799999999999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15.972665362423401</v>
          </cell>
          <cell r="F44">
            <v>30.297925362423385</v>
          </cell>
          <cell r="G44">
            <v>90.246805362423387</v>
          </cell>
          <cell r="H44">
            <v>1.5869253624234005</v>
          </cell>
          <cell r="I44">
            <v>36.140405362423351</v>
          </cell>
          <cell r="J44">
            <v>141.85292536242343</v>
          </cell>
          <cell r="K44">
            <v>35.345467221506688</v>
          </cell>
          <cell r="L44">
            <v>47.004107221506736</v>
          </cell>
          <cell r="M44">
            <v>30.083067221506703</v>
          </cell>
          <cell r="N44">
            <v>31.161347221506681</v>
          </cell>
          <cell r="O44">
            <v>67.740867221506761</v>
          </cell>
          <cell r="P44">
            <v>96.952147221506635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624.38465550358035</v>
          </cell>
          <cell r="V44">
            <v>552.66643539569691</v>
          </cell>
          <cell r="W44">
            <v>1261.6379999999999</v>
          </cell>
          <cell r="X44">
            <v>71.71822010788344</v>
          </cell>
          <cell r="Y44">
            <v>-637.25334449641957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15.972665362423401</v>
          </cell>
          <cell r="F50">
            <v>30.297925362423385</v>
          </cell>
          <cell r="G50">
            <v>90.246805362423387</v>
          </cell>
          <cell r="H50">
            <v>1.5869253624234005</v>
          </cell>
          <cell r="I50">
            <v>36.140405362423351</v>
          </cell>
          <cell r="J50">
            <v>141.85292536242343</v>
          </cell>
          <cell r="K50">
            <v>35.345467221506688</v>
          </cell>
          <cell r="L50">
            <v>47.004107221506736</v>
          </cell>
          <cell r="M50">
            <v>30.083067221506703</v>
          </cell>
          <cell r="N50">
            <v>31.161347221506681</v>
          </cell>
          <cell r="O50">
            <v>67.740867221506761</v>
          </cell>
          <cell r="P50">
            <v>96.952147221506635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624.38465550358035</v>
          </cell>
          <cell r="V50">
            <v>552.66643539569691</v>
          </cell>
          <cell r="W50">
            <v>1261.6379999999999</v>
          </cell>
          <cell r="X50">
            <v>71.71822010788344</v>
          </cell>
          <cell r="Y50">
            <v>-637.25334449641957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47.04</v>
          </cell>
          <cell r="F54">
            <v>49</v>
          </cell>
          <cell r="G54">
            <v>62.72</v>
          </cell>
          <cell r="H54">
            <v>44.1</v>
          </cell>
          <cell r="I54">
            <v>50.96</v>
          </cell>
          <cell r="J54">
            <v>73.5</v>
          </cell>
          <cell r="K54">
            <v>50.96</v>
          </cell>
          <cell r="L54">
            <v>52.92</v>
          </cell>
          <cell r="M54">
            <v>58.8</v>
          </cell>
          <cell r="N54">
            <v>49.98</v>
          </cell>
          <cell r="O54">
            <v>57.82</v>
          </cell>
          <cell r="P54">
            <v>63.7</v>
          </cell>
          <cell r="T54">
            <v>0</v>
          </cell>
          <cell r="U54">
            <v>661.5</v>
          </cell>
          <cell r="V54">
            <v>701</v>
          </cell>
          <cell r="W54">
            <v>1003.141</v>
          </cell>
          <cell r="X54">
            <v>-39.499999999999886</v>
          </cell>
          <cell r="Y54">
            <v>-341.64099999999985</v>
          </cell>
        </row>
        <row r="55">
          <cell r="A55">
            <v>28</v>
          </cell>
          <cell r="B55" t="str">
            <v>Admissions</v>
          </cell>
          <cell r="E55">
            <v>48</v>
          </cell>
          <cell r="F55">
            <v>50</v>
          </cell>
          <cell r="G55">
            <v>64</v>
          </cell>
          <cell r="H55">
            <v>45</v>
          </cell>
          <cell r="I55">
            <v>52</v>
          </cell>
          <cell r="J55">
            <v>75</v>
          </cell>
          <cell r="K55">
            <v>52</v>
          </cell>
          <cell r="L55">
            <v>54</v>
          </cell>
          <cell r="M55">
            <v>60</v>
          </cell>
          <cell r="N55">
            <v>51</v>
          </cell>
          <cell r="O55">
            <v>59</v>
          </cell>
          <cell r="P55">
            <v>65</v>
          </cell>
          <cell r="T55">
            <v>0</v>
          </cell>
          <cell r="U55">
            <v>675</v>
          </cell>
          <cell r="V55">
            <v>701</v>
          </cell>
          <cell r="W55">
            <v>1003.141</v>
          </cell>
          <cell r="X55">
            <v>-26</v>
          </cell>
          <cell r="Y55">
            <v>-328.14099999999996</v>
          </cell>
        </row>
        <row r="56">
          <cell r="B56" t="str">
            <v>Utilisation Rate</v>
          </cell>
          <cell r="E56">
            <v>0.20748322843903452</v>
          </cell>
          <cell r="F56">
            <v>0.21612836295732762</v>
          </cell>
          <cell r="G56">
            <v>0.22131544366830347</v>
          </cell>
          <cell r="H56">
            <v>0.19451552666159486</v>
          </cell>
          <cell r="I56">
            <v>0.22477349747562073</v>
          </cell>
          <cell r="J56">
            <v>0.25935403554879316</v>
          </cell>
          <cell r="K56">
            <v>0.22477349747562073</v>
          </cell>
          <cell r="L56">
            <v>0.23341863199391383</v>
          </cell>
          <cell r="M56">
            <v>0.20748322843903452</v>
          </cell>
          <cell r="N56">
            <v>0.22045093021647416</v>
          </cell>
          <cell r="O56">
            <v>0.20402517463171727</v>
          </cell>
          <cell r="P56">
            <v>0.2809668718445259</v>
          </cell>
          <cell r="U56">
            <v>0.22444099230184023</v>
          </cell>
          <cell r="V56">
            <v>0.23308612682013333</v>
          </cell>
          <cell r="W56">
            <v>0.31687209390478116</v>
          </cell>
          <cell r="X56">
            <v>-8.6451345182931016E-3</v>
          </cell>
          <cell r="Y56">
            <v>-9.2431101602940935E-2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Q57" t="str">
            <v/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6.6404412268188304</v>
          </cell>
          <cell r="W57">
            <v>6.7590458370259014</v>
          </cell>
          <cell r="X57">
            <v>-2.0441226818832092E-2</v>
          </cell>
          <cell r="Y57">
            <v>-0.13904583702590312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2.3E-2</v>
          </cell>
          <cell r="V58">
            <v>2.4491790920257713E-2</v>
          </cell>
          <cell r="W58">
            <v>2.1715192714868835E-2</v>
          </cell>
          <cell r="X58">
            <v>-1.4917909202577136E-3</v>
          </cell>
          <cell r="Y58">
            <v>1.2848072851311641E-3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0.17846496759002703</v>
          </cell>
          <cell r="W59">
            <v>0.20686083664863819</v>
          </cell>
          <cell r="X59">
            <v>1.6535032409972977E-2</v>
          </cell>
          <cell r="Y59">
            <v>-1.1860836648638184E-2</v>
          </cell>
        </row>
        <row r="60">
          <cell r="B60" t="str">
            <v>Concess. Rev per Patron (S$)</v>
          </cell>
          <cell r="C60" t="str">
            <v>N.A.</v>
          </cell>
          <cell r="E60">
            <v>1.2</v>
          </cell>
          <cell r="F60">
            <v>1.2</v>
          </cell>
          <cell r="G60">
            <v>1.2</v>
          </cell>
          <cell r="H60">
            <v>1.2</v>
          </cell>
          <cell r="I60">
            <v>1.2</v>
          </cell>
          <cell r="J60">
            <v>1.2</v>
          </cell>
          <cell r="K60">
            <v>1.2</v>
          </cell>
          <cell r="L60">
            <v>1.2</v>
          </cell>
          <cell r="M60">
            <v>1.2</v>
          </cell>
          <cell r="N60">
            <v>1.2</v>
          </cell>
          <cell r="O60">
            <v>1.2</v>
          </cell>
          <cell r="P60">
            <v>1.2</v>
          </cell>
          <cell r="R60" t="str">
            <v>N.A.</v>
          </cell>
          <cell r="S60" t="str">
            <v>N.A.</v>
          </cell>
          <cell r="U60">
            <v>1.2</v>
          </cell>
          <cell r="V60">
            <v>1.1295615263908703</v>
          </cell>
          <cell r="W60">
            <v>1.0539076759897164</v>
          </cell>
          <cell r="X60">
            <v>7.0438473609129471E-2</v>
          </cell>
          <cell r="Y60">
            <v>0.14609232401028338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0.46471710766001251</v>
          </cell>
          <cell r="W61">
            <v>0.46758819257505152</v>
          </cell>
          <cell r="X61">
            <v>2.8289233998757268E-4</v>
          </cell>
          <cell r="Y61">
            <v>-2.5881925750514401E-3</v>
          </cell>
        </row>
        <row r="62">
          <cell r="B62" t="str">
            <v>Direct Payroll : Net Box</v>
          </cell>
          <cell r="C62" t="str">
            <v>N.A.</v>
          </cell>
          <cell r="E62">
            <v>0.10016886001037434</v>
          </cell>
          <cell r="F62">
            <v>9.6162105609959359E-2</v>
          </cell>
          <cell r="G62">
            <v>7.5126645007780754E-2</v>
          </cell>
          <cell r="H62">
            <v>0.10684678401106597</v>
          </cell>
          <cell r="I62">
            <v>9.246356308649939E-2</v>
          </cell>
          <cell r="J62">
            <v>6.4108070406639572E-2</v>
          </cell>
          <cell r="K62">
            <v>9.4362397983664151E-2</v>
          </cell>
          <cell r="L62">
            <v>9.0867494354639547E-2</v>
          </cell>
          <cell r="M62">
            <v>8.1780744919175599E-2</v>
          </cell>
          <cell r="N62">
            <v>9.6212641081383055E-2</v>
          </cell>
          <cell r="O62">
            <v>8.3166859239839588E-2</v>
          </cell>
          <cell r="P62">
            <v>7.5489918386931323E-2</v>
          </cell>
          <cell r="R62" t="str">
            <v>N.A.</v>
          </cell>
          <cell r="S62" t="str">
            <v>N.A.</v>
          </cell>
          <cell r="U62">
            <v>8.6355110894653392E-2</v>
          </cell>
          <cell r="V62">
            <v>0.10047586053550933</v>
          </cell>
          <cell r="W62">
            <v>9.7300316388300417E-2</v>
          </cell>
          <cell r="X62">
            <v>-1.412074964085594E-2</v>
          </cell>
          <cell r="Y62">
            <v>-1.0945205493647026E-2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8.4797679446122515E-2</v>
          </cell>
          <cell r="F63">
            <v>8.1405772268277624E-2</v>
          </cell>
          <cell r="G63">
            <v>6.3598259584591893E-2</v>
          </cell>
          <cell r="H63">
            <v>9.0450858075864032E-2</v>
          </cell>
          <cell r="I63">
            <v>7.8274781027190016E-2</v>
          </cell>
          <cell r="J63">
            <v>5.4270514845518411E-2</v>
          </cell>
          <cell r="K63">
            <v>7.988223461021185E-2</v>
          </cell>
          <cell r="L63">
            <v>7.6923633328352142E-2</v>
          </cell>
          <cell r="M63">
            <v>6.9231269995516945E-2</v>
          </cell>
          <cell r="N63">
            <v>8.144855293590228E-2</v>
          </cell>
          <cell r="O63">
            <v>7.0404681351373163E-2</v>
          </cell>
          <cell r="P63">
            <v>6.3905787688169485E-2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7.3103687227954656E-2</v>
          </cell>
          <cell r="V63">
            <v>8.5869216239914573E-2</v>
          </cell>
          <cell r="W63">
            <v>8.4175247853459284E-2</v>
          </cell>
          <cell r="X63">
            <v>-1.2765529011959917E-2</v>
          </cell>
          <cell r="Y63">
            <v>-1.1071560625504628E-2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0.66311785326867811</v>
          </cell>
          <cell r="F64">
            <v>0.63659313913793103</v>
          </cell>
          <cell r="G64">
            <v>0.49733838995150859</v>
          </cell>
          <cell r="H64">
            <v>0.70732571015325663</v>
          </cell>
          <cell r="I64">
            <v>0.61210878763262599</v>
          </cell>
          <cell r="J64">
            <v>0.42439542609195402</v>
          </cell>
          <cell r="K64">
            <v>0.62467907465185668</v>
          </cell>
          <cell r="L64">
            <v>0.60154281262771381</v>
          </cell>
          <cell r="M64">
            <v>0.54138853136494247</v>
          </cell>
          <cell r="N64">
            <v>0.63692768395875587</v>
          </cell>
          <cell r="O64">
            <v>0.55056460816773811</v>
          </cell>
          <cell r="P64">
            <v>0.49974325972148537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0.57167083412260533</v>
          </cell>
          <cell r="V64">
            <v>0.66720404660009536</v>
          </cell>
          <cell r="W64">
            <v>0.65765729842564502</v>
          </cell>
          <cell r="X64">
            <v>-9.5533212477490026E-2</v>
          </cell>
          <cell r="Y64">
            <v>-8.5986464303039689E-2</v>
          </cell>
        </row>
        <row r="65">
          <cell r="B65" t="str">
            <v>Gross Margin :Total Rev</v>
          </cell>
          <cell r="C65" t="str">
            <v>N.A.</v>
          </cell>
          <cell r="E65">
            <v>0.51907766961666779</v>
          </cell>
          <cell r="F65">
            <v>0.52039726765191896</v>
          </cell>
          <cell r="G65">
            <v>0.53097236293364081</v>
          </cell>
          <cell r="H65">
            <v>0.51440849258269739</v>
          </cell>
          <cell r="I65">
            <v>0.52162402019917997</v>
          </cell>
          <cell r="J65">
            <v>0.53355577463672743</v>
          </cell>
          <cell r="K65">
            <v>0.5179853209210552</v>
          </cell>
          <cell r="L65">
            <v>0.52444704175084766</v>
          </cell>
          <cell r="M65">
            <v>0.52448546510053051</v>
          </cell>
          <cell r="N65">
            <v>0.51731470636795263</v>
          </cell>
          <cell r="O65">
            <v>0.52400335982152346</v>
          </cell>
          <cell r="P65">
            <v>0.5292742155421406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0.52386149913774205</v>
          </cell>
          <cell r="V65">
            <v>0.51940879404097984</v>
          </cell>
          <cell r="W65">
            <v>0.49799942926192931</v>
          </cell>
          <cell r="X65">
            <v>4.4527050967622106E-3</v>
          </cell>
          <cell r="Y65">
            <v>2.5862069875812743E-2</v>
          </cell>
        </row>
        <row r="66">
          <cell r="B66" t="str">
            <v>G&amp;A % of total revenue</v>
          </cell>
          <cell r="C66" t="str">
            <v>N.A.</v>
          </cell>
          <cell r="E66">
            <v>4.1676326036398016E-2</v>
          </cell>
          <cell r="F66">
            <v>4.0596127629440218E-2</v>
          </cell>
          <cell r="G66">
            <v>3.1811515286895339E-2</v>
          </cell>
          <cell r="H66">
            <v>4.4898187919671192E-2</v>
          </cell>
          <cell r="I66">
            <v>4.5560382328213141E-2</v>
          </cell>
          <cell r="J66">
            <v>2.7752888694822796E-2</v>
          </cell>
          <cell r="K66">
            <v>3.9359746482481951E-2</v>
          </cell>
          <cell r="L66">
            <v>4.1979195240722897E-2</v>
          </cell>
          <cell r="M66">
            <v>3.4349143625103676E-2</v>
          </cell>
          <cell r="N66">
            <v>3.9704106670513176E-2</v>
          </cell>
          <cell r="O66">
            <v>3.4887098405186411E-2</v>
          </cell>
          <cell r="P66">
            <v>3.1428406090749823E-2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3.7138457940624599E-2</v>
          </cell>
          <cell r="V66">
            <v>4.2110624947526522E-2</v>
          </cell>
          <cell r="W66">
            <v>3.6446914383207567E-2</v>
          </cell>
          <cell r="X66">
            <v>-4.972167006901923E-3</v>
          </cell>
          <cell r="Y66">
            <v>6.91543557417032E-4</v>
          </cell>
        </row>
        <row r="67">
          <cell r="B67" t="str">
            <v>E.B.I.T.D. : Total Rev</v>
          </cell>
          <cell r="C67" t="str">
            <v>N.A.</v>
          </cell>
          <cell r="E67">
            <v>0.13178600160969836</v>
          </cell>
          <cell r="F67">
            <v>0.14678768614325799</v>
          </cell>
          <cell r="G67">
            <v>0.22659964538124014</v>
          </cell>
          <cell r="H67">
            <v>8.8314694773449359E-2</v>
          </cell>
          <cell r="I67">
            <v>0.15476541689099729</v>
          </cell>
          <cell r="J67">
            <v>0.27814360267848859</v>
          </cell>
          <cell r="K67">
            <v>0.15587541281438361</v>
          </cell>
          <cell r="L67">
            <v>0.17409875109843781</v>
          </cell>
          <cell r="M67">
            <v>0.12565537806287688</v>
          </cell>
          <cell r="N67">
            <v>0.14905512007819174</v>
          </cell>
          <cell r="O67">
            <v>0.20304184135155362</v>
          </cell>
          <cell r="P67">
            <v>0.23777258522535566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0.17907969519964653</v>
          </cell>
          <cell r="V67">
            <v>0.18921411258746798</v>
          </cell>
          <cell r="W67">
            <v>0.24150365273557764</v>
          </cell>
          <cell r="X67">
            <v>-1.0134417387821448E-2</v>
          </cell>
          <cell r="Y67">
            <v>-6.2423957535931107E-2</v>
          </cell>
        </row>
        <row r="68">
          <cell r="B68" t="str">
            <v>No of Concession Transactions</v>
          </cell>
          <cell r="E68">
            <v>15</v>
          </cell>
          <cell r="F68">
            <v>12</v>
          </cell>
          <cell r="G68">
            <v>18</v>
          </cell>
          <cell r="H68">
            <v>12</v>
          </cell>
          <cell r="I68">
            <v>14</v>
          </cell>
          <cell r="J68">
            <v>17.253</v>
          </cell>
          <cell r="K68">
            <v>13</v>
          </cell>
          <cell r="L68">
            <v>15</v>
          </cell>
          <cell r="M68">
            <v>16</v>
          </cell>
          <cell r="N68">
            <v>15</v>
          </cell>
          <cell r="O68">
            <v>13</v>
          </cell>
          <cell r="P68">
            <v>17</v>
          </cell>
          <cell r="U68">
            <v>177.25299999999999</v>
          </cell>
          <cell r="V68">
            <v>188</v>
          </cell>
          <cell r="W68">
            <v>0</v>
          </cell>
          <cell r="X68">
            <v>-10.747000000000014</v>
          </cell>
          <cell r="Y68">
            <v>177.25299999999999</v>
          </cell>
        </row>
        <row r="69">
          <cell r="B69" t="str">
            <v>Strike Rate %(No of Trans/Adm)</v>
          </cell>
          <cell r="E69">
            <v>0.3125</v>
          </cell>
          <cell r="F69">
            <v>0.24</v>
          </cell>
          <cell r="G69">
            <v>0.28125</v>
          </cell>
          <cell r="H69">
            <v>0.26666666666666666</v>
          </cell>
          <cell r="I69">
            <v>0.26923076923076922</v>
          </cell>
          <cell r="J69">
            <v>0.23003999999999999</v>
          </cell>
          <cell r="K69">
            <v>0.25</v>
          </cell>
          <cell r="L69">
            <v>0.27777777777777779</v>
          </cell>
          <cell r="M69">
            <v>0.26666666666666666</v>
          </cell>
          <cell r="N69">
            <v>0.29411764705882354</v>
          </cell>
          <cell r="O69">
            <v>0.22033898305084745</v>
          </cell>
          <cell r="P69">
            <v>0.26153846153846155</v>
          </cell>
          <cell r="U69">
            <v>0.26259703703703702</v>
          </cell>
          <cell r="V69">
            <v>0.26818830242510699</v>
          </cell>
          <cell r="W69">
            <v>0</v>
          </cell>
          <cell r="X69">
            <v>-5.591265388069977E-3</v>
          </cell>
          <cell r="Y69">
            <v>0.26259703703703702</v>
          </cell>
        </row>
        <row r="70">
          <cell r="B70" t="str">
            <v>Ave Sales (Total Sale/No of Trans) (S$)</v>
          </cell>
          <cell r="E70">
            <v>3.84</v>
          </cell>
          <cell r="F70">
            <v>5</v>
          </cell>
          <cell r="G70">
            <v>4.2666666666666666</v>
          </cell>
          <cell r="H70">
            <v>4.5</v>
          </cell>
          <cell r="I70">
            <v>4.4571428571428573</v>
          </cell>
          <cell r="J70">
            <v>5.2164840897235267</v>
          </cell>
          <cell r="K70">
            <v>4.8</v>
          </cell>
          <cell r="L70">
            <v>4.32</v>
          </cell>
          <cell r="M70">
            <v>4.5</v>
          </cell>
          <cell r="N70">
            <v>4.08</v>
          </cell>
          <cell r="O70">
            <v>5.4461538461538463</v>
          </cell>
          <cell r="P70">
            <v>4.5882352941176467</v>
          </cell>
          <cell r="U70">
            <v>4.5697392991938077</v>
          </cell>
          <cell r="V70">
            <v>4.2118225000000002</v>
          </cell>
          <cell r="W70" t="str">
            <v>N.A.</v>
          </cell>
          <cell r="X70">
            <v>0.35791679919380748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26</v>
          </cell>
          <cell r="F71">
            <v>28</v>
          </cell>
          <cell r="G71">
            <v>32</v>
          </cell>
          <cell r="H71">
            <v>27</v>
          </cell>
          <cell r="I71">
            <v>26</v>
          </cell>
          <cell r="J71">
            <v>38</v>
          </cell>
          <cell r="K71">
            <v>28</v>
          </cell>
          <cell r="L71">
            <v>30</v>
          </cell>
          <cell r="M71">
            <v>37</v>
          </cell>
          <cell r="N71">
            <v>28</v>
          </cell>
          <cell r="O71">
            <v>35</v>
          </cell>
          <cell r="P71">
            <v>31</v>
          </cell>
          <cell r="U71">
            <v>366</v>
          </cell>
          <cell r="V71">
            <v>381</v>
          </cell>
          <cell r="W71">
            <v>0</v>
          </cell>
          <cell r="X71">
            <v>-15</v>
          </cell>
          <cell r="Y71">
            <v>366</v>
          </cell>
        </row>
        <row r="72">
          <cell r="B72" t="str">
            <v>Combo Sales as % of Total Sales</v>
          </cell>
          <cell r="E72">
            <v>0.45138888888888895</v>
          </cell>
          <cell r="F72">
            <v>0.46666666666666667</v>
          </cell>
          <cell r="G72">
            <v>0.41666666666666669</v>
          </cell>
          <cell r="H72">
            <v>0.5</v>
          </cell>
          <cell r="I72">
            <v>0.41666666666666669</v>
          </cell>
          <cell r="J72">
            <v>0.42222222222222222</v>
          </cell>
          <cell r="K72">
            <v>0.44871794871794873</v>
          </cell>
          <cell r="L72">
            <v>0.46296296296296297</v>
          </cell>
          <cell r="M72">
            <v>0.51388888888888884</v>
          </cell>
          <cell r="N72">
            <v>0.45751633986928109</v>
          </cell>
          <cell r="O72">
            <v>0.4943502824858757</v>
          </cell>
          <cell r="P72">
            <v>0.39743589743589741</v>
          </cell>
          <cell r="U72">
            <v>0.45185185185185189</v>
          </cell>
          <cell r="V72">
            <v>0.48116836468793522</v>
          </cell>
          <cell r="W72">
            <v>0</v>
          </cell>
          <cell r="X72">
            <v>-2.931651283608333E-2</v>
          </cell>
          <cell r="Y72">
            <v>0.45185185185185189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U73">
            <v>76.131</v>
          </cell>
          <cell r="V73">
            <v>58</v>
          </cell>
          <cell r="W73">
            <v>0</v>
          </cell>
          <cell r="X73">
            <v>18.131</v>
          </cell>
          <cell r="Y73">
            <v>76.131</v>
          </cell>
        </row>
        <row r="74">
          <cell r="B74" t="str">
            <v>Admissions/labour hour paid</v>
          </cell>
          <cell r="E74">
            <v>9.9979171006040399</v>
          </cell>
          <cell r="F74">
            <v>7.1428571428571432</v>
          </cell>
          <cell r="G74">
            <v>9.0014064697608998</v>
          </cell>
          <cell r="H74">
            <v>9</v>
          </cell>
          <cell r="I74">
            <v>8.6666666666666661</v>
          </cell>
          <cell r="J74">
            <v>10.548523206751055</v>
          </cell>
          <cell r="K74">
            <v>8.6666666666666661</v>
          </cell>
          <cell r="L74">
            <v>9</v>
          </cell>
          <cell r="M74">
            <v>8.4388185654008439</v>
          </cell>
          <cell r="N74">
            <v>8.5</v>
          </cell>
          <cell r="O74">
            <v>8.4285714285714288</v>
          </cell>
          <cell r="P74">
            <v>9.2857142857142865</v>
          </cell>
          <cell r="U74">
            <v>8.8662962525121181</v>
          </cell>
          <cell r="V74">
            <v>12.086206896551724</v>
          </cell>
          <cell r="W74" t="str">
            <v>N.A.</v>
          </cell>
          <cell r="X74">
            <v>-3.2199106440396061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47.228229999999996</v>
          </cell>
          <cell r="W77">
            <v>3.8690000000000002</v>
          </cell>
          <cell r="X77">
            <v>-20.040729999999996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T78">
            <v>0</v>
          </cell>
          <cell r="U78">
            <v>12</v>
          </cell>
          <cell r="V78">
            <v>23.534500000000001</v>
          </cell>
          <cell r="W78">
            <v>29.521999999999998</v>
          </cell>
          <cell r="X78">
            <v>-11.534500000000001</v>
          </cell>
          <cell r="Y78">
            <v>-17.521999999999998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50.47</v>
          </cell>
          <cell r="W82">
            <v>53.16</v>
          </cell>
          <cell r="X82">
            <v>-12.405999999999999</v>
          </cell>
          <cell r="Y82">
            <v>-15.095999999999997</v>
          </cell>
        </row>
        <row r="83">
          <cell r="C83">
            <v>0</v>
          </cell>
          <cell r="E83">
            <v>6.4376250000000006</v>
          </cell>
          <cell r="F83">
            <v>6.4376250000000006</v>
          </cell>
          <cell r="G83">
            <v>6.4376250000000006</v>
          </cell>
          <cell r="H83">
            <v>6.4376250000000006</v>
          </cell>
          <cell r="I83">
            <v>6.4376250000000006</v>
          </cell>
          <cell r="J83">
            <v>6.4376250000000006</v>
          </cell>
          <cell r="K83">
            <v>6.4376250000000006</v>
          </cell>
          <cell r="L83">
            <v>6.4376250000000006</v>
          </cell>
          <cell r="M83">
            <v>6.4376250000000006</v>
          </cell>
          <cell r="N83">
            <v>6.4376250000000006</v>
          </cell>
          <cell r="O83">
            <v>6.4376250000000006</v>
          </cell>
          <cell r="P83">
            <v>6.4376250000000006</v>
          </cell>
          <cell r="R83">
            <v>0</v>
          </cell>
          <cell r="S83">
            <v>0</v>
          </cell>
          <cell r="T83">
            <v>0</v>
          </cell>
          <cell r="U83">
            <v>77.251499999999993</v>
          </cell>
          <cell r="V83">
            <v>121.23273</v>
          </cell>
          <cell r="W83">
            <v>86.550999999999988</v>
          </cell>
          <cell r="X83">
            <v>-43.981230000000011</v>
          </cell>
          <cell r="Y83">
            <v>-9.2994999999999948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0.63551999999999997</v>
          </cell>
          <cell r="F86">
            <v>0.66200000000000003</v>
          </cell>
          <cell r="G86">
            <v>0.84736</v>
          </cell>
          <cell r="H86">
            <v>0.5958</v>
          </cell>
          <cell r="I86">
            <v>0.68847999999999998</v>
          </cell>
          <cell r="J86">
            <v>0.99299999999999999</v>
          </cell>
          <cell r="K86">
            <v>0.68847999999999998</v>
          </cell>
          <cell r="L86">
            <v>0.71496000000000004</v>
          </cell>
          <cell r="M86">
            <v>0.7944</v>
          </cell>
          <cell r="N86">
            <v>0.67524000000000006</v>
          </cell>
          <cell r="O86">
            <v>0.78115999999999997</v>
          </cell>
          <cell r="P86">
            <v>0.86060000000000003</v>
          </cell>
          <cell r="U86">
            <v>8.9370000000000012</v>
          </cell>
          <cell r="V86">
            <v>9.3098986000000004</v>
          </cell>
          <cell r="W86">
            <v>13.560551999999999</v>
          </cell>
          <cell r="X86">
            <v>-0.37289859999999919</v>
          </cell>
          <cell r="Y86">
            <v>-4.6235519999999983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0.63551999999999997</v>
          </cell>
          <cell r="F91">
            <v>0.66200000000000003</v>
          </cell>
          <cell r="G91">
            <v>0.84736</v>
          </cell>
          <cell r="H91">
            <v>0.5958</v>
          </cell>
          <cell r="I91">
            <v>0.68847999999999998</v>
          </cell>
          <cell r="J91">
            <v>0.99299999999999999</v>
          </cell>
          <cell r="K91">
            <v>0.68847999999999998</v>
          </cell>
          <cell r="L91">
            <v>0.71496000000000004</v>
          </cell>
          <cell r="M91">
            <v>0.7944</v>
          </cell>
          <cell r="N91">
            <v>0.67524000000000006</v>
          </cell>
          <cell r="O91">
            <v>0.78115999999999997</v>
          </cell>
          <cell r="P91">
            <v>0.86060000000000003</v>
          </cell>
          <cell r="U91">
            <v>8.9370000000000012</v>
          </cell>
          <cell r="V91">
            <v>9.3098986000000004</v>
          </cell>
          <cell r="W91">
            <v>13.560551999999999</v>
          </cell>
          <cell r="X91">
            <v>-0.37289859999999919</v>
          </cell>
          <cell r="Y91">
            <v>-4.6235519999999983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29.346519456896548</v>
          </cell>
          <cell r="F94">
            <v>29.346519456896548</v>
          </cell>
          <cell r="G94">
            <v>29.346519456896548</v>
          </cell>
          <cell r="H94">
            <v>29.346519456896548</v>
          </cell>
          <cell r="I94">
            <v>29.346519456896548</v>
          </cell>
          <cell r="J94">
            <v>29.346519456896548</v>
          </cell>
          <cell r="K94">
            <v>30.000174381896549</v>
          </cell>
          <cell r="L94">
            <v>30.000174381896549</v>
          </cell>
          <cell r="M94">
            <v>30.000174381896549</v>
          </cell>
          <cell r="N94">
            <v>30.000174381896549</v>
          </cell>
          <cell r="O94">
            <v>30.000174381896549</v>
          </cell>
          <cell r="P94">
            <v>30.000174381896549</v>
          </cell>
          <cell r="T94">
            <v>0</v>
          </cell>
          <cell r="U94">
            <v>356.08016303275861</v>
          </cell>
          <cell r="V94">
            <v>423.9189550000001</v>
          </cell>
          <cell r="W94">
            <v>579.53499999999997</v>
          </cell>
          <cell r="X94">
            <v>-67.838791967241491</v>
          </cell>
          <cell r="Y94">
            <v>-223.45483696724136</v>
          </cell>
        </row>
        <row r="95">
          <cell r="A95">
            <v>67</v>
          </cell>
          <cell r="B95" t="str">
            <v>Bonus/Commission</v>
          </cell>
          <cell r="E95">
            <v>1.3021374999999997</v>
          </cell>
          <cell r="F95">
            <v>1.3021374999999997</v>
          </cell>
          <cell r="G95">
            <v>1.3021374999999997</v>
          </cell>
          <cell r="H95">
            <v>1.3021374999999997</v>
          </cell>
          <cell r="I95">
            <v>1.3021374999999997</v>
          </cell>
          <cell r="J95">
            <v>1.3021374999999997</v>
          </cell>
          <cell r="K95">
            <v>1.3021374999999997</v>
          </cell>
          <cell r="L95">
            <v>1.3021374999999997</v>
          </cell>
          <cell r="M95">
            <v>1.3021374999999997</v>
          </cell>
          <cell r="N95">
            <v>1.3021374999999997</v>
          </cell>
          <cell r="O95">
            <v>1.3021374999999997</v>
          </cell>
          <cell r="P95">
            <v>1.3021374999999997</v>
          </cell>
          <cell r="T95">
            <v>0</v>
          </cell>
          <cell r="U95">
            <v>15.62565</v>
          </cell>
          <cell r="V95">
            <v>20.073341666666664</v>
          </cell>
          <cell r="W95">
            <v>44.957999999999998</v>
          </cell>
          <cell r="X95">
            <v>-4.4476916666666639</v>
          </cell>
          <cell r="Y95">
            <v>-29.332349999999998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11.695999999999998</v>
          </cell>
          <cell r="W97">
            <v>24.59</v>
          </cell>
          <cell r="X97">
            <v>-5.0599999999999996</v>
          </cell>
          <cell r="Y97">
            <v>-17.954000000000001</v>
          </cell>
        </row>
        <row r="98">
          <cell r="A98">
            <v>70</v>
          </cell>
          <cell r="B98" t="str">
            <v>Miscellaneous</v>
          </cell>
          <cell r="E98">
            <v>0.628</v>
          </cell>
          <cell r="F98">
            <v>0.628</v>
          </cell>
          <cell r="G98">
            <v>0.628</v>
          </cell>
          <cell r="H98">
            <v>0.628</v>
          </cell>
          <cell r="I98">
            <v>0.628</v>
          </cell>
          <cell r="J98">
            <v>0.628</v>
          </cell>
          <cell r="K98">
            <v>0.628</v>
          </cell>
          <cell r="L98">
            <v>0.628</v>
          </cell>
          <cell r="M98">
            <v>0.628</v>
          </cell>
          <cell r="N98">
            <v>0.628</v>
          </cell>
          <cell r="O98">
            <v>0.628</v>
          </cell>
          <cell r="P98">
            <v>0.628</v>
          </cell>
          <cell r="T98">
            <v>0</v>
          </cell>
          <cell r="U98">
            <v>7.5360000000000005</v>
          </cell>
          <cell r="V98">
            <v>12.021739999999998</v>
          </cell>
          <cell r="W98">
            <v>10.64</v>
          </cell>
          <cell r="X98">
            <v>-4.4857399999999972</v>
          </cell>
          <cell r="Y98">
            <v>-3.1040000000000001</v>
          </cell>
        </row>
        <row r="99">
          <cell r="C99">
            <v>0</v>
          </cell>
          <cell r="E99">
            <v>31.82965695689655</v>
          </cell>
          <cell r="F99">
            <v>31.82965695689655</v>
          </cell>
          <cell r="G99">
            <v>31.82965695689655</v>
          </cell>
          <cell r="H99">
            <v>31.82965695689655</v>
          </cell>
          <cell r="I99">
            <v>31.82965695689655</v>
          </cell>
          <cell r="J99">
            <v>31.82965695689655</v>
          </cell>
          <cell r="K99">
            <v>32.483311881896547</v>
          </cell>
          <cell r="L99">
            <v>32.483311881896547</v>
          </cell>
          <cell r="M99">
            <v>32.483311881896547</v>
          </cell>
          <cell r="N99">
            <v>32.483311881896547</v>
          </cell>
          <cell r="O99">
            <v>32.483311881896547</v>
          </cell>
          <cell r="P99">
            <v>32.483311881896547</v>
          </cell>
          <cell r="R99">
            <v>0</v>
          </cell>
          <cell r="S99">
            <v>0</v>
          </cell>
          <cell r="T99">
            <v>0</v>
          </cell>
          <cell r="U99">
            <v>385.87781303275864</v>
          </cell>
          <cell r="V99">
            <v>467.71003666666684</v>
          </cell>
          <cell r="W99">
            <v>659.72299999999996</v>
          </cell>
          <cell r="X99">
            <v>-81.8322236339082</v>
          </cell>
          <cell r="Y99">
            <v>-273.84518696724132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13.375180000000002</v>
          </cell>
          <cell r="W102">
            <v>15.44</v>
          </cell>
          <cell r="X102">
            <v>2.2248200000000011</v>
          </cell>
          <cell r="Y102">
            <v>0.16000000000000369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27.455693333333336</v>
          </cell>
          <cell r="W104">
            <v>29.145</v>
          </cell>
          <cell r="X104">
            <v>-3.4556933333333362</v>
          </cell>
          <cell r="Y104">
            <v>-5.1449999999999996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9.746789999999999</v>
          </cell>
          <cell r="W105">
            <v>11.818</v>
          </cell>
          <cell r="X105">
            <v>2.253210000000001</v>
          </cell>
          <cell r="Y105">
            <v>0.18200000000000038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3.2664300000000011</v>
          </cell>
          <cell r="W106">
            <v>0</v>
          </cell>
          <cell r="X106">
            <v>2.7335699999999989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0.57099999999999995</v>
          </cell>
          <cell r="F108">
            <v>0.57099999999999995</v>
          </cell>
          <cell r="G108">
            <v>0.57099999999999995</v>
          </cell>
          <cell r="H108">
            <v>0.57099999999999995</v>
          </cell>
          <cell r="I108">
            <v>0.57099999999999995</v>
          </cell>
          <cell r="J108">
            <v>0.57099999999999995</v>
          </cell>
          <cell r="K108">
            <v>0.57099999999999995</v>
          </cell>
          <cell r="L108">
            <v>0.57099999999999995</v>
          </cell>
          <cell r="M108">
            <v>0.57099999999999995</v>
          </cell>
          <cell r="N108">
            <v>0.57099999999999995</v>
          </cell>
          <cell r="O108">
            <v>0.57099999999999995</v>
          </cell>
          <cell r="P108">
            <v>0.57099999999999995</v>
          </cell>
          <cell r="T108">
            <v>0</v>
          </cell>
          <cell r="U108">
            <v>6.8519999999999976</v>
          </cell>
          <cell r="V108">
            <v>8.6278332800000008</v>
          </cell>
          <cell r="W108">
            <v>18.860448000000002</v>
          </cell>
          <cell r="X108">
            <v>-1.7758332800000032</v>
          </cell>
          <cell r="Y108">
            <v>-12.008448000000005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4.7119999999999997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7.7423999999999999</v>
          </cell>
          <cell r="J111">
            <v>4.9004799999999999</v>
          </cell>
          <cell r="K111">
            <v>4.9004799999999999</v>
          </cell>
          <cell r="L111">
            <v>6.92624</v>
          </cell>
          <cell r="M111">
            <v>4.9004799999999999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63.010720000000006</v>
          </cell>
          <cell r="V111">
            <v>96.328870000000009</v>
          </cell>
          <cell r="W111">
            <v>133.678</v>
          </cell>
          <cell r="X111">
            <v>-33.318150000000003</v>
          </cell>
          <cell r="Y111">
            <v>-70.667279999999991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53.842350000000003</v>
          </cell>
          <cell r="W112">
            <v>39.466000000000001</v>
          </cell>
          <cell r="X112">
            <v>-5.8423500000000033</v>
          </cell>
          <cell r="Y112">
            <v>8.5339999999999989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8.3141499999999979</v>
          </cell>
          <cell r="W113">
            <v>8.1039999999999992</v>
          </cell>
          <cell r="X113">
            <v>-1.1141499999999995</v>
          </cell>
          <cell r="Y113">
            <v>-0.9040000000000008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0.96699999999999919</v>
          </cell>
          <cell r="W114">
            <v>6.101</v>
          </cell>
          <cell r="X114">
            <v>1.4330000000000007</v>
          </cell>
          <cell r="Y114">
            <v>-3.7010000000000001</v>
          </cell>
        </row>
        <row r="115">
          <cell r="A115">
            <v>84</v>
          </cell>
          <cell r="B115" t="str">
            <v>Freight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T115">
            <v>0</v>
          </cell>
          <cell r="U115">
            <v>0</v>
          </cell>
          <cell r="V115">
            <v>5.4541099999999982</v>
          </cell>
          <cell r="W115">
            <v>4.351</v>
          </cell>
          <cell r="X115">
            <v>-5.4541099999999982</v>
          </cell>
          <cell r="Y115">
            <v>-4.351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0.3</v>
          </cell>
          <cell r="F117">
            <v>0.3</v>
          </cell>
          <cell r="G117">
            <v>0.3</v>
          </cell>
          <cell r="H117">
            <v>0.3</v>
          </cell>
          <cell r="I117">
            <v>0.3</v>
          </cell>
          <cell r="J117">
            <v>0.3</v>
          </cell>
          <cell r="K117">
            <v>0.3</v>
          </cell>
          <cell r="L117">
            <v>0.3</v>
          </cell>
          <cell r="M117">
            <v>0.3</v>
          </cell>
          <cell r="N117">
            <v>0.3</v>
          </cell>
          <cell r="O117">
            <v>0.3</v>
          </cell>
          <cell r="P117">
            <v>0.3</v>
          </cell>
          <cell r="T117">
            <v>0</v>
          </cell>
          <cell r="U117">
            <v>3.6</v>
          </cell>
          <cell r="V117">
            <v>1.7220299999999997</v>
          </cell>
          <cell r="W117">
            <v>6.7359999999999998</v>
          </cell>
          <cell r="X117">
            <v>1.8779699999999995</v>
          </cell>
          <cell r="Y117">
            <v>-3.1360000000000006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0.4417265695689655</v>
          </cell>
          <cell r="F119">
            <v>0.4417265695689655</v>
          </cell>
          <cell r="G119">
            <v>0.4417265695689655</v>
          </cell>
          <cell r="H119">
            <v>0.4417265695689655</v>
          </cell>
          <cell r="I119">
            <v>0.4417265695689655</v>
          </cell>
          <cell r="J119">
            <v>0.4417265695689655</v>
          </cell>
          <cell r="K119">
            <v>0.44826311881896552</v>
          </cell>
          <cell r="L119">
            <v>0.44826311881896552</v>
          </cell>
          <cell r="M119">
            <v>0.44826311881896552</v>
          </cell>
          <cell r="N119">
            <v>0.44826311881896552</v>
          </cell>
          <cell r="O119">
            <v>0.44826311881896552</v>
          </cell>
          <cell r="P119">
            <v>0.44826311881896552</v>
          </cell>
          <cell r="T119">
            <v>0</v>
          </cell>
          <cell r="U119">
            <v>5.3399381303275852</v>
          </cell>
          <cell r="V119">
            <v>6.2772299999999994</v>
          </cell>
          <cell r="W119">
            <v>9.3019999999999996</v>
          </cell>
          <cell r="X119">
            <v>-0.93729186967241418</v>
          </cell>
          <cell r="Y119">
            <v>-3.9620618696724144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2.74</v>
          </cell>
          <cell r="W124">
            <v>7.0289999999999981</v>
          </cell>
          <cell r="X124">
            <v>0.86000000000000076</v>
          </cell>
          <cell r="Y124">
            <v>-3.4289999999999989</v>
          </cell>
        </row>
        <row r="125">
          <cell r="C125">
            <v>0</v>
          </cell>
          <cell r="E125">
            <v>17.224726569568965</v>
          </cell>
          <cell r="F125">
            <v>17.413206569568967</v>
          </cell>
          <cell r="G125">
            <v>17.255126569568965</v>
          </cell>
          <cell r="H125">
            <v>17.413206569568967</v>
          </cell>
          <cell r="I125">
            <v>20.255126569568969</v>
          </cell>
          <cell r="J125">
            <v>17.413206569568967</v>
          </cell>
          <cell r="K125">
            <v>17.419743118818968</v>
          </cell>
          <cell r="L125">
            <v>19.445503118818966</v>
          </cell>
          <cell r="M125">
            <v>17.419743118818968</v>
          </cell>
          <cell r="N125">
            <v>17.261663118818966</v>
          </cell>
          <cell r="O125">
            <v>17.419743118818968</v>
          </cell>
          <cell r="P125">
            <v>17.261663118818966</v>
          </cell>
          <cell r="R125">
            <v>0</v>
          </cell>
          <cell r="S125">
            <v>0</v>
          </cell>
          <cell r="T125">
            <v>0</v>
          </cell>
          <cell r="U125">
            <v>213.20265813032756</v>
          </cell>
          <cell r="V125">
            <v>253.71766661333336</v>
          </cell>
          <cell r="W125">
            <v>305.630448</v>
          </cell>
          <cell r="X125">
            <v>-40.515008483005801</v>
          </cell>
          <cell r="Y125">
            <v>-92.427789869672438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3" refreshError="1">
        <row r="11">
          <cell r="A11">
            <v>1</v>
          </cell>
          <cell r="B11" t="str">
            <v>Net Film Revenue</v>
          </cell>
          <cell r="E11">
            <v>291.27999999999997</v>
          </cell>
          <cell r="F11">
            <v>297.89999999999998</v>
          </cell>
          <cell r="G11">
            <v>397.2</v>
          </cell>
          <cell r="H11">
            <v>317.76</v>
          </cell>
          <cell r="I11">
            <v>344.24</v>
          </cell>
          <cell r="J11">
            <v>470.02</v>
          </cell>
          <cell r="K11">
            <v>317.76</v>
          </cell>
          <cell r="L11">
            <v>364.1</v>
          </cell>
          <cell r="M11">
            <v>430.3</v>
          </cell>
          <cell r="N11">
            <v>331</v>
          </cell>
          <cell r="O11">
            <v>436.92</v>
          </cell>
          <cell r="P11">
            <v>430.3</v>
          </cell>
          <cell r="Q11">
            <v>0</v>
          </cell>
          <cell r="T11">
            <v>0</v>
          </cell>
          <cell r="U11">
            <v>4428.78</v>
          </cell>
          <cell r="V11">
            <v>4165.1659399999999</v>
          </cell>
          <cell r="W11">
            <v>5826.2250000000004</v>
          </cell>
          <cell r="X11">
            <v>263.61405999999988</v>
          </cell>
          <cell r="Y11">
            <v>-1397.4449999999999</v>
          </cell>
        </row>
        <row r="12">
          <cell r="A12">
            <v>2</v>
          </cell>
          <cell r="B12" t="str">
            <v>Concession Sales</v>
          </cell>
          <cell r="E12">
            <v>47.08</v>
          </cell>
          <cell r="F12">
            <v>48.15</v>
          </cell>
          <cell r="G12">
            <v>64.2</v>
          </cell>
          <cell r="H12">
            <v>51.36</v>
          </cell>
          <cell r="I12">
            <v>55.64</v>
          </cell>
          <cell r="J12">
            <v>75.97</v>
          </cell>
          <cell r="K12">
            <v>51.36</v>
          </cell>
          <cell r="L12">
            <v>58.85</v>
          </cell>
          <cell r="M12">
            <v>69.55</v>
          </cell>
          <cell r="N12">
            <v>53.5</v>
          </cell>
          <cell r="O12">
            <v>70.62</v>
          </cell>
          <cell r="P12">
            <v>69.55</v>
          </cell>
          <cell r="T12">
            <v>0</v>
          </cell>
          <cell r="U12">
            <v>715.83</v>
          </cell>
          <cell r="V12">
            <v>655.6629999999999</v>
          </cell>
          <cell r="W12">
            <v>781</v>
          </cell>
          <cell r="X12">
            <v>60.16700000000003</v>
          </cell>
          <cell r="Y12">
            <v>-65.170000000000073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11</v>
          </cell>
          <cell r="F14">
            <v>11</v>
          </cell>
          <cell r="G14">
            <v>13</v>
          </cell>
          <cell r="H14">
            <v>11</v>
          </cell>
          <cell r="I14">
            <v>11</v>
          </cell>
          <cell r="J14">
            <v>14</v>
          </cell>
          <cell r="K14">
            <v>11</v>
          </cell>
          <cell r="L14">
            <v>13</v>
          </cell>
          <cell r="M14">
            <v>13</v>
          </cell>
          <cell r="N14">
            <v>11</v>
          </cell>
          <cell r="O14">
            <v>12</v>
          </cell>
          <cell r="P14">
            <v>13</v>
          </cell>
          <cell r="T14">
            <v>0</v>
          </cell>
          <cell r="U14">
            <v>144</v>
          </cell>
          <cell r="V14">
            <v>131.45067</v>
          </cell>
          <cell r="W14">
            <v>209.11</v>
          </cell>
          <cell r="X14">
            <v>12.549329999999998</v>
          </cell>
          <cell r="Y14">
            <v>-65.11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242.03953999999999</v>
          </cell>
          <cell r="W15">
            <v>135.60499999999999</v>
          </cell>
          <cell r="X15">
            <v>-8.0395399999999881</v>
          </cell>
          <cell r="Y15">
            <v>98.394999999999996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9.4376250000000006</v>
          </cell>
          <cell r="F16">
            <v>9.4376250000000006</v>
          </cell>
          <cell r="G16">
            <v>9.4376250000000006</v>
          </cell>
          <cell r="H16">
            <v>9.4376250000000006</v>
          </cell>
          <cell r="I16">
            <v>9.4376250000000006</v>
          </cell>
          <cell r="J16">
            <v>9.4376250000000006</v>
          </cell>
          <cell r="K16">
            <v>9.4376250000000006</v>
          </cell>
          <cell r="L16">
            <v>9.4376250000000006</v>
          </cell>
          <cell r="M16">
            <v>9.4376250000000006</v>
          </cell>
          <cell r="N16">
            <v>9.4376250000000006</v>
          </cell>
          <cell r="O16">
            <v>9.4376250000000006</v>
          </cell>
          <cell r="P16">
            <v>9.4376250000000006</v>
          </cell>
          <cell r="R16">
            <v>0</v>
          </cell>
          <cell r="S16">
            <v>0</v>
          </cell>
          <cell r="T16">
            <v>0</v>
          </cell>
          <cell r="U16">
            <v>113.25149999999998</v>
          </cell>
          <cell r="V16">
            <v>129.18393</v>
          </cell>
          <cell r="W16">
            <v>57.073</v>
          </cell>
          <cell r="X16">
            <v>-15.932430000000025</v>
          </cell>
          <cell r="Y16">
            <v>56.178499999999978</v>
          </cell>
        </row>
        <row r="17">
          <cell r="B17" t="str">
            <v>TOTAL REVENUE</v>
          </cell>
          <cell r="C17">
            <v>0</v>
          </cell>
          <cell r="E17">
            <v>378.29762500000004</v>
          </cell>
          <cell r="F17">
            <v>385.98762499999998</v>
          </cell>
          <cell r="G17">
            <v>503.337625</v>
          </cell>
          <cell r="H17">
            <v>409.05762500000003</v>
          </cell>
          <cell r="I17">
            <v>439.81762500000002</v>
          </cell>
          <cell r="J17">
            <v>588.92762500000003</v>
          </cell>
          <cell r="K17">
            <v>409.05762500000003</v>
          </cell>
          <cell r="L17">
            <v>464.88762500000007</v>
          </cell>
          <cell r="M17">
            <v>541.78762500000005</v>
          </cell>
          <cell r="N17">
            <v>424.43762500000003</v>
          </cell>
          <cell r="O17">
            <v>548.47762499999999</v>
          </cell>
          <cell r="P17">
            <v>541.78762500000005</v>
          </cell>
          <cell r="R17">
            <v>0</v>
          </cell>
          <cell r="S17">
            <v>0</v>
          </cell>
          <cell r="T17">
            <v>0</v>
          </cell>
          <cell r="U17">
            <v>5635.8615</v>
          </cell>
          <cell r="V17">
            <v>5323.5030799999995</v>
          </cell>
          <cell r="W17">
            <v>7009.0129999999999</v>
          </cell>
          <cell r="X17">
            <v>312.35842000000048</v>
          </cell>
          <cell r="Y17">
            <v>-1373.1514999999999</v>
          </cell>
        </row>
        <row r="19">
          <cell r="A19">
            <v>7</v>
          </cell>
          <cell r="B19" t="str">
            <v>Film Hire</v>
          </cell>
          <cell r="E19">
            <v>135.44520000000003</v>
          </cell>
          <cell r="F19">
            <v>138.52349999999998</v>
          </cell>
          <cell r="G19">
            <v>184.69800000000001</v>
          </cell>
          <cell r="H19">
            <v>147.75839999999999</v>
          </cell>
          <cell r="I19">
            <v>160.07160000000002</v>
          </cell>
          <cell r="J19">
            <v>218.55930000000001</v>
          </cell>
          <cell r="K19">
            <v>147.75839999999999</v>
          </cell>
          <cell r="L19">
            <v>169.30650000000003</v>
          </cell>
          <cell r="M19">
            <v>200.08950000000002</v>
          </cell>
          <cell r="N19">
            <v>153.91499999999999</v>
          </cell>
          <cell r="O19">
            <v>203.16780000000003</v>
          </cell>
          <cell r="P19">
            <v>200.08950000000002</v>
          </cell>
          <cell r="U19">
            <v>2059.3826999999997</v>
          </cell>
          <cell r="V19">
            <v>1947.7115999999999</v>
          </cell>
          <cell r="W19">
            <v>2722.3969999999999</v>
          </cell>
          <cell r="X19">
            <v>111.6710999999998</v>
          </cell>
          <cell r="Y19">
            <v>-663.01430000000028</v>
          </cell>
        </row>
        <row r="20">
          <cell r="A20">
            <v>8</v>
          </cell>
          <cell r="B20" t="str">
            <v>Concession Cost</v>
          </cell>
          <cell r="E20">
            <v>10.357600000000001</v>
          </cell>
          <cell r="F20">
            <v>10.593000000000002</v>
          </cell>
          <cell r="G20">
            <v>14.124000000000001</v>
          </cell>
          <cell r="H20">
            <v>11.299200000000001</v>
          </cell>
          <cell r="I20">
            <v>12.2408</v>
          </cell>
          <cell r="J20">
            <v>16.7134</v>
          </cell>
          <cell r="K20">
            <v>11.299200000000001</v>
          </cell>
          <cell r="L20">
            <v>12.947000000000001</v>
          </cell>
          <cell r="M20">
            <v>15.301</v>
          </cell>
          <cell r="N20">
            <v>11.77</v>
          </cell>
          <cell r="O20">
            <v>15.5364</v>
          </cell>
          <cell r="P20">
            <v>15.301</v>
          </cell>
          <cell r="T20">
            <v>0</v>
          </cell>
          <cell r="U20">
            <v>157.48259999999999</v>
          </cell>
          <cell r="V20">
            <v>138.25742000000002</v>
          </cell>
          <cell r="W20">
            <v>207.95099999999999</v>
          </cell>
          <cell r="X20">
            <v>19.225179999999966</v>
          </cell>
          <cell r="Y20">
            <v>-50.468400000000003</v>
          </cell>
        </row>
        <row r="21">
          <cell r="A21">
            <v>9</v>
          </cell>
          <cell r="B21" t="str">
            <v>Less Concession Rebates</v>
          </cell>
          <cell r="E21">
            <v>-1.1770000000000003</v>
          </cell>
          <cell r="F21">
            <v>-1.2037500000000001</v>
          </cell>
          <cell r="G21">
            <v>-1.605</v>
          </cell>
          <cell r="H21">
            <v>-1.284</v>
          </cell>
          <cell r="I21">
            <v>-1.391</v>
          </cell>
          <cell r="J21">
            <v>-1.8992500000000001</v>
          </cell>
          <cell r="K21">
            <v>-1.284</v>
          </cell>
          <cell r="L21">
            <v>-1.4712499999999999</v>
          </cell>
          <cell r="M21">
            <v>-1.73875</v>
          </cell>
          <cell r="N21">
            <v>-1.3374999999999999</v>
          </cell>
          <cell r="O21">
            <v>-1.7655000000000003</v>
          </cell>
          <cell r="P21">
            <v>-1.73875</v>
          </cell>
          <cell r="U21">
            <v>-17.89575</v>
          </cell>
          <cell r="V21">
            <v>-22.54</v>
          </cell>
          <cell r="W21">
            <v>-37.252000000000002</v>
          </cell>
          <cell r="X21">
            <v>4.6442499999999995</v>
          </cell>
          <cell r="Y21">
            <v>19.356249999999999</v>
          </cell>
        </row>
        <row r="22">
          <cell r="A22">
            <v>10</v>
          </cell>
          <cell r="B22" t="str">
            <v>Advertising Cost</v>
          </cell>
          <cell r="E22">
            <v>6.6994400000000009</v>
          </cell>
          <cell r="F22">
            <v>6.8516999999999992</v>
          </cell>
          <cell r="G22">
            <v>9.1356000000000002</v>
          </cell>
          <cell r="H22">
            <v>7.3084799999999994</v>
          </cell>
          <cell r="I22">
            <v>7.9175199999999997</v>
          </cell>
          <cell r="J22">
            <v>10.810459999999999</v>
          </cell>
          <cell r="K22">
            <v>7.3084799999999994</v>
          </cell>
          <cell r="L22">
            <v>8.3742999999999999</v>
          </cell>
          <cell r="M22">
            <v>9.8969000000000005</v>
          </cell>
          <cell r="N22">
            <v>7.6129999999999995</v>
          </cell>
          <cell r="O22">
            <v>10.049160000000001</v>
          </cell>
          <cell r="P22">
            <v>9.8969000000000005</v>
          </cell>
          <cell r="T22">
            <v>0</v>
          </cell>
          <cell r="U22">
            <v>101.86194</v>
          </cell>
          <cell r="V22">
            <v>105.82353999999998</v>
          </cell>
          <cell r="W22">
            <v>137.756</v>
          </cell>
          <cell r="X22">
            <v>-3.9615999999999758</v>
          </cell>
          <cell r="Y22">
            <v>-35.894059999999996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0.58256000000000008</v>
          </cell>
          <cell r="F23">
            <v>0.5958</v>
          </cell>
          <cell r="G23">
            <v>0.7944</v>
          </cell>
          <cell r="H23">
            <v>0.63551999999999997</v>
          </cell>
          <cell r="I23">
            <v>0.68847999999999998</v>
          </cell>
          <cell r="J23">
            <v>0.94003999999999999</v>
          </cell>
          <cell r="K23">
            <v>0.63551999999999997</v>
          </cell>
          <cell r="L23">
            <v>0.72820000000000007</v>
          </cell>
          <cell r="M23">
            <v>0.86060000000000003</v>
          </cell>
          <cell r="N23">
            <v>0.66200000000000003</v>
          </cell>
          <cell r="O23">
            <v>0.87384000000000006</v>
          </cell>
          <cell r="P23">
            <v>0.86060000000000003</v>
          </cell>
          <cell r="R23">
            <v>0</v>
          </cell>
          <cell r="S23">
            <v>0</v>
          </cell>
          <cell r="T23">
            <v>0</v>
          </cell>
          <cell r="U23">
            <v>8.8575599999999994</v>
          </cell>
          <cell r="V23">
            <v>8.3303318799999992</v>
          </cell>
          <cell r="W23">
            <v>11.652450000000002</v>
          </cell>
          <cell r="X23">
            <v>0.52722812000000019</v>
          </cell>
          <cell r="Y23">
            <v>-2.7948900000000023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28.146414076896551</v>
          </cell>
          <cell r="F24">
            <v>28.146414076896551</v>
          </cell>
          <cell r="G24">
            <v>29.246414076896553</v>
          </cell>
          <cell r="H24">
            <v>28.146414076896551</v>
          </cell>
          <cell r="I24">
            <v>28.146414076896551</v>
          </cell>
          <cell r="J24">
            <v>29.246414076896553</v>
          </cell>
          <cell r="K24">
            <v>28.681991757996553</v>
          </cell>
          <cell r="L24">
            <v>28.681991757996553</v>
          </cell>
          <cell r="M24">
            <v>29.781991757996554</v>
          </cell>
          <cell r="N24">
            <v>28.681991757996553</v>
          </cell>
          <cell r="O24">
            <v>29.781991757996554</v>
          </cell>
          <cell r="P24">
            <v>29.781991757996554</v>
          </cell>
          <cell r="R24">
            <v>0</v>
          </cell>
          <cell r="S24">
            <v>0</v>
          </cell>
          <cell r="T24">
            <v>0</v>
          </cell>
          <cell r="U24">
            <v>346.4704350093586</v>
          </cell>
          <cell r="V24">
            <v>437.46495666666669</v>
          </cell>
          <cell r="W24">
            <v>559.02800000000002</v>
          </cell>
          <cell r="X24">
            <v>-90.994521657308098</v>
          </cell>
          <cell r="Y24">
            <v>-212.55756499064142</v>
          </cell>
        </row>
        <row r="25">
          <cell r="B25" t="str">
            <v>TOTAL COST</v>
          </cell>
          <cell r="C25">
            <v>0</v>
          </cell>
          <cell r="E25">
            <v>180.05421407689659</v>
          </cell>
          <cell r="F25">
            <v>183.5066640768965</v>
          </cell>
          <cell r="G25">
            <v>236.39341407689656</v>
          </cell>
          <cell r="H25">
            <v>193.86401407689658</v>
          </cell>
          <cell r="I25">
            <v>207.67381407689658</v>
          </cell>
          <cell r="J25">
            <v>274.37036407689658</v>
          </cell>
          <cell r="K25">
            <v>194.39959175799657</v>
          </cell>
          <cell r="L25">
            <v>218.56674175799657</v>
          </cell>
          <cell r="M25">
            <v>254.19124175799655</v>
          </cell>
          <cell r="N25">
            <v>201.30449175799657</v>
          </cell>
          <cell r="O25">
            <v>257.64369175799658</v>
          </cell>
          <cell r="P25">
            <v>254.19124175799655</v>
          </cell>
          <cell r="R25">
            <v>0</v>
          </cell>
          <cell r="S25">
            <v>0</v>
          </cell>
          <cell r="T25">
            <v>0</v>
          </cell>
          <cell r="U25">
            <v>2656.1594850093588</v>
          </cell>
          <cell r="V25">
            <v>2615.0478485466665</v>
          </cell>
          <cell r="W25">
            <v>3601.5324499999997</v>
          </cell>
          <cell r="X25">
            <v>41.111636462692331</v>
          </cell>
          <cell r="Y25">
            <v>-945.37296499064087</v>
          </cell>
        </row>
        <row r="27">
          <cell r="B27" t="str">
            <v>GROSS MARGIN</v>
          </cell>
          <cell r="C27">
            <v>0</v>
          </cell>
          <cell r="E27">
            <v>198.24341092310345</v>
          </cell>
          <cell r="F27">
            <v>202.48096092310348</v>
          </cell>
          <cell r="G27">
            <v>266.94421092310347</v>
          </cell>
          <cell r="H27">
            <v>215.19361092310345</v>
          </cell>
          <cell r="I27">
            <v>232.14381092310344</v>
          </cell>
          <cell r="J27">
            <v>314.55726092310346</v>
          </cell>
          <cell r="K27">
            <v>214.65803324200346</v>
          </cell>
          <cell r="L27">
            <v>246.3208832420035</v>
          </cell>
          <cell r="M27">
            <v>287.59638324200353</v>
          </cell>
          <cell r="N27">
            <v>223.13313324200345</v>
          </cell>
          <cell r="O27">
            <v>290.83393324200341</v>
          </cell>
          <cell r="P27">
            <v>287.59638324200353</v>
          </cell>
          <cell r="R27">
            <v>0</v>
          </cell>
          <cell r="S27">
            <v>0</v>
          </cell>
          <cell r="T27">
            <v>0</v>
          </cell>
          <cell r="U27">
            <v>2979.7020149906416</v>
          </cell>
          <cell r="V27">
            <v>2708.455231453333</v>
          </cell>
          <cell r="W27">
            <v>3407.4805500000002</v>
          </cell>
          <cell r="X27">
            <v>271.2467835373086</v>
          </cell>
          <cell r="Y27">
            <v>-427.77853500935862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0.15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T29">
            <v>0</v>
          </cell>
          <cell r="U29">
            <v>0.15</v>
          </cell>
          <cell r="V29">
            <v>0.15</v>
          </cell>
          <cell r="W29">
            <v>1.8</v>
          </cell>
          <cell r="X29">
            <v>0</v>
          </cell>
          <cell r="Y29">
            <v>-1.65</v>
          </cell>
        </row>
        <row r="30">
          <cell r="A30">
            <v>14</v>
          </cell>
          <cell r="B30" t="str">
            <v>Light, Heat and Power</v>
          </cell>
          <cell r="E30">
            <v>15.3</v>
          </cell>
          <cell r="F30">
            <v>15.3</v>
          </cell>
          <cell r="G30">
            <v>15.3</v>
          </cell>
          <cell r="H30">
            <v>15.3</v>
          </cell>
          <cell r="I30">
            <v>15.3</v>
          </cell>
          <cell r="J30">
            <v>15.3</v>
          </cell>
          <cell r="K30">
            <v>15.3</v>
          </cell>
          <cell r="L30">
            <v>15.3</v>
          </cell>
          <cell r="M30">
            <v>15.3</v>
          </cell>
          <cell r="N30">
            <v>15.3</v>
          </cell>
          <cell r="O30">
            <v>15.3</v>
          </cell>
          <cell r="P30">
            <v>15.3</v>
          </cell>
          <cell r="Q30" t="str">
            <v/>
          </cell>
          <cell r="R30">
            <v>19</v>
          </cell>
          <cell r="S30">
            <v>19</v>
          </cell>
          <cell r="T30">
            <v>0</v>
          </cell>
          <cell r="U30">
            <v>183.6</v>
          </cell>
          <cell r="V30">
            <v>195.09496000000001</v>
          </cell>
          <cell r="W30">
            <v>238.048</v>
          </cell>
          <cell r="X30">
            <v>-11.494959999999992</v>
          </cell>
          <cell r="Y30">
            <v>-54.447999999999979</v>
          </cell>
        </row>
        <row r="31">
          <cell r="A31">
            <v>15</v>
          </cell>
          <cell r="B31" t="str">
            <v>Repair &amp; Maintenance</v>
          </cell>
          <cell r="E31">
            <v>13.007</v>
          </cell>
          <cell r="F31">
            <v>13.007</v>
          </cell>
          <cell r="G31">
            <v>13.007</v>
          </cell>
          <cell r="H31">
            <v>18.006999999999998</v>
          </cell>
          <cell r="I31">
            <v>13.007</v>
          </cell>
          <cell r="J31">
            <v>13.007</v>
          </cell>
          <cell r="K31">
            <v>13.007</v>
          </cell>
          <cell r="L31">
            <v>13.007</v>
          </cell>
          <cell r="M31">
            <v>13.007</v>
          </cell>
          <cell r="N31">
            <v>13.007</v>
          </cell>
          <cell r="O31">
            <v>13.007</v>
          </cell>
          <cell r="P31">
            <v>13.007</v>
          </cell>
          <cell r="Q31" t="str">
            <v/>
          </cell>
          <cell r="R31">
            <v>10.95</v>
          </cell>
          <cell r="S31">
            <v>10.95</v>
          </cell>
          <cell r="T31">
            <v>0</v>
          </cell>
          <cell r="U31">
            <v>161.08400000000003</v>
          </cell>
          <cell r="V31">
            <v>167.58857666666665</v>
          </cell>
          <cell r="W31">
            <v>234.62100000000001</v>
          </cell>
          <cell r="X31">
            <v>-6.5045766666666225</v>
          </cell>
          <cell r="Y31">
            <v>-73.536999999999978</v>
          </cell>
        </row>
        <row r="32">
          <cell r="A32">
            <v>16</v>
          </cell>
          <cell r="B32" t="str">
            <v>Common Area Maintenance</v>
          </cell>
          <cell r="E32">
            <v>18.853999999999999</v>
          </cell>
          <cell r="F32">
            <v>18.853999999999999</v>
          </cell>
          <cell r="G32">
            <v>18.853999999999999</v>
          </cell>
          <cell r="H32">
            <v>18.853999999999999</v>
          </cell>
          <cell r="I32">
            <v>18.853999999999999</v>
          </cell>
          <cell r="J32">
            <v>18.853999999999999</v>
          </cell>
          <cell r="K32">
            <v>18.853999999999999</v>
          </cell>
          <cell r="L32">
            <v>18.853999999999999</v>
          </cell>
          <cell r="M32">
            <v>18.853999999999999</v>
          </cell>
          <cell r="N32">
            <v>18.853999999999999</v>
          </cell>
          <cell r="O32">
            <v>18.853999999999999</v>
          </cell>
          <cell r="P32">
            <v>18.853999999999999</v>
          </cell>
          <cell r="T32">
            <v>0</v>
          </cell>
          <cell r="U32">
            <v>226.24799999999993</v>
          </cell>
          <cell r="V32">
            <v>228.36</v>
          </cell>
          <cell r="W32">
            <v>226.24799999999999</v>
          </cell>
          <cell r="X32">
            <v>-2.11200000000008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21.498704140768968</v>
          </cell>
          <cell r="F33">
            <v>21.687184140768967</v>
          </cell>
          <cell r="G33">
            <v>21.540104140768971</v>
          </cell>
          <cell r="H33">
            <v>21.687184140768967</v>
          </cell>
          <cell r="I33">
            <v>21.529104140768968</v>
          </cell>
          <cell r="J33">
            <v>21.698184140768969</v>
          </cell>
          <cell r="K33">
            <v>21.692539917579968</v>
          </cell>
          <cell r="L33">
            <v>44.319299917579961</v>
          </cell>
          <cell r="M33">
            <v>23.203539917579967</v>
          </cell>
          <cell r="N33">
            <v>21.534459917579969</v>
          </cell>
          <cell r="O33">
            <v>21.703539917579967</v>
          </cell>
          <cell r="P33">
            <v>21.545459917579969</v>
          </cell>
          <cell r="R33">
            <v>0</v>
          </cell>
          <cell r="S33">
            <v>0</v>
          </cell>
          <cell r="T33">
            <v>0</v>
          </cell>
          <cell r="U33">
            <v>283.63930435009365</v>
          </cell>
          <cell r="V33">
            <v>303.58615905333329</v>
          </cell>
          <cell r="W33">
            <v>397.10354999999998</v>
          </cell>
          <cell r="X33">
            <v>-19.946854703239637</v>
          </cell>
          <cell r="Y33">
            <v>-113.46424564990633</v>
          </cell>
        </row>
        <row r="35">
          <cell r="B35" t="str">
            <v>Total Overhead Expenses</v>
          </cell>
          <cell r="C35">
            <v>0</v>
          </cell>
          <cell r="E35">
            <v>68.809704140768972</v>
          </cell>
          <cell r="F35">
            <v>68.848184140768964</v>
          </cell>
          <cell r="G35">
            <v>68.701104140768976</v>
          </cell>
          <cell r="H35">
            <v>73.848184140768964</v>
          </cell>
          <cell r="I35">
            <v>68.690104140768966</v>
          </cell>
          <cell r="J35">
            <v>68.859184140768974</v>
          </cell>
          <cell r="K35">
            <v>68.853539917579965</v>
          </cell>
          <cell r="L35">
            <v>91.48029991757997</v>
          </cell>
          <cell r="M35">
            <v>70.364539917579975</v>
          </cell>
          <cell r="N35">
            <v>68.695459917579967</v>
          </cell>
          <cell r="O35">
            <v>68.864539917579975</v>
          </cell>
          <cell r="P35">
            <v>68.706459917579963</v>
          </cell>
          <cell r="R35">
            <v>0</v>
          </cell>
          <cell r="S35">
            <v>0</v>
          </cell>
          <cell r="T35">
            <v>0</v>
          </cell>
          <cell r="U35">
            <v>854.72130435009365</v>
          </cell>
          <cell r="V35">
            <v>894.77969571999995</v>
          </cell>
          <cell r="W35">
            <v>1097.8205500000001</v>
          </cell>
          <cell r="X35">
            <v>-40.058391369906303</v>
          </cell>
          <cell r="Y35">
            <v>-243.09924564990649</v>
          </cell>
        </row>
        <row r="37">
          <cell r="B37" t="str">
            <v>E.B.I.T.D.</v>
          </cell>
          <cell r="C37">
            <v>0</v>
          </cell>
          <cell r="E37">
            <v>129.43370678233447</v>
          </cell>
          <cell r="F37">
            <v>133.63277678233453</v>
          </cell>
          <cell r="G37">
            <v>198.24310678233451</v>
          </cell>
          <cell r="H37">
            <v>141.34542678233447</v>
          </cell>
          <cell r="I37">
            <v>163.45370678233448</v>
          </cell>
          <cell r="J37">
            <v>245.69807678233448</v>
          </cell>
          <cell r="K37">
            <v>145.8044933244235</v>
          </cell>
          <cell r="L37">
            <v>154.84058332442353</v>
          </cell>
          <cell r="M37">
            <v>217.23184332442355</v>
          </cell>
          <cell r="N37">
            <v>154.43767332442349</v>
          </cell>
          <cell r="O37">
            <v>221.96939332442344</v>
          </cell>
          <cell r="P37">
            <v>218.88992332442356</v>
          </cell>
          <cell r="R37">
            <v>0</v>
          </cell>
          <cell r="S37">
            <v>0</v>
          </cell>
          <cell r="T37">
            <v>0</v>
          </cell>
          <cell r="U37">
            <v>2124.9807106405478</v>
          </cell>
          <cell r="V37">
            <v>1813.6755357333332</v>
          </cell>
          <cell r="W37">
            <v>2309.66</v>
          </cell>
          <cell r="X37">
            <v>311.30517490721491</v>
          </cell>
          <cell r="Y37">
            <v>-184.67928935945213</v>
          </cell>
        </row>
        <row r="39">
          <cell r="A39">
            <v>18</v>
          </cell>
          <cell r="B39" t="str">
            <v>Depreciation</v>
          </cell>
          <cell r="E39">
            <v>28.535173611111112</v>
          </cell>
          <cell r="F39">
            <v>28.535173611111112</v>
          </cell>
          <cell r="G39">
            <v>28.535173611111112</v>
          </cell>
          <cell r="H39">
            <v>32.851840277777775</v>
          </cell>
          <cell r="I39">
            <v>32.851840277777775</v>
          </cell>
          <cell r="J39">
            <v>32.851840277777775</v>
          </cell>
          <cell r="K39">
            <v>32.851840277777775</v>
          </cell>
          <cell r="L39">
            <v>32.851840277777775</v>
          </cell>
          <cell r="M39">
            <v>32.851840277777775</v>
          </cell>
          <cell r="N39">
            <v>32.851840277777775</v>
          </cell>
          <cell r="O39">
            <v>32.851840277777775</v>
          </cell>
          <cell r="P39">
            <v>32.851840277777775</v>
          </cell>
          <cell r="Q39" t="str">
            <v/>
          </cell>
          <cell r="R39" t="str">
            <v>#REF!</v>
          </cell>
          <cell r="S39" t="str">
            <v>#REF!</v>
          </cell>
          <cell r="T39">
            <v>0</v>
          </cell>
          <cell r="U39">
            <v>381.27208333333334</v>
          </cell>
          <cell r="V39">
            <v>336.86984990740746</v>
          </cell>
          <cell r="W39">
            <v>304.35500000000002</v>
          </cell>
          <cell r="X39">
            <v>44.402233425925886</v>
          </cell>
          <cell r="Y39">
            <v>76.917083333333323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2.63</v>
          </cell>
          <cell r="W40">
            <v>25.629000000000001</v>
          </cell>
          <cell r="X40">
            <v>-2.63</v>
          </cell>
          <cell r="Y40">
            <v>-25.629000000000001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691.80187095890415</v>
          </cell>
          <cell r="W41">
            <v>828.08799999999997</v>
          </cell>
          <cell r="X41">
            <v>-691.80187095890415</v>
          </cell>
          <cell r="Y41">
            <v>-828.08799999999997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10.766209999999997</v>
          </cell>
          <cell r="W43">
            <v>19.210999999999999</v>
          </cell>
          <cell r="X43">
            <v>-10.766209999999997</v>
          </cell>
          <cell r="Y43">
            <v>-19.210999999999999</v>
          </cell>
        </row>
        <row r="44">
          <cell r="B44" t="str">
            <v>E.B.T.</v>
          </cell>
          <cell r="C44">
            <v>0</v>
          </cell>
          <cell r="E44">
            <v>100.89853317122336</v>
          </cell>
          <cell r="F44">
            <v>105.09760317122343</v>
          </cell>
          <cell r="G44">
            <v>169.7079331712234</v>
          </cell>
          <cell r="H44">
            <v>108.4935865045567</v>
          </cell>
          <cell r="I44">
            <v>130.60186650455671</v>
          </cell>
          <cell r="J44">
            <v>212.84623650455671</v>
          </cell>
          <cell r="K44">
            <v>112.95265304664574</v>
          </cell>
          <cell r="L44">
            <v>121.98874304664577</v>
          </cell>
          <cell r="M44">
            <v>184.38000304664578</v>
          </cell>
          <cell r="N44">
            <v>121.58583304664572</v>
          </cell>
          <cell r="O44">
            <v>189.11755304664567</v>
          </cell>
          <cell r="P44">
            <v>186.0380830466458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1743.7086273072146</v>
          </cell>
          <cell r="V44">
            <v>793.14002486702134</v>
          </cell>
          <cell r="W44">
            <v>1170.799</v>
          </cell>
          <cell r="X44">
            <v>950.56860244019322</v>
          </cell>
          <cell r="Y44">
            <v>572.90962730721458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100.89853317122336</v>
          </cell>
          <cell r="F50">
            <v>105.09760317122343</v>
          </cell>
          <cell r="G50">
            <v>169.7079331712234</v>
          </cell>
          <cell r="H50">
            <v>108.4935865045567</v>
          </cell>
          <cell r="I50">
            <v>130.60186650455671</v>
          </cell>
          <cell r="J50">
            <v>212.84623650455671</v>
          </cell>
          <cell r="K50">
            <v>112.95265304664574</v>
          </cell>
          <cell r="L50">
            <v>121.98874304664577</v>
          </cell>
          <cell r="M50">
            <v>184.38000304664578</v>
          </cell>
          <cell r="N50">
            <v>121.58583304664572</v>
          </cell>
          <cell r="O50">
            <v>189.11755304664567</v>
          </cell>
          <cell r="P50">
            <v>186.0380830466458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1743.7086273072146</v>
          </cell>
          <cell r="V50">
            <v>793.14002486702134</v>
          </cell>
          <cell r="W50">
            <v>1170.799</v>
          </cell>
          <cell r="X50">
            <v>950.56860244019322</v>
          </cell>
          <cell r="Y50">
            <v>572.90962730721458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43.12</v>
          </cell>
          <cell r="F54">
            <v>44.1</v>
          </cell>
          <cell r="G54">
            <v>58.8</v>
          </cell>
          <cell r="H54">
            <v>47.04</v>
          </cell>
          <cell r="I54">
            <v>50.96</v>
          </cell>
          <cell r="J54">
            <v>69.58</v>
          </cell>
          <cell r="K54">
            <v>47.04</v>
          </cell>
          <cell r="L54">
            <v>53.9</v>
          </cell>
          <cell r="M54">
            <v>63.7</v>
          </cell>
          <cell r="N54">
            <v>49</v>
          </cell>
          <cell r="O54">
            <v>64.680000000000007</v>
          </cell>
          <cell r="P54">
            <v>63.7</v>
          </cell>
          <cell r="T54">
            <v>0</v>
          </cell>
          <cell r="U54">
            <v>655.62</v>
          </cell>
          <cell r="V54">
            <v>627.029</v>
          </cell>
          <cell r="W54">
            <v>859.61300000000006</v>
          </cell>
          <cell r="X54">
            <v>28.591000000000008</v>
          </cell>
          <cell r="Y54">
            <v>-203.99300000000005</v>
          </cell>
        </row>
        <row r="55">
          <cell r="A55">
            <v>28</v>
          </cell>
          <cell r="B55" t="str">
            <v>Admissions</v>
          </cell>
          <cell r="E55">
            <v>44</v>
          </cell>
          <cell r="F55">
            <v>45</v>
          </cell>
          <cell r="G55">
            <v>60</v>
          </cell>
          <cell r="H55">
            <v>48</v>
          </cell>
          <cell r="I55">
            <v>52</v>
          </cell>
          <cell r="J55">
            <v>71</v>
          </cell>
          <cell r="K55">
            <v>48</v>
          </cell>
          <cell r="L55">
            <v>55</v>
          </cell>
          <cell r="M55">
            <v>65</v>
          </cell>
          <cell r="N55">
            <v>50</v>
          </cell>
          <cell r="O55">
            <v>66</v>
          </cell>
          <cell r="P55">
            <v>65</v>
          </cell>
          <cell r="T55">
            <v>0</v>
          </cell>
          <cell r="U55">
            <v>669</v>
          </cell>
          <cell r="V55">
            <v>627.029</v>
          </cell>
          <cell r="W55">
            <v>859.61300000000006</v>
          </cell>
          <cell r="X55">
            <v>41.971000000000004</v>
          </cell>
          <cell r="Y55">
            <v>-190.61300000000006</v>
          </cell>
        </row>
        <row r="56">
          <cell r="B56" t="str">
            <v>Utilisation Rate</v>
          </cell>
          <cell r="E56">
            <v>0.20299697349966783</v>
          </cell>
          <cell r="F56">
            <v>0.20761054107920573</v>
          </cell>
          <cell r="G56">
            <v>0.22145124381781944</v>
          </cell>
          <cell r="H56">
            <v>0.22145124381781944</v>
          </cell>
          <cell r="I56">
            <v>0.23990551413597105</v>
          </cell>
          <cell r="J56">
            <v>0.26205063851775301</v>
          </cell>
          <cell r="K56">
            <v>0.22145124381781944</v>
          </cell>
          <cell r="L56">
            <v>0.25374621687458476</v>
          </cell>
          <cell r="M56">
            <v>0.23990551413597105</v>
          </cell>
          <cell r="N56">
            <v>0.23067837897689525</v>
          </cell>
          <cell r="O56">
            <v>0.2435963681996014</v>
          </cell>
          <cell r="P56">
            <v>0.29988189266996385</v>
          </cell>
          <cell r="Q56" t="str">
            <v/>
          </cell>
          <cell r="R56" t="str">
            <v>#DIV/0!</v>
          </cell>
          <cell r="S56" t="str">
            <v>#DIV/0!</v>
          </cell>
          <cell r="T56" t="str">
            <v>#DIV/0!</v>
          </cell>
          <cell r="U56">
            <v>0.2374212854392968</v>
          </cell>
          <cell r="V56">
            <v>0.22252620506385176</v>
          </cell>
          <cell r="W56">
            <v>0.28884243675030963</v>
          </cell>
          <cell r="X56">
            <v>1.4895080375445041E-2</v>
          </cell>
          <cell r="Y56">
            <v>-5.1421151311012825E-2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6.6427006406402258</v>
          </cell>
          <cell r="W57">
            <v>6.7777302111531581</v>
          </cell>
          <cell r="X57">
            <v>-2.2700640640226588E-2</v>
          </cell>
          <cell r="Y57">
            <v>-0.15773021115315888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2.5406800479118481E-2</v>
          </cell>
          <cell r="W58">
            <v>2.3644126342528823E-2</v>
          </cell>
          <cell r="X58">
            <v>-2.4068004791184781E-3</v>
          </cell>
          <cell r="Y58">
            <v>-6.4412634252881962E-4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Q59" t="str">
            <v/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0.17648917202892347</v>
          </cell>
          <cell r="W59">
            <v>0.21856466069142125</v>
          </cell>
          <cell r="X59">
            <v>1.8510827971076532E-2</v>
          </cell>
          <cell r="Y59">
            <v>-2.3564660691421241E-2</v>
          </cell>
        </row>
        <row r="60">
          <cell r="B60" t="str">
            <v>Concess. Rev per Patron (S$)</v>
          </cell>
          <cell r="C60" t="str">
            <v>N.A.</v>
          </cell>
          <cell r="E60">
            <v>1.07</v>
          </cell>
          <cell r="F60">
            <v>1.07</v>
          </cell>
          <cell r="G60">
            <v>1.07</v>
          </cell>
          <cell r="H60">
            <v>1.07</v>
          </cell>
          <cell r="I60">
            <v>1.07</v>
          </cell>
          <cell r="J60">
            <v>1.07</v>
          </cell>
          <cell r="K60">
            <v>1.07</v>
          </cell>
          <cell r="L60">
            <v>1.07</v>
          </cell>
          <cell r="M60">
            <v>1.07</v>
          </cell>
          <cell r="N60">
            <v>1.07</v>
          </cell>
          <cell r="O60">
            <v>1.07</v>
          </cell>
          <cell r="P60">
            <v>1.07</v>
          </cell>
          <cell r="R60" t="str">
            <v>N.A.</v>
          </cell>
          <cell r="S60" t="str">
            <v>N.A.</v>
          </cell>
          <cell r="U60">
            <v>1.07</v>
          </cell>
          <cell r="V60">
            <v>1.045666149412547</v>
          </cell>
          <cell r="W60">
            <v>0.90854838165546581</v>
          </cell>
          <cell r="X60">
            <v>2.4333850587452854E-2</v>
          </cell>
          <cell r="Y60">
            <v>0.16145161834453403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0.46761920846783839</v>
          </cell>
          <cell r="W61">
            <v>0.46726602559976654</v>
          </cell>
          <cell r="X61">
            <v>-2.6192084678384187E-3</v>
          </cell>
          <cell r="Y61">
            <v>-2.2660255997665746E-3</v>
          </cell>
        </row>
        <row r="62">
          <cell r="B62" t="str">
            <v>Direct Payroll : Net Box</v>
          </cell>
          <cell r="C62" t="str">
            <v>N.A.</v>
          </cell>
          <cell r="E62">
            <v>9.6630095018183704E-2</v>
          </cell>
          <cell r="F62">
            <v>9.4482759573335198E-2</v>
          </cell>
          <cell r="G62">
            <v>7.3631455379900693E-2</v>
          </cell>
          <cell r="H62">
            <v>8.8577587100001742E-2</v>
          </cell>
          <cell r="I62">
            <v>8.176392655384776E-2</v>
          </cell>
          <cell r="J62">
            <v>6.2223765109775231E-2</v>
          </cell>
          <cell r="K62">
            <v>9.026306570366488E-2</v>
          </cell>
          <cell r="L62">
            <v>7.8775039159562077E-2</v>
          </cell>
          <cell r="M62">
            <v>6.9212158396459569E-2</v>
          </cell>
          <cell r="N62">
            <v>8.6652543075518285E-2</v>
          </cell>
          <cell r="O62">
            <v>6.8163489329846547E-2</v>
          </cell>
          <cell r="P62">
            <v>6.9212158396459569E-2</v>
          </cell>
          <cell r="Q62" t="str">
            <v/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7.82315750634167E-2</v>
          </cell>
          <cell r="V62">
            <v>0.1050294185077934</v>
          </cell>
          <cell r="W62">
            <v>9.5950293715055632E-2</v>
          </cell>
          <cell r="X62">
            <v>-2.6797843444376704E-2</v>
          </cell>
          <cell r="Y62">
            <v>-1.7718718651638932E-2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8.3184815217214061E-2</v>
          </cell>
          <cell r="F63">
            <v>8.133626376794266E-2</v>
          </cell>
          <cell r="G63">
            <v>6.3386246373854691E-2</v>
          </cell>
          <cell r="H63">
            <v>7.6252747282446229E-2</v>
          </cell>
          <cell r="I63">
            <v>7.0387151337642673E-2</v>
          </cell>
          <cell r="J63">
            <v>5.356584200607438E-2</v>
          </cell>
          <cell r="K63">
            <v>7.7703705456210859E-2</v>
          </cell>
          <cell r="L63">
            <v>6.7814142943602204E-2</v>
          </cell>
          <cell r="M63">
            <v>5.958185807341513E-2</v>
          </cell>
          <cell r="N63">
            <v>7.459555723796242E-2</v>
          </cell>
          <cell r="O63">
            <v>5.8679102648060352E-2</v>
          </cell>
          <cell r="P63">
            <v>5.958185807341513E-2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6.7346297388793053E-2</v>
          </cell>
          <cell r="V63">
            <v>9.0744758237919707E-2</v>
          </cell>
          <cell r="W63">
            <v>8.4608591352648047E-2</v>
          </cell>
          <cell r="X63">
            <v>-2.3398460849126654E-2</v>
          </cell>
          <cell r="Y63">
            <v>-1.7262293963854994E-2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0.63969122902037612</v>
          </cell>
          <cell r="F64">
            <v>0.62547586837547897</v>
          </cell>
          <cell r="G64">
            <v>0.48744023461494257</v>
          </cell>
          <cell r="H64">
            <v>0.58638362660201149</v>
          </cell>
          <cell r="I64">
            <v>0.5412771937864721</v>
          </cell>
          <cell r="J64">
            <v>0.41192132502671203</v>
          </cell>
          <cell r="K64">
            <v>0.59754149495826148</v>
          </cell>
          <cell r="L64">
            <v>0.52149075923630095</v>
          </cell>
          <cell r="M64">
            <v>0.45818448858456234</v>
          </cell>
          <cell r="N64">
            <v>0.573639835159931</v>
          </cell>
          <cell r="O64">
            <v>0.45124229936358418</v>
          </cell>
          <cell r="P64">
            <v>0.45818448858456234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0.51789302691981853</v>
          </cell>
          <cell r="V64">
            <v>0.69767898560778963</v>
          </cell>
          <cell r="W64">
            <v>0.65032520448155151</v>
          </cell>
          <cell r="X64">
            <v>-0.17978595868797109</v>
          </cell>
          <cell r="Y64">
            <v>-0.13243217756173298</v>
          </cell>
        </row>
        <row r="65">
          <cell r="B65" t="str">
            <v>Gross Margin :Total Rev</v>
          </cell>
          <cell r="C65" t="str">
            <v>N.A.</v>
          </cell>
          <cell r="E65">
            <v>0.52404085519464583</v>
          </cell>
          <cell r="F65">
            <v>0.52457889271217828</v>
          </cell>
          <cell r="G65">
            <v>0.53034821492453199</v>
          </cell>
          <cell r="H65">
            <v>0.52607162847313615</v>
          </cell>
          <cell r="I65">
            <v>0.52781834498584146</v>
          </cell>
          <cell r="J65">
            <v>0.53411870588190435</v>
          </cell>
          <cell r="K65">
            <v>0.52476233206019185</v>
          </cell>
          <cell r="L65">
            <v>0.52985037672707136</v>
          </cell>
          <cell r="M65">
            <v>0.53082863094557298</v>
          </cell>
          <cell r="N65">
            <v>0.52571478139338712</v>
          </cell>
          <cell r="O65">
            <v>0.53025669596276315</v>
          </cell>
          <cell r="P65">
            <v>0.53082863094557298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0.52870391066044498</v>
          </cell>
          <cell r="V65">
            <v>0.50877311250721269</v>
          </cell>
          <cell r="W65">
            <v>0.4861569738849108</v>
          </cell>
          <cell r="X65">
            <v>1.9930798153232288E-2</v>
          </cell>
          <cell r="Y65">
            <v>4.2546936775534172E-2</v>
          </cell>
        </row>
        <row r="66">
          <cell r="B66" t="str">
            <v>G&amp;A % of total revenue</v>
          </cell>
          <cell r="C66" t="str">
            <v>N.A.</v>
          </cell>
          <cell r="E66">
            <v>5.6830132467178364E-2</v>
          </cell>
          <cell r="F66">
            <v>5.6186216179259549E-2</v>
          </cell>
          <cell r="G66">
            <v>4.2794544001690658E-2</v>
          </cell>
          <cell r="H66">
            <v>5.3017430345587528E-2</v>
          </cell>
          <cell r="I66">
            <v>4.8950071386450161E-2</v>
          </cell>
          <cell r="J66">
            <v>3.684354956310458E-2</v>
          </cell>
          <cell r="K66">
            <v>5.3030523309716977E-2</v>
          </cell>
          <cell r="L66">
            <v>9.5333361299045016E-2</v>
          </cell>
          <cell r="M66">
            <v>4.2827740699282239E-2</v>
          </cell>
          <cell r="N66">
            <v>5.0736453719389202E-2</v>
          </cell>
          <cell r="O66">
            <v>3.9570511044238074E-2</v>
          </cell>
          <cell r="P66">
            <v>3.9767353338090672E-2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5.0327586004392348E-2</v>
          </cell>
          <cell r="V66">
            <v>5.7027516372420942E-2</v>
          </cell>
          <cell r="W66">
            <v>5.6656129757499375E-2</v>
          </cell>
          <cell r="X66">
            <v>-6.6999303680285935E-3</v>
          </cell>
          <cell r="Y66">
            <v>-6.3285437531070271E-3</v>
          </cell>
        </row>
        <row r="67">
          <cell r="B67" t="str">
            <v>E.B.I.T.D. : Total Rev</v>
          </cell>
          <cell r="C67" t="str">
            <v>N.A.</v>
          </cell>
          <cell r="E67">
            <v>0.34214781756119789</v>
          </cell>
          <cell r="F67">
            <v>0.34621000293036475</v>
          </cell>
          <cell r="G67">
            <v>0.39385711883218449</v>
          </cell>
          <cell r="H67">
            <v>0.34553915669542762</v>
          </cell>
          <cell r="I67">
            <v>0.37163973768066816</v>
          </cell>
          <cell r="J67">
            <v>0.41719570682787122</v>
          </cell>
          <cell r="K67">
            <v>0.3564399840350696</v>
          </cell>
          <cell r="L67">
            <v>0.33307099392982015</v>
          </cell>
          <cell r="M67">
            <v>0.40095386697771757</v>
          </cell>
          <cell r="N67">
            <v>0.36386423876635227</v>
          </cell>
          <cell r="O67">
            <v>0.40470090885553162</v>
          </cell>
          <cell r="P67">
            <v>0.4040142543389092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0.37704629729466344</v>
          </cell>
          <cell r="V67">
            <v>0.34069211729155857</v>
          </cell>
          <cell r="W67">
            <v>0.32952713884251605</v>
          </cell>
          <cell r="X67">
            <v>3.6354180003104863E-2</v>
          </cell>
          <cell r="Y67">
            <v>4.7519158452147381E-2</v>
          </cell>
        </row>
        <row r="68">
          <cell r="B68" t="str">
            <v>No of Concession Transactions</v>
          </cell>
          <cell r="E68">
            <v>10</v>
          </cell>
          <cell r="F68">
            <v>12</v>
          </cell>
          <cell r="G68">
            <v>13</v>
          </cell>
          <cell r="H68">
            <v>11</v>
          </cell>
          <cell r="I68">
            <v>13</v>
          </cell>
          <cell r="J68">
            <v>18</v>
          </cell>
          <cell r="K68">
            <v>10</v>
          </cell>
          <cell r="L68">
            <v>13</v>
          </cell>
          <cell r="M68">
            <v>15.744</v>
          </cell>
          <cell r="N68">
            <v>13</v>
          </cell>
          <cell r="O68">
            <v>16</v>
          </cell>
          <cell r="P68">
            <v>15</v>
          </cell>
          <cell r="Q68" t="str">
            <v xml:space="preserve"> </v>
          </cell>
          <cell r="R68">
            <v>20.744</v>
          </cell>
          <cell r="S68">
            <v>21.744</v>
          </cell>
          <cell r="T68">
            <v>22.744</v>
          </cell>
          <cell r="U68">
            <v>159.744</v>
          </cell>
          <cell r="V68">
            <v>149.744</v>
          </cell>
          <cell r="W68">
            <v>0</v>
          </cell>
          <cell r="X68">
            <v>10</v>
          </cell>
          <cell r="Y68">
            <v>159.744</v>
          </cell>
        </row>
        <row r="69">
          <cell r="B69" t="str">
            <v>Strike Rate %(No of Trans/Adm)</v>
          </cell>
          <cell r="E69">
            <v>0.22727272727272727</v>
          </cell>
          <cell r="F69">
            <v>0.26666666666666666</v>
          </cell>
          <cell r="G69">
            <v>0.21666666666666667</v>
          </cell>
          <cell r="H69">
            <v>0.22916666666666666</v>
          </cell>
          <cell r="I69">
            <v>0.25</v>
          </cell>
          <cell r="J69">
            <v>0.25352112676056338</v>
          </cell>
          <cell r="K69">
            <v>0.20833333333333334</v>
          </cell>
          <cell r="L69">
            <v>0.23636363636363636</v>
          </cell>
          <cell r="M69">
            <v>0.24221538461538461</v>
          </cell>
          <cell r="N69">
            <v>0.26</v>
          </cell>
          <cell r="O69">
            <v>0.24242424242424243</v>
          </cell>
          <cell r="P69">
            <v>0.23076923076923078</v>
          </cell>
          <cell r="Q69" t="str">
            <v xml:space="preserve"> 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0.23878026905829597</v>
          </cell>
          <cell r="V69">
            <v>0.23881511062486743</v>
          </cell>
          <cell r="W69">
            <v>0</v>
          </cell>
          <cell r="X69">
            <v>-3.4841566571464089E-5</v>
          </cell>
          <cell r="Y69">
            <v>0.23878026905829597</v>
          </cell>
        </row>
        <row r="70">
          <cell r="B70" t="str">
            <v>Ave Sales (Total Sale/No of Trans) (S$)</v>
          </cell>
          <cell r="E70">
            <v>4.7080000000000002</v>
          </cell>
          <cell r="F70">
            <v>4.0125000000000002</v>
          </cell>
          <cell r="G70">
            <v>4.9384615384615387</v>
          </cell>
          <cell r="H70">
            <v>4.669090909090909</v>
          </cell>
          <cell r="I70">
            <v>4.28</v>
          </cell>
          <cell r="J70">
            <v>4.2205555555555554</v>
          </cell>
          <cell r="K70">
            <v>5.1360000000000001</v>
          </cell>
          <cell r="L70">
            <v>4.5269230769230768</v>
          </cell>
          <cell r="M70">
            <v>4.4175558943089426</v>
          </cell>
          <cell r="N70">
            <v>4.115384615384615</v>
          </cell>
          <cell r="O70">
            <v>4.4137500000000003</v>
          </cell>
          <cell r="P70">
            <v>4.6366666666666667</v>
          </cell>
          <cell r="Q70" t="str">
            <v xml:space="preserve"> </v>
          </cell>
          <cell r="R70">
            <v>0</v>
          </cell>
          <cell r="S70">
            <v>0</v>
          </cell>
          <cell r="T70">
            <v>0</v>
          </cell>
          <cell r="U70">
            <v>4.481107271634615</v>
          </cell>
          <cell r="V70">
            <v>4.3785594080564154</v>
          </cell>
          <cell r="W70" t="str">
            <v>N.A.</v>
          </cell>
          <cell r="X70">
            <v>0.10254786357819956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21</v>
          </cell>
          <cell r="F71">
            <v>21</v>
          </cell>
          <cell r="G71">
            <v>28</v>
          </cell>
          <cell r="H71">
            <v>23</v>
          </cell>
          <cell r="I71">
            <v>24</v>
          </cell>
          <cell r="J71">
            <v>34</v>
          </cell>
          <cell r="K71">
            <v>20</v>
          </cell>
          <cell r="L71">
            <v>24</v>
          </cell>
          <cell r="M71">
            <v>30</v>
          </cell>
          <cell r="N71">
            <v>22</v>
          </cell>
          <cell r="O71">
            <v>30</v>
          </cell>
          <cell r="P71">
            <v>30</v>
          </cell>
          <cell r="Q71" t="str">
            <v xml:space="preserve"> </v>
          </cell>
          <cell r="R71">
            <v>43.881999999999998</v>
          </cell>
          <cell r="S71">
            <v>44.881999999999998</v>
          </cell>
          <cell r="T71">
            <v>45.881999999999998</v>
          </cell>
          <cell r="U71">
            <v>307</v>
          </cell>
          <cell r="V71">
            <v>286</v>
          </cell>
          <cell r="W71">
            <v>0</v>
          </cell>
          <cell r="X71">
            <v>21</v>
          </cell>
          <cell r="Y71">
            <v>307</v>
          </cell>
        </row>
        <row r="72">
          <cell r="B72" t="str">
            <v>Combo Sales as % of Total Sales</v>
          </cell>
          <cell r="E72">
            <v>0.44604927782497872</v>
          </cell>
          <cell r="F72">
            <v>0.43613707165109028</v>
          </cell>
          <cell r="G72">
            <v>0.43613707165109034</v>
          </cell>
          <cell r="H72">
            <v>0.44781931464174457</v>
          </cell>
          <cell r="I72">
            <v>0.43134435657800141</v>
          </cell>
          <cell r="J72">
            <v>0.44754508358562589</v>
          </cell>
          <cell r="K72">
            <v>0.38940809968847351</v>
          </cell>
          <cell r="L72">
            <v>0.4078164825828377</v>
          </cell>
          <cell r="M72">
            <v>0.43134435657800146</v>
          </cell>
          <cell r="N72">
            <v>0.41121495327102803</v>
          </cell>
          <cell r="O72">
            <v>0.42480883602378927</v>
          </cell>
          <cell r="P72">
            <v>0.43134435657800146</v>
          </cell>
          <cell r="Q72" t="str">
            <v xml:space="preserve"> 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0.42887277705600496</v>
          </cell>
          <cell r="V72">
            <v>0.43619969405014475</v>
          </cell>
          <cell r="W72">
            <v>0</v>
          </cell>
          <cell r="X72">
            <v>-7.3269169941397871E-3</v>
          </cell>
          <cell r="Y72">
            <v>0.42887277705600496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 xml:space="preserve"> </v>
          </cell>
          <cell r="R73">
            <v>4.5860000000000003</v>
          </cell>
          <cell r="S73">
            <v>4.5860000000000003</v>
          </cell>
          <cell r="T73">
            <v>4.5860000000000003</v>
          </cell>
          <cell r="U73">
            <v>69.319999999999993</v>
          </cell>
          <cell r="V73">
            <v>64.545000000000002</v>
          </cell>
          <cell r="W73">
            <v>0</v>
          </cell>
          <cell r="X73">
            <v>4.7749999999999915</v>
          </cell>
          <cell r="Y73">
            <v>69.319999999999993</v>
          </cell>
        </row>
        <row r="74">
          <cell r="B74" t="str">
            <v>Admissions/labour hour paid</v>
          </cell>
          <cell r="E74">
            <v>9.2146596858638734</v>
          </cell>
          <cell r="F74">
            <v>9.4260578131545874</v>
          </cell>
          <cell r="G74">
            <v>8.3507306889352826</v>
          </cell>
          <cell r="H74">
            <v>9.6</v>
          </cell>
          <cell r="I74">
            <v>10.4</v>
          </cell>
          <cell r="J74">
            <v>10.142857142857142</v>
          </cell>
          <cell r="K74">
            <v>9.6</v>
          </cell>
          <cell r="L74">
            <v>9.1666666666666661</v>
          </cell>
          <cell r="M74">
            <v>9.2857142857142865</v>
          </cell>
          <cell r="N74">
            <v>10.902747492368077</v>
          </cell>
          <cell r="O74">
            <v>9.4285714285714288</v>
          </cell>
          <cell r="P74">
            <v>10.833333333333334</v>
          </cell>
          <cell r="Q74" t="str">
            <v xml:space="preserve"> </v>
          </cell>
          <cell r="R74">
            <v>0</v>
          </cell>
          <cell r="S74">
            <v>0</v>
          </cell>
          <cell r="T74">
            <v>0</v>
          </cell>
          <cell r="U74">
            <v>9.6508944027697652</v>
          </cell>
          <cell r="V74">
            <v>9.7146022155085596</v>
          </cell>
          <cell r="W74" t="str">
            <v>N.A.</v>
          </cell>
          <cell r="X74">
            <v>-6.3707812738794445E-2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45.376930000000002</v>
          </cell>
          <cell r="W77">
            <v>3.8690000000000002</v>
          </cell>
          <cell r="X77">
            <v>-18.189430000000002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4</v>
          </cell>
          <cell r="F78">
            <v>4</v>
          </cell>
          <cell r="G78">
            <v>4</v>
          </cell>
          <cell r="H78">
            <v>4</v>
          </cell>
          <cell r="I78">
            <v>4</v>
          </cell>
          <cell r="J78">
            <v>4</v>
          </cell>
          <cell r="K78">
            <v>4</v>
          </cell>
          <cell r="L78">
            <v>4</v>
          </cell>
          <cell r="M78">
            <v>4</v>
          </cell>
          <cell r="N78">
            <v>4</v>
          </cell>
          <cell r="O78">
            <v>4</v>
          </cell>
          <cell r="P78">
            <v>4</v>
          </cell>
          <cell r="T78">
            <v>0</v>
          </cell>
          <cell r="U78">
            <v>48</v>
          </cell>
          <cell r="V78">
            <v>32.137</v>
          </cell>
          <cell r="W78">
            <v>0</v>
          </cell>
          <cell r="X78">
            <v>15.863</v>
          </cell>
          <cell r="Y78">
            <v>48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51.67</v>
          </cell>
          <cell r="W82">
            <v>53.204000000000001</v>
          </cell>
          <cell r="X82">
            <v>-13.606000000000002</v>
          </cell>
          <cell r="Y82">
            <v>-15.14</v>
          </cell>
        </row>
        <row r="83">
          <cell r="C83">
            <v>0</v>
          </cell>
          <cell r="E83">
            <v>9.4376250000000006</v>
          </cell>
          <cell r="F83">
            <v>9.4376250000000006</v>
          </cell>
          <cell r="G83">
            <v>9.4376250000000006</v>
          </cell>
          <cell r="H83">
            <v>9.4376250000000006</v>
          </cell>
          <cell r="I83">
            <v>9.4376250000000006</v>
          </cell>
          <cell r="J83">
            <v>9.4376250000000006</v>
          </cell>
          <cell r="K83">
            <v>9.4376250000000006</v>
          </cell>
          <cell r="L83">
            <v>9.4376250000000006</v>
          </cell>
          <cell r="M83">
            <v>9.4376250000000006</v>
          </cell>
          <cell r="N83">
            <v>9.4376250000000006</v>
          </cell>
          <cell r="O83">
            <v>9.4376250000000006</v>
          </cell>
          <cell r="P83">
            <v>9.4376250000000006</v>
          </cell>
          <cell r="R83">
            <v>0</v>
          </cell>
          <cell r="S83">
            <v>0</v>
          </cell>
          <cell r="T83">
            <v>0</v>
          </cell>
          <cell r="U83">
            <v>113.25149999999999</v>
          </cell>
          <cell r="V83">
            <v>129.18393</v>
          </cell>
          <cell r="W83">
            <v>57.073</v>
          </cell>
          <cell r="X83">
            <v>-15.932430000000011</v>
          </cell>
          <cell r="Y83">
            <v>56.178499999999993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0.58256000000000008</v>
          </cell>
          <cell r="F86">
            <v>0.5958</v>
          </cell>
          <cell r="G86">
            <v>0.7944</v>
          </cell>
          <cell r="H86">
            <v>0.63551999999999997</v>
          </cell>
          <cell r="I86">
            <v>0.68847999999999998</v>
          </cell>
          <cell r="J86">
            <v>0.94003999999999999</v>
          </cell>
          <cell r="K86">
            <v>0.63551999999999997</v>
          </cell>
          <cell r="L86">
            <v>0.72820000000000007</v>
          </cell>
          <cell r="M86">
            <v>0.86060000000000003</v>
          </cell>
          <cell r="N86">
            <v>0.66200000000000003</v>
          </cell>
          <cell r="O86">
            <v>0.87384000000000006</v>
          </cell>
          <cell r="P86">
            <v>0.86060000000000003</v>
          </cell>
          <cell r="U86">
            <v>8.8575599999999994</v>
          </cell>
          <cell r="V86">
            <v>8.3303318799999992</v>
          </cell>
          <cell r="W86">
            <v>11.652450000000002</v>
          </cell>
          <cell r="X86">
            <v>0.52722812000000019</v>
          </cell>
          <cell r="Y86">
            <v>-2.7948900000000023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0.58256000000000008</v>
          </cell>
          <cell r="F91">
            <v>0.5958</v>
          </cell>
          <cell r="G91">
            <v>0.7944</v>
          </cell>
          <cell r="H91">
            <v>0.63551999999999997</v>
          </cell>
          <cell r="I91">
            <v>0.68847999999999998</v>
          </cell>
          <cell r="J91">
            <v>0.94003999999999999</v>
          </cell>
          <cell r="K91">
            <v>0.63551999999999997</v>
          </cell>
          <cell r="L91">
            <v>0.72820000000000007</v>
          </cell>
          <cell r="M91">
            <v>0.86060000000000003</v>
          </cell>
          <cell r="N91">
            <v>0.66200000000000003</v>
          </cell>
          <cell r="O91">
            <v>0.87384000000000006</v>
          </cell>
          <cell r="P91">
            <v>0.86060000000000003</v>
          </cell>
          <cell r="U91">
            <v>8.8575599999999994</v>
          </cell>
          <cell r="V91">
            <v>8.3303318799999992</v>
          </cell>
          <cell r="W91">
            <v>11.652450000000002</v>
          </cell>
          <cell r="X91">
            <v>0.52722812000000019</v>
          </cell>
          <cell r="Y91">
            <v>-2.7948900000000023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26.039009076896551</v>
          </cell>
          <cell r="F94">
            <v>26.039009076896551</v>
          </cell>
          <cell r="G94">
            <v>27.139009076896553</v>
          </cell>
          <cell r="H94">
            <v>26.039009076896551</v>
          </cell>
          <cell r="I94">
            <v>26.039009076896551</v>
          </cell>
          <cell r="J94">
            <v>27.139009076896553</v>
          </cell>
          <cell r="K94">
            <v>26.574586757996553</v>
          </cell>
          <cell r="L94">
            <v>26.574586757996553</v>
          </cell>
          <cell r="M94">
            <v>27.674586757996554</v>
          </cell>
          <cell r="N94">
            <v>26.574586757996553</v>
          </cell>
          <cell r="O94">
            <v>27.674586757996554</v>
          </cell>
          <cell r="P94">
            <v>27.674586757996554</v>
          </cell>
          <cell r="T94">
            <v>0</v>
          </cell>
          <cell r="U94">
            <v>321.18157500935865</v>
          </cell>
          <cell r="V94">
            <v>402.18689499999999</v>
          </cell>
          <cell r="W94">
            <v>496.024</v>
          </cell>
          <cell r="X94">
            <v>-81.00531999064134</v>
          </cell>
          <cell r="Y94">
            <v>-174.84242499064135</v>
          </cell>
        </row>
        <row r="95">
          <cell r="A95">
            <v>67</v>
          </cell>
          <cell r="B95" t="str">
            <v>Bonus/Commission</v>
          </cell>
          <cell r="E95">
            <v>1.0834049999999997</v>
          </cell>
          <cell r="F95">
            <v>1.0834049999999997</v>
          </cell>
          <cell r="G95">
            <v>1.0834049999999997</v>
          </cell>
          <cell r="H95">
            <v>1.0834049999999997</v>
          </cell>
          <cell r="I95">
            <v>1.0834049999999997</v>
          </cell>
          <cell r="J95">
            <v>1.0834049999999997</v>
          </cell>
          <cell r="K95">
            <v>1.0834049999999997</v>
          </cell>
          <cell r="L95">
            <v>1.0834049999999997</v>
          </cell>
          <cell r="M95">
            <v>1.0834049999999997</v>
          </cell>
          <cell r="N95">
            <v>1.0834049999999997</v>
          </cell>
          <cell r="O95">
            <v>1.0834049999999997</v>
          </cell>
          <cell r="P95">
            <v>1.0834049999999997</v>
          </cell>
          <cell r="T95">
            <v>0</v>
          </cell>
          <cell r="U95">
            <v>13.000859999999994</v>
          </cell>
          <cell r="V95">
            <v>19.007021666666667</v>
          </cell>
          <cell r="W95">
            <v>32.884</v>
          </cell>
          <cell r="X95">
            <v>-6.0061616666666726</v>
          </cell>
          <cell r="Y95">
            <v>-19.883140000000004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10.016299999999998</v>
          </cell>
          <cell r="W97">
            <v>18.571000000000002</v>
          </cell>
          <cell r="X97">
            <v>-3.3802999999999974</v>
          </cell>
          <cell r="Y97">
            <v>-11.935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6.2547400000000017</v>
          </cell>
          <cell r="W98">
            <v>11.548999999999999</v>
          </cell>
          <cell r="X98">
            <v>-0.60274000000000161</v>
          </cell>
          <cell r="Y98">
            <v>-5.8969999999999994</v>
          </cell>
        </row>
        <row r="99">
          <cell r="C99">
            <v>0</v>
          </cell>
          <cell r="E99">
            <v>28.146414076896551</v>
          </cell>
          <cell r="F99">
            <v>28.146414076896551</v>
          </cell>
          <cell r="G99">
            <v>29.246414076896553</v>
          </cell>
          <cell r="H99">
            <v>28.146414076896551</v>
          </cell>
          <cell r="I99">
            <v>28.146414076896551</v>
          </cell>
          <cell r="J99">
            <v>29.246414076896553</v>
          </cell>
          <cell r="K99">
            <v>28.681991757996553</v>
          </cell>
          <cell r="L99">
            <v>28.681991757996553</v>
          </cell>
          <cell r="M99">
            <v>29.781991757996554</v>
          </cell>
          <cell r="N99">
            <v>28.681991757996553</v>
          </cell>
          <cell r="O99">
            <v>29.781991757996554</v>
          </cell>
          <cell r="P99">
            <v>29.781991757996554</v>
          </cell>
          <cell r="R99">
            <v>0</v>
          </cell>
          <cell r="S99">
            <v>0</v>
          </cell>
          <cell r="T99">
            <v>0</v>
          </cell>
          <cell r="U99">
            <v>346.47043500935865</v>
          </cell>
          <cell r="V99">
            <v>437.46495666666669</v>
          </cell>
          <cell r="W99">
            <v>559.02800000000002</v>
          </cell>
          <cell r="X99">
            <v>-90.994521657308042</v>
          </cell>
          <cell r="Y99">
            <v>-212.55756499064137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1.38124</v>
          </cell>
          <cell r="F102">
            <v>1.38124</v>
          </cell>
          <cell r="G102">
            <v>1.38124</v>
          </cell>
          <cell r="H102">
            <v>1.38124</v>
          </cell>
          <cell r="I102">
            <v>1.38124</v>
          </cell>
          <cell r="J102">
            <v>1.38124</v>
          </cell>
          <cell r="K102">
            <v>1.38124</v>
          </cell>
          <cell r="L102">
            <v>1.38124</v>
          </cell>
          <cell r="M102">
            <v>1.38124</v>
          </cell>
          <cell r="N102">
            <v>1.38124</v>
          </cell>
          <cell r="O102">
            <v>1.38124</v>
          </cell>
          <cell r="P102">
            <v>1.38124</v>
          </cell>
          <cell r="T102">
            <v>0</v>
          </cell>
          <cell r="U102">
            <v>16.57488</v>
          </cell>
          <cell r="V102">
            <v>16.582999999999995</v>
          </cell>
          <cell r="W102">
            <v>18.888000000000002</v>
          </cell>
          <cell r="X102">
            <v>-8.119999999994576E-3</v>
          </cell>
          <cell r="Y102">
            <v>-2.3131200000000014</v>
          </cell>
        </row>
        <row r="103">
          <cell r="A103">
            <v>72</v>
          </cell>
          <cell r="B103" t="str">
            <v>Property Taxes</v>
          </cell>
          <cell r="E103">
            <v>3.8340000000000001</v>
          </cell>
          <cell r="F103">
            <v>3.8340000000000001</v>
          </cell>
          <cell r="G103">
            <v>3.8340000000000001</v>
          </cell>
          <cell r="H103">
            <v>3.8340000000000001</v>
          </cell>
          <cell r="I103">
            <v>3.8340000000000001</v>
          </cell>
          <cell r="J103">
            <v>3.8340000000000001</v>
          </cell>
          <cell r="K103">
            <v>3.8340000000000001</v>
          </cell>
          <cell r="L103">
            <v>3.8340000000000001</v>
          </cell>
          <cell r="M103">
            <v>3.8340000000000001</v>
          </cell>
          <cell r="N103">
            <v>3.8340000000000001</v>
          </cell>
          <cell r="O103">
            <v>3.8340000000000001</v>
          </cell>
          <cell r="P103">
            <v>3.8340000000000001</v>
          </cell>
          <cell r="T103">
            <v>0</v>
          </cell>
          <cell r="U103">
            <v>46.00800000000001</v>
          </cell>
          <cell r="V103">
            <v>45.558000000000014</v>
          </cell>
          <cell r="W103">
            <v>102.239</v>
          </cell>
          <cell r="X103">
            <v>0.44999999999999574</v>
          </cell>
          <cell r="Y103">
            <v>-56.230999999999995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25.35393333333333</v>
          </cell>
          <cell r="W104">
            <v>24.881</v>
          </cell>
          <cell r="X104">
            <v>-1.3539333333333303</v>
          </cell>
          <cell r="Y104">
            <v>-0.88100000000000023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12.682220000000003</v>
          </cell>
          <cell r="W105">
            <v>14.42</v>
          </cell>
          <cell r="X105">
            <v>-0.68222000000000271</v>
          </cell>
          <cell r="Y105">
            <v>-2.42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2.806280000000001</v>
          </cell>
          <cell r="W106">
            <v>0</v>
          </cell>
          <cell r="X106">
            <v>3.193719999999999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0.71499999999999997</v>
          </cell>
          <cell r="F108">
            <v>0.71499999999999997</v>
          </cell>
          <cell r="G108">
            <v>0.71499999999999997</v>
          </cell>
          <cell r="H108">
            <v>0.71499999999999997</v>
          </cell>
          <cell r="I108">
            <v>0.71499999999999997</v>
          </cell>
          <cell r="J108">
            <v>0.71499999999999997</v>
          </cell>
          <cell r="K108">
            <v>0.71499999999999997</v>
          </cell>
          <cell r="L108">
            <v>0.71499999999999997</v>
          </cell>
          <cell r="M108">
            <v>0.71499999999999997</v>
          </cell>
          <cell r="N108">
            <v>0.71499999999999997</v>
          </cell>
          <cell r="O108">
            <v>0.71499999999999997</v>
          </cell>
          <cell r="P108">
            <v>0.71499999999999997</v>
          </cell>
          <cell r="T108">
            <v>0</v>
          </cell>
          <cell r="U108">
            <v>8.58</v>
          </cell>
          <cell r="V108">
            <v>11.235595719999999</v>
          </cell>
          <cell r="W108">
            <v>19.821549999999998</v>
          </cell>
          <cell r="X108">
            <v>-2.6555957199999991</v>
          </cell>
          <cell r="Y108">
            <v>-11.241549999999998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4.7119999999999997</v>
          </cell>
          <cell r="F111">
            <v>4.9004799999999999</v>
          </cell>
          <cell r="G111">
            <v>4.7423999999999999</v>
          </cell>
          <cell r="H111">
            <v>4.9004799999999999</v>
          </cell>
          <cell r="I111">
            <v>4.7423999999999999</v>
          </cell>
          <cell r="J111">
            <v>4.9004799999999999</v>
          </cell>
          <cell r="K111">
            <v>4.9004799999999999</v>
          </cell>
          <cell r="L111">
            <v>27.527239999999999</v>
          </cell>
          <cell r="M111">
            <v>6.4004799999999999</v>
          </cell>
          <cell r="N111">
            <v>4.7423999999999999</v>
          </cell>
          <cell r="O111">
            <v>4.9004799999999999</v>
          </cell>
          <cell r="P111">
            <v>4.7423999999999999</v>
          </cell>
          <cell r="T111">
            <v>0</v>
          </cell>
          <cell r="U111">
            <v>82.111720000000005</v>
          </cell>
          <cell r="V111">
            <v>98.715360000000004</v>
          </cell>
          <cell r="W111">
            <v>129.697</v>
          </cell>
          <cell r="X111">
            <v>-16.603639999999999</v>
          </cell>
          <cell r="Y111">
            <v>-47.585279999999997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53.321359999999999</v>
          </cell>
          <cell r="W112">
            <v>35.734000000000002</v>
          </cell>
          <cell r="X112">
            <v>-5.3213599999999985</v>
          </cell>
          <cell r="Y112">
            <v>12.265999999999998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7.118990000000001</v>
          </cell>
          <cell r="W113">
            <v>8.7919999999999998</v>
          </cell>
          <cell r="X113">
            <v>8.1009999999997362E-2</v>
          </cell>
          <cell r="Y113">
            <v>-1.5920000000000014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1.02</v>
          </cell>
          <cell r="W114">
            <v>4.26</v>
          </cell>
          <cell r="X114">
            <v>1.38</v>
          </cell>
          <cell r="Y114">
            <v>-1.86</v>
          </cell>
        </row>
        <row r="115">
          <cell r="A115">
            <v>84</v>
          </cell>
          <cell r="B115" t="str">
            <v>Freight</v>
          </cell>
          <cell r="E115">
            <v>0.25</v>
          </cell>
          <cell r="F115">
            <v>0.25</v>
          </cell>
          <cell r="G115">
            <v>0.25</v>
          </cell>
          <cell r="H115">
            <v>0.25</v>
          </cell>
          <cell r="I115">
            <v>0.25</v>
          </cell>
          <cell r="J115">
            <v>0.25</v>
          </cell>
          <cell r="K115">
            <v>0.25</v>
          </cell>
          <cell r="L115">
            <v>0.25</v>
          </cell>
          <cell r="M115">
            <v>0.25</v>
          </cell>
          <cell r="N115">
            <v>0.25</v>
          </cell>
          <cell r="O115">
            <v>0.25</v>
          </cell>
          <cell r="P115">
            <v>0.25</v>
          </cell>
          <cell r="T115">
            <v>0</v>
          </cell>
          <cell r="U115">
            <v>3</v>
          </cell>
          <cell r="V115">
            <v>4.1071099999999996</v>
          </cell>
          <cell r="W115">
            <v>4.5830000000000002</v>
          </cell>
          <cell r="X115">
            <v>-1.1071099999999996</v>
          </cell>
          <cell r="Y115">
            <v>-1.5830000000000002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0.3</v>
          </cell>
          <cell r="F117">
            <v>0.3</v>
          </cell>
          <cell r="G117">
            <v>0.3</v>
          </cell>
          <cell r="H117">
            <v>0.3</v>
          </cell>
          <cell r="I117">
            <v>0.3</v>
          </cell>
          <cell r="J117">
            <v>0.3</v>
          </cell>
          <cell r="K117">
            <v>0.3</v>
          </cell>
          <cell r="L117">
            <v>0.3</v>
          </cell>
          <cell r="M117">
            <v>0.3</v>
          </cell>
          <cell r="N117">
            <v>0.3</v>
          </cell>
          <cell r="O117">
            <v>0.3</v>
          </cell>
          <cell r="P117">
            <v>0.3</v>
          </cell>
          <cell r="T117">
            <v>0</v>
          </cell>
          <cell r="U117">
            <v>3.6</v>
          </cell>
          <cell r="V117">
            <v>1.8329299999999997</v>
          </cell>
          <cell r="W117">
            <v>3.387</v>
          </cell>
          <cell r="X117">
            <v>1.7670699999999995</v>
          </cell>
          <cell r="Y117">
            <v>0.21299999999999919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0.40646414076896553</v>
          </cell>
          <cell r="F119">
            <v>0.40646414076896553</v>
          </cell>
          <cell r="G119">
            <v>0.41746414076896554</v>
          </cell>
          <cell r="H119">
            <v>0.40646414076896553</v>
          </cell>
          <cell r="I119">
            <v>0.40646414076896553</v>
          </cell>
          <cell r="J119">
            <v>0.41746414076896554</v>
          </cell>
          <cell r="K119">
            <v>0.41181991757996556</v>
          </cell>
          <cell r="L119">
            <v>0.41181991757996556</v>
          </cell>
          <cell r="M119">
            <v>0.42281991757996551</v>
          </cell>
          <cell r="N119">
            <v>0.41181991757996556</v>
          </cell>
          <cell r="O119">
            <v>0.42281991757996551</v>
          </cell>
          <cell r="P119">
            <v>0.42281991757996551</v>
          </cell>
          <cell r="T119">
            <v>0</v>
          </cell>
          <cell r="U119">
            <v>4.9647043500935863</v>
          </cell>
          <cell r="V119">
            <v>5.7293799999999999</v>
          </cell>
          <cell r="W119">
            <v>11.51</v>
          </cell>
          <cell r="X119">
            <v>-0.76467564990641357</v>
          </cell>
          <cell r="Y119">
            <v>-6.5452956499064134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1.921999999999997</v>
          </cell>
          <cell r="W124">
            <v>3.2909999999999986</v>
          </cell>
          <cell r="X124">
            <v>1.6780000000000022</v>
          </cell>
          <cell r="Y124">
            <v>0.30900000000000061</v>
          </cell>
        </row>
        <row r="125">
          <cell r="C125">
            <v>0</v>
          </cell>
          <cell r="E125">
            <v>21.498704140768968</v>
          </cell>
          <cell r="F125">
            <v>21.687184140768967</v>
          </cell>
          <cell r="G125">
            <v>21.540104140768971</v>
          </cell>
          <cell r="H125">
            <v>21.687184140768967</v>
          </cell>
          <cell r="I125">
            <v>21.529104140768968</v>
          </cell>
          <cell r="J125">
            <v>21.698184140768969</v>
          </cell>
          <cell r="K125">
            <v>21.692539917579968</v>
          </cell>
          <cell r="L125">
            <v>44.319299917579961</v>
          </cell>
          <cell r="M125">
            <v>23.203539917579967</v>
          </cell>
          <cell r="N125">
            <v>21.534459917579969</v>
          </cell>
          <cell r="O125">
            <v>21.703539917579967</v>
          </cell>
          <cell r="P125">
            <v>21.545459917579969</v>
          </cell>
          <cell r="R125">
            <v>0</v>
          </cell>
          <cell r="S125">
            <v>0</v>
          </cell>
          <cell r="T125">
            <v>0</v>
          </cell>
          <cell r="U125">
            <v>283.63930435009365</v>
          </cell>
          <cell r="V125">
            <v>303.58615905333329</v>
          </cell>
          <cell r="W125">
            <v>397.10354999999998</v>
          </cell>
          <cell r="X125">
            <v>-19.946854703239637</v>
          </cell>
          <cell r="Y125">
            <v>-113.46424564990633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W132">
            <v>0</v>
          </cell>
          <cell r="X132">
            <v>0</v>
          </cell>
          <cell r="Y132" t="e">
            <v>#REF!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4" refreshError="1">
        <row r="11">
          <cell r="A11">
            <v>1</v>
          </cell>
          <cell r="B11" t="str">
            <v>Net Film Revenue</v>
          </cell>
          <cell r="E11">
            <v>410.44</v>
          </cell>
          <cell r="F11">
            <v>423.68</v>
          </cell>
          <cell r="G11">
            <v>542.84</v>
          </cell>
          <cell r="H11">
            <v>410.44</v>
          </cell>
          <cell r="I11">
            <v>436.92</v>
          </cell>
          <cell r="J11">
            <v>622.28</v>
          </cell>
          <cell r="K11">
            <v>410.44</v>
          </cell>
          <cell r="L11">
            <v>503.12</v>
          </cell>
          <cell r="M11">
            <v>556.08000000000004</v>
          </cell>
          <cell r="N11">
            <v>423.68</v>
          </cell>
          <cell r="O11">
            <v>589.17999999999995</v>
          </cell>
          <cell r="P11">
            <v>529.6</v>
          </cell>
          <cell r="Q11">
            <v>0</v>
          </cell>
          <cell r="T11">
            <v>0</v>
          </cell>
          <cell r="U11">
            <v>5858.7</v>
          </cell>
          <cell r="V11">
            <v>5447.2133200000007</v>
          </cell>
          <cell r="W11">
            <v>6875.9660000000003</v>
          </cell>
          <cell r="X11">
            <v>411.48668000000089</v>
          </cell>
          <cell r="Y11">
            <v>-1017.2659999999987</v>
          </cell>
        </row>
        <row r="12">
          <cell r="A12">
            <v>2</v>
          </cell>
          <cell r="B12" t="str">
            <v>Concession Sales</v>
          </cell>
          <cell r="E12">
            <v>77.5</v>
          </cell>
          <cell r="F12">
            <v>80</v>
          </cell>
          <cell r="G12">
            <v>102.5</v>
          </cell>
          <cell r="H12">
            <v>77.5</v>
          </cell>
          <cell r="I12">
            <v>82.5</v>
          </cell>
          <cell r="J12">
            <v>117.5</v>
          </cell>
          <cell r="K12">
            <v>77.5</v>
          </cell>
          <cell r="L12">
            <v>95</v>
          </cell>
          <cell r="M12">
            <v>105</v>
          </cell>
          <cell r="N12">
            <v>80</v>
          </cell>
          <cell r="O12">
            <v>111.25</v>
          </cell>
          <cell r="P12">
            <v>100</v>
          </cell>
          <cell r="T12">
            <v>0</v>
          </cell>
          <cell r="U12">
            <v>1106.25</v>
          </cell>
          <cell r="V12">
            <v>1058.65578</v>
          </cell>
          <cell r="W12">
            <v>1093.7619999999999</v>
          </cell>
          <cell r="X12">
            <v>47.59421999999995</v>
          </cell>
          <cell r="Y12">
            <v>12.488000000000056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26</v>
          </cell>
          <cell r="F15">
            <v>26</v>
          </cell>
          <cell r="G15">
            <v>26</v>
          </cell>
          <cell r="H15">
            <v>26</v>
          </cell>
          <cell r="I15">
            <v>26</v>
          </cell>
          <cell r="J15">
            <v>26</v>
          </cell>
          <cell r="K15">
            <v>26</v>
          </cell>
          <cell r="L15">
            <v>26</v>
          </cell>
          <cell r="M15">
            <v>26</v>
          </cell>
          <cell r="N15">
            <v>26</v>
          </cell>
          <cell r="O15">
            <v>26</v>
          </cell>
          <cell r="P15">
            <v>26</v>
          </cell>
          <cell r="T15">
            <v>0</v>
          </cell>
          <cell r="U15">
            <v>312</v>
          </cell>
          <cell r="V15">
            <v>328.11124000000001</v>
          </cell>
          <cell r="W15">
            <v>250.84800000000001</v>
          </cell>
          <cell r="X15">
            <v>-16.111240000000009</v>
          </cell>
          <cell r="Y15">
            <v>61.151999999999987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7.9376250000000006</v>
          </cell>
          <cell r="F16">
            <v>7.9376250000000006</v>
          </cell>
          <cell r="G16">
            <v>7.9376250000000006</v>
          </cell>
          <cell r="H16">
            <v>7.9376250000000006</v>
          </cell>
          <cell r="I16">
            <v>7.9376250000000006</v>
          </cell>
          <cell r="J16">
            <v>7.9376250000000006</v>
          </cell>
          <cell r="K16">
            <v>7.9376250000000006</v>
          </cell>
          <cell r="L16">
            <v>7.9376250000000006</v>
          </cell>
          <cell r="M16">
            <v>7.9376250000000006</v>
          </cell>
          <cell r="N16">
            <v>7.9376250000000006</v>
          </cell>
          <cell r="O16">
            <v>7.9376250000000006</v>
          </cell>
          <cell r="P16">
            <v>7.9376250000000006</v>
          </cell>
          <cell r="R16">
            <v>0</v>
          </cell>
          <cell r="S16">
            <v>0</v>
          </cell>
          <cell r="T16">
            <v>0</v>
          </cell>
          <cell r="U16">
            <v>95.251499999999979</v>
          </cell>
          <cell r="V16">
            <v>129.14752999999999</v>
          </cell>
          <cell r="W16">
            <v>61.19</v>
          </cell>
          <cell r="X16">
            <v>-33.89603000000001</v>
          </cell>
          <cell r="Y16">
            <v>34.061499999999981</v>
          </cell>
        </row>
        <row r="17">
          <cell r="B17" t="str">
            <v>TOTAL REVENUE</v>
          </cell>
          <cell r="C17">
            <v>0</v>
          </cell>
          <cell r="E17">
            <v>521.87762500000008</v>
          </cell>
          <cell r="F17">
            <v>537.61762500000009</v>
          </cell>
          <cell r="G17">
            <v>679.27762500000006</v>
          </cell>
          <cell r="H17">
            <v>521.87762500000008</v>
          </cell>
          <cell r="I17">
            <v>553.3576250000001</v>
          </cell>
          <cell r="J17">
            <v>773.717625</v>
          </cell>
          <cell r="K17">
            <v>521.87762500000008</v>
          </cell>
          <cell r="L17">
            <v>632.05762500000003</v>
          </cell>
          <cell r="M17">
            <v>695.01762500000007</v>
          </cell>
          <cell r="N17">
            <v>537.61762500000009</v>
          </cell>
          <cell r="O17">
            <v>734.36762500000009</v>
          </cell>
          <cell r="P17">
            <v>663.53762500000005</v>
          </cell>
          <cell r="R17">
            <v>0</v>
          </cell>
          <cell r="S17">
            <v>0</v>
          </cell>
          <cell r="T17">
            <v>0</v>
          </cell>
          <cell r="U17">
            <v>7372.201500000001</v>
          </cell>
          <cell r="V17">
            <v>6963.1278700000012</v>
          </cell>
          <cell r="W17">
            <v>8281.7660000000014</v>
          </cell>
          <cell r="X17">
            <v>409.07362999999987</v>
          </cell>
          <cell r="Y17">
            <v>-909.56450000000041</v>
          </cell>
        </row>
        <row r="19">
          <cell r="A19">
            <v>7</v>
          </cell>
          <cell r="B19" t="str">
            <v>Film Hire</v>
          </cell>
          <cell r="E19">
            <v>190.8546</v>
          </cell>
          <cell r="F19">
            <v>197.0112</v>
          </cell>
          <cell r="G19">
            <v>252.42060000000004</v>
          </cell>
          <cell r="H19">
            <v>190.8546</v>
          </cell>
          <cell r="I19">
            <v>203.16780000000003</v>
          </cell>
          <cell r="J19">
            <v>289.36020000000002</v>
          </cell>
          <cell r="K19">
            <v>190.8546</v>
          </cell>
          <cell r="L19">
            <v>233.95080000000002</v>
          </cell>
          <cell r="M19">
            <v>258.5772</v>
          </cell>
          <cell r="N19">
            <v>197.0112</v>
          </cell>
          <cell r="O19">
            <v>273.96870000000007</v>
          </cell>
          <cell r="P19">
            <v>246.26400000000001</v>
          </cell>
          <cell r="U19">
            <v>2724.2955000000002</v>
          </cell>
          <cell r="V19">
            <v>2526.9412400000006</v>
          </cell>
          <cell r="W19">
            <v>3150.1010000000001</v>
          </cell>
          <cell r="X19">
            <v>197.35425999999961</v>
          </cell>
          <cell r="Y19">
            <v>-425.80549999999994</v>
          </cell>
        </row>
        <row r="20">
          <cell r="A20">
            <v>8</v>
          </cell>
          <cell r="B20" t="str">
            <v>Concession Cost</v>
          </cell>
          <cell r="E20">
            <v>17.05</v>
          </cell>
          <cell r="F20">
            <v>17.600000000000001</v>
          </cell>
          <cell r="G20">
            <v>22.55</v>
          </cell>
          <cell r="H20">
            <v>17.05</v>
          </cell>
          <cell r="I20">
            <v>18.149999999999999</v>
          </cell>
          <cell r="J20">
            <v>25.85</v>
          </cell>
          <cell r="K20">
            <v>17.05</v>
          </cell>
          <cell r="L20">
            <v>20.9</v>
          </cell>
          <cell r="M20">
            <v>23.1</v>
          </cell>
          <cell r="N20">
            <v>17.600000000000001</v>
          </cell>
          <cell r="O20">
            <v>24.475000000000001</v>
          </cell>
          <cell r="P20">
            <v>22</v>
          </cell>
          <cell r="T20">
            <v>0</v>
          </cell>
          <cell r="U20">
            <v>243.375</v>
          </cell>
          <cell r="V20">
            <v>212.72319999999999</v>
          </cell>
          <cell r="W20">
            <v>296.96600000000001</v>
          </cell>
          <cell r="X20">
            <v>30.651800000000009</v>
          </cell>
          <cell r="Y20">
            <v>-53.591000000000008</v>
          </cell>
        </row>
        <row r="21">
          <cell r="A21">
            <v>9</v>
          </cell>
          <cell r="B21" t="str">
            <v>Less Concession Rebates</v>
          </cell>
          <cell r="E21">
            <v>-1.9375</v>
          </cell>
          <cell r="F21">
            <v>-2</v>
          </cell>
          <cell r="G21">
            <v>-2.5625</v>
          </cell>
          <cell r="H21">
            <v>-1.9375</v>
          </cell>
          <cell r="I21">
            <v>-2.0625</v>
          </cell>
          <cell r="J21">
            <v>-2.9375</v>
          </cell>
          <cell r="K21">
            <v>-1.9375</v>
          </cell>
          <cell r="L21">
            <v>-2.375</v>
          </cell>
          <cell r="M21">
            <v>-2.625</v>
          </cell>
          <cell r="N21">
            <v>-2</v>
          </cell>
          <cell r="O21">
            <v>-2.78125</v>
          </cell>
          <cell r="P21">
            <v>-2.5</v>
          </cell>
          <cell r="U21">
            <v>-27.65625</v>
          </cell>
          <cell r="V21">
            <v>-31.79</v>
          </cell>
          <cell r="W21">
            <v>-49.798999999999999</v>
          </cell>
          <cell r="X21">
            <v>4.13375</v>
          </cell>
          <cell r="Y21">
            <v>22.142749999999999</v>
          </cell>
        </row>
        <row r="22">
          <cell r="A22">
            <v>10</v>
          </cell>
          <cell r="B22" t="str">
            <v>Advertising Cost</v>
          </cell>
          <cell r="E22">
            <v>9.4401200000000003</v>
          </cell>
          <cell r="F22">
            <v>9.7446400000000004</v>
          </cell>
          <cell r="G22">
            <v>12.48532</v>
          </cell>
          <cell r="H22">
            <v>9.4401200000000003</v>
          </cell>
          <cell r="I22">
            <v>10.049160000000001</v>
          </cell>
          <cell r="J22">
            <v>14.312439999999999</v>
          </cell>
          <cell r="K22">
            <v>9.4401200000000003</v>
          </cell>
          <cell r="L22">
            <v>11.571759999999999</v>
          </cell>
          <cell r="M22">
            <v>12.78984</v>
          </cell>
          <cell r="N22">
            <v>9.7446400000000004</v>
          </cell>
          <cell r="O22">
            <v>13.551140000000002</v>
          </cell>
          <cell r="P22">
            <v>12.1808</v>
          </cell>
          <cell r="T22">
            <v>0</v>
          </cell>
          <cell r="U22">
            <v>134.7501</v>
          </cell>
          <cell r="V22">
            <v>133.23182499999999</v>
          </cell>
          <cell r="W22">
            <v>170.59299999999999</v>
          </cell>
          <cell r="X22">
            <v>1.5182750000000169</v>
          </cell>
          <cell r="Y22">
            <v>-35.842899999999986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0.82088000000000005</v>
          </cell>
          <cell r="F23">
            <v>0.84736</v>
          </cell>
          <cell r="G23">
            <v>1.08568</v>
          </cell>
          <cell r="H23">
            <v>0.82088000000000005</v>
          </cell>
          <cell r="I23">
            <v>0.87384000000000006</v>
          </cell>
          <cell r="J23">
            <v>1.2445599999999999</v>
          </cell>
          <cell r="K23">
            <v>0.82088000000000005</v>
          </cell>
          <cell r="L23">
            <v>1.00624</v>
          </cell>
          <cell r="M23">
            <v>1.11216</v>
          </cell>
          <cell r="N23">
            <v>0.84736</v>
          </cell>
          <cell r="O23">
            <v>1.1783600000000001</v>
          </cell>
          <cell r="P23">
            <v>1.0592000000000001</v>
          </cell>
          <cell r="R23">
            <v>0</v>
          </cell>
          <cell r="S23">
            <v>0</v>
          </cell>
          <cell r="T23">
            <v>0</v>
          </cell>
          <cell r="U23">
            <v>11.7174</v>
          </cell>
          <cell r="V23">
            <v>10.894426640000002</v>
          </cell>
          <cell r="W23">
            <v>13.751932000000002</v>
          </cell>
          <cell r="X23">
            <v>0.8229733599999971</v>
          </cell>
          <cell r="Y23">
            <v>-2.0345320000000022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38.387453579195395</v>
          </cell>
          <cell r="F24">
            <v>38.387453579195395</v>
          </cell>
          <cell r="G24">
            <v>39.487453579195396</v>
          </cell>
          <cell r="H24">
            <v>38.387453579195395</v>
          </cell>
          <cell r="I24">
            <v>38.387453579195395</v>
          </cell>
          <cell r="J24">
            <v>39.487453579195396</v>
          </cell>
          <cell r="K24">
            <v>39.099739157045398</v>
          </cell>
          <cell r="L24">
            <v>39.099739157045398</v>
          </cell>
          <cell r="M24">
            <v>40.1997391570454</v>
          </cell>
          <cell r="N24">
            <v>39.099739157045398</v>
          </cell>
          <cell r="O24">
            <v>40.1997391570454</v>
          </cell>
          <cell r="P24">
            <v>40.1997391570454</v>
          </cell>
          <cell r="R24">
            <v>0</v>
          </cell>
          <cell r="S24">
            <v>0</v>
          </cell>
          <cell r="T24">
            <v>0</v>
          </cell>
          <cell r="U24">
            <v>470.42315641744483</v>
          </cell>
          <cell r="V24">
            <v>545.15700500000003</v>
          </cell>
          <cell r="W24">
            <v>713.63300000000004</v>
          </cell>
          <cell r="X24">
            <v>-74.733848582555197</v>
          </cell>
          <cell r="Y24">
            <v>-243.20984358255521</v>
          </cell>
        </row>
        <row r="25">
          <cell r="B25" t="str">
            <v>TOTAL COST</v>
          </cell>
          <cell r="C25">
            <v>0</v>
          </cell>
          <cell r="E25">
            <v>254.61555357919542</v>
          </cell>
          <cell r="F25">
            <v>261.59065357919542</v>
          </cell>
          <cell r="G25">
            <v>325.46655357919548</v>
          </cell>
          <cell r="H25">
            <v>254.61555357919542</v>
          </cell>
          <cell r="I25">
            <v>268.56575357919542</v>
          </cell>
          <cell r="J25">
            <v>367.31715357919541</v>
          </cell>
          <cell r="K25">
            <v>255.32783915704542</v>
          </cell>
          <cell r="L25">
            <v>304.15353915704543</v>
          </cell>
          <cell r="M25">
            <v>333.15393915704544</v>
          </cell>
          <cell r="N25">
            <v>262.30293915704539</v>
          </cell>
          <cell r="O25">
            <v>350.59168915704549</v>
          </cell>
          <cell r="P25">
            <v>319.20373915704533</v>
          </cell>
          <cell r="R25">
            <v>0</v>
          </cell>
          <cell r="S25">
            <v>0</v>
          </cell>
          <cell r="T25">
            <v>0</v>
          </cell>
          <cell r="U25">
            <v>3556.9049064174446</v>
          </cell>
          <cell r="V25">
            <v>3397.1576966400003</v>
          </cell>
          <cell r="W25">
            <v>4295.2459319999998</v>
          </cell>
          <cell r="X25">
            <v>159.74720977744437</v>
          </cell>
          <cell r="Y25">
            <v>-738.34102558255518</v>
          </cell>
        </row>
        <row r="27">
          <cell r="B27" t="str">
            <v>GROSS MARGIN</v>
          </cell>
          <cell r="C27">
            <v>0</v>
          </cell>
          <cell r="E27">
            <v>267.26207142080466</v>
          </cell>
          <cell r="F27">
            <v>276.02697142080467</v>
          </cell>
          <cell r="G27">
            <v>353.81107142080458</v>
          </cell>
          <cell r="H27">
            <v>267.26207142080466</v>
          </cell>
          <cell r="I27">
            <v>284.79187142080468</v>
          </cell>
          <cell r="J27">
            <v>406.40047142080459</v>
          </cell>
          <cell r="K27">
            <v>266.54978584295463</v>
          </cell>
          <cell r="L27">
            <v>327.9040858429546</v>
          </cell>
          <cell r="M27">
            <v>361.86368584295462</v>
          </cell>
          <cell r="N27">
            <v>275.3146858429547</v>
          </cell>
          <cell r="O27">
            <v>383.7759358429546</v>
          </cell>
          <cell r="P27">
            <v>344.33388584295471</v>
          </cell>
          <cell r="R27">
            <v>0</v>
          </cell>
          <cell r="S27">
            <v>0</v>
          </cell>
          <cell r="T27">
            <v>0</v>
          </cell>
          <cell r="U27">
            <v>3815.2965935825555</v>
          </cell>
          <cell r="V27">
            <v>3565.9701733600009</v>
          </cell>
          <cell r="W27">
            <v>3986.5200680000016</v>
          </cell>
          <cell r="X27">
            <v>249.32642022255459</v>
          </cell>
          <cell r="Y27">
            <v>-171.22347441744614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158.66038</v>
          </cell>
          <cell r="F29">
            <v>158.66038</v>
          </cell>
          <cell r="G29">
            <v>158.66038</v>
          </cell>
          <cell r="H29">
            <v>158.66038</v>
          </cell>
          <cell r="I29">
            <v>158.66038</v>
          </cell>
          <cell r="J29">
            <v>158.66038</v>
          </cell>
          <cell r="K29">
            <v>158.66038</v>
          </cell>
          <cell r="L29">
            <v>158.66038</v>
          </cell>
          <cell r="M29">
            <v>158.66038</v>
          </cell>
          <cell r="N29">
            <v>158.66038</v>
          </cell>
          <cell r="O29">
            <v>158.66038</v>
          </cell>
          <cell r="P29">
            <v>158.66038</v>
          </cell>
          <cell r="T29">
            <v>0</v>
          </cell>
          <cell r="U29">
            <v>1903.9245600000002</v>
          </cell>
          <cell r="V29">
            <v>1797.2759500000004</v>
          </cell>
          <cell r="W29">
            <v>1848.47</v>
          </cell>
          <cell r="X29">
            <v>106.64860999999974</v>
          </cell>
          <cell r="Y29">
            <v>55.454560000000129</v>
          </cell>
        </row>
        <row r="30">
          <cell r="A30">
            <v>14</v>
          </cell>
          <cell r="B30" t="str">
            <v>Light, Heat and Power</v>
          </cell>
          <cell r="E30">
            <v>15</v>
          </cell>
          <cell r="F30">
            <v>15</v>
          </cell>
          <cell r="G30">
            <v>15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15</v>
          </cell>
          <cell r="M30">
            <v>15</v>
          </cell>
          <cell r="N30">
            <v>15</v>
          </cell>
          <cell r="O30">
            <v>15</v>
          </cell>
          <cell r="P30">
            <v>15</v>
          </cell>
          <cell r="T30">
            <v>0</v>
          </cell>
          <cell r="U30">
            <v>180</v>
          </cell>
          <cell r="V30">
            <v>200.88871</v>
          </cell>
          <cell r="W30">
            <v>233.072</v>
          </cell>
          <cell r="X30">
            <v>-20.888710000000003</v>
          </cell>
          <cell r="Y30">
            <v>-53.072000000000003</v>
          </cell>
        </row>
        <row r="31">
          <cell r="A31">
            <v>15</v>
          </cell>
          <cell r="B31" t="str">
            <v>Repair &amp; Maintenance</v>
          </cell>
          <cell r="E31">
            <v>12.25</v>
          </cell>
          <cell r="F31">
            <v>12.25</v>
          </cell>
          <cell r="G31">
            <v>12.25</v>
          </cell>
          <cell r="H31">
            <v>17.25</v>
          </cell>
          <cell r="I31">
            <v>12.25</v>
          </cell>
          <cell r="J31">
            <v>12.25</v>
          </cell>
          <cell r="K31">
            <v>12.25</v>
          </cell>
          <cell r="L31">
            <v>12.25</v>
          </cell>
          <cell r="M31">
            <v>37.25</v>
          </cell>
          <cell r="N31">
            <v>12.25</v>
          </cell>
          <cell r="O31">
            <v>12.25</v>
          </cell>
          <cell r="P31">
            <v>12.25</v>
          </cell>
          <cell r="T31">
            <v>0</v>
          </cell>
          <cell r="U31">
            <v>177</v>
          </cell>
          <cell r="V31">
            <v>171.74321666666668</v>
          </cell>
          <cell r="W31">
            <v>271.601</v>
          </cell>
          <cell r="X31">
            <v>5.2567833333333169</v>
          </cell>
          <cell r="Y31">
            <v>-94.600999999999999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20.645654535791955</v>
          </cell>
          <cell r="F33">
            <v>20.645654535791955</v>
          </cell>
          <cell r="G33">
            <v>20.441374535791955</v>
          </cell>
          <cell r="H33">
            <v>20.645654535791955</v>
          </cell>
          <cell r="I33">
            <v>20.430374535791955</v>
          </cell>
          <cell r="J33">
            <v>20.656654535791954</v>
          </cell>
          <cell r="K33">
            <v>20.652777391570456</v>
          </cell>
          <cell r="L33">
            <v>22.506937391570457</v>
          </cell>
          <cell r="M33">
            <v>20.663777391570456</v>
          </cell>
          <cell r="N33">
            <v>20.437497391570457</v>
          </cell>
          <cell r="O33">
            <v>20.663777391570456</v>
          </cell>
          <cell r="P33">
            <v>20.448497391570456</v>
          </cell>
          <cell r="R33">
            <v>0</v>
          </cell>
          <cell r="S33">
            <v>0</v>
          </cell>
          <cell r="T33">
            <v>0</v>
          </cell>
          <cell r="U33">
            <v>248.83863156417442</v>
          </cell>
          <cell r="V33">
            <v>288.56553573333338</v>
          </cell>
          <cell r="W33">
            <v>348.07306800000003</v>
          </cell>
          <cell r="X33">
            <v>-39.726904169158956</v>
          </cell>
          <cell r="Y33">
            <v>-99.234436435825614</v>
          </cell>
        </row>
        <row r="35">
          <cell r="B35" t="str">
            <v>Total Overhead Expenses</v>
          </cell>
          <cell r="C35">
            <v>0</v>
          </cell>
          <cell r="E35">
            <v>206.55603453579195</v>
          </cell>
          <cell r="F35">
            <v>206.55603453579195</v>
          </cell>
          <cell r="G35">
            <v>206.35175453579197</v>
          </cell>
          <cell r="H35">
            <v>211.55603453579195</v>
          </cell>
          <cell r="I35">
            <v>206.34075453579197</v>
          </cell>
          <cell r="J35">
            <v>206.56703453579195</v>
          </cell>
          <cell r="K35">
            <v>206.56315739157046</v>
          </cell>
          <cell r="L35">
            <v>208.41731739157046</v>
          </cell>
          <cell r="M35">
            <v>231.57415739157045</v>
          </cell>
          <cell r="N35">
            <v>206.34787739157045</v>
          </cell>
          <cell r="O35">
            <v>206.57415739157045</v>
          </cell>
          <cell r="P35">
            <v>206.35887739157045</v>
          </cell>
          <cell r="R35">
            <v>0</v>
          </cell>
          <cell r="S35">
            <v>0</v>
          </cell>
          <cell r="T35">
            <v>0</v>
          </cell>
          <cell r="U35">
            <v>2509.7631915641746</v>
          </cell>
          <cell r="V35">
            <v>2458.4734124000006</v>
          </cell>
          <cell r="W35">
            <v>2701.2160680000002</v>
          </cell>
          <cell r="X35">
            <v>51.289779164173979</v>
          </cell>
          <cell r="Y35">
            <v>-191.4528764358256</v>
          </cell>
        </row>
        <row r="37">
          <cell r="B37" t="str">
            <v>E.B.I.T.D.</v>
          </cell>
          <cell r="C37">
            <v>0</v>
          </cell>
          <cell r="E37">
            <v>60.706036885012708</v>
          </cell>
          <cell r="F37">
            <v>69.470936885012719</v>
          </cell>
          <cell r="G37">
            <v>147.45931688501261</v>
          </cell>
          <cell r="H37">
            <v>55.706036885012708</v>
          </cell>
          <cell r="I37">
            <v>78.451116885012709</v>
          </cell>
          <cell r="J37">
            <v>199.83343688501265</v>
          </cell>
          <cell r="K37">
            <v>59.986628451384178</v>
          </cell>
          <cell r="L37">
            <v>119.48676845138414</v>
          </cell>
          <cell r="M37">
            <v>130.28952845138417</v>
          </cell>
          <cell r="N37">
            <v>68.966808451384253</v>
          </cell>
          <cell r="O37">
            <v>177.20177845138414</v>
          </cell>
          <cell r="P37">
            <v>137.97500845138427</v>
          </cell>
          <cell r="R37">
            <v>0</v>
          </cell>
          <cell r="S37">
            <v>0</v>
          </cell>
          <cell r="T37">
            <v>0</v>
          </cell>
          <cell r="U37">
            <v>1305.5334020183809</v>
          </cell>
          <cell r="V37">
            <v>1107.4967609600003</v>
          </cell>
          <cell r="W37">
            <v>1285.3040000000015</v>
          </cell>
          <cell r="X37">
            <v>198.03664105838061</v>
          </cell>
          <cell r="Y37">
            <v>20.22940201837946</v>
          </cell>
        </row>
        <row r="39">
          <cell r="A39">
            <v>18</v>
          </cell>
          <cell r="B39" t="str">
            <v>Depreciation</v>
          </cell>
          <cell r="E39">
            <v>37.618506944444448</v>
          </cell>
          <cell r="F39">
            <v>37.618506944444448</v>
          </cell>
          <cell r="G39">
            <v>37.618506944444448</v>
          </cell>
          <cell r="H39">
            <v>37.618506944444448</v>
          </cell>
          <cell r="I39">
            <v>37.618506944444448</v>
          </cell>
          <cell r="J39">
            <v>37.618506944444448</v>
          </cell>
          <cell r="K39">
            <v>38.201840277777784</v>
          </cell>
          <cell r="L39">
            <v>38.201840277777784</v>
          </cell>
          <cell r="M39">
            <v>38.201840277777784</v>
          </cell>
          <cell r="N39">
            <v>38.201840277777784</v>
          </cell>
          <cell r="O39">
            <v>38.201840277777784</v>
          </cell>
          <cell r="P39">
            <v>38.201840277777784</v>
          </cell>
          <cell r="T39">
            <v>0</v>
          </cell>
          <cell r="U39">
            <v>454.92208333333326</v>
          </cell>
          <cell r="V39">
            <v>449.09136115740739</v>
          </cell>
          <cell r="W39">
            <v>419.072</v>
          </cell>
          <cell r="X39">
            <v>5.8307221759258709</v>
          </cell>
          <cell r="Y39">
            <v>35.850083333333259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2.63</v>
          </cell>
          <cell r="W40">
            <v>19.963999999999999</v>
          </cell>
          <cell r="X40">
            <v>-2.63</v>
          </cell>
          <cell r="Y40">
            <v>-19.963999999999999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195.98373809452056</v>
          </cell>
          <cell r="W41">
            <v>221.048</v>
          </cell>
          <cell r="X41">
            <v>-195.98373809452056</v>
          </cell>
          <cell r="Y41">
            <v>-221.048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23.08752994056826</v>
          </cell>
          <cell r="F44">
            <v>31.852429940568271</v>
          </cell>
          <cell r="G44">
            <v>109.84080994056816</v>
          </cell>
          <cell r="H44">
            <v>18.08752994056826</v>
          </cell>
          <cell r="I44">
            <v>40.832609940568261</v>
          </cell>
          <cell r="J44">
            <v>162.2149299405682</v>
          </cell>
          <cell r="K44">
            <v>21.784788173606394</v>
          </cell>
          <cell r="L44">
            <v>81.284928173606346</v>
          </cell>
          <cell r="M44">
            <v>92.087688173606381</v>
          </cell>
          <cell r="N44">
            <v>30.764968173606469</v>
          </cell>
          <cell r="O44">
            <v>138.99993817360635</v>
          </cell>
          <cell r="P44">
            <v>99.773168173606479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850.61131868504765</v>
          </cell>
          <cell r="V44">
            <v>462.51509170807236</v>
          </cell>
          <cell r="W44">
            <v>626.12700000000143</v>
          </cell>
          <cell r="X44">
            <v>388.09622697697529</v>
          </cell>
          <cell r="Y44">
            <v>224.48431868504622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23.08752994056826</v>
          </cell>
          <cell r="F50">
            <v>31.852429940568271</v>
          </cell>
          <cell r="G50">
            <v>109.84080994056816</v>
          </cell>
          <cell r="H50">
            <v>18.08752994056826</v>
          </cell>
          <cell r="I50">
            <v>40.832609940568261</v>
          </cell>
          <cell r="J50">
            <v>162.2149299405682</v>
          </cell>
          <cell r="K50">
            <v>21.784788173606394</v>
          </cell>
          <cell r="L50">
            <v>81.284928173606346</v>
          </cell>
          <cell r="M50">
            <v>92.087688173606381</v>
          </cell>
          <cell r="N50">
            <v>30.764968173606469</v>
          </cell>
          <cell r="O50">
            <v>138.99993817360635</v>
          </cell>
          <cell r="P50">
            <v>99.773168173606479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850.61131868504765</v>
          </cell>
          <cell r="V50">
            <v>462.51509170807236</v>
          </cell>
          <cell r="W50">
            <v>626.12700000000143</v>
          </cell>
          <cell r="X50">
            <v>388.09622697697529</v>
          </cell>
          <cell r="Y50">
            <v>224.48431868504622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60.76</v>
          </cell>
          <cell r="F54">
            <v>62.72</v>
          </cell>
          <cell r="G54">
            <v>80.36</v>
          </cell>
          <cell r="H54">
            <v>60.76</v>
          </cell>
          <cell r="I54">
            <v>64.680000000000007</v>
          </cell>
          <cell r="J54">
            <v>92.12</v>
          </cell>
          <cell r="K54">
            <v>60.76</v>
          </cell>
          <cell r="L54">
            <v>74.48</v>
          </cell>
          <cell r="M54">
            <v>82.32</v>
          </cell>
          <cell r="N54">
            <v>62.72</v>
          </cell>
          <cell r="O54">
            <v>87.22</v>
          </cell>
          <cell r="P54">
            <v>78.400000000000006</v>
          </cell>
          <cell r="T54">
            <v>0</v>
          </cell>
          <cell r="U54">
            <v>867.3</v>
          </cell>
          <cell r="V54">
            <v>820</v>
          </cell>
          <cell r="W54">
            <v>1016.269</v>
          </cell>
          <cell r="X54">
            <v>47.300000000000068</v>
          </cell>
          <cell r="Y54">
            <v>-148.96899999999994</v>
          </cell>
        </row>
        <row r="55">
          <cell r="A55">
            <v>28</v>
          </cell>
          <cell r="B55" t="str">
            <v>Admissions</v>
          </cell>
          <cell r="E55">
            <v>62</v>
          </cell>
          <cell r="F55">
            <v>64</v>
          </cell>
          <cell r="G55">
            <v>82</v>
          </cell>
          <cell r="H55">
            <v>62</v>
          </cell>
          <cell r="I55">
            <v>66</v>
          </cell>
          <cell r="J55">
            <v>94</v>
          </cell>
          <cell r="K55">
            <v>62</v>
          </cell>
          <cell r="L55">
            <v>76</v>
          </cell>
          <cell r="M55">
            <v>84</v>
          </cell>
          <cell r="N55">
            <v>64</v>
          </cell>
          <cell r="O55">
            <v>89</v>
          </cell>
          <cell r="P55">
            <v>80</v>
          </cell>
          <cell r="T55">
            <v>0</v>
          </cell>
          <cell r="U55">
            <v>885</v>
          </cell>
          <cell r="V55">
            <v>820</v>
          </cell>
          <cell r="W55">
            <v>1016.269</v>
          </cell>
          <cell r="X55">
            <v>65</v>
          </cell>
          <cell r="Y55">
            <v>-131.26900000000001</v>
          </cell>
        </row>
        <row r="56">
          <cell r="B56" t="str">
            <v>Utilisation Rate</v>
          </cell>
          <cell r="E56">
            <v>0.21777615421361735</v>
          </cell>
          <cell r="F56">
            <v>0.22480119144631466</v>
          </cell>
          <cell r="G56">
            <v>0.23042122123247252</v>
          </cell>
          <cell r="H56">
            <v>0.21777615421361735</v>
          </cell>
          <cell r="I56">
            <v>0.23182622867901201</v>
          </cell>
          <cell r="J56">
            <v>0.26414139994941971</v>
          </cell>
          <cell r="K56">
            <v>0.21777615421361735</v>
          </cell>
          <cell r="L56">
            <v>0.26695141484249868</v>
          </cell>
          <cell r="M56">
            <v>0.23604125101863041</v>
          </cell>
          <cell r="N56">
            <v>0.22480119144631466</v>
          </cell>
          <cell r="O56">
            <v>0.25009132548402507</v>
          </cell>
          <cell r="P56">
            <v>0.28100148930789332</v>
          </cell>
          <cell r="U56">
            <v>0.23912145965142845</v>
          </cell>
          <cell r="V56">
            <v>0.22590079318727285</v>
          </cell>
          <cell r="W56">
            <v>0.26584463244543977</v>
          </cell>
          <cell r="X56">
            <v>1.3220666464155595E-2</v>
          </cell>
          <cell r="Y56">
            <v>-2.6723172794011318E-2</v>
          </cell>
        </row>
        <row r="57">
          <cell r="B57" t="str">
            <v>Ave. Admission Price (S$)</v>
          </cell>
          <cell r="C57" t="str">
            <v>N.A.</v>
          </cell>
          <cell r="E57">
            <v>6.62</v>
          </cell>
          <cell r="F57">
            <v>6.62</v>
          </cell>
          <cell r="G57">
            <v>6.62</v>
          </cell>
          <cell r="H57">
            <v>6.62</v>
          </cell>
          <cell r="I57">
            <v>6.62</v>
          </cell>
          <cell r="J57">
            <v>6.62</v>
          </cell>
          <cell r="K57">
            <v>6.62</v>
          </cell>
          <cell r="L57">
            <v>6.62</v>
          </cell>
          <cell r="M57">
            <v>6.62</v>
          </cell>
          <cell r="N57">
            <v>6.62</v>
          </cell>
          <cell r="O57">
            <v>6.62</v>
          </cell>
          <cell r="P57">
            <v>6.62</v>
          </cell>
          <cell r="R57" t="str">
            <v>N.A.</v>
          </cell>
          <cell r="S57" t="str">
            <v>N.A.</v>
          </cell>
          <cell r="U57">
            <v>6.62</v>
          </cell>
          <cell r="V57">
            <v>6.6429430731707324</v>
          </cell>
          <cell r="W57">
            <v>6.765891707805709</v>
          </cell>
          <cell r="X57">
            <v>-2.2943073170730521E-2</v>
          </cell>
          <cell r="Y57">
            <v>-0.14589170780570715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2.2999999999999993E-2</v>
          </cell>
          <cell r="V58">
            <v>2.4458712588109173E-2</v>
          </cell>
          <cell r="W58">
            <v>2.4810041236387727E-2</v>
          </cell>
          <cell r="X58">
            <v>-1.4587125881091803E-3</v>
          </cell>
          <cell r="Y58">
            <v>-1.8100412363877341E-3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0.17090843257852897</v>
          </cell>
          <cell r="W59">
            <v>0.22597877783283751</v>
          </cell>
          <cell r="X59">
            <v>2.4091567421471033E-2</v>
          </cell>
          <cell r="Y59">
            <v>-3.0978777832837506E-2</v>
          </cell>
        </row>
        <row r="60">
          <cell r="B60" t="str">
            <v>Concess. Rev per Patron (S$)</v>
          </cell>
          <cell r="C60" t="str">
            <v>N.A.</v>
          </cell>
          <cell r="E60">
            <v>1.25</v>
          </cell>
          <cell r="F60">
            <v>1.25</v>
          </cell>
          <cell r="G60">
            <v>1.25</v>
          </cell>
          <cell r="H60">
            <v>1.25</v>
          </cell>
          <cell r="I60">
            <v>1.25</v>
          </cell>
          <cell r="J60">
            <v>1.25</v>
          </cell>
          <cell r="K60">
            <v>1.25</v>
          </cell>
          <cell r="L60">
            <v>1.25</v>
          </cell>
          <cell r="M60">
            <v>1.25</v>
          </cell>
          <cell r="N60">
            <v>1.25</v>
          </cell>
          <cell r="O60">
            <v>1.25</v>
          </cell>
          <cell r="P60">
            <v>1.25</v>
          </cell>
          <cell r="R60" t="str">
            <v>N.A.</v>
          </cell>
          <cell r="S60" t="str">
            <v>N.A.</v>
          </cell>
          <cell r="U60">
            <v>1.25</v>
          </cell>
          <cell r="V60">
            <v>1.2910436341463416</v>
          </cell>
          <cell r="W60">
            <v>1.0762524489087042</v>
          </cell>
          <cell r="X60">
            <v>-4.1043634146341601E-2</v>
          </cell>
          <cell r="Y60">
            <v>0.1737475510912958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0.46389614130257711</v>
          </cell>
          <cell r="W61">
            <v>0.4581321373607723</v>
          </cell>
          <cell r="X61">
            <v>1.1038586974227993E-3</v>
          </cell>
          <cell r="Y61">
            <v>6.8678626392276176E-3</v>
          </cell>
        </row>
        <row r="62">
          <cell r="B62" t="str">
            <v>Direct Payroll : Net Box</v>
          </cell>
          <cell r="C62" t="str">
            <v>N.A.</v>
          </cell>
          <cell r="E62">
            <v>9.3527564514168687E-2</v>
          </cell>
          <cell r="F62">
            <v>9.0604828123100917E-2</v>
          </cell>
          <cell r="G62">
            <v>7.2742343193566053E-2</v>
          </cell>
          <cell r="H62">
            <v>9.3527564514168687E-2</v>
          </cell>
          <cell r="I62">
            <v>8.7859227270885729E-2</v>
          </cell>
          <cell r="J62">
            <v>6.3456086615664001E-2</v>
          </cell>
          <cell r="K62">
            <v>9.52629840099537E-2</v>
          </cell>
          <cell r="L62">
            <v>7.7714539587067491E-2</v>
          </cell>
          <cell r="M62">
            <v>7.2291287507274843E-2</v>
          </cell>
          <cell r="N62">
            <v>9.2286015759642653E-2</v>
          </cell>
          <cell r="O62">
            <v>6.8229979220349291E-2</v>
          </cell>
          <cell r="P62">
            <v>7.5905851882638598E-2</v>
          </cell>
          <cell r="R62" t="str">
            <v>N.A.</v>
          </cell>
          <cell r="S62" t="str">
            <v>N.A.</v>
          </cell>
          <cell r="U62">
            <v>8.0294801989766448E-2</v>
          </cell>
          <cell r="V62">
            <v>0.10007998089562609</v>
          </cell>
          <cell r="W62">
            <v>0.10378658067826398</v>
          </cell>
          <cell r="X62">
            <v>-1.9785178905859638E-2</v>
          </cell>
          <cell r="Y62">
            <v>-2.3491778688497528E-2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7.8672487558296908E-2</v>
          </cell>
          <cell r="F63">
            <v>7.6213972322100129E-2</v>
          </cell>
          <cell r="G63">
            <v>6.1188603804499017E-2</v>
          </cell>
          <cell r="H63">
            <v>7.8672487558296908E-2</v>
          </cell>
          <cell r="I63">
            <v>7.3904458009309212E-2</v>
          </cell>
          <cell r="J63">
            <v>5.3377292680520425E-2</v>
          </cell>
          <cell r="K63">
            <v>8.0132268633531581E-2</v>
          </cell>
          <cell r="L63">
            <v>6.5371061253670495E-2</v>
          </cell>
          <cell r="M63">
            <v>6.0809189745636531E-2</v>
          </cell>
          <cell r="N63">
            <v>7.7628135238733714E-2</v>
          </cell>
          <cell r="O63">
            <v>5.739294313071313E-2</v>
          </cell>
          <cell r="P63">
            <v>6.384964923291836E-2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6.7541497988850563E-2</v>
          </cell>
          <cell r="V63">
            <v>8.3794647051844307E-2</v>
          </cell>
          <cell r="W63">
            <v>8.9542955543777655E-2</v>
          </cell>
          <cell r="X63">
            <v>-1.6253149062993744E-2</v>
          </cell>
          <cell r="Y63">
            <v>-2.2001457554927092E-2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0.61915247708379673</v>
          </cell>
          <cell r="F64">
            <v>0.59980396217492804</v>
          </cell>
          <cell r="G64">
            <v>0.48155431194140724</v>
          </cell>
          <cell r="H64">
            <v>0.61915247708379673</v>
          </cell>
          <cell r="I64">
            <v>0.58162808453326353</v>
          </cell>
          <cell r="J64">
            <v>0.42007929339569572</v>
          </cell>
          <cell r="K64">
            <v>0.6306409541458935</v>
          </cell>
          <cell r="L64">
            <v>0.51447025206638686</v>
          </cell>
          <cell r="M64">
            <v>0.47856832329815951</v>
          </cell>
          <cell r="N64">
            <v>0.61093342432883435</v>
          </cell>
          <cell r="O64">
            <v>0.45168246243871235</v>
          </cell>
          <cell r="P64">
            <v>0.5024967394630675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0.53155158917225409</v>
          </cell>
          <cell r="V64">
            <v>0.66482561585365851</v>
          </cell>
          <cell r="W64">
            <v>0.70220876559257439</v>
          </cell>
          <cell r="X64">
            <v>-0.13327402668140442</v>
          </cell>
          <cell r="Y64">
            <v>-0.1706571764203203</v>
          </cell>
        </row>
        <row r="65">
          <cell r="B65" t="str">
            <v>Gross Margin :Total Rev</v>
          </cell>
          <cell r="C65" t="str">
            <v>N.A.</v>
          </cell>
          <cell r="E65">
            <v>0.51211636333480404</v>
          </cell>
          <cell r="F65">
            <v>0.51342619472493045</v>
          </cell>
          <cell r="G65">
            <v>0.52086372110490842</v>
          </cell>
          <cell r="H65">
            <v>0.51211636333480404</v>
          </cell>
          <cell r="I65">
            <v>0.51466151102698665</v>
          </cell>
          <cell r="J65">
            <v>0.52525683568447157</v>
          </cell>
          <cell r="K65">
            <v>0.51075151160763899</v>
          </cell>
          <cell r="L65">
            <v>0.51878827637425395</v>
          </cell>
          <cell r="M65">
            <v>0.52065397023989801</v>
          </cell>
          <cell r="N65">
            <v>0.51210130219029681</v>
          </cell>
          <cell r="O65">
            <v>0.52259375655749329</v>
          </cell>
          <cell r="P65">
            <v>0.51893648961195638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0.51752473037837543</v>
          </cell>
          <cell r="V65">
            <v>0.51212188544226755</v>
          </cell>
          <cell r="W65">
            <v>0.48136110921269704</v>
          </cell>
          <cell r="X65">
            <v>5.4028449361078756E-3</v>
          </cell>
          <cell r="Y65">
            <v>3.6163621165678395E-2</v>
          </cell>
        </row>
        <row r="66">
          <cell r="B66" t="str">
            <v>G&amp;A % of total revenue</v>
          </cell>
          <cell r="C66" t="str">
            <v>N.A.</v>
          </cell>
          <cell r="E66">
            <v>3.9560336651321186E-2</v>
          </cell>
          <cell r="F66">
            <v>3.8402116254637207E-2</v>
          </cell>
          <cell r="G66">
            <v>3.0092812987608641E-2</v>
          </cell>
          <cell r="H66">
            <v>3.9560336651321186E-2</v>
          </cell>
          <cell r="I66">
            <v>3.692074277605184E-2</v>
          </cell>
          <cell r="J66">
            <v>2.6697924240503056E-2</v>
          </cell>
          <cell r="K66">
            <v>3.9573985168592833E-2</v>
          </cell>
          <cell r="L66">
            <v>3.5608995922753808E-2</v>
          </cell>
          <cell r="M66">
            <v>2.9731299823613038E-2</v>
          </cell>
          <cell r="N66">
            <v>3.8014931879456988E-2</v>
          </cell>
          <cell r="O66">
            <v>2.8138192218877367E-2</v>
          </cell>
          <cell r="P66">
            <v>3.081738943073568E-2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3.3753639474473719E-2</v>
          </cell>
          <cell r="V66">
            <v>4.1441941196655535E-2</v>
          </cell>
          <cell r="W66">
            <v>4.2028846021488653E-2</v>
          </cell>
          <cell r="X66">
            <v>-7.6883017221818159E-3</v>
          </cell>
          <cell r="Y66">
            <v>-8.2752065470149336E-3</v>
          </cell>
        </row>
        <row r="67">
          <cell r="B67" t="str">
            <v>E.B.I.T.D. : Total Rev</v>
          </cell>
          <cell r="C67" t="str">
            <v>N.A.</v>
          </cell>
          <cell r="E67">
            <v>0.1163223598348611</v>
          </cell>
          <cell r="F67">
            <v>0.12921997653074099</v>
          </cell>
          <cell r="G67">
            <v>0.21708254689680467</v>
          </cell>
          <cell r="H67">
            <v>0.10674156970230847</v>
          </cell>
          <cell r="I67">
            <v>0.14177290298477896</v>
          </cell>
          <cell r="J67">
            <v>0.25827696103602737</v>
          </cell>
          <cell r="K67">
            <v>0.11494385959042441</v>
          </cell>
          <cell r="L67">
            <v>0.18904410567214364</v>
          </cell>
          <cell r="M67">
            <v>0.18746219342478423</v>
          </cell>
          <cell r="N67">
            <v>0.12828226837128756</v>
          </cell>
          <cell r="O67">
            <v>0.24129846199494989</v>
          </cell>
          <cell r="P67">
            <v>0.20793848495235559</v>
          </cell>
          <cell r="Q67" t="str">
            <v xml:space="preserve">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0.17708867588852267</v>
          </cell>
          <cell r="V67">
            <v>0.15905161899030301</v>
          </cell>
          <cell r="W67">
            <v>0.15519685052680807</v>
          </cell>
          <cell r="X67">
            <v>1.8037056898219661E-2</v>
          </cell>
          <cell r="Y67">
            <v>2.1891825361714606E-2</v>
          </cell>
        </row>
        <row r="68">
          <cell r="B68" t="str">
            <v>No of Concession Transactions</v>
          </cell>
          <cell r="E68">
            <v>16</v>
          </cell>
          <cell r="F68">
            <v>15</v>
          </cell>
          <cell r="G68">
            <v>22</v>
          </cell>
          <cell r="H68">
            <v>16</v>
          </cell>
          <cell r="I68">
            <v>17</v>
          </cell>
          <cell r="J68">
            <v>22</v>
          </cell>
          <cell r="K68">
            <v>16</v>
          </cell>
          <cell r="L68">
            <v>19</v>
          </cell>
          <cell r="M68">
            <v>22</v>
          </cell>
          <cell r="N68">
            <v>19</v>
          </cell>
          <cell r="O68">
            <v>20</v>
          </cell>
          <cell r="P68">
            <v>26</v>
          </cell>
          <cell r="Q68" t="str">
            <v xml:space="preserve">  </v>
          </cell>
          <cell r="R68">
            <v>30.509</v>
          </cell>
          <cell r="S68">
            <v>31.509</v>
          </cell>
          <cell r="T68">
            <v>32.509</v>
          </cell>
          <cell r="U68">
            <v>230</v>
          </cell>
          <cell r="V68">
            <v>216</v>
          </cell>
          <cell r="W68">
            <v>0</v>
          </cell>
          <cell r="X68">
            <v>14</v>
          </cell>
          <cell r="Y68">
            <v>230</v>
          </cell>
        </row>
        <row r="69">
          <cell r="B69" t="str">
            <v>Strike Rate %(No of Trans/Adm)</v>
          </cell>
          <cell r="E69">
            <v>0.25806451612903225</v>
          </cell>
          <cell r="F69">
            <v>0.234375</v>
          </cell>
          <cell r="G69">
            <v>0.26829268292682928</v>
          </cell>
          <cell r="H69">
            <v>0.25806451612903225</v>
          </cell>
          <cell r="I69">
            <v>0.25757575757575757</v>
          </cell>
          <cell r="J69">
            <v>0.23404255319148937</v>
          </cell>
          <cell r="K69">
            <v>0.25806451612903225</v>
          </cell>
          <cell r="L69">
            <v>0.25</v>
          </cell>
          <cell r="M69">
            <v>0.26190476190476192</v>
          </cell>
          <cell r="N69">
            <v>0.296875</v>
          </cell>
          <cell r="O69">
            <v>0.2247191011235955</v>
          </cell>
          <cell r="P69">
            <v>0.32500000000000001</v>
          </cell>
          <cell r="Q69" t="str">
            <v xml:space="preserve"> </v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0.25988700564971751</v>
          </cell>
          <cell r="V69">
            <v>0.26341463414634148</v>
          </cell>
          <cell r="W69">
            <v>0</v>
          </cell>
          <cell r="X69">
            <v>-3.527628496623969E-3</v>
          </cell>
          <cell r="Y69">
            <v>0.25988700564971751</v>
          </cell>
        </row>
        <row r="70">
          <cell r="B70" t="str">
            <v>Ave Sales (Total Sale/No of Trans) (S$)</v>
          </cell>
          <cell r="E70">
            <v>4.84375</v>
          </cell>
          <cell r="F70">
            <v>5.333333333333333</v>
          </cell>
          <cell r="G70">
            <v>4.6590909090909092</v>
          </cell>
          <cell r="H70">
            <v>4.84375</v>
          </cell>
          <cell r="I70">
            <v>4.8529411764705879</v>
          </cell>
          <cell r="J70">
            <v>5.3409090909090908</v>
          </cell>
          <cell r="K70">
            <v>4.84375</v>
          </cell>
          <cell r="L70">
            <v>5</v>
          </cell>
          <cell r="M70">
            <v>4.7727272727272725</v>
          </cell>
          <cell r="N70">
            <v>4.2105263157894735</v>
          </cell>
          <cell r="O70">
            <v>5.5625</v>
          </cell>
          <cell r="P70">
            <v>3.8461538461538463</v>
          </cell>
          <cell r="Q70" t="str">
            <v xml:space="preserve"> </v>
          </cell>
          <cell r="R70">
            <v>0</v>
          </cell>
          <cell r="S70">
            <v>0</v>
          </cell>
          <cell r="T70">
            <v>0</v>
          </cell>
          <cell r="U70">
            <v>4.8097826086956523</v>
          </cell>
          <cell r="V70">
            <v>4.9011841666666669</v>
          </cell>
          <cell r="W70" t="str">
            <v>N.A.</v>
          </cell>
          <cell r="X70">
            <v>-9.1401557971014569E-2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30</v>
          </cell>
          <cell r="F71">
            <v>31</v>
          </cell>
          <cell r="G71">
            <v>44</v>
          </cell>
          <cell r="H71">
            <v>31</v>
          </cell>
          <cell r="I71">
            <v>35</v>
          </cell>
          <cell r="J71">
            <v>50</v>
          </cell>
          <cell r="K71">
            <v>30</v>
          </cell>
          <cell r="L71">
            <v>35</v>
          </cell>
          <cell r="M71">
            <v>46</v>
          </cell>
          <cell r="N71">
            <v>34</v>
          </cell>
          <cell r="O71">
            <v>46</v>
          </cell>
          <cell r="P71">
            <v>45</v>
          </cell>
          <cell r="Q71" t="str">
            <v xml:space="preserve"> </v>
          </cell>
          <cell r="R71">
            <v>71.703000000000003</v>
          </cell>
          <cell r="S71">
            <v>72.703000000000003</v>
          </cell>
          <cell r="T71">
            <v>73.703000000000003</v>
          </cell>
          <cell r="U71">
            <v>457</v>
          </cell>
          <cell r="V71">
            <v>550</v>
          </cell>
          <cell r="W71">
            <v>0</v>
          </cell>
          <cell r="X71">
            <v>-93</v>
          </cell>
          <cell r="Y71">
            <v>457</v>
          </cell>
        </row>
        <row r="72">
          <cell r="B72" t="str">
            <v>Combo Sales as % of Total Sales</v>
          </cell>
          <cell r="E72">
            <v>0.38709677419354838</v>
          </cell>
          <cell r="F72">
            <v>0.38750000000000001</v>
          </cell>
          <cell r="G72">
            <v>0.42926829268292682</v>
          </cell>
          <cell r="H72">
            <v>0.4</v>
          </cell>
          <cell r="I72">
            <v>0.42424242424242425</v>
          </cell>
          <cell r="J72">
            <v>0.42553191489361702</v>
          </cell>
          <cell r="K72">
            <v>0.38709677419354838</v>
          </cell>
          <cell r="L72">
            <v>0.36842105263157893</v>
          </cell>
          <cell r="M72">
            <v>0.43809523809523809</v>
          </cell>
          <cell r="N72">
            <v>0.42499999999999999</v>
          </cell>
          <cell r="O72">
            <v>0.41348314606741571</v>
          </cell>
          <cell r="P72">
            <v>0.45</v>
          </cell>
          <cell r="Q72" t="str">
            <v xml:space="preserve"> </v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0.41310734463276838</v>
          </cell>
          <cell r="V72">
            <v>0.51952675306793294</v>
          </cell>
          <cell r="W72">
            <v>0</v>
          </cell>
          <cell r="X72">
            <v>-0.10641940843516456</v>
          </cell>
          <cell r="Y72">
            <v>0.41310734463276838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 xml:space="preserve"> </v>
          </cell>
          <cell r="R73">
            <v>6.0760000000000005</v>
          </cell>
          <cell r="S73">
            <v>6.0760000000000005</v>
          </cell>
          <cell r="T73">
            <v>6.0760000000000005</v>
          </cell>
          <cell r="U73">
            <v>69.617000000000004</v>
          </cell>
          <cell r="V73">
            <v>68</v>
          </cell>
          <cell r="W73">
            <v>0</v>
          </cell>
          <cell r="X73">
            <v>1.6170000000000044</v>
          </cell>
          <cell r="Y73">
            <v>69.617000000000004</v>
          </cell>
        </row>
        <row r="74">
          <cell r="B74" t="str">
            <v>Admissions/labour hour paid</v>
          </cell>
          <cell r="E74">
            <v>13.451941852896507</v>
          </cell>
          <cell r="F74">
            <v>12.576144625663193</v>
          </cell>
          <cell r="G74">
            <v>11.714285714285714</v>
          </cell>
          <cell r="H74">
            <v>13.006083490664988</v>
          </cell>
          <cell r="I74">
            <v>13.2</v>
          </cell>
          <cell r="J74">
            <v>13.428571428571429</v>
          </cell>
          <cell r="K74">
            <v>10.204081632653061</v>
          </cell>
          <cell r="L74">
            <v>15.2</v>
          </cell>
          <cell r="M74">
            <v>12</v>
          </cell>
          <cell r="N74">
            <v>12.8</v>
          </cell>
          <cell r="O74">
            <v>12.714285714285714</v>
          </cell>
          <cell r="P74">
            <v>13.166556945358787</v>
          </cell>
          <cell r="Q74" t="str">
            <v xml:space="preserve"> </v>
          </cell>
          <cell r="R74">
            <v>0</v>
          </cell>
          <cell r="S74">
            <v>0</v>
          </cell>
          <cell r="T74">
            <v>0</v>
          </cell>
          <cell r="U74">
            <v>12.712412198169986</v>
          </cell>
          <cell r="V74">
            <v>12.058823529411764</v>
          </cell>
          <cell r="W74" t="str">
            <v>N.A.</v>
          </cell>
          <cell r="X74">
            <v>0.6535886687582213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46.892529999999994</v>
          </cell>
          <cell r="W77">
            <v>3.8690000000000002</v>
          </cell>
          <cell r="X77">
            <v>-19.705029999999994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2.5</v>
          </cell>
          <cell r="F78">
            <v>2.5</v>
          </cell>
          <cell r="G78">
            <v>2.5</v>
          </cell>
          <cell r="H78">
            <v>2.5</v>
          </cell>
          <cell r="I78">
            <v>2.5</v>
          </cell>
          <cell r="J78">
            <v>2.5</v>
          </cell>
          <cell r="K78">
            <v>2.5</v>
          </cell>
          <cell r="L78">
            <v>2.5</v>
          </cell>
          <cell r="M78">
            <v>2.5</v>
          </cell>
          <cell r="N78">
            <v>2.5</v>
          </cell>
          <cell r="O78">
            <v>2.5</v>
          </cell>
          <cell r="P78">
            <v>2.5</v>
          </cell>
          <cell r="T78">
            <v>0</v>
          </cell>
          <cell r="U78">
            <v>30</v>
          </cell>
          <cell r="V78">
            <v>26.965</v>
          </cell>
          <cell r="W78">
            <v>3.2970000000000002</v>
          </cell>
          <cell r="X78">
            <v>3.0350000000000001</v>
          </cell>
          <cell r="Y78">
            <v>26.702999999999999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55.29</v>
          </cell>
          <cell r="W82">
            <v>54.024000000000001</v>
          </cell>
          <cell r="X82">
            <v>-17.225999999999999</v>
          </cell>
          <cell r="Y82">
            <v>-15.96</v>
          </cell>
        </row>
        <row r="83">
          <cell r="C83">
            <v>0</v>
          </cell>
          <cell r="E83">
            <v>7.9376250000000006</v>
          </cell>
          <cell r="F83">
            <v>7.9376250000000006</v>
          </cell>
          <cell r="G83">
            <v>7.9376250000000006</v>
          </cell>
          <cell r="H83">
            <v>7.9376250000000006</v>
          </cell>
          <cell r="I83">
            <v>7.9376250000000006</v>
          </cell>
          <cell r="J83">
            <v>7.9376250000000006</v>
          </cell>
          <cell r="K83">
            <v>7.9376250000000006</v>
          </cell>
          <cell r="L83">
            <v>7.9376250000000006</v>
          </cell>
          <cell r="M83">
            <v>7.9376250000000006</v>
          </cell>
          <cell r="N83">
            <v>7.9376250000000006</v>
          </cell>
          <cell r="O83">
            <v>7.9376250000000006</v>
          </cell>
          <cell r="P83">
            <v>7.9376250000000006</v>
          </cell>
          <cell r="R83">
            <v>0</v>
          </cell>
          <cell r="S83">
            <v>0</v>
          </cell>
          <cell r="T83">
            <v>0</v>
          </cell>
          <cell r="U83">
            <v>95.251499999999993</v>
          </cell>
          <cell r="V83">
            <v>129.14752999999999</v>
          </cell>
          <cell r="W83">
            <v>61.19</v>
          </cell>
          <cell r="X83">
            <v>-33.896029999999996</v>
          </cell>
          <cell r="Y83">
            <v>34.061499999999995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0.82088000000000005</v>
          </cell>
          <cell r="F86">
            <v>0.84736</v>
          </cell>
          <cell r="G86">
            <v>1.08568</v>
          </cell>
          <cell r="H86">
            <v>0.82088000000000005</v>
          </cell>
          <cell r="I86">
            <v>0.87384000000000006</v>
          </cell>
          <cell r="J86">
            <v>1.2445599999999999</v>
          </cell>
          <cell r="K86">
            <v>0.82088000000000005</v>
          </cell>
          <cell r="L86">
            <v>1.00624</v>
          </cell>
          <cell r="M86">
            <v>1.11216</v>
          </cell>
          <cell r="N86">
            <v>0.84736</v>
          </cell>
          <cell r="O86">
            <v>1.1783600000000001</v>
          </cell>
          <cell r="P86">
            <v>1.0592000000000001</v>
          </cell>
          <cell r="U86">
            <v>11.7174</v>
          </cell>
          <cell r="V86">
            <v>10.894426640000002</v>
          </cell>
          <cell r="W86">
            <v>13.751932000000002</v>
          </cell>
          <cell r="X86">
            <v>0.8229733599999971</v>
          </cell>
          <cell r="Y86">
            <v>-2.0345320000000022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0.82088000000000005</v>
          </cell>
          <cell r="F91">
            <v>0.84736</v>
          </cell>
          <cell r="G91">
            <v>1.08568</v>
          </cell>
          <cell r="H91">
            <v>0.82088000000000005</v>
          </cell>
          <cell r="I91">
            <v>0.87384000000000006</v>
          </cell>
          <cell r="J91">
            <v>1.2445599999999999</v>
          </cell>
          <cell r="K91">
            <v>0.82088000000000005</v>
          </cell>
          <cell r="L91">
            <v>1.00624</v>
          </cell>
          <cell r="M91">
            <v>1.11216</v>
          </cell>
          <cell r="N91">
            <v>0.84736</v>
          </cell>
          <cell r="O91">
            <v>1.1783600000000001</v>
          </cell>
          <cell r="P91">
            <v>1.0592000000000001</v>
          </cell>
          <cell r="U91">
            <v>11.7174</v>
          </cell>
          <cell r="V91">
            <v>10.894426640000002</v>
          </cell>
          <cell r="W91">
            <v>13.751932000000002</v>
          </cell>
          <cell r="X91">
            <v>0.8229733599999971</v>
          </cell>
          <cell r="Y91">
            <v>-2.0345320000000022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35.670478995862062</v>
          </cell>
          <cell r="F94">
            <v>35.670478995862062</v>
          </cell>
          <cell r="G94">
            <v>36.770478995862064</v>
          </cell>
          <cell r="H94">
            <v>35.670478995862062</v>
          </cell>
          <cell r="I94">
            <v>35.670478995862062</v>
          </cell>
          <cell r="J94">
            <v>36.770478995862064</v>
          </cell>
          <cell r="K94">
            <v>36.382764573712066</v>
          </cell>
          <cell r="L94">
            <v>36.382764573712066</v>
          </cell>
          <cell r="M94">
            <v>37.482764573712068</v>
          </cell>
          <cell r="N94">
            <v>36.382764573712066</v>
          </cell>
          <cell r="O94">
            <v>37.482764573712068</v>
          </cell>
          <cell r="P94">
            <v>37.482764573712068</v>
          </cell>
          <cell r="Q94" t="str">
            <v/>
          </cell>
          <cell r="T94">
            <v>0</v>
          </cell>
          <cell r="U94">
            <v>437.81946141744476</v>
          </cell>
          <cell r="V94">
            <v>502.37193500000001</v>
          </cell>
          <cell r="W94">
            <v>640.92899999999997</v>
          </cell>
          <cell r="X94">
            <v>-64.552473582555251</v>
          </cell>
          <cell r="Y94">
            <v>-203.10953858255522</v>
          </cell>
        </row>
        <row r="95">
          <cell r="A95">
            <v>67</v>
          </cell>
          <cell r="B95" t="str">
            <v>Bonus/Commission</v>
          </cell>
          <cell r="E95">
            <v>1.5359745833333331</v>
          </cell>
          <cell r="F95">
            <v>1.5359745833333331</v>
          </cell>
          <cell r="G95">
            <v>1.5359745833333331</v>
          </cell>
          <cell r="H95">
            <v>1.5359745833333331</v>
          </cell>
          <cell r="I95">
            <v>1.5359745833333331</v>
          </cell>
          <cell r="J95">
            <v>1.5359745833333331</v>
          </cell>
          <cell r="K95">
            <v>1.5359745833333331</v>
          </cell>
          <cell r="L95">
            <v>1.5359745833333331</v>
          </cell>
          <cell r="M95">
            <v>1.5359745833333331</v>
          </cell>
          <cell r="N95">
            <v>1.5359745833333331</v>
          </cell>
          <cell r="O95">
            <v>1.5359745833333331</v>
          </cell>
          <cell r="P95">
            <v>1.5359745833333331</v>
          </cell>
          <cell r="Q95" t="str">
            <v/>
          </cell>
          <cell r="T95">
            <v>0</v>
          </cell>
          <cell r="U95">
            <v>18.431694999999998</v>
          </cell>
          <cell r="V95">
            <v>24.458890000000004</v>
          </cell>
          <cell r="W95">
            <v>39.375999999999998</v>
          </cell>
          <cell r="X95">
            <v>-6.0271950000000061</v>
          </cell>
          <cell r="Y95">
            <v>-20.944305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/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Q97" t="str">
            <v/>
          </cell>
          <cell r="T97">
            <v>0</v>
          </cell>
          <cell r="U97">
            <v>6.6360000000000001</v>
          </cell>
          <cell r="V97">
            <v>9.9864999999999977</v>
          </cell>
          <cell r="W97">
            <v>18.306000000000001</v>
          </cell>
          <cell r="X97">
            <v>-3.3504999999999976</v>
          </cell>
          <cell r="Y97">
            <v>-11.67</v>
          </cell>
        </row>
        <row r="98">
          <cell r="A98">
            <v>70</v>
          </cell>
          <cell r="B98" t="str">
            <v>Miscellaneous</v>
          </cell>
          <cell r="E98">
            <v>0.628</v>
          </cell>
          <cell r="F98">
            <v>0.628</v>
          </cell>
          <cell r="G98">
            <v>0.628</v>
          </cell>
          <cell r="H98">
            <v>0.628</v>
          </cell>
          <cell r="I98">
            <v>0.628</v>
          </cell>
          <cell r="J98">
            <v>0.628</v>
          </cell>
          <cell r="K98">
            <v>0.628</v>
          </cell>
          <cell r="L98">
            <v>0.628</v>
          </cell>
          <cell r="M98">
            <v>0.628</v>
          </cell>
          <cell r="N98">
            <v>0.628</v>
          </cell>
          <cell r="O98">
            <v>0.628</v>
          </cell>
          <cell r="P98">
            <v>0.628</v>
          </cell>
          <cell r="Q98" t="str">
            <v/>
          </cell>
          <cell r="T98">
            <v>0</v>
          </cell>
          <cell r="U98">
            <v>7.5360000000000005</v>
          </cell>
          <cell r="V98">
            <v>8.3396799999999995</v>
          </cell>
          <cell r="W98">
            <v>15.022</v>
          </cell>
          <cell r="X98">
            <v>-0.80367999999999906</v>
          </cell>
          <cell r="Y98">
            <v>-7.4859999999999998</v>
          </cell>
        </row>
        <row r="99">
          <cell r="C99">
            <v>0</v>
          </cell>
          <cell r="E99">
            <v>38.387453579195395</v>
          </cell>
          <cell r="F99">
            <v>38.387453579195395</v>
          </cell>
          <cell r="G99">
            <v>39.487453579195396</v>
          </cell>
          <cell r="H99">
            <v>38.387453579195395</v>
          </cell>
          <cell r="I99">
            <v>38.387453579195395</v>
          </cell>
          <cell r="J99">
            <v>39.487453579195396</v>
          </cell>
          <cell r="K99">
            <v>39.099739157045398</v>
          </cell>
          <cell r="L99">
            <v>39.099739157045398</v>
          </cell>
          <cell r="M99">
            <v>40.1997391570454</v>
          </cell>
          <cell r="N99">
            <v>39.099739157045398</v>
          </cell>
          <cell r="O99">
            <v>40.1997391570454</v>
          </cell>
          <cell r="P99">
            <v>40.1997391570454</v>
          </cell>
          <cell r="Q99" t="str">
            <v/>
          </cell>
          <cell r="R99">
            <v>0</v>
          </cell>
          <cell r="S99">
            <v>0</v>
          </cell>
          <cell r="T99">
            <v>0</v>
          </cell>
          <cell r="U99">
            <v>470.42315641744477</v>
          </cell>
          <cell r="V99">
            <v>545.15700500000003</v>
          </cell>
          <cell r="W99">
            <v>713.63300000000004</v>
          </cell>
          <cell r="X99">
            <v>-74.733848582555254</v>
          </cell>
          <cell r="Y99">
            <v>-243.20984358255527</v>
          </cell>
        </row>
        <row r="100">
          <cell r="Q100" t="str">
            <v/>
          </cell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Q101" t="str">
            <v/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Q102" t="str">
            <v/>
          </cell>
          <cell r="T102">
            <v>0</v>
          </cell>
          <cell r="U102">
            <v>15.6</v>
          </cell>
          <cell r="V102">
            <v>15.712970000000006</v>
          </cell>
          <cell r="W102">
            <v>18.341999999999999</v>
          </cell>
          <cell r="X102">
            <v>-0.11297000000000246</v>
          </cell>
          <cell r="Y102">
            <v>-2.7419999999999956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str">
            <v/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21.268763333333332</v>
          </cell>
          <cell r="W104">
            <v>25.375</v>
          </cell>
          <cell r="X104">
            <v>2.7312366666666676</v>
          </cell>
          <cell r="Y104">
            <v>-1.375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10.095800000000001</v>
          </cell>
          <cell r="W105">
            <v>11.21</v>
          </cell>
          <cell r="X105">
            <v>1.9041999999999994</v>
          </cell>
          <cell r="Y105">
            <v>0.78999999999999915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6.6429699999999992</v>
          </cell>
          <cell r="W106">
            <v>0</v>
          </cell>
          <cell r="X106">
            <v>-0.64296999999999915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0.36</v>
          </cell>
          <cell r="F108">
            <v>0.36</v>
          </cell>
          <cell r="G108">
            <v>0.36</v>
          </cell>
          <cell r="H108">
            <v>0.36</v>
          </cell>
          <cell r="I108">
            <v>0.36</v>
          </cell>
          <cell r="J108">
            <v>0.36</v>
          </cell>
          <cell r="K108">
            <v>0.36</v>
          </cell>
          <cell r="L108">
            <v>0.36</v>
          </cell>
          <cell r="M108">
            <v>0.36</v>
          </cell>
          <cell r="N108">
            <v>0.36</v>
          </cell>
          <cell r="O108">
            <v>0.36</v>
          </cell>
          <cell r="P108">
            <v>0.36</v>
          </cell>
          <cell r="T108">
            <v>0</v>
          </cell>
          <cell r="U108">
            <v>4.32</v>
          </cell>
          <cell r="V108">
            <v>6.5681123999999969</v>
          </cell>
          <cell r="W108">
            <v>20.073067999999999</v>
          </cell>
          <cell r="X108">
            <v>-2.2481123999999975</v>
          </cell>
          <cell r="Y108">
            <v>-15.753067999999999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6.6736800000000001</v>
          </cell>
          <cell r="F111">
            <v>6.6736800000000001</v>
          </cell>
          <cell r="G111">
            <v>6.4584000000000001</v>
          </cell>
          <cell r="H111">
            <v>6.6736800000000001</v>
          </cell>
          <cell r="I111">
            <v>6.4584000000000001</v>
          </cell>
          <cell r="J111">
            <v>6.6736800000000001</v>
          </cell>
          <cell r="K111">
            <v>6.6736800000000001</v>
          </cell>
          <cell r="L111">
            <v>8.5278400000000012</v>
          </cell>
          <cell r="M111">
            <v>6.6736800000000001</v>
          </cell>
          <cell r="N111">
            <v>6.4584000000000001</v>
          </cell>
          <cell r="O111">
            <v>6.6736800000000001</v>
          </cell>
          <cell r="P111">
            <v>6.4584000000000001</v>
          </cell>
          <cell r="T111">
            <v>0</v>
          </cell>
          <cell r="U111">
            <v>81.077200000000005</v>
          </cell>
          <cell r="V111">
            <v>113.20794000000001</v>
          </cell>
          <cell r="W111">
            <v>169.8</v>
          </cell>
          <cell r="X111">
            <v>-32.130740000000003</v>
          </cell>
          <cell r="Y111">
            <v>-88.722800000000007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53.916430000000005</v>
          </cell>
          <cell r="W112">
            <v>38.929000000000002</v>
          </cell>
          <cell r="X112">
            <v>-5.9164300000000054</v>
          </cell>
          <cell r="Y112">
            <v>9.070999999999998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7.3634400000000007</v>
          </cell>
          <cell r="W113">
            <v>7.016</v>
          </cell>
          <cell r="X113">
            <v>-0.16344000000000225</v>
          </cell>
          <cell r="Y113">
            <v>0.18399999999999839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6.48</v>
          </cell>
          <cell r="W114">
            <v>3.9990000000000001</v>
          </cell>
          <cell r="X114">
            <v>-4.08</v>
          </cell>
          <cell r="Y114">
            <v>-1.5990000000000002</v>
          </cell>
        </row>
        <row r="115">
          <cell r="A115">
            <v>84</v>
          </cell>
          <cell r="B115" t="str">
            <v>Freight</v>
          </cell>
          <cell r="E115">
            <v>0.50309999999999999</v>
          </cell>
          <cell r="F115">
            <v>0.50309999999999999</v>
          </cell>
          <cell r="G115">
            <v>0.50309999999999999</v>
          </cell>
          <cell r="H115">
            <v>0.50309999999999999</v>
          </cell>
          <cell r="I115">
            <v>0.50309999999999999</v>
          </cell>
          <cell r="J115">
            <v>0.50309999999999999</v>
          </cell>
          <cell r="K115">
            <v>0.50309999999999999</v>
          </cell>
          <cell r="L115">
            <v>0.50309999999999999</v>
          </cell>
          <cell r="M115">
            <v>0.50309999999999999</v>
          </cell>
          <cell r="N115">
            <v>0.50309999999999999</v>
          </cell>
          <cell r="O115">
            <v>0.50309999999999999</v>
          </cell>
          <cell r="P115">
            <v>0.50309999999999999</v>
          </cell>
          <cell r="T115">
            <v>0</v>
          </cell>
          <cell r="U115">
            <v>6.0371999999999995</v>
          </cell>
          <cell r="V115">
            <v>5.3740999999999985</v>
          </cell>
          <cell r="W115">
            <v>4.51</v>
          </cell>
          <cell r="X115">
            <v>0.66310000000000091</v>
          </cell>
          <cell r="Y115">
            <v>1.5271999999999997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1.4</v>
          </cell>
          <cell r="F117">
            <v>1.4</v>
          </cell>
          <cell r="G117">
            <v>1.4</v>
          </cell>
          <cell r="H117">
            <v>1.4</v>
          </cell>
          <cell r="I117">
            <v>1.4</v>
          </cell>
          <cell r="J117">
            <v>1.4</v>
          </cell>
          <cell r="K117">
            <v>1.4</v>
          </cell>
          <cell r="L117">
            <v>1.4</v>
          </cell>
          <cell r="M117">
            <v>1.4</v>
          </cell>
          <cell r="N117">
            <v>1.4</v>
          </cell>
          <cell r="O117">
            <v>1.4</v>
          </cell>
          <cell r="P117">
            <v>1.4</v>
          </cell>
          <cell r="T117">
            <v>0</v>
          </cell>
          <cell r="U117">
            <v>16.8</v>
          </cell>
          <cell r="V117">
            <v>15.239010000000002</v>
          </cell>
          <cell r="W117">
            <v>20.126999999999999</v>
          </cell>
          <cell r="X117">
            <v>1.5609899999999985</v>
          </cell>
          <cell r="Y117">
            <v>-3.3269999999999982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0.50887453579195396</v>
          </cell>
          <cell r="F119">
            <v>0.50887453579195396</v>
          </cell>
          <cell r="G119">
            <v>0.51987453579195408</v>
          </cell>
          <cell r="H119">
            <v>0.50887453579195396</v>
          </cell>
          <cell r="I119">
            <v>0.50887453579195396</v>
          </cell>
          <cell r="J119">
            <v>0.51987453579195408</v>
          </cell>
          <cell r="K119">
            <v>0.5159973915704541</v>
          </cell>
          <cell r="L119">
            <v>0.5159973915704541</v>
          </cell>
          <cell r="M119">
            <v>0.52699739157045411</v>
          </cell>
          <cell r="N119">
            <v>0.5159973915704541</v>
          </cell>
          <cell r="O119">
            <v>0.52699739157045411</v>
          </cell>
          <cell r="P119">
            <v>0.52699739157045411</v>
          </cell>
          <cell r="T119">
            <v>0</v>
          </cell>
          <cell r="U119">
            <v>6.2042315641744477</v>
          </cell>
          <cell r="V119">
            <v>6.1559999999999997</v>
          </cell>
          <cell r="W119">
            <v>10.753</v>
          </cell>
          <cell r="X119">
            <v>4.8231564174447961E-2</v>
          </cell>
          <cell r="Y119">
            <v>-4.5487684358255525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8.8000000000000007</v>
          </cell>
          <cell r="W120">
            <v>15.6</v>
          </cell>
          <cell r="X120">
            <v>6.8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11.74</v>
          </cell>
          <cell r="W124">
            <v>2.3389999999999986</v>
          </cell>
          <cell r="X124">
            <v>-8.14</v>
          </cell>
          <cell r="Y124">
            <v>1.2610000000000006</v>
          </cell>
        </row>
        <row r="125">
          <cell r="C125">
            <v>0</v>
          </cell>
          <cell r="E125">
            <v>20.645654535791955</v>
          </cell>
          <cell r="F125">
            <v>20.645654535791955</v>
          </cell>
          <cell r="G125">
            <v>20.441374535791955</v>
          </cell>
          <cell r="H125">
            <v>20.645654535791955</v>
          </cell>
          <cell r="I125">
            <v>20.430374535791955</v>
          </cell>
          <cell r="J125">
            <v>20.656654535791954</v>
          </cell>
          <cell r="K125">
            <v>20.652777391570456</v>
          </cell>
          <cell r="L125">
            <v>22.506937391570457</v>
          </cell>
          <cell r="M125">
            <v>20.663777391570456</v>
          </cell>
          <cell r="N125">
            <v>20.437497391570457</v>
          </cell>
          <cell r="O125">
            <v>20.663777391570456</v>
          </cell>
          <cell r="P125">
            <v>20.448497391570456</v>
          </cell>
          <cell r="R125">
            <v>0</v>
          </cell>
          <cell r="S125">
            <v>0</v>
          </cell>
          <cell r="T125">
            <v>0</v>
          </cell>
          <cell r="U125">
            <v>248.83863156417448</v>
          </cell>
          <cell r="V125">
            <v>288.56553573333338</v>
          </cell>
          <cell r="W125">
            <v>348.07306800000003</v>
          </cell>
          <cell r="X125">
            <v>-39.7269041691589</v>
          </cell>
          <cell r="Y125">
            <v>-99.234436435825558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5" refreshError="1">
        <row r="11">
          <cell r="A11">
            <v>1</v>
          </cell>
          <cell r="B11" t="str">
            <v>Net Film Revenue</v>
          </cell>
          <cell r="E11">
            <v>355.1</v>
          </cell>
          <cell r="F11">
            <v>361.8</v>
          </cell>
          <cell r="G11">
            <v>509.2</v>
          </cell>
          <cell r="H11">
            <v>368.5</v>
          </cell>
          <cell r="I11">
            <v>415.4</v>
          </cell>
          <cell r="J11">
            <v>636.5</v>
          </cell>
          <cell r="K11">
            <v>335</v>
          </cell>
          <cell r="L11">
            <v>435.5</v>
          </cell>
          <cell r="M11">
            <v>509.2</v>
          </cell>
          <cell r="N11">
            <v>375.2</v>
          </cell>
          <cell r="O11">
            <v>522.6</v>
          </cell>
          <cell r="P11">
            <v>502.5</v>
          </cell>
          <cell r="Q11">
            <v>0</v>
          </cell>
          <cell r="T11">
            <v>0</v>
          </cell>
          <cell r="U11">
            <v>5326.5</v>
          </cell>
          <cell r="V11">
            <v>5084.3237399999989</v>
          </cell>
          <cell r="W11">
            <v>6344.5050000000001</v>
          </cell>
          <cell r="X11">
            <v>242.17626000000109</v>
          </cell>
          <cell r="Y11">
            <v>-1018.005</v>
          </cell>
        </row>
        <row r="12">
          <cell r="A12">
            <v>2</v>
          </cell>
          <cell r="B12" t="str">
            <v>Concession Sales</v>
          </cell>
          <cell r="E12">
            <v>71.55</v>
          </cell>
          <cell r="F12">
            <v>72.900000000000006</v>
          </cell>
          <cell r="G12">
            <v>102.6</v>
          </cell>
          <cell r="H12">
            <v>74.25</v>
          </cell>
          <cell r="I12">
            <v>83.7</v>
          </cell>
          <cell r="J12">
            <v>128.25</v>
          </cell>
          <cell r="K12">
            <v>67.5</v>
          </cell>
          <cell r="L12">
            <v>87.75</v>
          </cell>
          <cell r="M12">
            <v>102.6</v>
          </cell>
          <cell r="N12">
            <v>75.599999999999994</v>
          </cell>
          <cell r="O12">
            <v>105.3</v>
          </cell>
          <cell r="P12">
            <v>101.25</v>
          </cell>
          <cell r="T12">
            <v>0</v>
          </cell>
          <cell r="U12">
            <v>1073.25</v>
          </cell>
          <cell r="V12">
            <v>724.73797000000002</v>
          </cell>
          <cell r="W12">
            <v>821.76499999999999</v>
          </cell>
          <cell r="X12">
            <v>348.51202999999998</v>
          </cell>
          <cell r="Y12">
            <v>251.48500000000001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380.91274000000004</v>
          </cell>
          <cell r="W15">
            <v>337.87099999999998</v>
          </cell>
          <cell r="X15">
            <v>-146.91274000000004</v>
          </cell>
          <cell r="Y15">
            <v>-103.87099999999998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7.4376250000000006</v>
          </cell>
          <cell r="F16">
            <v>7.4376250000000006</v>
          </cell>
          <cell r="G16">
            <v>7.4376250000000006</v>
          </cell>
          <cell r="H16">
            <v>7.4376250000000006</v>
          </cell>
          <cell r="I16">
            <v>7.4376250000000006</v>
          </cell>
          <cell r="J16">
            <v>7.4376250000000006</v>
          </cell>
          <cell r="K16">
            <v>7.4376250000000006</v>
          </cell>
          <cell r="L16">
            <v>7.4376250000000006</v>
          </cell>
          <cell r="M16">
            <v>7.4376250000000006</v>
          </cell>
          <cell r="N16">
            <v>7.4376250000000006</v>
          </cell>
          <cell r="O16">
            <v>7.4376250000000006</v>
          </cell>
          <cell r="P16">
            <v>7.4376250000000006</v>
          </cell>
          <cell r="R16">
            <v>0</v>
          </cell>
          <cell r="S16">
            <v>0</v>
          </cell>
          <cell r="T16">
            <v>0</v>
          </cell>
          <cell r="U16">
            <v>89.251499999999979</v>
          </cell>
          <cell r="V16">
            <v>186.51553000000001</v>
          </cell>
          <cell r="W16">
            <v>129.892</v>
          </cell>
          <cell r="X16">
            <v>-97.264030000000034</v>
          </cell>
          <cell r="Y16">
            <v>-40.640500000000017</v>
          </cell>
        </row>
        <row r="17">
          <cell r="B17" t="str">
            <v>TOTAL REVENUE</v>
          </cell>
          <cell r="C17">
            <v>0</v>
          </cell>
          <cell r="E17">
            <v>453.58762500000006</v>
          </cell>
          <cell r="F17">
            <v>461.63762500000007</v>
          </cell>
          <cell r="G17">
            <v>638.73762499999998</v>
          </cell>
          <cell r="H17">
            <v>469.68762500000003</v>
          </cell>
          <cell r="I17">
            <v>526.03762500000005</v>
          </cell>
          <cell r="J17">
            <v>791.68762500000003</v>
          </cell>
          <cell r="K17">
            <v>429.43762500000003</v>
          </cell>
          <cell r="L17">
            <v>550.18762500000003</v>
          </cell>
          <cell r="M17">
            <v>638.73762499999998</v>
          </cell>
          <cell r="N17">
            <v>477.73762500000004</v>
          </cell>
          <cell r="O17">
            <v>654.83762500000012</v>
          </cell>
          <cell r="P17">
            <v>630.68762500000003</v>
          </cell>
          <cell r="R17">
            <v>0</v>
          </cell>
          <cell r="S17">
            <v>0</v>
          </cell>
          <cell r="T17">
            <v>0</v>
          </cell>
          <cell r="U17">
            <v>6723.0015000000003</v>
          </cell>
          <cell r="V17">
            <v>6376.4899799999985</v>
          </cell>
          <cell r="W17">
            <v>7634.0330000000004</v>
          </cell>
          <cell r="X17">
            <v>346.51152000000184</v>
          </cell>
          <cell r="Y17">
            <v>-911.03150000000005</v>
          </cell>
        </row>
        <row r="19">
          <cell r="A19">
            <v>7</v>
          </cell>
          <cell r="B19" t="str">
            <v>Film Hire</v>
          </cell>
          <cell r="E19">
            <v>165.12150000000003</v>
          </cell>
          <cell r="F19">
            <v>168.23700000000002</v>
          </cell>
          <cell r="G19">
            <v>236.77800000000002</v>
          </cell>
          <cell r="H19">
            <v>171.35249999999999</v>
          </cell>
          <cell r="I19">
            <v>193.16100000000003</v>
          </cell>
          <cell r="J19">
            <v>295.97250000000003</v>
          </cell>
          <cell r="K19">
            <v>155.77500000000001</v>
          </cell>
          <cell r="L19">
            <v>202.50749999999999</v>
          </cell>
          <cell r="M19">
            <v>236.77800000000002</v>
          </cell>
          <cell r="N19">
            <v>174.46800000000002</v>
          </cell>
          <cell r="O19">
            <v>243.00900000000001</v>
          </cell>
          <cell r="P19">
            <v>233.66249999999999</v>
          </cell>
          <cell r="U19">
            <v>2476.8225000000002</v>
          </cell>
          <cell r="V19">
            <v>2384.6974422500002</v>
          </cell>
          <cell r="W19">
            <v>2958.9290000000001</v>
          </cell>
          <cell r="X19">
            <v>92.125057749999996</v>
          </cell>
          <cell r="Y19">
            <v>-482.10649999999987</v>
          </cell>
        </row>
        <row r="20">
          <cell r="A20">
            <v>8</v>
          </cell>
          <cell r="B20" t="str">
            <v>Concession Cost</v>
          </cell>
          <cell r="E20">
            <v>15.741000000000003</v>
          </cell>
          <cell r="F20">
            <v>16.038</v>
          </cell>
          <cell r="G20">
            <v>22.572000000000003</v>
          </cell>
          <cell r="H20">
            <v>16.335000000000001</v>
          </cell>
          <cell r="I20">
            <v>18.414000000000001</v>
          </cell>
          <cell r="J20">
            <v>28.215</v>
          </cell>
          <cell r="K20">
            <v>14.85</v>
          </cell>
          <cell r="L20">
            <v>19.305</v>
          </cell>
          <cell r="M20">
            <v>22.572000000000003</v>
          </cell>
          <cell r="N20">
            <v>16.632000000000001</v>
          </cell>
          <cell r="O20">
            <v>23.166000000000004</v>
          </cell>
          <cell r="P20">
            <v>22.274999999999999</v>
          </cell>
          <cell r="T20">
            <v>0</v>
          </cell>
          <cell r="U20">
            <v>236.11500000000001</v>
          </cell>
          <cell r="V20">
            <v>158.439877</v>
          </cell>
          <cell r="W20">
            <v>207.57400000000001</v>
          </cell>
          <cell r="X20">
            <v>77.675123000000042</v>
          </cell>
          <cell r="Y20">
            <v>28.541000000000025</v>
          </cell>
        </row>
        <row r="21">
          <cell r="A21">
            <v>9</v>
          </cell>
          <cell r="B21" t="str">
            <v>Less Concession Rebates</v>
          </cell>
          <cell r="E21">
            <v>-1.7887500000000001</v>
          </cell>
          <cell r="F21">
            <v>-1.8225</v>
          </cell>
          <cell r="G21">
            <v>-2.5649999999999999</v>
          </cell>
          <cell r="H21">
            <v>-1.85625</v>
          </cell>
          <cell r="I21">
            <v>-2.0924999999999998</v>
          </cell>
          <cell r="J21">
            <v>-3.2062499999999998</v>
          </cell>
          <cell r="K21">
            <v>-1.6875</v>
          </cell>
          <cell r="L21">
            <v>-2.1937500000000001</v>
          </cell>
          <cell r="M21">
            <v>-2.5649999999999999</v>
          </cell>
          <cell r="N21">
            <v>-1.89</v>
          </cell>
          <cell r="O21">
            <v>-2.6324999999999998</v>
          </cell>
          <cell r="P21">
            <v>-2.53125</v>
          </cell>
          <cell r="U21">
            <v>-26.831250000000001</v>
          </cell>
          <cell r="V21">
            <v>-23</v>
          </cell>
          <cell r="W21">
            <v>-32.57</v>
          </cell>
          <cell r="X21">
            <v>-3.8312500000000078</v>
          </cell>
          <cell r="Y21">
            <v>5.7387499999999925</v>
          </cell>
        </row>
        <row r="22">
          <cell r="A22">
            <v>10</v>
          </cell>
          <cell r="B22" t="str">
            <v>Advertising Cost</v>
          </cell>
          <cell r="E22">
            <v>8.1673000000000009</v>
          </cell>
          <cell r="F22">
            <v>8.3214000000000006</v>
          </cell>
          <cell r="G22">
            <v>11.711599999999999</v>
          </cell>
          <cell r="H22">
            <v>8.4755000000000003</v>
          </cell>
          <cell r="I22">
            <v>9.5541999999999998</v>
          </cell>
          <cell r="J22">
            <v>14.6395</v>
          </cell>
          <cell r="K22">
            <v>7.7050000000000001</v>
          </cell>
          <cell r="L22">
            <v>10.016500000000001</v>
          </cell>
          <cell r="M22">
            <v>11.711599999999999</v>
          </cell>
          <cell r="N22">
            <v>8.6295999999999999</v>
          </cell>
          <cell r="O22">
            <v>12.0198</v>
          </cell>
          <cell r="P22">
            <v>11.557499999999999</v>
          </cell>
          <cell r="T22">
            <v>0</v>
          </cell>
          <cell r="U22">
            <v>122.50950000000002</v>
          </cell>
          <cell r="V22">
            <v>107.36001564999999</v>
          </cell>
          <cell r="W22">
            <v>193.93600000000001</v>
          </cell>
          <cell r="X22">
            <v>15.149484350000023</v>
          </cell>
          <cell r="Y22">
            <v>-71.42649999999999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0.71020000000000005</v>
          </cell>
          <cell r="F23">
            <v>0.72360000000000002</v>
          </cell>
          <cell r="G23">
            <v>1.0184</v>
          </cell>
          <cell r="H23">
            <v>0.73699999999999999</v>
          </cell>
          <cell r="I23">
            <v>0.83080000000000009</v>
          </cell>
          <cell r="J23">
            <v>1.2730000000000001</v>
          </cell>
          <cell r="K23">
            <v>0.67</v>
          </cell>
          <cell r="L23">
            <v>0.871</v>
          </cell>
          <cell r="M23">
            <v>1.0184</v>
          </cell>
          <cell r="N23">
            <v>0.75039999999999996</v>
          </cell>
          <cell r="O23">
            <v>1.0452000000000001</v>
          </cell>
          <cell r="P23">
            <v>1.0049999999999999</v>
          </cell>
          <cell r="R23">
            <v>0</v>
          </cell>
          <cell r="S23">
            <v>0</v>
          </cell>
          <cell r="T23">
            <v>0</v>
          </cell>
          <cell r="U23">
            <v>10.653000000000002</v>
          </cell>
          <cell r="V23">
            <v>10.168647479999999</v>
          </cell>
          <cell r="W23">
            <v>12.68901</v>
          </cell>
          <cell r="X23">
            <v>0.48435252000000339</v>
          </cell>
          <cell r="Y23">
            <v>-2.0360099999999974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36.659433415229877</v>
          </cell>
          <cell r="F24">
            <v>36.659433415229877</v>
          </cell>
          <cell r="G24">
            <v>37.759433415229879</v>
          </cell>
          <cell r="H24">
            <v>36.659433415229877</v>
          </cell>
          <cell r="I24">
            <v>36.659433415229877</v>
          </cell>
          <cell r="J24">
            <v>37.759433415229879</v>
          </cell>
          <cell r="K24">
            <v>33.905524757729872</v>
          </cell>
          <cell r="L24">
            <v>33.905524757729872</v>
          </cell>
          <cell r="M24">
            <v>35.005524757729873</v>
          </cell>
          <cell r="N24">
            <v>33.905524757729872</v>
          </cell>
          <cell r="O24">
            <v>35.005524757729873</v>
          </cell>
          <cell r="P24">
            <v>35.005524757729873</v>
          </cell>
          <cell r="R24">
            <v>0</v>
          </cell>
          <cell r="S24">
            <v>0</v>
          </cell>
          <cell r="T24">
            <v>0</v>
          </cell>
          <cell r="U24">
            <v>428.88974903775852</v>
          </cell>
          <cell r="V24">
            <v>494.89811199999997</v>
          </cell>
          <cell r="W24">
            <v>676.95700000000011</v>
          </cell>
          <cell r="X24">
            <v>-66.008362962241449</v>
          </cell>
          <cell r="Y24">
            <v>-248.06725096224159</v>
          </cell>
        </row>
        <row r="25">
          <cell r="B25" t="str">
            <v>TOTAL COST</v>
          </cell>
          <cell r="C25">
            <v>0</v>
          </cell>
          <cell r="E25">
            <v>224.61068341522991</v>
          </cell>
          <cell r="F25">
            <v>228.15693341522993</v>
          </cell>
          <cell r="G25">
            <v>307.27443341522985</v>
          </cell>
          <cell r="H25">
            <v>231.70318341522992</v>
          </cell>
          <cell r="I25">
            <v>256.52693341522996</v>
          </cell>
          <cell r="J25">
            <v>374.65318341522988</v>
          </cell>
          <cell r="K25">
            <v>211.21802475772986</v>
          </cell>
          <cell r="L25">
            <v>264.41177475772992</v>
          </cell>
          <cell r="M25">
            <v>304.52052475772985</v>
          </cell>
          <cell r="N25">
            <v>232.49552475772992</v>
          </cell>
          <cell r="O25">
            <v>311.61302475772987</v>
          </cell>
          <cell r="P25">
            <v>300.97427475772986</v>
          </cell>
          <cell r="R25">
            <v>0</v>
          </cell>
          <cell r="S25">
            <v>0</v>
          </cell>
          <cell r="T25">
            <v>0</v>
          </cell>
          <cell r="U25">
            <v>3248.1584990377587</v>
          </cell>
          <cell r="V25">
            <v>3132.5640943799999</v>
          </cell>
          <cell r="W25">
            <v>4017.5150100000001</v>
          </cell>
          <cell r="X25">
            <v>115.59440465775879</v>
          </cell>
          <cell r="Y25">
            <v>-769.35651096224137</v>
          </cell>
        </row>
        <row r="27">
          <cell r="B27" t="str">
            <v>GROSS MARGIN</v>
          </cell>
          <cell r="C27">
            <v>0</v>
          </cell>
          <cell r="E27">
            <v>228.97694158477015</v>
          </cell>
          <cell r="F27">
            <v>233.48069158477014</v>
          </cell>
          <cell r="G27">
            <v>331.46319158477013</v>
          </cell>
          <cell r="H27">
            <v>237.98444158477011</v>
          </cell>
          <cell r="I27">
            <v>269.51069158477009</v>
          </cell>
          <cell r="J27">
            <v>417.03444158477015</v>
          </cell>
          <cell r="K27">
            <v>218.21960024227016</v>
          </cell>
          <cell r="L27">
            <v>285.77585024227011</v>
          </cell>
          <cell r="M27">
            <v>334.21710024227013</v>
          </cell>
          <cell r="N27">
            <v>245.24210024227011</v>
          </cell>
          <cell r="O27">
            <v>343.22460024227024</v>
          </cell>
          <cell r="P27">
            <v>329.71335024227017</v>
          </cell>
          <cell r="R27">
            <v>0</v>
          </cell>
          <cell r="S27">
            <v>0</v>
          </cell>
          <cell r="T27">
            <v>0</v>
          </cell>
          <cell r="U27">
            <v>3474.8430009622421</v>
          </cell>
          <cell r="V27">
            <v>3243.9258856199986</v>
          </cell>
          <cell r="W27">
            <v>3616.5179900000003</v>
          </cell>
          <cell r="X27">
            <v>230.91711534224351</v>
          </cell>
          <cell r="Y27">
            <v>-141.67498903775822</v>
          </cell>
        </row>
        <row r="28">
          <cell r="X28" t="str">
            <v/>
          </cell>
          <cell r="Y28" t="str">
            <v/>
          </cell>
        </row>
        <row r="29">
          <cell r="A29">
            <v>13</v>
          </cell>
          <cell r="B29" t="str">
            <v>Direct Rent</v>
          </cell>
          <cell r="E29">
            <v>208.976</v>
          </cell>
          <cell r="F29">
            <v>208.976</v>
          </cell>
          <cell r="G29">
            <v>208.976</v>
          </cell>
          <cell r="H29">
            <v>208.976</v>
          </cell>
          <cell r="I29">
            <v>208.976</v>
          </cell>
          <cell r="J29">
            <v>208.976</v>
          </cell>
          <cell r="K29">
            <v>208.976</v>
          </cell>
          <cell r="L29">
            <v>208.976</v>
          </cell>
          <cell r="M29">
            <v>208.976</v>
          </cell>
          <cell r="N29">
            <v>208.976</v>
          </cell>
          <cell r="O29">
            <v>208.976</v>
          </cell>
          <cell r="P29">
            <v>208.976</v>
          </cell>
          <cell r="T29">
            <v>0</v>
          </cell>
          <cell r="U29">
            <v>2507.7120000000009</v>
          </cell>
          <cell r="V29">
            <v>2507.7120000000009</v>
          </cell>
          <cell r="W29">
            <v>2507.712</v>
          </cell>
          <cell r="X29">
            <v>0</v>
          </cell>
          <cell r="Y29">
            <v>0</v>
          </cell>
        </row>
        <row r="30">
          <cell r="A30">
            <v>14</v>
          </cell>
          <cell r="B30" t="str">
            <v>Light, Heat and Power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T30">
            <v>0</v>
          </cell>
          <cell r="U30">
            <v>130.80000000000001</v>
          </cell>
          <cell r="V30">
            <v>94.620389999999986</v>
          </cell>
          <cell r="W30">
            <v>127.36499999999999</v>
          </cell>
          <cell r="X30">
            <v>36.179610000000054</v>
          </cell>
          <cell r="Y30">
            <v>3.4350000000000307</v>
          </cell>
        </row>
        <row r="31">
          <cell r="A31">
            <v>15</v>
          </cell>
          <cell r="B31" t="str">
            <v>Repair &amp; Maintenance</v>
          </cell>
          <cell r="E31">
            <v>10.25</v>
          </cell>
          <cell r="F31">
            <v>10.25</v>
          </cell>
          <cell r="G31">
            <v>10.25</v>
          </cell>
          <cell r="H31">
            <v>15.25</v>
          </cell>
          <cell r="I31">
            <v>10.25</v>
          </cell>
          <cell r="J31">
            <v>10.25</v>
          </cell>
          <cell r="K31">
            <v>10.25</v>
          </cell>
          <cell r="L31">
            <v>10.25</v>
          </cell>
          <cell r="M31">
            <v>10.25</v>
          </cell>
          <cell r="N31">
            <v>10.25</v>
          </cell>
          <cell r="O31">
            <v>30.25</v>
          </cell>
          <cell r="P31">
            <v>10.25</v>
          </cell>
          <cell r="T31">
            <v>0</v>
          </cell>
          <cell r="U31">
            <v>148</v>
          </cell>
          <cell r="V31">
            <v>152.20305999999999</v>
          </cell>
          <cell r="W31">
            <v>198.184</v>
          </cell>
          <cell r="X31">
            <v>-4.2030599999999936</v>
          </cell>
          <cell r="Y31">
            <v>-50.183999999999997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35.318474334152299</v>
          </cell>
          <cell r="F33">
            <v>35.318474334152299</v>
          </cell>
          <cell r="G33">
            <v>35.160994334152292</v>
          </cell>
          <cell r="H33">
            <v>35.318474334152299</v>
          </cell>
          <cell r="I33">
            <v>35.149994334152296</v>
          </cell>
          <cell r="J33">
            <v>35.329474334152295</v>
          </cell>
          <cell r="K33">
            <v>52.349935247577299</v>
          </cell>
          <cell r="L33">
            <v>37.285495247577302</v>
          </cell>
          <cell r="M33">
            <v>37.551935247577298</v>
          </cell>
          <cell r="N33">
            <v>35.122455247577292</v>
          </cell>
          <cell r="O33">
            <v>35.301935247577298</v>
          </cell>
          <cell r="P33">
            <v>35.133455247577295</v>
          </cell>
          <cell r="R33">
            <v>0</v>
          </cell>
          <cell r="S33">
            <v>0</v>
          </cell>
          <cell r="T33">
            <v>0</v>
          </cell>
          <cell r="U33">
            <v>444.34109749037759</v>
          </cell>
          <cell r="V33">
            <v>481.33407338666666</v>
          </cell>
          <cell r="W33">
            <v>604.81398999999999</v>
          </cell>
          <cell r="X33">
            <v>-36.992975896289067</v>
          </cell>
          <cell r="Y33">
            <v>-160.4728925096224</v>
          </cell>
        </row>
        <row r="35">
          <cell r="B35" t="str">
            <v>Total Overhead Expenses</v>
          </cell>
          <cell r="C35">
            <v>0</v>
          </cell>
          <cell r="E35">
            <v>265.44447433415229</v>
          </cell>
          <cell r="F35">
            <v>265.44447433415229</v>
          </cell>
          <cell r="G35">
            <v>265.28699433415227</v>
          </cell>
          <cell r="H35">
            <v>270.44447433415229</v>
          </cell>
          <cell r="I35">
            <v>265.2759943341523</v>
          </cell>
          <cell r="J35">
            <v>265.45547433415231</v>
          </cell>
          <cell r="K35">
            <v>282.4759352475773</v>
          </cell>
          <cell r="L35">
            <v>267.41149524757731</v>
          </cell>
          <cell r="M35">
            <v>267.6779352475773</v>
          </cell>
          <cell r="N35">
            <v>265.24845524757728</v>
          </cell>
          <cell r="O35">
            <v>285.4279352475773</v>
          </cell>
          <cell r="P35">
            <v>265.25945524757731</v>
          </cell>
          <cell r="R35">
            <v>0</v>
          </cell>
          <cell r="S35">
            <v>0</v>
          </cell>
          <cell r="T35">
            <v>0</v>
          </cell>
          <cell r="U35">
            <v>3230.8530974903779</v>
          </cell>
          <cell r="V35">
            <v>3235.8695233866674</v>
          </cell>
          <cell r="W35">
            <v>3438.0749900000005</v>
          </cell>
          <cell r="X35">
            <v>-5.0164258962895474</v>
          </cell>
          <cell r="Y35">
            <v>-207.22189250962265</v>
          </cell>
        </row>
        <row r="36">
          <cell r="V36" t="str">
            <v/>
          </cell>
        </row>
        <row r="37">
          <cell r="B37" t="str">
            <v>E.B.I.T.D.</v>
          </cell>
          <cell r="C37">
            <v>0</v>
          </cell>
          <cell r="E37">
            <v>-36.467532749382144</v>
          </cell>
          <cell r="F37">
            <v>-31.963782749382148</v>
          </cell>
          <cell r="G37">
            <v>66.176197250617861</v>
          </cell>
          <cell r="H37">
            <v>-32.460032749382179</v>
          </cell>
          <cell r="I37">
            <v>4.2346972506177849</v>
          </cell>
          <cell r="J37">
            <v>151.57896725061784</v>
          </cell>
          <cell r="K37">
            <v>-64.256335005307136</v>
          </cell>
          <cell r="L37">
            <v>18.364354994692803</v>
          </cell>
          <cell r="M37">
            <v>66.53916499469284</v>
          </cell>
          <cell r="N37">
            <v>-20.006355005307171</v>
          </cell>
          <cell r="O37">
            <v>57.796664994692946</v>
          </cell>
          <cell r="P37">
            <v>64.45389499469286</v>
          </cell>
          <cell r="R37">
            <v>0</v>
          </cell>
          <cell r="S37">
            <v>0</v>
          </cell>
          <cell r="T37">
            <v>0</v>
          </cell>
          <cell r="U37">
            <v>243.98990347186418</v>
          </cell>
          <cell r="V37">
            <v>8.0563622333311287</v>
          </cell>
          <cell r="W37">
            <v>178.44299999999976</v>
          </cell>
          <cell r="X37">
            <v>235.93354123853305</v>
          </cell>
          <cell r="Y37">
            <v>65.546903471864425</v>
          </cell>
        </row>
        <row r="38">
          <cell r="V38" t="str">
            <v/>
          </cell>
        </row>
        <row r="39">
          <cell r="A39">
            <v>18</v>
          </cell>
          <cell r="B39" t="str">
            <v>Depreciation</v>
          </cell>
          <cell r="E39">
            <v>53.235173611111115</v>
          </cell>
          <cell r="F39">
            <v>53.235173611111115</v>
          </cell>
          <cell r="G39">
            <v>53.235173611111115</v>
          </cell>
          <cell r="H39">
            <v>53.235173611111115</v>
          </cell>
          <cell r="I39">
            <v>53.235173611111115</v>
          </cell>
          <cell r="J39">
            <v>53.235173611111115</v>
          </cell>
          <cell r="K39">
            <v>53.235173611111115</v>
          </cell>
          <cell r="L39">
            <v>53.235173611111115</v>
          </cell>
          <cell r="M39">
            <v>53.235173611111115</v>
          </cell>
          <cell r="N39">
            <v>53.495590277777779</v>
          </cell>
          <cell r="O39">
            <v>53.495590277777779</v>
          </cell>
          <cell r="P39">
            <v>53.495590277777779</v>
          </cell>
          <cell r="T39">
            <v>0</v>
          </cell>
          <cell r="U39">
            <v>639.60333333333335</v>
          </cell>
          <cell r="V39">
            <v>619.1506580555556</v>
          </cell>
          <cell r="W39">
            <v>573.70799999999997</v>
          </cell>
          <cell r="X39">
            <v>20.452675277777757</v>
          </cell>
          <cell r="Y39">
            <v>65.895333333333383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14.102</v>
          </cell>
          <cell r="W40">
            <v>15.167999999999999</v>
          </cell>
          <cell r="X40">
            <v>-14.102</v>
          </cell>
          <cell r="Y40">
            <v>-15.167999999999999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232.49240644383562</v>
          </cell>
          <cell r="W41">
            <v>272.16399999999999</v>
          </cell>
          <cell r="X41">
            <v>-232.49240644383562</v>
          </cell>
          <cell r="Y41">
            <v>-272.16399999999999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2.72343</v>
          </cell>
          <cell r="W43">
            <v>0.90700000000000003</v>
          </cell>
          <cell r="X43">
            <v>-2.72343</v>
          </cell>
          <cell r="Y43">
            <v>-0.90700000000000003</v>
          </cell>
        </row>
        <row r="44">
          <cell r="B44" t="str">
            <v>E.B.T.</v>
          </cell>
          <cell r="C44">
            <v>0</v>
          </cell>
          <cell r="E44">
            <v>-89.702706360493266</v>
          </cell>
          <cell r="F44">
            <v>-85.19895636049327</v>
          </cell>
          <cell r="G44">
            <v>12.941023639506746</v>
          </cell>
          <cell r="H44">
            <v>-85.695206360493302</v>
          </cell>
          <cell r="I44">
            <v>-49.00047636049333</v>
          </cell>
          <cell r="J44">
            <v>98.343793639506714</v>
          </cell>
          <cell r="K44">
            <v>-117.49150861641826</v>
          </cell>
          <cell r="L44">
            <v>-34.870818616418312</v>
          </cell>
          <cell r="M44">
            <v>13.303991383581725</v>
          </cell>
          <cell r="N44">
            <v>-73.50194528308495</v>
          </cell>
          <cell r="O44">
            <v>4.3010747169151671</v>
          </cell>
          <cell r="P44">
            <v>10.95830471691508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-395.61342986146917</v>
          </cell>
          <cell r="V44">
            <v>-854.96527226606008</v>
          </cell>
          <cell r="W44">
            <v>-681.69</v>
          </cell>
          <cell r="X44">
            <v>459.35184240459091</v>
          </cell>
          <cell r="Y44">
            <v>286.076570138531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-89.702706360493266</v>
          </cell>
          <cell r="F50">
            <v>-85.19895636049327</v>
          </cell>
          <cell r="G50">
            <v>12.941023639506746</v>
          </cell>
          <cell r="H50">
            <v>-85.695206360493302</v>
          </cell>
          <cell r="I50">
            <v>-49.00047636049333</v>
          </cell>
          <cell r="J50">
            <v>98.343793639506714</v>
          </cell>
          <cell r="K50">
            <v>-117.49150861641826</v>
          </cell>
          <cell r="L50">
            <v>-34.870818616418312</v>
          </cell>
          <cell r="M50">
            <v>13.303991383581725</v>
          </cell>
          <cell r="N50">
            <v>-73.50194528308495</v>
          </cell>
          <cell r="O50">
            <v>4.3010747169151671</v>
          </cell>
          <cell r="P50">
            <v>10.95830471691508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-395.61342986146917</v>
          </cell>
          <cell r="V50">
            <v>-854.96527226606008</v>
          </cell>
          <cell r="W50">
            <v>-681.69</v>
          </cell>
          <cell r="X50">
            <v>459.35184240459091</v>
          </cell>
          <cell r="Y50">
            <v>286.076570138531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51.94</v>
          </cell>
          <cell r="F54">
            <v>52.92</v>
          </cell>
          <cell r="G54">
            <v>74.48</v>
          </cell>
          <cell r="H54">
            <v>53.9</v>
          </cell>
          <cell r="I54">
            <v>60.76</v>
          </cell>
          <cell r="J54">
            <v>93.1</v>
          </cell>
          <cell r="K54">
            <v>49</v>
          </cell>
          <cell r="L54">
            <v>63.7</v>
          </cell>
          <cell r="M54">
            <v>74.48</v>
          </cell>
          <cell r="N54">
            <v>54.88</v>
          </cell>
          <cell r="O54">
            <v>76.44</v>
          </cell>
          <cell r="P54">
            <v>73.5</v>
          </cell>
          <cell r="T54">
            <v>0</v>
          </cell>
          <cell r="U54">
            <v>779.1</v>
          </cell>
          <cell r="V54">
            <v>757</v>
          </cell>
          <cell r="W54">
            <v>932.88199999999995</v>
          </cell>
          <cell r="X54">
            <v>22.099999999999909</v>
          </cell>
          <cell r="Y54">
            <v>-153.78200000000004</v>
          </cell>
        </row>
        <row r="55">
          <cell r="A55">
            <v>28</v>
          </cell>
          <cell r="B55" t="str">
            <v>Admissions</v>
          </cell>
          <cell r="E55">
            <v>53</v>
          </cell>
          <cell r="F55">
            <v>54</v>
          </cell>
          <cell r="G55">
            <v>76</v>
          </cell>
          <cell r="H55">
            <v>55</v>
          </cell>
          <cell r="I55">
            <v>62</v>
          </cell>
          <cell r="J55">
            <v>95</v>
          </cell>
          <cell r="K55">
            <v>50</v>
          </cell>
          <cell r="L55">
            <v>65</v>
          </cell>
          <cell r="M55">
            <v>76</v>
          </cell>
          <cell r="N55">
            <v>56</v>
          </cell>
          <cell r="O55">
            <v>78</v>
          </cell>
          <cell r="P55">
            <v>75</v>
          </cell>
          <cell r="T55">
            <v>0</v>
          </cell>
          <cell r="U55">
            <v>795</v>
          </cell>
          <cell r="V55">
            <v>757</v>
          </cell>
          <cell r="W55">
            <v>932.88199999999995</v>
          </cell>
          <cell r="X55">
            <v>38</v>
          </cell>
          <cell r="Y55">
            <v>-137.88199999999995</v>
          </cell>
        </row>
        <row r="56">
          <cell r="B56" t="str">
            <v>Utilisation Rate</v>
          </cell>
          <cell r="E56">
            <v>0.23849809201526387</v>
          </cell>
          <cell r="F56">
            <v>0.24299805601555188</v>
          </cell>
          <cell r="G56">
            <v>0.27359781121751026</v>
          </cell>
          <cell r="H56">
            <v>0.24749802001583987</v>
          </cell>
          <cell r="I56">
            <v>0.27899776801785586</v>
          </cell>
          <cell r="J56">
            <v>0.34199726402188785</v>
          </cell>
          <cell r="K56">
            <v>0.22499820001439988</v>
          </cell>
          <cell r="L56">
            <v>0.29249766001871985</v>
          </cell>
          <cell r="M56">
            <v>0.27359781121751026</v>
          </cell>
          <cell r="N56">
            <v>0.25199798401612789</v>
          </cell>
          <cell r="O56">
            <v>0.28079775361797105</v>
          </cell>
          <cell r="P56">
            <v>0.33749730002159983</v>
          </cell>
          <cell r="U56">
            <v>0.27519010617145834</v>
          </cell>
          <cell r="V56">
            <v>0.26865158905463032</v>
          </cell>
          <cell r="W56">
            <v>0.31808882517972759</v>
          </cell>
          <cell r="X56">
            <v>6.5385171168280132E-3</v>
          </cell>
          <cell r="Y56">
            <v>-4.2898719008269248E-2</v>
          </cell>
        </row>
        <row r="57">
          <cell r="B57" t="str">
            <v>Ave. Admission Price (S$)</v>
          </cell>
          <cell r="C57" t="str">
            <v>N.A.</v>
          </cell>
          <cell r="E57">
            <v>6.7</v>
          </cell>
          <cell r="F57">
            <v>6.7</v>
          </cell>
          <cell r="G57">
            <v>6.7</v>
          </cell>
          <cell r="H57">
            <v>6.7</v>
          </cell>
          <cell r="I57">
            <v>6.7</v>
          </cell>
          <cell r="J57">
            <v>6.7</v>
          </cell>
          <cell r="K57">
            <v>6.7</v>
          </cell>
          <cell r="L57">
            <v>6.7</v>
          </cell>
          <cell r="M57">
            <v>6.7</v>
          </cell>
          <cell r="N57">
            <v>6.7</v>
          </cell>
          <cell r="O57">
            <v>6.7</v>
          </cell>
          <cell r="P57">
            <v>6.7</v>
          </cell>
          <cell r="R57" t="str">
            <v>N.A.</v>
          </cell>
          <cell r="S57" t="str">
            <v>N.A.</v>
          </cell>
          <cell r="U57">
            <v>6.7</v>
          </cell>
          <cell r="V57">
            <v>6.716411809775428</v>
          </cell>
          <cell r="W57">
            <v>6.8009726846482197</v>
          </cell>
          <cell r="X57">
            <v>-1.6411809775427777E-2</v>
          </cell>
          <cell r="Y57">
            <v>-0.10097268464821951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2.1115888983497345E-2</v>
          </cell>
          <cell r="W58">
            <v>3.056755412754817E-2</v>
          </cell>
          <cell r="X58">
            <v>1.8841110165026577E-3</v>
          </cell>
          <cell r="Y58">
            <v>-7.5675541275481671E-3</v>
          </cell>
        </row>
        <row r="59">
          <cell r="B59" t="str">
            <v>Concession Cost %</v>
          </cell>
          <cell r="C59" t="str">
            <v>N.A.</v>
          </cell>
          <cell r="E59">
            <v>0.19500000000000001</v>
          </cell>
          <cell r="F59">
            <v>0.19500000000000001</v>
          </cell>
          <cell r="G59">
            <v>0.19500000000000001</v>
          </cell>
          <cell r="H59">
            <v>0.19500000000000001</v>
          </cell>
          <cell r="I59">
            <v>0.19500000000000001</v>
          </cell>
          <cell r="J59">
            <v>0.19500000000000001</v>
          </cell>
          <cell r="K59">
            <v>0.19500000000000001</v>
          </cell>
          <cell r="L59">
            <v>0.19500000000000001</v>
          </cell>
          <cell r="M59">
            <v>0.19500000000000001</v>
          </cell>
          <cell r="N59">
            <v>0.19500000000000001</v>
          </cell>
          <cell r="O59">
            <v>0.19500000000000001</v>
          </cell>
          <cell r="P59">
            <v>0.19500000000000001</v>
          </cell>
          <cell r="R59" t="str">
            <v>N.A.</v>
          </cell>
          <cell r="S59" t="str">
            <v>N.A.</v>
          </cell>
          <cell r="U59">
            <v>0.19500000000000001</v>
          </cell>
          <cell r="V59">
            <v>0.18688116616823594</v>
          </cell>
          <cell r="W59">
            <v>0.21296112635607506</v>
          </cell>
          <cell r="X59">
            <v>8.118833831764094E-3</v>
          </cell>
          <cell r="Y59">
            <v>-1.7961126356075025E-2</v>
          </cell>
        </row>
        <row r="60">
          <cell r="B60" t="str">
            <v>Concess. Rev per Patron (S$)</v>
          </cell>
          <cell r="C60" t="str">
            <v>N.A.</v>
          </cell>
          <cell r="E60">
            <v>1.35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1.35</v>
          </cell>
          <cell r="O60">
            <v>1.35</v>
          </cell>
          <cell r="P60">
            <v>1.35</v>
          </cell>
          <cell r="R60" t="str">
            <v>N.A.</v>
          </cell>
          <cell r="S60" t="str">
            <v>N.A.</v>
          </cell>
          <cell r="U60">
            <v>1.35</v>
          </cell>
          <cell r="V60">
            <v>0.9573817305151916</v>
          </cell>
          <cell r="W60">
            <v>0.8808884724970576</v>
          </cell>
          <cell r="X60">
            <v>0.39261826948480849</v>
          </cell>
          <cell r="Y60">
            <v>0.46911152750294249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0.46902942538627579</v>
          </cell>
          <cell r="W61">
            <v>0.46637665192162353</v>
          </cell>
          <cell r="X61">
            <v>-4.0294253862757645E-3</v>
          </cell>
          <cell r="Y61">
            <v>-1.3766519216235062E-3</v>
          </cell>
        </row>
        <row r="62">
          <cell r="B62" t="str">
            <v>Direct Payroll : Net Box</v>
          </cell>
          <cell r="C62" t="str">
            <v>N.A.</v>
          </cell>
          <cell r="E62">
            <v>0.10323692879535307</v>
          </cell>
          <cell r="F62">
            <v>0.10132513381766135</v>
          </cell>
          <cell r="G62">
            <v>7.4154425403043747E-2</v>
          </cell>
          <cell r="H62">
            <v>9.9482858657340231E-2</v>
          </cell>
          <cell r="I62">
            <v>8.8250923002479234E-2</v>
          </cell>
          <cell r="J62">
            <v>5.9323540322435003E-2</v>
          </cell>
          <cell r="K62">
            <v>0.10121052166486529</v>
          </cell>
          <cell r="L62">
            <v>7.7854247434511761E-2</v>
          </cell>
          <cell r="M62">
            <v>6.8746120891064161E-2</v>
          </cell>
          <cell r="N62">
            <v>9.0366537200772576E-2</v>
          </cell>
          <cell r="O62">
            <v>6.6983399842575342E-2</v>
          </cell>
          <cell r="P62">
            <v>6.9662735836278356E-2</v>
          </cell>
          <cell r="R62" t="str">
            <v>N.A.</v>
          </cell>
          <cell r="S62" t="str">
            <v>N.A.</v>
          </cell>
          <cell r="U62">
            <v>8.0519994187131988E-2</v>
          </cell>
          <cell r="V62">
            <v>9.7338040869915196E-2</v>
          </cell>
          <cell r="W62">
            <v>0.10669973465226996</v>
          </cell>
          <cell r="X62">
            <v>-1.6818046682783208E-2</v>
          </cell>
          <cell r="Y62">
            <v>-2.6179740465137977E-2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8.5923903469424287E-2</v>
          </cell>
          <cell r="F63">
            <v>8.4332720071842365E-2</v>
          </cell>
          <cell r="G63">
            <v>6.1718590087005365E-2</v>
          </cell>
          <cell r="H63">
            <v>8.2799397888717957E-2</v>
          </cell>
          <cell r="I63">
            <v>7.3451078772249795E-2</v>
          </cell>
          <cell r="J63">
            <v>4.9374872069604288E-2</v>
          </cell>
          <cell r="K63">
            <v>8.4237328590633223E-2</v>
          </cell>
          <cell r="L63">
            <v>6.4797945069717866E-2</v>
          </cell>
          <cell r="M63">
            <v>5.7217268319270799E-2</v>
          </cell>
          <cell r="N63">
            <v>7.5211900527351092E-2</v>
          </cell>
          <cell r="O63">
            <v>5.5750158875186924E-2</v>
          </cell>
          <cell r="P63">
            <v>5.7980165230194405E-2</v>
          </cell>
          <cell r="Q63" t="str">
            <v/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6.7016641124693702E-2</v>
          </cell>
          <cell r="V63">
            <v>8.5194156424273901E-2</v>
          </cell>
          <cell r="W63">
            <v>9.446434477071057E-2</v>
          </cell>
          <cell r="X63">
            <v>-1.8177515299580199E-2</v>
          </cell>
          <cell r="Y63">
            <v>-2.7447703646016869E-2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0.69168742292886565</v>
          </cell>
          <cell r="F64">
            <v>0.67887839657833104</v>
          </cell>
          <cell r="G64">
            <v>0.49683465020039314</v>
          </cell>
          <cell r="H64">
            <v>0.66653515300417954</v>
          </cell>
          <cell r="I64">
            <v>0.5912811841166109</v>
          </cell>
          <cell r="J64">
            <v>0.39746772016031451</v>
          </cell>
          <cell r="K64">
            <v>0.67811049515459743</v>
          </cell>
          <cell r="L64">
            <v>0.52162345781122876</v>
          </cell>
          <cell r="M64">
            <v>0.46059900997012992</v>
          </cell>
          <cell r="N64">
            <v>0.60545579924517623</v>
          </cell>
          <cell r="O64">
            <v>0.44878877894525476</v>
          </cell>
          <cell r="P64">
            <v>0.46674033010306498</v>
          </cell>
          <cell r="Q64" t="str">
            <v/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0.53948396105378427</v>
          </cell>
          <cell r="V64">
            <v>0.65376236723910164</v>
          </cell>
          <cell r="W64">
            <v>0.72566198082930122</v>
          </cell>
          <cell r="X64">
            <v>-0.11427840618531737</v>
          </cell>
          <cell r="Y64">
            <v>-0.18617801977551696</v>
          </cell>
        </row>
        <row r="65">
          <cell r="B65" t="str">
            <v>Gross Margin :Total Rev</v>
          </cell>
          <cell r="C65" t="str">
            <v>N.A.</v>
          </cell>
          <cell r="E65">
            <v>0.50481302611545043</v>
          </cell>
          <cell r="F65">
            <v>0.50576616579892097</v>
          </cell>
          <cell r="G65">
            <v>0.51893481550389353</v>
          </cell>
          <cell r="H65">
            <v>0.50668663366374644</v>
          </cell>
          <cell r="I65">
            <v>0.5123410926828097</v>
          </cell>
          <cell r="J65">
            <v>0.52676640181759837</v>
          </cell>
          <cell r="K65">
            <v>0.50815202846343555</v>
          </cell>
          <cell r="L65">
            <v>0.51941526355172041</v>
          </cell>
          <cell r="M65">
            <v>0.5232463020199728</v>
          </cell>
          <cell r="N65">
            <v>0.51334056061058642</v>
          </cell>
          <cell r="O65">
            <v>0.52413695722244147</v>
          </cell>
          <cell r="P65">
            <v>0.52278392213937952</v>
          </cell>
          <cell r="Q65" t="str">
            <v/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0.51685887634596572</v>
          </cell>
          <cell r="V65">
            <v>0.50873221722211492</v>
          </cell>
          <cell r="W65">
            <v>0.47373622697203432</v>
          </cell>
          <cell r="X65">
            <v>8.126659123850799E-3</v>
          </cell>
          <cell r="Y65">
            <v>4.3122649373931399E-2</v>
          </cell>
        </row>
        <row r="66">
          <cell r="B66" t="str">
            <v>G&amp;A % of total revenue</v>
          </cell>
          <cell r="C66" t="str">
            <v>N.A.</v>
          </cell>
          <cell r="E66">
            <v>7.7864722024002075E-2</v>
          </cell>
          <cell r="F66">
            <v>7.6506923226095994E-2</v>
          </cell>
          <cell r="G66">
            <v>5.5047632952814222E-2</v>
          </cell>
          <cell r="H66">
            <v>7.5195667192961058E-2</v>
          </cell>
          <cell r="I66">
            <v>6.6820304601124855E-2</v>
          </cell>
          <cell r="J66">
            <v>4.4625523020082943E-2</v>
          </cell>
          <cell r="K66">
            <v>0.12190346676674475</v>
          </cell>
          <cell r="L66">
            <v>6.7768691176173401E-2</v>
          </cell>
          <cell r="M66">
            <v>5.8790861502134459E-2</v>
          </cell>
          <cell r="N66">
            <v>7.3518294163197398E-2</v>
          </cell>
          <cell r="O66">
            <v>5.3909448540891781E-2</v>
          </cell>
          <cell r="P66">
            <v>5.5706587310282635E-2</v>
          </cell>
          <cell r="Q66" t="str">
            <v/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6.6092666718931645E-2</v>
          </cell>
          <cell r="V66">
            <v>7.5485741355570485E-2</v>
          </cell>
          <cell r="W66">
            <v>7.9226011991302622E-2</v>
          </cell>
          <cell r="X66">
            <v>-9.3930746366388401E-3</v>
          </cell>
          <cell r="Y66">
            <v>-1.3133345272370978E-2</v>
          </cell>
        </row>
        <row r="67">
          <cell r="B67" t="str">
            <v>E.B.I.T.D. : Total Rev</v>
          </cell>
          <cell r="C67" t="str">
            <v>N.A.</v>
          </cell>
          <cell r="E67">
            <v>-8.0397988700379869E-2</v>
          </cell>
          <cell r="F67">
            <v>-6.9239986124142588E-2</v>
          </cell>
          <cell r="G67">
            <v>0.10360466435747834</v>
          </cell>
          <cell r="H67">
            <v>-6.9109831772515146E-2</v>
          </cell>
          <cell r="I67">
            <v>8.0501793966121418E-3</v>
          </cell>
          <cell r="J67">
            <v>0.19146310042501655</v>
          </cell>
          <cell r="K67">
            <v>-0.14962902937372369</v>
          </cell>
          <cell r="L67">
            <v>3.3378349785117035E-2</v>
          </cell>
          <cell r="M67">
            <v>0.10417292232423735</v>
          </cell>
          <cell r="N67">
            <v>-4.1877285686483599E-2</v>
          </cell>
          <cell r="O67">
            <v>8.8261063182942398E-2</v>
          </cell>
          <cell r="P67">
            <v>0.10219622589660429</v>
          </cell>
          <cell r="Q67" t="str">
            <v/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3.6291811547545273E-2</v>
          </cell>
          <cell r="V67">
            <v>1.2634477994319896E-3</v>
          </cell>
          <cell r="W67">
            <v>2.3374669719137937E-2</v>
          </cell>
          <cell r="X67">
            <v>3.5028363748113286E-2</v>
          </cell>
          <cell r="Y67">
            <v>1.2917141828407336E-2</v>
          </cell>
        </row>
        <row r="68">
          <cell r="B68" t="str">
            <v>No of Concession Transactions</v>
          </cell>
          <cell r="E68">
            <v>13</v>
          </cell>
          <cell r="F68">
            <v>14</v>
          </cell>
          <cell r="G68">
            <v>18</v>
          </cell>
          <cell r="H68">
            <v>14</v>
          </cell>
          <cell r="I68">
            <v>15</v>
          </cell>
          <cell r="J68">
            <v>18</v>
          </cell>
          <cell r="K68">
            <v>13</v>
          </cell>
          <cell r="L68">
            <v>15</v>
          </cell>
          <cell r="M68">
            <v>18</v>
          </cell>
          <cell r="N68">
            <v>12</v>
          </cell>
          <cell r="O68">
            <v>18</v>
          </cell>
          <cell r="P68">
            <v>20</v>
          </cell>
          <cell r="Q68" t="str">
            <v/>
          </cell>
          <cell r="R68">
            <v>26</v>
          </cell>
          <cell r="S68">
            <v>27</v>
          </cell>
          <cell r="T68">
            <v>28</v>
          </cell>
          <cell r="U68">
            <v>188</v>
          </cell>
          <cell r="V68">
            <v>170</v>
          </cell>
          <cell r="W68">
            <v>0</v>
          </cell>
          <cell r="X68">
            <v>18</v>
          </cell>
          <cell r="Y68">
            <v>188</v>
          </cell>
        </row>
        <row r="69">
          <cell r="B69" t="str">
            <v>Strike Rate %(No of Trans/Adm)</v>
          </cell>
          <cell r="E69">
            <v>0.24528301886792453</v>
          </cell>
          <cell r="F69">
            <v>0.25925925925925924</v>
          </cell>
          <cell r="G69">
            <v>0.23684210526315788</v>
          </cell>
          <cell r="H69">
            <v>0.25454545454545452</v>
          </cell>
          <cell r="I69">
            <v>0.24193548387096775</v>
          </cell>
          <cell r="J69">
            <v>0.18947368421052632</v>
          </cell>
          <cell r="K69">
            <v>0.26</v>
          </cell>
          <cell r="L69">
            <v>0.23076923076923078</v>
          </cell>
          <cell r="M69">
            <v>0.23684210526315788</v>
          </cell>
          <cell r="N69">
            <v>0.21428571428571427</v>
          </cell>
          <cell r="O69">
            <v>0.23076923076923078</v>
          </cell>
          <cell r="P69">
            <v>0.26666666666666666</v>
          </cell>
          <cell r="Q69" t="str">
            <v/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0.23647798742138365</v>
          </cell>
          <cell r="V69">
            <v>0.22457067371202113</v>
          </cell>
          <cell r="W69">
            <v>0</v>
          </cell>
          <cell r="X69">
            <v>1.1907313709362516E-2</v>
          </cell>
          <cell r="Y69">
            <v>0.23647798742138365</v>
          </cell>
        </row>
        <row r="70">
          <cell r="B70" t="str">
            <v>Ave Sales (Total Sale/No of Trans) (S$)</v>
          </cell>
          <cell r="E70">
            <v>5.5038461538461547</v>
          </cell>
          <cell r="F70">
            <v>5.2071428571428573</v>
          </cell>
          <cell r="G70">
            <v>5.7</v>
          </cell>
          <cell r="H70">
            <v>5.3035714285714288</v>
          </cell>
          <cell r="I70">
            <v>5.58</v>
          </cell>
          <cell r="J70">
            <v>7.125</v>
          </cell>
          <cell r="K70">
            <v>5.1923076923076925</v>
          </cell>
          <cell r="L70">
            <v>5.85</v>
          </cell>
          <cell r="M70">
            <v>5.7</v>
          </cell>
          <cell r="N70">
            <v>6.3</v>
          </cell>
          <cell r="O70">
            <v>5.85</v>
          </cell>
          <cell r="P70">
            <v>5.0625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5.7087765957446805</v>
          </cell>
          <cell r="V70">
            <v>4.2631645294117648</v>
          </cell>
          <cell r="W70" t="str">
            <v>N.A.</v>
          </cell>
          <cell r="X70">
            <v>1.4456120663329157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26</v>
          </cell>
          <cell r="F71">
            <v>28</v>
          </cell>
          <cell r="G71">
            <v>42</v>
          </cell>
          <cell r="H71">
            <v>28</v>
          </cell>
          <cell r="I71">
            <v>32</v>
          </cell>
          <cell r="J71">
            <v>40</v>
          </cell>
          <cell r="K71">
            <v>26</v>
          </cell>
          <cell r="L71">
            <v>30</v>
          </cell>
          <cell r="M71">
            <v>38</v>
          </cell>
          <cell r="N71">
            <v>25</v>
          </cell>
          <cell r="O71">
            <v>40</v>
          </cell>
          <cell r="P71">
            <v>35</v>
          </cell>
          <cell r="Q71" t="str">
            <v/>
          </cell>
          <cell r="R71">
            <v>47.768999999999998</v>
          </cell>
          <cell r="S71">
            <v>48.768999999999998</v>
          </cell>
          <cell r="T71">
            <v>49.768999999999998</v>
          </cell>
          <cell r="U71">
            <v>390</v>
          </cell>
          <cell r="V71">
            <v>352</v>
          </cell>
          <cell r="W71">
            <v>0</v>
          </cell>
          <cell r="X71">
            <v>38</v>
          </cell>
          <cell r="Y71">
            <v>390</v>
          </cell>
        </row>
        <row r="72">
          <cell r="B72" t="str">
            <v>Combo Sales as % of Total Sales</v>
          </cell>
          <cell r="E72">
            <v>0.36338225017470294</v>
          </cell>
          <cell r="F72">
            <v>0.38408779149519889</v>
          </cell>
          <cell r="G72">
            <v>0.40935672514619881</v>
          </cell>
          <cell r="H72">
            <v>0.37710437710437711</v>
          </cell>
          <cell r="I72">
            <v>0.38231780167264034</v>
          </cell>
          <cell r="J72">
            <v>0.31189083820662766</v>
          </cell>
          <cell r="K72">
            <v>0.38518518518518519</v>
          </cell>
          <cell r="L72">
            <v>0.34188034188034189</v>
          </cell>
          <cell r="M72">
            <v>0.37037037037037035</v>
          </cell>
          <cell r="N72">
            <v>0.33068783068783064</v>
          </cell>
          <cell r="O72">
            <v>0.37986704653371317</v>
          </cell>
          <cell r="P72">
            <v>0.34567901234567899</v>
          </cell>
          <cell r="Q72" t="str">
            <v/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0.36338225017470299</v>
          </cell>
          <cell r="V72">
            <v>0.48569278079910727</v>
          </cell>
          <cell r="W72">
            <v>0</v>
          </cell>
          <cell r="X72">
            <v>-0.12231053062440428</v>
          </cell>
          <cell r="Y72">
            <v>0.36338225017470299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Q73" t="str">
            <v/>
          </cell>
          <cell r="R73">
            <v>5.1360000000000001</v>
          </cell>
          <cell r="S73">
            <v>5.1360000000000001</v>
          </cell>
          <cell r="T73">
            <v>5.1360000000000001</v>
          </cell>
          <cell r="U73">
            <v>66.387000000000015</v>
          </cell>
          <cell r="V73">
            <v>66</v>
          </cell>
          <cell r="W73">
            <v>0</v>
          </cell>
          <cell r="X73">
            <v>0.38700000000001467</v>
          </cell>
          <cell r="Y73">
            <v>66.387000000000015</v>
          </cell>
        </row>
        <row r="74">
          <cell r="B74" t="str">
            <v>Admissions/labour hour paid</v>
          </cell>
          <cell r="E74">
            <v>10.532591414944356</v>
          </cell>
          <cell r="F74">
            <v>9.180550833049983</v>
          </cell>
          <cell r="G74">
            <v>10.351402887496596</v>
          </cell>
          <cell r="H74">
            <v>9.3888699214749067</v>
          </cell>
          <cell r="I74">
            <v>13.498802525582407</v>
          </cell>
          <cell r="J74">
            <v>15.833333333333334</v>
          </cell>
          <cell r="K74">
            <v>9.7352024922118385</v>
          </cell>
          <cell r="L74">
            <v>12.655763239875389</v>
          </cell>
          <cell r="M74">
            <v>12.666666666666666</v>
          </cell>
          <cell r="N74">
            <v>10.903426791277258</v>
          </cell>
          <cell r="O74">
            <v>15.186915887850468</v>
          </cell>
          <cell r="P74">
            <v>14.602803738317757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11.975236115504538</v>
          </cell>
          <cell r="V74">
            <v>11.469696969696969</v>
          </cell>
          <cell r="W74" t="str">
            <v>N.A.</v>
          </cell>
          <cell r="X74">
            <v>0.50553914580756931</v>
          </cell>
          <cell r="Y74" t="str">
            <v>N.A.</v>
          </cell>
        </row>
        <row r="75">
          <cell r="A75" t="str">
            <v/>
          </cell>
        </row>
        <row r="76">
          <cell r="A76" t="str">
            <v/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50.515529999999998</v>
          </cell>
          <cell r="W77">
            <v>3.8690000000000002</v>
          </cell>
          <cell r="X77">
            <v>-23.328029999999998</v>
          </cell>
          <cell r="Y77">
            <v>23.3185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79</v>
          </cell>
          <cell r="W78">
            <v>64.614999999999995</v>
          </cell>
          <cell r="X78">
            <v>-55</v>
          </cell>
          <cell r="Y78">
            <v>-40.615000000000002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3.1720000000000002</v>
          </cell>
          <cell r="F82">
            <v>3.1720000000000002</v>
          </cell>
          <cell r="G82">
            <v>3.1720000000000002</v>
          </cell>
          <cell r="H82">
            <v>3.1720000000000002</v>
          </cell>
          <cell r="I82">
            <v>3.1720000000000002</v>
          </cell>
          <cell r="J82">
            <v>3.1720000000000002</v>
          </cell>
          <cell r="K82">
            <v>3.1720000000000002</v>
          </cell>
          <cell r="L82">
            <v>3.1720000000000002</v>
          </cell>
          <cell r="M82">
            <v>3.1720000000000002</v>
          </cell>
          <cell r="N82">
            <v>3.1720000000000002</v>
          </cell>
          <cell r="O82">
            <v>3.1720000000000002</v>
          </cell>
          <cell r="P82">
            <v>3.1720000000000002</v>
          </cell>
          <cell r="T82">
            <v>0</v>
          </cell>
          <cell r="U82">
            <v>38.064</v>
          </cell>
          <cell r="V82">
            <v>57</v>
          </cell>
          <cell r="W82">
            <v>61.408000000000001</v>
          </cell>
          <cell r="X82">
            <v>-18.936</v>
          </cell>
          <cell r="Y82">
            <v>-23.344000000000001</v>
          </cell>
        </row>
        <row r="83">
          <cell r="C83">
            <v>0</v>
          </cell>
          <cell r="E83">
            <v>7.4376250000000006</v>
          </cell>
          <cell r="F83">
            <v>7.4376250000000006</v>
          </cell>
          <cell r="G83">
            <v>7.4376250000000006</v>
          </cell>
          <cell r="H83">
            <v>7.4376250000000006</v>
          </cell>
          <cell r="I83">
            <v>7.4376250000000006</v>
          </cell>
          <cell r="J83">
            <v>7.4376250000000006</v>
          </cell>
          <cell r="K83">
            <v>7.4376250000000006</v>
          </cell>
          <cell r="L83">
            <v>7.4376250000000006</v>
          </cell>
          <cell r="M83">
            <v>7.4376250000000006</v>
          </cell>
          <cell r="N83">
            <v>7.4376250000000006</v>
          </cell>
          <cell r="O83">
            <v>7.4376250000000006</v>
          </cell>
          <cell r="P83">
            <v>7.4376250000000006</v>
          </cell>
          <cell r="R83">
            <v>0</v>
          </cell>
          <cell r="S83">
            <v>0</v>
          </cell>
          <cell r="T83">
            <v>0</v>
          </cell>
          <cell r="U83">
            <v>89.251499999999993</v>
          </cell>
          <cell r="V83">
            <v>186.51553000000001</v>
          </cell>
          <cell r="W83">
            <v>129.892</v>
          </cell>
          <cell r="X83">
            <v>-97.26403000000002</v>
          </cell>
          <cell r="Y83">
            <v>-40.640500000000003</v>
          </cell>
        </row>
        <row r="84">
          <cell r="X84" t="str">
            <v/>
          </cell>
          <cell r="Y84" t="str">
            <v/>
          </cell>
        </row>
        <row r="85">
          <cell r="B85" t="str">
            <v>10 Other Cost</v>
          </cell>
          <cell r="X85" t="str">
            <v/>
          </cell>
          <cell r="Y85" t="str">
            <v/>
          </cell>
        </row>
        <row r="86">
          <cell r="A86">
            <v>61</v>
          </cell>
          <cell r="B86" t="str">
            <v>Authors Rights</v>
          </cell>
          <cell r="E86">
            <v>0.71020000000000005</v>
          </cell>
          <cell r="F86">
            <v>0.72360000000000002</v>
          </cell>
          <cell r="G86">
            <v>1.0184</v>
          </cell>
          <cell r="H86">
            <v>0.73699999999999999</v>
          </cell>
          <cell r="I86">
            <v>0.83080000000000009</v>
          </cell>
          <cell r="J86">
            <v>1.2730000000000001</v>
          </cell>
          <cell r="K86">
            <v>0.67</v>
          </cell>
          <cell r="L86">
            <v>0.871</v>
          </cell>
          <cell r="M86">
            <v>1.0184</v>
          </cell>
          <cell r="N86">
            <v>0.75039999999999996</v>
          </cell>
          <cell r="O86">
            <v>1.0452000000000001</v>
          </cell>
          <cell r="P86">
            <v>1.0049999999999999</v>
          </cell>
          <cell r="U86">
            <v>10.653000000000002</v>
          </cell>
          <cell r="V86">
            <v>10.168647479999999</v>
          </cell>
          <cell r="W86">
            <v>12.68901</v>
          </cell>
          <cell r="X86">
            <v>0.48435252000000339</v>
          </cell>
          <cell r="Y86">
            <v>-2.0360099999999974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0.71020000000000005</v>
          </cell>
          <cell r="F91">
            <v>0.72360000000000002</v>
          </cell>
          <cell r="G91">
            <v>1.0184</v>
          </cell>
          <cell r="H91">
            <v>0.73699999999999999</v>
          </cell>
          <cell r="I91">
            <v>0.83080000000000009</v>
          </cell>
          <cell r="J91">
            <v>1.2730000000000001</v>
          </cell>
          <cell r="K91">
            <v>0.67</v>
          </cell>
          <cell r="L91">
            <v>0.871</v>
          </cell>
          <cell r="M91">
            <v>1.0184</v>
          </cell>
          <cell r="N91">
            <v>0.75039999999999996</v>
          </cell>
          <cell r="O91">
            <v>1.0452000000000001</v>
          </cell>
          <cell r="P91">
            <v>1.0049999999999999</v>
          </cell>
          <cell r="U91">
            <v>10.653000000000002</v>
          </cell>
          <cell r="V91">
            <v>10.168647479999999</v>
          </cell>
          <cell r="W91">
            <v>12.68901</v>
          </cell>
          <cell r="X91">
            <v>0.48435252000000339</v>
          </cell>
          <cell r="Y91">
            <v>-2.0360099999999974</v>
          </cell>
        </row>
        <row r="92">
          <cell r="X92" t="str">
            <v/>
          </cell>
          <cell r="Y92" t="str">
            <v/>
          </cell>
        </row>
        <row r="93">
          <cell r="B93" t="str">
            <v>11 Direct Payroll</v>
          </cell>
          <cell r="X93" t="str">
            <v/>
          </cell>
          <cell r="Y93" t="str">
            <v/>
          </cell>
        </row>
        <row r="94">
          <cell r="A94">
            <v>66</v>
          </cell>
          <cell r="B94" t="str">
            <v>Salaries</v>
          </cell>
          <cell r="E94">
            <v>34.385652998563216</v>
          </cell>
          <cell r="F94">
            <v>34.385652998563216</v>
          </cell>
          <cell r="G94">
            <v>35.485652998563218</v>
          </cell>
          <cell r="H94">
            <v>34.385652998563216</v>
          </cell>
          <cell r="I94">
            <v>34.385652998563216</v>
          </cell>
          <cell r="J94">
            <v>35.485652998563218</v>
          </cell>
          <cell r="K94">
            <v>31.631744341063211</v>
          </cell>
          <cell r="L94">
            <v>31.631744341063211</v>
          </cell>
          <cell r="M94">
            <v>32.731744341063212</v>
          </cell>
          <cell r="N94">
            <v>31.631744341063211</v>
          </cell>
          <cell r="O94">
            <v>32.731744341063212</v>
          </cell>
          <cell r="P94">
            <v>32.731744341063212</v>
          </cell>
          <cell r="T94">
            <v>0</v>
          </cell>
          <cell r="U94">
            <v>401.60438403775862</v>
          </cell>
          <cell r="V94">
            <v>458.43801000000002</v>
          </cell>
          <cell r="W94">
            <v>607.80600000000004</v>
          </cell>
          <cell r="X94">
            <v>-56.833625962241399</v>
          </cell>
          <cell r="Y94">
            <v>-206.20161596224142</v>
          </cell>
        </row>
        <row r="95">
          <cell r="A95">
            <v>67</v>
          </cell>
          <cell r="B95" t="str">
            <v>Bonus/Commission</v>
          </cell>
          <cell r="E95">
            <v>1.2497804166666664</v>
          </cell>
          <cell r="F95">
            <v>1.2497804166666664</v>
          </cell>
          <cell r="G95">
            <v>1.2497804166666664</v>
          </cell>
          <cell r="H95">
            <v>1.2497804166666664</v>
          </cell>
          <cell r="I95">
            <v>1.2497804166666664</v>
          </cell>
          <cell r="J95">
            <v>1.2497804166666664</v>
          </cell>
          <cell r="K95">
            <v>1.2497804166666664</v>
          </cell>
          <cell r="L95">
            <v>1.2497804166666664</v>
          </cell>
          <cell r="M95">
            <v>1.2497804166666664</v>
          </cell>
          <cell r="N95">
            <v>1.2497804166666664</v>
          </cell>
          <cell r="O95">
            <v>1.2497804166666664</v>
          </cell>
          <cell r="P95">
            <v>1.2497804166666664</v>
          </cell>
          <cell r="T95">
            <v>0</v>
          </cell>
          <cell r="U95">
            <v>14.997365</v>
          </cell>
          <cell r="V95">
            <v>20.880024999999996</v>
          </cell>
          <cell r="W95">
            <v>40.893000000000001</v>
          </cell>
          <cell r="X95">
            <v>-5.882659999999996</v>
          </cell>
          <cell r="Y95">
            <v>-25.895634999999999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9</v>
          </cell>
          <cell r="W97">
            <v>17.617999999999999</v>
          </cell>
          <cell r="X97">
            <v>-2.3639999999999999</v>
          </cell>
          <cell r="Y97">
            <v>-10.981999999999999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6.2547400000000017</v>
          </cell>
          <cell r="W98">
            <v>10.64</v>
          </cell>
          <cell r="X98">
            <v>-0.60274000000000161</v>
          </cell>
          <cell r="Y98">
            <v>-4.9880000000000004</v>
          </cell>
        </row>
        <row r="99">
          <cell r="C99">
            <v>0</v>
          </cell>
          <cell r="E99">
            <v>36.659433415229877</v>
          </cell>
          <cell r="F99">
            <v>36.659433415229877</v>
          </cell>
          <cell r="G99">
            <v>37.759433415229879</v>
          </cell>
          <cell r="H99">
            <v>36.659433415229877</v>
          </cell>
          <cell r="I99">
            <v>36.659433415229877</v>
          </cell>
          <cell r="J99">
            <v>37.759433415229879</v>
          </cell>
          <cell r="K99">
            <v>33.905524757729872</v>
          </cell>
          <cell r="L99">
            <v>33.905524757729872</v>
          </cell>
          <cell r="M99">
            <v>35.005524757729873</v>
          </cell>
          <cell r="N99">
            <v>33.905524757729872</v>
          </cell>
          <cell r="O99">
            <v>35.005524757729873</v>
          </cell>
          <cell r="P99">
            <v>35.005524757729873</v>
          </cell>
          <cell r="R99">
            <v>0</v>
          </cell>
          <cell r="S99">
            <v>0</v>
          </cell>
          <cell r="T99">
            <v>0</v>
          </cell>
          <cell r="U99">
            <v>428.88974903775863</v>
          </cell>
          <cell r="V99">
            <v>494.57277500000004</v>
          </cell>
          <cell r="W99">
            <v>676.95700000000011</v>
          </cell>
          <cell r="X99">
            <v>-65.683025962241402</v>
          </cell>
          <cell r="Y99">
            <v>-248.06725096224147</v>
          </cell>
        </row>
        <row r="100">
          <cell r="X100" t="str">
            <v/>
          </cell>
          <cell r="Y100" t="str">
            <v/>
          </cell>
        </row>
        <row r="101">
          <cell r="B101" t="str">
            <v>16 Other Overhead Costs</v>
          </cell>
          <cell r="X101" t="str">
            <v/>
          </cell>
          <cell r="Y101" t="str">
            <v/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14.940739999999998</v>
          </cell>
          <cell r="W102">
            <v>16.568999999999999</v>
          </cell>
          <cell r="X102">
            <v>0.65926000000000506</v>
          </cell>
          <cell r="Y102">
            <v>-0.96899999999999586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31.265576666666664</v>
          </cell>
          <cell r="W104">
            <v>31.7</v>
          </cell>
          <cell r="X104">
            <v>-7.2655766666666644</v>
          </cell>
          <cell r="Y104">
            <v>-7.7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8.9930699999999995</v>
          </cell>
          <cell r="W105">
            <v>9.5839999999999996</v>
          </cell>
          <cell r="X105">
            <v>3.0069300000000005</v>
          </cell>
          <cell r="Y105">
            <v>2.4160000000000004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3.8360100000000004</v>
          </cell>
          <cell r="W106">
            <v>0</v>
          </cell>
          <cell r="X106">
            <v>2.1639899999999996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0.20399999999999999</v>
          </cell>
          <cell r="F108">
            <v>0.20399999999999999</v>
          </cell>
          <cell r="G108">
            <v>0.20399999999999999</v>
          </cell>
          <cell r="H108">
            <v>0.20399999999999999</v>
          </cell>
          <cell r="I108">
            <v>0.20399999999999999</v>
          </cell>
          <cell r="J108">
            <v>0.20399999999999999</v>
          </cell>
          <cell r="K108">
            <v>0.20399999999999999</v>
          </cell>
          <cell r="L108">
            <v>0.20399999999999999</v>
          </cell>
          <cell r="M108">
            <v>0.20399999999999999</v>
          </cell>
          <cell r="N108">
            <v>0.20399999999999999</v>
          </cell>
          <cell r="O108">
            <v>0.20399999999999999</v>
          </cell>
          <cell r="P108">
            <v>0.20399999999999999</v>
          </cell>
          <cell r="T108">
            <v>0</v>
          </cell>
          <cell r="U108">
            <v>2.4480000000000004</v>
          </cell>
          <cell r="V108">
            <v>4.6437667200000003</v>
          </cell>
          <cell r="W108">
            <v>13.945990000000002</v>
          </cell>
          <cell r="X108">
            <v>-2.1957667199999999</v>
          </cell>
          <cell r="Y108">
            <v>-11.497990000000001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5.2228800000000009</v>
          </cell>
          <cell r="F111">
            <v>5.2228800000000009</v>
          </cell>
          <cell r="G111">
            <v>5.0544000000000002</v>
          </cell>
          <cell r="H111">
            <v>5.2228800000000009</v>
          </cell>
          <cell r="I111">
            <v>5.0544000000000002</v>
          </cell>
          <cell r="J111">
            <v>5.2228800000000009</v>
          </cell>
          <cell r="K111">
            <v>22.281880000000001</v>
          </cell>
          <cell r="L111">
            <v>7.2174399999999999</v>
          </cell>
          <cell r="M111">
            <v>7.4728800000000009</v>
          </cell>
          <cell r="N111">
            <v>5.0544000000000002</v>
          </cell>
          <cell r="O111">
            <v>5.2228800000000009</v>
          </cell>
          <cell r="P111">
            <v>5.0544000000000002</v>
          </cell>
          <cell r="T111">
            <v>0</v>
          </cell>
          <cell r="U111">
            <v>83.304200000000009</v>
          </cell>
          <cell r="V111">
            <v>98.911810000000017</v>
          </cell>
          <cell r="W111">
            <v>158.249</v>
          </cell>
          <cell r="X111">
            <v>-15.607610000000008</v>
          </cell>
          <cell r="Y111">
            <v>-74.944799999999987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51.36844</v>
          </cell>
          <cell r="W112">
            <v>89.638999999999996</v>
          </cell>
          <cell r="X112">
            <v>-3.3684399999999997</v>
          </cell>
          <cell r="Y112">
            <v>-41.638999999999996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6.8987900000000009</v>
          </cell>
          <cell r="W113">
            <v>6.9480000000000004</v>
          </cell>
          <cell r="X113">
            <v>0.30120999999999754</v>
          </cell>
          <cell r="Y113">
            <v>0.251999999999998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0.36380999999999997</v>
          </cell>
          <cell r="W114">
            <v>5.2789999999999999</v>
          </cell>
          <cell r="X114">
            <v>2.0361899999999999</v>
          </cell>
          <cell r="Y114">
            <v>-2.879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5.5111099999999986</v>
          </cell>
          <cell r="W115">
            <v>4.5910000000000002</v>
          </cell>
          <cell r="X115">
            <v>0.48889000000000138</v>
          </cell>
          <cell r="Y115">
            <v>1.4089999999999998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2.5334400000000006</v>
          </cell>
          <cell r="W117">
            <v>6.2009999999999996</v>
          </cell>
          <cell r="X117">
            <v>-0.13344000000000067</v>
          </cell>
          <cell r="Y117">
            <v>-3.8009999999999997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0.49159433415229881</v>
          </cell>
          <cell r="F119">
            <v>0.49159433415229881</v>
          </cell>
          <cell r="G119">
            <v>0.50259433415229882</v>
          </cell>
          <cell r="H119">
            <v>0.49159433415229881</v>
          </cell>
          <cell r="I119">
            <v>0.49159433415229881</v>
          </cell>
          <cell r="J119">
            <v>0.50259433415229882</v>
          </cell>
          <cell r="K119">
            <v>0.46405524757729882</v>
          </cell>
          <cell r="L119">
            <v>0.46405524757729882</v>
          </cell>
          <cell r="M119">
            <v>0.47505524757729883</v>
          </cell>
          <cell r="N119">
            <v>0.46405524757729882</v>
          </cell>
          <cell r="O119">
            <v>0.47505524757729883</v>
          </cell>
          <cell r="P119">
            <v>0.47505524757729883</v>
          </cell>
          <cell r="T119">
            <v>0</v>
          </cell>
          <cell r="U119">
            <v>5.7888974903775852</v>
          </cell>
          <cell r="V119">
            <v>5.4304099999999993</v>
          </cell>
          <cell r="W119">
            <v>9.9930000000000003</v>
          </cell>
          <cell r="X119">
            <v>0.35848749037758587</v>
          </cell>
          <cell r="Y119">
            <v>-4.2041025096224152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15.6</v>
          </cell>
          <cell r="W120">
            <v>15.6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17</v>
          </cell>
          <cell r="F122">
            <v>17</v>
          </cell>
          <cell r="G122">
            <v>17</v>
          </cell>
          <cell r="H122">
            <v>17</v>
          </cell>
          <cell r="I122">
            <v>17</v>
          </cell>
          <cell r="J122">
            <v>17</v>
          </cell>
          <cell r="K122">
            <v>17</v>
          </cell>
          <cell r="L122">
            <v>17</v>
          </cell>
          <cell r="M122">
            <v>17</v>
          </cell>
          <cell r="N122">
            <v>17</v>
          </cell>
          <cell r="O122">
            <v>17</v>
          </cell>
          <cell r="P122">
            <v>17</v>
          </cell>
          <cell r="U122">
            <v>204</v>
          </cell>
          <cell r="V122">
            <v>228</v>
          </cell>
          <cell r="W122">
            <v>230.57</v>
          </cell>
          <cell r="X122">
            <v>-24</v>
          </cell>
          <cell r="Y122">
            <v>-26.57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0.8</v>
          </cell>
          <cell r="F124">
            <v>0.8</v>
          </cell>
          <cell r="G124">
            <v>0.8</v>
          </cell>
          <cell r="H124">
            <v>0.8</v>
          </cell>
          <cell r="I124">
            <v>0.8</v>
          </cell>
          <cell r="J124">
            <v>0.8</v>
          </cell>
          <cell r="K124">
            <v>0.8</v>
          </cell>
          <cell r="L124">
            <v>0.8</v>
          </cell>
          <cell r="M124">
            <v>0.8</v>
          </cell>
          <cell r="N124">
            <v>0.8</v>
          </cell>
          <cell r="O124">
            <v>0.8</v>
          </cell>
          <cell r="P124">
            <v>0.8</v>
          </cell>
          <cell r="T124">
            <v>0</v>
          </cell>
          <cell r="U124">
            <v>9.6</v>
          </cell>
          <cell r="V124">
            <v>3.0370999999999988</v>
          </cell>
          <cell r="W124">
            <v>5.9450000000000003</v>
          </cell>
          <cell r="X124">
            <v>6.5629000000000008</v>
          </cell>
          <cell r="Y124">
            <v>3.6549999999999998</v>
          </cell>
        </row>
        <row r="125">
          <cell r="C125">
            <v>0</v>
          </cell>
          <cell r="E125">
            <v>35.318474334152299</v>
          </cell>
          <cell r="F125">
            <v>35.318474334152299</v>
          </cell>
          <cell r="G125">
            <v>35.160994334152292</v>
          </cell>
          <cell r="H125">
            <v>35.318474334152299</v>
          </cell>
          <cell r="I125">
            <v>35.149994334152296</v>
          </cell>
          <cell r="J125">
            <v>35.329474334152295</v>
          </cell>
          <cell r="K125">
            <v>52.349935247577299</v>
          </cell>
          <cell r="L125">
            <v>37.285495247577302</v>
          </cell>
          <cell r="M125">
            <v>37.551935247577298</v>
          </cell>
          <cell r="N125">
            <v>35.122455247577292</v>
          </cell>
          <cell r="O125">
            <v>35.301935247577298</v>
          </cell>
          <cell r="P125">
            <v>35.133455247577295</v>
          </cell>
          <cell r="R125">
            <v>0</v>
          </cell>
          <cell r="S125">
            <v>0</v>
          </cell>
          <cell r="T125">
            <v>0</v>
          </cell>
          <cell r="U125">
            <v>444.34109749037759</v>
          </cell>
          <cell r="V125">
            <v>481.33407338666666</v>
          </cell>
          <cell r="W125">
            <v>604.81398999999999</v>
          </cell>
          <cell r="X125">
            <v>-36.992975896289067</v>
          </cell>
          <cell r="Y125">
            <v>-160.4728925096224</v>
          </cell>
        </row>
        <row r="126">
          <cell r="X126" t="str">
            <v/>
          </cell>
          <cell r="Y126" t="str">
            <v/>
          </cell>
        </row>
        <row r="127">
          <cell r="A127" t="str">
            <v/>
          </cell>
          <cell r="B127" t="str">
            <v>23 Adjustments</v>
          </cell>
          <cell r="X127" t="str">
            <v/>
          </cell>
          <cell r="Y127" t="str">
            <v/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/>
          </cell>
          <cell r="Y132" t="str">
            <v/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6" refreshError="1">
        <row r="11">
          <cell r="A11">
            <v>1</v>
          </cell>
          <cell r="B11" t="str">
            <v>Net Film Revenue</v>
          </cell>
          <cell r="E11">
            <v>351.87600000000003</v>
          </cell>
          <cell r="F11">
            <v>351.87600000000003</v>
          </cell>
          <cell r="G11">
            <v>466.25600000000003</v>
          </cell>
          <cell r="H11">
            <v>335.84800000000001</v>
          </cell>
          <cell r="I11">
            <v>374.09800000000001</v>
          </cell>
          <cell r="J11">
            <v>553.3180000000001</v>
          </cell>
          <cell r="K11">
            <v>343.49800000000005</v>
          </cell>
          <cell r="L11">
            <v>404.32800000000003</v>
          </cell>
          <cell r="M11">
            <v>444.76200000000006</v>
          </cell>
          <cell r="N11">
            <v>352.60399999999998</v>
          </cell>
          <cell r="O11">
            <v>443.30600000000004</v>
          </cell>
          <cell r="P11">
            <v>441.85</v>
          </cell>
          <cell r="Q11" t="e">
            <v>#VALUE!</v>
          </cell>
          <cell r="T11">
            <v>0</v>
          </cell>
          <cell r="U11">
            <v>4863.62</v>
          </cell>
          <cell r="V11">
            <v>2716.1770000000001</v>
          </cell>
          <cell r="W11">
            <v>0</v>
          </cell>
          <cell r="X11">
            <v>2147.4430000000007</v>
          </cell>
          <cell r="Y11">
            <v>4863.62</v>
          </cell>
        </row>
        <row r="12">
          <cell r="A12">
            <v>2</v>
          </cell>
          <cell r="B12" t="str">
            <v>Concession Sales</v>
          </cell>
          <cell r="E12">
            <v>61.74</v>
          </cell>
          <cell r="F12">
            <v>61.74</v>
          </cell>
          <cell r="G12">
            <v>82.04</v>
          </cell>
          <cell r="H12">
            <v>58.87</v>
          </cell>
          <cell r="I12">
            <v>65.87</v>
          </cell>
          <cell r="J12">
            <v>97.72</v>
          </cell>
          <cell r="K12">
            <v>60.27</v>
          </cell>
          <cell r="L12">
            <v>70.77</v>
          </cell>
          <cell r="M12">
            <v>77.98</v>
          </cell>
          <cell r="N12">
            <v>61.81</v>
          </cell>
          <cell r="O12">
            <v>77.84</v>
          </cell>
          <cell r="P12">
            <v>77.7</v>
          </cell>
          <cell r="T12">
            <v>0</v>
          </cell>
          <cell r="U12">
            <v>854.35</v>
          </cell>
          <cell r="V12">
            <v>344.09500000000003</v>
          </cell>
          <cell r="W12">
            <v>0</v>
          </cell>
          <cell r="X12">
            <v>510.255</v>
          </cell>
          <cell r="Y12">
            <v>854.35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19.5</v>
          </cell>
          <cell r="F15">
            <v>19.5</v>
          </cell>
          <cell r="G15">
            <v>19.5</v>
          </cell>
          <cell r="H15">
            <v>19.5</v>
          </cell>
          <cell r="I15">
            <v>19.5</v>
          </cell>
          <cell r="J15">
            <v>19.5</v>
          </cell>
          <cell r="K15">
            <v>19.5</v>
          </cell>
          <cell r="L15">
            <v>19.5</v>
          </cell>
          <cell r="M15">
            <v>19.5</v>
          </cell>
          <cell r="N15">
            <v>19.5</v>
          </cell>
          <cell r="O15">
            <v>19.5</v>
          </cell>
          <cell r="P15">
            <v>19.5</v>
          </cell>
          <cell r="T15">
            <v>0</v>
          </cell>
          <cell r="U15">
            <v>234</v>
          </cell>
          <cell r="V15">
            <v>212.73799999999997</v>
          </cell>
          <cell r="W15">
            <v>0</v>
          </cell>
          <cell r="X15">
            <v>21.262000000000029</v>
          </cell>
          <cell r="Y15">
            <v>234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13.782225</v>
          </cell>
          <cell r="F16">
            <v>13.782225</v>
          </cell>
          <cell r="G16">
            <v>13.782225</v>
          </cell>
          <cell r="H16">
            <v>13.782225</v>
          </cell>
          <cell r="I16">
            <v>13.782225</v>
          </cell>
          <cell r="J16">
            <v>13.782225</v>
          </cell>
          <cell r="K16">
            <v>13.782225</v>
          </cell>
          <cell r="L16">
            <v>13.782225</v>
          </cell>
          <cell r="M16">
            <v>13.782225</v>
          </cell>
          <cell r="N16">
            <v>13.782225</v>
          </cell>
          <cell r="O16">
            <v>13.782225</v>
          </cell>
          <cell r="P16">
            <v>13.782225</v>
          </cell>
          <cell r="R16">
            <v>0</v>
          </cell>
          <cell r="S16">
            <v>0</v>
          </cell>
          <cell r="T16">
            <v>0</v>
          </cell>
          <cell r="U16">
            <v>165.38670000000002</v>
          </cell>
          <cell r="V16">
            <v>75.548249999999996</v>
          </cell>
          <cell r="W16">
            <v>0</v>
          </cell>
          <cell r="X16">
            <v>89.838450000000023</v>
          </cell>
          <cell r="Y16">
            <v>165.38670000000002</v>
          </cell>
        </row>
        <row r="17">
          <cell r="B17" t="str">
            <v>TOTAL REVENUE</v>
          </cell>
          <cell r="C17">
            <v>0</v>
          </cell>
          <cell r="E17">
            <v>446.89822500000002</v>
          </cell>
          <cell r="F17">
            <v>446.89822500000002</v>
          </cell>
          <cell r="G17">
            <v>581.57822500000009</v>
          </cell>
          <cell r="H17">
            <v>428.000225</v>
          </cell>
          <cell r="I17">
            <v>473.250225</v>
          </cell>
          <cell r="J17">
            <v>684.32022500000016</v>
          </cell>
          <cell r="K17">
            <v>437.05022500000001</v>
          </cell>
          <cell r="L17">
            <v>508.380225</v>
          </cell>
          <cell r="M17">
            <v>556.02422500000011</v>
          </cell>
          <cell r="N17">
            <v>447.69622499999997</v>
          </cell>
          <cell r="O17">
            <v>554.42822500000011</v>
          </cell>
          <cell r="P17">
            <v>552.83222499999999</v>
          </cell>
          <cell r="R17">
            <v>0</v>
          </cell>
          <cell r="S17">
            <v>0</v>
          </cell>
          <cell r="T17">
            <v>0</v>
          </cell>
          <cell r="U17">
            <v>6117.3567000000003</v>
          </cell>
          <cell r="V17">
            <v>3348.5582499999996</v>
          </cell>
          <cell r="W17">
            <v>0</v>
          </cell>
          <cell r="X17">
            <v>2768.7984500000007</v>
          </cell>
          <cell r="Y17">
            <v>6117.3567000000003</v>
          </cell>
        </row>
        <row r="19">
          <cell r="A19">
            <v>7</v>
          </cell>
          <cell r="B19" t="str">
            <v>Film Hire</v>
          </cell>
          <cell r="E19">
            <v>163.62234000000004</v>
          </cell>
          <cell r="F19">
            <v>163.62234000000004</v>
          </cell>
          <cell r="G19">
            <v>216.80904000000004</v>
          </cell>
          <cell r="H19">
            <v>156.16932000000003</v>
          </cell>
          <cell r="I19">
            <v>173.95557000000002</v>
          </cell>
          <cell r="J19">
            <v>257.29287000000005</v>
          </cell>
          <cell r="K19">
            <v>159.72657000000004</v>
          </cell>
          <cell r="L19">
            <v>188.01252000000002</v>
          </cell>
          <cell r="M19">
            <v>206.81433000000004</v>
          </cell>
          <cell r="N19">
            <v>163.96086</v>
          </cell>
          <cell r="O19">
            <v>206.13729000000004</v>
          </cell>
          <cell r="P19">
            <v>205.46025000000003</v>
          </cell>
          <cell r="U19">
            <v>2261.5833000000002</v>
          </cell>
          <cell r="V19">
            <v>1268.2820000000002</v>
          </cell>
          <cell r="W19">
            <v>0</v>
          </cell>
          <cell r="X19">
            <v>993.30130000000008</v>
          </cell>
          <cell r="Y19">
            <v>2261.5833000000002</v>
          </cell>
        </row>
        <row r="20">
          <cell r="A20">
            <v>8</v>
          </cell>
          <cell r="B20" t="str">
            <v>Concession Cost</v>
          </cell>
          <cell r="E20">
            <v>14.200199999999999</v>
          </cell>
          <cell r="F20">
            <v>14.200199999999999</v>
          </cell>
          <cell r="G20">
            <v>18.869199999999999</v>
          </cell>
          <cell r="H20">
            <v>13.540099999999999</v>
          </cell>
          <cell r="I20">
            <v>15.150099999999998</v>
          </cell>
          <cell r="J20">
            <v>22.475599999999996</v>
          </cell>
          <cell r="K20">
            <v>13.862099999999998</v>
          </cell>
          <cell r="L20">
            <v>16.277100000000001</v>
          </cell>
          <cell r="M20">
            <v>17.935400000000001</v>
          </cell>
          <cell r="N20">
            <v>14.2163</v>
          </cell>
          <cell r="O20">
            <v>17.903200000000002</v>
          </cell>
          <cell r="P20">
            <v>17.870999999999999</v>
          </cell>
          <cell r="T20">
            <v>0</v>
          </cell>
          <cell r="U20">
            <v>196.50049999999999</v>
          </cell>
          <cell r="V20">
            <v>65.610100000000003</v>
          </cell>
          <cell r="W20">
            <v>0</v>
          </cell>
          <cell r="X20">
            <v>130.8904</v>
          </cell>
          <cell r="Y20">
            <v>196.50049999999999</v>
          </cell>
        </row>
        <row r="21">
          <cell r="A21">
            <v>9</v>
          </cell>
          <cell r="B21" t="str">
            <v>Less Concession Rebates</v>
          </cell>
          <cell r="E21">
            <v>-1.5434999999999999</v>
          </cell>
          <cell r="F21">
            <v>-1.5434999999999999</v>
          </cell>
          <cell r="G21">
            <v>-2.0509999999999997</v>
          </cell>
          <cell r="H21">
            <v>-1.4717499999999999</v>
          </cell>
          <cell r="I21">
            <v>-1.6467499999999999</v>
          </cell>
          <cell r="J21">
            <v>-2.4429999999999996</v>
          </cell>
          <cell r="K21">
            <v>-1.5067499999999998</v>
          </cell>
          <cell r="L21">
            <v>-1.76925</v>
          </cell>
          <cell r="M21">
            <v>-1.9495000000000002</v>
          </cell>
          <cell r="N21">
            <v>-1.54525</v>
          </cell>
          <cell r="O21">
            <v>-1.9460000000000002</v>
          </cell>
          <cell r="P21">
            <v>-1.9424999999999999</v>
          </cell>
          <cell r="U21">
            <v>-21.358750000000001</v>
          </cell>
          <cell r="V21">
            <v>-9.56</v>
          </cell>
          <cell r="W21">
            <v>0</v>
          </cell>
          <cell r="X21">
            <v>-11.79875</v>
          </cell>
          <cell r="Y21">
            <v>-21.358750000000001</v>
          </cell>
        </row>
        <row r="22">
          <cell r="A22">
            <v>10</v>
          </cell>
          <cell r="B22" t="str">
            <v>Advertising Cost</v>
          </cell>
          <cell r="E22">
            <v>8.0931480000000011</v>
          </cell>
          <cell r="F22">
            <v>8.0931480000000011</v>
          </cell>
          <cell r="G22">
            <v>10.723888000000001</v>
          </cell>
          <cell r="H22">
            <v>7.7245040000000005</v>
          </cell>
          <cell r="I22">
            <v>8.604254000000001</v>
          </cell>
          <cell r="J22">
            <v>12.726314000000002</v>
          </cell>
          <cell r="K22">
            <v>7.9004540000000008</v>
          </cell>
          <cell r="L22">
            <v>9.2995440000000009</v>
          </cell>
          <cell r="M22">
            <v>10.229526000000002</v>
          </cell>
          <cell r="N22">
            <v>8.1098920000000003</v>
          </cell>
          <cell r="O22">
            <v>10.196038000000001</v>
          </cell>
          <cell r="P22">
            <v>10.16255</v>
          </cell>
          <cell r="T22">
            <v>0</v>
          </cell>
          <cell r="U22">
            <v>111.86326000000003</v>
          </cell>
          <cell r="V22">
            <v>58.786860000000004</v>
          </cell>
          <cell r="W22">
            <v>0</v>
          </cell>
          <cell r="X22">
            <v>53.076400000000021</v>
          </cell>
          <cell r="Y22">
            <v>111.86326000000003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0.70375200000000004</v>
          </cell>
          <cell r="F23">
            <v>0.70375200000000004</v>
          </cell>
          <cell r="G23">
            <v>0.93251200000000012</v>
          </cell>
          <cell r="H23">
            <v>0.67169600000000007</v>
          </cell>
          <cell r="I23">
            <v>0.74819600000000008</v>
          </cell>
          <cell r="J23">
            <v>1.1066360000000002</v>
          </cell>
          <cell r="K23">
            <v>0.68699600000000016</v>
          </cell>
          <cell r="L23">
            <v>0.80865600000000004</v>
          </cell>
          <cell r="M23">
            <v>0.88952400000000009</v>
          </cell>
          <cell r="N23">
            <v>0.70520799999999995</v>
          </cell>
          <cell r="O23">
            <v>0.88661200000000007</v>
          </cell>
          <cell r="P23">
            <v>0.88370000000000004</v>
          </cell>
          <cell r="R23">
            <v>0</v>
          </cell>
          <cell r="S23">
            <v>0</v>
          </cell>
          <cell r="T23">
            <v>0</v>
          </cell>
          <cell r="U23">
            <v>9.7272399999999983</v>
          </cell>
          <cell r="V23">
            <v>5.4323540000000001</v>
          </cell>
          <cell r="W23">
            <v>0</v>
          </cell>
          <cell r="X23">
            <v>4.2948859999999982</v>
          </cell>
          <cell r="Y23">
            <v>9.7272399999999983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39.990848205229867</v>
          </cell>
          <cell r="F24">
            <v>39.990848205229867</v>
          </cell>
          <cell r="G24">
            <v>41.090848205229868</v>
          </cell>
          <cell r="H24">
            <v>39.990848205229867</v>
          </cell>
          <cell r="I24">
            <v>39.990848205229867</v>
          </cell>
          <cell r="J24">
            <v>41.090848205229868</v>
          </cell>
          <cell r="K24">
            <v>40.643640968929873</v>
          </cell>
          <cell r="L24">
            <v>40.643640968929873</v>
          </cell>
          <cell r="M24">
            <v>41.743640968929874</v>
          </cell>
          <cell r="N24">
            <v>40.643640968929873</v>
          </cell>
          <cell r="O24">
            <v>41.743640968929874</v>
          </cell>
          <cell r="P24">
            <v>41.743640968929874</v>
          </cell>
          <cell r="R24">
            <v>0</v>
          </cell>
          <cell r="S24">
            <v>0</v>
          </cell>
          <cell r="T24">
            <v>0</v>
          </cell>
          <cell r="U24">
            <v>489.30693504495832</v>
          </cell>
          <cell r="V24">
            <v>207.39718999999997</v>
          </cell>
          <cell r="W24">
            <v>0</v>
          </cell>
          <cell r="X24">
            <v>281.90974504495836</v>
          </cell>
          <cell r="Y24">
            <v>489.30693504495832</v>
          </cell>
        </row>
        <row r="25">
          <cell r="B25" t="str">
            <v>TOTAL COST</v>
          </cell>
          <cell r="C25">
            <v>0</v>
          </cell>
          <cell r="E25">
            <v>225.06678820522993</v>
          </cell>
          <cell r="F25">
            <v>225.06678820522993</v>
          </cell>
          <cell r="G25">
            <v>286.37448820522991</v>
          </cell>
          <cell r="H25">
            <v>216.6247182052299</v>
          </cell>
          <cell r="I25">
            <v>236.80221820522991</v>
          </cell>
          <cell r="J25">
            <v>332.2492682052299</v>
          </cell>
          <cell r="K25">
            <v>221.31301096892989</v>
          </cell>
          <cell r="L25">
            <v>253.2722109689299</v>
          </cell>
          <cell r="M25">
            <v>275.66292096892994</v>
          </cell>
          <cell r="N25">
            <v>226.09065096892985</v>
          </cell>
          <cell r="O25">
            <v>274.92078096892993</v>
          </cell>
          <cell r="P25">
            <v>274.17864096892993</v>
          </cell>
          <cell r="R25">
            <v>0</v>
          </cell>
          <cell r="S25">
            <v>0</v>
          </cell>
          <cell r="T25">
            <v>0</v>
          </cell>
          <cell r="U25">
            <v>3047.6224850449585</v>
          </cell>
          <cell r="V25">
            <v>1595.9485040000002</v>
          </cell>
          <cell r="W25">
            <v>0</v>
          </cell>
          <cell r="X25">
            <v>1451.6739810449583</v>
          </cell>
          <cell r="Y25">
            <v>3047.6224850449585</v>
          </cell>
        </row>
        <row r="27">
          <cell r="B27" t="str">
            <v>GROSS MARGIN</v>
          </cell>
          <cell r="C27">
            <v>0</v>
          </cell>
          <cell r="E27">
            <v>221.8314367947701</v>
          </cell>
          <cell r="F27">
            <v>221.8314367947701</v>
          </cell>
          <cell r="G27">
            <v>295.20373679477018</v>
          </cell>
          <cell r="H27">
            <v>211.3755067947701</v>
          </cell>
          <cell r="I27">
            <v>236.44800679477009</v>
          </cell>
          <cell r="J27">
            <v>352.07095679477027</v>
          </cell>
          <cell r="K27">
            <v>215.73721403107012</v>
          </cell>
          <cell r="L27">
            <v>255.1080140310701</v>
          </cell>
          <cell r="M27">
            <v>280.36130403107018</v>
          </cell>
          <cell r="N27">
            <v>221.60557403107012</v>
          </cell>
          <cell r="O27">
            <v>279.50744403107018</v>
          </cell>
          <cell r="P27">
            <v>278.65358403107007</v>
          </cell>
          <cell r="R27">
            <v>0</v>
          </cell>
          <cell r="S27">
            <v>0</v>
          </cell>
          <cell r="T27">
            <v>0</v>
          </cell>
          <cell r="U27">
            <v>3069.7342149550414</v>
          </cell>
          <cell r="V27">
            <v>1752.6097459999994</v>
          </cell>
          <cell r="W27">
            <v>0</v>
          </cell>
          <cell r="X27">
            <v>1317.1244689550419</v>
          </cell>
          <cell r="Y27">
            <v>3069.7342149550414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103.88759999999999</v>
          </cell>
          <cell r="F29">
            <v>103.88759999999999</v>
          </cell>
          <cell r="G29">
            <v>103.88759999999999</v>
          </cell>
          <cell r="H29">
            <v>103.88759999999999</v>
          </cell>
          <cell r="I29">
            <v>103.88759999999999</v>
          </cell>
          <cell r="J29">
            <v>103.88759999999999</v>
          </cell>
          <cell r="K29">
            <v>103.88759999999999</v>
          </cell>
          <cell r="L29">
            <v>103.88759999999999</v>
          </cell>
          <cell r="M29">
            <v>103.88759999999999</v>
          </cell>
          <cell r="N29">
            <v>103.88759999999999</v>
          </cell>
          <cell r="O29">
            <v>103.88759999999999</v>
          </cell>
          <cell r="P29">
            <v>103.88759999999999</v>
          </cell>
          <cell r="T29">
            <v>0</v>
          </cell>
          <cell r="U29">
            <v>1246.6512</v>
          </cell>
          <cell r="V29">
            <v>320.05664999999999</v>
          </cell>
          <cell r="W29">
            <v>0</v>
          </cell>
          <cell r="X29">
            <v>926.59455000000003</v>
          </cell>
          <cell r="Y29">
            <v>1246.6512</v>
          </cell>
        </row>
        <row r="30">
          <cell r="A30">
            <v>14</v>
          </cell>
          <cell r="B30" t="str">
            <v>Light, Heat and Power</v>
          </cell>
          <cell r="E30">
            <v>15.2</v>
          </cell>
          <cell r="F30">
            <v>15.2</v>
          </cell>
          <cell r="G30">
            <v>15.2</v>
          </cell>
          <cell r="H30">
            <v>15.2</v>
          </cell>
          <cell r="I30">
            <v>15.2</v>
          </cell>
          <cell r="J30">
            <v>15.2</v>
          </cell>
          <cell r="K30">
            <v>15.2</v>
          </cell>
          <cell r="L30">
            <v>15.2</v>
          </cell>
          <cell r="M30">
            <v>15.2</v>
          </cell>
          <cell r="N30">
            <v>15.2</v>
          </cell>
          <cell r="O30">
            <v>15.2</v>
          </cell>
          <cell r="P30">
            <v>15.2</v>
          </cell>
          <cell r="T30">
            <v>0</v>
          </cell>
          <cell r="U30">
            <v>182.4</v>
          </cell>
          <cell r="V30">
            <v>79.374000000000009</v>
          </cell>
          <cell r="W30">
            <v>0</v>
          </cell>
          <cell r="X30">
            <v>103.02599999999997</v>
          </cell>
          <cell r="Y30">
            <v>182.4</v>
          </cell>
        </row>
        <row r="31">
          <cell r="A31">
            <v>15</v>
          </cell>
          <cell r="B31" t="str">
            <v>Repair &amp; Maintenance</v>
          </cell>
          <cell r="E31">
            <v>11.12</v>
          </cell>
          <cell r="F31">
            <v>11.12</v>
          </cell>
          <cell r="G31">
            <v>11.12</v>
          </cell>
          <cell r="H31">
            <v>16.12</v>
          </cell>
          <cell r="I31">
            <v>11.12</v>
          </cell>
          <cell r="J31">
            <v>11.12</v>
          </cell>
          <cell r="K31">
            <v>12.775</v>
          </cell>
          <cell r="L31">
            <v>12.775</v>
          </cell>
          <cell r="M31">
            <v>12.775</v>
          </cell>
          <cell r="N31">
            <v>12.775</v>
          </cell>
          <cell r="O31">
            <v>12.775</v>
          </cell>
          <cell r="P31">
            <v>12.775</v>
          </cell>
          <cell r="T31">
            <v>0</v>
          </cell>
          <cell r="U31">
            <v>148.37</v>
          </cell>
          <cell r="V31">
            <v>58.412166666666664</v>
          </cell>
          <cell r="W31">
            <v>0</v>
          </cell>
          <cell r="X31">
            <v>89.957833333333369</v>
          </cell>
          <cell r="Y31">
            <v>148.37</v>
          </cell>
        </row>
        <row r="32">
          <cell r="A32">
            <v>16</v>
          </cell>
          <cell r="B32" t="str">
            <v>Common Area Maintenance</v>
          </cell>
          <cell r="E32">
            <v>47.792400000000001</v>
          </cell>
          <cell r="F32">
            <v>47.792400000000001</v>
          </cell>
          <cell r="G32">
            <v>48.212400000000002</v>
          </cell>
          <cell r="H32">
            <v>47.792400000000001</v>
          </cell>
          <cell r="I32">
            <v>47.792400000000001</v>
          </cell>
          <cell r="J32">
            <v>48.212400000000002</v>
          </cell>
          <cell r="K32">
            <v>47.792400000000001</v>
          </cell>
          <cell r="L32">
            <v>47.792400000000001</v>
          </cell>
          <cell r="M32">
            <v>48.212400000000002</v>
          </cell>
          <cell r="N32">
            <v>47.792400000000001</v>
          </cell>
          <cell r="O32">
            <v>47.792400000000001</v>
          </cell>
          <cell r="P32">
            <v>48.212400000000002</v>
          </cell>
          <cell r="T32">
            <v>0</v>
          </cell>
          <cell r="U32">
            <v>575.18880000000001</v>
          </cell>
          <cell r="V32">
            <v>265.142</v>
          </cell>
          <cell r="W32">
            <v>0</v>
          </cell>
          <cell r="X32">
            <v>310.04680000000002</v>
          </cell>
          <cell r="Y32">
            <v>575.18880000000001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17.947788482052299</v>
          </cell>
          <cell r="F33">
            <v>17.947788482052299</v>
          </cell>
          <cell r="G33">
            <v>17.790308482052296</v>
          </cell>
          <cell r="H33">
            <v>17.947788482052299</v>
          </cell>
          <cell r="I33">
            <v>17.779308482052297</v>
          </cell>
          <cell r="J33">
            <v>17.958788482052299</v>
          </cell>
          <cell r="K33">
            <v>17.954316409689302</v>
          </cell>
          <cell r="L33">
            <v>19.948876409689298</v>
          </cell>
          <cell r="M33">
            <v>17.965316409689301</v>
          </cell>
          <cell r="N33">
            <v>17.785836409689299</v>
          </cell>
          <cell r="O33">
            <v>17.965316409689301</v>
          </cell>
          <cell r="P33">
            <v>17.796836409689298</v>
          </cell>
          <cell r="R33">
            <v>0</v>
          </cell>
          <cell r="S33">
            <v>0</v>
          </cell>
          <cell r="T33">
            <v>0</v>
          </cell>
          <cell r="U33">
            <v>216.78826935044958</v>
          </cell>
          <cell r="V33">
            <v>127.21564313333332</v>
          </cell>
          <cell r="W33">
            <v>0</v>
          </cell>
          <cell r="X33">
            <v>89.572626217116266</v>
          </cell>
          <cell r="Y33">
            <v>216.78826935044958</v>
          </cell>
        </row>
        <row r="35">
          <cell r="B35" t="str">
            <v>Total Overhead Expenses</v>
          </cell>
          <cell r="C35">
            <v>0</v>
          </cell>
          <cell r="E35">
            <v>195.94778848205229</v>
          </cell>
          <cell r="F35">
            <v>195.94778848205229</v>
          </cell>
          <cell r="G35">
            <v>196.21030848205228</v>
          </cell>
          <cell r="H35">
            <v>200.94778848205229</v>
          </cell>
          <cell r="I35">
            <v>195.7793084820523</v>
          </cell>
          <cell r="J35">
            <v>196.3787884820523</v>
          </cell>
          <cell r="K35">
            <v>197.60931640968928</v>
          </cell>
          <cell r="L35">
            <v>199.60387640968926</v>
          </cell>
          <cell r="M35">
            <v>198.0403164096893</v>
          </cell>
          <cell r="N35">
            <v>197.44083640968927</v>
          </cell>
          <cell r="O35">
            <v>197.62031640968928</v>
          </cell>
          <cell r="P35">
            <v>197.87183640968928</v>
          </cell>
          <cell r="R35">
            <v>0</v>
          </cell>
          <cell r="S35">
            <v>0</v>
          </cell>
          <cell r="T35">
            <v>0</v>
          </cell>
          <cell r="U35">
            <v>2369.3982693504495</v>
          </cell>
          <cell r="V35">
            <v>850.20045979999998</v>
          </cell>
          <cell r="W35">
            <v>0</v>
          </cell>
          <cell r="X35">
            <v>1519.1978095504496</v>
          </cell>
          <cell r="Y35">
            <v>2369.3982693504495</v>
          </cell>
        </row>
        <row r="37">
          <cell r="B37" t="str">
            <v>E.B.I.T.D.</v>
          </cell>
          <cell r="C37">
            <v>0</v>
          </cell>
          <cell r="E37">
            <v>25.88364831271781</v>
          </cell>
          <cell r="F37">
            <v>25.88364831271781</v>
          </cell>
          <cell r="G37">
            <v>98.993428312717896</v>
          </cell>
          <cell r="H37">
            <v>10.427718312717815</v>
          </cell>
          <cell r="I37">
            <v>40.668698312717794</v>
          </cell>
          <cell r="J37">
            <v>155.69216831271797</v>
          </cell>
          <cell r="K37">
            <v>18.127897621380839</v>
          </cell>
          <cell r="L37">
            <v>55.504137621380835</v>
          </cell>
          <cell r="M37">
            <v>82.32098762138088</v>
          </cell>
          <cell r="N37">
            <v>24.164737621380851</v>
          </cell>
          <cell r="O37">
            <v>81.887127621380898</v>
          </cell>
          <cell r="P37">
            <v>80.781747621380788</v>
          </cell>
          <cell r="R37">
            <v>0</v>
          </cell>
          <cell r="S37">
            <v>0</v>
          </cell>
          <cell r="T37">
            <v>0</v>
          </cell>
          <cell r="U37">
            <v>700.33594560459187</v>
          </cell>
          <cell r="V37">
            <v>902.40928619999943</v>
          </cell>
          <cell r="W37">
            <v>0</v>
          </cell>
          <cell r="X37">
            <v>-202.07334059540767</v>
          </cell>
          <cell r="Y37">
            <v>700.33594560459187</v>
          </cell>
        </row>
        <row r="39">
          <cell r="A39">
            <v>18</v>
          </cell>
          <cell r="B39" t="str">
            <v>Depreciation</v>
          </cell>
          <cell r="E39">
            <v>48.524062499999999</v>
          </cell>
          <cell r="F39">
            <v>48.524062499999999</v>
          </cell>
          <cell r="G39">
            <v>48.524062499999999</v>
          </cell>
          <cell r="H39">
            <v>48.524062499999999</v>
          </cell>
          <cell r="I39">
            <v>48.524062499999999</v>
          </cell>
          <cell r="J39">
            <v>48.524062499999999</v>
          </cell>
          <cell r="K39">
            <v>48.524062499999999</v>
          </cell>
          <cell r="L39">
            <v>48.524062499999999</v>
          </cell>
          <cell r="M39">
            <v>48.524062499999999</v>
          </cell>
          <cell r="N39">
            <v>49.044895833333335</v>
          </cell>
          <cell r="O39">
            <v>49.044895833333335</v>
          </cell>
          <cell r="P39">
            <v>49.044895833333335</v>
          </cell>
          <cell r="T39">
            <v>0</v>
          </cell>
          <cell r="U39">
            <v>583.85125000000005</v>
          </cell>
          <cell r="V39">
            <v>302.02171856791659</v>
          </cell>
          <cell r="W39">
            <v>0</v>
          </cell>
          <cell r="X39">
            <v>281.82953143208357</v>
          </cell>
          <cell r="Y39">
            <v>583.85125000000005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0.44</v>
          </cell>
          <cell r="W40">
            <v>0</v>
          </cell>
          <cell r="X40">
            <v>-0.44</v>
          </cell>
          <cell r="Y40">
            <v>0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82.191780821917803</v>
          </cell>
          <cell r="W41">
            <v>0</v>
          </cell>
          <cell r="X41">
            <v>-82.191780821917803</v>
          </cell>
          <cell r="Y41">
            <v>0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E.B.T.</v>
          </cell>
          <cell r="C44">
            <v>0</v>
          </cell>
          <cell r="E44">
            <v>-22.64041418728219</v>
          </cell>
          <cell r="F44">
            <v>-22.64041418728219</v>
          </cell>
          <cell r="G44">
            <v>50.469365812717896</v>
          </cell>
          <cell r="H44">
            <v>-38.096344187282185</v>
          </cell>
          <cell r="I44">
            <v>-7.8553641872822055</v>
          </cell>
          <cell r="J44">
            <v>107.16810581271797</v>
          </cell>
          <cell r="K44">
            <v>-30.39616487861916</v>
          </cell>
          <cell r="L44">
            <v>6.9800751213808354</v>
          </cell>
          <cell r="M44">
            <v>33.79692512138088</v>
          </cell>
          <cell r="N44">
            <v>-24.880158211952484</v>
          </cell>
          <cell r="O44">
            <v>32.842231788047563</v>
          </cell>
          <cell r="P44">
            <v>31.736851788047453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116.48469560459171</v>
          </cell>
          <cell r="V44">
            <v>517.75578681016509</v>
          </cell>
          <cell r="W44">
            <v>0</v>
          </cell>
          <cell r="X44">
            <v>-401.27109120557338</v>
          </cell>
          <cell r="Y44">
            <v>116.48469560459171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-22.64041418728219</v>
          </cell>
          <cell r="F50">
            <v>-22.64041418728219</v>
          </cell>
          <cell r="G50">
            <v>50.469365812717896</v>
          </cell>
          <cell r="H50">
            <v>-38.096344187282185</v>
          </cell>
          <cell r="I50">
            <v>-7.8553641872822055</v>
          </cell>
          <cell r="J50">
            <v>107.16810581271797</v>
          </cell>
          <cell r="K50">
            <v>-30.39616487861916</v>
          </cell>
          <cell r="L50">
            <v>6.9800751213808354</v>
          </cell>
          <cell r="M50">
            <v>33.79692512138088</v>
          </cell>
          <cell r="N50">
            <v>-24.880158211952484</v>
          </cell>
          <cell r="O50">
            <v>32.842231788047563</v>
          </cell>
          <cell r="P50">
            <v>31.736851788047453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116.48469560459171</v>
          </cell>
          <cell r="V50">
            <v>517.75578681016509</v>
          </cell>
          <cell r="W50">
            <v>0</v>
          </cell>
          <cell r="X50">
            <v>-401.27109120557338</v>
          </cell>
          <cell r="Y50">
            <v>116.48469560459171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24</v>
          </cell>
          <cell r="W53">
            <v>0</v>
          </cell>
          <cell r="X53">
            <v>28</v>
          </cell>
          <cell r="Y53">
            <v>52</v>
          </cell>
        </row>
        <row r="54">
          <cell r="A54">
            <v>27</v>
          </cell>
          <cell r="B54" t="str">
            <v>Pd Admissions</v>
          </cell>
          <cell r="E54">
            <v>43.218000000000004</v>
          </cell>
          <cell r="F54">
            <v>43.218000000000004</v>
          </cell>
          <cell r="G54">
            <v>57.427999999999997</v>
          </cell>
          <cell r="H54">
            <v>41.208999999999996</v>
          </cell>
          <cell r="I54">
            <v>46.108999999999995</v>
          </cell>
          <cell r="J54">
            <v>68.403999999999996</v>
          </cell>
          <cell r="K54">
            <v>42.188999999999993</v>
          </cell>
          <cell r="L54">
            <v>49.538999999999994</v>
          </cell>
          <cell r="M54">
            <v>54.585999999999999</v>
          </cell>
          <cell r="N54">
            <v>43.266999999999996</v>
          </cell>
          <cell r="O54">
            <v>54.488</v>
          </cell>
          <cell r="P54">
            <v>54.39</v>
          </cell>
          <cell r="T54">
            <v>0</v>
          </cell>
          <cell r="U54">
            <v>598.04499999999996</v>
          </cell>
          <cell r="V54">
            <v>344</v>
          </cell>
          <cell r="W54">
            <v>0</v>
          </cell>
          <cell r="X54">
            <v>254.04499999999999</v>
          </cell>
          <cell r="Y54">
            <v>598.04499999999996</v>
          </cell>
        </row>
        <row r="55">
          <cell r="A55">
            <v>28</v>
          </cell>
          <cell r="B55" t="str">
            <v>Admissions</v>
          </cell>
          <cell r="E55">
            <v>44.1</v>
          </cell>
          <cell r="F55">
            <v>44.1</v>
          </cell>
          <cell r="G55">
            <v>58.6</v>
          </cell>
          <cell r="H55">
            <v>42.05</v>
          </cell>
          <cell r="I55">
            <v>47.05</v>
          </cell>
          <cell r="J55">
            <v>69.8</v>
          </cell>
          <cell r="K55">
            <v>43.05</v>
          </cell>
          <cell r="L55">
            <v>50.55</v>
          </cell>
          <cell r="M55">
            <v>55.7</v>
          </cell>
          <cell r="N55">
            <v>44.15</v>
          </cell>
          <cell r="O55">
            <v>55.6</v>
          </cell>
          <cell r="P55">
            <v>55.5</v>
          </cell>
          <cell r="T55">
            <v>0</v>
          </cell>
          <cell r="U55">
            <v>610.25</v>
          </cell>
          <cell r="V55">
            <v>344</v>
          </cell>
          <cell r="W55">
            <v>0</v>
          </cell>
          <cell r="X55">
            <v>266.25</v>
          </cell>
          <cell r="Y55">
            <v>610.25</v>
          </cell>
        </row>
        <row r="56">
          <cell r="B56" t="str">
            <v>Utilisation Rate</v>
          </cell>
          <cell r="E56">
            <v>0.19616739617807197</v>
          </cell>
          <cell r="F56">
            <v>0.19616739617807197</v>
          </cell>
          <cell r="G56">
            <v>0.20853350414575994</v>
          </cell>
          <cell r="H56">
            <v>0.18704850361197112</v>
          </cell>
          <cell r="I56">
            <v>0.20928970499270488</v>
          </cell>
          <cell r="J56">
            <v>0.24838973702003486</v>
          </cell>
          <cell r="K56">
            <v>0.19149674388811785</v>
          </cell>
          <cell r="L56">
            <v>0.22485854595921853</v>
          </cell>
          <cell r="M56">
            <v>0.19821358670509948</v>
          </cell>
          <cell r="N56">
            <v>0.19638980819187929</v>
          </cell>
          <cell r="O56">
            <v>0.19785772748300773</v>
          </cell>
          <cell r="P56">
            <v>0.24687733532614498</v>
          </cell>
          <cell r="U56">
            <v>0.20881066373219678</v>
          </cell>
          <cell r="V56">
            <v>0.25503244249908069</v>
          </cell>
          <cell r="W56" t="str">
            <v>N.A.</v>
          </cell>
          <cell r="X56">
            <v>-4.6221778766883909E-2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>
            <v>7.9790476190476198</v>
          </cell>
          <cell r="F57">
            <v>7.9790476190476198</v>
          </cell>
          <cell r="G57">
            <v>7.9565870307167241</v>
          </cell>
          <cell r="H57">
            <v>7.9868727705112965</v>
          </cell>
          <cell r="I57">
            <v>7.9510733262486726</v>
          </cell>
          <cell r="J57">
            <v>7.9271919770773653</v>
          </cell>
          <cell r="K57">
            <v>7.9790476190476207</v>
          </cell>
          <cell r="L57">
            <v>7.9985756676557873</v>
          </cell>
          <cell r="M57">
            <v>7.9849551166965895</v>
          </cell>
          <cell r="N57">
            <v>7.9865005662514159</v>
          </cell>
          <cell r="O57">
            <v>7.973129496402878</v>
          </cell>
          <cell r="P57">
            <v>7.9612612612612619</v>
          </cell>
          <cell r="Q57" t="str">
            <v xml:space="preserve"> </v>
          </cell>
          <cell r="R57" t="str">
            <v>N.A.</v>
          </cell>
          <cell r="S57" t="str">
            <v>N.A.</v>
          </cell>
          <cell r="U57">
            <v>7.9698811962310545</v>
          </cell>
          <cell r="V57">
            <v>7.8958633720930234</v>
          </cell>
          <cell r="W57" t="str">
            <v>N.A.</v>
          </cell>
          <cell r="X57">
            <v>7.4017824138031152E-2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2.3000000000000003E-2</v>
          </cell>
          <cell r="V58">
            <v>2.1643236063040076E-2</v>
          </cell>
          <cell r="W58" t="str">
            <v>N.A.</v>
          </cell>
          <cell r="X58">
            <v>1.3567639369599267E-3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>
            <v>0.20499999999999999</v>
          </cell>
          <cell r="F59">
            <v>0.20499999999999999</v>
          </cell>
          <cell r="G59">
            <v>0.20499999999999999</v>
          </cell>
          <cell r="H59">
            <v>0.20499999999999999</v>
          </cell>
          <cell r="I59">
            <v>0.20499999999999999</v>
          </cell>
          <cell r="J59">
            <v>0.20499999999999999</v>
          </cell>
          <cell r="K59">
            <v>0.20499999999999999</v>
          </cell>
          <cell r="L59">
            <v>0.20499999999999999</v>
          </cell>
          <cell r="M59">
            <v>0.20499999999999999</v>
          </cell>
          <cell r="N59">
            <v>0.20499999999999999</v>
          </cell>
          <cell r="O59">
            <v>0.20499999999999999</v>
          </cell>
          <cell r="P59">
            <v>0.20499999999999999</v>
          </cell>
          <cell r="R59" t="str">
            <v>N.A.</v>
          </cell>
          <cell r="S59" t="str">
            <v>N.A.</v>
          </cell>
          <cell r="U59">
            <v>0.20499999999999999</v>
          </cell>
          <cell r="V59">
            <v>0.16289135267876603</v>
          </cell>
          <cell r="W59" t="str">
            <v>N.A.</v>
          </cell>
          <cell r="X59">
            <v>4.2108647321233983E-2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>
            <v>1.4</v>
          </cell>
          <cell r="F60">
            <v>1.4</v>
          </cell>
          <cell r="G60">
            <v>1.4</v>
          </cell>
          <cell r="H60">
            <v>1.4</v>
          </cell>
          <cell r="I60">
            <v>1.4</v>
          </cell>
          <cell r="J60">
            <v>1.4</v>
          </cell>
          <cell r="K60">
            <v>1.4</v>
          </cell>
          <cell r="L60">
            <v>1.4</v>
          </cell>
          <cell r="M60">
            <v>1.4</v>
          </cell>
          <cell r="N60">
            <v>1.4</v>
          </cell>
          <cell r="O60">
            <v>1.4</v>
          </cell>
          <cell r="P60">
            <v>1.4</v>
          </cell>
          <cell r="R60" t="str">
            <v>N.A.</v>
          </cell>
          <cell r="S60" t="str">
            <v>N.A.</v>
          </cell>
          <cell r="U60">
            <v>1.4</v>
          </cell>
          <cell r="V60">
            <v>1.0002761627906978</v>
          </cell>
          <cell r="W60" t="str">
            <v>N.A.</v>
          </cell>
          <cell r="X60">
            <v>0.39972383720930216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0.46693643308223287</v>
          </cell>
          <cell r="W61" t="str">
            <v>N.A.</v>
          </cell>
          <cell r="X61">
            <v>-1.9364330822329023E-3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>
            <v>0.11365040015582155</v>
          </cell>
          <cell r="F62">
            <v>0.11365040015582155</v>
          </cell>
          <cell r="G62">
            <v>8.8129371429493383E-2</v>
          </cell>
          <cell r="H62">
            <v>0.11907424848511787</v>
          </cell>
          <cell r="I62">
            <v>0.10689939054801112</v>
          </cell>
          <cell r="J62">
            <v>7.4262626925619371E-2</v>
          </cell>
          <cell r="K62">
            <v>0.11832278781515429</v>
          </cell>
          <cell r="L62">
            <v>0.1005214602227149</v>
          </cell>
          <cell r="M62">
            <v>9.3856131973796927E-2</v>
          </cell>
          <cell r="N62">
            <v>0.11526710124936153</v>
          </cell>
          <cell r="O62">
            <v>9.4164394276030267E-2</v>
          </cell>
          <cell r="P62">
            <v>9.4474688172297996E-2</v>
          </cell>
          <cell r="R62" t="str">
            <v>N.A.</v>
          </cell>
          <cell r="S62" t="str">
            <v>N.A.</v>
          </cell>
          <cell r="U62">
            <v>0.1006055027006547</v>
          </cell>
          <cell r="V62">
            <v>7.6356286795742676E-2</v>
          </cell>
          <cell r="W62" t="str">
            <v>N.A.</v>
          </cell>
          <cell r="X62">
            <v>2.4249215904912025E-2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9.6685931407948109E-2</v>
          </cell>
          <cell r="F63">
            <v>9.6685931407948109E-2</v>
          </cell>
          <cell r="G63">
            <v>7.4942819581448453E-2</v>
          </cell>
          <cell r="H63">
            <v>0.10131498488852766</v>
          </cell>
          <cell r="I63">
            <v>9.0894901913843432E-2</v>
          </cell>
          <cell r="J63">
            <v>6.3115898311972354E-2</v>
          </cell>
          <cell r="K63">
            <v>0.10066087696134877</v>
          </cell>
          <cell r="L63">
            <v>8.554791004998942E-2</v>
          </cell>
          <cell r="M63">
            <v>7.9855150282414397E-2</v>
          </cell>
          <cell r="N63">
            <v>9.8074970847823364E-2</v>
          </cell>
          <cell r="O63">
            <v>8.0099705205316493E-2</v>
          </cell>
          <cell r="P63">
            <v>8.0345762619439667E-2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8.5573540092892794E-2</v>
          </cell>
          <cell r="V63">
            <v>6.7770835402866145E-2</v>
          </cell>
          <cell r="W63" t="str">
            <v>N.A.</v>
          </cell>
          <cell r="X63">
            <v>1.7802704690026649E-2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0.90682195476711713</v>
          </cell>
          <cell r="F64">
            <v>0.90682195476711713</v>
          </cell>
          <cell r="G64">
            <v>0.70120901374112399</v>
          </cell>
          <cell r="H64">
            <v>0.95103087289488397</v>
          </cell>
          <cell r="I64">
            <v>0.84996489277853071</v>
          </cell>
          <cell r="J64">
            <v>0.58869410036145942</v>
          </cell>
          <cell r="K64">
            <v>0.94410315839558367</v>
          </cell>
          <cell r="L64">
            <v>0.80402850581463647</v>
          </cell>
          <cell r="M64">
            <v>0.74943700123752011</v>
          </cell>
          <cell r="N64">
            <v>0.92058076939818512</v>
          </cell>
          <cell r="O64">
            <v>0.75078490951312726</v>
          </cell>
          <cell r="P64">
            <v>0.75213767511585361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>
            <v>0.80181390421132048</v>
          </cell>
          <cell r="V64">
            <v>0.60289880813953478</v>
          </cell>
          <cell r="W64" t="str">
            <v>N.A.</v>
          </cell>
          <cell r="X64">
            <v>0.1989150960717857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>
            <v>0.49638021452148323</v>
          </cell>
          <cell r="F65">
            <v>0.49638021452148323</v>
          </cell>
          <cell r="G65">
            <v>0.50759076613428944</v>
          </cell>
          <cell r="H65">
            <v>0.49386774690310059</v>
          </cell>
          <cell r="I65">
            <v>0.49962576730897507</v>
          </cell>
          <cell r="J65">
            <v>0.51448275811922728</v>
          </cell>
          <cell r="K65">
            <v>0.49362110277158677</v>
          </cell>
          <cell r="L65">
            <v>0.50180554137618183</v>
          </cell>
          <cell r="M65">
            <v>0.50422498054121678</v>
          </cell>
          <cell r="N65">
            <v>0.49499093728357912</v>
          </cell>
          <cell r="O65">
            <v>0.50413639029843782</v>
          </cell>
          <cell r="P65">
            <v>0.50404728854413305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>
            <v>0.50180729447328798</v>
          </cell>
          <cell r="V65">
            <v>0.52339234236107424</v>
          </cell>
          <cell r="W65" t="str">
            <v>N.A.</v>
          </cell>
          <cell r="X65">
            <v>-2.1585047887786257E-2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>
            <v>4.0160796078463498E-2</v>
          </cell>
          <cell r="F66">
            <v>4.0160796078463498E-2</v>
          </cell>
          <cell r="G66">
            <v>3.058970868803125E-2</v>
          </cell>
          <cell r="H66">
            <v>4.1934063193663738E-2</v>
          </cell>
          <cell r="I66">
            <v>3.7568515645295883E-2</v>
          </cell>
          <cell r="J66">
            <v>2.6243252538754491E-2</v>
          </cell>
          <cell r="K66">
            <v>4.1080670784895031E-2</v>
          </cell>
          <cell r="L66">
            <v>3.9240071561967814E-2</v>
          </cell>
          <cell r="M66">
            <v>3.2310312396351612E-2</v>
          </cell>
          <cell r="N66">
            <v>3.972746567092296E-2</v>
          </cell>
          <cell r="O66">
            <v>3.2403322196825922E-2</v>
          </cell>
          <cell r="P66">
            <v>3.2192111105117466E-2</v>
          </cell>
          <cell r="Q66" t="str">
            <v xml:space="preserve"> </v>
          </cell>
          <cell r="R66" t="e">
            <v>#DIV/0!</v>
          </cell>
          <cell r="S66" t="e">
            <v>#DIV/0!</v>
          </cell>
          <cell r="T66" t="e">
            <v>#DIV/0!</v>
          </cell>
          <cell r="U66">
            <v>3.5438226015241124E-2</v>
          </cell>
          <cell r="V66">
            <v>3.7991169224347025E-2</v>
          </cell>
          <cell r="W66" t="str">
            <v>N.A.</v>
          </cell>
          <cell r="X66">
            <v>-2.5529432091059012E-3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>
            <v>5.791844063090161E-2</v>
          </cell>
          <cell r="F67">
            <v>5.791844063090161E-2</v>
          </cell>
          <cell r="G67">
            <v>0.17021515603119061</v>
          </cell>
          <cell r="H67">
            <v>2.436381502537251E-2</v>
          </cell>
          <cell r="I67">
            <v>8.5934873697561989E-2</v>
          </cell>
          <cell r="J67">
            <v>0.22751361515395505</v>
          </cell>
          <cell r="K67">
            <v>4.1477836148879316E-2</v>
          </cell>
          <cell r="L67">
            <v>0.10917839619230042</v>
          </cell>
          <cell r="M67">
            <v>0.14805287956901672</v>
          </cell>
          <cell r="N67">
            <v>5.3975745766855314E-2</v>
          </cell>
          <cell r="O67">
            <v>0.14769653478839553</v>
          </cell>
          <cell r="P67">
            <v>0.14612344210104755</v>
          </cell>
          <cell r="Q67" t="str">
            <v xml:space="preserve">  </v>
          </cell>
          <cell r="R67" t="str">
            <v>N.A.</v>
          </cell>
          <cell r="S67" t="str">
            <v>N.A.</v>
          </cell>
          <cell r="T67" t="str">
            <v>N.A.</v>
          </cell>
          <cell r="U67">
            <v>0.11448342477799142</v>
          </cell>
          <cell r="V67">
            <v>0.26949188839704358</v>
          </cell>
          <cell r="W67" t="str">
            <v>N.A.</v>
          </cell>
          <cell r="X67">
            <v>-0.15500846361905216</v>
          </cell>
          <cell r="Y67" t="str">
            <v>N.A.</v>
          </cell>
        </row>
        <row r="68">
          <cell r="B68" t="str">
            <v>No of Concession Transactions</v>
          </cell>
          <cell r="E68">
            <v>12</v>
          </cell>
          <cell r="F68">
            <v>12</v>
          </cell>
          <cell r="G68">
            <v>18</v>
          </cell>
          <cell r="H68">
            <v>12</v>
          </cell>
          <cell r="I68">
            <v>14</v>
          </cell>
          <cell r="J68">
            <v>19</v>
          </cell>
          <cell r="K68">
            <v>12</v>
          </cell>
          <cell r="L68">
            <v>14</v>
          </cell>
          <cell r="M68">
            <v>16</v>
          </cell>
          <cell r="N68">
            <v>13</v>
          </cell>
          <cell r="O68">
            <v>17</v>
          </cell>
          <cell r="P68">
            <v>19</v>
          </cell>
          <cell r="U68">
            <v>178</v>
          </cell>
          <cell r="V68">
            <v>79</v>
          </cell>
          <cell r="W68" t="str">
            <v>N.A.</v>
          </cell>
          <cell r="X68">
            <v>99</v>
          </cell>
          <cell r="Y68" t="str">
            <v>N.A.</v>
          </cell>
        </row>
        <row r="69">
          <cell r="B69" t="str">
            <v>Strike Rate %(No of Trans/Adm)</v>
          </cell>
          <cell r="E69">
            <v>0.27210884353741494</v>
          </cell>
          <cell r="F69">
            <v>0.27210884353741494</v>
          </cell>
          <cell r="G69">
            <v>0.30716723549488056</v>
          </cell>
          <cell r="H69">
            <v>0.28537455410225926</v>
          </cell>
          <cell r="I69">
            <v>0.29755579171094582</v>
          </cell>
          <cell r="J69">
            <v>0.27220630372492838</v>
          </cell>
          <cell r="K69">
            <v>0.27874564459930318</v>
          </cell>
          <cell r="L69">
            <v>0.27695351137487639</v>
          </cell>
          <cell r="M69">
            <v>0.28725314183123879</v>
          </cell>
          <cell r="N69">
            <v>0.29445073612684031</v>
          </cell>
          <cell r="O69">
            <v>0.30575539568345322</v>
          </cell>
          <cell r="P69">
            <v>0.34234234234234234</v>
          </cell>
          <cell r="U69">
            <v>0.2916837361736993</v>
          </cell>
          <cell r="V69">
            <v>0.22965116279069767</v>
          </cell>
          <cell r="W69" t="str">
            <v>N.A.</v>
          </cell>
          <cell r="X69">
            <v>6.2032573383001638E-2</v>
          </cell>
          <cell r="Y69" t="str">
            <v>N.A.</v>
          </cell>
        </row>
        <row r="70">
          <cell r="B70" t="str">
            <v>Ave Sales (Total Sale/No of Trans) (S$)</v>
          </cell>
          <cell r="E70">
            <v>5.1449999999999996</v>
          </cell>
          <cell r="F70">
            <v>5.1449999999999996</v>
          </cell>
          <cell r="G70">
            <v>4.557777777777777</v>
          </cell>
          <cell r="H70">
            <v>4.9058333333333328</v>
          </cell>
          <cell r="I70">
            <v>4.7050000000000001</v>
          </cell>
          <cell r="J70">
            <v>5.1431578947368415</v>
          </cell>
          <cell r="K70">
            <v>5.0225</v>
          </cell>
          <cell r="L70">
            <v>5.0549999999999997</v>
          </cell>
          <cell r="M70">
            <v>4.8737500000000002</v>
          </cell>
          <cell r="N70">
            <v>4.7546153846153842</v>
          </cell>
          <cell r="O70">
            <v>4.578823529411765</v>
          </cell>
          <cell r="P70">
            <v>4.0894736842105255</v>
          </cell>
          <cell r="U70">
            <v>4.7997191011235953</v>
          </cell>
          <cell r="V70">
            <v>4.355632911392405</v>
          </cell>
          <cell r="W70" t="str">
            <v>N.A.</v>
          </cell>
          <cell r="X70">
            <v>0.4440861897311903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27</v>
          </cell>
          <cell r="F71">
            <v>30</v>
          </cell>
          <cell r="G71">
            <v>38</v>
          </cell>
          <cell r="H71">
            <v>28</v>
          </cell>
          <cell r="I71">
            <v>32</v>
          </cell>
          <cell r="J71">
            <v>46</v>
          </cell>
          <cell r="K71">
            <v>28</v>
          </cell>
          <cell r="L71">
            <v>30</v>
          </cell>
          <cell r="M71">
            <v>35</v>
          </cell>
          <cell r="N71">
            <v>28</v>
          </cell>
          <cell r="O71">
            <v>35</v>
          </cell>
          <cell r="P71">
            <v>40</v>
          </cell>
          <cell r="U71">
            <v>397</v>
          </cell>
          <cell r="V71">
            <v>143</v>
          </cell>
          <cell r="W71" t="str">
            <v>N.A.</v>
          </cell>
          <cell r="X71">
            <v>254</v>
          </cell>
          <cell r="Y71" t="str">
            <v>N.A.</v>
          </cell>
        </row>
        <row r="72">
          <cell r="B72" t="str">
            <v>Combo Sales as % of Total Sales</v>
          </cell>
          <cell r="E72">
            <v>0.43731778425655982</v>
          </cell>
          <cell r="F72">
            <v>0.48590864917395532</v>
          </cell>
          <cell r="G72">
            <v>0.46318868844466121</v>
          </cell>
          <cell r="H72">
            <v>0.47562425683709875</v>
          </cell>
          <cell r="I72">
            <v>0.48580537422195241</v>
          </cell>
          <cell r="J72">
            <v>0.47073270568972581</v>
          </cell>
          <cell r="K72">
            <v>0.46457607433217196</v>
          </cell>
          <cell r="L72">
            <v>0.42390843577787202</v>
          </cell>
          <cell r="M72">
            <v>0.44883303411131059</v>
          </cell>
          <cell r="N72">
            <v>0.45300113250283131</v>
          </cell>
          <cell r="O72">
            <v>0.44964028776978415</v>
          </cell>
          <cell r="P72">
            <v>0.51480051480051492</v>
          </cell>
          <cell r="U72">
            <v>0.46468075144846965</v>
          </cell>
          <cell r="V72">
            <v>0.41558290588354957</v>
          </cell>
          <cell r="W72" t="str">
            <v>N.A.</v>
          </cell>
          <cell r="X72">
            <v>4.9097845564920084E-2</v>
          </cell>
          <cell r="Y72" t="str">
            <v>N.A.</v>
          </cell>
        </row>
        <row r="73">
          <cell r="B73" t="str">
            <v>No of Payroll hours Paid</v>
          </cell>
          <cell r="E73">
            <v>4</v>
          </cell>
          <cell r="F73">
            <v>3</v>
          </cell>
          <cell r="G73">
            <v>4</v>
          </cell>
          <cell r="H73">
            <v>3</v>
          </cell>
          <cell r="I73">
            <v>4</v>
          </cell>
          <cell r="J73">
            <v>4</v>
          </cell>
          <cell r="K73">
            <v>3</v>
          </cell>
          <cell r="L73">
            <v>3</v>
          </cell>
          <cell r="M73">
            <v>4</v>
          </cell>
          <cell r="N73">
            <v>3</v>
          </cell>
          <cell r="O73">
            <v>4</v>
          </cell>
          <cell r="P73">
            <v>4</v>
          </cell>
          <cell r="U73">
            <v>68.534000000000006</v>
          </cell>
          <cell r="V73">
            <v>31</v>
          </cell>
          <cell r="W73" t="str">
            <v>N.A.</v>
          </cell>
          <cell r="X73">
            <v>37.534000000000006</v>
          </cell>
          <cell r="Y73" t="str">
            <v>N.A.</v>
          </cell>
        </row>
        <row r="74">
          <cell r="B74" t="str">
            <v>Admissions/labour hour paid</v>
          </cell>
          <cell r="E74">
            <v>9.1855863361799628</v>
          </cell>
          <cell r="F74">
            <v>8.82</v>
          </cell>
          <cell r="G74">
            <v>8.2419127988748233</v>
          </cell>
          <cell r="H74">
            <v>8.7585919600083315</v>
          </cell>
          <cell r="I74">
            <v>9.41</v>
          </cell>
          <cell r="J74">
            <v>9.8171589310829805</v>
          </cell>
          <cell r="K74">
            <v>8.9668818996042479</v>
          </cell>
          <cell r="L74">
            <v>10.11</v>
          </cell>
          <cell r="M74">
            <v>7.8340365682137838</v>
          </cell>
          <cell r="N74">
            <v>9.1960008331597578</v>
          </cell>
          <cell r="O74">
            <v>7.9428571428571431</v>
          </cell>
          <cell r="P74">
            <v>9.25</v>
          </cell>
          <cell r="U74">
            <v>8.9043394519508556</v>
          </cell>
          <cell r="V74">
            <v>11.096774193548388</v>
          </cell>
          <cell r="W74" t="str">
            <v>N.A.</v>
          </cell>
          <cell r="X74">
            <v>-2.1924347415975323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23.982250000000001</v>
          </cell>
          <cell r="W77">
            <v>0</v>
          </cell>
          <cell r="X77">
            <v>3.2052499999999995</v>
          </cell>
          <cell r="Y77">
            <v>27.1875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3.6760000000000002</v>
          </cell>
          <cell r="W78">
            <v>0</v>
          </cell>
          <cell r="X78">
            <v>20.323999999999998</v>
          </cell>
          <cell r="Y78">
            <v>24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9.5166000000000004</v>
          </cell>
          <cell r="F82">
            <v>9.5166000000000004</v>
          </cell>
          <cell r="G82">
            <v>9.5166000000000004</v>
          </cell>
          <cell r="H82">
            <v>9.5166000000000004</v>
          </cell>
          <cell r="I82">
            <v>9.5166000000000004</v>
          </cell>
          <cell r="J82">
            <v>9.5166000000000004</v>
          </cell>
          <cell r="K82">
            <v>9.5166000000000004</v>
          </cell>
          <cell r="L82">
            <v>9.5166000000000004</v>
          </cell>
          <cell r="M82">
            <v>9.5166000000000004</v>
          </cell>
          <cell r="N82">
            <v>9.5166000000000004</v>
          </cell>
          <cell r="O82">
            <v>9.5166000000000004</v>
          </cell>
          <cell r="P82">
            <v>9.5166000000000004</v>
          </cell>
          <cell r="T82">
            <v>0</v>
          </cell>
          <cell r="U82">
            <v>114.19919999999998</v>
          </cell>
          <cell r="V82">
            <v>47.89</v>
          </cell>
          <cell r="W82">
            <v>0</v>
          </cell>
          <cell r="X82">
            <v>66.309199999999976</v>
          </cell>
          <cell r="Y82">
            <v>114.19919999999998</v>
          </cell>
        </row>
        <row r="83">
          <cell r="C83">
            <v>0</v>
          </cell>
          <cell r="E83">
            <v>13.782225</v>
          </cell>
          <cell r="F83">
            <v>13.782225</v>
          </cell>
          <cell r="G83">
            <v>13.782225</v>
          </cell>
          <cell r="H83">
            <v>13.782225</v>
          </cell>
          <cell r="I83">
            <v>13.782225</v>
          </cell>
          <cell r="J83">
            <v>13.782225</v>
          </cell>
          <cell r="K83">
            <v>13.782225</v>
          </cell>
          <cell r="L83">
            <v>13.782225</v>
          </cell>
          <cell r="M83">
            <v>13.782225</v>
          </cell>
          <cell r="N83">
            <v>13.782225</v>
          </cell>
          <cell r="O83">
            <v>13.782225</v>
          </cell>
          <cell r="P83">
            <v>13.782225</v>
          </cell>
          <cell r="R83">
            <v>0</v>
          </cell>
          <cell r="S83">
            <v>0</v>
          </cell>
          <cell r="T83">
            <v>0</v>
          </cell>
          <cell r="U83">
            <v>165.38669999999996</v>
          </cell>
          <cell r="V83">
            <v>75.548249999999996</v>
          </cell>
          <cell r="W83">
            <v>0</v>
          </cell>
          <cell r="X83">
            <v>89.838449999999966</v>
          </cell>
          <cell r="Y83">
            <v>165.38669999999996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0.70375200000000004</v>
          </cell>
          <cell r="F86">
            <v>0.70375200000000004</v>
          </cell>
          <cell r="G86">
            <v>0.93251200000000012</v>
          </cell>
          <cell r="H86">
            <v>0.67169600000000007</v>
          </cell>
          <cell r="I86">
            <v>0.74819600000000008</v>
          </cell>
          <cell r="J86">
            <v>1.1066360000000002</v>
          </cell>
          <cell r="K86">
            <v>0.68699600000000016</v>
          </cell>
          <cell r="L86">
            <v>0.80865600000000004</v>
          </cell>
          <cell r="M86">
            <v>0.88952400000000009</v>
          </cell>
          <cell r="N86">
            <v>0.70520799999999995</v>
          </cell>
          <cell r="O86">
            <v>0.88661200000000007</v>
          </cell>
          <cell r="P86">
            <v>0.88370000000000004</v>
          </cell>
          <cell r="U86">
            <v>9.7272399999999983</v>
          </cell>
          <cell r="V86">
            <v>5.4323540000000001</v>
          </cell>
          <cell r="W86">
            <v>0</v>
          </cell>
          <cell r="X86">
            <v>4.2948859999999982</v>
          </cell>
          <cell r="Y86">
            <v>9.7272399999999983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0.70375200000000004</v>
          </cell>
          <cell r="F91">
            <v>0.70375200000000004</v>
          </cell>
          <cell r="G91">
            <v>0.93251200000000012</v>
          </cell>
          <cell r="H91">
            <v>0.67169600000000007</v>
          </cell>
          <cell r="I91">
            <v>0.74819600000000008</v>
          </cell>
          <cell r="J91">
            <v>1.1066360000000002</v>
          </cell>
          <cell r="K91">
            <v>0.68699600000000016</v>
          </cell>
          <cell r="L91">
            <v>0.80865600000000004</v>
          </cell>
          <cell r="M91">
            <v>0.88952400000000009</v>
          </cell>
          <cell r="N91">
            <v>0.70520799999999995</v>
          </cell>
          <cell r="O91">
            <v>0.88661200000000007</v>
          </cell>
          <cell r="P91">
            <v>0.88370000000000004</v>
          </cell>
          <cell r="U91">
            <v>9.7272399999999983</v>
          </cell>
          <cell r="V91">
            <v>5.4323540000000001</v>
          </cell>
          <cell r="W91">
            <v>0</v>
          </cell>
          <cell r="X91">
            <v>4.2948859999999982</v>
          </cell>
          <cell r="Y91">
            <v>9.7272399999999983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37.449615288563209</v>
          </cell>
          <cell r="F94">
            <v>37.449615288563209</v>
          </cell>
          <cell r="G94">
            <v>38.54961528856321</v>
          </cell>
          <cell r="H94">
            <v>37.449615288563209</v>
          </cell>
          <cell r="I94">
            <v>37.449615288563209</v>
          </cell>
          <cell r="J94">
            <v>38.54961528856321</v>
          </cell>
          <cell r="K94">
            <v>38.102408052263215</v>
          </cell>
          <cell r="L94">
            <v>38.102408052263215</v>
          </cell>
          <cell r="M94">
            <v>39.202408052263216</v>
          </cell>
          <cell r="N94">
            <v>38.102408052263215</v>
          </cell>
          <cell r="O94">
            <v>39.202408052263216</v>
          </cell>
          <cell r="P94">
            <v>39.202408052263216</v>
          </cell>
          <cell r="T94">
            <v>0</v>
          </cell>
          <cell r="U94">
            <v>458.81214004495854</v>
          </cell>
          <cell r="V94">
            <v>200.06973999999997</v>
          </cell>
          <cell r="W94">
            <v>0</v>
          </cell>
          <cell r="X94">
            <v>258.74240004495857</v>
          </cell>
          <cell r="Y94">
            <v>458.81214004495854</v>
          </cell>
        </row>
        <row r="95">
          <cell r="A95">
            <v>67</v>
          </cell>
          <cell r="B95" t="str">
            <v>Bonus/Commission</v>
          </cell>
          <cell r="E95">
            <v>1.5172329166666665</v>
          </cell>
          <cell r="F95">
            <v>1.5172329166666665</v>
          </cell>
          <cell r="G95">
            <v>1.5172329166666665</v>
          </cell>
          <cell r="H95">
            <v>1.5172329166666665</v>
          </cell>
          <cell r="I95">
            <v>1.5172329166666665</v>
          </cell>
          <cell r="J95">
            <v>1.5172329166666665</v>
          </cell>
          <cell r="K95">
            <v>1.5172329166666665</v>
          </cell>
          <cell r="L95">
            <v>1.5172329166666665</v>
          </cell>
          <cell r="M95">
            <v>1.5172329166666665</v>
          </cell>
          <cell r="N95">
            <v>1.5172329166666665</v>
          </cell>
          <cell r="O95">
            <v>1.5172329166666665</v>
          </cell>
          <cell r="P95">
            <v>1.5172329166666665</v>
          </cell>
          <cell r="T95">
            <v>0</v>
          </cell>
          <cell r="U95">
            <v>18.206794999999996</v>
          </cell>
          <cell r="V95">
            <v>0</v>
          </cell>
          <cell r="W95">
            <v>0</v>
          </cell>
          <cell r="X95">
            <v>18.206794999999996</v>
          </cell>
          <cell r="Y95">
            <v>18.206794999999996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4.5039999999999996</v>
          </cell>
          <cell r="W97">
            <v>0</v>
          </cell>
          <cell r="X97">
            <v>2.1320000000000006</v>
          </cell>
          <cell r="Y97">
            <v>6.6360000000000001</v>
          </cell>
        </row>
        <row r="98">
          <cell r="A98">
            <v>70</v>
          </cell>
          <cell r="B98" t="str">
            <v>Miscellaneous</v>
          </cell>
          <cell r="E98">
            <v>0.47099999999999997</v>
          </cell>
          <cell r="F98">
            <v>0.47099999999999997</v>
          </cell>
          <cell r="G98">
            <v>0.47099999999999997</v>
          </cell>
          <cell r="H98">
            <v>0.47099999999999997</v>
          </cell>
          <cell r="I98">
            <v>0.47099999999999997</v>
          </cell>
          <cell r="J98">
            <v>0.47099999999999997</v>
          </cell>
          <cell r="K98">
            <v>0.47099999999999997</v>
          </cell>
          <cell r="L98">
            <v>0.47099999999999997</v>
          </cell>
          <cell r="M98">
            <v>0.47099999999999997</v>
          </cell>
          <cell r="N98">
            <v>0.47099999999999997</v>
          </cell>
          <cell r="O98">
            <v>0.47099999999999997</v>
          </cell>
          <cell r="P98">
            <v>0.47099999999999997</v>
          </cell>
          <cell r="T98">
            <v>0</v>
          </cell>
          <cell r="U98">
            <v>5.6520000000000001</v>
          </cell>
          <cell r="V98">
            <v>2.8234499999999998</v>
          </cell>
          <cell r="W98">
            <v>0</v>
          </cell>
          <cell r="X98">
            <v>2.8285500000000003</v>
          </cell>
          <cell r="Y98">
            <v>5.6520000000000001</v>
          </cell>
        </row>
        <row r="99">
          <cell r="C99">
            <v>0</v>
          </cell>
          <cell r="E99">
            <v>39.990848205229867</v>
          </cell>
          <cell r="F99">
            <v>39.990848205229867</v>
          </cell>
          <cell r="G99">
            <v>41.090848205229868</v>
          </cell>
          <cell r="H99">
            <v>39.990848205229867</v>
          </cell>
          <cell r="I99">
            <v>39.990848205229867</v>
          </cell>
          <cell r="J99">
            <v>41.090848205229868</v>
          </cell>
          <cell r="K99">
            <v>40.643640968929873</v>
          </cell>
          <cell r="L99">
            <v>40.643640968929873</v>
          </cell>
          <cell r="M99">
            <v>41.743640968929874</v>
          </cell>
          <cell r="N99">
            <v>40.643640968929873</v>
          </cell>
          <cell r="O99">
            <v>41.743640968929874</v>
          </cell>
          <cell r="P99">
            <v>41.743640968929874</v>
          </cell>
          <cell r="R99">
            <v>0</v>
          </cell>
          <cell r="S99">
            <v>0</v>
          </cell>
          <cell r="T99">
            <v>0</v>
          </cell>
          <cell r="U99">
            <v>489.30693504495855</v>
          </cell>
          <cell r="V99">
            <v>207.39718999999997</v>
          </cell>
          <cell r="W99">
            <v>0</v>
          </cell>
          <cell r="X99">
            <v>281.90974504495858</v>
          </cell>
          <cell r="Y99">
            <v>489.30693504495855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6.6890000000000001</v>
          </cell>
          <cell r="W102">
            <v>0</v>
          </cell>
          <cell r="X102">
            <v>8.9110000000000031</v>
          </cell>
          <cell r="Y102">
            <v>15.6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11.341833333333334</v>
          </cell>
          <cell r="W104">
            <v>0</v>
          </cell>
          <cell r="X104">
            <v>12.658166666666666</v>
          </cell>
          <cell r="Y104">
            <v>24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7.6019999999999985</v>
          </cell>
          <cell r="W105">
            <v>0</v>
          </cell>
          <cell r="X105">
            <v>4.3980000000000015</v>
          </cell>
          <cell r="Y105">
            <v>12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0.375</v>
          </cell>
          <cell r="W106">
            <v>0</v>
          </cell>
          <cell r="X106">
            <v>5.625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0.3</v>
          </cell>
          <cell r="F108">
            <v>0.3</v>
          </cell>
          <cell r="G108">
            <v>0.3</v>
          </cell>
          <cell r="H108">
            <v>0.3</v>
          </cell>
          <cell r="I108">
            <v>0.3</v>
          </cell>
          <cell r="J108">
            <v>0.3</v>
          </cell>
          <cell r="K108">
            <v>0.3</v>
          </cell>
          <cell r="L108">
            <v>0.3</v>
          </cell>
          <cell r="M108">
            <v>0.3</v>
          </cell>
          <cell r="N108">
            <v>0.3</v>
          </cell>
          <cell r="O108">
            <v>0.3</v>
          </cell>
          <cell r="P108">
            <v>0.3</v>
          </cell>
          <cell r="T108">
            <v>0</v>
          </cell>
          <cell r="U108">
            <v>3.6</v>
          </cell>
          <cell r="V108">
            <v>4.4026350000000001</v>
          </cell>
          <cell r="W108">
            <v>0</v>
          </cell>
          <cell r="X108">
            <v>-0.80263500000000088</v>
          </cell>
          <cell r="Y108">
            <v>3.6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5.2228800000000009</v>
          </cell>
          <cell r="F111">
            <v>5.2228800000000009</v>
          </cell>
          <cell r="G111">
            <v>5.0544000000000002</v>
          </cell>
          <cell r="H111">
            <v>5.2228800000000009</v>
          </cell>
          <cell r="I111">
            <v>5.0544000000000002</v>
          </cell>
          <cell r="J111">
            <v>5.2228800000000009</v>
          </cell>
          <cell r="K111">
            <v>5.2228800000000009</v>
          </cell>
          <cell r="L111">
            <v>7.2174399999999999</v>
          </cell>
          <cell r="M111">
            <v>5.2228800000000009</v>
          </cell>
          <cell r="N111">
            <v>5.0544000000000002</v>
          </cell>
          <cell r="O111">
            <v>5.2228800000000009</v>
          </cell>
          <cell r="P111">
            <v>5.0544000000000002</v>
          </cell>
          <cell r="T111">
            <v>0</v>
          </cell>
          <cell r="U111">
            <v>63.995200000000011</v>
          </cell>
          <cell r="V111">
            <v>35.171999999999997</v>
          </cell>
          <cell r="W111">
            <v>0</v>
          </cell>
          <cell r="X111">
            <v>28.823200000000014</v>
          </cell>
          <cell r="Y111">
            <v>63.995200000000011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26.081</v>
          </cell>
          <cell r="W112">
            <v>0</v>
          </cell>
          <cell r="X112">
            <v>21.919</v>
          </cell>
          <cell r="Y112">
            <v>48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9.2729999999999997</v>
          </cell>
          <cell r="W113">
            <v>0</v>
          </cell>
          <cell r="X113">
            <v>-2.0730000000000013</v>
          </cell>
          <cell r="Y113">
            <v>7.2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2.62</v>
          </cell>
          <cell r="W114">
            <v>0</v>
          </cell>
          <cell r="X114">
            <v>-0.22</v>
          </cell>
          <cell r="Y114">
            <v>2.4</v>
          </cell>
        </row>
        <row r="115">
          <cell r="A115">
            <v>84</v>
          </cell>
          <cell r="B115" t="str">
            <v>Freight</v>
          </cell>
          <cell r="E115">
            <v>0.5</v>
          </cell>
          <cell r="F115">
            <v>0.5</v>
          </cell>
          <cell r="G115">
            <v>0.5</v>
          </cell>
          <cell r="H115">
            <v>0.5</v>
          </cell>
          <cell r="I115">
            <v>0.5</v>
          </cell>
          <cell r="J115">
            <v>0.5</v>
          </cell>
          <cell r="K115">
            <v>0.5</v>
          </cell>
          <cell r="L115">
            <v>0.5</v>
          </cell>
          <cell r="M115">
            <v>0.5</v>
          </cell>
          <cell r="N115">
            <v>0.5</v>
          </cell>
          <cell r="O115">
            <v>0.5</v>
          </cell>
          <cell r="P115">
            <v>0.5</v>
          </cell>
          <cell r="T115">
            <v>0</v>
          </cell>
          <cell r="U115">
            <v>6</v>
          </cell>
          <cell r="V115">
            <v>6.5140000000000011</v>
          </cell>
          <cell r="W115">
            <v>0</v>
          </cell>
          <cell r="X115">
            <v>-0.51400000000000112</v>
          </cell>
          <cell r="Y115">
            <v>6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0.2</v>
          </cell>
          <cell r="F117">
            <v>0.2</v>
          </cell>
          <cell r="G117">
            <v>0.2</v>
          </cell>
          <cell r="H117">
            <v>0.2</v>
          </cell>
          <cell r="I117">
            <v>0.2</v>
          </cell>
          <cell r="J117">
            <v>0.2</v>
          </cell>
          <cell r="K117">
            <v>0.2</v>
          </cell>
          <cell r="L117">
            <v>0.2</v>
          </cell>
          <cell r="M117">
            <v>0.2</v>
          </cell>
          <cell r="N117">
            <v>0.2</v>
          </cell>
          <cell r="O117">
            <v>0.2</v>
          </cell>
          <cell r="P117">
            <v>0.2</v>
          </cell>
          <cell r="T117">
            <v>0</v>
          </cell>
          <cell r="U117">
            <v>2.4</v>
          </cell>
          <cell r="V117">
            <v>2.81</v>
          </cell>
          <cell r="W117">
            <v>0</v>
          </cell>
          <cell r="X117">
            <v>-0.41</v>
          </cell>
          <cell r="Y117">
            <v>2.4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0.52490848205229867</v>
          </cell>
          <cell r="F119">
            <v>0.52490848205229867</v>
          </cell>
          <cell r="G119">
            <v>0.53590848205229868</v>
          </cell>
          <cell r="H119">
            <v>0.52490848205229867</v>
          </cell>
          <cell r="I119">
            <v>0.52490848205229867</v>
          </cell>
          <cell r="J119">
            <v>0.53590848205229868</v>
          </cell>
          <cell r="K119">
            <v>0.53143640968929895</v>
          </cell>
          <cell r="L119">
            <v>0.53143640968929895</v>
          </cell>
          <cell r="M119">
            <v>0.54243640968929885</v>
          </cell>
          <cell r="N119">
            <v>0.53143640968929895</v>
          </cell>
          <cell r="O119">
            <v>0.54243640968929885</v>
          </cell>
          <cell r="P119">
            <v>0.54243640968929885</v>
          </cell>
          <cell r="T119">
            <v>0</v>
          </cell>
          <cell r="U119">
            <v>6.3930693504495846</v>
          </cell>
          <cell r="V119">
            <v>3.6731748</v>
          </cell>
          <cell r="W119">
            <v>0</v>
          </cell>
          <cell r="X119">
            <v>2.7198945504495846</v>
          </cell>
          <cell r="Y119">
            <v>6.3930693504495846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7.8</v>
          </cell>
          <cell r="W120">
            <v>0</v>
          </cell>
          <cell r="X120">
            <v>7.8</v>
          </cell>
          <cell r="Y120">
            <v>15.6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2.8620000000000001</v>
          </cell>
          <cell r="W124">
            <v>0</v>
          </cell>
          <cell r="X124">
            <v>0.7379999999999991</v>
          </cell>
          <cell r="Y124">
            <v>3.6</v>
          </cell>
        </row>
        <row r="125">
          <cell r="C125">
            <v>0</v>
          </cell>
          <cell r="E125">
            <v>17.947788482052299</v>
          </cell>
          <cell r="F125">
            <v>17.947788482052299</v>
          </cell>
          <cell r="G125">
            <v>17.790308482052296</v>
          </cell>
          <cell r="H125">
            <v>17.947788482052299</v>
          </cell>
          <cell r="I125">
            <v>17.779308482052297</v>
          </cell>
          <cell r="J125">
            <v>17.958788482052299</v>
          </cell>
          <cell r="K125">
            <v>17.954316409689302</v>
          </cell>
          <cell r="L125">
            <v>19.948876409689298</v>
          </cell>
          <cell r="M125">
            <v>17.965316409689301</v>
          </cell>
          <cell r="N125">
            <v>17.785836409689299</v>
          </cell>
          <cell r="O125">
            <v>17.965316409689301</v>
          </cell>
          <cell r="P125">
            <v>17.796836409689298</v>
          </cell>
          <cell r="R125">
            <v>0</v>
          </cell>
          <cell r="S125">
            <v>0</v>
          </cell>
          <cell r="T125">
            <v>0</v>
          </cell>
          <cell r="U125">
            <v>216.78826935044958</v>
          </cell>
          <cell r="V125">
            <v>127.21564313333332</v>
          </cell>
          <cell r="W125">
            <v>0</v>
          </cell>
          <cell r="X125">
            <v>89.572626217116266</v>
          </cell>
          <cell r="Y125">
            <v>216.78826935044958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7" refreshError="1">
        <row r="11">
          <cell r="A11">
            <v>1</v>
          </cell>
          <cell r="B11" t="str">
            <v>Net Film Revenue</v>
          </cell>
          <cell r="E11">
            <v>591.6</v>
          </cell>
          <cell r="F11">
            <v>612</v>
          </cell>
          <cell r="G11">
            <v>816</v>
          </cell>
          <cell r="H11">
            <v>612</v>
          </cell>
          <cell r="I11">
            <v>652.79999999999995</v>
          </cell>
          <cell r="J11">
            <v>884</v>
          </cell>
          <cell r="K11">
            <v>612</v>
          </cell>
          <cell r="L11">
            <v>646</v>
          </cell>
          <cell r="M11">
            <v>802.4</v>
          </cell>
          <cell r="N11">
            <v>612</v>
          </cell>
          <cell r="O11">
            <v>816</v>
          </cell>
          <cell r="P11">
            <v>720.8</v>
          </cell>
          <cell r="Q11">
            <v>0</v>
          </cell>
          <cell r="T11">
            <v>0</v>
          </cell>
          <cell r="U11">
            <v>8377.6</v>
          </cell>
          <cell r="V11">
            <v>4429.0610000000006</v>
          </cell>
          <cell r="W11">
            <v>0</v>
          </cell>
          <cell r="X11">
            <v>3948.5389999999979</v>
          </cell>
          <cell r="Y11">
            <v>8377.6</v>
          </cell>
        </row>
        <row r="12">
          <cell r="A12">
            <v>2</v>
          </cell>
          <cell r="B12" t="str">
            <v>Concession Sales</v>
          </cell>
          <cell r="E12">
            <v>104.4</v>
          </cell>
          <cell r="F12">
            <v>108</v>
          </cell>
          <cell r="G12">
            <v>144</v>
          </cell>
          <cell r="H12">
            <v>108</v>
          </cell>
          <cell r="I12">
            <v>115.2</v>
          </cell>
          <cell r="J12">
            <v>156</v>
          </cell>
          <cell r="K12">
            <v>108</v>
          </cell>
          <cell r="L12">
            <v>114</v>
          </cell>
          <cell r="M12">
            <v>141.6</v>
          </cell>
          <cell r="N12">
            <v>108</v>
          </cell>
          <cell r="O12">
            <v>144</v>
          </cell>
          <cell r="P12">
            <v>127.2</v>
          </cell>
          <cell r="T12">
            <v>0</v>
          </cell>
          <cell r="U12">
            <v>1478.4</v>
          </cell>
          <cell r="V12">
            <v>783.50800000000004</v>
          </cell>
          <cell r="W12">
            <v>0</v>
          </cell>
          <cell r="X12">
            <v>694.89199999999983</v>
          </cell>
          <cell r="Y12">
            <v>1478.4</v>
          </cell>
        </row>
        <row r="13">
          <cell r="A13">
            <v>3</v>
          </cell>
          <cell r="B13" t="str">
            <v>Rental Income</v>
          </cell>
          <cell r="E13">
            <v>33.837000000000003</v>
          </cell>
          <cell r="F13">
            <v>33.837000000000003</v>
          </cell>
          <cell r="G13">
            <v>33.837000000000003</v>
          </cell>
          <cell r="H13">
            <v>33.837000000000003</v>
          </cell>
          <cell r="I13">
            <v>33.837000000000003</v>
          </cell>
          <cell r="J13">
            <v>33.837000000000003</v>
          </cell>
          <cell r="K13">
            <v>33.837000000000003</v>
          </cell>
          <cell r="L13">
            <v>33.837000000000003</v>
          </cell>
          <cell r="M13">
            <v>33.837000000000003</v>
          </cell>
          <cell r="N13">
            <v>33.837000000000003</v>
          </cell>
          <cell r="O13">
            <v>33.837000000000003</v>
          </cell>
          <cell r="P13">
            <v>33.837000000000003</v>
          </cell>
          <cell r="T13">
            <v>0</v>
          </cell>
          <cell r="U13">
            <v>406.04399999999993</v>
          </cell>
          <cell r="V13">
            <v>147</v>
          </cell>
          <cell r="W13">
            <v>0</v>
          </cell>
          <cell r="X13">
            <v>259.04399999999993</v>
          </cell>
          <cell r="Y13">
            <v>406.04399999999993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32.5</v>
          </cell>
          <cell r="F15">
            <v>32.5</v>
          </cell>
          <cell r="G15">
            <v>32.5</v>
          </cell>
          <cell r="H15">
            <v>32.5</v>
          </cell>
          <cell r="I15">
            <v>32.5</v>
          </cell>
          <cell r="J15">
            <v>32.5</v>
          </cell>
          <cell r="K15">
            <v>32.5</v>
          </cell>
          <cell r="L15">
            <v>32.5</v>
          </cell>
          <cell r="M15">
            <v>32.5</v>
          </cell>
          <cell r="N15">
            <v>32.5</v>
          </cell>
          <cell r="O15">
            <v>32.5</v>
          </cell>
          <cell r="P15">
            <v>32.5</v>
          </cell>
          <cell r="T15">
            <v>0</v>
          </cell>
          <cell r="U15">
            <v>390</v>
          </cell>
          <cell r="V15">
            <v>302.70999999999998</v>
          </cell>
          <cell r="W15">
            <v>0</v>
          </cell>
          <cell r="X15">
            <v>87.29</v>
          </cell>
          <cell r="Y15">
            <v>390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9.8899583333333325</v>
          </cell>
          <cell r="F16">
            <v>9.8899583333333325</v>
          </cell>
          <cell r="G16">
            <v>9.8899583333333325</v>
          </cell>
          <cell r="H16">
            <v>9.8899583333333325</v>
          </cell>
          <cell r="I16">
            <v>9.8899583333333325</v>
          </cell>
          <cell r="J16">
            <v>9.8899583333333325</v>
          </cell>
          <cell r="K16">
            <v>9.8899583333333325</v>
          </cell>
          <cell r="L16">
            <v>9.8899583333333325</v>
          </cell>
          <cell r="M16">
            <v>9.8899583333333325</v>
          </cell>
          <cell r="N16">
            <v>9.8899583333333325</v>
          </cell>
          <cell r="O16">
            <v>9.8899583333333325</v>
          </cell>
          <cell r="P16">
            <v>9.8899583333333325</v>
          </cell>
          <cell r="R16">
            <v>0</v>
          </cell>
          <cell r="S16">
            <v>0</v>
          </cell>
          <cell r="T16">
            <v>0</v>
          </cell>
          <cell r="U16">
            <v>118.67950000000002</v>
          </cell>
          <cell r="V16">
            <v>77.488249999999994</v>
          </cell>
          <cell r="W16">
            <v>0</v>
          </cell>
          <cell r="X16">
            <v>41.191249999999997</v>
          </cell>
          <cell r="Y16">
            <v>118.67950000000002</v>
          </cell>
        </row>
        <row r="17">
          <cell r="B17" t="str">
            <v>TOTAL REVENUE</v>
          </cell>
          <cell r="C17">
            <v>0</v>
          </cell>
          <cell r="E17">
            <v>772.2269583333333</v>
          </cell>
          <cell r="F17">
            <v>796.2269583333333</v>
          </cell>
          <cell r="G17">
            <v>1036.2269583333334</v>
          </cell>
          <cell r="H17">
            <v>796.2269583333333</v>
          </cell>
          <cell r="I17">
            <v>844.2269583333333</v>
          </cell>
          <cell r="J17">
            <v>1116.2269583333334</v>
          </cell>
          <cell r="K17">
            <v>796.2269583333333</v>
          </cell>
          <cell r="L17">
            <v>836.2269583333333</v>
          </cell>
          <cell r="M17">
            <v>1020.2269583333333</v>
          </cell>
          <cell r="N17">
            <v>796.2269583333333</v>
          </cell>
          <cell r="O17">
            <v>1036.2269583333334</v>
          </cell>
          <cell r="P17">
            <v>924.2269583333333</v>
          </cell>
          <cell r="R17">
            <v>0</v>
          </cell>
          <cell r="S17">
            <v>0</v>
          </cell>
          <cell r="T17">
            <v>0</v>
          </cell>
          <cell r="U17">
            <v>10770.7235</v>
          </cell>
          <cell r="V17">
            <v>5739.7672500000008</v>
          </cell>
          <cell r="W17">
            <v>0</v>
          </cell>
          <cell r="X17">
            <v>5030.9562499999993</v>
          </cell>
          <cell r="Y17">
            <v>10770.7235</v>
          </cell>
        </row>
        <row r="19">
          <cell r="A19">
            <v>7</v>
          </cell>
          <cell r="B19" t="str">
            <v>Film Hire</v>
          </cell>
          <cell r="E19">
            <v>275.09400000000005</v>
          </cell>
          <cell r="F19">
            <v>284.58</v>
          </cell>
          <cell r="G19">
            <v>379.44</v>
          </cell>
          <cell r="H19">
            <v>284.58</v>
          </cell>
          <cell r="I19">
            <v>303.55200000000002</v>
          </cell>
          <cell r="J19">
            <v>411.06</v>
          </cell>
          <cell r="K19">
            <v>284.58</v>
          </cell>
          <cell r="L19">
            <v>300.39</v>
          </cell>
          <cell r="M19">
            <v>373.11599999999999</v>
          </cell>
          <cell r="N19">
            <v>284.58</v>
          </cell>
          <cell r="O19">
            <v>379.44</v>
          </cell>
          <cell r="P19">
            <v>335.17199999999997</v>
          </cell>
          <cell r="U19">
            <v>3895.5839999999998</v>
          </cell>
          <cell r="V19">
            <v>2049.6968000000002</v>
          </cell>
          <cell r="W19">
            <v>0</v>
          </cell>
          <cell r="X19">
            <v>1845.8871999999997</v>
          </cell>
          <cell r="Y19">
            <v>3895.5839999999998</v>
          </cell>
        </row>
        <row r="20">
          <cell r="A20">
            <v>8</v>
          </cell>
          <cell r="B20" t="str">
            <v>Concession Cost</v>
          </cell>
          <cell r="E20">
            <v>24.012</v>
          </cell>
          <cell r="F20">
            <v>24.84</v>
          </cell>
          <cell r="G20">
            <v>33.119999999999997</v>
          </cell>
          <cell r="H20">
            <v>24.84</v>
          </cell>
          <cell r="I20">
            <v>26.495999999999999</v>
          </cell>
          <cell r="J20">
            <v>35.880000000000003</v>
          </cell>
          <cell r="K20">
            <v>24.84</v>
          </cell>
          <cell r="L20">
            <v>26.22</v>
          </cell>
          <cell r="M20">
            <v>32.567999999999998</v>
          </cell>
          <cell r="N20">
            <v>24.84</v>
          </cell>
          <cell r="O20">
            <v>33.119999999999997</v>
          </cell>
          <cell r="P20">
            <v>29.256</v>
          </cell>
          <cell r="T20">
            <v>0</v>
          </cell>
          <cell r="U20">
            <v>340.03200000000004</v>
          </cell>
          <cell r="V20">
            <v>148.9058</v>
          </cell>
          <cell r="W20">
            <v>0</v>
          </cell>
          <cell r="X20">
            <v>191.12620000000004</v>
          </cell>
          <cell r="Y20">
            <v>340.03200000000004</v>
          </cell>
        </row>
        <row r="21">
          <cell r="A21">
            <v>9</v>
          </cell>
          <cell r="B21" t="str">
            <v>Less Concession Rebates</v>
          </cell>
          <cell r="E21">
            <v>-2.61</v>
          </cell>
          <cell r="F21">
            <v>-2.7</v>
          </cell>
          <cell r="G21">
            <v>-3.6</v>
          </cell>
          <cell r="H21">
            <v>-2.7</v>
          </cell>
          <cell r="I21">
            <v>-2.88</v>
          </cell>
          <cell r="J21">
            <v>-3.9</v>
          </cell>
          <cell r="K21">
            <v>-2.7</v>
          </cell>
          <cell r="L21">
            <v>-2.85</v>
          </cell>
          <cell r="M21">
            <v>-3.54</v>
          </cell>
          <cell r="N21">
            <v>-2.7</v>
          </cell>
          <cell r="O21">
            <v>-3.6</v>
          </cell>
          <cell r="P21">
            <v>-3.18</v>
          </cell>
          <cell r="U21">
            <v>-36.96</v>
          </cell>
          <cell r="V21">
            <v>-23.1</v>
          </cell>
          <cell r="W21">
            <v>0</v>
          </cell>
          <cell r="X21">
            <v>-13.86</v>
          </cell>
          <cell r="Y21">
            <v>-36.96</v>
          </cell>
        </row>
        <row r="22">
          <cell r="A22">
            <v>10</v>
          </cell>
          <cell r="B22" t="str">
            <v>Advertising Cost</v>
          </cell>
          <cell r="E22">
            <v>13.6068</v>
          </cell>
          <cell r="F22">
            <v>14.076000000000001</v>
          </cell>
          <cell r="G22">
            <v>18.768000000000001</v>
          </cell>
          <cell r="H22">
            <v>14.076000000000001</v>
          </cell>
          <cell r="I22">
            <v>15.014399999999998</v>
          </cell>
          <cell r="J22">
            <v>20.332000000000001</v>
          </cell>
          <cell r="K22">
            <v>14.076000000000001</v>
          </cell>
          <cell r="L22">
            <v>14.858000000000001</v>
          </cell>
          <cell r="M22">
            <v>18.455199999999998</v>
          </cell>
          <cell r="N22">
            <v>14.076000000000001</v>
          </cell>
          <cell r="O22">
            <v>18.768000000000001</v>
          </cell>
          <cell r="P22">
            <v>16.578399999999998</v>
          </cell>
          <cell r="T22">
            <v>0</v>
          </cell>
          <cell r="U22">
            <v>192.68479999999997</v>
          </cell>
          <cell r="V22">
            <v>95.008440000000007</v>
          </cell>
          <cell r="W22">
            <v>0</v>
          </cell>
          <cell r="X22">
            <v>97.67635999999996</v>
          </cell>
          <cell r="Y22">
            <v>192.68479999999997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1.1832</v>
          </cell>
          <cell r="F23">
            <v>1.224</v>
          </cell>
          <cell r="G23">
            <v>1.6320000000000001</v>
          </cell>
          <cell r="H23">
            <v>1.224</v>
          </cell>
          <cell r="I23">
            <v>1.3055999999999999</v>
          </cell>
          <cell r="J23">
            <v>1.768</v>
          </cell>
          <cell r="K23">
            <v>1.224</v>
          </cell>
          <cell r="L23">
            <v>1.292</v>
          </cell>
          <cell r="M23">
            <v>1.6048</v>
          </cell>
          <cell r="N23">
            <v>1.224</v>
          </cell>
          <cell r="O23">
            <v>1.6320000000000001</v>
          </cell>
          <cell r="P23">
            <v>1.4416</v>
          </cell>
          <cell r="R23">
            <v>0</v>
          </cell>
          <cell r="S23">
            <v>0</v>
          </cell>
          <cell r="T23">
            <v>0</v>
          </cell>
          <cell r="U23">
            <v>16.755199999999999</v>
          </cell>
          <cell r="V23">
            <v>8.8581220000000016</v>
          </cell>
          <cell r="W23">
            <v>0</v>
          </cell>
          <cell r="X23">
            <v>7.8970779999999969</v>
          </cell>
          <cell r="Y23">
            <v>16.755199999999999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43.479529129827576</v>
          </cell>
          <cell r="F24">
            <v>43.479529129827576</v>
          </cell>
          <cell r="G24">
            <v>44.579529129827577</v>
          </cell>
          <cell r="H24">
            <v>43.479529129827576</v>
          </cell>
          <cell r="I24">
            <v>43.479529129827576</v>
          </cell>
          <cell r="J24">
            <v>44.579529129827577</v>
          </cell>
          <cell r="K24">
            <v>44.280345677127578</v>
          </cell>
          <cell r="L24">
            <v>44.280345677127578</v>
          </cell>
          <cell r="M24">
            <v>45.380345677127579</v>
          </cell>
          <cell r="N24">
            <v>44.280345677127578</v>
          </cell>
          <cell r="O24">
            <v>45.380345677127579</v>
          </cell>
          <cell r="P24">
            <v>45.380345677127579</v>
          </cell>
          <cell r="R24">
            <v>0</v>
          </cell>
          <cell r="S24">
            <v>0</v>
          </cell>
          <cell r="T24">
            <v>0</v>
          </cell>
          <cell r="U24">
            <v>532.05924884173089</v>
          </cell>
          <cell r="V24">
            <v>307.03711833333341</v>
          </cell>
          <cell r="W24">
            <v>0</v>
          </cell>
          <cell r="X24">
            <v>225.02213050839748</v>
          </cell>
          <cell r="Y24">
            <v>532.05924884173089</v>
          </cell>
        </row>
        <row r="25">
          <cell r="B25" t="str">
            <v>TOTAL COST</v>
          </cell>
          <cell r="C25">
            <v>0</v>
          </cell>
          <cell r="E25">
            <v>354.76552912982766</v>
          </cell>
          <cell r="F25">
            <v>365.49952912982764</v>
          </cell>
          <cell r="G25">
            <v>473.93952912982752</v>
          </cell>
          <cell r="H25">
            <v>365.49952912982764</v>
          </cell>
          <cell r="I25">
            <v>386.96752912982765</v>
          </cell>
          <cell r="J25">
            <v>509.71952912982755</v>
          </cell>
          <cell r="K25">
            <v>366.30034567712761</v>
          </cell>
          <cell r="L25">
            <v>384.1903456771276</v>
          </cell>
          <cell r="M25">
            <v>467.58434567712754</v>
          </cell>
          <cell r="N25">
            <v>366.30034567712761</v>
          </cell>
          <cell r="O25">
            <v>474.74034567712755</v>
          </cell>
          <cell r="P25">
            <v>424.64834567712757</v>
          </cell>
          <cell r="R25">
            <v>0</v>
          </cell>
          <cell r="S25">
            <v>0</v>
          </cell>
          <cell r="T25">
            <v>0</v>
          </cell>
          <cell r="U25">
            <v>4940.1552488417301</v>
          </cell>
          <cell r="V25">
            <v>2586.4062803333336</v>
          </cell>
          <cell r="W25">
            <v>0</v>
          </cell>
          <cell r="X25">
            <v>2353.7489685083965</v>
          </cell>
          <cell r="Y25">
            <v>4940.1552488417301</v>
          </cell>
        </row>
        <row r="27">
          <cell r="B27" t="str">
            <v>GROSS MARGIN</v>
          </cell>
          <cell r="C27">
            <v>0</v>
          </cell>
          <cell r="E27">
            <v>417.46142920350565</v>
          </cell>
          <cell r="F27">
            <v>430.72742920350566</v>
          </cell>
          <cell r="G27">
            <v>562.28742920350589</v>
          </cell>
          <cell r="H27">
            <v>430.72742920350566</v>
          </cell>
          <cell r="I27">
            <v>457.25942920350565</v>
          </cell>
          <cell r="J27">
            <v>606.50742920350581</v>
          </cell>
          <cell r="K27">
            <v>429.92661265620569</v>
          </cell>
          <cell r="L27">
            <v>452.0366126562057</v>
          </cell>
          <cell r="M27">
            <v>552.64261265620576</v>
          </cell>
          <cell r="N27">
            <v>429.92661265620569</v>
          </cell>
          <cell r="O27">
            <v>561.48661265620581</v>
          </cell>
          <cell r="P27">
            <v>499.57861265620573</v>
          </cell>
          <cell r="R27">
            <v>0</v>
          </cell>
          <cell r="S27">
            <v>0</v>
          </cell>
          <cell r="T27">
            <v>0</v>
          </cell>
          <cell r="U27">
            <v>5830.56825115827</v>
          </cell>
          <cell r="V27">
            <v>3153.3609696666672</v>
          </cell>
          <cell r="W27">
            <v>0</v>
          </cell>
          <cell r="X27">
            <v>2677.2072814916028</v>
          </cell>
          <cell r="Y27">
            <v>5830.56825115827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139.23310000000001</v>
          </cell>
          <cell r="F29">
            <v>139.23310000000001</v>
          </cell>
          <cell r="G29">
            <v>139.23310000000001</v>
          </cell>
          <cell r="H29">
            <v>139.23310000000001</v>
          </cell>
          <cell r="I29">
            <v>139.23310000000001</v>
          </cell>
          <cell r="J29">
            <v>139.23310000000001</v>
          </cell>
          <cell r="K29">
            <v>139.23310000000001</v>
          </cell>
          <cell r="L29">
            <v>139.23310000000001</v>
          </cell>
          <cell r="M29">
            <v>139.23310000000001</v>
          </cell>
          <cell r="N29">
            <v>139.23310000000001</v>
          </cell>
          <cell r="O29">
            <v>139.23310000000001</v>
          </cell>
          <cell r="P29">
            <v>139.23310000000001</v>
          </cell>
          <cell r="T29">
            <v>0</v>
          </cell>
          <cell r="U29">
            <v>1670.7971999999997</v>
          </cell>
          <cell r="V29">
            <v>726.56246428571433</v>
          </cell>
          <cell r="W29">
            <v>0</v>
          </cell>
          <cell r="X29">
            <v>944.23473571428542</v>
          </cell>
          <cell r="Y29">
            <v>1670.7971999999997</v>
          </cell>
        </row>
        <row r="30">
          <cell r="A30">
            <v>14</v>
          </cell>
          <cell r="B30" t="str">
            <v>Light, Heat and Power</v>
          </cell>
          <cell r="E30">
            <v>19</v>
          </cell>
          <cell r="F30">
            <v>19</v>
          </cell>
          <cell r="G30">
            <v>19</v>
          </cell>
          <cell r="H30">
            <v>19</v>
          </cell>
          <cell r="I30">
            <v>19</v>
          </cell>
          <cell r="J30">
            <v>19</v>
          </cell>
          <cell r="K30">
            <v>19</v>
          </cell>
          <cell r="L30">
            <v>19</v>
          </cell>
          <cell r="M30">
            <v>19</v>
          </cell>
          <cell r="N30">
            <v>19</v>
          </cell>
          <cell r="O30">
            <v>19</v>
          </cell>
          <cell r="P30">
            <v>19</v>
          </cell>
          <cell r="Q30" t="str">
            <v xml:space="preserve"> </v>
          </cell>
          <cell r="R30">
            <v>19</v>
          </cell>
          <cell r="S30">
            <v>19</v>
          </cell>
          <cell r="T30">
            <v>19</v>
          </cell>
          <cell r="U30">
            <v>228</v>
          </cell>
          <cell r="V30">
            <v>123.25</v>
          </cell>
          <cell r="W30">
            <v>0</v>
          </cell>
          <cell r="X30">
            <v>104.75</v>
          </cell>
          <cell r="Y30">
            <v>228</v>
          </cell>
        </row>
        <row r="31">
          <cell r="A31">
            <v>15</v>
          </cell>
          <cell r="B31" t="str">
            <v>Repair &amp; Maintenance</v>
          </cell>
          <cell r="E31">
            <v>10.95</v>
          </cell>
          <cell r="F31">
            <v>35.950000000000003</v>
          </cell>
          <cell r="G31">
            <v>10.95</v>
          </cell>
          <cell r="H31">
            <v>15.95</v>
          </cell>
          <cell r="I31">
            <v>10.95</v>
          </cell>
          <cell r="J31">
            <v>12.255000000000001</v>
          </cell>
          <cell r="K31">
            <v>12.255000000000001</v>
          </cell>
          <cell r="L31">
            <v>12.255000000000001</v>
          </cell>
          <cell r="M31">
            <v>12.255000000000001</v>
          </cell>
          <cell r="N31">
            <v>12.255000000000001</v>
          </cell>
          <cell r="O31">
            <v>12.255000000000001</v>
          </cell>
          <cell r="P31">
            <v>12.255000000000001</v>
          </cell>
          <cell r="Q31" t="str">
            <v xml:space="preserve"> </v>
          </cell>
          <cell r="R31">
            <v>10.95</v>
          </cell>
          <cell r="S31">
            <v>10.95</v>
          </cell>
          <cell r="T31">
            <v>10.95</v>
          </cell>
          <cell r="U31">
            <v>170.535</v>
          </cell>
          <cell r="V31">
            <v>68.81216666666667</v>
          </cell>
          <cell r="W31">
            <v>0</v>
          </cell>
          <cell r="X31">
            <v>101.72283333333333</v>
          </cell>
          <cell r="Y31">
            <v>170.535</v>
          </cell>
        </row>
        <row r="32">
          <cell r="A32">
            <v>16</v>
          </cell>
          <cell r="B32" t="str">
            <v>Common Area Maintenance</v>
          </cell>
          <cell r="E32">
            <v>94.813320000000004</v>
          </cell>
          <cell r="F32">
            <v>94.813320000000004</v>
          </cell>
          <cell r="G32">
            <v>94.813320000000004</v>
          </cell>
          <cell r="H32">
            <v>94.813320000000004</v>
          </cell>
          <cell r="I32">
            <v>94.813320000000004</v>
          </cell>
          <cell r="J32">
            <v>94.813320000000004</v>
          </cell>
          <cell r="K32">
            <v>94.813320000000004</v>
          </cell>
          <cell r="L32">
            <v>94.813320000000004</v>
          </cell>
          <cell r="M32">
            <v>94.813320000000004</v>
          </cell>
          <cell r="N32">
            <v>94.813320000000004</v>
          </cell>
          <cell r="O32">
            <v>94.813320000000004</v>
          </cell>
          <cell r="P32">
            <v>94.813320000000004</v>
          </cell>
          <cell r="T32">
            <v>0</v>
          </cell>
          <cell r="U32">
            <v>1137.7598399999999</v>
          </cell>
          <cell r="V32">
            <v>430.04613000000006</v>
          </cell>
          <cell r="W32">
            <v>0</v>
          </cell>
          <cell r="X32">
            <v>707.71370999999988</v>
          </cell>
          <cell r="Y32">
            <v>1137.7598399999999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20.947795291298277</v>
          </cell>
          <cell r="F33">
            <v>20.947795291298277</v>
          </cell>
          <cell r="G33">
            <v>20.750795291298278</v>
          </cell>
          <cell r="H33">
            <v>20.947795291298277</v>
          </cell>
          <cell r="I33">
            <v>20.739795291298279</v>
          </cell>
          <cell r="J33">
            <v>20.958795291298276</v>
          </cell>
          <cell r="K33">
            <v>20.955803456771278</v>
          </cell>
          <cell r="L33">
            <v>22.831803456771279</v>
          </cell>
          <cell r="M33">
            <v>20.966803456771277</v>
          </cell>
          <cell r="N33">
            <v>20.74780345677128</v>
          </cell>
          <cell r="O33">
            <v>20.966803456771277</v>
          </cell>
          <cell r="P33">
            <v>20.758803456771279</v>
          </cell>
          <cell r="R33">
            <v>0</v>
          </cell>
          <cell r="S33">
            <v>0</v>
          </cell>
          <cell r="T33">
            <v>0</v>
          </cell>
          <cell r="U33">
            <v>252.52059248841735</v>
          </cell>
          <cell r="V33">
            <v>193.86437853333331</v>
          </cell>
          <cell r="W33">
            <v>0</v>
          </cell>
          <cell r="X33">
            <v>58.656213955084041</v>
          </cell>
          <cell r="Y33">
            <v>252.52059248841735</v>
          </cell>
        </row>
        <row r="35">
          <cell r="B35" t="str">
            <v>Total Overhead Expenses</v>
          </cell>
          <cell r="C35">
            <v>0</v>
          </cell>
          <cell r="E35">
            <v>284.94421529129829</v>
          </cell>
          <cell r="F35">
            <v>309.94421529129835</v>
          </cell>
          <cell r="G35">
            <v>284.74721529129829</v>
          </cell>
          <cell r="H35">
            <v>289.94421529129829</v>
          </cell>
          <cell r="I35">
            <v>284.73621529129827</v>
          </cell>
          <cell r="J35">
            <v>286.26021529129827</v>
          </cell>
          <cell r="K35">
            <v>286.25722345677127</v>
          </cell>
          <cell r="L35">
            <v>288.1332234567713</v>
          </cell>
          <cell r="M35">
            <v>286.2682234567713</v>
          </cell>
          <cell r="N35">
            <v>286.0492234567713</v>
          </cell>
          <cell r="O35">
            <v>286.2682234567713</v>
          </cell>
          <cell r="P35">
            <v>286.06022345677127</v>
          </cell>
          <cell r="R35">
            <v>10.95</v>
          </cell>
          <cell r="S35">
            <v>10.95</v>
          </cell>
          <cell r="T35">
            <v>0</v>
          </cell>
          <cell r="U35">
            <v>3459.6126324884181</v>
          </cell>
          <cell r="V35">
            <v>1542.5351394857144</v>
          </cell>
          <cell r="W35">
            <v>0</v>
          </cell>
          <cell r="X35">
            <v>1917.0774930027037</v>
          </cell>
          <cell r="Y35">
            <v>3459.6126324884181</v>
          </cell>
        </row>
        <row r="37">
          <cell r="B37" t="str">
            <v>E.B.I.T.D.</v>
          </cell>
          <cell r="C37">
            <v>0</v>
          </cell>
          <cell r="E37">
            <v>132.51721391220735</v>
          </cell>
          <cell r="F37">
            <v>120.78321391220732</v>
          </cell>
          <cell r="G37">
            <v>277.54021391220761</v>
          </cell>
          <cell r="H37">
            <v>140.78321391220737</v>
          </cell>
          <cell r="I37">
            <v>172.52321391220738</v>
          </cell>
          <cell r="J37">
            <v>320.24721391220754</v>
          </cell>
          <cell r="K37">
            <v>143.66938919943442</v>
          </cell>
          <cell r="L37">
            <v>163.9033891994344</v>
          </cell>
          <cell r="M37">
            <v>266.37438919943446</v>
          </cell>
          <cell r="N37">
            <v>143.87738919943439</v>
          </cell>
          <cell r="O37">
            <v>275.21838919943451</v>
          </cell>
          <cell r="P37">
            <v>213.51838919943447</v>
          </cell>
          <cell r="R37">
            <v>-10.95</v>
          </cell>
          <cell r="S37">
            <v>-10.95</v>
          </cell>
          <cell r="T37">
            <v>0</v>
          </cell>
          <cell r="U37">
            <v>2370.9556186698519</v>
          </cell>
          <cell r="V37">
            <v>1610.8258301809528</v>
          </cell>
          <cell r="W37">
            <v>0</v>
          </cell>
          <cell r="X37">
            <v>760.12978848889907</v>
          </cell>
          <cell r="Y37">
            <v>2370.9556186698519</v>
          </cell>
        </row>
        <row r="39">
          <cell r="A39">
            <v>18</v>
          </cell>
          <cell r="B39" t="str">
            <v>Depreciation</v>
          </cell>
          <cell r="E39">
            <v>58.149062499999999</v>
          </cell>
          <cell r="F39">
            <v>58.149062499999999</v>
          </cell>
          <cell r="G39">
            <v>58.149062499999999</v>
          </cell>
          <cell r="H39">
            <v>58.149062499999999</v>
          </cell>
          <cell r="I39">
            <v>58.149062499999999</v>
          </cell>
          <cell r="J39">
            <v>58.149062499999999</v>
          </cell>
          <cell r="K39">
            <v>58.149062499999999</v>
          </cell>
          <cell r="L39">
            <v>58.149062499999999</v>
          </cell>
          <cell r="M39">
            <v>58.149062499999999</v>
          </cell>
          <cell r="N39">
            <v>58.149062499999999</v>
          </cell>
          <cell r="O39">
            <v>58.149062499999999</v>
          </cell>
          <cell r="P39">
            <v>58.149062499999999</v>
          </cell>
          <cell r="Q39" t="str">
            <v xml:space="preserve"> </v>
          </cell>
          <cell r="R39" t="e">
            <v>#REF!</v>
          </cell>
          <cell r="S39" t="e">
            <v>#REF!</v>
          </cell>
          <cell r="T39" t="e">
            <v>#REF!</v>
          </cell>
          <cell r="U39">
            <v>697.78875000000005</v>
          </cell>
          <cell r="V39">
            <v>400.42122392708336</v>
          </cell>
          <cell r="W39">
            <v>0</v>
          </cell>
          <cell r="X39">
            <v>297.36752607291669</v>
          </cell>
          <cell r="Y39">
            <v>697.78875000000005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0.44</v>
          </cell>
          <cell r="W40">
            <v>0</v>
          </cell>
          <cell r="X40">
            <v>-0.44</v>
          </cell>
          <cell r="Y40">
            <v>0</v>
          </cell>
        </row>
        <row r="41">
          <cell r="A41">
            <v>20</v>
          </cell>
          <cell r="B41" t="str">
            <v>External Interest</v>
          </cell>
          <cell r="T41">
            <v>0</v>
          </cell>
          <cell r="U41">
            <v>0</v>
          </cell>
          <cell r="V41">
            <v>123.2876712328767</v>
          </cell>
          <cell r="W41">
            <v>0</v>
          </cell>
          <cell r="X41">
            <v>-123.2876712328767</v>
          </cell>
          <cell r="Y41">
            <v>0</v>
          </cell>
        </row>
        <row r="42">
          <cell r="A42">
            <v>21</v>
          </cell>
          <cell r="B42" t="str">
            <v>Intercompany Interest Income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E.B.T.</v>
          </cell>
          <cell r="C44">
            <v>0</v>
          </cell>
          <cell r="E44">
            <v>74.368151412207354</v>
          </cell>
          <cell r="F44">
            <v>62.634151412207316</v>
          </cell>
          <cell r="G44">
            <v>219.39115141220759</v>
          </cell>
          <cell r="H44">
            <v>82.634151412207373</v>
          </cell>
          <cell r="I44">
            <v>114.37415141220738</v>
          </cell>
          <cell r="J44">
            <v>262.09815141220753</v>
          </cell>
          <cell r="K44">
            <v>85.52032669943442</v>
          </cell>
          <cell r="L44">
            <v>105.7543266994344</v>
          </cell>
          <cell r="M44">
            <v>208.22532669943445</v>
          </cell>
          <cell r="N44">
            <v>85.72832669943439</v>
          </cell>
          <cell r="O44">
            <v>217.0693266994345</v>
          </cell>
          <cell r="P44">
            <v>155.36932669943445</v>
          </cell>
          <cell r="Q44" t="e">
            <v>#VALUE!</v>
          </cell>
          <cell r="R44" t="e">
            <v>#REF!</v>
          </cell>
          <cell r="S44" t="e">
            <v>#REF!</v>
          </cell>
          <cell r="T44" t="e">
            <v>#REF!</v>
          </cell>
          <cell r="U44">
            <v>1673.1668686698517</v>
          </cell>
          <cell r="V44">
            <v>1086.6769350209929</v>
          </cell>
          <cell r="W44">
            <v>0</v>
          </cell>
          <cell r="X44">
            <v>586.48993364885882</v>
          </cell>
          <cell r="Y44">
            <v>1673.1668686698517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74.368151412207354</v>
          </cell>
          <cell r="F50">
            <v>62.634151412207316</v>
          </cell>
          <cell r="G50">
            <v>219.39115141220759</v>
          </cell>
          <cell r="H50">
            <v>82.634151412207373</v>
          </cell>
          <cell r="I50">
            <v>114.37415141220738</v>
          </cell>
          <cell r="J50">
            <v>262.09815141220753</v>
          </cell>
          <cell r="K50">
            <v>85.52032669943442</v>
          </cell>
          <cell r="L50">
            <v>105.7543266994344</v>
          </cell>
          <cell r="M50">
            <v>208.22532669943445</v>
          </cell>
          <cell r="N50">
            <v>85.72832669943439</v>
          </cell>
          <cell r="O50">
            <v>217.0693266994345</v>
          </cell>
          <cell r="P50">
            <v>155.36932669943445</v>
          </cell>
          <cell r="Q50" t="e">
            <v>#VALUE!</v>
          </cell>
          <cell r="R50" t="e">
            <v>#REF!</v>
          </cell>
          <cell r="S50" t="e">
            <v>#REF!</v>
          </cell>
          <cell r="T50" t="e">
            <v>#REF!</v>
          </cell>
          <cell r="U50">
            <v>1673.1668686698517</v>
          </cell>
          <cell r="V50">
            <v>1086.6769350209929</v>
          </cell>
          <cell r="W50">
            <v>0</v>
          </cell>
          <cell r="X50">
            <v>586.48993364885882</v>
          </cell>
          <cell r="Y50">
            <v>1673.1668686698517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28</v>
          </cell>
          <cell r="W53">
            <v>52</v>
          </cell>
          <cell r="X53">
            <v>24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85.26</v>
          </cell>
          <cell r="F54">
            <v>88.2</v>
          </cell>
          <cell r="G54">
            <v>117.6</v>
          </cell>
          <cell r="H54">
            <v>88.2</v>
          </cell>
          <cell r="I54">
            <v>94.08</v>
          </cell>
          <cell r="J54">
            <v>127.4</v>
          </cell>
          <cell r="K54">
            <v>88.2</v>
          </cell>
          <cell r="L54">
            <v>93.1</v>
          </cell>
          <cell r="M54">
            <v>115.64</v>
          </cell>
          <cell r="N54">
            <v>88.2</v>
          </cell>
          <cell r="O54">
            <v>117.6</v>
          </cell>
          <cell r="P54">
            <v>103.88</v>
          </cell>
          <cell r="T54">
            <v>0</v>
          </cell>
          <cell r="U54">
            <v>1207.3599999999999</v>
          </cell>
          <cell r="V54">
            <v>678</v>
          </cell>
          <cell r="W54">
            <v>0</v>
          </cell>
          <cell r="X54">
            <v>529.36</v>
          </cell>
          <cell r="Y54">
            <v>1207.3599999999999</v>
          </cell>
        </row>
        <row r="55">
          <cell r="A55">
            <v>28</v>
          </cell>
          <cell r="B55" t="str">
            <v>Admissions</v>
          </cell>
          <cell r="E55">
            <v>87</v>
          </cell>
          <cell r="F55">
            <v>90</v>
          </cell>
          <cell r="G55">
            <v>120</v>
          </cell>
          <cell r="H55">
            <v>90</v>
          </cell>
          <cell r="I55">
            <v>96</v>
          </cell>
          <cell r="J55">
            <v>130</v>
          </cell>
          <cell r="K55">
            <v>90</v>
          </cell>
          <cell r="L55">
            <v>95</v>
          </cell>
          <cell r="M55">
            <v>118</v>
          </cell>
          <cell r="N55">
            <v>90</v>
          </cell>
          <cell r="O55">
            <v>120</v>
          </cell>
          <cell r="P55">
            <v>106</v>
          </cell>
          <cell r="T55">
            <v>0</v>
          </cell>
          <cell r="U55">
            <v>1232</v>
          </cell>
          <cell r="V55">
            <v>678</v>
          </cell>
          <cell r="W55">
            <v>0</v>
          </cell>
          <cell r="X55">
            <v>554</v>
          </cell>
          <cell r="Y55">
            <v>1232</v>
          </cell>
        </row>
        <row r="56">
          <cell r="B56" t="str">
            <v>Utilisation Rate</v>
          </cell>
          <cell r="E56">
            <v>0.33065766669707197</v>
          </cell>
          <cell r="F56">
            <v>0.34205965520386755</v>
          </cell>
          <cell r="G56">
            <v>0.36486363221745871</v>
          </cell>
          <cell r="H56">
            <v>0.34205965520386755</v>
          </cell>
          <cell r="I56">
            <v>0.36486363221745871</v>
          </cell>
          <cell r="J56">
            <v>0.39526893490224696</v>
          </cell>
          <cell r="K56">
            <v>0.34205965520386755</v>
          </cell>
          <cell r="L56">
            <v>0.36106296938186022</v>
          </cell>
          <cell r="M56">
            <v>0.35878257168050109</v>
          </cell>
          <cell r="N56">
            <v>0.34205965520386755</v>
          </cell>
          <cell r="O56">
            <v>0.36486363221745871</v>
          </cell>
          <cell r="P56">
            <v>0.40287026057344399</v>
          </cell>
          <cell r="Q56" t="str">
            <v xml:space="preserve"> </v>
          </cell>
          <cell r="R56" t="e">
            <v>#DIV/0!</v>
          </cell>
          <cell r="S56" t="e">
            <v>#DIV/0!</v>
          </cell>
          <cell r="T56" t="e">
            <v>#DIV/0!</v>
          </cell>
          <cell r="U56">
            <v>0.36018589334287593</v>
          </cell>
          <cell r="V56">
            <v>0.36812134321940032</v>
          </cell>
          <cell r="W56" t="str">
            <v>N.A.</v>
          </cell>
          <cell r="X56">
            <v>-7.9354498765243919E-3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>
            <v>6.8</v>
          </cell>
          <cell r="F57">
            <v>6.8</v>
          </cell>
          <cell r="G57">
            <v>6.8</v>
          </cell>
          <cell r="H57">
            <v>6.8</v>
          </cell>
          <cell r="I57">
            <v>6.8</v>
          </cell>
          <cell r="J57">
            <v>6.8</v>
          </cell>
          <cell r="K57">
            <v>6.8</v>
          </cell>
          <cell r="L57">
            <v>6.8</v>
          </cell>
          <cell r="M57">
            <v>6.8</v>
          </cell>
          <cell r="N57">
            <v>6.8</v>
          </cell>
          <cell r="O57">
            <v>6.8</v>
          </cell>
          <cell r="P57">
            <v>6.8</v>
          </cell>
          <cell r="R57" t="str">
            <v>N.A.</v>
          </cell>
          <cell r="S57" t="str">
            <v>N.A.</v>
          </cell>
          <cell r="U57">
            <v>6.8</v>
          </cell>
          <cell r="V57">
            <v>6.5325383480825971</v>
          </cell>
          <cell r="W57" t="str">
            <v>N.A.</v>
          </cell>
          <cell r="X57">
            <v>0.26746165191740179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>
            <v>2.3E-2</v>
          </cell>
          <cell r="F58">
            <v>2.3E-2</v>
          </cell>
          <cell r="G58">
            <v>2.3E-2</v>
          </cell>
          <cell r="H58">
            <v>2.3E-2</v>
          </cell>
          <cell r="I58">
            <v>2.3E-2</v>
          </cell>
          <cell r="J58">
            <v>2.3E-2</v>
          </cell>
          <cell r="K58">
            <v>2.3E-2</v>
          </cell>
          <cell r="L58">
            <v>2.3E-2</v>
          </cell>
          <cell r="M58">
            <v>2.3E-2</v>
          </cell>
          <cell r="N58">
            <v>2.3E-2</v>
          </cell>
          <cell r="O58">
            <v>2.3E-2</v>
          </cell>
          <cell r="P58">
            <v>2.3E-2</v>
          </cell>
          <cell r="R58">
            <v>2.5999999999999999E-2</v>
          </cell>
          <cell r="S58">
            <v>2.5999999999999999E-2</v>
          </cell>
          <cell r="T58">
            <v>2.5999999999999999E-2</v>
          </cell>
          <cell r="U58">
            <v>2.3E-2</v>
          </cell>
          <cell r="V58">
            <v>2.1451147319939825E-2</v>
          </cell>
          <cell r="W58" t="str">
            <v>N.A.</v>
          </cell>
          <cell r="X58">
            <v>1.5488526800601747E-3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>
            <v>0.20499999999999999</v>
          </cell>
          <cell r="F59">
            <v>0.20499999999999999</v>
          </cell>
          <cell r="G59">
            <v>0.20499999999999999</v>
          </cell>
          <cell r="H59">
            <v>0.20499999999999999</v>
          </cell>
          <cell r="I59">
            <v>0.20499999999999999</v>
          </cell>
          <cell r="J59">
            <v>0.20499999999999999</v>
          </cell>
          <cell r="K59">
            <v>0.20499999999999999</v>
          </cell>
          <cell r="L59">
            <v>0.20499999999999999</v>
          </cell>
          <cell r="M59">
            <v>0.20499999999999999</v>
          </cell>
          <cell r="N59">
            <v>0.20499999999999999</v>
          </cell>
          <cell r="O59">
            <v>0.20499999999999999</v>
          </cell>
          <cell r="P59">
            <v>0.20499999999999999</v>
          </cell>
          <cell r="Q59" t="str">
            <v xml:space="preserve"> </v>
          </cell>
          <cell r="R59" t="str">
            <v>N.A.</v>
          </cell>
          <cell r="S59" t="str">
            <v>N.A.</v>
          </cell>
          <cell r="U59">
            <v>0.20499999999999999</v>
          </cell>
          <cell r="V59">
            <v>0.16056734583437565</v>
          </cell>
          <cell r="W59" t="str">
            <v>N.A.</v>
          </cell>
          <cell r="X59">
            <v>4.4432654165624419E-2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>
            <v>1.2</v>
          </cell>
          <cell r="F60">
            <v>1.2</v>
          </cell>
          <cell r="G60">
            <v>1.2</v>
          </cell>
          <cell r="H60">
            <v>1.2</v>
          </cell>
          <cell r="I60">
            <v>1.2</v>
          </cell>
          <cell r="J60">
            <v>1.2</v>
          </cell>
          <cell r="K60">
            <v>1.2</v>
          </cell>
          <cell r="L60">
            <v>1.2</v>
          </cell>
          <cell r="M60">
            <v>1.2</v>
          </cell>
          <cell r="N60">
            <v>1.2</v>
          </cell>
          <cell r="O60">
            <v>1.2</v>
          </cell>
          <cell r="P60">
            <v>1.2</v>
          </cell>
          <cell r="R60" t="str">
            <v>N.A.</v>
          </cell>
          <cell r="S60" t="str">
            <v>N.A.</v>
          </cell>
          <cell r="U60">
            <v>1.2</v>
          </cell>
          <cell r="V60">
            <v>1.1556165191740413</v>
          </cell>
          <cell r="W60" t="str">
            <v>N.A.</v>
          </cell>
          <cell r="X60">
            <v>4.4383480825958666E-2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>
            <v>0.46500000000000002</v>
          </cell>
          <cell r="F61">
            <v>0.46500000000000002</v>
          </cell>
          <cell r="G61">
            <v>0.46500000000000002</v>
          </cell>
          <cell r="H61">
            <v>0.46500000000000002</v>
          </cell>
          <cell r="I61">
            <v>0.46500000000000002</v>
          </cell>
          <cell r="J61">
            <v>0.46500000000000002</v>
          </cell>
          <cell r="K61">
            <v>0.46500000000000002</v>
          </cell>
          <cell r="L61">
            <v>0.46500000000000002</v>
          </cell>
          <cell r="M61">
            <v>0.46500000000000002</v>
          </cell>
          <cell r="N61">
            <v>0.46500000000000002</v>
          </cell>
          <cell r="O61">
            <v>0.46500000000000002</v>
          </cell>
          <cell r="P61">
            <v>0.46500000000000002</v>
          </cell>
          <cell r="R61" t="str">
            <v>N.A.</v>
          </cell>
          <cell r="S61" t="str">
            <v>N.A.</v>
          </cell>
          <cell r="U61">
            <v>0.46500000000000002</v>
          </cell>
          <cell r="V61">
            <v>0.46278360130962293</v>
          </cell>
          <cell r="W61" t="str">
            <v>N.A.</v>
          </cell>
          <cell r="X61">
            <v>2.2163986903771526E-3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>
            <v>7.3494809212014151E-2</v>
          </cell>
          <cell r="F62">
            <v>7.1044982238280346E-2</v>
          </cell>
          <cell r="G62">
            <v>5.4631775894396543E-2</v>
          </cell>
          <cell r="H62">
            <v>7.1044982238280346E-2</v>
          </cell>
          <cell r="I62">
            <v>6.6604670848387837E-2</v>
          </cell>
          <cell r="J62">
            <v>5.0429331594827577E-2</v>
          </cell>
          <cell r="K62">
            <v>7.2353506008378393E-2</v>
          </cell>
          <cell r="L62">
            <v>6.8545426744779536E-2</v>
          </cell>
          <cell r="M62">
            <v>5.6555764802003465E-2</v>
          </cell>
          <cell r="N62">
            <v>7.2353506008378393E-2</v>
          </cell>
          <cell r="O62">
            <v>5.5613168721970072E-2</v>
          </cell>
          <cell r="P62">
            <v>6.2958304213551031E-2</v>
          </cell>
          <cell r="Q62" t="str">
            <v xml:space="preserve"> </v>
          </cell>
          <cell r="R62" t="str">
            <v>N.A.</v>
          </cell>
          <cell r="S62" t="str">
            <v>N.A.</v>
          </cell>
          <cell r="T62" t="str">
            <v>N.A.</v>
          </cell>
          <cell r="U62">
            <v>6.3509746089778815E-2</v>
          </cell>
          <cell r="V62">
            <v>6.9323298625449808E-2</v>
          </cell>
          <cell r="W62" t="str">
            <v>N.A.</v>
          </cell>
          <cell r="X62">
            <v>-5.8135525356709933E-3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>
            <v>6.2470587830212032E-2</v>
          </cell>
          <cell r="F63">
            <v>6.03882349025383E-2</v>
          </cell>
          <cell r="G63">
            <v>4.6437009510237062E-2</v>
          </cell>
          <cell r="H63">
            <v>6.03882349025383E-2</v>
          </cell>
          <cell r="I63">
            <v>5.6613970221129656E-2</v>
          </cell>
          <cell r="J63">
            <v>4.2864931855603437E-2</v>
          </cell>
          <cell r="K63">
            <v>6.1500480107121634E-2</v>
          </cell>
          <cell r="L63">
            <v>5.8263612733062603E-2</v>
          </cell>
          <cell r="M63">
            <v>4.8072400081702944E-2</v>
          </cell>
          <cell r="N63">
            <v>6.1500480107121634E-2</v>
          </cell>
          <cell r="O63">
            <v>4.7271193413674563E-2</v>
          </cell>
          <cell r="P63">
            <v>5.3514558581518372E-2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>
            <v>5.3983284176311992E-2</v>
          </cell>
          <cell r="V63">
            <v>5.8903223791058376E-2</v>
          </cell>
          <cell r="W63" t="str">
            <v>N.A.</v>
          </cell>
          <cell r="X63">
            <v>-4.9199396147463839E-3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>
            <v>0.49976470264169626</v>
          </cell>
          <cell r="F64">
            <v>0.4831058792203064</v>
          </cell>
          <cell r="G64">
            <v>0.3714960760818965</v>
          </cell>
          <cell r="H64">
            <v>0.4831058792203064</v>
          </cell>
          <cell r="I64">
            <v>0.45291176176903725</v>
          </cell>
          <cell r="J64">
            <v>0.3429194548448275</v>
          </cell>
          <cell r="K64">
            <v>0.49200384085697307</v>
          </cell>
          <cell r="L64">
            <v>0.46610890186450082</v>
          </cell>
          <cell r="M64">
            <v>0.38457920065362355</v>
          </cell>
          <cell r="N64">
            <v>0.49200384085697307</v>
          </cell>
          <cell r="O64">
            <v>0.3781695473093965</v>
          </cell>
          <cell r="P64">
            <v>0.42811646865214698</v>
          </cell>
          <cell r="Q64" t="str">
            <v xml:space="preserve"> </v>
          </cell>
          <cell r="R64" t="e">
            <v>#DIV/0!</v>
          </cell>
          <cell r="S64" t="e">
            <v>#DIV/0!</v>
          </cell>
          <cell r="T64" t="e">
            <v>#DIV/0!</v>
          </cell>
          <cell r="U64">
            <v>0.43186627341049583</v>
          </cell>
          <cell r="V64">
            <v>0.45285710668633244</v>
          </cell>
          <cell r="W64" t="str">
            <v>N.A.</v>
          </cell>
          <cell r="X64">
            <v>-2.0990833275836618E-2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>
            <v>0.54059421870546454</v>
          </cell>
          <cell r="F65">
            <v>0.54096062020445368</v>
          </cell>
          <cell r="G65">
            <v>0.54262960896895462</v>
          </cell>
          <cell r="H65">
            <v>0.54096062020445368</v>
          </cell>
          <cell r="I65">
            <v>0.5416309260085983</v>
          </cell>
          <cell r="J65">
            <v>0.54335493752014141</v>
          </cell>
          <cell r="K65">
            <v>0.53995485603267002</v>
          </cell>
          <cell r="L65">
            <v>0.54056689772014832</v>
          </cell>
          <cell r="M65">
            <v>0.5416859534460996</v>
          </cell>
          <cell r="N65">
            <v>0.53995485603267002</v>
          </cell>
          <cell r="O65">
            <v>0.54185678932663595</v>
          </cell>
          <cell r="P65">
            <v>0.540536724396246</v>
          </cell>
          <cell r="Q65" t="str">
            <v xml:space="preserve"> </v>
          </cell>
          <cell r="R65" t="e">
            <v>#DIV/0!</v>
          </cell>
          <cell r="S65" t="e">
            <v>#DIV/0!</v>
          </cell>
          <cell r="T65" t="e">
            <v>#DIV/0!</v>
          </cell>
          <cell r="U65">
            <v>0.54133487422254134</v>
          </cell>
          <cell r="V65">
            <v>0.54938829961557534</v>
          </cell>
          <cell r="W65" t="str">
            <v>N.A.</v>
          </cell>
          <cell r="X65">
            <v>-8.0534253930339972E-3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>
            <v>2.712647501520676E-2</v>
          </cell>
          <cell r="F66">
            <v>2.6308824477817631E-2</v>
          </cell>
          <cell r="G66">
            <v>2.0025338198760859E-2</v>
          </cell>
          <cell r="H66">
            <v>2.6308824477817631E-2</v>
          </cell>
          <cell r="I66">
            <v>2.4566611012093988E-2</v>
          </cell>
          <cell r="J66">
            <v>1.8776463993122314E-2</v>
          </cell>
          <cell r="K66">
            <v>2.6318882119535467E-2</v>
          </cell>
          <cell r="L66">
            <v>2.7303357335282368E-2</v>
          </cell>
          <cell r="M66">
            <v>2.0551116872095931E-2</v>
          </cell>
          <cell r="N66">
            <v>2.605765007027732E-2</v>
          </cell>
          <cell r="O66">
            <v>2.023379462207224E-2</v>
          </cell>
          <cell r="P66">
            <v>2.2460720572580802E-2</v>
          </cell>
          <cell r="Q66" t="str">
            <v xml:space="preserve"> </v>
          </cell>
          <cell r="R66" t="str">
            <v>N.A.</v>
          </cell>
          <cell r="S66" t="str">
            <v>N.A.</v>
          </cell>
          <cell r="T66" t="str">
            <v>N.A.</v>
          </cell>
          <cell r="U66">
            <v>2.3445090990258672E-2</v>
          </cell>
          <cell r="V66">
            <v>3.3775651535928271E-2</v>
          </cell>
          <cell r="W66" t="str">
            <v>N.A.</v>
          </cell>
          <cell r="X66">
            <v>-1.0330560545669599E-2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>
            <v>0.17160397274683856</v>
          </cell>
          <cell r="F67">
            <v>0.15169445426092004</v>
          </cell>
          <cell r="G67">
            <v>0.26783728379215599</v>
          </cell>
          <cell r="H67">
            <v>0.17681292053574219</v>
          </cell>
          <cell r="I67">
            <v>0.20435643781478083</v>
          </cell>
          <cell r="J67">
            <v>0.28690152259928997</v>
          </cell>
          <cell r="K67">
            <v>0.18043773536651408</v>
          </cell>
          <cell r="L67">
            <v>0.19600347437507501</v>
          </cell>
          <cell r="M67">
            <v>0.26109326657530196</v>
          </cell>
          <cell r="N67">
            <v>0.18069896741577218</v>
          </cell>
          <cell r="O67">
            <v>0.26559663111071297</v>
          </cell>
          <cell r="P67">
            <v>0.23102376237160846</v>
          </cell>
          <cell r="Q67" t="str">
            <v xml:space="preserve">  </v>
          </cell>
          <cell r="R67" t="e">
            <v>#DIV/0!</v>
          </cell>
          <cell r="S67" t="e">
            <v>#DIV/0!</v>
          </cell>
          <cell r="T67" t="e">
            <v>#DIV/0!</v>
          </cell>
          <cell r="U67">
            <v>0.22012965226243639</v>
          </cell>
          <cell r="V67">
            <v>0.28064305746560586</v>
          </cell>
          <cell r="W67" t="str">
            <v>N.A.</v>
          </cell>
          <cell r="X67">
            <v>-6.0513405203169474E-2</v>
          </cell>
          <cell r="Y67" t="str">
            <v>N.A.</v>
          </cell>
        </row>
        <row r="68">
          <cell r="B68" t="str">
            <v>No of Concession Transactions</v>
          </cell>
          <cell r="E68">
            <v>20</v>
          </cell>
          <cell r="F68">
            <v>23</v>
          </cell>
          <cell r="G68">
            <v>25</v>
          </cell>
          <cell r="H68">
            <v>20</v>
          </cell>
          <cell r="I68">
            <v>21</v>
          </cell>
          <cell r="J68">
            <v>28</v>
          </cell>
          <cell r="K68">
            <v>22</v>
          </cell>
          <cell r="L68">
            <v>25</v>
          </cell>
          <cell r="M68">
            <v>28</v>
          </cell>
          <cell r="N68">
            <v>21.253</v>
          </cell>
          <cell r="O68">
            <v>30</v>
          </cell>
          <cell r="P68">
            <v>30</v>
          </cell>
          <cell r="Q68" t="str">
            <v/>
          </cell>
          <cell r="R68">
            <v>20.744</v>
          </cell>
          <cell r="S68">
            <v>21.744</v>
          </cell>
          <cell r="T68">
            <v>22.744</v>
          </cell>
          <cell r="U68">
            <v>293.25299999999999</v>
          </cell>
          <cell r="V68">
            <v>221</v>
          </cell>
          <cell r="W68" t="str">
            <v>N.A.</v>
          </cell>
          <cell r="X68">
            <v>72.252999999999986</v>
          </cell>
          <cell r="Y68" t="str">
            <v>N.A.</v>
          </cell>
        </row>
        <row r="69">
          <cell r="B69" t="str">
            <v>Strike Rate %(No of Trans/Adm)</v>
          </cell>
          <cell r="E69">
            <v>0.22988505747126436</v>
          </cell>
          <cell r="F69">
            <v>0.25555555555555554</v>
          </cell>
          <cell r="G69">
            <v>0.20833333333333334</v>
          </cell>
          <cell r="H69">
            <v>0.22222222222222221</v>
          </cell>
          <cell r="I69">
            <v>0.21875</v>
          </cell>
          <cell r="J69">
            <v>0.2153846153846154</v>
          </cell>
          <cell r="K69">
            <v>0.24444444444444444</v>
          </cell>
          <cell r="L69">
            <v>0.26315789473684209</v>
          </cell>
          <cell r="M69">
            <v>0.23728813559322035</v>
          </cell>
          <cell r="N69">
            <v>0.23614444444444443</v>
          </cell>
          <cell r="O69">
            <v>0.25</v>
          </cell>
          <cell r="P69">
            <v>0.28301886792452829</v>
          </cell>
          <cell r="Q69" t="str">
            <v/>
          </cell>
          <cell r="R69" t="e">
            <v>#DIV/0!</v>
          </cell>
          <cell r="S69" t="e">
            <v>#DIV/0!</v>
          </cell>
          <cell r="T69" t="e">
            <v>#DIV/0!</v>
          </cell>
          <cell r="U69">
            <v>0.23803003246753246</v>
          </cell>
          <cell r="V69">
            <v>0.32595870206489674</v>
          </cell>
          <cell r="W69" t="str">
            <v>N.A.</v>
          </cell>
          <cell r="X69">
            <v>-8.7928669597364284E-2</v>
          </cell>
          <cell r="Y69" t="str">
            <v>N.A.</v>
          </cell>
        </row>
        <row r="70">
          <cell r="B70" t="str">
            <v>Ave Sales (Total Sale/No of Trans) (S$)</v>
          </cell>
          <cell r="E70">
            <v>5.22</v>
          </cell>
          <cell r="F70">
            <v>4.6956521739130439</v>
          </cell>
          <cell r="G70">
            <v>5.76</v>
          </cell>
          <cell r="H70">
            <v>5.4</v>
          </cell>
          <cell r="I70">
            <v>5.4857142857142849</v>
          </cell>
          <cell r="J70">
            <v>5.5714285714285712</v>
          </cell>
          <cell r="K70">
            <v>4.9090909090909092</v>
          </cell>
          <cell r="L70">
            <v>4.5599999999999996</v>
          </cell>
          <cell r="M70">
            <v>5.0571428571428569</v>
          </cell>
          <cell r="N70">
            <v>5.0816355338069918</v>
          </cell>
          <cell r="O70">
            <v>4.8</v>
          </cell>
          <cell r="P70">
            <v>4.24</v>
          </cell>
          <cell r="Q70" t="str">
            <v/>
          </cell>
          <cell r="R70">
            <v>0</v>
          </cell>
          <cell r="S70">
            <v>0</v>
          </cell>
          <cell r="T70">
            <v>0</v>
          </cell>
          <cell r="U70">
            <v>5.0413806508373318</v>
          </cell>
          <cell r="V70">
            <v>3.5452850678733032</v>
          </cell>
          <cell r="W70" t="str">
            <v>N.A.</v>
          </cell>
          <cell r="X70">
            <v>1.4960955829640286</v>
          </cell>
          <cell r="Y70" t="str">
            <v>N.A.</v>
          </cell>
        </row>
        <row r="71">
          <cell r="B71" t="str">
            <v xml:space="preserve">Total Concession Combo Sales </v>
          </cell>
          <cell r="E71">
            <v>49</v>
          </cell>
          <cell r="F71">
            <v>50</v>
          </cell>
          <cell r="G71">
            <v>58</v>
          </cell>
          <cell r="H71">
            <v>43</v>
          </cell>
          <cell r="I71">
            <v>46</v>
          </cell>
          <cell r="J71">
            <v>68</v>
          </cell>
          <cell r="K71">
            <v>47</v>
          </cell>
          <cell r="L71">
            <v>52</v>
          </cell>
          <cell r="M71">
            <v>59</v>
          </cell>
          <cell r="N71">
            <v>45</v>
          </cell>
          <cell r="O71">
            <v>64</v>
          </cell>
          <cell r="P71">
            <v>61</v>
          </cell>
          <cell r="Q71" t="str">
            <v/>
          </cell>
          <cell r="R71">
            <v>43.881999999999998</v>
          </cell>
          <cell r="S71">
            <v>44.881999999999998</v>
          </cell>
          <cell r="T71">
            <v>45.881999999999998</v>
          </cell>
          <cell r="U71">
            <v>642</v>
          </cell>
          <cell r="V71">
            <v>321</v>
          </cell>
          <cell r="W71" t="str">
            <v>N.A.</v>
          </cell>
          <cell r="X71">
            <v>321</v>
          </cell>
          <cell r="Y71" t="str">
            <v>N.A.</v>
          </cell>
        </row>
        <row r="72">
          <cell r="B72" t="str">
            <v>Combo Sales as % of Total Sales</v>
          </cell>
          <cell r="E72">
            <v>0.46934865900383144</v>
          </cell>
          <cell r="F72">
            <v>0.46296296296296297</v>
          </cell>
          <cell r="G72">
            <v>0.40277777777777779</v>
          </cell>
          <cell r="H72">
            <v>0.39814814814814814</v>
          </cell>
          <cell r="I72">
            <v>0.39930555555555558</v>
          </cell>
          <cell r="J72">
            <v>0.4358974358974359</v>
          </cell>
          <cell r="K72">
            <v>0.43518518518518517</v>
          </cell>
          <cell r="L72">
            <v>0.45614035087719296</v>
          </cell>
          <cell r="M72">
            <v>0.41666666666666669</v>
          </cell>
          <cell r="N72">
            <v>0.41666666666666669</v>
          </cell>
          <cell r="O72">
            <v>0.44444444444444442</v>
          </cell>
          <cell r="P72">
            <v>0.47955974842767302</v>
          </cell>
          <cell r="Q72" t="str">
            <v/>
          </cell>
          <cell r="R72" t="e">
            <v>#DIV/0!</v>
          </cell>
          <cell r="S72" t="e">
            <v>#DIV/0!</v>
          </cell>
          <cell r="T72" t="e">
            <v>#DIV/0!</v>
          </cell>
          <cell r="U72">
            <v>0.43425324675324678</v>
          </cell>
          <cell r="V72">
            <v>0.4096958805781179</v>
          </cell>
          <cell r="W72" t="str">
            <v>N.A.</v>
          </cell>
          <cell r="X72">
            <v>2.4557366175128881E-2</v>
          </cell>
          <cell r="Y72" t="str">
            <v>N.A.</v>
          </cell>
        </row>
        <row r="73">
          <cell r="B73" t="str">
            <v>No of Payroll hours Paid</v>
          </cell>
          <cell r="E73">
            <v>4</v>
          </cell>
          <cell r="F73">
            <v>4</v>
          </cell>
          <cell r="G73">
            <v>5</v>
          </cell>
          <cell r="H73">
            <v>4</v>
          </cell>
          <cell r="I73">
            <v>4</v>
          </cell>
          <cell r="J73">
            <v>5</v>
          </cell>
          <cell r="K73">
            <v>4</v>
          </cell>
          <cell r="L73">
            <v>4</v>
          </cell>
          <cell r="M73">
            <v>5</v>
          </cell>
          <cell r="N73">
            <v>4</v>
          </cell>
          <cell r="O73">
            <v>4</v>
          </cell>
          <cell r="P73">
            <v>5</v>
          </cell>
          <cell r="Q73" t="str">
            <v/>
          </cell>
          <cell r="R73">
            <v>4.5860000000000003</v>
          </cell>
          <cell r="S73">
            <v>4.5860000000000003</v>
          </cell>
          <cell r="T73">
            <v>4.5860000000000003</v>
          </cell>
          <cell r="U73">
            <v>92</v>
          </cell>
          <cell r="V73">
            <v>57</v>
          </cell>
          <cell r="W73" t="str">
            <v>N.A.</v>
          </cell>
          <cell r="X73">
            <v>35</v>
          </cell>
          <cell r="Y73" t="str">
            <v>N.A.</v>
          </cell>
        </row>
        <row r="74">
          <cell r="B74" t="str">
            <v>Admissions/labour hour paid</v>
          </cell>
          <cell r="E74">
            <v>12.428571428571429</v>
          </cell>
          <cell r="F74">
            <v>12.857142857142858</v>
          </cell>
          <cell r="G74">
            <v>13.333333333333334</v>
          </cell>
          <cell r="H74">
            <v>12.857142857142858</v>
          </cell>
          <cell r="I74">
            <v>13.714285714285714</v>
          </cell>
          <cell r="J74">
            <v>14.444444444444445</v>
          </cell>
          <cell r="K74">
            <v>12.857142857142858</v>
          </cell>
          <cell r="L74">
            <v>13.571428571428571</v>
          </cell>
          <cell r="M74">
            <v>14.75</v>
          </cell>
          <cell r="N74">
            <v>12.857142857142858</v>
          </cell>
          <cell r="O74">
            <v>13.333333333333334</v>
          </cell>
          <cell r="P74">
            <v>13.25</v>
          </cell>
          <cell r="Q74" t="str">
            <v/>
          </cell>
          <cell r="R74">
            <v>0</v>
          </cell>
          <cell r="S74">
            <v>0</v>
          </cell>
          <cell r="T74">
            <v>0</v>
          </cell>
          <cell r="U74">
            <v>13.391304347826088</v>
          </cell>
          <cell r="V74">
            <v>11.894736842105264</v>
          </cell>
          <cell r="W74" t="str">
            <v>N.A.</v>
          </cell>
          <cell r="X74">
            <v>1.4965675057208241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2.265625</v>
          </cell>
          <cell r="F77">
            <v>2.265625</v>
          </cell>
          <cell r="G77">
            <v>2.265625</v>
          </cell>
          <cell r="H77">
            <v>2.265625</v>
          </cell>
          <cell r="I77">
            <v>2.265625</v>
          </cell>
          <cell r="J77">
            <v>2.265625</v>
          </cell>
          <cell r="K77">
            <v>2.265625</v>
          </cell>
          <cell r="L77">
            <v>2.265625</v>
          </cell>
          <cell r="M77">
            <v>2.265625</v>
          </cell>
          <cell r="N77">
            <v>2.265625</v>
          </cell>
          <cell r="O77">
            <v>2.265625</v>
          </cell>
          <cell r="P77">
            <v>2.265625</v>
          </cell>
          <cell r="T77">
            <v>0</v>
          </cell>
          <cell r="U77">
            <v>27.1875</v>
          </cell>
          <cell r="V77">
            <v>32.08625</v>
          </cell>
          <cell r="W77">
            <v>0</v>
          </cell>
          <cell r="X77">
            <v>-4.8987499999999997</v>
          </cell>
          <cell r="Y77">
            <v>27.1875</v>
          </cell>
        </row>
        <row r="78">
          <cell r="A78">
            <v>53</v>
          </cell>
          <cell r="B78" t="str">
            <v>Auditorium Rentals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T78">
            <v>0</v>
          </cell>
          <cell r="U78">
            <v>24</v>
          </cell>
          <cell r="V78">
            <v>10.821999999999999</v>
          </cell>
          <cell r="W78">
            <v>0</v>
          </cell>
          <cell r="X78">
            <v>13.178000000000001</v>
          </cell>
          <cell r="Y78">
            <v>24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5.6243333333333325</v>
          </cell>
          <cell r="F82">
            <v>5.6243333333333325</v>
          </cell>
          <cell r="G82">
            <v>5.6243333333333325</v>
          </cell>
          <cell r="H82">
            <v>5.6243333333333325</v>
          </cell>
          <cell r="I82">
            <v>5.6243333333333325</v>
          </cell>
          <cell r="J82">
            <v>5.6243333333333325</v>
          </cell>
          <cell r="K82">
            <v>5.6243333333333325</v>
          </cell>
          <cell r="L82">
            <v>5.6243333333333325</v>
          </cell>
          <cell r="M82">
            <v>5.6243333333333325</v>
          </cell>
          <cell r="N82">
            <v>5.6243333333333325</v>
          </cell>
          <cell r="O82">
            <v>5.6243333333333325</v>
          </cell>
          <cell r="P82">
            <v>5.6243333333333325</v>
          </cell>
          <cell r="T82">
            <v>0</v>
          </cell>
          <cell r="U82">
            <v>67.49199999999999</v>
          </cell>
          <cell r="V82">
            <v>34.58</v>
          </cell>
          <cell r="W82">
            <v>0</v>
          </cell>
          <cell r="X82">
            <v>32.911999999999992</v>
          </cell>
          <cell r="Y82">
            <v>67.49199999999999</v>
          </cell>
        </row>
        <row r="83">
          <cell r="C83">
            <v>0</v>
          </cell>
          <cell r="E83">
            <v>9.8899583333333325</v>
          </cell>
          <cell r="F83">
            <v>9.8899583333333325</v>
          </cell>
          <cell r="G83">
            <v>9.8899583333333325</v>
          </cell>
          <cell r="H83">
            <v>9.8899583333333325</v>
          </cell>
          <cell r="I83">
            <v>9.8899583333333325</v>
          </cell>
          <cell r="J83">
            <v>9.8899583333333325</v>
          </cell>
          <cell r="K83">
            <v>9.8899583333333325</v>
          </cell>
          <cell r="L83">
            <v>9.8899583333333325</v>
          </cell>
          <cell r="M83">
            <v>9.8899583333333325</v>
          </cell>
          <cell r="N83">
            <v>9.8899583333333325</v>
          </cell>
          <cell r="O83">
            <v>9.8899583333333325</v>
          </cell>
          <cell r="P83">
            <v>9.8899583333333325</v>
          </cell>
          <cell r="R83">
            <v>0</v>
          </cell>
          <cell r="S83">
            <v>0</v>
          </cell>
          <cell r="T83">
            <v>0</v>
          </cell>
          <cell r="U83">
            <v>118.67949999999999</v>
          </cell>
          <cell r="V83">
            <v>77.488249999999994</v>
          </cell>
          <cell r="W83">
            <v>0</v>
          </cell>
          <cell r="X83">
            <v>41.191249999999997</v>
          </cell>
          <cell r="Y83">
            <v>118.67949999999999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1.1832</v>
          </cell>
          <cell r="F86">
            <v>1.224</v>
          </cell>
          <cell r="G86">
            <v>1.6320000000000001</v>
          </cell>
          <cell r="H86">
            <v>1.224</v>
          </cell>
          <cell r="I86">
            <v>1.3055999999999999</v>
          </cell>
          <cell r="J86">
            <v>1.768</v>
          </cell>
          <cell r="K86">
            <v>1.224</v>
          </cell>
          <cell r="L86">
            <v>1.292</v>
          </cell>
          <cell r="M86">
            <v>1.6048</v>
          </cell>
          <cell r="N86">
            <v>1.224</v>
          </cell>
          <cell r="O86">
            <v>1.6320000000000001</v>
          </cell>
          <cell r="P86">
            <v>1.4416</v>
          </cell>
          <cell r="U86">
            <v>16.755199999999999</v>
          </cell>
          <cell r="V86">
            <v>8.8581220000000016</v>
          </cell>
          <cell r="W86">
            <v>0</v>
          </cell>
          <cell r="X86">
            <v>7.8970779999999969</v>
          </cell>
          <cell r="Y86">
            <v>16.755199999999999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1.1832</v>
          </cell>
          <cell r="F91">
            <v>1.224</v>
          </cell>
          <cell r="G91">
            <v>1.6320000000000001</v>
          </cell>
          <cell r="H91">
            <v>1.224</v>
          </cell>
          <cell r="I91">
            <v>1.3055999999999999</v>
          </cell>
          <cell r="J91">
            <v>1.768</v>
          </cell>
          <cell r="K91">
            <v>1.224</v>
          </cell>
          <cell r="L91">
            <v>1.292</v>
          </cell>
          <cell r="M91">
            <v>1.6048</v>
          </cell>
          <cell r="N91">
            <v>1.224</v>
          </cell>
          <cell r="O91">
            <v>1.6320000000000001</v>
          </cell>
          <cell r="P91">
            <v>1.4416</v>
          </cell>
          <cell r="U91">
            <v>16.755199999999999</v>
          </cell>
          <cell r="V91">
            <v>8.8581220000000016</v>
          </cell>
          <cell r="W91">
            <v>0</v>
          </cell>
          <cell r="X91">
            <v>7.8970779999999969</v>
          </cell>
          <cell r="Y91">
            <v>16.755199999999999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40.119659546494248</v>
          </cell>
          <cell r="F94">
            <v>40.119659546494248</v>
          </cell>
          <cell r="G94">
            <v>41.219659546494249</v>
          </cell>
          <cell r="H94">
            <v>40.119659546494248</v>
          </cell>
          <cell r="I94">
            <v>40.119659546494248</v>
          </cell>
          <cell r="J94">
            <v>41.219659546494249</v>
          </cell>
          <cell r="K94">
            <v>40.92047609379425</v>
          </cell>
          <cell r="L94">
            <v>40.92047609379425</v>
          </cell>
          <cell r="M94">
            <v>42.020476093794251</v>
          </cell>
          <cell r="N94">
            <v>40.92047609379425</v>
          </cell>
          <cell r="O94">
            <v>42.020476093794251</v>
          </cell>
          <cell r="P94">
            <v>42.020476093794251</v>
          </cell>
          <cell r="T94">
            <v>0</v>
          </cell>
          <cell r="U94">
            <v>491.74081384173098</v>
          </cell>
          <cell r="V94">
            <v>278.19983500000006</v>
          </cell>
          <cell r="W94">
            <v>0</v>
          </cell>
          <cell r="X94">
            <v>213.54097884173092</v>
          </cell>
          <cell r="Y94">
            <v>491.74081384173098</v>
          </cell>
        </row>
        <row r="95">
          <cell r="A95">
            <v>67</v>
          </cell>
          <cell r="B95" t="str">
            <v>Bonus/Commission</v>
          </cell>
          <cell r="E95">
            <v>2.0224695833333333</v>
          </cell>
          <cell r="F95">
            <v>2.0224695833333333</v>
          </cell>
          <cell r="G95">
            <v>2.0224695833333333</v>
          </cell>
          <cell r="H95">
            <v>2.0224695833333333</v>
          </cell>
          <cell r="I95">
            <v>2.0224695833333333</v>
          </cell>
          <cell r="J95">
            <v>2.0224695833333333</v>
          </cell>
          <cell r="K95">
            <v>2.0224695833333333</v>
          </cell>
          <cell r="L95">
            <v>2.0224695833333333</v>
          </cell>
          <cell r="M95">
            <v>2.0224695833333333</v>
          </cell>
          <cell r="N95">
            <v>2.0224695833333333</v>
          </cell>
          <cell r="O95">
            <v>2.0224695833333333</v>
          </cell>
          <cell r="P95">
            <v>2.0224695833333333</v>
          </cell>
          <cell r="T95">
            <v>0</v>
          </cell>
          <cell r="U95">
            <v>24.269634999999997</v>
          </cell>
          <cell r="V95">
            <v>18.586883333333336</v>
          </cell>
          <cell r="W95">
            <v>0</v>
          </cell>
          <cell r="X95">
            <v>5.6827516666666611</v>
          </cell>
          <cell r="Y95">
            <v>24.269634999999997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0.55300000000000005</v>
          </cell>
          <cell r="F97">
            <v>0.55300000000000005</v>
          </cell>
          <cell r="G97">
            <v>0.55300000000000005</v>
          </cell>
          <cell r="H97">
            <v>0.55300000000000005</v>
          </cell>
          <cell r="I97">
            <v>0.55300000000000005</v>
          </cell>
          <cell r="J97">
            <v>0.55300000000000005</v>
          </cell>
          <cell r="K97">
            <v>0.55300000000000005</v>
          </cell>
          <cell r="L97">
            <v>0.55300000000000005</v>
          </cell>
          <cell r="M97">
            <v>0.55300000000000005</v>
          </cell>
          <cell r="N97">
            <v>0.55300000000000005</v>
          </cell>
          <cell r="O97">
            <v>0.55300000000000005</v>
          </cell>
          <cell r="P97">
            <v>0.55300000000000005</v>
          </cell>
          <cell r="T97">
            <v>0</v>
          </cell>
          <cell r="U97">
            <v>6.6360000000000001</v>
          </cell>
          <cell r="V97">
            <v>4.76</v>
          </cell>
          <cell r="W97">
            <v>0</v>
          </cell>
          <cell r="X97">
            <v>1.8760000000000003</v>
          </cell>
          <cell r="Y97">
            <v>6.6360000000000001</v>
          </cell>
        </row>
        <row r="98">
          <cell r="A98">
            <v>70</v>
          </cell>
          <cell r="B98" t="str">
            <v>Miscellaneous</v>
          </cell>
          <cell r="E98">
            <v>0.78439999999999999</v>
          </cell>
          <cell r="F98">
            <v>0.78439999999999999</v>
          </cell>
          <cell r="G98">
            <v>0.78439999999999999</v>
          </cell>
          <cell r="H98">
            <v>0.78439999999999999</v>
          </cell>
          <cell r="I98">
            <v>0.78439999999999999</v>
          </cell>
          <cell r="J98">
            <v>0.78439999999999999</v>
          </cell>
          <cell r="K98">
            <v>0.78439999999999999</v>
          </cell>
          <cell r="L98">
            <v>0.78439999999999999</v>
          </cell>
          <cell r="M98">
            <v>0.78439999999999999</v>
          </cell>
          <cell r="N98">
            <v>0.78439999999999999</v>
          </cell>
          <cell r="O98">
            <v>0.78439999999999999</v>
          </cell>
          <cell r="P98">
            <v>0.78439999999999999</v>
          </cell>
          <cell r="T98">
            <v>0</v>
          </cell>
          <cell r="U98">
            <v>9.4127999999999989</v>
          </cell>
          <cell r="V98">
            <v>5.4904000000000011</v>
          </cell>
          <cell r="W98">
            <v>0</v>
          </cell>
          <cell r="X98">
            <v>3.9223999999999979</v>
          </cell>
          <cell r="Y98">
            <v>9.4127999999999989</v>
          </cell>
        </row>
        <row r="99">
          <cell r="C99">
            <v>0</v>
          </cell>
          <cell r="E99">
            <v>43.479529129827576</v>
          </cell>
          <cell r="F99">
            <v>43.479529129827576</v>
          </cell>
          <cell r="G99">
            <v>44.579529129827577</v>
          </cell>
          <cell r="H99">
            <v>43.479529129827576</v>
          </cell>
          <cell r="I99">
            <v>43.479529129827576</v>
          </cell>
          <cell r="J99">
            <v>44.579529129827577</v>
          </cell>
          <cell r="K99">
            <v>44.280345677127578</v>
          </cell>
          <cell r="L99">
            <v>44.280345677127578</v>
          </cell>
          <cell r="M99">
            <v>45.380345677127579</v>
          </cell>
          <cell r="N99">
            <v>44.280345677127578</v>
          </cell>
          <cell r="O99">
            <v>45.380345677127579</v>
          </cell>
          <cell r="P99">
            <v>45.380345677127579</v>
          </cell>
          <cell r="R99">
            <v>0</v>
          </cell>
          <cell r="S99">
            <v>0</v>
          </cell>
          <cell r="T99">
            <v>0</v>
          </cell>
          <cell r="U99">
            <v>532.05924884173089</v>
          </cell>
          <cell r="V99">
            <v>307.03711833333341</v>
          </cell>
          <cell r="W99">
            <v>0</v>
          </cell>
          <cell r="X99">
            <v>225.02213050839748</v>
          </cell>
          <cell r="Y99">
            <v>532.05924884173089</v>
          </cell>
        </row>
        <row r="100"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1.3</v>
          </cell>
          <cell r="F102">
            <v>1.3</v>
          </cell>
          <cell r="G102">
            <v>1.3</v>
          </cell>
          <cell r="H102">
            <v>1.3</v>
          </cell>
          <cell r="I102">
            <v>1.3</v>
          </cell>
          <cell r="J102">
            <v>1.3</v>
          </cell>
          <cell r="K102">
            <v>1.3</v>
          </cell>
          <cell r="L102">
            <v>1.3</v>
          </cell>
          <cell r="M102">
            <v>1.3</v>
          </cell>
          <cell r="N102">
            <v>1.3</v>
          </cell>
          <cell r="O102">
            <v>1.3</v>
          </cell>
          <cell r="P102">
            <v>1.3</v>
          </cell>
          <cell r="T102">
            <v>0</v>
          </cell>
          <cell r="U102">
            <v>15.6</v>
          </cell>
          <cell r="V102">
            <v>9.6349999999999998</v>
          </cell>
          <cell r="W102">
            <v>0</v>
          </cell>
          <cell r="X102">
            <v>5.9649999999999999</v>
          </cell>
          <cell r="Y102">
            <v>15.6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2</v>
          </cell>
          <cell r="F104">
            <v>2</v>
          </cell>
          <cell r="G104">
            <v>2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T104">
            <v>0</v>
          </cell>
          <cell r="U104">
            <v>24</v>
          </cell>
          <cell r="V104">
            <v>18.335833333333333</v>
          </cell>
          <cell r="W104">
            <v>0</v>
          </cell>
          <cell r="X104">
            <v>5.6641666666666666</v>
          </cell>
          <cell r="Y104">
            <v>24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6.3579999999999988</v>
          </cell>
          <cell r="W105">
            <v>0</v>
          </cell>
          <cell r="X105">
            <v>5.6420000000000012</v>
          </cell>
          <cell r="Y105">
            <v>12</v>
          </cell>
        </row>
        <row r="106">
          <cell r="A106">
            <v>75</v>
          </cell>
          <cell r="B106" t="str">
            <v>Credit Card Charges</v>
          </cell>
          <cell r="E106">
            <v>0.5</v>
          </cell>
          <cell r="F106">
            <v>0.5</v>
          </cell>
          <cell r="G106">
            <v>0.5</v>
          </cell>
          <cell r="H106">
            <v>0.5</v>
          </cell>
          <cell r="I106">
            <v>0.5</v>
          </cell>
          <cell r="J106">
            <v>0.5</v>
          </cell>
          <cell r="K106">
            <v>0.5</v>
          </cell>
          <cell r="L106">
            <v>0.5</v>
          </cell>
          <cell r="M106">
            <v>0.5</v>
          </cell>
          <cell r="N106">
            <v>0.5</v>
          </cell>
          <cell r="O106">
            <v>0.5</v>
          </cell>
          <cell r="P106">
            <v>0.5</v>
          </cell>
          <cell r="T106">
            <v>0</v>
          </cell>
          <cell r="U106">
            <v>6</v>
          </cell>
          <cell r="V106">
            <v>1.5549999999999999</v>
          </cell>
          <cell r="W106">
            <v>0</v>
          </cell>
          <cell r="X106">
            <v>4.4450000000000003</v>
          </cell>
          <cell r="Y106">
            <v>6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0.24</v>
          </cell>
          <cell r="F108">
            <v>0.24</v>
          </cell>
          <cell r="G108">
            <v>0.24</v>
          </cell>
          <cell r="H108">
            <v>0.24</v>
          </cell>
          <cell r="I108">
            <v>0.24</v>
          </cell>
          <cell r="J108">
            <v>0.24</v>
          </cell>
          <cell r="K108">
            <v>0.24</v>
          </cell>
          <cell r="L108">
            <v>0.24</v>
          </cell>
          <cell r="M108">
            <v>0.24</v>
          </cell>
          <cell r="N108">
            <v>0.24</v>
          </cell>
          <cell r="O108">
            <v>0.24</v>
          </cell>
          <cell r="P108">
            <v>0.24</v>
          </cell>
          <cell r="T108">
            <v>0</v>
          </cell>
          <cell r="U108">
            <v>2.88</v>
          </cell>
          <cell r="V108">
            <v>3.8674779999999984</v>
          </cell>
          <cell r="W108">
            <v>0</v>
          </cell>
          <cell r="X108">
            <v>-0.98747799999999764</v>
          </cell>
          <cell r="Y108">
            <v>2.88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6.4480000000000004</v>
          </cell>
          <cell r="F111">
            <v>6.4480000000000004</v>
          </cell>
          <cell r="G111">
            <v>6.24</v>
          </cell>
          <cell r="H111">
            <v>6.4480000000000004</v>
          </cell>
          <cell r="I111">
            <v>6.24</v>
          </cell>
          <cell r="J111">
            <v>6.4480000000000004</v>
          </cell>
          <cell r="K111">
            <v>6.4480000000000004</v>
          </cell>
          <cell r="L111">
            <v>8.3239999999999998</v>
          </cell>
          <cell r="M111">
            <v>6.4480000000000004</v>
          </cell>
          <cell r="N111">
            <v>6.24</v>
          </cell>
          <cell r="O111">
            <v>6.4480000000000004</v>
          </cell>
          <cell r="P111">
            <v>6.24</v>
          </cell>
          <cell r="T111">
            <v>0</v>
          </cell>
          <cell r="U111">
            <v>78.42</v>
          </cell>
          <cell r="V111">
            <v>56.227000000000004</v>
          </cell>
          <cell r="W111">
            <v>0</v>
          </cell>
          <cell r="X111">
            <v>22.192999999999998</v>
          </cell>
          <cell r="Y111">
            <v>78.42</v>
          </cell>
        </row>
        <row r="112">
          <cell r="A112">
            <v>81</v>
          </cell>
          <cell r="B112" t="str">
            <v>Telephone &amp; Faxes</v>
          </cell>
          <cell r="E112">
            <v>4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  <cell r="N112">
            <v>4</v>
          </cell>
          <cell r="O112">
            <v>4</v>
          </cell>
          <cell r="P112">
            <v>4</v>
          </cell>
          <cell r="T112">
            <v>0</v>
          </cell>
          <cell r="U112">
            <v>48</v>
          </cell>
          <cell r="V112">
            <v>29.887999999999998</v>
          </cell>
          <cell r="W112">
            <v>0</v>
          </cell>
          <cell r="X112">
            <v>18.112000000000002</v>
          </cell>
          <cell r="Y112">
            <v>48</v>
          </cell>
        </row>
        <row r="113">
          <cell r="A113">
            <v>82</v>
          </cell>
          <cell r="B113" t="str">
            <v>Stationery &amp; Printing</v>
          </cell>
          <cell r="E113">
            <v>0.6</v>
          </cell>
          <cell r="F113">
            <v>0.6</v>
          </cell>
          <cell r="G113">
            <v>0.6</v>
          </cell>
          <cell r="H113">
            <v>0.6</v>
          </cell>
          <cell r="I113">
            <v>0.6</v>
          </cell>
          <cell r="J113">
            <v>0.6</v>
          </cell>
          <cell r="K113">
            <v>0.6</v>
          </cell>
          <cell r="L113">
            <v>0.6</v>
          </cell>
          <cell r="M113">
            <v>0.6</v>
          </cell>
          <cell r="N113">
            <v>0.6</v>
          </cell>
          <cell r="O113">
            <v>0.6</v>
          </cell>
          <cell r="P113">
            <v>0.6</v>
          </cell>
          <cell r="T113">
            <v>0</v>
          </cell>
          <cell r="U113">
            <v>7.2</v>
          </cell>
          <cell r="V113">
            <v>10.143000000000001</v>
          </cell>
          <cell r="W113">
            <v>0</v>
          </cell>
          <cell r="X113">
            <v>-2.9430000000000023</v>
          </cell>
          <cell r="Y113">
            <v>7.2</v>
          </cell>
        </row>
        <row r="114">
          <cell r="A114">
            <v>83</v>
          </cell>
          <cell r="B114" t="str">
            <v>Uniforms &amp; Laundry</v>
          </cell>
          <cell r="E114">
            <v>0.2</v>
          </cell>
          <cell r="F114">
            <v>0.2</v>
          </cell>
          <cell r="G114">
            <v>0.2</v>
          </cell>
          <cell r="H114">
            <v>0.2</v>
          </cell>
          <cell r="I114">
            <v>0.2</v>
          </cell>
          <cell r="J114">
            <v>0.2</v>
          </cell>
          <cell r="K114">
            <v>0.2</v>
          </cell>
          <cell r="L114">
            <v>0.2</v>
          </cell>
          <cell r="M114">
            <v>0.2</v>
          </cell>
          <cell r="N114">
            <v>0.2</v>
          </cell>
          <cell r="O114">
            <v>0.2</v>
          </cell>
          <cell r="P114">
            <v>0.2</v>
          </cell>
          <cell r="T114">
            <v>0</v>
          </cell>
          <cell r="U114">
            <v>2.4</v>
          </cell>
          <cell r="V114">
            <v>2.629</v>
          </cell>
          <cell r="W114">
            <v>0</v>
          </cell>
          <cell r="X114">
            <v>-0.22900000000000009</v>
          </cell>
          <cell r="Y114">
            <v>2.4</v>
          </cell>
        </row>
        <row r="115">
          <cell r="A115">
            <v>84</v>
          </cell>
          <cell r="B115" t="str">
            <v>Freight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T115">
            <v>0</v>
          </cell>
          <cell r="U115">
            <v>0</v>
          </cell>
          <cell r="V115">
            <v>12.696</v>
          </cell>
          <cell r="W115">
            <v>0</v>
          </cell>
          <cell r="X115">
            <v>-12.696</v>
          </cell>
          <cell r="Y115">
            <v>0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2.5</v>
          </cell>
          <cell r="F117">
            <v>2.5</v>
          </cell>
          <cell r="G117">
            <v>2.5</v>
          </cell>
          <cell r="H117">
            <v>2.5</v>
          </cell>
          <cell r="I117">
            <v>2.5</v>
          </cell>
          <cell r="J117">
            <v>2.5</v>
          </cell>
          <cell r="K117">
            <v>2.5</v>
          </cell>
          <cell r="L117">
            <v>2.5</v>
          </cell>
          <cell r="M117">
            <v>2.5</v>
          </cell>
          <cell r="N117">
            <v>2.5</v>
          </cell>
          <cell r="O117">
            <v>2.5</v>
          </cell>
          <cell r="P117">
            <v>2.5</v>
          </cell>
          <cell r="T117">
            <v>0</v>
          </cell>
          <cell r="U117">
            <v>30</v>
          </cell>
          <cell r="V117">
            <v>27.247</v>
          </cell>
          <cell r="W117">
            <v>0</v>
          </cell>
          <cell r="X117">
            <v>2.7530000000000001</v>
          </cell>
          <cell r="Y117">
            <v>30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0.55979529129827588</v>
          </cell>
          <cell r="F119">
            <v>0.55979529129827588</v>
          </cell>
          <cell r="G119">
            <v>0.57079529129827589</v>
          </cell>
          <cell r="H119">
            <v>0.55979529129827588</v>
          </cell>
          <cell r="I119">
            <v>0.55979529129827588</v>
          </cell>
          <cell r="J119">
            <v>0.57079529129827589</v>
          </cell>
          <cell r="K119">
            <v>0.56780345677127586</v>
          </cell>
          <cell r="L119">
            <v>0.56780345677127586</v>
          </cell>
          <cell r="M119">
            <v>0.57880345677127587</v>
          </cell>
          <cell r="N119">
            <v>0.56780345677127586</v>
          </cell>
          <cell r="O119">
            <v>0.57880345677127587</v>
          </cell>
          <cell r="P119">
            <v>0.57880345677127587</v>
          </cell>
          <cell r="T119">
            <v>0</v>
          </cell>
          <cell r="U119">
            <v>6.8205924884173097</v>
          </cell>
          <cell r="V119">
            <v>5.0430672000000012</v>
          </cell>
          <cell r="W119">
            <v>0</v>
          </cell>
          <cell r="X119">
            <v>1.7775252884173085</v>
          </cell>
          <cell r="Y119">
            <v>6.8205924884173097</v>
          </cell>
        </row>
        <row r="120">
          <cell r="A120">
            <v>89</v>
          </cell>
          <cell r="B120" t="str">
            <v>Security</v>
          </cell>
          <cell r="E120">
            <v>1.3</v>
          </cell>
          <cell r="F120">
            <v>1.3</v>
          </cell>
          <cell r="G120">
            <v>1.3</v>
          </cell>
          <cell r="H120">
            <v>1.3</v>
          </cell>
          <cell r="I120">
            <v>1.3</v>
          </cell>
          <cell r="J120">
            <v>1.3</v>
          </cell>
          <cell r="K120">
            <v>1.3</v>
          </cell>
          <cell r="L120">
            <v>1.3</v>
          </cell>
          <cell r="M120">
            <v>1.3</v>
          </cell>
          <cell r="N120">
            <v>1.3</v>
          </cell>
          <cell r="O120">
            <v>1.3</v>
          </cell>
          <cell r="P120">
            <v>1.3</v>
          </cell>
          <cell r="U120">
            <v>15.6</v>
          </cell>
          <cell r="V120">
            <v>8.8000000000000007</v>
          </cell>
          <cell r="W120">
            <v>0</v>
          </cell>
          <cell r="X120">
            <v>6.8</v>
          </cell>
          <cell r="Y120">
            <v>15.6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0.3</v>
          </cell>
          <cell r="F124">
            <v>0.3</v>
          </cell>
          <cell r="G124">
            <v>0.3</v>
          </cell>
          <cell r="H124">
            <v>0.3</v>
          </cell>
          <cell r="I124">
            <v>0.3</v>
          </cell>
          <cell r="J124">
            <v>0.3</v>
          </cell>
          <cell r="K124">
            <v>0.3</v>
          </cell>
          <cell r="L124">
            <v>0.3</v>
          </cell>
          <cell r="M124">
            <v>0.3</v>
          </cell>
          <cell r="N124">
            <v>0.3</v>
          </cell>
          <cell r="O124">
            <v>0.3</v>
          </cell>
          <cell r="P124">
            <v>0.3</v>
          </cell>
          <cell r="T124">
            <v>0</v>
          </cell>
          <cell r="U124">
            <v>3.6</v>
          </cell>
          <cell r="V124">
            <v>1.44</v>
          </cell>
          <cell r="W124">
            <v>0</v>
          </cell>
          <cell r="X124">
            <v>2.16</v>
          </cell>
          <cell r="Y124">
            <v>3.6</v>
          </cell>
        </row>
        <row r="125">
          <cell r="C125">
            <v>0</v>
          </cell>
          <cell r="E125">
            <v>20.947795291298277</v>
          </cell>
          <cell r="F125">
            <v>20.947795291298277</v>
          </cell>
          <cell r="G125">
            <v>20.750795291298278</v>
          </cell>
          <cell r="H125">
            <v>20.947795291298277</v>
          </cell>
          <cell r="I125">
            <v>20.739795291298279</v>
          </cell>
          <cell r="J125">
            <v>20.958795291298276</v>
          </cell>
          <cell r="K125">
            <v>20.955803456771278</v>
          </cell>
          <cell r="L125">
            <v>22.831803456771279</v>
          </cell>
          <cell r="M125">
            <v>20.966803456771277</v>
          </cell>
          <cell r="N125">
            <v>20.74780345677128</v>
          </cell>
          <cell r="O125">
            <v>20.966803456771277</v>
          </cell>
          <cell r="P125">
            <v>20.758803456771279</v>
          </cell>
          <cell r="R125">
            <v>0</v>
          </cell>
          <cell r="S125">
            <v>0</v>
          </cell>
          <cell r="T125">
            <v>0</v>
          </cell>
          <cell r="U125">
            <v>252.52059248841729</v>
          </cell>
          <cell r="V125">
            <v>193.86437853333331</v>
          </cell>
          <cell r="W125">
            <v>0</v>
          </cell>
          <cell r="X125">
            <v>58.656213955083985</v>
          </cell>
          <cell r="Y125">
            <v>252.52059248841729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Mgmt fee income - CGV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T132">
            <v>0</v>
          </cell>
          <cell r="W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</sheetData>
      <sheetData sheetId="28" refreshError="1"/>
      <sheetData sheetId="29" refreshError="1">
        <row r="11">
          <cell r="A11">
            <v>1</v>
          </cell>
          <cell r="B11" t="str">
            <v>Net Film Revenue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A12">
            <v>2</v>
          </cell>
          <cell r="B12" t="str">
            <v>Concession Sales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>
            <v>3</v>
          </cell>
          <cell r="B13" t="str">
            <v>Rental Income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>
            <v>4</v>
          </cell>
          <cell r="B14" t="str">
            <v>Electronic Games income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5</v>
          </cell>
          <cell r="B15" t="str">
            <v>Screen Advertising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A16">
            <v>6</v>
          </cell>
          <cell r="B16" t="str">
            <v>Other Income</v>
          </cell>
          <cell r="C16">
            <v>0</v>
          </cell>
          <cell r="E16">
            <v>0.5</v>
          </cell>
          <cell r="F16">
            <v>0.5</v>
          </cell>
          <cell r="G16">
            <v>0.5</v>
          </cell>
          <cell r="H16">
            <v>0.5</v>
          </cell>
          <cell r="I16">
            <v>0.5</v>
          </cell>
          <cell r="J16">
            <v>0.5</v>
          </cell>
          <cell r="K16">
            <v>0.5</v>
          </cell>
          <cell r="L16">
            <v>0.5</v>
          </cell>
          <cell r="M16">
            <v>0.5</v>
          </cell>
          <cell r="N16">
            <v>0.5</v>
          </cell>
          <cell r="O16">
            <v>0.5</v>
          </cell>
          <cell r="P16">
            <v>0.5</v>
          </cell>
          <cell r="R16">
            <v>0</v>
          </cell>
          <cell r="S16">
            <v>0</v>
          </cell>
          <cell r="T16">
            <v>0</v>
          </cell>
          <cell r="U16">
            <v>6</v>
          </cell>
          <cell r="V16">
            <v>13.6</v>
          </cell>
          <cell r="W16">
            <v>5.0979999999999999</v>
          </cell>
          <cell r="X16">
            <v>-7.6</v>
          </cell>
          <cell r="Y16">
            <v>0.90200000000000014</v>
          </cell>
        </row>
        <row r="17">
          <cell r="B17" t="str">
            <v>TOTAL REVENUE</v>
          </cell>
          <cell r="C17">
            <v>0</v>
          </cell>
          <cell r="E17">
            <v>0.5</v>
          </cell>
          <cell r="F17">
            <v>0.5</v>
          </cell>
          <cell r="G17">
            <v>0.5</v>
          </cell>
          <cell r="H17">
            <v>0.5</v>
          </cell>
          <cell r="I17">
            <v>0.5</v>
          </cell>
          <cell r="J17">
            <v>0.5</v>
          </cell>
          <cell r="K17">
            <v>0.5</v>
          </cell>
          <cell r="L17">
            <v>0.5</v>
          </cell>
          <cell r="M17">
            <v>0.5</v>
          </cell>
          <cell r="N17">
            <v>0.5</v>
          </cell>
          <cell r="O17">
            <v>0.5</v>
          </cell>
          <cell r="P17">
            <v>0.5</v>
          </cell>
          <cell r="R17">
            <v>0</v>
          </cell>
          <cell r="S17">
            <v>0</v>
          </cell>
          <cell r="T17">
            <v>0</v>
          </cell>
          <cell r="U17">
            <v>6</v>
          </cell>
          <cell r="V17">
            <v>13.6</v>
          </cell>
          <cell r="W17">
            <v>5.0979999999999999</v>
          </cell>
          <cell r="X17">
            <v>-7.6</v>
          </cell>
          <cell r="Y17">
            <v>0.90200000000000014</v>
          </cell>
        </row>
        <row r="19">
          <cell r="A19">
            <v>7</v>
          </cell>
          <cell r="B19" t="str">
            <v>Film Hire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>
            <v>8</v>
          </cell>
          <cell r="B20" t="str">
            <v>Concession Cost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>
            <v>9</v>
          </cell>
          <cell r="B21" t="str">
            <v>Less Concession Rebates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>
            <v>10</v>
          </cell>
          <cell r="B22" t="str">
            <v>Advertising Cost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-1</v>
          </cell>
        </row>
        <row r="23">
          <cell r="A23">
            <v>11</v>
          </cell>
          <cell r="B23" t="str">
            <v>Other Cost</v>
          </cell>
          <cell r="C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12</v>
          </cell>
          <cell r="B24" t="str">
            <v>Direct Payroll</v>
          </cell>
          <cell r="C24">
            <v>0</v>
          </cell>
          <cell r="E24">
            <v>90.765082916666657</v>
          </cell>
          <cell r="F24">
            <v>90.765082916666657</v>
          </cell>
          <cell r="G24">
            <v>88.735082916666656</v>
          </cell>
          <cell r="H24">
            <v>87.865082916666665</v>
          </cell>
          <cell r="I24">
            <v>87.865082916666665</v>
          </cell>
          <cell r="J24">
            <v>87.865082916666665</v>
          </cell>
          <cell r="K24">
            <v>89.941772916666679</v>
          </cell>
          <cell r="L24">
            <v>89.941772916666679</v>
          </cell>
          <cell r="M24">
            <v>89.941772916666679</v>
          </cell>
          <cell r="N24">
            <v>89.941772916666679</v>
          </cell>
          <cell r="O24">
            <v>89.941772916666679</v>
          </cell>
          <cell r="P24">
            <v>89.941772916666679</v>
          </cell>
          <cell r="R24">
            <v>0</v>
          </cell>
          <cell r="S24">
            <v>0</v>
          </cell>
          <cell r="T24">
            <v>0</v>
          </cell>
          <cell r="U24">
            <v>1073.511135</v>
          </cell>
          <cell r="V24">
            <v>1092.7482116666667</v>
          </cell>
          <cell r="W24">
            <v>1211.7870000000003</v>
          </cell>
          <cell r="X24">
            <v>-19.237076666666781</v>
          </cell>
          <cell r="Y24">
            <v>-138.27586500000029</v>
          </cell>
        </row>
        <row r="25">
          <cell r="B25" t="str">
            <v>TOTAL COST</v>
          </cell>
          <cell r="C25">
            <v>0</v>
          </cell>
          <cell r="E25">
            <v>90.765082916666657</v>
          </cell>
          <cell r="F25">
            <v>90.765082916666657</v>
          </cell>
          <cell r="G25">
            <v>88.735082916666656</v>
          </cell>
          <cell r="H25">
            <v>87.865082916666665</v>
          </cell>
          <cell r="I25">
            <v>87.865082916666665</v>
          </cell>
          <cell r="J25">
            <v>87.865082916666665</v>
          </cell>
          <cell r="K25">
            <v>89.941772916666679</v>
          </cell>
          <cell r="L25">
            <v>89.941772916666679</v>
          </cell>
          <cell r="M25">
            <v>89.941772916666679</v>
          </cell>
          <cell r="N25">
            <v>89.941772916666679</v>
          </cell>
          <cell r="O25">
            <v>89.941772916666679</v>
          </cell>
          <cell r="P25">
            <v>89.941772916666679</v>
          </cell>
          <cell r="R25">
            <v>0</v>
          </cell>
          <cell r="S25">
            <v>0</v>
          </cell>
          <cell r="T25">
            <v>0</v>
          </cell>
          <cell r="U25">
            <v>1073.511135</v>
          </cell>
          <cell r="V25">
            <v>1092.7482116666667</v>
          </cell>
          <cell r="W25">
            <v>1212.7870000000003</v>
          </cell>
          <cell r="X25">
            <v>-19.237076666666781</v>
          </cell>
          <cell r="Y25">
            <v>-139.27586500000029</v>
          </cell>
        </row>
        <row r="27">
          <cell r="B27" t="str">
            <v>GROSS MARGIN</v>
          </cell>
          <cell r="C27">
            <v>0</v>
          </cell>
          <cell r="E27">
            <v>-90.265082916666657</v>
          </cell>
          <cell r="F27">
            <v>-90.265082916666657</v>
          </cell>
          <cell r="G27">
            <v>-88.235082916666656</v>
          </cell>
          <cell r="H27">
            <v>-87.365082916666665</v>
          </cell>
          <cell r="I27">
            <v>-87.365082916666665</v>
          </cell>
          <cell r="J27">
            <v>-87.365082916666665</v>
          </cell>
          <cell r="K27">
            <v>-89.441772916666679</v>
          </cell>
          <cell r="L27">
            <v>-89.441772916666679</v>
          </cell>
          <cell r="M27">
            <v>-89.441772916666679</v>
          </cell>
          <cell r="N27">
            <v>-89.441772916666679</v>
          </cell>
          <cell r="O27">
            <v>-89.441772916666679</v>
          </cell>
          <cell r="P27">
            <v>-89.441772916666679</v>
          </cell>
          <cell r="R27">
            <v>0</v>
          </cell>
          <cell r="S27">
            <v>0</v>
          </cell>
          <cell r="T27">
            <v>0</v>
          </cell>
          <cell r="U27">
            <v>-1067.511135</v>
          </cell>
          <cell r="V27">
            <v>-1079.1482116666668</v>
          </cell>
          <cell r="W27">
            <v>-1207.6890000000003</v>
          </cell>
          <cell r="X27">
            <v>11.637076666666871</v>
          </cell>
          <cell r="Y27">
            <v>140.17786500000034</v>
          </cell>
        </row>
        <row r="28">
          <cell r="X28" t="str">
            <v xml:space="preserve"> </v>
          </cell>
          <cell r="Y28" t="str">
            <v xml:space="preserve"> </v>
          </cell>
        </row>
        <row r="29">
          <cell r="A29">
            <v>13</v>
          </cell>
          <cell r="B29" t="str">
            <v>Direct Rent</v>
          </cell>
          <cell r="E29">
            <v>20.953899999999997</v>
          </cell>
          <cell r="F29">
            <v>20.953899999999997</v>
          </cell>
          <cell r="G29">
            <v>20.953899999999997</v>
          </cell>
          <cell r="H29">
            <v>20.953899999999997</v>
          </cell>
          <cell r="I29">
            <v>20.953899999999997</v>
          </cell>
          <cell r="J29">
            <v>20.953899999999997</v>
          </cell>
          <cell r="K29">
            <v>20.953899999999997</v>
          </cell>
          <cell r="L29">
            <v>20.953899999999997</v>
          </cell>
          <cell r="M29">
            <v>20.953899999999997</v>
          </cell>
          <cell r="N29">
            <v>20.953899999999997</v>
          </cell>
          <cell r="O29">
            <v>20.953899999999997</v>
          </cell>
          <cell r="P29">
            <v>20.953899999999997</v>
          </cell>
          <cell r="T29">
            <v>0</v>
          </cell>
          <cell r="U29">
            <v>251.44680000000002</v>
          </cell>
          <cell r="V29">
            <v>216.42934491871819</v>
          </cell>
          <cell r="W29">
            <v>199.74</v>
          </cell>
          <cell r="X29">
            <v>35.017455081281838</v>
          </cell>
          <cell r="Y29">
            <v>51.706800000000015</v>
          </cell>
        </row>
        <row r="30">
          <cell r="A30">
            <v>14</v>
          </cell>
          <cell r="B30" t="str">
            <v>Light, Heat and Power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T30">
            <v>0</v>
          </cell>
          <cell r="U30">
            <v>12</v>
          </cell>
          <cell r="V30">
            <v>7.7254799999999983</v>
          </cell>
          <cell r="W30">
            <v>7.9870000000000001</v>
          </cell>
          <cell r="X30">
            <v>4.2745200000000017</v>
          </cell>
          <cell r="Y30">
            <v>4.0129999999999999</v>
          </cell>
        </row>
        <row r="31">
          <cell r="A31">
            <v>15</v>
          </cell>
          <cell r="B31" t="str">
            <v>Repair &amp; Maintenance</v>
          </cell>
          <cell r="E31">
            <v>4.2</v>
          </cell>
          <cell r="F31">
            <v>4.2</v>
          </cell>
          <cell r="G31">
            <v>4.2</v>
          </cell>
          <cell r="H31">
            <v>4.2</v>
          </cell>
          <cell r="I31">
            <v>4.2</v>
          </cell>
          <cell r="J31">
            <v>4.2</v>
          </cell>
          <cell r="K31">
            <v>4.2</v>
          </cell>
          <cell r="L31">
            <v>4.2</v>
          </cell>
          <cell r="M31">
            <v>4.2</v>
          </cell>
          <cell r="N31">
            <v>4.2</v>
          </cell>
          <cell r="O31">
            <v>4.2</v>
          </cell>
          <cell r="P31">
            <v>4.2</v>
          </cell>
          <cell r="T31">
            <v>0</v>
          </cell>
          <cell r="U31">
            <v>50.4</v>
          </cell>
          <cell r="V31">
            <v>71.554509999999993</v>
          </cell>
          <cell r="W31">
            <v>40.314999999999998</v>
          </cell>
          <cell r="X31">
            <v>-21.154509999999981</v>
          </cell>
          <cell r="Y31">
            <v>10.085000000000001</v>
          </cell>
        </row>
        <row r="32">
          <cell r="A32">
            <v>16</v>
          </cell>
          <cell r="B32" t="str">
            <v>Common Area Maintenance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17</v>
          </cell>
          <cell r="B33" t="str">
            <v>Other Overhead Costs</v>
          </cell>
          <cell r="C33">
            <v>0</v>
          </cell>
          <cell r="E33">
            <v>37.070150829166664</v>
          </cell>
          <cell r="F33">
            <v>37.070150829166664</v>
          </cell>
          <cell r="G33">
            <v>37.049850829166672</v>
          </cell>
          <cell r="H33">
            <v>37.041150829166668</v>
          </cell>
          <cell r="I33">
            <v>37.041150829166668</v>
          </cell>
          <cell r="J33">
            <v>37.041150829166668</v>
          </cell>
          <cell r="K33">
            <v>37.061917729166666</v>
          </cell>
          <cell r="L33">
            <v>37.061917729166666</v>
          </cell>
          <cell r="M33">
            <v>37.061917729166666</v>
          </cell>
          <cell r="N33">
            <v>37.061917729166666</v>
          </cell>
          <cell r="O33">
            <v>37.061917729166666</v>
          </cell>
          <cell r="P33">
            <v>37.061917729166666</v>
          </cell>
          <cell r="R33">
            <v>0</v>
          </cell>
          <cell r="S33">
            <v>0</v>
          </cell>
          <cell r="T33">
            <v>0</v>
          </cell>
          <cell r="U33">
            <v>444.68511135000006</v>
          </cell>
          <cell r="V33">
            <v>496.03872999999999</v>
          </cell>
          <cell r="W33">
            <v>694.47800000000007</v>
          </cell>
          <cell r="X33">
            <v>-51.35361864999993</v>
          </cell>
          <cell r="Y33">
            <v>-249.79288865000001</v>
          </cell>
        </row>
        <row r="35">
          <cell r="B35" t="str">
            <v>Total Overhead Expenses</v>
          </cell>
          <cell r="C35">
            <v>0</v>
          </cell>
          <cell r="E35">
            <v>63.224050829166657</v>
          </cell>
          <cell r="F35">
            <v>63.224050829166657</v>
          </cell>
          <cell r="G35">
            <v>63.203750829166665</v>
          </cell>
          <cell r="H35">
            <v>63.195050829166661</v>
          </cell>
          <cell r="I35">
            <v>63.195050829166661</v>
          </cell>
          <cell r="J35">
            <v>63.195050829166661</v>
          </cell>
          <cell r="K35">
            <v>63.215817729166659</v>
          </cell>
          <cell r="L35">
            <v>63.215817729166659</v>
          </cell>
          <cell r="M35">
            <v>63.215817729166659</v>
          </cell>
          <cell r="N35">
            <v>63.215817729166659</v>
          </cell>
          <cell r="O35">
            <v>63.215817729166659</v>
          </cell>
          <cell r="P35">
            <v>63.215817729166659</v>
          </cell>
          <cell r="R35">
            <v>0</v>
          </cell>
          <cell r="S35">
            <v>0</v>
          </cell>
          <cell r="T35">
            <v>0</v>
          </cell>
          <cell r="U35">
            <v>758.53191135000009</v>
          </cell>
          <cell r="V35">
            <v>791.74806491871823</v>
          </cell>
          <cell r="W35">
            <v>942.52</v>
          </cell>
          <cell r="X35">
            <v>-33.216153568718141</v>
          </cell>
          <cell r="Y35">
            <v>-183.98808865000001</v>
          </cell>
        </row>
        <row r="37">
          <cell r="B37" t="str">
            <v>E.B.I.T.D.</v>
          </cell>
          <cell r="C37">
            <v>0</v>
          </cell>
          <cell r="E37">
            <v>-153.48913374583333</v>
          </cell>
          <cell r="F37">
            <v>-153.48913374583333</v>
          </cell>
          <cell r="G37">
            <v>-151.43883374583334</v>
          </cell>
          <cell r="H37">
            <v>-150.56013374583333</v>
          </cell>
          <cell r="I37">
            <v>-150.56013374583333</v>
          </cell>
          <cell r="J37">
            <v>-150.56013374583333</v>
          </cell>
          <cell r="K37">
            <v>-152.65759064583335</v>
          </cell>
          <cell r="L37">
            <v>-152.65759064583335</v>
          </cell>
          <cell r="M37">
            <v>-152.65759064583335</v>
          </cell>
          <cell r="N37">
            <v>-152.65759064583335</v>
          </cell>
          <cell r="O37">
            <v>-152.65759064583335</v>
          </cell>
          <cell r="P37">
            <v>-152.65759064583335</v>
          </cell>
          <cell r="R37">
            <v>0</v>
          </cell>
          <cell r="S37">
            <v>0</v>
          </cell>
          <cell r="T37">
            <v>0</v>
          </cell>
          <cell r="U37">
            <v>-1826.0430463500002</v>
          </cell>
          <cell r="V37">
            <v>-1870.8962765853851</v>
          </cell>
          <cell r="W37">
            <v>-2150.2090000000003</v>
          </cell>
          <cell r="X37">
            <v>44.853230235385013</v>
          </cell>
          <cell r="Y37">
            <v>324.16595365000035</v>
          </cell>
        </row>
        <row r="39">
          <cell r="A39">
            <v>18</v>
          </cell>
          <cell r="B39" t="str">
            <v>Depreciation</v>
          </cell>
          <cell r="E39">
            <v>33.989666666666665</v>
          </cell>
          <cell r="F39">
            <v>33.989666666666665</v>
          </cell>
          <cell r="G39">
            <v>33.989666666666665</v>
          </cell>
          <cell r="H39">
            <v>33.989666666666665</v>
          </cell>
          <cell r="I39">
            <v>33.989666666666665</v>
          </cell>
          <cell r="J39">
            <v>33.989666666666665</v>
          </cell>
          <cell r="K39">
            <v>33.989666666666665</v>
          </cell>
          <cell r="L39">
            <v>33.989666666666665</v>
          </cell>
          <cell r="M39">
            <v>33.989666666666665</v>
          </cell>
          <cell r="N39">
            <v>33.989666666666665</v>
          </cell>
          <cell r="O39">
            <v>33.989666666666665</v>
          </cell>
          <cell r="P39">
            <v>33.989666666666665</v>
          </cell>
          <cell r="T39">
            <v>0</v>
          </cell>
          <cell r="U39">
            <v>407.87599999999998</v>
          </cell>
          <cell r="V39">
            <v>122.57752000000001</v>
          </cell>
          <cell r="W39">
            <v>103.379</v>
          </cell>
          <cell r="X39">
            <v>285.29847999999998</v>
          </cell>
          <cell r="Y39">
            <v>304.49699999999996</v>
          </cell>
        </row>
        <row r="40">
          <cell r="A40">
            <v>19</v>
          </cell>
          <cell r="B40" t="str">
            <v>Fixed Assets Written Off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>
            <v>0</v>
          </cell>
          <cell r="U40">
            <v>0</v>
          </cell>
          <cell r="V40">
            <v>47.983849821315353</v>
          </cell>
          <cell r="W40">
            <v>0.125</v>
          </cell>
          <cell r="X40">
            <v>-47.983849821315353</v>
          </cell>
          <cell r="Y40">
            <v>-0.125</v>
          </cell>
        </row>
        <row r="41">
          <cell r="A41">
            <v>20</v>
          </cell>
          <cell r="B41" t="str">
            <v>External Interest</v>
          </cell>
          <cell r="E41">
            <v>127.83253424657536</v>
          </cell>
          <cell r="F41">
            <v>127.19554794520549</v>
          </cell>
          <cell r="G41">
            <v>122.47602739726027</v>
          </cell>
          <cell r="H41">
            <v>124.22294520547948</v>
          </cell>
          <cell r="I41">
            <v>119.59931506849318</v>
          </cell>
          <cell r="J41">
            <v>120.38510273972605</v>
          </cell>
          <cell r="K41">
            <v>118.3998287671233</v>
          </cell>
          <cell r="L41">
            <v>106.36643835616439</v>
          </cell>
          <cell r="M41">
            <v>117.12585616438356</v>
          </cell>
          <cell r="N41">
            <v>112.73116438356166</v>
          </cell>
          <cell r="O41">
            <v>114.04708904109589</v>
          </cell>
          <cell r="P41">
            <v>107.27054794520549</v>
          </cell>
          <cell r="T41">
            <v>0</v>
          </cell>
          <cell r="U41">
            <v>1417.652397260274</v>
          </cell>
          <cell r="V41">
            <v>3.9070800000000001</v>
          </cell>
          <cell r="W41">
            <v>0</v>
          </cell>
          <cell r="X41">
            <v>1413.7453172602741</v>
          </cell>
          <cell r="Y41">
            <v>1417.652397260274</v>
          </cell>
        </row>
        <row r="42">
          <cell r="A42">
            <v>21</v>
          </cell>
          <cell r="B42" t="str">
            <v>Intercompany Interest Income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22</v>
          </cell>
          <cell r="B43" t="str">
            <v>External Interest Income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0.16900000000000001</v>
          </cell>
          <cell r="J43">
            <v>0.222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T43">
            <v>0</v>
          </cell>
          <cell r="U43">
            <v>0.39100000000000001</v>
          </cell>
          <cell r="V43">
            <v>0</v>
          </cell>
          <cell r="W43">
            <v>0</v>
          </cell>
          <cell r="X43">
            <v>0.39100000000000001</v>
          </cell>
          <cell r="Y43">
            <v>0.39100000000000001</v>
          </cell>
        </row>
        <row r="44">
          <cell r="B44" t="str">
            <v>E.B.T.</v>
          </cell>
          <cell r="C44">
            <v>0</v>
          </cell>
          <cell r="E44">
            <v>-315.31133465907533</v>
          </cell>
          <cell r="F44">
            <v>-314.67434835770547</v>
          </cell>
          <cell r="G44">
            <v>-307.90452780976028</v>
          </cell>
          <cell r="H44">
            <v>-308.77274561797947</v>
          </cell>
          <cell r="I44">
            <v>-303.98011548099316</v>
          </cell>
          <cell r="J44">
            <v>-304.71290315222609</v>
          </cell>
          <cell r="K44">
            <v>-305.04708607962334</v>
          </cell>
          <cell r="L44">
            <v>-293.01369566866441</v>
          </cell>
          <cell r="M44">
            <v>-303.77311347688357</v>
          </cell>
          <cell r="N44">
            <v>-299.37842169606165</v>
          </cell>
          <cell r="O44">
            <v>-300.6943463535959</v>
          </cell>
          <cell r="P44">
            <v>-293.91780525770548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-3651.1804436102739</v>
          </cell>
          <cell r="V44">
            <v>-2045.3647264067004</v>
          </cell>
          <cell r="W44">
            <v>-2253.7130000000002</v>
          </cell>
          <cell r="X44">
            <v>-1605.8157172035735</v>
          </cell>
          <cell r="Y44">
            <v>-1397.4674436102737</v>
          </cell>
        </row>
        <row r="46">
          <cell r="A46">
            <v>23</v>
          </cell>
          <cell r="B46" t="str">
            <v>Taxation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24</v>
          </cell>
          <cell r="B47" t="str">
            <v>Adjustments</v>
          </cell>
          <cell r="C47">
            <v>0</v>
          </cell>
          <cell r="E47">
            <v>-18.3</v>
          </cell>
          <cell r="F47">
            <v>-18.3</v>
          </cell>
          <cell r="G47">
            <v>-18.3</v>
          </cell>
          <cell r="H47">
            <v>-18.3</v>
          </cell>
          <cell r="I47">
            <v>-18.3</v>
          </cell>
          <cell r="J47">
            <v>-18.3</v>
          </cell>
          <cell r="K47">
            <v>-18.3</v>
          </cell>
          <cell r="L47">
            <v>-18.3</v>
          </cell>
          <cell r="M47">
            <v>-18.3</v>
          </cell>
          <cell r="N47">
            <v>-18.3</v>
          </cell>
          <cell r="O47">
            <v>-18.3</v>
          </cell>
          <cell r="P47">
            <v>-18.3</v>
          </cell>
          <cell r="R47">
            <v>0</v>
          </cell>
          <cell r="S47">
            <v>0</v>
          </cell>
          <cell r="T47">
            <v>0</v>
          </cell>
          <cell r="U47">
            <v>-219.6</v>
          </cell>
          <cell r="V47">
            <v>-231.23731502155525</v>
          </cell>
          <cell r="W47">
            <v>-52.8</v>
          </cell>
          <cell r="X47">
            <v>11.637315021555196</v>
          </cell>
          <cell r="Y47">
            <v>-166.8</v>
          </cell>
        </row>
        <row r="48">
          <cell r="A48">
            <v>25</v>
          </cell>
          <cell r="B48" t="str">
            <v>Dividends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26</v>
          </cell>
          <cell r="B49" t="str">
            <v>Extraordinary Items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RETAINED PROFIT(LOSS)</v>
          </cell>
          <cell r="C50">
            <v>0</v>
          </cell>
          <cell r="E50">
            <v>-297.01133465907532</v>
          </cell>
          <cell r="F50">
            <v>-296.37434835770546</v>
          </cell>
          <cell r="G50">
            <v>-289.60452780976027</v>
          </cell>
          <cell r="H50">
            <v>-290.47274561797946</v>
          </cell>
          <cell r="I50">
            <v>-285.68011548099315</v>
          </cell>
          <cell r="J50">
            <v>-286.41290315222608</v>
          </cell>
          <cell r="K50">
            <v>-286.74708607962333</v>
          </cell>
          <cell r="L50">
            <v>-274.7136956686644</v>
          </cell>
          <cell r="M50">
            <v>-285.47311347688355</v>
          </cell>
          <cell r="N50">
            <v>-281.07842169606164</v>
          </cell>
          <cell r="O50">
            <v>-282.39434635359589</v>
          </cell>
          <cell r="P50">
            <v>-275.61780525770547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-3431.580443610274</v>
          </cell>
          <cell r="V50">
            <v>-1814.127411385145</v>
          </cell>
          <cell r="W50">
            <v>-2200.913</v>
          </cell>
          <cell r="X50">
            <v>-1617.4530322251289</v>
          </cell>
          <cell r="Y50">
            <v>-1230.6674436102739</v>
          </cell>
        </row>
        <row r="52">
          <cell r="B52" t="str">
            <v>RATIOS</v>
          </cell>
        </row>
        <row r="53">
          <cell r="B53" t="str">
            <v>No of week</v>
          </cell>
          <cell r="E53">
            <v>4</v>
          </cell>
          <cell r="F53">
            <v>4</v>
          </cell>
          <cell r="G53">
            <v>5</v>
          </cell>
          <cell r="H53">
            <v>4</v>
          </cell>
          <cell r="I53">
            <v>4</v>
          </cell>
          <cell r="J53">
            <v>5</v>
          </cell>
          <cell r="K53">
            <v>4</v>
          </cell>
          <cell r="L53">
            <v>4</v>
          </cell>
          <cell r="M53">
            <v>5</v>
          </cell>
          <cell r="N53">
            <v>4</v>
          </cell>
          <cell r="O53">
            <v>5</v>
          </cell>
          <cell r="P53">
            <v>4</v>
          </cell>
          <cell r="U53">
            <v>52</v>
          </cell>
          <cell r="V53">
            <v>52</v>
          </cell>
          <cell r="W53">
            <v>52</v>
          </cell>
          <cell r="X53">
            <v>0</v>
          </cell>
          <cell r="Y53">
            <v>0</v>
          </cell>
        </row>
        <row r="54">
          <cell r="A54">
            <v>27</v>
          </cell>
          <cell r="B54" t="str">
            <v>Pd Admissions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A55">
            <v>28</v>
          </cell>
          <cell r="B55" t="str">
            <v>Admissions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 t="str">
            <v>Utilisation Rate</v>
          </cell>
          <cell r="E56" t="str">
            <v>N.A.</v>
          </cell>
          <cell r="F56" t="str">
            <v>N.A.</v>
          </cell>
          <cell r="G56" t="str">
            <v>N.A.</v>
          </cell>
          <cell r="H56" t="str">
            <v>N.A.</v>
          </cell>
          <cell r="I56" t="str">
            <v>N.A.</v>
          </cell>
          <cell r="J56" t="str">
            <v>N.A.</v>
          </cell>
          <cell r="K56" t="str">
            <v>N.A.</v>
          </cell>
          <cell r="L56" t="str">
            <v>N.A.</v>
          </cell>
          <cell r="M56" t="str">
            <v>N.A.</v>
          </cell>
          <cell r="N56" t="str">
            <v>N.A.</v>
          </cell>
          <cell r="O56" t="str">
            <v>N.A.</v>
          </cell>
          <cell r="P56" t="str">
            <v>N.A.</v>
          </cell>
          <cell r="U56" t="str">
            <v>N.A.</v>
          </cell>
          <cell r="V56" t="str">
            <v>N.A.</v>
          </cell>
          <cell r="W56" t="str">
            <v>N.A.</v>
          </cell>
          <cell r="X56" t="str">
            <v>N.A.</v>
          </cell>
          <cell r="Y56" t="str">
            <v>N.A.</v>
          </cell>
        </row>
        <row r="57">
          <cell r="B57" t="str">
            <v>Ave. Admission Price (S$)</v>
          </cell>
          <cell r="C57" t="str">
            <v>N.A.</v>
          </cell>
          <cell r="E57" t="str">
            <v>N.A.</v>
          </cell>
          <cell r="F57" t="str">
            <v>N.A.</v>
          </cell>
          <cell r="G57" t="str">
            <v>N.A.</v>
          </cell>
          <cell r="H57" t="str">
            <v>N.A.</v>
          </cell>
          <cell r="I57" t="str">
            <v>N.A.</v>
          </cell>
          <cell r="J57" t="str">
            <v>N.A.</v>
          </cell>
          <cell r="K57" t="str">
            <v>N.A.</v>
          </cell>
          <cell r="L57" t="str">
            <v>N.A.</v>
          </cell>
          <cell r="M57" t="str">
            <v>N.A.</v>
          </cell>
          <cell r="N57" t="str">
            <v>N.A.</v>
          </cell>
          <cell r="O57" t="str">
            <v>N.A.</v>
          </cell>
          <cell r="P57" t="str">
            <v>N.A.</v>
          </cell>
          <cell r="R57" t="str">
            <v>N.A.</v>
          </cell>
          <cell r="S57" t="str">
            <v>N.A.</v>
          </cell>
          <cell r="T57" t="str">
            <v>N.A.</v>
          </cell>
          <cell r="U57" t="str">
            <v>N.A.</v>
          </cell>
          <cell r="V57" t="str">
            <v>N.A.</v>
          </cell>
          <cell r="W57" t="str">
            <v>N.A.</v>
          </cell>
          <cell r="X57" t="str">
            <v>N.A.</v>
          </cell>
          <cell r="Y57" t="str">
            <v>N.A.</v>
          </cell>
        </row>
        <row r="58">
          <cell r="B58" t="str">
            <v>Advert. Cost % of Box</v>
          </cell>
          <cell r="C58" t="str">
            <v>N.A.</v>
          </cell>
          <cell r="E58" t="str">
            <v>N.A.</v>
          </cell>
          <cell r="F58" t="str">
            <v>N.A.</v>
          </cell>
          <cell r="G58" t="str">
            <v>N.A.</v>
          </cell>
          <cell r="H58" t="str">
            <v>N.A.</v>
          </cell>
          <cell r="I58" t="str">
            <v>N.A.</v>
          </cell>
          <cell r="J58" t="str">
            <v>N.A.</v>
          </cell>
          <cell r="K58" t="str">
            <v>N.A.</v>
          </cell>
          <cell r="L58" t="str">
            <v>N.A.</v>
          </cell>
          <cell r="M58" t="str">
            <v>N.A.</v>
          </cell>
          <cell r="N58" t="str">
            <v>N.A.</v>
          </cell>
          <cell r="O58" t="str">
            <v>N.A.</v>
          </cell>
          <cell r="P58" t="str">
            <v>N.A.</v>
          </cell>
          <cell r="R58" t="str">
            <v>N.A.</v>
          </cell>
          <cell r="S58" t="str">
            <v>N.A.</v>
          </cell>
          <cell r="T58" t="str">
            <v>N.A.</v>
          </cell>
          <cell r="U58" t="str">
            <v>N.A.</v>
          </cell>
          <cell r="V58" t="str">
            <v>N.A.</v>
          </cell>
          <cell r="W58" t="str">
            <v>N.A.</v>
          </cell>
          <cell r="X58" t="str">
            <v>N.A.</v>
          </cell>
          <cell r="Y58" t="str">
            <v>N.A.</v>
          </cell>
        </row>
        <row r="59">
          <cell r="B59" t="str">
            <v>Concession Cost %</v>
          </cell>
          <cell r="C59" t="str">
            <v>N.A.</v>
          </cell>
          <cell r="E59" t="str">
            <v>N.A.</v>
          </cell>
          <cell r="F59" t="str">
            <v>N.A.</v>
          </cell>
          <cell r="G59" t="str">
            <v>N.A.</v>
          </cell>
          <cell r="H59" t="str">
            <v>N.A.</v>
          </cell>
          <cell r="I59" t="str">
            <v>N.A.</v>
          </cell>
          <cell r="J59" t="str">
            <v>N.A.</v>
          </cell>
          <cell r="K59" t="str">
            <v>N.A.</v>
          </cell>
          <cell r="L59" t="str">
            <v>N.A.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W59" t="str">
            <v>N.A.</v>
          </cell>
          <cell r="X59" t="str">
            <v>N.A.</v>
          </cell>
          <cell r="Y59" t="str">
            <v>N.A.</v>
          </cell>
        </row>
        <row r="60">
          <cell r="B60" t="str">
            <v>Concess. Rev per Patron (S$)</v>
          </cell>
          <cell r="C60" t="str">
            <v>N.A.</v>
          </cell>
          <cell r="E60" t="str">
            <v>N.A.</v>
          </cell>
          <cell r="F60" t="str">
            <v>N.A.</v>
          </cell>
          <cell r="G60" t="str">
            <v>N.A.</v>
          </cell>
          <cell r="H60" t="str">
            <v>N.A.</v>
          </cell>
          <cell r="I60" t="str">
            <v>N.A.</v>
          </cell>
          <cell r="J60" t="str">
            <v>N.A.</v>
          </cell>
          <cell r="K60" t="str">
            <v>N.A.</v>
          </cell>
          <cell r="L60" t="str">
            <v>N.A.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W60" t="str">
            <v>N.A.</v>
          </cell>
          <cell r="X60" t="str">
            <v>N.A.</v>
          </cell>
          <cell r="Y60" t="str">
            <v>N.A.</v>
          </cell>
        </row>
        <row r="61">
          <cell r="B61" t="str">
            <v>Film Hire : % of Net Box</v>
          </cell>
          <cell r="C61" t="str">
            <v>N.A.</v>
          </cell>
          <cell r="E61" t="str">
            <v>N.A.</v>
          </cell>
          <cell r="F61" t="str">
            <v>N.A.</v>
          </cell>
          <cell r="G61" t="str">
            <v>N.A.</v>
          </cell>
          <cell r="H61" t="str">
            <v>N.A.</v>
          </cell>
          <cell r="I61" t="str">
            <v>N.A.</v>
          </cell>
          <cell r="J61" t="str">
            <v>N.A.</v>
          </cell>
          <cell r="K61" t="str">
            <v>N.A.</v>
          </cell>
          <cell r="L61" t="str">
            <v>N.A.</v>
          </cell>
          <cell r="M61" t="str">
            <v>N.A.</v>
          </cell>
          <cell r="N61" t="str">
            <v>N.A.</v>
          </cell>
          <cell r="O61" t="str">
            <v>N.A.</v>
          </cell>
          <cell r="P61" t="str">
            <v>N.A.</v>
          </cell>
          <cell r="R61" t="str">
            <v>N.A.</v>
          </cell>
          <cell r="S61" t="str">
            <v>N.A.</v>
          </cell>
          <cell r="T61" t="str">
            <v>N.A.</v>
          </cell>
          <cell r="U61" t="str">
            <v>N.A.</v>
          </cell>
          <cell r="V61" t="str">
            <v>N.A.</v>
          </cell>
          <cell r="W61" t="str">
            <v>N.A.</v>
          </cell>
          <cell r="X61" t="str">
            <v>N.A.</v>
          </cell>
          <cell r="Y61" t="str">
            <v>N.A.</v>
          </cell>
        </row>
        <row r="62">
          <cell r="B62" t="str">
            <v>Direct Payroll : Net Box</v>
          </cell>
          <cell r="C62" t="str">
            <v>N.A.</v>
          </cell>
          <cell r="E62" t="str">
            <v>N.A.</v>
          </cell>
          <cell r="F62" t="str">
            <v>N.A.</v>
          </cell>
          <cell r="G62" t="str">
            <v>N.A.</v>
          </cell>
          <cell r="H62" t="str">
            <v>N.A.</v>
          </cell>
          <cell r="I62" t="str">
            <v>N.A.</v>
          </cell>
          <cell r="J62" t="str">
            <v>N.A.</v>
          </cell>
          <cell r="K62" t="str">
            <v>N.A.</v>
          </cell>
          <cell r="L62" t="str">
            <v>N.A.</v>
          </cell>
          <cell r="M62" t="str">
            <v>N.A.</v>
          </cell>
          <cell r="N62" t="str">
            <v>N.A.</v>
          </cell>
          <cell r="O62" t="str">
            <v>N.A.</v>
          </cell>
          <cell r="P62" t="str">
            <v>N.A.</v>
          </cell>
          <cell r="R62" t="str">
            <v>N.A.</v>
          </cell>
          <cell r="S62" t="str">
            <v>N.A.</v>
          </cell>
          <cell r="T62" t="str">
            <v>N.A.</v>
          </cell>
          <cell r="U62" t="str">
            <v>N.A.</v>
          </cell>
          <cell r="V62" t="str">
            <v>N.A.</v>
          </cell>
          <cell r="W62" t="str">
            <v>N.A.</v>
          </cell>
          <cell r="X62" t="str">
            <v>N.A.</v>
          </cell>
          <cell r="Y62" t="str">
            <v>N.A.</v>
          </cell>
        </row>
        <row r="63">
          <cell r="B63" t="str">
            <v>Direct Payroll : Net Box &amp; Conc.</v>
          </cell>
          <cell r="C63" t="str">
            <v>N.A.</v>
          </cell>
          <cell r="E63" t="str">
            <v>N.A.</v>
          </cell>
          <cell r="F63" t="str">
            <v>N.A.</v>
          </cell>
          <cell r="G63" t="str">
            <v>N.A.</v>
          </cell>
          <cell r="H63" t="str">
            <v>N.A.</v>
          </cell>
          <cell r="I63" t="str">
            <v>N.A.</v>
          </cell>
          <cell r="J63" t="str">
            <v>N.A.</v>
          </cell>
          <cell r="K63" t="str">
            <v>N.A.</v>
          </cell>
          <cell r="L63" t="str">
            <v>N.A.</v>
          </cell>
          <cell r="M63" t="str">
            <v>N.A.</v>
          </cell>
          <cell r="N63" t="str">
            <v>N.A.</v>
          </cell>
          <cell r="O63" t="str">
            <v>N.A.</v>
          </cell>
          <cell r="P63" t="str">
            <v>N.A.</v>
          </cell>
          <cell r="Q63" t="str">
            <v xml:space="preserve"> </v>
          </cell>
          <cell r="R63" t="str">
            <v>N.A.</v>
          </cell>
          <cell r="S63" t="str">
            <v>N.A.</v>
          </cell>
          <cell r="T63" t="str">
            <v>N.A.</v>
          </cell>
          <cell r="U63" t="str">
            <v>N.A.</v>
          </cell>
          <cell r="V63" t="str">
            <v>N.A.</v>
          </cell>
          <cell r="W63" t="str">
            <v>N.A.</v>
          </cell>
          <cell r="X63" t="str">
            <v>N.A.</v>
          </cell>
          <cell r="Y63" t="str">
            <v>N.A.</v>
          </cell>
        </row>
        <row r="64">
          <cell r="B64" t="str">
            <v>Direct Payroll of Admissions (S$)</v>
          </cell>
          <cell r="C64" t="str">
            <v>N.A.</v>
          </cell>
          <cell r="E64" t="str">
            <v>N.A.</v>
          </cell>
          <cell r="F64" t="str">
            <v>N.A.</v>
          </cell>
          <cell r="G64" t="str">
            <v>N.A.</v>
          </cell>
          <cell r="H64" t="str">
            <v>N.A.</v>
          </cell>
          <cell r="I64" t="str">
            <v>N.A.</v>
          </cell>
          <cell r="J64" t="str">
            <v>N.A.</v>
          </cell>
          <cell r="K64" t="str">
            <v>N.A.</v>
          </cell>
          <cell r="L64" t="str">
            <v>N.A.</v>
          </cell>
          <cell r="M64" t="str">
            <v>N.A.</v>
          </cell>
          <cell r="N64" t="str">
            <v>N.A.</v>
          </cell>
          <cell r="O64" t="str">
            <v>N.A.</v>
          </cell>
          <cell r="P64" t="str">
            <v>N.A.</v>
          </cell>
          <cell r="Q64" t="str">
            <v xml:space="preserve"> </v>
          </cell>
          <cell r="R64" t="str">
            <v>N.A.</v>
          </cell>
          <cell r="S64" t="str">
            <v>N.A.</v>
          </cell>
          <cell r="T64" t="str">
            <v>N.A.</v>
          </cell>
          <cell r="U64" t="str">
            <v>N.A.</v>
          </cell>
          <cell r="V64" t="str">
            <v>N.A.</v>
          </cell>
          <cell r="W64" t="str">
            <v>N.A.</v>
          </cell>
          <cell r="X64" t="str">
            <v>N.A.</v>
          </cell>
          <cell r="Y64" t="str">
            <v>N.A.</v>
          </cell>
        </row>
        <row r="65">
          <cell r="B65" t="str">
            <v>Gross Margin :Total Rev</v>
          </cell>
          <cell r="C65" t="str">
            <v>N.A.</v>
          </cell>
          <cell r="E65" t="str">
            <v>N.A.</v>
          </cell>
          <cell r="F65" t="str">
            <v>N.A.</v>
          </cell>
          <cell r="G65" t="str">
            <v>N.A.</v>
          </cell>
          <cell r="H65" t="str">
            <v>N.A.</v>
          </cell>
          <cell r="I65" t="str">
            <v>N.A.</v>
          </cell>
          <cell r="J65" t="str">
            <v>N.A.</v>
          </cell>
          <cell r="K65" t="str">
            <v>N.A.</v>
          </cell>
          <cell r="L65" t="str">
            <v>N.A.</v>
          </cell>
          <cell r="M65" t="str">
            <v>N.A.</v>
          </cell>
          <cell r="N65" t="str">
            <v>N.A.</v>
          </cell>
          <cell r="O65" t="str">
            <v>N.A.</v>
          </cell>
          <cell r="P65" t="str">
            <v>N.A.</v>
          </cell>
          <cell r="Q65" t="str">
            <v xml:space="preserve"> </v>
          </cell>
          <cell r="R65" t="str">
            <v>N.A.</v>
          </cell>
          <cell r="S65" t="str">
            <v>N.A.</v>
          </cell>
          <cell r="T65" t="str">
            <v>N.A.</v>
          </cell>
          <cell r="U65" t="str">
            <v>N.A.</v>
          </cell>
          <cell r="V65" t="str">
            <v>N.A.</v>
          </cell>
          <cell r="W65" t="str">
            <v>N.A.</v>
          </cell>
          <cell r="X65" t="str">
            <v>N.A.</v>
          </cell>
          <cell r="Y65" t="str">
            <v>N.A.</v>
          </cell>
        </row>
        <row r="66">
          <cell r="B66" t="str">
            <v>G&amp;A % of total revenue</v>
          </cell>
          <cell r="C66" t="str">
            <v>N.A.</v>
          </cell>
          <cell r="E66" t="str">
            <v>N.A.</v>
          </cell>
          <cell r="F66" t="str">
            <v>N.A.</v>
          </cell>
          <cell r="G66" t="str">
            <v>N.A.</v>
          </cell>
          <cell r="H66" t="str">
            <v>N.A.</v>
          </cell>
          <cell r="I66" t="str">
            <v>N.A.</v>
          </cell>
          <cell r="J66" t="str">
            <v>N.A.</v>
          </cell>
          <cell r="K66" t="str">
            <v>N.A.</v>
          </cell>
          <cell r="L66" t="str">
            <v>N.A.</v>
          </cell>
          <cell r="M66" t="str">
            <v>N.A.</v>
          </cell>
          <cell r="N66" t="str">
            <v>N.A.</v>
          </cell>
          <cell r="O66" t="str">
            <v>N.A.</v>
          </cell>
          <cell r="P66" t="str">
            <v>N.A.</v>
          </cell>
          <cell r="Q66" t="str">
            <v xml:space="preserve"> </v>
          </cell>
          <cell r="R66" t="str">
            <v>N.A.</v>
          </cell>
          <cell r="S66" t="str">
            <v>N.A.</v>
          </cell>
          <cell r="T66" t="str">
            <v>N.A.</v>
          </cell>
          <cell r="U66" t="str">
            <v>N.A.</v>
          </cell>
          <cell r="V66" t="str">
            <v>N.A.</v>
          </cell>
          <cell r="W66" t="str">
            <v>N.A.</v>
          </cell>
          <cell r="X66" t="str">
            <v>N.A.</v>
          </cell>
          <cell r="Y66" t="str">
            <v>N.A.</v>
          </cell>
        </row>
        <row r="67">
          <cell r="B67" t="str">
            <v>E.B.I.T.D. : Total Rev</v>
          </cell>
          <cell r="C67" t="str">
            <v>N.A.</v>
          </cell>
          <cell r="E67" t="str">
            <v>N.A.</v>
          </cell>
          <cell r="F67" t="str">
            <v>N.A.</v>
          </cell>
          <cell r="G67" t="str">
            <v>N.A.</v>
          </cell>
          <cell r="H67" t="str">
            <v>N.A.</v>
          </cell>
          <cell r="I67" t="str">
            <v>N.A.</v>
          </cell>
          <cell r="J67" t="str">
            <v>N.A.</v>
          </cell>
          <cell r="K67" t="str">
            <v>N.A.</v>
          </cell>
          <cell r="L67" t="str">
            <v>N.A.</v>
          </cell>
          <cell r="M67" t="str">
            <v>N.A.</v>
          </cell>
          <cell r="N67" t="str">
            <v>N.A.</v>
          </cell>
          <cell r="O67" t="str">
            <v>N.A.</v>
          </cell>
          <cell r="P67" t="str">
            <v>N.A.</v>
          </cell>
          <cell r="Q67" t="str">
            <v xml:space="preserve"> </v>
          </cell>
          <cell r="R67" t="str">
            <v>N.A.</v>
          </cell>
          <cell r="S67" t="str">
            <v>N.A.</v>
          </cell>
          <cell r="T67" t="str">
            <v>N.A.</v>
          </cell>
          <cell r="U67" t="str">
            <v>N.A.</v>
          </cell>
          <cell r="V67" t="str">
            <v>N.A.</v>
          </cell>
          <cell r="W67" t="str">
            <v>N.A.</v>
          </cell>
          <cell r="X67" t="str">
            <v>N.A.</v>
          </cell>
          <cell r="Y67" t="str">
            <v>N.A.</v>
          </cell>
        </row>
        <row r="68">
          <cell r="B68" t="str">
            <v>No of Concession Transactions</v>
          </cell>
          <cell r="E68" t="str">
            <v>N.A.</v>
          </cell>
          <cell r="F68" t="str">
            <v>N.A.</v>
          </cell>
          <cell r="G68" t="str">
            <v>N.A.</v>
          </cell>
          <cell r="H68" t="str">
            <v>N.A.</v>
          </cell>
          <cell r="I68" t="str">
            <v>N.A.</v>
          </cell>
          <cell r="J68" t="str">
            <v>N.A.</v>
          </cell>
          <cell r="K68" t="str">
            <v>N.A.</v>
          </cell>
          <cell r="L68" t="str">
            <v>N.A.</v>
          </cell>
          <cell r="M68" t="str">
            <v>N.A.</v>
          </cell>
          <cell r="N68" t="str">
            <v>N.A.</v>
          </cell>
          <cell r="O68" t="str">
            <v>N.A.</v>
          </cell>
          <cell r="P68" t="str">
            <v>N.A.</v>
          </cell>
          <cell r="Q68" t="str">
            <v xml:space="preserve">  </v>
          </cell>
          <cell r="R68">
            <v>30.731000000000002</v>
          </cell>
          <cell r="S68">
            <v>31.731000000000002</v>
          </cell>
          <cell r="T68">
            <v>32.731000000000002</v>
          </cell>
          <cell r="U68" t="str">
            <v>N.A.</v>
          </cell>
          <cell r="V68" t="str">
            <v>N.A.</v>
          </cell>
          <cell r="W68" t="str">
            <v>N.A.</v>
          </cell>
          <cell r="X68" t="str">
            <v>N.A.</v>
          </cell>
          <cell r="Y68" t="str">
            <v>N.A.</v>
          </cell>
        </row>
        <row r="69">
          <cell r="B69" t="str">
            <v>Strike Rate %(No of Trans/Adm)</v>
          </cell>
          <cell r="E69" t="str">
            <v>N.A.</v>
          </cell>
          <cell r="F69" t="str">
            <v>N.A.</v>
          </cell>
          <cell r="G69" t="str">
            <v>N.A.</v>
          </cell>
          <cell r="H69" t="str">
            <v>N.A.</v>
          </cell>
          <cell r="I69" t="str">
            <v>N.A.</v>
          </cell>
          <cell r="J69" t="str">
            <v>N.A.</v>
          </cell>
          <cell r="K69" t="str">
            <v>N.A.</v>
          </cell>
          <cell r="L69" t="str">
            <v>N.A.</v>
          </cell>
          <cell r="M69" t="str">
            <v>N.A.</v>
          </cell>
          <cell r="N69" t="str">
            <v>N.A.</v>
          </cell>
          <cell r="O69" t="str">
            <v>N.A.</v>
          </cell>
          <cell r="P69" t="str">
            <v>N.A.</v>
          </cell>
          <cell r="Q69" t="str">
            <v xml:space="preserve"> </v>
          </cell>
          <cell r="R69" t="e">
            <v>#DIV/0!</v>
          </cell>
          <cell r="S69" t="e">
            <v>#DIV/0!</v>
          </cell>
          <cell r="T69" t="e">
            <v>#DIV/0!</v>
          </cell>
          <cell r="U69" t="str">
            <v>N.A.</v>
          </cell>
          <cell r="V69" t="str">
            <v>N.A.</v>
          </cell>
          <cell r="W69" t="str">
            <v>N.A.</v>
          </cell>
          <cell r="X69" t="str">
            <v>N.A.</v>
          </cell>
          <cell r="Y69" t="str">
            <v>N.A.</v>
          </cell>
        </row>
        <row r="70">
          <cell r="B70" t="str">
            <v>Ave Sales (Total Sale/No of Trans) (S$)</v>
          </cell>
          <cell r="E70" t="str">
            <v>N.A.</v>
          </cell>
          <cell r="F70" t="str">
            <v>N.A.</v>
          </cell>
          <cell r="G70" t="str">
            <v>N.A.</v>
          </cell>
          <cell r="H70" t="str">
            <v>N.A.</v>
          </cell>
          <cell r="I70" t="str">
            <v>N.A.</v>
          </cell>
          <cell r="J70" t="str">
            <v>N.A.</v>
          </cell>
          <cell r="K70" t="str">
            <v>N.A.</v>
          </cell>
          <cell r="L70" t="str">
            <v>N.A.</v>
          </cell>
          <cell r="M70" t="str">
            <v>N.A.</v>
          </cell>
          <cell r="N70" t="str">
            <v>N.A.</v>
          </cell>
          <cell r="O70" t="str">
            <v>N.A.</v>
          </cell>
          <cell r="P70" t="str">
            <v>N.A.</v>
          </cell>
          <cell r="Q70" t="str">
            <v xml:space="preserve"> </v>
          </cell>
          <cell r="R70">
            <v>0</v>
          </cell>
          <cell r="S70">
            <v>0</v>
          </cell>
          <cell r="T70">
            <v>0</v>
          </cell>
          <cell r="U70" t="str">
            <v>N.A.</v>
          </cell>
          <cell r="V70" t="str">
            <v>N.A.</v>
          </cell>
          <cell r="W70" t="str">
            <v>N.A.</v>
          </cell>
          <cell r="X70" t="str">
            <v>N.A.</v>
          </cell>
          <cell r="Y70" t="str">
            <v>N.A.</v>
          </cell>
        </row>
        <row r="71">
          <cell r="B71" t="str">
            <v xml:space="preserve">Total Concession Combo Sales </v>
          </cell>
          <cell r="E71" t="str">
            <v>N.A.</v>
          </cell>
          <cell r="F71" t="str">
            <v>N.A.</v>
          </cell>
          <cell r="G71" t="str">
            <v>N.A.</v>
          </cell>
          <cell r="H71" t="str">
            <v>N.A.</v>
          </cell>
          <cell r="I71" t="str">
            <v>N.A.</v>
          </cell>
          <cell r="J71" t="str">
            <v>N.A.</v>
          </cell>
          <cell r="K71" t="str">
            <v>N.A.</v>
          </cell>
          <cell r="L71" t="str">
            <v>N.A.</v>
          </cell>
          <cell r="M71" t="str">
            <v>N.A.</v>
          </cell>
          <cell r="N71" t="str">
            <v>N.A.</v>
          </cell>
          <cell r="O71" t="str">
            <v>N.A.</v>
          </cell>
          <cell r="P71" t="str">
            <v>N.A.</v>
          </cell>
          <cell r="Q71" t="str">
            <v xml:space="preserve"> </v>
          </cell>
          <cell r="R71">
            <v>74.369</v>
          </cell>
          <cell r="S71">
            <v>75.369</v>
          </cell>
          <cell r="T71">
            <v>76.369</v>
          </cell>
          <cell r="U71" t="str">
            <v>N.A.</v>
          </cell>
          <cell r="V71" t="str">
            <v>N.A.</v>
          </cell>
          <cell r="W71" t="str">
            <v>N.A.</v>
          </cell>
          <cell r="X71" t="str">
            <v>N.A.</v>
          </cell>
          <cell r="Y71" t="str">
            <v>N.A.</v>
          </cell>
        </row>
        <row r="72">
          <cell r="B72" t="str">
            <v>Combo Sales as % of Total Sales</v>
          </cell>
          <cell r="E72" t="str">
            <v>N.A.</v>
          </cell>
          <cell r="F72" t="str">
            <v>N.A.</v>
          </cell>
          <cell r="G72" t="str">
            <v>N.A.</v>
          </cell>
          <cell r="H72" t="str">
            <v>N.A.</v>
          </cell>
          <cell r="I72" t="str">
            <v>N.A.</v>
          </cell>
          <cell r="J72" t="str">
            <v>N.A.</v>
          </cell>
          <cell r="K72" t="str">
            <v>N.A.</v>
          </cell>
          <cell r="L72" t="str">
            <v>N.A.</v>
          </cell>
          <cell r="M72" t="str">
            <v>N.A.</v>
          </cell>
          <cell r="N72" t="str">
            <v>N.A.</v>
          </cell>
          <cell r="O72" t="str">
            <v>N.A.</v>
          </cell>
          <cell r="P72" t="str">
            <v>N.A.</v>
          </cell>
          <cell r="Q72" t="str">
            <v xml:space="preserve"> </v>
          </cell>
          <cell r="R72" t="e">
            <v>#DIV/0!</v>
          </cell>
          <cell r="S72" t="e">
            <v>#DIV/0!</v>
          </cell>
          <cell r="T72" t="e">
            <v>#DIV/0!</v>
          </cell>
          <cell r="U72" t="str">
            <v>N.A.</v>
          </cell>
          <cell r="V72" t="str">
            <v>N.A.</v>
          </cell>
          <cell r="W72" t="str">
            <v>N.A.</v>
          </cell>
          <cell r="X72" t="str">
            <v>N.A.</v>
          </cell>
          <cell r="Y72" t="str">
            <v>N.A.</v>
          </cell>
        </row>
        <row r="73">
          <cell r="B73" t="str">
            <v>No of Payroll hours Paid</v>
          </cell>
          <cell r="E73" t="str">
            <v>N.A.</v>
          </cell>
          <cell r="F73" t="str">
            <v>N.A.</v>
          </cell>
          <cell r="G73" t="str">
            <v>N.A.</v>
          </cell>
          <cell r="H73" t="str">
            <v>N.A.</v>
          </cell>
          <cell r="I73" t="str">
            <v>N.A.</v>
          </cell>
          <cell r="J73" t="str">
            <v>N.A.</v>
          </cell>
          <cell r="K73" t="str">
            <v>N.A.</v>
          </cell>
          <cell r="L73" t="str">
            <v>N.A.</v>
          </cell>
          <cell r="M73" t="str">
            <v>N.A.</v>
          </cell>
          <cell r="N73" t="str">
            <v>N.A.</v>
          </cell>
          <cell r="O73" t="str">
            <v>N.A.</v>
          </cell>
          <cell r="P73" t="str">
            <v>N.A.</v>
          </cell>
          <cell r="Q73" t="str">
            <v xml:space="preserve"> </v>
          </cell>
          <cell r="R73">
            <v>4.5520000000000005</v>
          </cell>
          <cell r="S73">
            <v>4.5520000000000005</v>
          </cell>
          <cell r="T73">
            <v>4.5520000000000005</v>
          </cell>
          <cell r="U73" t="str">
            <v>N.A.</v>
          </cell>
          <cell r="V73" t="str">
            <v>N.A.</v>
          </cell>
          <cell r="W73" t="str">
            <v>N.A.</v>
          </cell>
          <cell r="X73" t="str">
            <v>N.A.</v>
          </cell>
          <cell r="Y73" t="str">
            <v>N.A.</v>
          </cell>
        </row>
        <row r="74">
          <cell r="B74" t="str">
            <v>Admissions/labour hour paid</v>
          </cell>
          <cell r="E74" t="str">
            <v>N.A.</v>
          </cell>
          <cell r="F74" t="str">
            <v>N.A.</v>
          </cell>
          <cell r="G74" t="str">
            <v>N.A.</v>
          </cell>
          <cell r="H74" t="str">
            <v>N.A.</v>
          </cell>
          <cell r="I74" t="str">
            <v>N.A.</v>
          </cell>
          <cell r="J74" t="str">
            <v>N.A.</v>
          </cell>
          <cell r="K74" t="str">
            <v>N.A.</v>
          </cell>
          <cell r="L74" t="str">
            <v>N.A.</v>
          </cell>
          <cell r="M74" t="str">
            <v>N.A.</v>
          </cell>
          <cell r="N74" t="str">
            <v>N.A.</v>
          </cell>
          <cell r="O74" t="str">
            <v>N.A.</v>
          </cell>
          <cell r="P74" t="str">
            <v>N.A.</v>
          </cell>
          <cell r="Q74" t="str">
            <v xml:space="preserve"> </v>
          </cell>
          <cell r="R74">
            <v>0</v>
          </cell>
          <cell r="S74">
            <v>0</v>
          </cell>
          <cell r="T74">
            <v>0</v>
          </cell>
          <cell r="U74" t="str">
            <v>N.A.</v>
          </cell>
          <cell r="V74" t="str">
            <v>N.A.</v>
          </cell>
          <cell r="W74" t="str">
            <v>N.A.</v>
          </cell>
          <cell r="X74" t="str">
            <v>N.A.</v>
          </cell>
          <cell r="Y74" t="str">
            <v>N.A.</v>
          </cell>
        </row>
        <row r="75">
          <cell r="A75" t="str">
            <v xml:space="preserve"> </v>
          </cell>
        </row>
        <row r="76">
          <cell r="A76" t="str">
            <v xml:space="preserve"> </v>
          </cell>
          <cell r="B76" t="str">
            <v>6 Other Income</v>
          </cell>
        </row>
        <row r="77">
          <cell r="A77">
            <v>52</v>
          </cell>
          <cell r="B77" t="str">
            <v>Booking Fee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T77">
            <v>0</v>
          </cell>
          <cell r="U77">
            <v>0</v>
          </cell>
          <cell r="V77">
            <v>0.5</v>
          </cell>
          <cell r="W77">
            <v>0</v>
          </cell>
          <cell r="X77">
            <v>-0.5</v>
          </cell>
          <cell r="Y77">
            <v>0</v>
          </cell>
        </row>
        <row r="78">
          <cell r="A78">
            <v>53</v>
          </cell>
          <cell r="B78" t="str">
            <v>Auditorium Rentals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>
            <v>54</v>
          </cell>
          <cell r="B79" t="str">
            <v>Parking Revenue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55</v>
          </cell>
          <cell r="B80" t="str">
            <v>Ticket Advertising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56</v>
          </cell>
          <cell r="B81" t="str">
            <v>Participating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57</v>
          </cell>
          <cell r="B82" t="str">
            <v>Miscellaneous</v>
          </cell>
          <cell r="E82">
            <v>0.5</v>
          </cell>
          <cell r="F82">
            <v>0.5</v>
          </cell>
          <cell r="G82">
            <v>0.5</v>
          </cell>
          <cell r="H82">
            <v>0.5</v>
          </cell>
          <cell r="I82">
            <v>0.5</v>
          </cell>
          <cell r="J82">
            <v>0.5</v>
          </cell>
          <cell r="K82">
            <v>0.5</v>
          </cell>
          <cell r="L82">
            <v>0.5</v>
          </cell>
          <cell r="M82">
            <v>0.5</v>
          </cell>
          <cell r="N82">
            <v>0.5</v>
          </cell>
          <cell r="O82">
            <v>0.5</v>
          </cell>
          <cell r="P82">
            <v>0.5</v>
          </cell>
          <cell r="T82">
            <v>0</v>
          </cell>
          <cell r="U82">
            <v>6</v>
          </cell>
          <cell r="V82">
            <v>13</v>
          </cell>
          <cell r="W82">
            <v>5.0979999999999999</v>
          </cell>
          <cell r="X82">
            <v>-7</v>
          </cell>
          <cell r="Y82">
            <v>0.90200000000000014</v>
          </cell>
        </row>
        <row r="83">
          <cell r="C83">
            <v>0</v>
          </cell>
          <cell r="E83">
            <v>0.5</v>
          </cell>
          <cell r="F83">
            <v>0.5</v>
          </cell>
          <cell r="G83">
            <v>0.5</v>
          </cell>
          <cell r="H83">
            <v>0.5</v>
          </cell>
          <cell r="I83">
            <v>0.5</v>
          </cell>
          <cell r="J83">
            <v>0.5</v>
          </cell>
          <cell r="K83">
            <v>0.5</v>
          </cell>
          <cell r="L83">
            <v>0.5</v>
          </cell>
          <cell r="M83">
            <v>0.5</v>
          </cell>
          <cell r="N83">
            <v>0.5</v>
          </cell>
          <cell r="O83">
            <v>0.5</v>
          </cell>
          <cell r="P83">
            <v>0.5</v>
          </cell>
          <cell r="R83">
            <v>0</v>
          </cell>
          <cell r="S83">
            <v>0</v>
          </cell>
          <cell r="T83">
            <v>0</v>
          </cell>
          <cell r="U83">
            <v>6</v>
          </cell>
          <cell r="V83">
            <v>13.5</v>
          </cell>
          <cell r="W83">
            <v>5.0979999999999999</v>
          </cell>
          <cell r="X83">
            <v>-7.5</v>
          </cell>
          <cell r="Y83">
            <v>0.90200000000000014</v>
          </cell>
        </row>
        <row r="84">
          <cell r="X84" t="str">
            <v xml:space="preserve"> </v>
          </cell>
          <cell r="Y84" t="str">
            <v xml:space="preserve"> </v>
          </cell>
        </row>
        <row r="85">
          <cell r="B85" t="str">
            <v>10 Other Cost</v>
          </cell>
          <cell r="X85" t="str">
            <v xml:space="preserve"> </v>
          </cell>
          <cell r="Y85" t="str">
            <v xml:space="preserve"> </v>
          </cell>
        </row>
        <row r="86">
          <cell r="A86">
            <v>61</v>
          </cell>
          <cell r="B86" t="str">
            <v>Authors Rights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A87">
            <v>62</v>
          </cell>
          <cell r="B87" t="str">
            <v>Film Levies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A88">
            <v>63</v>
          </cell>
          <cell r="B88" t="str">
            <v>Cultural Fees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64</v>
          </cell>
          <cell r="B89" t="str">
            <v>Municipal Taxes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65</v>
          </cell>
          <cell r="B90" t="str">
            <v>Other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X92" t="str">
            <v xml:space="preserve"> </v>
          </cell>
          <cell r="Y92" t="str">
            <v xml:space="preserve"> </v>
          </cell>
        </row>
        <row r="93">
          <cell r="B93" t="str">
            <v>11 Direct Payroll</v>
          </cell>
          <cell r="X93" t="str">
            <v xml:space="preserve"> </v>
          </cell>
          <cell r="Y93" t="str">
            <v xml:space="preserve">  </v>
          </cell>
        </row>
        <row r="94">
          <cell r="A94">
            <v>66</v>
          </cell>
          <cell r="B94" t="str">
            <v>Salaries</v>
          </cell>
          <cell r="E94">
            <v>74.415462083333338</v>
          </cell>
          <cell r="F94">
            <v>74.415462083333338</v>
          </cell>
          <cell r="G94">
            <v>74.415462083333338</v>
          </cell>
          <cell r="H94">
            <v>74.415462083333338</v>
          </cell>
          <cell r="I94">
            <v>74.415462083333338</v>
          </cell>
          <cell r="J94">
            <v>74.415462083333338</v>
          </cell>
          <cell r="K94">
            <v>76.492152083333337</v>
          </cell>
          <cell r="L94">
            <v>76.492152083333337</v>
          </cell>
          <cell r="M94">
            <v>76.492152083333337</v>
          </cell>
          <cell r="N94">
            <v>76.492152083333337</v>
          </cell>
          <cell r="O94">
            <v>76.492152083333337</v>
          </cell>
          <cell r="P94">
            <v>76.492152083333337</v>
          </cell>
          <cell r="Q94" t="str">
            <v xml:space="preserve"> </v>
          </cell>
          <cell r="T94">
            <v>0</v>
          </cell>
          <cell r="U94">
            <v>905.44568500000037</v>
          </cell>
          <cell r="V94">
            <v>921.25519499999984</v>
          </cell>
          <cell r="W94">
            <v>918.11300000000006</v>
          </cell>
          <cell r="X94">
            <v>-15.809509999999477</v>
          </cell>
          <cell r="Y94">
            <v>-12.667314999999689</v>
          </cell>
        </row>
        <row r="95">
          <cell r="A95">
            <v>67</v>
          </cell>
          <cell r="B95" t="str">
            <v>Bonus/Commission</v>
          </cell>
          <cell r="E95">
            <v>5.6696208333333331</v>
          </cell>
          <cell r="F95">
            <v>5.6696208333333331</v>
          </cell>
          <cell r="G95">
            <v>5.6696208333333331</v>
          </cell>
          <cell r="H95">
            <v>5.6696208333333331</v>
          </cell>
          <cell r="I95">
            <v>5.6696208333333331</v>
          </cell>
          <cell r="J95">
            <v>5.6696208333333331</v>
          </cell>
          <cell r="K95">
            <v>5.6696208333333331</v>
          </cell>
          <cell r="L95">
            <v>5.6696208333333331</v>
          </cell>
          <cell r="M95">
            <v>5.6696208333333331</v>
          </cell>
          <cell r="N95">
            <v>5.6696208333333331</v>
          </cell>
          <cell r="O95">
            <v>5.6696208333333331</v>
          </cell>
          <cell r="P95">
            <v>5.6696208333333331</v>
          </cell>
          <cell r="Q95" t="str">
            <v xml:space="preserve"> </v>
          </cell>
          <cell r="T95">
            <v>0</v>
          </cell>
          <cell r="U95">
            <v>68.035449999999997</v>
          </cell>
          <cell r="V95">
            <v>65.161416666666668</v>
          </cell>
          <cell r="W95">
            <v>136.34299999999999</v>
          </cell>
          <cell r="X95">
            <v>2.8740333333333297</v>
          </cell>
          <cell r="Y95">
            <v>-68.307549999999992</v>
          </cell>
        </row>
        <row r="96">
          <cell r="A96">
            <v>68</v>
          </cell>
          <cell r="B96" t="str">
            <v>Payroll Tax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 xml:space="preserve"> 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>
            <v>69</v>
          </cell>
          <cell r="B97" t="str">
            <v>Welfare &amp; Pension</v>
          </cell>
          <cell r="E97">
            <v>1.74</v>
          </cell>
          <cell r="F97">
            <v>1.74</v>
          </cell>
          <cell r="G97">
            <v>1.74</v>
          </cell>
          <cell r="H97">
            <v>1.74</v>
          </cell>
          <cell r="I97">
            <v>1.74</v>
          </cell>
          <cell r="J97">
            <v>1.74</v>
          </cell>
          <cell r="K97">
            <v>1.74</v>
          </cell>
          <cell r="L97">
            <v>1.74</v>
          </cell>
          <cell r="M97">
            <v>1.74</v>
          </cell>
          <cell r="N97">
            <v>1.74</v>
          </cell>
          <cell r="O97">
            <v>1.74</v>
          </cell>
          <cell r="P97">
            <v>1.74</v>
          </cell>
          <cell r="Q97" t="str">
            <v xml:space="preserve"> </v>
          </cell>
          <cell r="T97">
            <v>0</v>
          </cell>
          <cell r="U97">
            <v>20.88</v>
          </cell>
          <cell r="V97">
            <v>15.915600000000001</v>
          </cell>
          <cell r="W97">
            <v>25.748000000000001</v>
          </cell>
          <cell r="X97">
            <v>4.9643999999999942</v>
          </cell>
          <cell r="Y97">
            <v>-4.8680000000000057</v>
          </cell>
        </row>
        <row r="98">
          <cell r="A98">
            <v>70</v>
          </cell>
          <cell r="B98" t="str">
            <v>Miscellaneous</v>
          </cell>
          <cell r="E98">
            <v>8.94</v>
          </cell>
          <cell r="F98">
            <v>8.94</v>
          </cell>
          <cell r="G98">
            <v>6.91</v>
          </cell>
          <cell r="H98">
            <v>6.04</v>
          </cell>
          <cell r="I98">
            <v>6.04</v>
          </cell>
          <cell r="J98">
            <v>6.04</v>
          </cell>
          <cell r="K98">
            <v>6.04</v>
          </cell>
          <cell r="L98">
            <v>6.04</v>
          </cell>
          <cell r="M98">
            <v>6.04</v>
          </cell>
          <cell r="N98">
            <v>6.04</v>
          </cell>
          <cell r="O98">
            <v>6.04</v>
          </cell>
          <cell r="P98">
            <v>6.04</v>
          </cell>
          <cell r="Q98" t="str">
            <v xml:space="preserve"> </v>
          </cell>
          <cell r="T98">
            <v>0</v>
          </cell>
          <cell r="U98">
            <v>79.150000000000006</v>
          </cell>
          <cell r="V98">
            <v>90.41400000000003</v>
          </cell>
          <cell r="W98">
            <v>131.583</v>
          </cell>
          <cell r="X98">
            <v>-11.264000000000024</v>
          </cell>
          <cell r="Y98">
            <v>-52.432999999999993</v>
          </cell>
        </row>
        <row r="99">
          <cell r="C99">
            <v>0</v>
          </cell>
          <cell r="E99">
            <v>90.765082916666657</v>
          </cell>
          <cell r="F99">
            <v>90.765082916666657</v>
          </cell>
          <cell r="G99">
            <v>88.735082916666656</v>
          </cell>
          <cell r="H99">
            <v>87.865082916666665</v>
          </cell>
          <cell r="I99">
            <v>87.865082916666665</v>
          </cell>
          <cell r="J99">
            <v>87.865082916666665</v>
          </cell>
          <cell r="K99">
            <v>89.941772916666679</v>
          </cell>
          <cell r="L99">
            <v>89.941772916666679</v>
          </cell>
          <cell r="M99">
            <v>89.941772916666679</v>
          </cell>
          <cell r="N99">
            <v>89.941772916666679</v>
          </cell>
          <cell r="O99">
            <v>89.941772916666679</v>
          </cell>
          <cell r="P99">
            <v>89.941772916666679</v>
          </cell>
          <cell r="Q99" t="str">
            <v xml:space="preserve"> </v>
          </cell>
          <cell r="R99">
            <v>0</v>
          </cell>
          <cell r="S99">
            <v>0</v>
          </cell>
          <cell r="T99">
            <v>0</v>
          </cell>
          <cell r="U99">
            <v>1073.5111350000004</v>
          </cell>
          <cell r="V99">
            <v>1092.7462116666666</v>
          </cell>
          <cell r="W99">
            <v>1211.7870000000003</v>
          </cell>
          <cell r="X99">
            <v>-19.235076666666146</v>
          </cell>
          <cell r="Y99">
            <v>-138.27586499999984</v>
          </cell>
        </row>
        <row r="100">
          <cell r="Q100" t="str">
            <v xml:space="preserve"> </v>
          </cell>
          <cell r="X100" t="str">
            <v xml:space="preserve"> </v>
          </cell>
          <cell r="Y100" t="str">
            <v xml:space="preserve"> </v>
          </cell>
        </row>
        <row r="101">
          <cell r="B101" t="str">
            <v>16 Other Overhead Costs</v>
          </cell>
          <cell r="Q101" t="str">
            <v xml:space="preserve"> </v>
          </cell>
          <cell r="X101" t="str">
            <v xml:space="preserve"> </v>
          </cell>
          <cell r="Y101" t="str">
            <v xml:space="preserve"> </v>
          </cell>
        </row>
        <row r="102">
          <cell r="A102">
            <v>71</v>
          </cell>
          <cell r="B102" t="str">
            <v>Insurance (Other than employee)</v>
          </cell>
          <cell r="E102">
            <v>1.5</v>
          </cell>
          <cell r="F102">
            <v>1.5</v>
          </cell>
          <cell r="G102">
            <v>1.5</v>
          </cell>
          <cell r="H102">
            <v>1.5</v>
          </cell>
          <cell r="I102">
            <v>1.5</v>
          </cell>
          <cell r="J102">
            <v>1.5</v>
          </cell>
          <cell r="K102">
            <v>1.5</v>
          </cell>
          <cell r="L102">
            <v>1.5</v>
          </cell>
          <cell r="M102">
            <v>1.5</v>
          </cell>
          <cell r="N102">
            <v>1.5</v>
          </cell>
          <cell r="O102">
            <v>1.5</v>
          </cell>
          <cell r="P102">
            <v>1.5</v>
          </cell>
          <cell r="Q102" t="str">
            <v xml:space="preserve"> </v>
          </cell>
          <cell r="T102">
            <v>0</v>
          </cell>
          <cell r="U102">
            <v>18</v>
          </cell>
          <cell r="V102">
            <v>15.72799</v>
          </cell>
          <cell r="W102">
            <v>20.826000000000001</v>
          </cell>
          <cell r="X102">
            <v>2.2720099999999999</v>
          </cell>
          <cell r="Y102">
            <v>-2.8260000000000005</v>
          </cell>
        </row>
        <row r="103">
          <cell r="A103">
            <v>72</v>
          </cell>
          <cell r="B103" t="str">
            <v>Property Taxes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str">
            <v xml:space="preserve"> 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A104">
            <v>73</v>
          </cell>
          <cell r="B104" t="str">
            <v>Travel &amp; Entertainment</v>
          </cell>
          <cell r="E104">
            <v>9</v>
          </cell>
          <cell r="F104">
            <v>9</v>
          </cell>
          <cell r="G104">
            <v>9</v>
          </cell>
          <cell r="H104">
            <v>9</v>
          </cell>
          <cell r="I104">
            <v>9</v>
          </cell>
          <cell r="J104">
            <v>9</v>
          </cell>
          <cell r="K104">
            <v>9</v>
          </cell>
          <cell r="L104">
            <v>9</v>
          </cell>
          <cell r="M104">
            <v>9</v>
          </cell>
          <cell r="N104">
            <v>9</v>
          </cell>
          <cell r="O104">
            <v>9</v>
          </cell>
          <cell r="P104">
            <v>9</v>
          </cell>
          <cell r="T104">
            <v>0</v>
          </cell>
          <cell r="U104">
            <v>108</v>
          </cell>
          <cell r="V104">
            <v>88.448200000000014</v>
          </cell>
          <cell r="W104">
            <v>70.89</v>
          </cell>
          <cell r="X104">
            <v>19.551799999999986</v>
          </cell>
          <cell r="Y104">
            <v>37.11</v>
          </cell>
        </row>
        <row r="105">
          <cell r="A105">
            <v>74</v>
          </cell>
          <cell r="B105" t="str">
            <v>Legal &amp; Professional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T105">
            <v>0</v>
          </cell>
          <cell r="U105">
            <v>12</v>
          </cell>
          <cell r="V105">
            <v>52.978819999999992</v>
          </cell>
          <cell r="W105">
            <v>132.49100000000001</v>
          </cell>
          <cell r="X105">
            <v>-40.978819999999992</v>
          </cell>
          <cell r="Y105">
            <v>-120.49100000000001</v>
          </cell>
        </row>
        <row r="106">
          <cell r="A106">
            <v>75</v>
          </cell>
          <cell r="B106" t="str">
            <v>Credit Card Charges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T106">
            <v>0</v>
          </cell>
          <cell r="U106">
            <v>0</v>
          </cell>
          <cell r="V106">
            <v>0.22500000000000001</v>
          </cell>
          <cell r="W106">
            <v>0</v>
          </cell>
          <cell r="X106">
            <v>-0.22500000000000001</v>
          </cell>
          <cell r="Y106">
            <v>0</v>
          </cell>
        </row>
        <row r="107">
          <cell r="A107">
            <v>76</v>
          </cell>
          <cell r="B107" t="str">
            <v>Membership Fees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A108">
            <v>77</v>
          </cell>
          <cell r="B108" t="str">
            <v>Taxes &amp; Licences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A109">
            <v>78</v>
          </cell>
          <cell r="B109" t="str">
            <v>Convention expense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79</v>
          </cell>
          <cell r="B110" t="str">
            <v>Contributions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80</v>
          </cell>
          <cell r="B111" t="str">
            <v>Contract Cleaners</v>
          </cell>
          <cell r="E111">
            <v>0.5</v>
          </cell>
          <cell r="F111">
            <v>0.5</v>
          </cell>
          <cell r="G111">
            <v>0.5</v>
          </cell>
          <cell r="H111">
            <v>0.5</v>
          </cell>
          <cell r="I111">
            <v>0.5</v>
          </cell>
          <cell r="J111">
            <v>0.5</v>
          </cell>
          <cell r="K111">
            <v>0.5</v>
          </cell>
          <cell r="L111">
            <v>0.5</v>
          </cell>
          <cell r="M111">
            <v>0.5</v>
          </cell>
          <cell r="N111">
            <v>0.5</v>
          </cell>
          <cell r="O111">
            <v>0.5</v>
          </cell>
          <cell r="P111">
            <v>0.5</v>
          </cell>
          <cell r="T111">
            <v>0</v>
          </cell>
          <cell r="U111">
            <v>6</v>
          </cell>
          <cell r="V111">
            <v>3.9910000000000005</v>
          </cell>
          <cell r="W111">
            <v>3.956</v>
          </cell>
          <cell r="X111">
            <v>2.0089999999999995</v>
          </cell>
          <cell r="Y111">
            <v>2.044</v>
          </cell>
        </row>
        <row r="112">
          <cell r="A112">
            <v>81</v>
          </cell>
          <cell r="B112" t="str">
            <v>Telephone &amp; Faxes</v>
          </cell>
          <cell r="E112">
            <v>10</v>
          </cell>
          <cell r="F112">
            <v>10</v>
          </cell>
          <cell r="G112">
            <v>10</v>
          </cell>
          <cell r="H112">
            <v>10</v>
          </cell>
          <cell r="I112">
            <v>10</v>
          </cell>
          <cell r="J112">
            <v>10</v>
          </cell>
          <cell r="K112">
            <v>10</v>
          </cell>
          <cell r="L112">
            <v>10</v>
          </cell>
          <cell r="M112">
            <v>10</v>
          </cell>
          <cell r="N112">
            <v>10</v>
          </cell>
          <cell r="O112">
            <v>10</v>
          </cell>
          <cell r="P112">
            <v>10</v>
          </cell>
          <cell r="T112">
            <v>0</v>
          </cell>
          <cell r="U112">
            <v>120</v>
          </cell>
          <cell r="V112">
            <v>127.40438999999998</v>
          </cell>
          <cell r="W112">
            <v>98.522999999999996</v>
          </cell>
          <cell r="X112">
            <v>-7.404389999999978</v>
          </cell>
          <cell r="Y112">
            <v>21.477000000000004</v>
          </cell>
        </row>
        <row r="113">
          <cell r="A113">
            <v>82</v>
          </cell>
          <cell r="B113" t="str">
            <v>Stationery &amp; Printing</v>
          </cell>
          <cell r="E113">
            <v>3</v>
          </cell>
          <cell r="F113">
            <v>3</v>
          </cell>
          <cell r="G113">
            <v>3</v>
          </cell>
          <cell r="H113">
            <v>3</v>
          </cell>
          <cell r="I113">
            <v>3</v>
          </cell>
          <cell r="J113">
            <v>3</v>
          </cell>
          <cell r="K113">
            <v>3</v>
          </cell>
          <cell r="L113">
            <v>3</v>
          </cell>
          <cell r="M113">
            <v>3</v>
          </cell>
          <cell r="N113">
            <v>3</v>
          </cell>
          <cell r="O113">
            <v>3</v>
          </cell>
          <cell r="P113">
            <v>3</v>
          </cell>
          <cell r="T113">
            <v>0</v>
          </cell>
          <cell r="U113">
            <v>36</v>
          </cell>
          <cell r="V113">
            <v>34.327619999999996</v>
          </cell>
          <cell r="W113">
            <v>33.523000000000003</v>
          </cell>
          <cell r="X113">
            <v>1.672380000000004</v>
          </cell>
          <cell r="Y113">
            <v>2.4769999999999968</v>
          </cell>
        </row>
        <row r="114">
          <cell r="A114">
            <v>83</v>
          </cell>
          <cell r="B114" t="str">
            <v>Uniforms &amp; Laundry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>
            <v>84</v>
          </cell>
          <cell r="B115" t="str">
            <v>Freight</v>
          </cell>
          <cell r="E115">
            <v>2</v>
          </cell>
          <cell r="F115">
            <v>2</v>
          </cell>
          <cell r="G115">
            <v>2</v>
          </cell>
          <cell r="H115">
            <v>2</v>
          </cell>
          <cell r="I115">
            <v>2</v>
          </cell>
          <cell r="J115">
            <v>2</v>
          </cell>
          <cell r="K115">
            <v>2</v>
          </cell>
          <cell r="L115">
            <v>2</v>
          </cell>
          <cell r="M115">
            <v>2</v>
          </cell>
          <cell r="N115">
            <v>2</v>
          </cell>
          <cell r="O115">
            <v>2</v>
          </cell>
          <cell r="P115">
            <v>2</v>
          </cell>
          <cell r="T115">
            <v>0</v>
          </cell>
          <cell r="U115">
            <v>24</v>
          </cell>
          <cell r="V115">
            <v>12.452110000000003</v>
          </cell>
          <cell r="W115">
            <v>33.911999999999999</v>
          </cell>
          <cell r="X115">
            <v>11.547889999999997</v>
          </cell>
          <cell r="Y115">
            <v>-9.911999999999999</v>
          </cell>
        </row>
        <row r="116">
          <cell r="A116">
            <v>85</v>
          </cell>
          <cell r="B116" t="str">
            <v>Data processing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>
            <v>86</v>
          </cell>
          <cell r="B117" t="str">
            <v>Bank Charges</v>
          </cell>
          <cell r="E117">
            <v>3.7499999999999999E-2</v>
          </cell>
          <cell r="F117">
            <v>3.7499999999999999E-2</v>
          </cell>
          <cell r="G117">
            <v>3.7499999999999999E-2</v>
          </cell>
          <cell r="H117">
            <v>3.7499999999999999E-2</v>
          </cell>
          <cell r="I117">
            <v>3.7499999999999999E-2</v>
          </cell>
          <cell r="J117">
            <v>3.7499999999999999E-2</v>
          </cell>
          <cell r="K117">
            <v>3.7499999999999999E-2</v>
          </cell>
          <cell r="L117">
            <v>3.7499999999999999E-2</v>
          </cell>
          <cell r="M117">
            <v>3.7499999999999999E-2</v>
          </cell>
          <cell r="N117">
            <v>3.7499999999999999E-2</v>
          </cell>
          <cell r="O117">
            <v>3.7499999999999999E-2</v>
          </cell>
          <cell r="P117">
            <v>3.7499999999999999E-2</v>
          </cell>
          <cell r="T117">
            <v>0</v>
          </cell>
          <cell r="U117">
            <v>0.45</v>
          </cell>
          <cell r="V117">
            <v>0.72349999999999992</v>
          </cell>
          <cell r="W117">
            <v>0.77700000000000002</v>
          </cell>
          <cell r="X117">
            <v>-0.27350000000000002</v>
          </cell>
          <cell r="Y117">
            <v>-0.32700000000000012</v>
          </cell>
        </row>
        <row r="118">
          <cell r="A118">
            <v>87</v>
          </cell>
          <cell r="B118" t="str">
            <v>Parking Expenses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>
            <v>88</v>
          </cell>
          <cell r="B119" t="str">
            <v>Staff training</v>
          </cell>
          <cell r="E119">
            <v>1.0326508291666667</v>
          </cell>
          <cell r="F119">
            <v>1.0326508291666667</v>
          </cell>
          <cell r="G119">
            <v>1.0123508291666667</v>
          </cell>
          <cell r="H119">
            <v>1.0036508291666666</v>
          </cell>
          <cell r="I119">
            <v>1.0036508291666666</v>
          </cell>
          <cell r="J119">
            <v>1.0036508291666666</v>
          </cell>
          <cell r="K119">
            <v>1.0244177291666667</v>
          </cell>
          <cell r="L119">
            <v>1.0244177291666667</v>
          </cell>
          <cell r="M119">
            <v>1.0244177291666667</v>
          </cell>
          <cell r="N119">
            <v>1.0244177291666667</v>
          </cell>
          <cell r="O119">
            <v>1.0244177291666667</v>
          </cell>
          <cell r="P119">
            <v>1.0244177291666667</v>
          </cell>
          <cell r="T119">
            <v>0</v>
          </cell>
          <cell r="U119">
            <v>12.235111349999997</v>
          </cell>
          <cell r="V119">
            <v>14.345000000000001</v>
          </cell>
          <cell r="W119">
            <v>11.03</v>
          </cell>
          <cell r="X119">
            <v>-2.1098886500000038</v>
          </cell>
          <cell r="Y119">
            <v>1.2051113499999975</v>
          </cell>
        </row>
        <row r="120">
          <cell r="A120">
            <v>89</v>
          </cell>
          <cell r="B120" t="str">
            <v>Security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>
            <v>90</v>
          </cell>
          <cell r="B121" t="str">
            <v>Postage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91</v>
          </cell>
          <cell r="B122" t="str">
            <v>Chilled Water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92</v>
          </cell>
          <cell r="B123" t="str">
            <v>Admin Fee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93</v>
          </cell>
          <cell r="B124" t="str">
            <v>Miscellaneous</v>
          </cell>
          <cell r="E124">
            <v>9</v>
          </cell>
          <cell r="F124">
            <v>9</v>
          </cell>
          <cell r="G124">
            <v>9</v>
          </cell>
          <cell r="H124">
            <v>9</v>
          </cell>
          <cell r="I124">
            <v>9</v>
          </cell>
          <cell r="J124">
            <v>9</v>
          </cell>
          <cell r="K124">
            <v>9</v>
          </cell>
          <cell r="L124">
            <v>9</v>
          </cell>
          <cell r="M124">
            <v>9</v>
          </cell>
          <cell r="N124">
            <v>9</v>
          </cell>
          <cell r="O124">
            <v>9</v>
          </cell>
          <cell r="P124">
            <v>9</v>
          </cell>
          <cell r="T124">
            <v>0</v>
          </cell>
          <cell r="U124">
            <v>108</v>
          </cell>
          <cell r="V124">
            <v>145.4151</v>
          </cell>
          <cell r="W124">
            <v>288.55</v>
          </cell>
          <cell r="X124">
            <v>-37.415099999999995</v>
          </cell>
          <cell r="Y124">
            <v>-180.55</v>
          </cell>
        </row>
        <row r="125">
          <cell r="C125">
            <v>0</v>
          </cell>
          <cell r="E125">
            <v>37.070150829166664</v>
          </cell>
          <cell r="F125">
            <v>37.070150829166664</v>
          </cell>
          <cell r="G125">
            <v>37.049850829166672</v>
          </cell>
          <cell r="H125">
            <v>37.041150829166668</v>
          </cell>
          <cell r="I125">
            <v>37.041150829166668</v>
          </cell>
          <cell r="J125">
            <v>37.041150829166668</v>
          </cell>
          <cell r="K125">
            <v>37.061917729166666</v>
          </cell>
          <cell r="L125">
            <v>37.061917729166666</v>
          </cell>
          <cell r="M125">
            <v>37.061917729166666</v>
          </cell>
          <cell r="N125">
            <v>37.061917729166666</v>
          </cell>
          <cell r="O125">
            <v>37.061917729166666</v>
          </cell>
          <cell r="P125">
            <v>37.061917729166666</v>
          </cell>
          <cell r="R125">
            <v>0</v>
          </cell>
          <cell r="S125">
            <v>0</v>
          </cell>
          <cell r="T125">
            <v>0</v>
          </cell>
          <cell r="U125">
            <v>444.68511135</v>
          </cell>
          <cell r="V125">
            <v>496.03873000000004</v>
          </cell>
          <cell r="W125">
            <v>694.47800000000007</v>
          </cell>
          <cell r="X125">
            <v>-51.353618650000044</v>
          </cell>
          <cell r="Y125">
            <v>-249.79288865000007</v>
          </cell>
        </row>
        <row r="126">
          <cell r="X126" t="str">
            <v xml:space="preserve"> </v>
          </cell>
          <cell r="Y126" t="str">
            <v xml:space="preserve"> </v>
          </cell>
        </row>
        <row r="127">
          <cell r="A127" t="str">
            <v xml:space="preserve"> </v>
          </cell>
          <cell r="B127" t="str">
            <v>23 Adjustments</v>
          </cell>
          <cell r="X127" t="str">
            <v xml:space="preserve"> </v>
          </cell>
          <cell r="Y127" t="str">
            <v xml:space="preserve"> </v>
          </cell>
        </row>
        <row r="128">
          <cell r="A128">
            <v>97</v>
          </cell>
          <cell r="B128" t="str">
            <v>Miscellaneous (Please Specify)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98</v>
          </cell>
          <cell r="B129" t="str">
            <v>Mgme fee income - CGV</v>
          </cell>
          <cell r="E129">
            <v>-18.3</v>
          </cell>
          <cell r="F129">
            <v>-18.3</v>
          </cell>
          <cell r="G129">
            <v>-18.3</v>
          </cell>
          <cell r="H129">
            <v>-18.3</v>
          </cell>
          <cell r="I129">
            <v>-18.3</v>
          </cell>
          <cell r="J129">
            <v>-18.3</v>
          </cell>
          <cell r="K129">
            <v>-18.3</v>
          </cell>
          <cell r="L129">
            <v>-18.3</v>
          </cell>
          <cell r="M129">
            <v>-18.3</v>
          </cell>
          <cell r="N129">
            <v>-18.3</v>
          </cell>
          <cell r="O129">
            <v>-18.3</v>
          </cell>
          <cell r="P129">
            <v>-18.3</v>
          </cell>
          <cell r="T129">
            <v>0</v>
          </cell>
          <cell r="U129">
            <v>-219.6</v>
          </cell>
          <cell r="V129">
            <v>-52.8</v>
          </cell>
          <cell r="W129">
            <v>-52.8</v>
          </cell>
          <cell r="X129">
            <v>-166.8</v>
          </cell>
          <cell r="Y129">
            <v>-166.8</v>
          </cell>
        </row>
        <row r="130">
          <cell r="A130">
            <v>99</v>
          </cell>
          <cell r="B130" t="str">
            <v xml:space="preserve">Pre Opening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A131">
            <v>100</v>
          </cell>
          <cell r="B131" t="str">
            <v>Other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 t="str">
            <v xml:space="preserve"> </v>
          </cell>
          <cell r="T132">
            <v>0</v>
          </cell>
          <cell r="X132" t="str">
            <v xml:space="preserve"> </v>
          </cell>
          <cell r="Y132" t="str">
            <v xml:space="preserve"> </v>
          </cell>
        </row>
        <row r="133">
          <cell r="C133">
            <v>0</v>
          </cell>
          <cell r="E133">
            <v>-18.3</v>
          </cell>
          <cell r="F133">
            <v>-18.3</v>
          </cell>
          <cell r="G133">
            <v>-18.3</v>
          </cell>
          <cell r="H133">
            <v>-18.3</v>
          </cell>
          <cell r="I133">
            <v>-18.3</v>
          </cell>
          <cell r="J133">
            <v>-18.3</v>
          </cell>
          <cell r="K133">
            <v>-18.3</v>
          </cell>
          <cell r="L133">
            <v>-18.3</v>
          </cell>
          <cell r="M133">
            <v>-18.3</v>
          </cell>
          <cell r="N133">
            <v>-18.3</v>
          </cell>
          <cell r="O133">
            <v>-18.3</v>
          </cell>
          <cell r="P133">
            <v>-18.3</v>
          </cell>
          <cell r="R133">
            <v>0</v>
          </cell>
          <cell r="S133">
            <v>0</v>
          </cell>
          <cell r="T133">
            <v>0</v>
          </cell>
          <cell r="U133">
            <v>-219.6</v>
          </cell>
          <cell r="V133">
            <v>-52.8</v>
          </cell>
          <cell r="W133">
            <v>-52.8</v>
          </cell>
          <cell r="X133">
            <v>-166.8</v>
          </cell>
          <cell r="Y133">
            <v>-166.8</v>
          </cell>
        </row>
      </sheetData>
      <sheetData sheetId="30">
        <row r="11">
          <cell r="A11">
            <v>1</v>
          </cell>
        </row>
      </sheetData>
      <sheetData sheetId="31">
        <row r="11">
          <cell r="A11">
            <v>1</v>
          </cell>
        </row>
      </sheetData>
      <sheetData sheetId="32">
        <row r="11">
          <cell r="A11">
            <v>1</v>
          </cell>
        </row>
      </sheetData>
      <sheetData sheetId="33">
        <row r="11">
          <cell r="A11">
            <v>1</v>
          </cell>
        </row>
      </sheetData>
      <sheetData sheetId="34">
        <row r="11">
          <cell r="A11">
            <v>1</v>
          </cell>
        </row>
      </sheetData>
      <sheetData sheetId="35">
        <row r="11">
          <cell r="A11">
            <v>1</v>
          </cell>
        </row>
      </sheetData>
      <sheetData sheetId="36">
        <row r="11">
          <cell r="A11">
            <v>1</v>
          </cell>
        </row>
      </sheetData>
      <sheetData sheetId="37">
        <row r="11">
          <cell r="A11">
            <v>1</v>
          </cell>
        </row>
      </sheetData>
      <sheetData sheetId="38">
        <row r="11">
          <cell r="A11">
            <v>1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1">
          <cell r="A11">
            <v>1</v>
          </cell>
        </row>
      </sheetData>
      <sheetData sheetId="46">
        <row r="11">
          <cell r="A11">
            <v>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1">
          <cell r="A11">
            <v>1</v>
          </cell>
        </row>
      </sheetData>
      <sheetData sheetId="53">
        <row r="11">
          <cell r="A11">
            <v>1</v>
          </cell>
        </row>
      </sheetData>
      <sheetData sheetId="54">
        <row r="11">
          <cell r="A11">
            <v>1</v>
          </cell>
        </row>
      </sheetData>
      <sheetData sheetId="55">
        <row r="11">
          <cell r="A11">
            <v>1</v>
          </cell>
        </row>
      </sheetData>
      <sheetData sheetId="56">
        <row r="11">
          <cell r="A11">
            <v>1</v>
          </cell>
        </row>
      </sheetData>
      <sheetData sheetId="57">
        <row r="11">
          <cell r="A11">
            <v>1</v>
          </cell>
        </row>
      </sheetData>
      <sheetData sheetId="58">
        <row r="11">
          <cell r="A11">
            <v>1</v>
          </cell>
        </row>
      </sheetData>
      <sheetData sheetId="59">
        <row r="11">
          <cell r="A11">
            <v>1</v>
          </cell>
        </row>
      </sheetData>
      <sheetData sheetId="60">
        <row r="11">
          <cell r="A11">
            <v>1</v>
          </cell>
        </row>
      </sheetData>
      <sheetData sheetId="61">
        <row r="11">
          <cell r="A11">
            <v>1</v>
          </cell>
        </row>
      </sheetData>
      <sheetData sheetId="62" refreshError="1"/>
      <sheetData sheetId="63" refreshError="1"/>
      <sheetData sheetId="64">
        <row r="11">
          <cell r="A11">
            <v>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11">
          <cell r="A11">
            <v>1</v>
          </cell>
        </row>
      </sheetData>
      <sheetData sheetId="78">
        <row r="11">
          <cell r="A11">
            <v>1</v>
          </cell>
        </row>
      </sheetData>
      <sheetData sheetId="79">
        <row r="11">
          <cell r="A11">
            <v>1</v>
          </cell>
        </row>
      </sheetData>
      <sheetData sheetId="80">
        <row r="11">
          <cell r="A11">
            <v>1</v>
          </cell>
        </row>
      </sheetData>
      <sheetData sheetId="81">
        <row r="11">
          <cell r="A11">
            <v>1</v>
          </cell>
        </row>
      </sheetData>
      <sheetData sheetId="82">
        <row r="11">
          <cell r="A11">
            <v>1</v>
          </cell>
        </row>
      </sheetData>
      <sheetData sheetId="83">
        <row r="11">
          <cell r="A11">
            <v>1</v>
          </cell>
        </row>
      </sheetData>
      <sheetData sheetId="84">
        <row r="11">
          <cell r="A11">
            <v>1</v>
          </cell>
        </row>
      </sheetData>
      <sheetData sheetId="85">
        <row r="11">
          <cell r="A11">
            <v>1</v>
          </cell>
        </row>
      </sheetData>
      <sheetData sheetId="86">
        <row r="11">
          <cell r="A11">
            <v>1</v>
          </cell>
        </row>
      </sheetData>
      <sheetData sheetId="87">
        <row r="11">
          <cell r="A11">
            <v>1</v>
          </cell>
        </row>
      </sheetData>
      <sheetData sheetId="88">
        <row r="11">
          <cell r="A11">
            <v>1</v>
          </cell>
        </row>
      </sheetData>
      <sheetData sheetId="89">
        <row r="11">
          <cell r="A11">
            <v>1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1"/>
      <sheetName val="Output2"/>
      <sheetName val="Input"/>
      <sheetName val="QCOM"/>
      <sheetName val="GEMS"/>
      <sheetName val="ADCT"/>
      <sheetName val="ALA"/>
      <sheetName val="ADTN"/>
      <sheetName val="BBTK"/>
      <sheetName val="DIGI"/>
      <sheetName val="ERIC"/>
      <sheetName val="GIC"/>
      <sheetName val="MOT"/>
      <sheetName val="NN"/>
      <sheetName val="NOK"/>
      <sheetName val="NT"/>
      <sheetName val="PRMS"/>
      <sheetName val="SFA"/>
      <sheetName val="SIE"/>
      <sheetName val="LU"/>
      <sheetName val="AFCI"/>
      <sheetName val="TLAB"/>
      <sheetName val="Sensitivity"/>
      <sheetName val="Merger (2)"/>
      <sheetName val="Output2 (2)"/>
      <sheetName val="Output1 (3)"/>
      <sheetName val="ADC2"/>
      <sheetName val="Merger"/>
      <sheetName val="PresentationNormal (2)"/>
      <sheetName val="ADC1"/>
      <sheetName val="Sheet1 (2)"/>
      <sheetName val="PresentationWide"/>
      <sheetName val="Sheet2"/>
      <sheetName val="Output1 (2)"/>
      <sheetName val="Lunet Operating"/>
      <sheetName val="Backup"/>
      <sheetName val="ASND"/>
      <sheetName val="BNET"/>
      <sheetName val="COMS"/>
      <sheetName val="csc"/>
      <sheetName val="Consolidated"/>
      <sheetName val="Essbase"/>
      <sheetName val="Account"/>
      <sheetName val="FF_Build_Actual_Fcst"/>
      <sheetName val="Merger_(2)"/>
      <sheetName val="Output2_(2)"/>
      <sheetName val="Output1_(3)"/>
      <sheetName val="PresentationNormal_(2)"/>
      <sheetName val="Sheet1_(2)"/>
      <sheetName val="Output1_(2)"/>
      <sheetName val="Lunet_Operating"/>
      <sheetName val="Acct Recv-5"/>
      <sheetName val="Aging Receivables - 5b"/>
      <sheetName val="ALC-10"/>
      <sheetName val="ALNC-11"/>
      <sheetName val="BS-4"/>
      <sheetName val="CA-6"/>
      <sheetName val="cover"/>
      <sheetName val="Interco- 22"/>
      <sheetName val="Misc Income-14"/>
      <sheetName val="NCA-9"/>
      <sheetName val="NSOI-18"/>
      <sheetName val="Other Exp -13"/>
      <sheetName val="P&amp;L-3"/>
      <sheetName val="US$ BS-2"/>
      <sheetName val="US$ P&amp;L-1"/>
      <sheetName val="CSC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lon P&amp;L"/>
      <sheetName val="Perf Target"/>
      <sheetName val="Sheet3"/>
      <sheetName val="P&amp;L-Divwise"/>
      <sheetName val="P&amp;L-Qrt. wise"/>
      <sheetName val="Contribution - POY "/>
      <sheetName val="Contribution - TEX"/>
      <sheetName val="Direct Exp"/>
      <sheetName val="Power"/>
      <sheetName val="BCF"/>
      <sheetName val="Assumption"/>
      <sheetName val="Expenses details"/>
      <sheetName val="Prod Prog - POY"/>
      <sheetName val="Prod Prog - TEX"/>
      <sheetName val="Expenses comparison"/>
      <sheetName val="Factory admn exp"/>
      <sheetName val="Oil Con"/>
      <sheetName val="Allocations"/>
      <sheetName val="Packing"/>
      <sheetName val="Packing Materials"/>
      <sheetName val="Employee Exp"/>
      <sheetName val="Expenses Summary"/>
      <sheetName val="RM &amp; Prod statements"/>
      <sheetName val="Presentation"/>
      <sheetName val="Local Rate"/>
      <sheetName val="SAP Budget"/>
      <sheetName val="Deptt Budget"/>
      <sheetName val="SAP Budget1"/>
      <sheetName val="Fund Budget"/>
      <sheetName val="Reconciliation"/>
      <sheetName val="Comp"/>
      <sheetName val="Sheet2"/>
      <sheetName val="Sheet1"/>
    </sheetNames>
    <sheetDataSet>
      <sheetData sheetId="0"/>
      <sheetData sheetId="1">
        <row r="14">
          <cell r="E14">
            <v>94</v>
          </cell>
        </row>
        <row r="22">
          <cell r="E22">
            <v>1.8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2013-2014</v>
          </cell>
        </row>
        <row r="73">
          <cell r="C73">
            <v>83.62</v>
          </cell>
        </row>
        <row r="74">
          <cell r="C74">
            <v>82.85</v>
          </cell>
        </row>
        <row r="75">
          <cell r="C75">
            <v>93.33</v>
          </cell>
        </row>
        <row r="77">
          <cell r="C77">
            <v>165.83</v>
          </cell>
        </row>
        <row r="78">
          <cell r="C78">
            <v>164.6</v>
          </cell>
        </row>
        <row r="79">
          <cell r="C79">
            <v>93.48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"/>
      <sheetName val="Comparison"/>
      <sheetName val="Trading Export profitability"/>
      <sheetName val="Conversion cost"/>
      <sheetName val="New Mac. P&amp;L"/>
      <sheetName val="AT-Machinewise"/>
      <sheetName val="Productwise P&amp;L"/>
      <sheetName val="Nylon P&amp;L"/>
      <sheetName val="Polyester P&amp;L"/>
      <sheetName val="Export P&amp;L"/>
      <sheetName val="Local P&amp;L"/>
      <sheetName val="Total P&amp;L"/>
      <sheetName val="DETAILS"/>
      <sheetName val="Stock"/>
      <sheetName val="Captive"/>
      <sheetName val="FG 31-01-2013"/>
      <sheetName val="B.Plan Exps"/>
      <sheetName val="Stock 30-04-2013"/>
      <sheetName val="Stock 31-03-2013"/>
      <sheetName val="BCF FG"/>
      <sheetName val="B.Plan Q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"/>
      <sheetName val="INTERCO"/>
      <sheetName val="DEBTORS_FIN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Dep"/>
      <sheetName val="debt -Tyre "/>
      <sheetName val="KTP,BTP,TCIL,Comb"/>
      <sheetName val="Valuation - Existing JKI"/>
      <sheetName val="Asm-BS"/>
      <sheetName val="P&amp;L "/>
      <sheetName val="Book Depr"/>
      <sheetName val="Tax-JKI"/>
      <sheetName val="Financials - Existing"/>
      <sheetName val="Book Depr post split"/>
      <sheetName val="Financial Vikrant"/>
      <sheetName val="Financial Post SPLIT"/>
      <sheetName val="Financial Post MERGER"/>
      <sheetName val="Tax- VTL"/>
      <sheetName val="Tax-Post Merger"/>
      <sheetName val="Multiple Valuation"/>
      <sheetName val="Tax(co. format)"/>
      <sheetName val="Dep -Tax - VTL"/>
      <sheetName val="Dep book VTL"/>
      <sheetName val="Book Depr post MERGER"/>
      <sheetName val="Tax Depr (prev)"/>
      <sheetName val="KTP P&amp;L Asmp"/>
      <sheetName val="BTP P&amp;L Asmp"/>
      <sheetName val="debt -Tyre - Print"/>
      <sheetName val="P_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udget 1"/>
      <sheetName val="CRITERIA1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 refreshError="1"/>
      <sheetData sheetId="1" refreshError="1"/>
      <sheetData sheetId="2" refreshError="1">
        <row r="2">
          <cell r="B2" t="str">
            <v>CRITICAL PATH, INC.</v>
          </cell>
        </row>
        <row r="13">
          <cell r="B13" t="str">
            <v>CP INC. BUDGET</v>
          </cell>
        </row>
        <row r="14">
          <cell r="B14" t="str">
            <v>CP INC.</v>
          </cell>
        </row>
        <row r="16">
          <cell r="B16" t="str">
            <v>USD</v>
          </cell>
        </row>
        <row r="39">
          <cell r="B39" t="str">
            <v>Production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Var Sum"/>
      <sheetName val="MKTG"/>
      <sheetName val="HR"/>
      <sheetName val="Ven Fdng"/>
      <sheetName val="Cash Flow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  <sheetName val="TDS"/>
    </sheetNames>
    <sheetDataSet>
      <sheetData sheetId="0">
        <row r="1">
          <cell r="P1" t="str">
            <v>INGRAM MICRO MIAMI</v>
          </cell>
        </row>
        <row r="21">
          <cell r="R21" t="str">
            <v>MAY - 01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Quarterly"/>
      <sheetName val="Model"/>
      <sheetName val="POP SALARY "/>
    </sheetNames>
    <sheetDataSet>
      <sheetData sheetId="0" refreshError="1">
        <row r="14">
          <cell r="A14" t="str">
            <v>Avg. Shares Outstanding (m shrs) --- [+ve]</v>
          </cell>
        </row>
        <row r="15">
          <cell r="A15" t="str">
            <v>Fully diluted shares (m shrs)  --- [+ve]</v>
          </cell>
          <cell r="B15" t="str">
            <v>MD03000000</v>
          </cell>
          <cell r="C15" t="str">
            <v>m shrs</v>
          </cell>
          <cell r="D15">
            <v>52.037999999999997</v>
          </cell>
          <cell r="E15">
            <v>52.037999999999997</v>
          </cell>
          <cell r="F15">
            <v>56.238</v>
          </cell>
          <cell r="G15">
            <v>56.238</v>
          </cell>
          <cell r="H15">
            <v>56.238</v>
          </cell>
        </row>
        <row r="17">
          <cell r="A17" t="str">
            <v>Free Float (%)  --- [+ve]</v>
          </cell>
          <cell r="B17" t="str">
            <v>MD11000000</v>
          </cell>
          <cell r="C17" t="str">
            <v>%</v>
          </cell>
          <cell r="D17">
            <v>67</v>
          </cell>
          <cell r="E17">
            <v>67</v>
          </cell>
          <cell r="F17">
            <v>67</v>
          </cell>
          <cell r="G17">
            <v>67</v>
          </cell>
          <cell r="H17">
            <v>67</v>
          </cell>
        </row>
        <row r="21">
          <cell r="A21" t="str">
            <v>Gross Interest Expense ($m)  --- [+ve]</v>
          </cell>
          <cell r="B21" t="str">
            <v>PL60000000</v>
          </cell>
          <cell r="C21" t="str">
            <v>$m</v>
          </cell>
          <cell r="D21">
            <v>119.80500000000001</v>
          </cell>
          <cell r="E21">
            <v>264.34500000000003</v>
          </cell>
          <cell r="F21">
            <v>362.4288341564835</v>
          </cell>
          <cell r="G21">
            <v>315.85286456560129</v>
          </cell>
          <cell r="H21">
            <v>188.70748846960299</v>
          </cell>
        </row>
        <row r="22">
          <cell r="A22" t="str">
            <v>Operating Profit ($m)</v>
          </cell>
          <cell r="B22" t="str">
            <v>PL07000000</v>
          </cell>
          <cell r="C22" t="str">
            <v>$m</v>
          </cell>
          <cell r="D22">
            <v>440.17599999999976</v>
          </cell>
          <cell r="E22">
            <v>1034.2009999999996</v>
          </cell>
          <cell r="F22">
            <v>1614.8808939920673</v>
          </cell>
          <cell r="G22">
            <v>2634.323324202418</v>
          </cell>
          <cell r="H22">
            <v>4405.3826010538432</v>
          </cell>
        </row>
        <row r="24">
          <cell r="A24" t="str">
            <v>Gross Interest Income from Cash &amp; Equiv ($m) --- [+ve]</v>
          </cell>
          <cell r="B24" t="str">
            <v>PL62000000</v>
          </cell>
          <cell r="C24" t="str">
            <v>$m</v>
          </cell>
          <cell r="D24">
            <v>116.39400000000001</v>
          </cell>
          <cell r="E24">
            <v>3.1669999999999998</v>
          </cell>
          <cell r="F24">
            <v>7</v>
          </cell>
          <cell r="G24">
            <v>7</v>
          </cell>
          <cell r="H24">
            <v>9.5</v>
          </cell>
        </row>
        <row r="25">
          <cell r="A25" t="str">
            <v>Other Income ($m)</v>
          </cell>
          <cell r="B25" t="str">
            <v>PL09000000</v>
          </cell>
          <cell r="C25" t="str">
            <v>$m</v>
          </cell>
        </row>
        <row r="26">
          <cell r="A26" t="str">
            <v>Exceptional Items/Provisions ($m)</v>
          </cell>
          <cell r="B26" t="str">
            <v>PL17000000</v>
          </cell>
          <cell r="C26" t="str">
            <v>$m</v>
          </cell>
        </row>
        <row r="32">
          <cell r="A32" t="str">
            <v>Preference Dividends ($m) --- [+ve]</v>
          </cell>
          <cell r="B32" t="str">
            <v>PL23000000</v>
          </cell>
          <cell r="C32" t="str">
            <v>$m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4">
          <cell r="A34" t="str">
            <v>Extraordinary items ($m)</v>
          </cell>
          <cell r="B34" t="str">
            <v>PL24000000</v>
          </cell>
          <cell r="C34" t="str">
            <v>$m</v>
          </cell>
          <cell r="D34">
            <v>113.554</v>
          </cell>
        </row>
        <row r="37">
          <cell r="A37" t="str">
            <v>EBITDA Margin (%)</v>
          </cell>
          <cell r="B37" t="str">
            <v>PL13000000</v>
          </cell>
          <cell r="C37" t="str">
            <v>%</v>
          </cell>
          <cell r="D37">
            <v>37.483402301323437</v>
          </cell>
          <cell r="E37">
            <v>38.709739695274017</v>
          </cell>
          <cell r="F37">
            <v>37.448452852998422</v>
          </cell>
          <cell r="G37">
            <v>36.139515252381464</v>
          </cell>
          <cell r="H37">
            <v>34.82219112112859</v>
          </cell>
        </row>
        <row r="38">
          <cell r="A38" t="str">
            <v>Net Interest Expense (Income) ($m)</v>
          </cell>
          <cell r="B38" t="str">
            <v>PL14000000</v>
          </cell>
          <cell r="C38" t="str">
            <v>$m</v>
          </cell>
          <cell r="D38">
            <v>3.4110000000000014</v>
          </cell>
          <cell r="E38">
            <v>261.17800000000005</v>
          </cell>
          <cell r="F38">
            <v>355.4288341564835</v>
          </cell>
          <cell r="G38">
            <v>308.85286456560129</v>
          </cell>
          <cell r="H38">
            <v>179.20748846960299</v>
          </cell>
        </row>
        <row r="40">
          <cell r="A40" t="str">
            <v>EPS (Fully Diluted) ($)</v>
          </cell>
          <cell r="B40" t="str">
            <v>PL28000000</v>
          </cell>
          <cell r="C40" t="str">
            <v>$</v>
          </cell>
          <cell r="D40">
            <v>5.3270878973058116</v>
          </cell>
          <cell r="E40">
            <v>13.990218686344589</v>
          </cell>
          <cell r="F40">
            <v>21.233586842416241</v>
          </cell>
          <cell r="G40">
            <v>39.241294794533516</v>
          </cell>
          <cell r="H40">
            <v>71.334042052616169</v>
          </cell>
        </row>
        <row r="42">
          <cell r="A42" t="str">
            <v>DPS ($) --- [+ve]</v>
          </cell>
          <cell r="B42" t="str">
            <v>PL30000000</v>
          </cell>
          <cell r="C42" t="str">
            <v>$</v>
          </cell>
          <cell r="D42">
            <v>57.241999999999997</v>
          </cell>
          <cell r="E42">
            <v>85.861999999999995</v>
          </cell>
          <cell r="F42">
            <v>185.58539999999999</v>
          </cell>
          <cell r="G42">
            <v>185.58539999999999</v>
          </cell>
          <cell r="H42">
            <v>185.58539999999999</v>
          </cell>
        </row>
        <row r="44">
          <cell r="A44" t="str">
            <v>Total Debt to EBITDA (%)</v>
          </cell>
          <cell r="B44" t="str">
            <v>PL33000000</v>
          </cell>
          <cell r="C44" t="str">
            <v>%</v>
          </cell>
          <cell r="D44">
            <v>180.11407457894649</v>
          </cell>
          <cell r="E44">
            <v>169.62426839357784</v>
          </cell>
          <cell r="F44">
            <v>96.955237002156494</v>
          </cell>
          <cell r="G44">
            <v>50.751615407572892</v>
          </cell>
          <cell r="H44">
            <v>10.796704914484332</v>
          </cell>
        </row>
        <row r="45">
          <cell r="A45" t="str">
            <v>EBITDA interest coverage (%)</v>
          </cell>
          <cell r="B45" t="str">
            <v>PL34000000</v>
          </cell>
          <cell r="C45" t="str">
            <v>%</v>
          </cell>
          <cell r="D45">
            <v>19614.072119613003</v>
          </cell>
          <cell r="E45">
            <v>560.43426322278265</v>
          </cell>
          <cell r="F45">
            <v>681.80621860441204</v>
          </cell>
          <cell r="G45">
            <v>1206.5266188945839</v>
          </cell>
          <cell r="H45">
            <v>3198.7115828734782</v>
          </cell>
        </row>
        <row r="46">
          <cell r="A46" t="str">
            <v>(EBITDA - cap ex)/ Interest (%)</v>
          </cell>
          <cell r="B46" t="str">
            <v>PL35000000</v>
          </cell>
          <cell r="C46" t="str">
            <v>%</v>
          </cell>
          <cell r="D46">
            <v>-1305.640193491648</v>
          </cell>
          <cell r="E46">
            <v>-0.39743010513911514</v>
          </cell>
          <cell r="F46">
            <v>330.11837567333845</v>
          </cell>
          <cell r="G46">
            <v>720.85846680872385</v>
          </cell>
          <cell r="H46">
            <v>1943.1836921505169</v>
          </cell>
        </row>
        <row r="47">
          <cell r="A47" t="str">
            <v>Return on Avg. Equity (ROAE) (%)</v>
          </cell>
          <cell r="B47" t="str">
            <v>PL36000000</v>
          </cell>
          <cell r="C47" t="str">
            <v>%</v>
          </cell>
          <cell r="D47">
            <v>28.889672820763444</v>
          </cell>
          <cell r="E47">
            <v>54.005137002179026</v>
          </cell>
          <cell r="F47">
            <v>47.57289778845518</v>
          </cell>
          <cell r="G47">
            <v>50.595906480278707</v>
          </cell>
          <cell r="H47">
            <v>55.064681459395104</v>
          </cell>
        </row>
        <row r="49">
          <cell r="A49" t="str">
            <v>Interest cover (X) *</v>
          </cell>
          <cell r="B49" t="str">
            <v>PL53000000</v>
          </cell>
          <cell r="C49" t="str">
            <v>X</v>
          </cell>
          <cell r="D49">
            <v>129.0460275579008</v>
          </cell>
          <cell r="E49">
            <v>3.9597554158466615</v>
          </cell>
          <cell r="F49">
            <v>4.5434718255893918</v>
          </cell>
          <cell r="G49">
            <v>8.5293796057471241</v>
          </cell>
          <cell r="H49">
            <v>24.582580999683394</v>
          </cell>
        </row>
        <row r="52">
          <cell r="A52" t="str">
            <v>Fixed Assets ($m) --- [+ve]</v>
          </cell>
          <cell r="B52" t="str">
            <v>BS01000000</v>
          </cell>
          <cell r="C52" t="str">
            <v>$m</v>
          </cell>
          <cell r="D52">
            <v>1413.4449999999999</v>
          </cell>
          <cell r="E52">
            <v>2448.6839999999997</v>
          </cell>
          <cell r="F52">
            <v>2890.2289999999994</v>
          </cell>
          <cell r="G52">
            <v>3298.1602999999996</v>
          </cell>
          <cell r="H52">
            <v>4221.2122099999997</v>
          </cell>
        </row>
        <row r="53">
          <cell r="A53" t="str">
            <v>Associates ($m) --- [+ve]</v>
          </cell>
          <cell r="B53" t="str">
            <v>BS02000000</v>
          </cell>
          <cell r="C53" t="str">
            <v>$m</v>
          </cell>
        </row>
        <row r="54">
          <cell r="A54" t="str">
            <v>Investments ($m) --- [+ve]</v>
          </cell>
          <cell r="B54" t="str">
            <v>BS03000000</v>
          </cell>
          <cell r="C54" t="str">
            <v>$m</v>
          </cell>
          <cell r="D54">
            <v>142.768</v>
          </cell>
          <cell r="E54">
            <v>265.19499999999999</v>
          </cell>
          <cell r="F54">
            <v>691.82499999999993</v>
          </cell>
          <cell r="G54">
            <v>775.755</v>
          </cell>
          <cell r="H54">
            <v>860.755</v>
          </cell>
        </row>
        <row r="56">
          <cell r="A56" t="str">
            <v xml:space="preserve">   Cash&amp; Equiv. ($m) --- [+ve]</v>
          </cell>
          <cell r="B56" t="str">
            <v>BS06000000</v>
          </cell>
          <cell r="C56" t="str">
            <v>$m</v>
          </cell>
          <cell r="D56">
            <v>131.79300000000001</v>
          </cell>
          <cell r="E56">
            <v>382.76299999999998</v>
          </cell>
          <cell r="F56">
            <v>485</v>
          </cell>
          <cell r="G56">
            <v>590</v>
          </cell>
          <cell r="H56">
            <v>700</v>
          </cell>
        </row>
        <row r="57">
          <cell r="A57" t="str">
            <v xml:space="preserve">   Stock/ WIP ($m) --- [+ve]</v>
          </cell>
          <cell r="B57" t="str">
            <v>BS07000000</v>
          </cell>
          <cell r="C57" t="str">
            <v>$m</v>
          </cell>
        </row>
        <row r="58">
          <cell r="A58" t="str">
            <v xml:space="preserve">   Account/Trade Receivables ($m) --- [+ve]</v>
          </cell>
          <cell r="B58" t="str">
            <v>BS44000000</v>
          </cell>
          <cell r="C58" t="str">
            <v>$m</v>
          </cell>
        </row>
        <row r="64">
          <cell r="A64" t="str">
            <v xml:space="preserve">   L.T. Borrowings ($m) --- [+ve]</v>
          </cell>
          <cell r="B64" t="str">
            <v>BS36000000</v>
          </cell>
          <cell r="C64" t="str">
            <v>$m</v>
          </cell>
          <cell r="D64">
            <v>1205.028</v>
          </cell>
          <cell r="E64">
            <v>2482.8429999999998</v>
          </cell>
          <cell r="F64">
            <v>2349.5510593783365</v>
          </cell>
          <cell r="G64">
            <v>1891.2041487016818</v>
          </cell>
          <cell r="H64">
            <v>618.90282943550392</v>
          </cell>
        </row>
        <row r="65">
          <cell r="A65" t="str">
            <v xml:space="preserve">   Deferred Tax, others ($m)  --- [+ve]</v>
          </cell>
          <cell r="B65" t="str">
            <v>BS12000000</v>
          </cell>
          <cell r="C65" t="str">
            <v>$m</v>
          </cell>
        </row>
        <row r="66">
          <cell r="A66" t="str">
            <v>Total Shareholders Equity ($m)</v>
          </cell>
          <cell r="B66" t="str">
            <v>BS13000000</v>
          </cell>
          <cell r="C66" t="str">
            <v>$m</v>
          </cell>
          <cell r="D66">
            <v>1026.982</v>
          </cell>
          <cell r="E66">
            <v>1669.143</v>
          </cell>
          <cell r="F66">
            <v>3351.0870568438054</v>
          </cell>
          <cell r="G66">
            <v>5372.3535934987813</v>
          </cell>
          <cell r="H66">
            <v>9198.4520504538086</v>
          </cell>
        </row>
        <row r="71">
          <cell r="A71" t="str">
            <v>L.T. Liability to Capital (%)</v>
          </cell>
          <cell r="B71" t="str">
            <v>BS43000000</v>
          </cell>
          <cell r="C71" t="str">
            <v>%</v>
          </cell>
          <cell r="D71">
            <v>53.988467793603064</v>
          </cell>
          <cell r="E71">
            <v>59.798925140884386</v>
          </cell>
          <cell r="F71">
            <v>41.215579931170979</v>
          </cell>
          <cell r="G71">
            <v>26.03688462079672</v>
          </cell>
          <cell r="H71">
            <v>6.3041708994682057</v>
          </cell>
        </row>
        <row r="72">
          <cell r="A72" t="str">
            <v>Net Debt/Equity (%)</v>
          </cell>
          <cell r="B72" t="str">
            <v>BS17000000</v>
          </cell>
          <cell r="C72" t="str">
            <v>%</v>
          </cell>
          <cell r="D72">
            <v>104.50377903410188</v>
          </cell>
          <cell r="E72">
            <v>125.81785982387368</v>
          </cell>
          <cell r="F72">
            <v>55.640185639774131</v>
          </cell>
          <cell r="G72">
            <v>24.220374293239026</v>
          </cell>
          <cell r="H72">
            <v>-0.88163932496115072</v>
          </cell>
        </row>
        <row r="74">
          <cell r="A74" t="str">
            <v>Appraised NAV per share ($)</v>
          </cell>
          <cell r="B74" t="str">
            <v>BS19000000</v>
          </cell>
          <cell r="C74" t="str">
            <v>$</v>
          </cell>
        </row>
        <row r="80">
          <cell r="A80" t="str">
            <v>Economic Value Added (EVA) ($m)</v>
          </cell>
          <cell r="B80" t="str">
            <v>BS22000000</v>
          </cell>
          <cell r="C80" t="str">
            <v>$m</v>
          </cell>
          <cell r="D80">
            <v>146.64272642131013</v>
          </cell>
          <cell r="E80">
            <v>575.47245831748614</v>
          </cell>
          <cell r="F80">
            <v>210.52974281050069</v>
          </cell>
          <cell r="G80">
            <v>851.89156761366576</v>
          </cell>
          <cell r="H80">
            <v>1729.1173723538932</v>
          </cell>
        </row>
        <row r="81">
          <cell r="A81" t="str">
            <v>EVA (%)</v>
          </cell>
          <cell r="B81" t="str">
            <v>BS51000000</v>
          </cell>
          <cell r="C81" t="str">
            <v>%</v>
          </cell>
          <cell r="D81">
            <v>6.5699851891931544</v>
          </cell>
          <cell r="E81">
            <v>13.860173380100177</v>
          </cell>
          <cell r="F81">
            <v>3.6930908175244843</v>
          </cell>
          <cell r="G81">
            <v>11.728296213083988</v>
          </cell>
          <cell r="H81">
            <v>17.612864091283502</v>
          </cell>
        </row>
        <row r="83">
          <cell r="A83" t="str">
            <v>Profit Before Tax ($m)</v>
          </cell>
          <cell r="B83" t="str">
            <v>CF01000000</v>
          </cell>
          <cell r="C83" t="str">
            <v>$m</v>
          </cell>
          <cell r="D83">
            <v>436.76499999999976</v>
          </cell>
          <cell r="E83">
            <v>773.02299999999968</v>
          </cell>
          <cell r="F83">
            <v>1259.4520598355839</v>
          </cell>
          <cell r="G83">
            <v>2325.4704596368165</v>
          </cell>
          <cell r="H83">
            <v>4226.1751125842402</v>
          </cell>
        </row>
        <row r="84">
          <cell r="A84" t="str">
            <v>Depreciation &amp; Amortisation ($m) --- [+ve]</v>
          </cell>
          <cell r="B84" t="str">
            <v>CF02000000</v>
          </cell>
          <cell r="C84" t="str">
            <v>$m</v>
          </cell>
          <cell r="D84">
            <v>228.86</v>
          </cell>
          <cell r="E84">
            <v>429.53</v>
          </cell>
          <cell r="F84">
            <v>808.45499999999993</v>
          </cell>
          <cell r="G84">
            <v>1092.0686999999998</v>
          </cell>
          <cell r="H84">
            <v>1326.9480899999999</v>
          </cell>
        </row>
        <row r="86">
          <cell r="A86" t="str">
            <v>Change in working capital ($m)</v>
          </cell>
          <cell r="B86" t="str">
            <v>CF05000000</v>
          </cell>
          <cell r="C86" t="str">
            <v>$m</v>
          </cell>
          <cell r="D86">
            <v>254.88310800000002</v>
          </cell>
          <cell r="E86">
            <v>511.33999999999969</v>
          </cell>
          <cell r="F86">
            <v>578.24011622214221</v>
          </cell>
          <cell r="G86">
            <v>966.05832597832045</v>
          </cell>
          <cell r="H86">
            <v>1435.7452276888498</v>
          </cell>
        </row>
        <row r="87">
          <cell r="A87" t="str">
            <v>Cash taxes paid ($m) --- [+ve]</v>
          </cell>
          <cell r="B87" t="str">
            <v>CF06000000</v>
          </cell>
          <cell r="C87" t="str">
            <v>$m</v>
          </cell>
          <cell r="D87">
            <v>22</v>
          </cell>
          <cell r="E87">
            <v>46</v>
          </cell>
          <cell r="F87">
            <v>45</v>
          </cell>
          <cell r="G87">
            <v>65.317602991779196</v>
          </cell>
          <cell r="H87">
            <v>118.61852298184084</v>
          </cell>
        </row>
        <row r="91">
          <cell r="A91" t="str">
            <v>New Share Capital Proceeds ($m) --- [+ve]</v>
          </cell>
          <cell r="B91" t="str">
            <v>CF12000000</v>
          </cell>
          <cell r="C91" t="str">
            <v>$m</v>
          </cell>
        </row>
        <row r="93">
          <cell r="A93" t="str">
            <v>Gain/(loss) from Sale of Assets, Invs, Etc ($m)</v>
          </cell>
          <cell r="B93" t="str">
            <v>CF27000000</v>
          </cell>
          <cell r="C93" t="str">
            <v>$m</v>
          </cell>
        </row>
        <row r="97">
          <cell r="A97" t="str">
            <v>Cash Earnings ($m)</v>
          </cell>
          <cell r="B97" t="str">
            <v>CF17000000</v>
          </cell>
          <cell r="C97" t="str">
            <v>$m</v>
          </cell>
          <cell r="D97">
            <v>619.62499999999977</v>
          </cell>
          <cell r="E97">
            <v>1157.5529999999997</v>
          </cell>
          <cell r="F97">
            <v>2002.5894568438046</v>
          </cell>
          <cell r="G97">
            <v>3298.9206366549756</v>
          </cell>
          <cell r="H97">
            <v>5338.6319469550281</v>
          </cell>
        </row>
        <row r="99">
          <cell r="A99" t="str">
            <v>CFPS ($)</v>
          </cell>
          <cell r="B99" t="str">
            <v>CF20000000</v>
          </cell>
          <cell r="C99" t="str">
            <v>$</v>
          </cell>
          <cell r="D99">
            <v>11.907163995541715</v>
          </cell>
          <cell r="E99">
            <v>22.244379107575227</v>
          </cell>
          <cell r="F99">
            <v>35.609186970443552</v>
          </cell>
          <cell r="G99">
            <v>58.659992116628892</v>
          </cell>
          <cell r="H99">
            <v>94.92926396662449</v>
          </cell>
        </row>
        <row r="101">
          <cell r="A101" t="str">
            <v>CFPS (Trading Currency $)</v>
          </cell>
          <cell r="B101" t="str">
            <v>PV05000000</v>
          </cell>
          <cell r="C101" t="str">
            <v>$</v>
          </cell>
          <cell r="D101">
            <v>9.7250278642530432</v>
          </cell>
          <cell r="E101">
            <v>22.244379107575227</v>
          </cell>
          <cell r="F101">
            <v>35.609186970443552</v>
          </cell>
          <cell r="G101">
            <v>58.659992116628892</v>
          </cell>
          <cell r="H101">
            <v>94.92926396662449</v>
          </cell>
        </row>
        <row r="102">
          <cell r="A102" t="str">
            <v>DPS (Trading Currency $) --- [+ve]</v>
          </cell>
          <cell r="B102" t="str">
            <v>PV04000000</v>
          </cell>
          <cell r="C102" t="str">
            <v>$</v>
          </cell>
          <cell r="D102">
            <v>2</v>
          </cell>
          <cell r="E102">
            <v>3</v>
          </cell>
          <cell r="F102">
            <v>3</v>
          </cell>
          <cell r="G102">
            <v>3</v>
          </cell>
          <cell r="H102">
            <v>3</v>
          </cell>
        </row>
        <row r="103">
          <cell r="A103" t="str">
            <v>EPS (Fully Diluted; Trading Currency $)</v>
          </cell>
          <cell r="B103" t="str">
            <v>PV03000000</v>
          </cell>
          <cell r="C103" t="str">
            <v>$</v>
          </cell>
          <cell r="D103">
            <v>5.3270878973058116</v>
          </cell>
          <cell r="E103">
            <v>13.990218686344589</v>
          </cell>
          <cell r="F103">
            <v>21.233586842416241</v>
          </cell>
          <cell r="G103">
            <v>39.241294794533516</v>
          </cell>
          <cell r="H103">
            <v>71.334042052616169</v>
          </cell>
        </row>
        <row r="105">
          <cell r="A105" t="str">
            <v>Pre-Tax Profit (Profit Before Tax; Trading Currency $m)</v>
          </cell>
          <cell r="B105" t="str">
            <v>PV01000000</v>
          </cell>
          <cell r="C105" t="str">
            <v>$m</v>
          </cell>
          <cell r="D105">
            <v>436.76499999999976</v>
          </cell>
          <cell r="E105">
            <v>773.02299999999968</v>
          </cell>
          <cell r="F105">
            <v>1259.4520598355839</v>
          </cell>
          <cell r="G105">
            <v>2325.4704596368165</v>
          </cell>
          <cell r="H105">
            <v>4226.1751125842402</v>
          </cell>
        </row>
        <row r="107">
          <cell r="A107" t="str">
            <v>GDR Exchange Rate (X) --- [+ve]</v>
          </cell>
          <cell r="B107" t="str">
            <v>XX02000000</v>
          </cell>
          <cell r="C107" t="str">
            <v>X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"/>
      <sheetName val="IS_BS_US"/>
      <sheetName val="IS_BS_CN"/>
      <sheetName val="Rev Detail Inputs"/>
      <sheetName val="Hyp US BS Load"/>
      <sheetName val="Hyp US BS Ret"/>
      <sheetName val="Margin Q1"/>
      <sheetName val="Margin Q2"/>
      <sheetName val="Margin Q3"/>
      <sheetName val="Margin Q4"/>
      <sheetName val="Margin Summary"/>
      <sheetName val="Opex Forecast"/>
      <sheetName val="Bal Sheet"/>
      <sheetName val="CalcRatios"/>
      <sheetName val="BD"/>
      <sheetName val="Hyp BD Load"/>
      <sheetName val="Hyp Mgmt Fee Load"/>
      <sheetName val="Interest"/>
      <sheetName val="CalcBalanceSheet"/>
      <sheetName val="Marketing Budget"/>
      <sheetName val="Hyp Sales COS Load"/>
      <sheetName val="Hyp Mktng Load"/>
      <sheetName val="Hyp Config Load"/>
      <sheetName val="Hyp Etlize Load"/>
      <sheetName val="Hyp IML Load"/>
      <sheetName val="Hyp IFSC Load"/>
      <sheetName val="Hyp Other Load"/>
      <sheetName val="Hyp Tech Load"/>
      <sheetName val="Hyperion Margin Load"/>
      <sheetName val="Hyp Tax Load"/>
      <sheetName val="Sandy Capital"/>
      <sheetName val="PL_04USD-Budget 2004"/>
      <sheetName val="BS_04USD-Budget 2004 "/>
    </sheetNames>
    <sheetDataSet>
      <sheetData sheetId="0" refreshError="1">
        <row r="4">
          <cell r="C4" t="str">
            <v>Q3 YTD</v>
          </cell>
          <cell r="D4">
            <v>37896</v>
          </cell>
          <cell r="E4">
            <v>37928</v>
          </cell>
          <cell r="F4">
            <v>37958</v>
          </cell>
          <cell r="G4" t="str">
            <v>Q4-03</v>
          </cell>
          <cell r="H4" t="str">
            <v>2003</v>
          </cell>
          <cell r="I4" t="str">
            <v>Jan-04</v>
          </cell>
          <cell r="J4" t="str">
            <v>Feb-04</v>
          </cell>
          <cell r="K4" t="str">
            <v>Mar-04</v>
          </cell>
          <cell r="L4" t="str">
            <v>Q1-04</v>
          </cell>
          <cell r="M4" t="str">
            <v>Apr-04</v>
          </cell>
          <cell r="N4" t="str">
            <v>May-04</v>
          </cell>
          <cell r="O4" t="str">
            <v>Jun-04</v>
          </cell>
          <cell r="P4" t="str">
            <v>Q2-04</v>
          </cell>
          <cell r="Q4" t="str">
            <v>Jul-04</v>
          </cell>
          <cell r="R4" t="str">
            <v>Aug-04</v>
          </cell>
          <cell r="S4" t="str">
            <v>Sep-04</v>
          </cell>
          <cell r="T4" t="str">
            <v>Q3-04</v>
          </cell>
          <cell r="U4" t="str">
            <v>Oct-04</v>
          </cell>
          <cell r="V4" t="str">
            <v>Nov-04</v>
          </cell>
          <cell r="W4" t="str">
            <v>Dec-04</v>
          </cell>
          <cell r="X4" t="str">
            <v>Q4-04</v>
          </cell>
          <cell r="Y4" t="str">
            <v>Year-04</v>
          </cell>
        </row>
        <row r="5">
          <cell r="C5" t="str">
            <v>Actual</v>
          </cell>
          <cell r="D5" t="str">
            <v>Actual</v>
          </cell>
          <cell r="E5" t="str">
            <v>Actual</v>
          </cell>
          <cell r="F5" t="str">
            <v>Actual</v>
          </cell>
          <cell r="G5" t="str">
            <v>Actual</v>
          </cell>
          <cell r="H5" t="str">
            <v>Actual</v>
          </cell>
          <cell r="I5" t="str">
            <v>Prelim Plan</v>
          </cell>
          <cell r="J5" t="str">
            <v>Prelim Plan</v>
          </cell>
          <cell r="K5" t="str">
            <v>Prelim Plan</v>
          </cell>
          <cell r="L5" t="str">
            <v>Prelim Plan</v>
          </cell>
          <cell r="M5" t="str">
            <v>Prelim Plan</v>
          </cell>
          <cell r="N5" t="str">
            <v>Prelim Plan</v>
          </cell>
          <cell r="O5" t="str">
            <v>Prelim Plan</v>
          </cell>
          <cell r="P5" t="str">
            <v>Prelim Plan</v>
          </cell>
          <cell r="Q5" t="str">
            <v>Prelim Plan</v>
          </cell>
          <cell r="R5" t="str">
            <v>Prelim Plan</v>
          </cell>
          <cell r="S5" t="str">
            <v>Prelim Plan</v>
          </cell>
          <cell r="T5" t="str">
            <v>Prelim Plan</v>
          </cell>
          <cell r="U5" t="str">
            <v>Prelim Plan</v>
          </cell>
          <cell r="V5" t="str">
            <v>Prelim Plan</v>
          </cell>
          <cell r="W5" t="str">
            <v>Prelim Plan</v>
          </cell>
          <cell r="X5" t="str">
            <v>Prelim Plan</v>
          </cell>
          <cell r="Y5" t="str">
            <v>Prelim Plan</v>
          </cell>
        </row>
        <row r="6">
          <cell r="B6" t="str">
            <v>INCOME STATEMENT (US$)</v>
          </cell>
        </row>
        <row r="7">
          <cell r="B7" t="str">
            <v>NET SALES</v>
          </cell>
        </row>
        <row r="8">
          <cell r="B8" t="str">
            <v>Sales</v>
          </cell>
          <cell r="C8">
            <v>2658608084.1880903</v>
          </cell>
          <cell r="D8">
            <v>881189745.31341493</v>
          </cell>
          <cell r="E8">
            <v>853424596.0675509</v>
          </cell>
          <cell r="F8">
            <v>1200686991.3470149</v>
          </cell>
          <cell r="G8">
            <v>2935301332.7279806</v>
          </cell>
          <cell r="H8">
            <v>11169540597.902748</v>
          </cell>
          <cell r="I8">
            <v>895991069.8474474</v>
          </cell>
          <cell r="J8">
            <v>906007397.19404614</v>
          </cell>
          <cell r="K8">
            <v>1167631994.0166667</v>
          </cell>
          <cell r="L8">
            <v>2969630461.0581603</v>
          </cell>
          <cell r="M8">
            <v>890892359.34411716</v>
          </cell>
          <cell r="N8">
            <v>884243836.65806282</v>
          </cell>
          <cell r="O8">
            <v>1107658773.7956092</v>
          </cell>
          <cell r="P8">
            <v>2882794969.7977891</v>
          </cell>
          <cell r="Q8">
            <v>920596759.72133923</v>
          </cell>
          <cell r="R8">
            <v>916126180.07620001</v>
          </cell>
          <cell r="S8">
            <v>1153477125.8586087</v>
          </cell>
          <cell r="T8">
            <v>2990200065.656148</v>
          </cell>
          <cell r="U8">
            <v>942335607.73475456</v>
          </cell>
          <cell r="V8">
            <v>950179852.49806559</v>
          </cell>
          <cell r="W8">
            <v>1208898549.3709965</v>
          </cell>
          <cell r="X8">
            <v>3101414009.603817</v>
          </cell>
          <cell r="Y8">
            <v>11944039506.115915</v>
          </cell>
        </row>
        <row r="9">
          <cell r="B9" t="str">
            <v>Returns &amp; Allowances</v>
          </cell>
          <cell r="C9">
            <v>-102810645.15312994</v>
          </cell>
          <cell r="D9">
            <v>-52137664.992129855</v>
          </cell>
          <cell r="E9">
            <v>-50336948.656217806</v>
          </cell>
          <cell r="F9">
            <v>-70531760.465915099</v>
          </cell>
          <cell r="G9">
            <v>-173006374.11426276</v>
          </cell>
          <cell r="H9">
            <v>-532838352.5987519</v>
          </cell>
          <cell r="I9">
            <v>-52837981.969216935</v>
          </cell>
          <cell r="J9">
            <v>-53288083.729579203</v>
          </cell>
          <cell r="K9">
            <v>-68196149.453237712</v>
          </cell>
          <cell r="L9">
            <v>-174322215.15203387</v>
          </cell>
          <cell r="M9">
            <v>-52536971.98366335</v>
          </cell>
          <cell r="N9">
            <v>-52235449.541611984</v>
          </cell>
          <cell r="O9">
            <v>-65400561.814885907</v>
          </cell>
          <cell r="P9">
            <v>-170172983.34016126</v>
          </cell>
          <cell r="Q9">
            <v>-54439276.638954833</v>
          </cell>
          <cell r="R9">
            <v>-54235535.227461748</v>
          </cell>
          <cell r="S9">
            <v>-68170495.37020506</v>
          </cell>
          <cell r="T9">
            <v>-176845307.23662162</v>
          </cell>
          <cell r="U9">
            <v>-55534181.861091167</v>
          </cell>
          <cell r="V9">
            <v>-55886312.997068807</v>
          </cell>
          <cell r="W9">
            <v>-70814400.676191673</v>
          </cell>
          <cell r="X9">
            <v>-182234895.53435162</v>
          </cell>
          <cell r="Y9">
            <v>-703575401.26316833</v>
          </cell>
        </row>
        <row r="10">
          <cell r="B10" t="str">
            <v>Sales Discounts</v>
          </cell>
          <cell r="C10">
            <v>-9701362.2783840001</v>
          </cell>
          <cell r="D10">
            <v>-3214529.228023204</v>
          </cell>
          <cell r="E10">
            <v>-2910337.4776390395</v>
          </cell>
          <cell r="F10">
            <v>-4082570.004862533</v>
          </cell>
          <cell r="G10">
            <v>-10207436.710524775</v>
          </cell>
          <cell r="H10">
            <v>-40799196.987169087</v>
          </cell>
          <cell r="I10">
            <v>-3334226.5244182837</v>
          </cell>
          <cell r="J10">
            <v>-3250629.4117502812</v>
          </cell>
          <cell r="K10">
            <v>-4186572.060529226</v>
          </cell>
          <cell r="L10">
            <v>-10771427.996697791</v>
          </cell>
          <cell r="M10">
            <v>-3308288.7308145757</v>
          </cell>
          <cell r="N10">
            <v>-3174373.8496283744</v>
          </cell>
          <cell r="O10">
            <v>-3976226.8350159265</v>
          </cell>
          <cell r="P10">
            <v>-10458889.415458877</v>
          </cell>
          <cell r="Q10">
            <v>-3421071.6971402923</v>
          </cell>
          <cell r="R10">
            <v>-3289759.0110911396</v>
          </cell>
          <cell r="S10">
            <v>-4141431.5882914057</v>
          </cell>
          <cell r="T10">
            <v>-10852262.296522837</v>
          </cell>
          <cell r="U10">
            <v>-3499031.9026350249</v>
          </cell>
          <cell r="V10">
            <v>-3409909.4587337514</v>
          </cell>
          <cell r="W10">
            <v>-4336737.9494510833</v>
          </cell>
          <cell r="X10">
            <v>-11245679.310819857</v>
          </cell>
          <cell r="Y10">
            <v>-43328259.019499354</v>
          </cell>
        </row>
        <row r="11">
          <cell r="B11" t="str">
            <v>Freight-Out, Expense</v>
          </cell>
          <cell r="C11">
            <v>-17060401.268795993</v>
          </cell>
          <cell r="D11">
            <v>-5362272.1999107543</v>
          </cell>
          <cell r="E11">
            <v>-5174359.045278064</v>
          </cell>
          <cell r="F11">
            <v>-7054914.8313206611</v>
          </cell>
          <cell r="G11">
            <v>-17591546.076509479</v>
          </cell>
          <cell r="H11">
            <v>-73965860.086388215</v>
          </cell>
          <cell r="I11">
            <v>-5708759.013151844</v>
          </cell>
          <cell r="J11">
            <v>-5757939.9860349242</v>
          </cell>
          <cell r="K11">
            <v>-7353789.6380114909</v>
          </cell>
          <cell r="L11">
            <v>-18820488.637198258</v>
          </cell>
          <cell r="M11">
            <v>-5528791.6000107601</v>
          </cell>
          <cell r="N11">
            <v>-5486609.0673683127</v>
          </cell>
          <cell r="O11">
            <v>-6869645.325684214</v>
          </cell>
          <cell r="P11">
            <v>-17885045.993063286</v>
          </cell>
          <cell r="Q11">
            <v>-5640660.4078517566</v>
          </cell>
          <cell r="R11">
            <v>-5618859.8998781275</v>
          </cell>
          <cell r="S11">
            <v>-7051914.5695041474</v>
          </cell>
          <cell r="T11">
            <v>-18311434.877234031</v>
          </cell>
          <cell r="U11">
            <v>-5756277.4511522353</v>
          </cell>
          <cell r="V11">
            <v>-5794034.9712361116</v>
          </cell>
          <cell r="W11">
            <v>-7328675.8473147573</v>
          </cell>
          <cell r="X11">
            <v>-18878988.269703105</v>
          </cell>
          <cell r="Y11">
            <v>-73895957.777198687</v>
          </cell>
        </row>
        <row r="12">
          <cell r="B12" t="str">
            <v>Freight-Out, Recoveries</v>
          </cell>
          <cell r="C12">
            <v>10921879.697238002</v>
          </cell>
          <cell r="D12">
            <v>3672869.254796965</v>
          </cell>
          <cell r="E12">
            <v>3589641.704176574</v>
          </cell>
          <cell r="F12">
            <v>4982253.9550832799</v>
          </cell>
          <cell r="G12">
            <v>12244764.914056817</v>
          </cell>
          <cell r="H12">
            <v>45362100.95292756</v>
          </cell>
          <cell r="I12">
            <v>3898195.3692633128</v>
          </cell>
          <cell r="J12">
            <v>3915874.2539289803</v>
          </cell>
          <cell r="K12">
            <v>4958150.722898066</v>
          </cell>
          <cell r="L12">
            <v>12772220.346090361</v>
          </cell>
          <cell r="M12">
            <v>3874990.6802952946</v>
          </cell>
          <cell r="N12">
            <v>3862687.4035992869</v>
          </cell>
          <cell r="O12">
            <v>4832599.111274316</v>
          </cell>
          <cell r="P12">
            <v>12570277.195168898</v>
          </cell>
          <cell r="Q12">
            <v>4031363.5264246333</v>
          </cell>
          <cell r="R12">
            <v>4022951.1614676695</v>
          </cell>
          <cell r="S12">
            <v>5043700.4022162668</v>
          </cell>
          <cell r="T12">
            <v>13098015.090108568</v>
          </cell>
          <cell r="U12">
            <v>4091455.9992078315</v>
          </cell>
          <cell r="V12">
            <v>4105229.3564539738</v>
          </cell>
          <cell r="W12">
            <v>5169715.4836403849</v>
          </cell>
          <cell r="X12">
            <v>13366400.83930219</v>
          </cell>
          <cell r="Y12">
            <v>51806913.470670022</v>
          </cell>
        </row>
        <row r="13">
          <cell r="B13" t="str">
            <v xml:space="preserve">     Total Net Sales</v>
          </cell>
          <cell r="C13">
            <v>2539957555.1850181</v>
          </cell>
          <cell r="D13">
            <v>824148148.14814818</v>
          </cell>
          <cell r="E13">
            <v>798592592.59259248</v>
          </cell>
          <cell r="F13">
            <v>1123999999.9999998</v>
          </cell>
          <cell r="G13">
            <v>2746740740.7407408</v>
          </cell>
          <cell r="H13">
            <v>10567299289.183367</v>
          </cell>
          <cell r="I13">
            <v>838008297.70992362</v>
          </cell>
          <cell r="J13">
            <v>847626618.32061076</v>
          </cell>
          <cell r="K13">
            <v>1092853633.5877862</v>
          </cell>
          <cell r="L13">
            <v>2778488549.6183205</v>
          </cell>
          <cell r="M13">
            <v>833393297.70992386</v>
          </cell>
          <cell r="N13">
            <v>827210091.60305345</v>
          </cell>
          <cell r="O13">
            <v>1036244938.9312977</v>
          </cell>
          <cell r="P13">
            <v>2696848328.2442746</v>
          </cell>
          <cell r="Q13">
            <v>861127114.50381684</v>
          </cell>
          <cell r="R13">
            <v>857004977.09923673</v>
          </cell>
          <cell r="S13">
            <v>1079156984.7328241</v>
          </cell>
          <cell r="T13">
            <v>2797289076.3358779</v>
          </cell>
          <cell r="U13">
            <v>881637572.5190841</v>
          </cell>
          <cell r="V13">
            <v>889194824.42748094</v>
          </cell>
          <cell r="W13">
            <v>1131588450.3816795</v>
          </cell>
          <cell r="X13">
            <v>2902420847.3282447</v>
          </cell>
          <cell r="Y13">
            <v>11175046801.52672</v>
          </cell>
        </row>
        <row r="14">
          <cell r="B14" t="str">
            <v>VS PY</v>
          </cell>
          <cell r="I14">
            <v>-0.33030997705099052</v>
          </cell>
          <cell r="J14">
            <v>-0.3541241497197769</v>
          </cell>
          <cell r="K14">
            <v>-0.38313129974401328</v>
          </cell>
          <cell r="L14">
            <v>-0.35910415651027128</v>
          </cell>
          <cell r="M14">
            <v>-0.25948449646838978</v>
          </cell>
          <cell r="N14">
            <v>-0.24481810433790485</v>
          </cell>
          <cell r="O14">
            <v>-0.28503579143801661</v>
          </cell>
          <cell r="P14">
            <v>-0.26519756758874857</v>
          </cell>
          <cell r="Q14">
            <v>-0.17104206468554473</v>
          </cell>
          <cell r="R14">
            <v>-0.19717943508510616</v>
          </cell>
          <cell r="S14">
            <v>-0.22679651862380723</v>
          </cell>
          <cell r="T14">
            <v>-0.20122991651157474</v>
          </cell>
          <cell r="U14">
            <v>-0.15049331845079317</v>
          </cell>
          <cell r="V14">
            <v>-1.6194281870137939E-2</v>
          </cell>
          <cell r="W14">
            <v>-0.15526306103361587</v>
          </cell>
          <cell r="X14">
            <v>-0.11544721876249708</v>
          </cell>
          <cell r="Y14">
            <v>-0.24435298188040611</v>
          </cell>
        </row>
        <row r="15">
          <cell r="B15" t="str">
            <v>Cost of Sales</v>
          </cell>
          <cell r="C15">
            <v>2449136900.9321332</v>
          </cell>
          <cell r="D15">
            <v>802745672.32368052</v>
          </cell>
          <cell r="E15">
            <v>778127208.0330795</v>
          </cell>
          <cell r="F15">
            <v>1090989903.5689881</v>
          </cell>
          <cell r="G15">
            <v>2671862783.9257479</v>
          </cell>
          <cell r="H15">
            <v>10253013347.204121</v>
          </cell>
          <cell r="I15">
            <v>813690158.40814805</v>
          </cell>
          <cell r="J15">
            <v>823248713.65908861</v>
          </cell>
          <cell r="K15">
            <v>1062745097.4937419</v>
          </cell>
          <cell r="L15">
            <v>2699683969.5609789</v>
          </cell>
          <cell r="M15">
            <v>809123193.94553375</v>
          </cell>
          <cell r="N15">
            <v>802788222.76520109</v>
          </cell>
          <cell r="O15">
            <v>1005858963.9756889</v>
          </cell>
          <cell r="P15">
            <v>2617770380.6864238</v>
          </cell>
          <cell r="Q15">
            <v>835312135.62251973</v>
          </cell>
          <cell r="R15">
            <v>831052813.42846251</v>
          </cell>
          <cell r="S15">
            <v>1046816608.1416526</v>
          </cell>
          <cell r="T15">
            <v>2713181557.1926346</v>
          </cell>
          <cell r="U15">
            <v>855485322.42886937</v>
          </cell>
          <cell r="V15">
            <v>862968639.74717522</v>
          </cell>
          <cell r="W15">
            <v>1098982178.6172409</v>
          </cell>
          <cell r="X15">
            <v>2817436140.7932858</v>
          </cell>
          <cell r="Y15">
            <v>10848072048.233322</v>
          </cell>
        </row>
        <row r="16">
          <cell r="B16" t="str">
            <v>COS Returns &amp; Allowances</v>
          </cell>
          <cell r="C16">
            <v>-10854493.620039999</v>
          </cell>
          <cell r="D16">
            <v>-6091766.666666666</v>
          </cell>
          <cell r="E16">
            <v>-7144654.0740740737</v>
          </cell>
          <cell r="F16">
            <v>-9325663.7037037034</v>
          </cell>
          <cell r="G16">
            <v>-22562084.44444444</v>
          </cell>
          <cell r="H16">
            <v>-62006391.282864667</v>
          </cell>
          <cell r="I16">
            <v>-4511267.1755725192</v>
          </cell>
          <cell r="J16">
            <v>-4949862.5954198474</v>
          </cell>
          <cell r="K16">
            <v>-7706748.0916030528</v>
          </cell>
          <cell r="L16">
            <v>-17167877.86259542</v>
          </cell>
          <cell r="M16">
            <v>-4511267.1755725192</v>
          </cell>
          <cell r="N16">
            <v>-4229312.9770992361</v>
          </cell>
          <cell r="O16">
            <v>-5388458.0152671756</v>
          </cell>
          <cell r="P16">
            <v>-14129038.167938929</v>
          </cell>
          <cell r="Q16">
            <v>-4260641.2213740461</v>
          </cell>
          <cell r="R16">
            <v>-4072671.7557251905</v>
          </cell>
          <cell r="S16">
            <v>-5451114.5038167937</v>
          </cell>
          <cell r="T16">
            <v>-13784427.480916031</v>
          </cell>
          <cell r="U16">
            <v>-4887206.1068702284</v>
          </cell>
          <cell r="V16">
            <v>-5231816.7938931296</v>
          </cell>
          <cell r="W16">
            <v>-7456122.1374045797</v>
          </cell>
          <cell r="X16">
            <v>-17575145.038167939</v>
          </cell>
          <cell r="Y16">
            <v>-62656488.549618319</v>
          </cell>
        </row>
        <row r="17">
          <cell r="B17" t="str">
            <v>Freight-In</v>
          </cell>
          <cell r="C17">
            <v>3169889.1202759999</v>
          </cell>
          <cell r="D17">
            <v>1057278.0008924587</v>
          </cell>
          <cell r="E17">
            <v>1031980.7164132053</v>
          </cell>
          <cell r="F17">
            <v>1467554.502750231</v>
          </cell>
          <cell r="G17">
            <v>3556813.2200558949</v>
          </cell>
          <cell r="H17">
            <v>14164696.573916759</v>
          </cell>
          <cell r="I17">
            <v>1014112.2942150281</v>
          </cell>
          <cell r="J17">
            <v>1033217.8320475818</v>
          </cell>
          <cell r="K17">
            <v>1307460.9452971164</v>
          </cell>
          <cell r="L17">
            <v>3354791.0715597263</v>
          </cell>
          <cell r="M17">
            <v>999114.13287107169</v>
          </cell>
          <cell r="N17">
            <v>987243.90054756845</v>
          </cell>
          <cell r="O17">
            <v>1226479.8960834029</v>
          </cell>
          <cell r="P17">
            <v>3212837.9295020429</v>
          </cell>
          <cell r="Q17">
            <v>1006683.7926073126</v>
          </cell>
          <cell r="R17">
            <v>999548.49216410867</v>
          </cell>
          <cell r="S17">
            <v>1262866.9129150596</v>
          </cell>
          <cell r="T17">
            <v>3269099.1976864808</v>
          </cell>
          <cell r="U17">
            <v>1048236.961047097</v>
          </cell>
          <cell r="V17">
            <v>1061711.2217786529</v>
          </cell>
          <cell r="W17">
            <v>1346959.0857901978</v>
          </cell>
          <cell r="X17">
            <v>3456907.2686159476</v>
          </cell>
          <cell r="Y17">
            <v>13293635.467364199</v>
          </cell>
        </row>
        <row r="18">
          <cell r="B18" t="str">
            <v>Purchase Discount &amp; Rebates</v>
          </cell>
          <cell r="C18">
            <v>-34619199.912455998</v>
          </cell>
          <cell r="D18">
            <v>-10993226.238286478</v>
          </cell>
          <cell r="E18">
            <v>-10457568.495544164</v>
          </cell>
          <cell r="F18">
            <v>-16030339.440496422</v>
          </cell>
          <cell r="G18">
            <v>-37481134.174327068</v>
          </cell>
          <cell r="H18">
            <v>-145360675.12320089</v>
          </cell>
          <cell r="I18">
            <v>-11412577.50620804</v>
          </cell>
          <cell r="J18">
            <v>-10835499.480754187</v>
          </cell>
          <cell r="K18">
            <v>-14884396.869015187</v>
          </cell>
          <cell r="L18">
            <v>-37132473.855977416</v>
          </cell>
          <cell r="M18">
            <v>-11347140.283318227</v>
          </cell>
          <cell r="N18">
            <v>-10622651.997410515</v>
          </cell>
          <cell r="O18">
            <v>-14313521.09183233</v>
          </cell>
          <cell r="P18">
            <v>-36283313.372561075</v>
          </cell>
          <cell r="Q18">
            <v>-11764796.900242656</v>
          </cell>
          <cell r="R18">
            <v>-11030001.753297549</v>
          </cell>
          <cell r="S18">
            <v>-14922995.058735469</v>
          </cell>
          <cell r="T18">
            <v>-37717793.712275676</v>
          </cell>
          <cell r="U18">
            <v>-11992544.696392039</v>
          </cell>
          <cell r="V18">
            <v>-11363740.768214062</v>
          </cell>
          <cell r="W18">
            <v>-15466574.985501578</v>
          </cell>
          <cell r="X18">
            <v>-38822860.450107686</v>
          </cell>
          <cell r="Y18">
            <v>-149956441.39092186</v>
          </cell>
        </row>
        <row r="19">
          <cell r="B19" t="str">
            <v>Reserve for S, R&amp;A</v>
          </cell>
          <cell r="C19">
            <v>0</v>
          </cell>
          <cell r="D19">
            <v>740.74074074074065</v>
          </cell>
          <cell r="E19">
            <v>740.74074074074065</v>
          </cell>
          <cell r="F19">
            <v>740.74074074074065</v>
          </cell>
          <cell r="G19">
            <v>2222.2222222222217</v>
          </cell>
          <cell r="H19">
            <v>2222.2222222222217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 t="str">
            <v>Excess and Obsolete Reserve</v>
          </cell>
          <cell r="C20">
            <v>332581.59236200002</v>
          </cell>
          <cell r="D20">
            <v>100379.25925925926</v>
          </cell>
          <cell r="E20">
            <v>117728.88888888888</v>
          </cell>
          <cell r="F20">
            <v>153666.66666666666</v>
          </cell>
          <cell r="G20">
            <v>371774.81481481483</v>
          </cell>
          <cell r="H20">
            <v>1157515.677208236</v>
          </cell>
          <cell r="I20">
            <v>98931.29770992366</v>
          </cell>
          <cell r="J20">
            <v>108549.61832061068</v>
          </cell>
          <cell r="K20">
            <v>169007.63358778626</v>
          </cell>
          <cell r="L20">
            <v>376488.5496183206</v>
          </cell>
          <cell r="M20">
            <v>98931.29770992366</v>
          </cell>
          <cell r="N20">
            <v>92748.091603053428</v>
          </cell>
          <cell r="O20">
            <v>118167.9389312977</v>
          </cell>
          <cell r="P20">
            <v>309847.32824427477</v>
          </cell>
          <cell r="Q20">
            <v>93435.114503816789</v>
          </cell>
          <cell r="R20">
            <v>89312.977099236639</v>
          </cell>
          <cell r="S20">
            <v>119541.98473282442</v>
          </cell>
          <cell r="T20">
            <v>302290.07633587788</v>
          </cell>
          <cell r="U20">
            <v>107175.57251908396</v>
          </cell>
          <cell r="V20">
            <v>114732.82442748091</v>
          </cell>
          <cell r="W20">
            <v>163511.45038167937</v>
          </cell>
          <cell r="X20">
            <v>385419.84732824424</v>
          </cell>
          <cell r="Y20">
            <v>1374045.8015267174</v>
          </cell>
        </row>
        <row r="21">
          <cell r="B21" t="str">
            <v>Other</v>
          </cell>
          <cell r="C21">
            <v>0</v>
          </cell>
          <cell r="D21">
            <v>-765391.8518518518</v>
          </cell>
          <cell r="E21">
            <v>-897680</v>
          </cell>
          <cell r="F21">
            <v>-1171711.111111111</v>
          </cell>
          <cell r="G21">
            <v>-2834782.9629629627</v>
          </cell>
          <cell r="H21">
            <v>-2834782.9629629627</v>
          </cell>
          <cell r="I21">
            <v>-405618.32061068702</v>
          </cell>
          <cell r="J21">
            <v>-445053.43511450384</v>
          </cell>
          <cell r="K21">
            <v>-692931.2977099237</v>
          </cell>
          <cell r="L21">
            <v>-1543603.0534351147</v>
          </cell>
          <cell r="M21">
            <v>-405618.32061068702</v>
          </cell>
          <cell r="N21">
            <v>-380267.17557251907</v>
          </cell>
          <cell r="O21">
            <v>-484488.54961832054</v>
          </cell>
          <cell r="P21">
            <v>-1270374.0458015269</v>
          </cell>
          <cell r="Q21">
            <v>-383083.96946564887</v>
          </cell>
          <cell r="R21">
            <v>-366183.2061068702</v>
          </cell>
          <cell r="S21">
            <v>-490122.13740458013</v>
          </cell>
          <cell r="T21">
            <v>-1239389.3129770993</v>
          </cell>
          <cell r="U21">
            <v>-439419.84732824424</v>
          </cell>
          <cell r="V21">
            <v>-470404.58015267173</v>
          </cell>
          <cell r="W21">
            <v>-670396.94656488544</v>
          </cell>
          <cell r="X21">
            <v>-1580221.3740458016</v>
          </cell>
          <cell r="Y21">
            <v>-5633587.7862595422</v>
          </cell>
        </row>
        <row r="22">
          <cell r="B22" t="str">
            <v xml:space="preserve">     Total Cost of Sales</v>
          </cell>
          <cell r="C22">
            <v>2407165678.1122751</v>
          </cell>
          <cell r="D22">
            <v>786053685.56776798</v>
          </cell>
          <cell r="E22">
            <v>760777755.80950415</v>
          </cell>
          <cell r="F22">
            <v>1066084151.2238344</v>
          </cell>
          <cell r="G22">
            <v>2612915592.6011066</v>
          </cell>
          <cell r="H22">
            <v>10058135932.308437</v>
          </cell>
          <cell r="I22">
            <v>798473738.99768186</v>
          </cell>
          <cell r="J22">
            <v>808160065.59816825</v>
          </cell>
          <cell r="K22">
            <v>1040937489.8142986</v>
          </cell>
          <cell r="L22">
            <v>2647571294.4101486</v>
          </cell>
          <cell r="M22">
            <v>793957213.59661329</v>
          </cell>
          <cell r="N22">
            <v>788635982.60726953</v>
          </cell>
          <cell r="O22">
            <v>987017144.15398586</v>
          </cell>
          <cell r="P22">
            <v>2569610340.3578687</v>
          </cell>
          <cell r="Q22">
            <v>820003732.43854856</v>
          </cell>
          <cell r="R22">
            <v>816672818.18259621</v>
          </cell>
          <cell r="S22">
            <v>1027334785.3393437</v>
          </cell>
          <cell r="T22">
            <v>2664011335.9604883</v>
          </cell>
          <cell r="U22">
            <v>839321564.31184506</v>
          </cell>
          <cell r="V22">
            <v>847079121.6511215</v>
          </cell>
          <cell r="W22">
            <v>1076899555.0839417</v>
          </cell>
          <cell r="X22">
            <v>2763300241.0469084</v>
          </cell>
          <cell r="Y22">
            <v>10644493211.775414</v>
          </cell>
        </row>
        <row r="24">
          <cell r="B24" t="str">
            <v>Gross Profit</v>
          </cell>
          <cell r="C24">
            <v>132791877.07274294</v>
          </cell>
          <cell r="D24">
            <v>38094462.580380201</v>
          </cell>
          <cell r="E24">
            <v>37814836.783088326</v>
          </cell>
          <cell r="F24">
            <v>57915848.776165366</v>
          </cell>
          <cell r="G24">
            <v>133825148.13963413</v>
          </cell>
          <cell r="H24">
            <v>509163356.87492943</v>
          </cell>
          <cell r="I24">
            <v>39534558.712241769</v>
          </cell>
          <cell r="J24">
            <v>39466552.722442508</v>
          </cell>
          <cell r="K24">
            <v>51916143.773487568</v>
          </cell>
          <cell r="L24">
            <v>130917255.20817184</v>
          </cell>
          <cell r="M24">
            <v>39436084.113310575</v>
          </cell>
          <cell r="N24">
            <v>38574108.995783925</v>
          </cell>
          <cell r="O24">
            <v>49227794.777311802</v>
          </cell>
          <cell r="P24">
            <v>127237987.88640594</v>
          </cell>
          <cell r="Q24">
            <v>41123382.065268278</v>
          </cell>
          <cell r="R24">
            <v>40332158.91664052</v>
          </cell>
          <cell r="S24">
            <v>51822199.39348042</v>
          </cell>
          <cell r="T24">
            <v>133277740.37538958</v>
          </cell>
          <cell r="U24">
            <v>42316008.207239032</v>
          </cell>
          <cell r="V24">
            <v>42115702.776359439</v>
          </cell>
          <cell r="W24">
            <v>54688895.297737837</v>
          </cell>
          <cell r="X24">
            <v>139120606.28133631</v>
          </cell>
          <cell r="Y24">
            <v>530553589.75130653</v>
          </cell>
        </row>
        <row r="25">
          <cell r="B25" t="str">
            <v>% of Net Sales</v>
          </cell>
          <cell r="C25">
            <v>5.2281140211049702E-2</v>
          </cell>
          <cell r="D25">
            <v>4.6222833438354545E-2</v>
          </cell>
          <cell r="E25">
            <v>4.7351850159696916E-2</v>
          </cell>
          <cell r="F25">
            <v>5.1526555850680944E-2</v>
          </cell>
          <cell r="G25">
            <v>4.8721434154555182E-2</v>
          </cell>
          <cell r="H25">
            <v>4.8182921950181389E-2</v>
          </cell>
          <cell r="I25">
            <v>4.7176810564143898E-2</v>
          </cell>
          <cell r="J25">
            <v>4.656124745189924E-2</v>
          </cell>
          <cell r="K25">
            <v>4.7505120702256667E-2</v>
          </cell>
          <cell r="L25">
            <v>4.7118155382053266E-2</v>
          </cell>
          <cell r="M25">
            <v>4.7319895926301231E-2</v>
          </cell>
          <cell r="N25">
            <v>4.6631574478293678E-2</v>
          </cell>
          <cell r="O25">
            <v>4.7505944712339453E-2</v>
          </cell>
          <cell r="P25">
            <v>4.7180253540339626E-2</v>
          </cell>
          <cell r="Q25">
            <v>4.7755298111781849E-2</v>
          </cell>
          <cell r="R25">
            <v>4.7061755759173693E-2</v>
          </cell>
          <cell r="S25">
            <v>4.8021001695421055E-2</v>
          </cell>
          <cell r="T25">
            <v>4.7645322574228849E-2</v>
          </cell>
          <cell r="U25">
            <v>4.7997056303227197E-2</v>
          </cell>
          <cell r="V25">
            <v>4.7363864047989881E-2</v>
          </cell>
          <cell r="W25">
            <v>4.8329315555749555E-2</v>
          </cell>
          <cell r="X25">
            <v>4.7932609914031081E-2</v>
          </cell>
          <cell r="Y25">
            <v>4.7476632462856709E-2</v>
          </cell>
        </row>
        <row r="27">
          <cell r="B27" t="str">
            <v>OTHER REVENUE, NET</v>
          </cell>
        </row>
        <row r="28">
          <cell r="B28" t="str">
            <v>Advertising</v>
          </cell>
          <cell r="C28">
            <v>269116.99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571374.31999999995</v>
          </cell>
          <cell r="I28">
            <v>43860.143660883223</v>
          </cell>
          <cell r="J28">
            <v>45497.892635440963</v>
          </cell>
          <cell r="K28">
            <v>68426.378279249315</v>
          </cell>
          <cell r="L28">
            <v>157784.41457557352</v>
          </cell>
          <cell r="M28">
            <v>48151.571455178906</v>
          </cell>
          <cell r="N28">
            <v>49942.585708104343</v>
          </cell>
          <cell r="O28">
            <v>75034.301280874002</v>
          </cell>
          <cell r="P28">
            <v>173128.45844415727</v>
          </cell>
          <cell r="Q28">
            <v>49421.483761654228</v>
          </cell>
          <cell r="R28">
            <v>53997.547072918496</v>
          </cell>
          <cell r="S28">
            <v>79623.501615998335</v>
          </cell>
          <cell r="T28">
            <v>183042.53245057107</v>
          </cell>
          <cell r="U28">
            <v>56896.450338044706</v>
          </cell>
          <cell r="V28">
            <v>53165.53556177947</v>
          </cell>
          <cell r="W28">
            <v>76483.752913437129</v>
          </cell>
          <cell r="X28">
            <v>186545.73881326133</v>
          </cell>
          <cell r="Y28">
            <v>700501.14428356302</v>
          </cell>
        </row>
        <row r="29">
          <cell r="B29" t="str">
            <v>Sales Programs &amp; Training</v>
          </cell>
          <cell r="C29">
            <v>1269795.4778180001</v>
          </cell>
          <cell r="D29">
            <v>38185.185185185182</v>
          </cell>
          <cell r="E29">
            <v>96851.851851851839</v>
          </cell>
          <cell r="F29">
            <v>132333.33333333331</v>
          </cell>
          <cell r="G29">
            <v>267370.37037037034</v>
          </cell>
          <cell r="H29">
            <v>4805543.026190659</v>
          </cell>
          <cell r="I29">
            <v>424867.7549711655</v>
          </cell>
          <cell r="J29">
            <v>419232.14247562957</v>
          </cell>
          <cell r="K29">
            <v>673813.72020988225</v>
          </cell>
          <cell r="L29">
            <v>1517913.6176566773</v>
          </cell>
          <cell r="M29">
            <v>442683.10109156999</v>
          </cell>
          <cell r="N29">
            <v>458170.5284929187</v>
          </cell>
          <cell r="O29">
            <v>755598.65015017998</v>
          </cell>
          <cell r="P29">
            <v>1656452.2797346686</v>
          </cell>
          <cell r="Q29">
            <v>440104.86459923664</v>
          </cell>
          <cell r="R29">
            <v>485144.89659139089</v>
          </cell>
          <cell r="S29">
            <v>770638.54139630916</v>
          </cell>
          <cell r="T29">
            <v>1695888.3025869366</v>
          </cell>
          <cell r="U29">
            <v>518302.64270646841</v>
          </cell>
          <cell r="V29">
            <v>515582.30923403817</v>
          </cell>
          <cell r="W29">
            <v>753561.49267336796</v>
          </cell>
          <cell r="X29">
            <v>1787446.4446138744</v>
          </cell>
          <cell r="Y29">
            <v>6657700.6445921566</v>
          </cell>
        </row>
        <row r="30">
          <cell r="B30" t="str">
            <v>Promotions</v>
          </cell>
          <cell r="C30">
            <v>6757230.5424040006</v>
          </cell>
          <cell r="D30">
            <v>153081.48148148146</v>
          </cell>
          <cell r="E30">
            <v>61703.703703703701</v>
          </cell>
          <cell r="F30">
            <v>172666.66666666666</v>
          </cell>
          <cell r="G30">
            <v>387451.8518518518</v>
          </cell>
          <cell r="H30">
            <v>20348078.382705316</v>
          </cell>
          <cell r="I30">
            <v>1653771.4309953791</v>
          </cell>
          <cell r="J30">
            <v>1753753.4721647655</v>
          </cell>
          <cell r="K30">
            <v>2698011.9722003015</v>
          </cell>
          <cell r="L30">
            <v>6105536.8753604461</v>
          </cell>
          <cell r="M30">
            <v>1827625.9937035851</v>
          </cell>
          <cell r="N30">
            <v>1877703.7130940121</v>
          </cell>
          <cell r="O30">
            <v>3006830.0910785962</v>
          </cell>
          <cell r="P30">
            <v>6712159.7978761941</v>
          </cell>
          <cell r="Q30">
            <v>1923157.0330966769</v>
          </cell>
          <cell r="R30">
            <v>2064942.282839159</v>
          </cell>
          <cell r="S30">
            <v>3168598.4600230125</v>
          </cell>
          <cell r="T30">
            <v>7156697.7759588473</v>
          </cell>
          <cell r="U30">
            <v>2152177.8131957627</v>
          </cell>
          <cell r="V30">
            <v>2133052.1125181778</v>
          </cell>
          <cell r="W30">
            <v>3000736.0241958303</v>
          </cell>
          <cell r="X30">
            <v>7285965.9499097718</v>
          </cell>
          <cell r="Y30">
            <v>27260360.399105262</v>
          </cell>
        </row>
        <row r="31">
          <cell r="B31" t="str">
            <v>Coop Advertising, Net</v>
          </cell>
          <cell r="C31">
            <v>81512.25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204834.74</v>
          </cell>
          <cell r="I31">
            <v>17974.662871965164</v>
          </cell>
          <cell r="J31">
            <v>18645.841377767378</v>
          </cell>
          <cell r="K31">
            <v>28042.340458998373</v>
          </cell>
          <cell r="L31">
            <v>64662.844708730918</v>
          </cell>
          <cell r="M31">
            <v>19733.365908559201</v>
          </cell>
          <cell r="N31">
            <v>20467.355237096919</v>
          </cell>
          <cell r="O31">
            <v>30750.384216366125</v>
          </cell>
          <cell r="P31">
            <v>70951.105362022237</v>
          </cell>
          <cell r="Q31">
            <v>20253.798439796243</v>
          </cell>
          <cell r="R31">
            <v>22129.150147184777</v>
          </cell>
          <cell r="S31">
            <v>32631.119708560545</v>
          </cell>
          <cell r="T31">
            <v>75014.068295541569</v>
          </cell>
          <cell r="U31">
            <v>23317.171994353375</v>
          </cell>
          <cell r="V31">
            <v>21788.177109477743</v>
          </cell>
          <cell r="W31">
            <v>31344.395139950437</v>
          </cell>
          <cell r="X31">
            <v>76449.744243781548</v>
          </cell>
          <cell r="Y31">
            <v>287077.76261007634</v>
          </cell>
        </row>
        <row r="32">
          <cell r="B32" t="str">
            <v>Vendor Mailings, Net</v>
          </cell>
          <cell r="C32">
            <v>108204.66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566923.38</v>
          </cell>
          <cell r="I32">
            <v>51913.04775295026</v>
          </cell>
          <cell r="J32">
            <v>53851.494224556038</v>
          </cell>
          <cell r="K32">
            <v>80989.744827036833</v>
          </cell>
          <cell r="L32">
            <v>186754.28680454314</v>
          </cell>
          <cell r="M32">
            <v>56992.399469992124</v>
          </cell>
          <cell r="N32">
            <v>59112.251360063674</v>
          </cell>
          <cell r="O32">
            <v>88810.909868890056</v>
          </cell>
          <cell r="P32">
            <v>204915.56069894583</v>
          </cell>
          <cell r="Q32">
            <v>58495.472937280108</v>
          </cell>
          <cell r="R32">
            <v>63911.720431472684</v>
          </cell>
          <cell r="S32">
            <v>94242.706398951093</v>
          </cell>
          <cell r="T32">
            <v>216649.8997677039</v>
          </cell>
          <cell r="U32">
            <v>67342.874346453973</v>
          </cell>
          <cell r="V32">
            <v>62926.948159801235</v>
          </cell>
          <cell r="W32">
            <v>90526.486826380715</v>
          </cell>
          <cell r="X32">
            <v>220796.30933263592</v>
          </cell>
          <cell r="Y32">
            <v>829116.05660382879</v>
          </cell>
        </row>
        <row r="33">
          <cell r="B33" t="str">
            <v>Shows, Net</v>
          </cell>
          <cell r="C33">
            <v>165632.16172600002</v>
          </cell>
          <cell r="D33">
            <v>13629.62962962963</v>
          </cell>
          <cell r="E33">
            <v>35111.111111111109</v>
          </cell>
          <cell r="F33">
            <v>10000</v>
          </cell>
          <cell r="G33">
            <v>58740.740740740737</v>
          </cell>
          <cell r="H33">
            <v>488329.34539906186</v>
          </cell>
          <cell r="I33">
            <v>19345.243796986804</v>
          </cell>
          <cell r="J33">
            <v>59872.465032772583</v>
          </cell>
          <cell r="K33">
            <v>52406.234089498612</v>
          </cell>
          <cell r="L33">
            <v>131623.94291925803</v>
          </cell>
          <cell r="M33">
            <v>38733.019080698643</v>
          </cell>
          <cell r="N33">
            <v>40920.490742374888</v>
          </cell>
          <cell r="O33">
            <v>52582.165155933195</v>
          </cell>
          <cell r="P33">
            <v>132235.67497900673</v>
          </cell>
          <cell r="Q33">
            <v>27527.547691293876</v>
          </cell>
          <cell r="R33">
            <v>38311.622293753229</v>
          </cell>
          <cell r="S33">
            <v>48951.295029357636</v>
          </cell>
          <cell r="T33">
            <v>114790.46501440475</v>
          </cell>
          <cell r="U33">
            <v>46576.668626157458</v>
          </cell>
          <cell r="V33">
            <v>45940.055641536441</v>
          </cell>
          <cell r="W33">
            <v>40604.001299234566</v>
          </cell>
          <cell r="X33">
            <v>133120.72556692845</v>
          </cell>
          <cell r="Y33">
            <v>511770.80847959797</v>
          </cell>
        </row>
        <row r="34">
          <cell r="B34" t="str">
            <v>Catalog &amp; Pub, Net</v>
          </cell>
          <cell r="C34">
            <v>331973.46208000003</v>
          </cell>
          <cell r="D34">
            <v>64865.92592592592</v>
          </cell>
          <cell r="E34">
            <v>206398.51851851851</v>
          </cell>
          <cell r="F34">
            <v>70894.074074074073</v>
          </cell>
          <cell r="G34">
            <v>342158.51851851854</v>
          </cell>
          <cell r="H34">
            <v>1300994.0929724704</v>
          </cell>
          <cell r="I34">
            <v>43296.434539718502</v>
          </cell>
          <cell r="J34">
            <v>53991.117332623107</v>
          </cell>
          <cell r="K34">
            <v>88926.600097409799</v>
          </cell>
          <cell r="L34">
            <v>186214.1519697514</v>
          </cell>
          <cell r="M34">
            <v>73542.656055681553</v>
          </cell>
          <cell r="N34">
            <v>57195.968897275146</v>
          </cell>
          <cell r="O34">
            <v>91421.481099544559</v>
          </cell>
          <cell r="P34">
            <v>222160.10605250127</v>
          </cell>
          <cell r="Q34">
            <v>74022.122914938765</v>
          </cell>
          <cell r="R34">
            <v>57200.238621651355</v>
          </cell>
          <cell r="S34">
            <v>133001.50337313494</v>
          </cell>
          <cell r="T34">
            <v>264223.86490972509</v>
          </cell>
          <cell r="U34">
            <v>78371.081605818239</v>
          </cell>
          <cell r="V34">
            <v>115664.73111633648</v>
          </cell>
          <cell r="W34">
            <v>141205.37587407077</v>
          </cell>
          <cell r="X34">
            <v>335241.18859622546</v>
          </cell>
          <cell r="Y34">
            <v>1007839.3115282033</v>
          </cell>
        </row>
        <row r="35">
          <cell r="B35" t="str">
            <v>Electronic Media, Net</v>
          </cell>
          <cell r="C35">
            <v>1367897.18</v>
          </cell>
          <cell r="D35">
            <v>81214.814814814803</v>
          </cell>
          <cell r="E35">
            <v>81214.814814814803</v>
          </cell>
          <cell r="F35">
            <v>81214.814814814803</v>
          </cell>
          <cell r="G35">
            <v>243644.44444444441</v>
          </cell>
          <cell r="H35">
            <v>4588492.114444444</v>
          </cell>
          <cell r="I35">
            <v>445885.78522774571</v>
          </cell>
          <cell r="J35">
            <v>459993.74269537628</v>
          </cell>
          <cell r="K35">
            <v>733841.02510479942</v>
          </cell>
          <cell r="L35">
            <v>1639720.5530279214</v>
          </cell>
          <cell r="M35">
            <v>482853.16041030706</v>
          </cell>
          <cell r="N35">
            <v>498280.61791853618</v>
          </cell>
          <cell r="O35">
            <v>790762.47516488307</v>
          </cell>
          <cell r="P35">
            <v>1771896.2534937263</v>
          </cell>
          <cell r="Q35">
            <v>493791.72236065438</v>
          </cell>
          <cell r="R35">
            <v>533211.01528491604</v>
          </cell>
          <cell r="S35">
            <v>906630.81138597243</v>
          </cell>
          <cell r="T35">
            <v>1933633.5490315426</v>
          </cell>
          <cell r="U35">
            <v>558182.85443884984</v>
          </cell>
          <cell r="V35">
            <v>526043.87111686799</v>
          </cell>
          <cell r="W35">
            <v>879584.27260444569</v>
          </cell>
          <cell r="X35">
            <v>1963810.9981601634</v>
          </cell>
          <cell r="Y35">
            <v>7309061.3537133541</v>
          </cell>
        </row>
        <row r="36">
          <cell r="B36" t="str">
            <v>Mktg Projects Other, Net</v>
          </cell>
          <cell r="C36">
            <v>236926.92526799999</v>
          </cell>
          <cell r="D36">
            <v>2500644.0740740742</v>
          </cell>
          <cell r="E36">
            <v>2475699.6296296297</v>
          </cell>
          <cell r="F36">
            <v>4070290.3703703703</v>
          </cell>
          <cell r="G36">
            <v>9046634.0740740746</v>
          </cell>
          <cell r="H36">
            <v>9901230.9352314956</v>
          </cell>
          <cell r="I36">
            <v>4580.1526717557254</v>
          </cell>
          <cell r="J36">
            <v>4580.1526717557254</v>
          </cell>
          <cell r="K36">
            <v>4580.1526717557254</v>
          </cell>
          <cell r="L36">
            <v>13740.458015267177</v>
          </cell>
          <cell r="M36">
            <v>4580.1526717557254</v>
          </cell>
          <cell r="N36">
            <v>4580.1526717557254</v>
          </cell>
          <cell r="O36">
            <v>4580.1526717557254</v>
          </cell>
          <cell r="P36">
            <v>13740.458015267177</v>
          </cell>
          <cell r="Q36">
            <v>4580.1526717557254</v>
          </cell>
          <cell r="R36">
            <v>4580.1526717557254</v>
          </cell>
          <cell r="S36">
            <v>4580.1526717557254</v>
          </cell>
          <cell r="T36">
            <v>13740.458015267177</v>
          </cell>
          <cell r="U36">
            <v>4580.1526717557254</v>
          </cell>
          <cell r="V36">
            <v>4580.1526717557254</v>
          </cell>
          <cell r="W36">
            <v>4580.1526717557254</v>
          </cell>
          <cell r="X36">
            <v>13740.458015267177</v>
          </cell>
          <cell r="Y36">
            <v>54961.832061068708</v>
          </cell>
        </row>
        <row r="37">
          <cell r="B37" t="str">
            <v xml:space="preserve">     Total Advertising &amp; Promo</v>
          </cell>
          <cell r="C37">
            <v>10588289.649296001</v>
          </cell>
          <cell r="D37">
            <v>2851621.111111111</v>
          </cell>
          <cell r="E37">
            <v>2956979.6296296297</v>
          </cell>
          <cell r="F37">
            <v>4537399.2592592593</v>
          </cell>
          <cell r="G37">
            <v>10346000</v>
          </cell>
          <cell r="H37">
            <v>42775800.336943448</v>
          </cell>
          <cell r="I37">
            <v>2705494.6564885504</v>
          </cell>
          <cell r="J37">
            <v>2869418.3206106876</v>
          </cell>
          <cell r="K37">
            <v>4429038.1679389318</v>
          </cell>
          <cell r="L37">
            <v>10003951.145038169</v>
          </cell>
          <cell r="M37">
            <v>2994895.4198473282</v>
          </cell>
          <cell r="N37">
            <v>3066373.6641221377</v>
          </cell>
          <cell r="O37">
            <v>4896370.6106870221</v>
          </cell>
          <cell r="P37">
            <v>10957639.694656489</v>
          </cell>
          <cell r="Q37">
            <v>3091354.1984732868</v>
          </cell>
          <cell r="R37">
            <v>3323428.6259542014</v>
          </cell>
          <cell r="S37">
            <v>5238898.0916030519</v>
          </cell>
          <cell r="T37">
            <v>11653680.916030541</v>
          </cell>
          <cell r="U37">
            <v>3505747.7099236646</v>
          </cell>
          <cell r="V37">
            <v>3478743.8931297711</v>
          </cell>
          <cell r="W37">
            <v>5018625.9541984731</v>
          </cell>
          <cell r="X37">
            <v>12003117.55725191</v>
          </cell>
          <cell r="Y37">
            <v>44618389.312977113</v>
          </cell>
        </row>
        <row r="39">
          <cell r="B39" t="str">
            <v>MISC REVENUE</v>
          </cell>
        </row>
        <row r="40">
          <cell r="B40" t="str">
            <v>Spiff Admin Fees</v>
          </cell>
          <cell r="C40">
            <v>241351.02147000001</v>
          </cell>
          <cell r="D40">
            <v>76296.296296296292</v>
          </cell>
          <cell r="E40">
            <v>76296.296296296292</v>
          </cell>
          <cell r="F40">
            <v>66296.296296296292</v>
          </cell>
          <cell r="G40">
            <v>218888.88888888888</v>
          </cell>
          <cell r="H40">
            <v>832177.00060222822</v>
          </cell>
          <cell r="I40">
            <v>77251.908396946557</v>
          </cell>
          <cell r="J40">
            <v>77251.908396946557</v>
          </cell>
          <cell r="K40">
            <v>77251.908396946557</v>
          </cell>
          <cell r="L40">
            <v>231755.7251908397</v>
          </cell>
          <cell r="M40">
            <v>77251.908396946557</v>
          </cell>
          <cell r="N40">
            <v>77251.908396946557</v>
          </cell>
          <cell r="O40">
            <v>77251.908396946557</v>
          </cell>
          <cell r="P40">
            <v>231755.7251908397</v>
          </cell>
          <cell r="Q40">
            <v>77251.908396946557</v>
          </cell>
          <cell r="R40">
            <v>77251.908396946557</v>
          </cell>
          <cell r="S40">
            <v>77251.908396946557</v>
          </cell>
          <cell r="T40">
            <v>231755.7251908397</v>
          </cell>
          <cell r="U40">
            <v>77251.908396946557</v>
          </cell>
          <cell r="V40">
            <v>77251.908396946557</v>
          </cell>
          <cell r="W40">
            <v>77251.908396946557</v>
          </cell>
          <cell r="X40">
            <v>231755.7251908397</v>
          </cell>
          <cell r="Y40">
            <v>927022.9007633588</v>
          </cell>
        </row>
        <row r="41">
          <cell r="B41" t="str">
            <v>Technical Education, net</v>
          </cell>
          <cell r="C41">
            <v>250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-250</v>
          </cell>
          <cell r="I41">
            <v>0</v>
          </cell>
          <cell r="J41">
            <v>0</v>
          </cell>
          <cell r="K41">
            <v>-90251.145038167931</v>
          </cell>
          <cell r="L41">
            <v>-90251.145038167931</v>
          </cell>
          <cell r="M41">
            <v>0</v>
          </cell>
          <cell r="N41">
            <v>0</v>
          </cell>
          <cell r="O41">
            <v>-96167.175572519074</v>
          </cell>
          <cell r="P41">
            <v>-96167.175572519074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-186418.32061068702</v>
          </cell>
        </row>
        <row r="42">
          <cell r="B42" t="str">
            <v>Configuration, Net</v>
          </cell>
          <cell r="C42">
            <v>-1706217.1292639999</v>
          </cell>
          <cell r="D42">
            <v>-474254.18596471898</v>
          </cell>
          <cell r="E42">
            <v>-474444.56867692398</v>
          </cell>
          <cell r="F42">
            <v>-558030.13313066994</v>
          </cell>
          <cell r="G42">
            <v>-1506728.8877723129</v>
          </cell>
          <cell r="H42">
            <v>-6832495.8169338126</v>
          </cell>
          <cell r="I42">
            <v>-468694.67253406357</v>
          </cell>
          <cell r="J42">
            <v>-467126.75908021745</v>
          </cell>
          <cell r="K42">
            <v>-521016.43275756476</v>
          </cell>
          <cell r="L42">
            <v>-1456837.8643718457</v>
          </cell>
          <cell r="M42">
            <v>-454630.80437581812</v>
          </cell>
          <cell r="N42">
            <v>-454277.77437581809</v>
          </cell>
          <cell r="O42">
            <v>-512169.38515397243</v>
          </cell>
          <cell r="P42">
            <v>-1421077.9639056087</v>
          </cell>
          <cell r="Q42">
            <v>-444368.79753159819</v>
          </cell>
          <cell r="R42">
            <v>-442041.83753159817</v>
          </cell>
          <cell r="S42">
            <v>-503753.49742112379</v>
          </cell>
          <cell r="T42">
            <v>-1390164.1324843201</v>
          </cell>
          <cell r="U42">
            <v>-443440.33440376481</v>
          </cell>
          <cell r="V42">
            <v>-442951.92805416486</v>
          </cell>
          <cell r="W42">
            <v>-501563.71139336989</v>
          </cell>
          <cell r="X42">
            <v>-1387955.9738512996</v>
          </cell>
          <cell r="Y42">
            <v>-5656035.9346130732</v>
          </cell>
        </row>
        <row r="43">
          <cell r="B43" t="str">
            <v>Ingram Financial, Net</v>
          </cell>
          <cell r="C43">
            <v>612868.63174800004</v>
          </cell>
          <cell r="D43">
            <v>219085.55555555556</v>
          </cell>
          <cell r="E43">
            <v>207806.96296296295</v>
          </cell>
          <cell r="F43">
            <v>240907</v>
          </cell>
          <cell r="G43">
            <v>667799.51851851854</v>
          </cell>
          <cell r="H43">
            <v>2867641.9968998707</v>
          </cell>
          <cell r="I43">
            <v>69590.153846153844</v>
          </cell>
          <cell r="J43">
            <v>69590.153846153844</v>
          </cell>
          <cell r="K43">
            <v>86987.692307692312</v>
          </cell>
          <cell r="L43">
            <v>226168</v>
          </cell>
          <cell r="M43">
            <v>62941.230769230766</v>
          </cell>
          <cell r="N43">
            <v>62941.230769230766</v>
          </cell>
          <cell r="O43">
            <v>78676.538461538454</v>
          </cell>
          <cell r="P43">
            <v>204559</v>
          </cell>
          <cell r="Q43">
            <v>78151.38461538461</v>
          </cell>
          <cell r="R43">
            <v>78151.38461538461</v>
          </cell>
          <cell r="S43">
            <v>97689.230769230766</v>
          </cell>
          <cell r="T43">
            <v>253992</v>
          </cell>
          <cell r="U43">
            <v>76143.38461538461</v>
          </cell>
          <cell r="V43">
            <v>76143.38461538461</v>
          </cell>
          <cell r="W43">
            <v>95179.230769230766</v>
          </cell>
          <cell r="X43">
            <v>247466</v>
          </cell>
          <cell r="Y43">
            <v>932185</v>
          </cell>
        </row>
        <row r="44">
          <cell r="B44" t="str">
            <v>Vendor Logistics Fee Revenue</v>
          </cell>
          <cell r="C44">
            <v>9761585.7974919993</v>
          </cell>
          <cell r="D44">
            <v>3169811.9927876564</v>
          </cell>
          <cell r="E44">
            <v>4374762.7762829605</v>
          </cell>
          <cell r="F44">
            <v>7142516.1569752125</v>
          </cell>
          <cell r="G44">
            <v>14687090.926045829</v>
          </cell>
          <cell r="H44">
            <v>49458588.512755752</v>
          </cell>
          <cell r="I44">
            <v>5814517.3282442745</v>
          </cell>
          <cell r="J44">
            <v>5265530.9541984731</v>
          </cell>
          <cell r="K44">
            <v>4822348.2671755729</v>
          </cell>
          <cell r="L44">
            <v>15902396.549618321</v>
          </cell>
          <cell r="M44">
            <v>4014982.5648854962</v>
          </cell>
          <cell r="N44">
            <v>4149472.3129770993</v>
          </cell>
          <cell r="O44">
            <v>4578087.2748091603</v>
          </cell>
          <cell r="P44">
            <v>12742542.152671756</v>
          </cell>
          <cell r="Q44">
            <v>4531694.0381679386</v>
          </cell>
          <cell r="R44">
            <v>4840104.7022900768</v>
          </cell>
          <cell r="S44">
            <v>5034565.7099236641</v>
          </cell>
          <cell r="T44">
            <v>14406364.450381679</v>
          </cell>
          <cell r="U44">
            <v>5547585.9923664127</v>
          </cell>
          <cell r="V44">
            <v>7364197.1297709923</v>
          </cell>
          <cell r="W44">
            <v>9690245.1755725183</v>
          </cell>
          <cell r="X44">
            <v>22602028.297709923</v>
          </cell>
          <cell r="Y44">
            <v>65653331.450381681</v>
          </cell>
        </row>
        <row r="45">
          <cell r="B45" t="str">
            <v>Field Services, Net</v>
          </cell>
          <cell r="C45">
            <v>-135000</v>
          </cell>
          <cell r="D45">
            <v>-47500</v>
          </cell>
          <cell r="E45">
            <v>-47500</v>
          </cell>
          <cell r="F45">
            <v>-47500</v>
          </cell>
          <cell r="G45">
            <v>-142500</v>
          </cell>
          <cell r="H45">
            <v>-557500</v>
          </cell>
          <cell r="I45">
            <v>-18492.366412213742</v>
          </cell>
          <cell r="J45">
            <v>-17729.007633587786</v>
          </cell>
          <cell r="K45">
            <v>-8568.7022900763404</v>
          </cell>
          <cell r="L45">
            <v>-44790.076335877864</v>
          </cell>
          <cell r="M45">
            <v>-18492.366412213742</v>
          </cell>
          <cell r="N45">
            <v>-19255.725190839697</v>
          </cell>
          <cell r="O45">
            <v>-13148.854961832061</v>
          </cell>
          <cell r="P45">
            <v>-50896.946564885497</v>
          </cell>
          <cell r="Q45">
            <v>-19255.725190839697</v>
          </cell>
          <cell r="R45">
            <v>-19255.725190839697</v>
          </cell>
          <cell r="S45">
            <v>-13148.854961832061</v>
          </cell>
          <cell r="T45">
            <v>-51660.305343511456</v>
          </cell>
          <cell r="U45">
            <v>-16965.648854961833</v>
          </cell>
          <cell r="V45">
            <v>-16202.290076335878</v>
          </cell>
          <cell r="W45">
            <v>-7805.3435114503809</v>
          </cell>
          <cell r="X45">
            <v>-40973.282442748095</v>
          </cell>
          <cell r="Y45">
            <v>-188320.61068702291</v>
          </cell>
        </row>
        <row r="46">
          <cell r="B46" t="str">
            <v>Misc. Other, Net</v>
          </cell>
          <cell r="C46">
            <v>-2392.2800000000002</v>
          </cell>
          <cell r="D46">
            <v>45185.185185185182</v>
          </cell>
          <cell r="E46">
            <v>5185.1851851851852</v>
          </cell>
          <cell r="F46">
            <v>1481.4814814814813</v>
          </cell>
          <cell r="G46">
            <v>51851.851851851847</v>
          </cell>
          <cell r="H46">
            <v>106745.36185185185</v>
          </cell>
          <cell r="I46">
            <v>25446.564885496184</v>
          </cell>
          <cell r="J46">
            <v>25446.564885496184</v>
          </cell>
          <cell r="K46">
            <v>25442.748091603051</v>
          </cell>
          <cell r="L46">
            <v>76335.877862595415</v>
          </cell>
          <cell r="M46">
            <v>192113.23155216285</v>
          </cell>
          <cell r="N46">
            <v>192113.23155216285</v>
          </cell>
          <cell r="O46">
            <v>192109.4147582697</v>
          </cell>
          <cell r="P46">
            <v>576335.87786259537</v>
          </cell>
          <cell r="Q46">
            <v>692113.23155216279</v>
          </cell>
          <cell r="R46">
            <v>692113.23155216279</v>
          </cell>
          <cell r="S46">
            <v>692109.41475826968</v>
          </cell>
          <cell r="T46">
            <v>2076335.8778625955</v>
          </cell>
          <cell r="U46">
            <v>858779.89821882953</v>
          </cell>
          <cell r="V46">
            <v>858779.89821882953</v>
          </cell>
          <cell r="W46">
            <v>858776.08142493642</v>
          </cell>
          <cell r="X46">
            <v>2576335.8778625955</v>
          </cell>
          <cell r="Y46">
            <v>5305343.5114503829</v>
          </cell>
        </row>
        <row r="47">
          <cell r="B47" t="str">
            <v xml:space="preserve">     Total Miscellaneous Revenue</v>
          </cell>
          <cell r="C47">
            <v>8772446.0414460003</v>
          </cell>
          <cell r="D47">
            <v>2988624.8438599743</v>
          </cell>
          <cell r="E47">
            <v>4142106.6520504812</v>
          </cell>
          <cell r="F47">
            <v>6845670.80162232</v>
          </cell>
          <cell r="G47">
            <v>13976402.297532776</v>
          </cell>
          <cell r="H47">
            <v>45874907.055175886</v>
          </cell>
          <cell r="I47">
            <v>5499618.9164265934</v>
          </cell>
          <cell r="J47">
            <v>4952963.814613265</v>
          </cell>
          <cell r="K47">
            <v>4392194.3358860053</v>
          </cell>
          <cell r="L47">
            <v>14844777.066925865</v>
          </cell>
          <cell r="M47">
            <v>3874165.7648158045</v>
          </cell>
          <cell r="N47">
            <v>4008245.1841287813</v>
          </cell>
          <cell r="O47">
            <v>4304639.7207375914</v>
          </cell>
          <cell r="P47">
            <v>12187050.669682179</v>
          </cell>
          <cell r="Q47">
            <v>4915586.040009995</v>
          </cell>
          <cell r="R47">
            <v>5226323.6641321331</v>
          </cell>
          <cell r="S47">
            <v>5384713.911465155</v>
          </cell>
          <cell r="T47">
            <v>15526623.615607284</v>
          </cell>
          <cell r="U47">
            <v>6099355.200338847</v>
          </cell>
          <cell r="V47">
            <v>7917218.1028716518</v>
          </cell>
          <cell r="W47">
            <v>10212083.341258811</v>
          </cell>
          <cell r="X47">
            <v>24228656.64446931</v>
          </cell>
          <cell r="Y47">
            <v>66787107.996684633</v>
          </cell>
        </row>
        <row r="49">
          <cell r="B49" t="str">
            <v>Total Other Revenues, Net</v>
          </cell>
          <cell r="C49">
            <v>19360735.690742001</v>
          </cell>
          <cell r="D49">
            <v>5840245.9549710853</v>
          </cell>
          <cell r="E49">
            <v>7099086.2816801108</v>
          </cell>
          <cell r="F49">
            <v>11383070.060881579</v>
          </cell>
          <cell r="G49">
            <v>24322402.297532775</v>
          </cell>
          <cell r="H49">
            <v>88650707.392119333</v>
          </cell>
          <cell r="I49">
            <v>8205113.5729151443</v>
          </cell>
          <cell r="J49">
            <v>7822382.1352239531</v>
          </cell>
          <cell r="K49">
            <v>8821232.5038249381</v>
          </cell>
          <cell r="L49">
            <v>24848728.211964034</v>
          </cell>
          <cell r="M49">
            <v>6869061.1846631328</v>
          </cell>
          <cell r="N49">
            <v>7074618.848250919</v>
          </cell>
          <cell r="O49">
            <v>9201010.3314246126</v>
          </cell>
          <cell r="P49">
            <v>23144690.364338666</v>
          </cell>
          <cell r="Q49">
            <v>8006940.2384832818</v>
          </cell>
          <cell r="R49">
            <v>8549752.2900863346</v>
          </cell>
          <cell r="S49">
            <v>10623612.003068207</v>
          </cell>
          <cell r="T49">
            <v>27180304.531637825</v>
          </cell>
          <cell r="U49">
            <v>9605102.910262512</v>
          </cell>
          <cell r="V49">
            <v>11395961.996001422</v>
          </cell>
          <cell r="W49">
            <v>15230709.295457285</v>
          </cell>
          <cell r="X49">
            <v>36231774.201721221</v>
          </cell>
          <cell r="Y49">
            <v>111405497.30966175</v>
          </cell>
        </row>
        <row r="51">
          <cell r="B51" t="str">
            <v>External Net Sales</v>
          </cell>
          <cell r="C51">
            <v>2559318290.8757601</v>
          </cell>
          <cell r="D51">
            <v>829988394.10311925</v>
          </cell>
          <cell r="E51">
            <v>805691678.87427258</v>
          </cell>
          <cell r="F51">
            <v>1135383070.0608814</v>
          </cell>
          <cell r="G51">
            <v>2771063143.0382733</v>
          </cell>
          <cell r="H51">
            <v>10655949996.575485</v>
          </cell>
          <cell r="I51">
            <v>846213411.28283882</v>
          </cell>
          <cell r="J51">
            <v>855449000.45583475</v>
          </cell>
          <cell r="K51">
            <v>1101674866.0916111</v>
          </cell>
          <cell r="L51">
            <v>2803337277.8302846</v>
          </cell>
          <cell r="M51">
            <v>840262358.89458704</v>
          </cell>
          <cell r="N51">
            <v>834284710.45130432</v>
          </cell>
          <cell r="O51">
            <v>1045445949.2627223</v>
          </cell>
          <cell r="P51">
            <v>2719993018.6086135</v>
          </cell>
          <cell r="Q51">
            <v>869134054.74230015</v>
          </cell>
          <cell r="R51">
            <v>865554729.38932312</v>
          </cell>
          <cell r="S51">
            <v>1089780596.7358923</v>
          </cell>
          <cell r="T51">
            <v>2824469380.8675156</v>
          </cell>
          <cell r="U51">
            <v>891242675.42934656</v>
          </cell>
          <cell r="V51">
            <v>900590786.42348242</v>
          </cell>
          <cell r="W51">
            <v>1146819159.6771369</v>
          </cell>
          <cell r="X51">
            <v>2938652621.5299659</v>
          </cell>
          <cell r="Y51">
            <v>11286452298.836382</v>
          </cell>
        </row>
        <row r="53">
          <cell r="B53" t="str">
            <v>Gross Profit On Revenues</v>
          </cell>
          <cell r="C53">
            <v>152152612.76348495</v>
          </cell>
          <cell r="D53">
            <v>43934708.535351284</v>
          </cell>
          <cell r="E53">
            <v>44913923.064768434</v>
          </cell>
          <cell r="F53">
            <v>69298918.837046951</v>
          </cell>
          <cell r="G53">
            <v>158147550.4371669</v>
          </cell>
          <cell r="H53">
            <v>597814064.26704872</v>
          </cell>
          <cell r="I53">
            <v>47739672.285156913</v>
          </cell>
          <cell r="J53">
            <v>47288934.857666463</v>
          </cell>
          <cell r="K53">
            <v>60737376.277312502</v>
          </cell>
          <cell r="L53">
            <v>155765983.42013589</v>
          </cell>
          <cell r="M53">
            <v>46305145.297973707</v>
          </cell>
          <cell r="N53">
            <v>45648727.844034843</v>
          </cell>
          <cell r="O53">
            <v>58428805.108736411</v>
          </cell>
          <cell r="P53">
            <v>150382678.25074461</v>
          </cell>
          <cell r="Q53">
            <v>49130322.303751558</v>
          </cell>
          <cell r="R53">
            <v>48881911.206726857</v>
          </cell>
          <cell r="S53">
            <v>62445811.396548629</v>
          </cell>
          <cell r="T53">
            <v>160458044.90702739</v>
          </cell>
          <cell r="U53">
            <v>51921111.117501542</v>
          </cell>
          <cell r="V53">
            <v>53511664.772360861</v>
          </cell>
          <cell r="W53">
            <v>69919604.593195125</v>
          </cell>
          <cell r="X53">
            <v>175352380.48305753</v>
          </cell>
          <cell r="Y53">
            <v>641959087.06096828</v>
          </cell>
        </row>
        <row r="54">
          <cell r="B54" t="str">
            <v>% of EXTERNAL REVENUE</v>
          </cell>
          <cell r="C54">
            <v>5.945044557604464E-2</v>
          </cell>
          <cell r="D54">
            <v>5.2934123955825765E-2</v>
          </cell>
          <cell r="E54">
            <v>5.5745794877170636E-2</v>
          </cell>
          <cell r="F54">
            <v>6.1035716195178967E-2</v>
          </cell>
          <cell r="G54">
            <v>5.7071074267823929E-2</v>
          </cell>
          <cell r="H54">
            <v>5.610143295146551E-2</v>
          </cell>
          <cell r="I54">
            <v>5.6415641312969431E-2</v>
          </cell>
          <cell r="J54">
            <v>5.5279665804119325E-2</v>
          </cell>
          <cell r="K54">
            <v>5.5131852551732634E-2</v>
          </cell>
          <cell r="L54">
            <v>5.5564481895198498E-2</v>
          </cell>
          <cell r="M54">
            <v>5.5107960993148332E-2</v>
          </cell>
          <cell r="N54">
            <v>5.4716006744677456E-2</v>
          </cell>
          <cell r="O54">
            <v>5.5888881821142489E-2</v>
          </cell>
          <cell r="P54">
            <v>5.5287891263658989E-2</v>
          </cell>
          <cell r="Q54">
            <v>5.6527899275927912E-2</v>
          </cell>
          <cell r="R54">
            <v>5.647466248750628E-2</v>
          </cell>
          <cell r="S54">
            <v>5.7301269249595874E-2</v>
          </cell>
          <cell r="T54">
            <v>5.6809978537541751E-2</v>
          </cell>
          <cell r="U54">
            <v>5.8256984936778423E-2</v>
          </cell>
          <cell r="V54">
            <v>5.9418401319506965E-2</v>
          </cell>
          <cell r="W54">
            <v>6.096829129788827E-2</v>
          </cell>
          <cell r="X54">
            <v>5.9671013578924792E-2</v>
          </cell>
          <cell r="Y54">
            <v>5.6878731249070481E-2</v>
          </cell>
        </row>
        <row r="56">
          <cell r="B56" t="str">
            <v>OPERATING EXPENSES</v>
          </cell>
        </row>
        <row r="57">
          <cell r="B57" t="str">
            <v>Salaries &amp; Wages</v>
          </cell>
          <cell r="C57">
            <v>44729267.807771996</v>
          </cell>
          <cell r="D57">
            <v>18112854.16731045</v>
          </cell>
          <cell r="E57">
            <v>18771659.877536993</v>
          </cell>
          <cell r="F57">
            <v>28076884.121850003</v>
          </cell>
          <cell r="G57">
            <v>64961398.166697443</v>
          </cell>
          <cell r="H57">
            <v>205270156.05853045</v>
          </cell>
          <cell r="I57">
            <v>14755865.228298347</v>
          </cell>
          <cell r="J57">
            <v>14656926.355073689</v>
          </cell>
          <cell r="K57">
            <v>18270475.333337132</v>
          </cell>
          <cell r="L57">
            <v>47683266.916709162</v>
          </cell>
          <cell r="M57">
            <v>14479938.428380884</v>
          </cell>
          <cell r="N57">
            <v>14435367.404985862</v>
          </cell>
          <cell r="O57">
            <v>18400528.055408098</v>
          </cell>
          <cell r="P57">
            <v>47315833.888774842</v>
          </cell>
          <cell r="Q57">
            <v>14613136.981508717</v>
          </cell>
          <cell r="R57">
            <v>14699653.674073422</v>
          </cell>
          <cell r="S57">
            <v>18948740.345252518</v>
          </cell>
          <cell r="T57">
            <v>48261531.000834659</v>
          </cell>
          <cell r="U57">
            <v>15359144.826254465</v>
          </cell>
          <cell r="V57">
            <v>15885557.159444416</v>
          </cell>
          <cell r="W57">
            <v>20175303.768929694</v>
          </cell>
          <cell r="X57">
            <v>51420005.754628576</v>
          </cell>
          <cell r="Y57">
            <v>194680637.56094727</v>
          </cell>
        </row>
        <row r="58">
          <cell r="B58" t="str">
            <v>Overtime</v>
          </cell>
          <cell r="C58">
            <v>1362026.3563600001</v>
          </cell>
          <cell r="D58">
            <v>16584.444444444442</v>
          </cell>
          <cell r="E58">
            <v>36362.222222222219</v>
          </cell>
          <cell r="F58">
            <v>29979.259259259255</v>
          </cell>
          <cell r="G58">
            <v>82925.925925925912</v>
          </cell>
          <cell r="H58">
            <v>3749375.1564935343</v>
          </cell>
          <cell r="I58">
            <v>293250.74362563173</v>
          </cell>
          <cell r="J58">
            <v>287020.83858990739</v>
          </cell>
          <cell r="K58">
            <v>358838.52379034285</v>
          </cell>
          <cell r="L58">
            <v>939110.10600588215</v>
          </cell>
          <cell r="M58">
            <v>273924.27867066686</v>
          </cell>
          <cell r="N58">
            <v>269923.58775357151</v>
          </cell>
          <cell r="O58">
            <v>366009.19387376343</v>
          </cell>
          <cell r="P58">
            <v>909857.06029800174</v>
          </cell>
          <cell r="Q58">
            <v>283408.35484590963</v>
          </cell>
          <cell r="R58">
            <v>287809.63031043555</v>
          </cell>
          <cell r="S58">
            <v>376989.0275204436</v>
          </cell>
          <cell r="T58">
            <v>948207.01267678884</v>
          </cell>
          <cell r="U58">
            <v>307556.44412929204</v>
          </cell>
          <cell r="V58">
            <v>338903.23572583252</v>
          </cell>
          <cell r="W58">
            <v>463313.85845693678</v>
          </cell>
          <cell r="X58">
            <v>1109773.5383120615</v>
          </cell>
          <cell r="Y58">
            <v>3906947.717292734</v>
          </cell>
        </row>
        <row r="59">
          <cell r="B59" t="str">
            <v>Temporary Help</v>
          </cell>
          <cell r="C59">
            <v>895322.25624000002</v>
          </cell>
          <cell r="D59">
            <v>15359.259259259259</v>
          </cell>
          <cell r="E59">
            <v>37470.370370370365</v>
          </cell>
          <cell r="F59">
            <v>37316.296296296292</v>
          </cell>
          <cell r="G59">
            <v>90145.925925925912</v>
          </cell>
          <cell r="H59">
            <v>3026223.7159907501</v>
          </cell>
          <cell r="I59">
            <v>563834.56941673858</v>
          </cell>
          <cell r="J59">
            <v>522060.80391344015</v>
          </cell>
          <cell r="K59">
            <v>627713.79842489783</v>
          </cell>
          <cell r="L59">
            <v>1713609.1717550766</v>
          </cell>
          <cell r="M59">
            <v>403325.57267036533</v>
          </cell>
          <cell r="N59">
            <v>423110.78009871801</v>
          </cell>
          <cell r="O59">
            <v>527196.79711155896</v>
          </cell>
          <cell r="P59">
            <v>1353633.1498806423</v>
          </cell>
          <cell r="Q59">
            <v>384668.70424899965</v>
          </cell>
          <cell r="R59">
            <v>298932.03593093622</v>
          </cell>
          <cell r="S59">
            <v>439721.8537778795</v>
          </cell>
          <cell r="T59">
            <v>1123322.5939578153</v>
          </cell>
          <cell r="U59">
            <v>332837.74169630266</v>
          </cell>
          <cell r="V59">
            <v>331804.78156258521</v>
          </cell>
          <cell r="W59">
            <v>520531.64575538336</v>
          </cell>
          <cell r="X59">
            <v>1185174.1690142711</v>
          </cell>
          <cell r="Y59">
            <v>5375739.0846078051</v>
          </cell>
        </row>
        <row r="60">
          <cell r="B60" t="str">
            <v>Bonus Annual</v>
          </cell>
          <cell r="C60">
            <v>2095012.423894</v>
          </cell>
          <cell r="D60">
            <v>463076.77037037036</v>
          </cell>
          <cell r="E60">
            <v>463076.77037037036</v>
          </cell>
          <cell r="F60">
            <v>463076.77037037036</v>
          </cell>
          <cell r="G60">
            <v>1389230.3111111112</v>
          </cell>
          <cell r="H60">
            <v>9680615.4347626362</v>
          </cell>
          <cell r="I60">
            <v>1063701.8899257171</v>
          </cell>
          <cell r="J60">
            <v>1063701.8899257171</v>
          </cell>
          <cell r="K60">
            <v>1063709.3598626172</v>
          </cell>
          <cell r="L60">
            <v>3191113.1397140515</v>
          </cell>
          <cell r="M60">
            <v>1063701.8899257171</v>
          </cell>
          <cell r="N60">
            <v>1063701.8899257171</v>
          </cell>
          <cell r="O60">
            <v>1063709.3598626172</v>
          </cell>
          <cell r="P60">
            <v>3191113.1397140515</v>
          </cell>
          <cell r="Q60">
            <v>1063701.8899257171</v>
          </cell>
          <cell r="R60">
            <v>1063701.8899257171</v>
          </cell>
          <cell r="S60">
            <v>1063709.3598626172</v>
          </cell>
          <cell r="T60">
            <v>3191113.1397140515</v>
          </cell>
          <cell r="U60">
            <v>1063701.8899257171</v>
          </cell>
          <cell r="V60">
            <v>1063701.8899257171</v>
          </cell>
          <cell r="W60">
            <v>1063709.3598626172</v>
          </cell>
          <cell r="X60">
            <v>3191113.1397140515</v>
          </cell>
          <cell r="Y60">
            <v>12764452.558856206</v>
          </cell>
        </row>
        <row r="61">
          <cell r="B61" t="str">
            <v>Other Compensation</v>
          </cell>
          <cell r="C61">
            <v>12235840.110344002</v>
          </cell>
          <cell r="D61">
            <v>560648.88888888888</v>
          </cell>
          <cell r="E61">
            <v>508389.62962962961</v>
          </cell>
          <cell r="F61">
            <v>581593.33333333326</v>
          </cell>
          <cell r="G61">
            <v>1650631.8518518517</v>
          </cell>
          <cell r="H61">
            <v>41433457.450052626</v>
          </cell>
          <cell r="I61">
            <v>5697501.3955013612</v>
          </cell>
          <cell r="J61">
            <v>5494210.489281714</v>
          </cell>
          <cell r="K61">
            <v>5937245.659395379</v>
          </cell>
          <cell r="L61">
            <v>17128957.544178456</v>
          </cell>
          <cell r="M61">
            <v>4803006.3751773788</v>
          </cell>
          <cell r="N61">
            <v>4762340.5784682045</v>
          </cell>
          <cell r="O61">
            <v>5465316.7480666256</v>
          </cell>
          <cell r="P61">
            <v>15030663.701712208</v>
          </cell>
          <cell r="Q61">
            <v>4699925.2505825795</v>
          </cell>
          <cell r="R61">
            <v>4744656.1609032936</v>
          </cell>
          <cell r="S61">
            <v>5445848.65497756</v>
          </cell>
          <cell r="T61">
            <v>14890430.066463433</v>
          </cell>
          <cell r="U61">
            <v>4774065.1407725541</v>
          </cell>
          <cell r="V61">
            <v>4922435.7217024323</v>
          </cell>
          <cell r="W61">
            <v>5710381.7843569601</v>
          </cell>
          <cell r="X61">
            <v>15406882.646831946</v>
          </cell>
          <cell r="Y61">
            <v>62456933.959186047</v>
          </cell>
        </row>
        <row r="62">
          <cell r="B62" t="str">
            <v xml:space="preserve">     Total Salaries &amp; Wages</v>
          </cell>
          <cell r="C62">
            <v>61317468.954610005</v>
          </cell>
          <cell r="D62">
            <v>19168523.530273411</v>
          </cell>
          <cell r="E62">
            <v>19816958.870129589</v>
          </cell>
          <cell r="F62">
            <v>29188849.781109259</v>
          </cell>
          <cell r="G62">
            <v>68174332.181512251</v>
          </cell>
          <cell r="H62">
            <v>263159827.81582999</v>
          </cell>
          <cell r="I62">
            <v>22374153.826767795</v>
          </cell>
          <cell r="J62">
            <v>22023920.376784466</v>
          </cell>
          <cell r="K62">
            <v>26257982.674810372</v>
          </cell>
          <cell r="L62">
            <v>70656056.878362626</v>
          </cell>
          <cell r="M62">
            <v>21023896.54482501</v>
          </cell>
          <cell r="N62">
            <v>20954444.241232071</v>
          </cell>
          <cell r="O62">
            <v>25822760.154322665</v>
          </cell>
          <cell r="P62">
            <v>67801100.940379754</v>
          </cell>
          <cell r="Q62">
            <v>21044841.181111924</v>
          </cell>
          <cell r="R62">
            <v>21094753.391143806</v>
          </cell>
          <cell r="S62">
            <v>26275009.241391018</v>
          </cell>
          <cell r="T62">
            <v>68414603.813646749</v>
          </cell>
          <cell r="U62">
            <v>21837306.042778332</v>
          </cell>
          <cell r="V62">
            <v>22542402.788360983</v>
          </cell>
          <cell r="W62">
            <v>27933240.417361591</v>
          </cell>
          <cell r="X62">
            <v>72312949.248500913</v>
          </cell>
          <cell r="Y62">
            <v>279184710.88089007</v>
          </cell>
        </row>
        <row r="64">
          <cell r="B64" t="str">
            <v>Total Occupancy Costs</v>
          </cell>
          <cell r="C64">
            <v>9376302.3238040004</v>
          </cell>
          <cell r="D64">
            <v>647447.65185185173</v>
          </cell>
          <cell r="E64">
            <v>647449.87407407397</v>
          </cell>
          <cell r="F64">
            <v>598520.9851851851</v>
          </cell>
          <cell r="G64">
            <v>1893418.5111111109</v>
          </cell>
          <cell r="H64">
            <v>29657237.281175882</v>
          </cell>
          <cell r="I64">
            <v>3220685.601363604</v>
          </cell>
          <cell r="J64">
            <v>3234074.601363604</v>
          </cell>
          <cell r="K64">
            <v>3319692.9632287901</v>
          </cell>
          <cell r="L64">
            <v>9774453.165955998</v>
          </cell>
          <cell r="M64">
            <v>3053617.8074704739</v>
          </cell>
          <cell r="N64">
            <v>3041448.6776994816</v>
          </cell>
          <cell r="O64">
            <v>3186800.3143738285</v>
          </cell>
          <cell r="P64">
            <v>9281866.7995437849</v>
          </cell>
          <cell r="Q64">
            <v>3119366.177699782</v>
          </cell>
          <cell r="R64">
            <v>3116033.5841883318</v>
          </cell>
          <cell r="S64">
            <v>3166554.3143742285</v>
          </cell>
          <cell r="T64">
            <v>9401954.0762623418</v>
          </cell>
          <cell r="U64">
            <v>3007688.677699782</v>
          </cell>
          <cell r="V64">
            <v>3008127.8475468098</v>
          </cell>
          <cell r="W64">
            <v>3113848.4975799355</v>
          </cell>
          <cell r="X64">
            <v>9129665.0228265263</v>
          </cell>
          <cell r="Y64">
            <v>37587939.064588651</v>
          </cell>
        </row>
        <row r="65">
          <cell r="B65" t="str">
            <v>Total Insurance</v>
          </cell>
          <cell r="C65">
            <v>1061803.6969980001</v>
          </cell>
          <cell r="D65">
            <v>8650.3703703703704</v>
          </cell>
          <cell r="E65">
            <v>8650.3703703703704</v>
          </cell>
          <cell r="F65">
            <v>8650.3703703703704</v>
          </cell>
          <cell r="G65">
            <v>25951.111111111109</v>
          </cell>
          <cell r="H65">
            <v>3207929.4746211255</v>
          </cell>
          <cell r="I65">
            <v>376568.70908984065</v>
          </cell>
          <cell r="J65">
            <v>376530.89229594753</v>
          </cell>
          <cell r="K65">
            <v>376532.91498825554</v>
          </cell>
          <cell r="L65">
            <v>1129632.5163740439</v>
          </cell>
          <cell r="M65">
            <v>376530.89229594753</v>
          </cell>
          <cell r="N65">
            <v>376530.89229594753</v>
          </cell>
          <cell r="O65">
            <v>376532.91498825554</v>
          </cell>
          <cell r="P65">
            <v>1129594.6995801507</v>
          </cell>
          <cell r="Q65">
            <v>376530.89229594753</v>
          </cell>
          <cell r="R65">
            <v>376530.89229594753</v>
          </cell>
          <cell r="S65">
            <v>376532.91498825554</v>
          </cell>
          <cell r="T65">
            <v>1129594.6995801507</v>
          </cell>
          <cell r="U65">
            <v>376530.89229594753</v>
          </cell>
          <cell r="V65">
            <v>376530.89229594753</v>
          </cell>
          <cell r="W65">
            <v>376532.91498825554</v>
          </cell>
          <cell r="X65">
            <v>1129594.6995801507</v>
          </cell>
          <cell r="Y65">
            <v>4518416.6151144961</v>
          </cell>
        </row>
        <row r="66">
          <cell r="B66" t="str">
            <v>Total Depreciation</v>
          </cell>
          <cell r="C66">
            <v>7417975.73728</v>
          </cell>
          <cell r="D66">
            <v>1664467.023880952</v>
          </cell>
          <cell r="E66">
            <v>1670155.8353624339</v>
          </cell>
          <cell r="F66">
            <v>1660451.2464735447</v>
          </cell>
          <cell r="G66">
            <v>4995074.1057169316</v>
          </cell>
          <cell r="H66">
            <v>22749618.109784104</v>
          </cell>
          <cell r="I66">
            <v>1347213.442647988</v>
          </cell>
          <cell r="J66">
            <v>1332856.9183001053</v>
          </cell>
          <cell r="K66">
            <v>1315293.7397589688</v>
          </cell>
          <cell r="L66">
            <v>3995364.1007070621</v>
          </cell>
          <cell r="M66">
            <v>1257967.5672059578</v>
          </cell>
          <cell r="N66">
            <v>1238810.2050685531</v>
          </cell>
          <cell r="O66">
            <v>1238971.1169260594</v>
          </cell>
          <cell r="P66">
            <v>3735748.8892005701</v>
          </cell>
          <cell r="Q66">
            <v>1233608.8066631248</v>
          </cell>
          <cell r="R66">
            <v>1220597.8126173234</v>
          </cell>
          <cell r="S66">
            <v>1251713.2788768653</v>
          </cell>
          <cell r="T66">
            <v>3705919.8981573135</v>
          </cell>
          <cell r="U66">
            <v>1183377.9870363225</v>
          </cell>
          <cell r="V66">
            <v>1171572.1307767807</v>
          </cell>
          <cell r="W66">
            <v>1140990.5544409025</v>
          </cell>
          <cell r="X66">
            <v>3495940.6722540054</v>
          </cell>
          <cell r="Y66">
            <v>14932973.560318951</v>
          </cell>
        </row>
        <row r="67">
          <cell r="B67" t="str">
            <v>Total Repairs &amp; Maintenance</v>
          </cell>
          <cell r="C67">
            <v>1527809.0012640001</v>
          </cell>
          <cell r="D67">
            <v>162778.46153846153</v>
          </cell>
          <cell r="E67">
            <v>160222.90598290597</v>
          </cell>
          <cell r="F67">
            <v>164185.85470085469</v>
          </cell>
          <cell r="G67">
            <v>487187.22222222219</v>
          </cell>
          <cell r="H67">
            <v>5396389.924061656</v>
          </cell>
          <cell r="I67">
            <v>713114.0300046741</v>
          </cell>
          <cell r="J67">
            <v>611863.72466116271</v>
          </cell>
          <cell r="K67">
            <v>604762.34686873108</v>
          </cell>
          <cell r="L67">
            <v>1929740.101534568</v>
          </cell>
          <cell r="M67">
            <v>561778.0300046741</v>
          </cell>
          <cell r="N67">
            <v>579038.72466116271</v>
          </cell>
          <cell r="O67">
            <v>574239.34686873108</v>
          </cell>
          <cell r="P67">
            <v>1715056.1015345682</v>
          </cell>
          <cell r="Q67">
            <v>554249.67122604814</v>
          </cell>
          <cell r="R67">
            <v>536688.72466116271</v>
          </cell>
          <cell r="S67">
            <v>556338.34686873108</v>
          </cell>
          <cell r="T67">
            <v>1647276.742755942</v>
          </cell>
          <cell r="U67">
            <v>560340.67122604814</v>
          </cell>
          <cell r="V67">
            <v>556578.72466116271</v>
          </cell>
          <cell r="W67">
            <v>609216.01353543112</v>
          </cell>
          <cell r="X67">
            <v>1726135.4094226421</v>
          </cell>
          <cell r="Y67">
            <v>7018208.3552477211</v>
          </cell>
        </row>
        <row r="68">
          <cell r="B68" t="str">
            <v>Total Lease &amp; Rental</v>
          </cell>
          <cell r="C68">
            <v>1819688.9149580002</v>
          </cell>
          <cell r="D68">
            <v>147855.04273504272</v>
          </cell>
          <cell r="E68">
            <v>147855.04273504272</v>
          </cell>
          <cell r="F68">
            <v>148307.32193732192</v>
          </cell>
          <cell r="G68">
            <v>444017.40740740736</v>
          </cell>
          <cell r="H68">
            <v>5651685.442939545</v>
          </cell>
          <cell r="I68">
            <v>699755.31445742981</v>
          </cell>
          <cell r="J68">
            <v>694723.80300704809</v>
          </cell>
          <cell r="K68">
            <v>703270.10411969153</v>
          </cell>
          <cell r="L68">
            <v>2097749.2215841692</v>
          </cell>
          <cell r="M68">
            <v>699755.31445742981</v>
          </cell>
          <cell r="N68">
            <v>694423.80300704809</v>
          </cell>
          <cell r="O68">
            <v>699454.07358534052</v>
          </cell>
          <cell r="P68">
            <v>2093633.1910498184</v>
          </cell>
          <cell r="Q68">
            <v>699756.07781620848</v>
          </cell>
          <cell r="R68">
            <v>694424.56636582676</v>
          </cell>
          <cell r="S68">
            <v>699454.07358534052</v>
          </cell>
          <cell r="T68">
            <v>2093634.7177673755</v>
          </cell>
          <cell r="U68">
            <v>701356.07781620848</v>
          </cell>
          <cell r="V68">
            <v>698241.36025895656</v>
          </cell>
          <cell r="W68">
            <v>703270.8674784702</v>
          </cell>
          <cell r="X68">
            <v>2102868.3055536351</v>
          </cell>
          <cell r="Y68">
            <v>8387885.4359549982</v>
          </cell>
        </row>
        <row r="69">
          <cell r="B69" t="str">
            <v>Total Minor Equipment</v>
          </cell>
          <cell r="C69">
            <v>46117.868366000002</v>
          </cell>
          <cell r="D69">
            <v>6154.5299145299141</v>
          </cell>
          <cell r="E69">
            <v>5784.1595441595437</v>
          </cell>
          <cell r="F69">
            <v>5986.4957264957256</v>
          </cell>
          <cell r="G69">
            <v>17925.185185185182</v>
          </cell>
          <cell r="H69">
            <v>217443.7525576952</v>
          </cell>
          <cell r="I69">
            <v>41079.45515514243</v>
          </cell>
          <cell r="J69">
            <v>58732.221996011489</v>
          </cell>
          <cell r="K69">
            <v>37413.00802303043</v>
          </cell>
          <cell r="L69">
            <v>137224.68517418436</v>
          </cell>
          <cell r="M69">
            <v>31753.083417033213</v>
          </cell>
          <cell r="N69">
            <v>31102.068149857638</v>
          </cell>
          <cell r="O69">
            <v>36721.328633717458</v>
          </cell>
          <cell r="P69">
            <v>99576.480200608319</v>
          </cell>
          <cell r="Q69">
            <v>31813.083417033213</v>
          </cell>
          <cell r="R69">
            <v>30462.068149857638</v>
          </cell>
          <cell r="S69">
            <v>36004.40555679438</v>
          </cell>
          <cell r="T69">
            <v>98279.557123685227</v>
          </cell>
          <cell r="U69">
            <v>32327.442195659169</v>
          </cell>
          <cell r="V69">
            <v>30871.068149857638</v>
          </cell>
          <cell r="W69">
            <v>35863.40555679438</v>
          </cell>
          <cell r="X69">
            <v>99061.915902311186</v>
          </cell>
          <cell r="Y69">
            <v>434142.63840078906</v>
          </cell>
        </row>
        <row r="70">
          <cell r="B70" t="str">
            <v>Total Supplies</v>
          </cell>
          <cell r="C70">
            <v>1834449.432092</v>
          </cell>
          <cell r="D70">
            <v>855000.80709449912</v>
          </cell>
          <cell r="E70">
            <v>1000128.2701495163</v>
          </cell>
          <cell r="F70">
            <v>1664240.5930737422</v>
          </cell>
          <cell r="G70">
            <v>3519369.6703177579</v>
          </cell>
          <cell r="H70">
            <v>9738195.187429307</v>
          </cell>
          <cell r="I70">
            <v>1086244.2759516719</v>
          </cell>
          <cell r="J70">
            <v>1065028.1088522805</v>
          </cell>
          <cell r="K70">
            <v>1324856.9083017176</v>
          </cell>
          <cell r="L70">
            <v>3476129.2931056698</v>
          </cell>
          <cell r="M70">
            <v>1010289.3931318352</v>
          </cell>
          <cell r="N70">
            <v>975611.60825730569</v>
          </cell>
          <cell r="O70">
            <v>1340222.5235014067</v>
          </cell>
          <cell r="P70">
            <v>3326123.5248905481</v>
          </cell>
          <cell r="Q70">
            <v>1047888.6054537613</v>
          </cell>
          <cell r="R70">
            <v>1114277.2727765588</v>
          </cell>
          <cell r="S70">
            <v>1363772.4854795253</v>
          </cell>
          <cell r="T70">
            <v>3525938.3637098451</v>
          </cell>
          <cell r="U70">
            <v>1213034.2953627829</v>
          </cell>
          <cell r="V70">
            <v>1305073.9036563607</v>
          </cell>
          <cell r="W70">
            <v>1834999.9338707542</v>
          </cell>
          <cell r="X70">
            <v>4353108.1328898976</v>
          </cell>
          <cell r="Y70">
            <v>14681299.31459596</v>
          </cell>
        </row>
        <row r="71">
          <cell r="B71" t="str">
            <v>Total Auto Expenses</v>
          </cell>
          <cell r="C71">
            <v>562.29933400000004</v>
          </cell>
          <cell r="D71">
            <v>290.37037037037032</v>
          </cell>
          <cell r="E71">
            <v>290.37037037037032</v>
          </cell>
          <cell r="F71">
            <v>290.37037037037032</v>
          </cell>
          <cell r="G71">
            <v>871.11111111111097</v>
          </cell>
          <cell r="H71">
            <v>4878.5560928009327</v>
          </cell>
          <cell r="I71">
            <v>431.85554903112154</v>
          </cell>
          <cell r="J71">
            <v>681.85554903112154</v>
          </cell>
          <cell r="K71">
            <v>1152.3194362889019</v>
          </cell>
          <cell r="L71">
            <v>2266.030534351145</v>
          </cell>
          <cell r="M71">
            <v>431.85554903112154</v>
          </cell>
          <cell r="N71">
            <v>681.85554903112154</v>
          </cell>
          <cell r="O71">
            <v>1002.3194362889019</v>
          </cell>
          <cell r="P71">
            <v>2116.030534351145</v>
          </cell>
          <cell r="Q71">
            <v>471.55020551967118</v>
          </cell>
          <cell r="R71">
            <v>681.85554903112154</v>
          </cell>
          <cell r="S71">
            <v>652.3194362889019</v>
          </cell>
          <cell r="T71">
            <v>1805.7251908396947</v>
          </cell>
          <cell r="U71">
            <v>431.85554903112154</v>
          </cell>
          <cell r="V71">
            <v>681.85554903112154</v>
          </cell>
          <cell r="W71">
            <v>652.3194362889019</v>
          </cell>
          <cell r="X71">
            <v>1766.030534351145</v>
          </cell>
          <cell r="Y71">
            <v>7953.8167938931292</v>
          </cell>
        </row>
        <row r="72">
          <cell r="B72" t="str">
            <v>Total Travel &amp; Entertainment</v>
          </cell>
          <cell r="C72">
            <v>1334660.914416</v>
          </cell>
          <cell r="D72">
            <v>494263.33310603467</v>
          </cell>
          <cell r="E72">
            <v>515791.78785891342</v>
          </cell>
          <cell r="F72">
            <v>589433.85198440403</v>
          </cell>
          <cell r="G72">
            <v>1599488.9729493521</v>
          </cell>
          <cell r="H72">
            <v>5471541.0081840791</v>
          </cell>
          <cell r="I72">
            <v>437604.91864669509</v>
          </cell>
          <cell r="J72">
            <v>453197.84129260335</v>
          </cell>
          <cell r="K72">
            <v>518232.64021031815</v>
          </cell>
          <cell r="L72">
            <v>1409035.4001496166</v>
          </cell>
          <cell r="M72">
            <v>446241.09240883193</v>
          </cell>
          <cell r="N72">
            <v>476867.05403101922</v>
          </cell>
          <cell r="O72">
            <v>506999.16279384738</v>
          </cell>
          <cell r="P72">
            <v>1430107.3092336985</v>
          </cell>
          <cell r="Q72">
            <v>432864.92159220367</v>
          </cell>
          <cell r="R72">
            <v>444034.13064618123</v>
          </cell>
          <cell r="S72">
            <v>529100.89632015</v>
          </cell>
          <cell r="T72">
            <v>1405999.948558535</v>
          </cell>
          <cell r="U72">
            <v>438157.69252552965</v>
          </cell>
          <cell r="V72">
            <v>470144.71746936819</v>
          </cell>
          <cell r="W72">
            <v>517046.60833960085</v>
          </cell>
          <cell r="X72">
            <v>1425349.0183344986</v>
          </cell>
          <cell r="Y72">
            <v>5670491.6762763476</v>
          </cell>
        </row>
        <row r="73">
          <cell r="B73" t="str">
            <v>Total Advertising &amp; Promo</v>
          </cell>
          <cell r="C73">
            <v>35639.929858000003</v>
          </cell>
          <cell r="D73">
            <v>8791.8518518518504</v>
          </cell>
          <cell r="E73">
            <v>7680.74074074074</v>
          </cell>
          <cell r="F73">
            <v>5453.333333333333</v>
          </cell>
          <cell r="G73">
            <v>21925.925925925923</v>
          </cell>
          <cell r="H73">
            <v>63075.379644026238</v>
          </cell>
          <cell r="I73">
            <v>27309.163291954545</v>
          </cell>
          <cell r="J73">
            <v>23308.399933175919</v>
          </cell>
          <cell r="K73">
            <v>31406.110603450295</v>
          </cell>
          <cell r="L73">
            <v>82023.673828580766</v>
          </cell>
          <cell r="M73">
            <v>27308.399933175919</v>
          </cell>
          <cell r="N73">
            <v>23125.193826305687</v>
          </cell>
          <cell r="O73">
            <v>20279.393046198391</v>
          </cell>
          <cell r="P73">
            <v>70712.986805680004</v>
          </cell>
          <cell r="Q73">
            <v>27313.7434446263</v>
          </cell>
          <cell r="R73">
            <v>19308.399933175919</v>
          </cell>
          <cell r="S73">
            <v>20779.393046198391</v>
          </cell>
          <cell r="T73">
            <v>67401.536424000617</v>
          </cell>
          <cell r="U73">
            <v>27308.399933175919</v>
          </cell>
          <cell r="V73">
            <v>19308.399933175919</v>
          </cell>
          <cell r="W73">
            <v>20279.393046198391</v>
          </cell>
          <cell r="X73">
            <v>66896.192912550236</v>
          </cell>
          <cell r="Y73">
            <v>287034.38997081161</v>
          </cell>
        </row>
        <row r="74">
          <cell r="B74" t="str">
            <v>Total Professional</v>
          </cell>
          <cell r="C74">
            <v>720987.26413999998</v>
          </cell>
          <cell r="D74">
            <v>20457.777777777777</v>
          </cell>
          <cell r="E74">
            <v>20419.259259259259</v>
          </cell>
          <cell r="F74">
            <v>21593.333333333332</v>
          </cell>
          <cell r="G74">
            <v>62470.370370370365</v>
          </cell>
          <cell r="H74">
            <v>2783226.885678024</v>
          </cell>
          <cell r="I74">
            <v>383656.68493918853</v>
          </cell>
          <cell r="J74">
            <v>423505.89104605874</v>
          </cell>
          <cell r="K74">
            <v>415160.32974992791</v>
          </cell>
          <cell r="L74">
            <v>1222322.9057351751</v>
          </cell>
          <cell r="M74">
            <v>315152.38899086206</v>
          </cell>
          <cell r="N74">
            <v>313730.91570841928</v>
          </cell>
          <cell r="O74">
            <v>382323.68089496606</v>
          </cell>
          <cell r="P74">
            <v>1011206.9855942475</v>
          </cell>
          <cell r="Q74">
            <v>312029.94624277041</v>
          </cell>
          <cell r="R74">
            <v>309863.31265498418</v>
          </cell>
          <cell r="S74">
            <v>384744.70379572944</v>
          </cell>
          <cell r="T74">
            <v>1006637.962693484</v>
          </cell>
          <cell r="U74">
            <v>312307.50349467882</v>
          </cell>
          <cell r="V74">
            <v>309268.07601376279</v>
          </cell>
          <cell r="W74">
            <v>380243.98623847752</v>
          </cell>
          <cell r="X74">
            <v>1001819.5657469191</v>
          </cell>
          <cell r="Y74">
            <v>4241987.4197698254</v>
          </cell>
        </row>
        <row r="75">
          <cell r="B75" t="str">
            <v>Total Outside Services</v>
          </cell>
          <cell r="C75">
            <v>2591018.560238</v>
          </cell>
          <cell r="D75">
            <v>1811334.7210573338</v>
          </cell>
          <cell r="E75">
            <v>1796625.9982368208</v>
          </cell>
          <cell r="F75">
            <v>2233493.3217700459</v>
          </cell>
          <cell r="G75">
            <v>5841454.0410642</v>
          </cell>
          <cell r="H75">
            <v>12680867.958903622</v>
          </cell>
          <cell r="I75">
            <v>632791.60749480058</v>
          </cell>
          <cell r="J75">
            <v>642100.38612075476</v>
          </cell>
          <cell r="K75">
            <v>785300.35215862363</v>
          </cell>
          <cell r="L75">
            <v>2060192.3457741791</v>
          </cell>
          <cell r="M75">
            <v>654187.14620115317</v>
          </cell>
          <cell r="N75">
            <v>618770.37528152135</v>
          </cell>
          <cell r="O75">
            <v>888084.31922935182</v>
          </cell>
          <cell r="P75">
            <v>2161041.8407120267</v>
          </cell>
          <cell r="Q75">
            <v>619751.14947953343</v>
          </cell>
          <cell r="R75">
            <v>608752.29451770138</v>
          </cell>
          <cell r="S75">
            <v>825023.38207029528</v>
          </cell>
          <cell r="T75">
            <v>2053526.8260675301</v>
          </cell>
          <cell r="U75">
            <v>611434.73726579291</v>
          </cell>
          <cell r="V75">
            <v>609312.2181818235</v>
          </cell>
          <cell r="W75">
            <v>781053.85280817561</v>
          </cell>
          <cell r="X75">
            <v>2001800.8082557921</v>
          </cell>
          <cell r="Y75">
            <v>8276561.8208095264</v>
          </cell>
        </row>
        <row r="76">
          <cell r="B76" t="str">
            <v>Telephone &amp; Telex</v>
          </cell>
          <cell r="C76">
            <v>1214315.8524799999</v>
          </cell>
          <cell r="D76">
            <v>136503.13675213675</v>
          </cell>
          <cell r="E76">
            <v>136503.13675213675</v>
          </cell>
          <cell r="F76">
            <v>136930.05982905981</v>
          </cell>
          <cell r="G76">
            <v>409936.33333333331</v>
          </cell>
          <cell r="H76">
            <v>4356090.5847183662</v>
          </cell>
          <cell r="I76">
            <v>472533.07166996191</v>
          </cell>
          <cell r="J76">
            <v>472533.07166996191</v>
          </cell>
          <cell r="K76">
            <v>477291.04251367156</v>
          </cell>
          <cell r="L76">
            <v>1422357.1858535954</v>
          </cell>
          <cell r="M76">
            <v>472596.73579209927</v>
          </cell>
          <cell r="N76">
            <v>472749.40754782449</v>
          </cell>
          <cell r="O76">
            <v>477424.93564344256</v>
          </cell>
          <cell r="P76">
            <v>1422771.0789833665</v>
          </cell>
          <cell r="Q76">
            <v>472596.73579209927</v>
          </cell>
          <cell r="R76">
            <v>472596.73579209927</v>
          </cell>
          <cell r="S76">
            <v>477424.17228466389</v>
          </cell>
          <cell r="T76">
            <v>1422617.6438688627</v>
          </cell>
          <cell r="U76">
            <v>472595.97243332065</v>
          </cell>
          <cell r="V76">
            <v>472595.97243332065</v>
          </cell>
          <cell r="W76">
            <v>477424.17228466389</v>
          </cell>
          <cell r="X76">
            <v>1422616.1171513053</v>
          </cell>
          <cell r="Y76">
            <v>5690362.0258571291</v>
          </cell>
        </row>
        <row r="77">
          <cell r="B77" t="str">
            <v>Other Expenses</v>
          </cell>
          <cell r="C77">
            <v>-9020723.952498002</v>
          </cell>
          <cell r="D77">
            <v>9420058.224656865</v>
          </cell>
          <cell r="E77">
            <v>9355217.9606005866</v>
          </cell>
          <cell r="F77">
            <v>8361467.4424424022</v>
          </cell>
          <cell r="G77">
            <v>27136743.627699859</v>
          </cell>
          <cell r="H77">
            <v>5923032.1282305131</v>
          </cell>
          <cell r="I77">
            <v>-1006657.9496074669</v>
          </cell>
          <cell r="J77">
            <v>-792709.22044033813</v>
          </cell>
          <cell r="K77">
            <v>-1135187.3642111013</v>
          </cell>
          <cell r="L77">
            <v>-2934554.5342589063</v>
          </cell>
          <cell r="M77">
            <v>-1029739.8684515241</v>
          </cell>
          <cell r="N77">
            <v>-954006.56436072267</v>
          </cell>
          <cell r="O77">
            <v>-1098502.9457675931</v>
          </cell>
          <cell r="P77">
            <v>-3082249.3785798401</v>
          </cell>
          <cell r="Q77">
            <v>-1066657.0268711643</v>
          </cell>
          <cell r="R77">
            <v>-1018073.1074499015</v>
          </cell>
          <cell r="S77">
            <v>-1239409.9315242283</v>
          </cell>
          <cell r="T77">
            <v>-3324140.0658452939</v>
          </cell>
          <cell r="U77">
            <v>-1054239.2639131059</v>
          </cell>
          <cell r="V77">
            <v>-1028979.9745577505</v>
          </cell>
          <cell r="W77">
            <v>-1221393.1388623072</v>
          </cell>
          <cell r="X77">
            <v>-3304612.3773331633</v>
          </cell>
          <cell r="Y77">
            <v>-12645556.356017206</v>
          </cell>
        </row>
        <row r="78">
          <cell r="B78" t="str">
            <v xml:space="preserve">     Total Other Expenses</v>
          </cell>
          <cell r="C78">
            <v>19960607.842729993</v>
          </cell>
          <cell r="D78">
            <v>15384053.302958079</v>
          </cell>
          <cell r="E78">
            <v>15472775.712037332</v>
          </cell>
          <cell r="F78">
            <v>15599004.580530463</v>
          </cell>
          <cell r="G78">
            <v>46455833.595525876</v>
          </cell>
          <cell r="H78">
            <v>107901211.67402072</v>
          </cell>
          <cell r="I78">
            <v>8432330.1806545164</v>
          </cell>
          <cell r="J78">
            <v>8596428.4956474062</v>
          </cell>
          <cell r="K78">
            <v>8775177.4157503638</v>
          </cell>
          <cell r="L78">
            <v>25803936.092052288</v>
          </cell>
          <cell r="M78">
            <v>7877869.83840698</v>
          </cell>
          <cell r="N78">
            <v>7888884.2167227548</v>
          </cell>
          <cell r="O78">
            <v>8630552.4841538407</v>
          </cell>
          <cell r="P78">
            <v>24397306.539283577</v>
          </cell>
          <cell r="Q78">
            <v>7861584.3344574915</v>
          </cell>
          <cell r="R78">
            <v>7926178.54269828</v>
          </cell>
          <cell r="S78">
            <v>8448684.7551588379</v>
          </cell>
          <cell r="T78">
            <v>24236447.632314608</v>
          </cell>
          <cell r="U78">
            <v>7882652.9409211744</v>
          </cell>
          <cell r="V78">
            <v>7999327.192368607</v>
          </cell>
          <cell r="W78">
            <v>8770029.3807416409</v>
          </cell>
          <cell r="X78">
            <v>24652009.514031418</v>
          </cell>
          <cell r="Y78">
            <v>99089699.777681902</v>
          </cell>
        </row>
        <row r="80">
          <cell r="B80" t="str">
            <v>Subtotal Operating Expenses</v>
          </cell>
          <cell r="C80">
            <v>81278076.797340006</v>
          </cell>
          <cell r="D80">
            <v>34552576.833231494</v>
          </cell>
          <cell r="E80">
            <v>35289734.582166925</v>
          </cell>
          <cell r="F80">
            <v>44787854.361639723</v>
          </cell>
          <cell r="G80">
            <v>114630165.77703813</v>
          </cell>
          <cell r="H80">
            <v>371061039.4898507</v>
          </cell>
          <cell r="I80">
            <v>30806484.007422313</v>
          </cell>
          <cell r="J80">
            <v>30620348.872431874</v>
          </cell>
          <cell r="K80">
            <v>35033160.090560734</v>
          </cell>
          <cell r="L80">
            <v>96459992.970414907</v>
          </cell>
          <cell r="M80">
            <v>28901766.38323199</v>
          </cell>
          <cell r="N80">
            <v>28843328.457954824</v>
          </cell>
          <cell r="O80">
            <v>34453312.638476506</v>
          </cell>
          <cell r="P80">
            <v>92198407.479663327</v>
          </cell>
          <cell r="Q80">
            <v>28906425.515569415</v>
          </cell>
          <cell r="R80">
            <v>29020931.933842085</v>
          </cell>
          <cell r="S80">
            <v>34723693.99654986</v>
          </cell>
          <cell r="T80">
            <v>92651051.445961356</v>
          </cell>
          <cell r="U80">
            <v>29719958.983699508</v>
          </cell>
          <cell r="V80">
            <v>30541729.980729591</v>
          </cell>
          <cell r="W80">
            <v>36703269.798103228</v>
          </cell>
          <cell r="X80">
            <v>96964958.762532324</v>
          </cell>
          <cell r="Y80">
            <v>378274410.65857196</v>
          </cell>
        </row>
        <row r="82">
          <cell r="B82" t="str">
            <v>Bad Debt Expense</v>
          </cell>
          <cell r="C82">
            <v>23493448.599920001</v>
          </cell>
          <cell r="D82">
            <v>698772.81974108133</v>
          </cell>
          <cell r="E82">
            <v>638837.59146714036</v>
          </cell>
          <cell r="F82">
            <v>1549842.9475981914</v>
          </cell>
          <cell r="G82">
            <v>2887453.3588064127</v>
          </cell>
          <cell r="H82">
            <v>35672161.834577419</v>
          </cell>
          <cell r="I82">
            <v>2109569.6656488548</v>
          </cell>
          <cell r="J82">
            <v>2127844.4748091605</v>
          </cell>
          <cell r="K82">
            <v>2723114.1038167938</v>
          </cell>
          <cell r="L82">
            <v>6960528.244274809</v>
          </cell>
          <cell r="M82">
            <v>2097570.6656488553</v>
          </cell>
          <cell r="N82">
            <v>2085822.5740458015</v>
          </cell>
          <cell r="O82">
            <v>2611519.2839694652</v>
          </cell>
          <cell r="P82">
            <v>6794912.5236641215</v>
          </cell>
          <cell r="Q82">
            <v>2173525.9175572521</v>
          </cell>
          <cell r="R82">
            <v>2165693.8564885496</v>
          </cell>
          <cell r="S82">
            <v>2722128.7709923666</v>
          </cell>
          <cell r="T82">
            <v>7061348.5450381683</v>
          </cell>
          <cell r="U82">
            <v>2217234.7877862593</v>
          </cell>
          <cell r="V82">
            <v>2231593.5664122137</v>
          </cell>
          <cell r="W82">
            <v>2827671.9557251907</v>
          </cell>
          <cell r="X82">
            <v>7276500.3099236637</v>
          </cell>
          <cell r="Y82">
            <v>28093289.622900762</v>
          </cell>
        </row>
        <row r="83">
          <cell r="B83" t="str">
            <v>Goodwill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B84" t="str">
            <v>Minority Interest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B85" t="str">
            <v>Corp. Charges to Subs</v>
          </cell>
          <cell r="C85">
            <v>3795632.4273399999</v>
          </cell>
          <cell r="D85">
            <v>1155399</v>
          </cell>
          <cell r="E85">
            <v>1155399</v>
          </cell>
          <cell r="F85">
            <v>1733099.111111111</v>
          </cell>
          <cell r="G85">
            <v>4043897.111111111</v>
          </cell>
          <cell r="H85">
            <v>15986911.420866575</v>
          </cell>
          <cell r="I85">
            <v>1283916.5519083969</v>
          </cell>
          <cell r="J85">
            <v>1283916.5519083969</v>
          </cell>
          <cell r="K85">
            <v>1604896.0557251908</v>
          </cell>
          <cell r="L85">
            <v>4172729.159541985</v>
          </cell>
          <cell r="M85">
            <v>1283916.5519083969</v>
          </cell>
          <cell r="N85">
            <v>1283916.5519083969</v>
          </cell>
          <cell r="O85">
            <v>1604896.0557251908</v>
          </cell>
          <cell r="P85">
            <v>4172729.159541985</v>
          </cell>
          <cell r="Q85">
            <v>1283916.5519083969</v>
          </cell>
          <cell r="R85">
            <v>1283916.5519083969</v>
          </cell>
          <cell r="S85">
            <v>1604896.0557251908</v>
          </cell>
          <cell r="T85">
            <v>4172729.159541985</v>
          </cell>
          <cell r="U85">
            <v>1283916.5519083969</v>
          </cell>
          <cell r="V85">
            <v>1283916.5519083969</v>
          </cell>
          <cell r="W85">
            <v>1604896.0557251908</v>
          </cell>
          <cell r="X85">
            <v>4172729.159541985</v>
          </cell>
          <cell r="Y85">
            <v>16690916.638167942</v>
          </cell>
        </row>
        <row r="86">
          <cell r="B86" t="str">
            <v>IT Charges to Subs - Fixed</v>
          </cell>
          <cell r="C86">
            <v>16580434</v>
          </cell>
          <cell r="D86">
            <v>4672455</v>
          </cell>
          <cell r="E86">
            <v>4672455</v>
          </cell>
          <cell r="F86">
            <v>7008682</v>
          </cell>
          <cell r="G86">
            <v>16353592</v>
          </cell>
          <cell r="H86">
            <v>68935205</v>
          </cell>
          <cell r="I86">
            <v>4717897.076923077</v>
          </cell>
          <cell r="J86">
            <v>4717897.076923077</v>
          </cell>
          <cell r="K86">
            <v>5897371.346153846</v>
          </cell>
          <cell r="L86">
            <v>15333165.5</v>
          </cell>
          <cell r="M86">
            <v>4717897.076923077</v>
          </cell>
          <cell r="N86">
            <v>4717897.076923077</v>
          </cell>
          <cell r="O86">
            <v>5897371.346153846</v>
          </cell>
          <cell r="P86">
            <v>15333165.5</v>
          </cell>
          <cell r="Q86">
            <v>4717897.076923077</v>
          </cell>
          <cell r="R86">
            <v>4717897.076923077</v>
          </cell>
          <cell r="S86">
            <v>5897371.346153846</v>
          </cell>
          <cell r="T86">
            <v>15333165.5</v>
          </cell>
          <cell r="U86">
            <v>4717897.076923077</v>
          </cell>
          <cell r="V86">
            <v>4717897.076923077</v>
          </cell>
          <cell r="W86">
            <v>5897371.346153846</v>
          </cell>
          <cell r="X86">
            <v>15333165.5</v>
          </cell>
          <cell r="Y86">
            <v>61332662.000000015</v>
          </cell>
        </row>
        <row r="87">
          <cell r="B87" t="str">
            <v>IT Charges to Subs - Variable</v>
          </cell>
          <cell r="C87">
            <v>1228971.088612</v>
          </cell>
          <cell r="D87">
            <v>315249.62962962961</v>
          </cell>
          <cell r="E87">
            <v>315249.62962962961</v>
          </cell>
          <cell r="F87">
            <v>472502.96296296292</v>
          </cell>
          <cell r="G87">
            <v>1103002.222222222</v>
          </cell>
          <cell r="H87">
            <v>5179977.153428887</v>
          </cell>
          <cell r="I87">
            <v>396751.90839694656</v>
          </cell>
          <cell r="J87">
            <v>396751.90839694656</v>
          </cell>
          <cell r="K87">
            <v>495939.69465648854</v>
          </cell>
          <cell r="L87">
            <v>1289443.5114503817</v>
          </cell>
          <cell r="M87">
            <v>396751.90839694656</v>
          </cell>
          <cell r="N87">
            <v>396751.90839694656</v>
          </cell>
          <cell r="O87">
            <v>495939.69465648854</v>
          </cell>
          <cell r="P87">
            <v>1289443.5114503817</v>
          </cell>
          <cell r="Q87">
            <v>396751.90839694656</v>
          </cell>
          <cell r="R87">
            <v>396751.90839694656</v>
          </cell>
          <cell r="S87">
            <v>495939.69465648854</v>
          </cell>
          <cell r="T87">
            <v>1289443.5114503817</v>
          </cell>
          <cell r="U87">
            <v>396751.90839694656</v>
          </cell>
          <cell r="V87">
            <v>396751.90839694656</v>
          </cell>
          <cell r="W87">
            <v>495939.69465648854</v>
          </cell>
          <cell r="X87">
            <v>1289443.5114503817</v>
          </cell>
          <cell r="Y87">
            <v>5157774.0458015269</v>
          </cell>
        </row>
        <row r="88">
          <cell r="B88" t="str">
            <v xml:space="preserve">     Total Bad Debt Exp./Mang. Fees</v>
          </cell>
          <cell r="C88">
            <v>45098486.115872003</v>
          </cell>
          <cell r="D88">
            <v>6841876.4493707111</v>
          </cell>
          <cell r="E88">
            <v>6781941.2210967699</v>
          </cell>
          <cell r="F88">
            <v>10764127.021672266</v>
          </cell>
          <cell r="G88">
            <v>24387944.692139745</v>
          </cell>
          <cell r="H88">
            <v>125774255.40887287</v>
          </cell>
          <cell r="I88">
            <v>8508135.2028772756</v>
          </cell>
          <cell r="J88">
            <v>8526410.0120375808</v>
          </cell>
          <cell r="K88">
            <v>10721321.20035232</v>
          </cell>
          <cell r="L88">
            <v>27755866.415267173</v>
          </cell>
          <cell r="M88">
            <v>8496136.2028772756</v>
          </cell>
          <cell r="N88">
            <v>8484388.1112742219</v>
          </cell>
          <cell r="O88">
            <v>10609726.380504992</v>
          </cell>
          <cell r="P88">
            <v>27590250.694656488</v>
          </cell>
          <cell r="Q88">
            <v>8572091.4547856729</v>
          </cell>
          <cell r="R88">
            <v>8564259.3937169705</v>
          </cell>
          <cell r="S88">
            <v>10720335.867527893</v>
          </cell>
          <cell r="T88">
            <v>27856686.716030534</v>
          </cell>
          <cell r="U88">
            <v>8615800.3250146806</v>
          </cell>
          <cell r="V88">
            <v>8630159.1036406346</v>
          </cell>
          <cell r="W88">
            <v>10825879.052260717</v>
          </cell>
          <cell r="X88">
            <v>28071838.480916031</v>
          </cell>
          <cell r="Y88">
            <v>111274642.30687024</v>
          </cell>
        </row>
        <row r="90">
          <cell r="B90" t="str">
            <v>Grand Total Operating Expense</v>
          </cell>
          <cell r="C90">
            <v>126376562.913212</v>
          </cell>
          <cell r="D90">
            <v>41394453.282602206</v>
          </cell>
          <cell r="E90">
            <v>42071675.803263694</v>
          </cell>
          <cell r="F90">
            <v>55551981.383311987</v>
          </cell>
          <cell r="G90">
            <v>139018110.46917787</v>
          </cell>
          <cell r="H90">
            <v>496835294.8987236</v>
          </cell>
          <cell r="I90">
            <v>39314619.210299589</v>
          </cell>
          <cell r="J90">
            <v>39146758.884469457</v>
          </cell>
          <cell r="K90">
            <v>45754481.290913053</v>
          </cell>
          <cell r="L90">
            <v>124215859.38568208</v>
          </cell>
          <cell r="M90">
            <v>37397902.586109266</v>
          </cell>
          <cell r="N90">
            <v>37327716.569229044</v>
          </cell>
          <cell r="O90">
            <v>45063039.018981501</v>
          </cell>
          <cell r="P90">
            <v>119788658.17431982</v>
          </cell>
          <cell r="Q90">
            <v>37478516.970355086</v>
          </cell>
          <cell r="R90">
            <v>37585191.327559054</v>
          </cell>
          <cell r="S90">
            <v>45444029.864077754</v>
          </cell>
          <cell r="T90">
            <v>120507738.16199189</v>
          </cell>
          <cell r="U90">
            <v>38335759.308714189</v>
          </cell>
          <cell r="V90">
            <v>39171889.084370226</v>
          </cell>
          <cell r="W90">
            <v>47529148.850363947</v>
          </cell>
          <cell r="X90">
            <v>125036797.24344835</v>
          </cell>
          <cell r="Y90">
            <v>489549052.96544218</v>
          </cell>
        </row>
        <row r="91">
          <cell r="B91" t="str">
            <v>% of External Net Sales</v>
          </cell>
          <cell r="C91">
            <v>4.9378994150027292E-2</v>
          </cell>
          <cell r="D91">
            <v>4.987353266226429E-2</v>
          </cell>
          <cell r="E91">
            <v>5.2218084046799416E-2</v>
          </cell>
          <cell r="F91">
            <v>4.8927963476091983E-2</v>
          </cell>
          <cell r="G91">
            <v>5.0167788784760213E-2</v>
          </cell>
          <cell r="H91">
            <v>4.6625152619746917E-2</v>
          </cell>
          <cell r="I91">
            <v>4.6459461273131546E-2</v>
          </cell>
          <cell r="J91">
            <v>4.5761651324169768E-2</v>
          </cell>
          <cell r="K91">
            <v>4.1531746524485276E-2</v>
          </cell>
          <cell r="L91">
            <v>4.4309994508339057E-2</v>
          </cell>
          <cell r="M91">
            <v>4.4507411512885495E-2</v>
          </cell>
          <cell r="N91">
            <v>4.4742179859722835E-2</v>
          </cell>
          <cell r="O91">
            <v>4.3104130874256311E-2</v>
          </cell>
          <cell r="P91">
            <v>4.4040060895302068E-2</v>
          </cell>
          <cell r="Q91">
            <v>4.312167584029087E-2</v>
          </cell>
          <cell r="R91">
            <v>4.3423240670265442E-2</v>
          </cell>
          <cell r="S91">
            <v>4.1700164235068581E-2</v>
          </cell>
          <cell r="T91">
            <v>4.2665620303158965E-2</v>
          </cell>
          <cell r="U91">
            <v>4.3013828181248555E-2</v>
          </cell>
          <cell r="V91">
            <v>4.3495769304873318E-2</v>
          </cell>
          <cell r="W91">
            <v>4.1444327511710559E-2</v>
          </cell>
          <cell r="X91">
            <v>4.2549022748510433E-2</v>
          </cell>
          <cell r="Y91">
            <v>4.3374927745533823E-2</v>
          </cell>
        </row>
        <row r="93">
          <cell r="B93" t="str">
            <v>Income from Operations (B4 Reorg)</v>
          </cell>
          <cell r="C93">
            <v>25776049.850272954</v>
          </cell>
          <cell r="D93">
            <v>2540255.252749078</v>
          </cell>
          <cell r="E93">
            <v>2842247.2615047395</v>
          </cell>
          <cell r="F93">
            <v>13746937.453734964</v>
          </cell>
          <cell r="G93">
            <v>19129439.967989028</v>
          </cell>
          <cell r="H93">
            <v>100978769.36832511</v>
          </cell>
          <cell r="I93">
            <v>8425053.0748573244</v>
          </cell>
          <cell r="J93">
            <v>8142175.9731970057</v>
          </cell>
          <cell r="K93">
            <v>14982894.986399449</v>
          </cell>
          <cell r="L93">
            <v>31550124.034453809</v>
          </cell>
          <cell r="M93">
            <v>8907242.7118644416</v>
          </cell>
          <cell r="N93">
            <v>8321011.2748057991</v>
          </cell>
          <cell r="O93">
            <v>13365766.089754909</v>
          </cell>
          <cell r="P93">
            <v>30594020.076424792</v>
          </cell>
          <cell r="Q93">
            <v>11651805.333396472</v>
          </cell>
          <cell r="R93">
            <v>11296719.879167803</v>
          </cell>
          <cell r="S93">
            <v>17001781.532470874</v>
          </cell>
          <cell r="T93">
            <v>39950306.745035499</v>
          </cell>
          <cell r="U93">
            <v>13585351.808787353</v>
          </cell>
          <cell r="V93">
            <v>14339775.687990636</v>
          </cell>
          <cell r="W93">
            <v>22390455.742831178</v>
          </cell>
          <cell r="X93">
            <v>50315583.239609182</v>
          </cell>
          <cell r="Y93">
            <v>152410034.0955261</v>
          </cell>
        </row>
        <row r="94">
          <cell r="B94" t="str">
            <v>% of External Net Sales</v>
          </cell>
          <cell r="C94">
            <v>1.0071451426017347E-2</v>
          </cell>
          <cell r="D94">
            <v>3.060591293561476E-3</v>
          </cell>
          <cell r="E94">
            <v>3.5277108303712165E-3</v>
          </cell>
          <cell r="F94">
            <v>1.2107752719086984E-2</v>
          </cell>
          <cell r="G94">
            <v>6.903285483063717E-3</v>
          </cell>
          <cell r="H94">
            <v>9.4762803317185972E-3</v>
          </cell>
          <cell r="I94">
            <v>9.9561800398378815E-3</v>
          </cell>
          <cell r="J94">
            <v>9.5180144799495523E-3</v>
          </cell>
          <cell r="K94">
            <v>1.360010602724736E-2</v>
          </cell>
          <cell r="L94">
            <v>1.1254487386859437E-2</v>
          </cell>
          <cell r="M94">
            <v>1.0600549480262839E-2</v>
          </cell>
          <cell r="N94">
            <v>9.9738268849546199E-3</v>
          </cell>
          <cell r="O94">
            <v>1.278475094688618E-2</v>
          </cell>
          <cell r="P94">
            <v>1.1247830368356927E-2</v>
          </cell>
          <cell r="Q94">
            <v>1.3406223435637042E-2</v>
          </cell>
          <cell r="R94">
            <v>1.305142181724084E-2</v>
          </cell>
          <cell r="S94">
            <v>1.5601105014527293E-2</v>
          </cell>
          <cell r="T94">
            <v>1.4144358234382788E-2</v>
          </cell>
          <cell r="U94">
            <v>1.5243156755529863E-2</v>
          </cell>
          <cell r="V94">
            <v>1.5922632014633648E-2</v>
          </cell>
          <cell r="W94">
            <v>1.9523963786177715E-2</v>
          </cell>
          <cell r="X94">
            <v>1.7121990830414355E-2</v>
          </cell>
          <cell r="Y94">
            <v>1.3503803503536659E-2</v>
          </cell>
        </row>
        <row r="96">
          <cell r="B96" t="str">
            <v>Reorganization Charges</v>
          </cell>
          <cell r="C96">
            <v>674344.16148399992</v>
          </cell>
          <cell r="D96">
            <v>432000</v>
          </cell>
          <cell r="E96">
            <v>432000</v>
          </cell>
          <cell r="F96">
            <v>435000</v>
          </cell>
          <cell r="G96">
            <v>1299000</v>
          </cell>
          <cell r="H96">
            <v>6953442.5915491916</v>
          </cell>
          <cell r="I96">
            <v>111243.63867684477</v>
          </cell>
          <cell r="J96">
            <v>111243.63867684477</v>
          </cell>
          <cell r="K96">
            <v>111243.63867684477</v>
          </cell>
          <cell r="L96">
            <v>333730.91603053431</v>
          </cell>
          <cell r="M96">
            <v>111243.63867684477</v>
          </cell>
          <cell r="N96">
            <v>111243.63867684477</v>
          </cell>
          <cell r="O96">
            <v>111243.63867684477</v>
          </cell>
          <cell r="P96">
            <v>333730.91603053431</v>
          </cell>
          <cell r="Q96">
            <v>111243.63867684477</v>
          </cell>
          <cell r="R96">
            <v>111243.63867684477</v>
          </cell>
          <cell r="S96">
            <v>111243.63867684477</v>
          </cell>
          <cell r="T96">
            <v>333730.91603053431</v>
          </cell>
          <cell r="U96">
            <v>111243.63867684477</v>
          </cell>
          <cell r="V96">
            <v>111243.63867684477</v>
          </cell>
          <cell r="W96">
            <v>111243.63867684477</v>
          </cell>
          <cell r="X96">
            <v>333730.91603053431</v>
          </cell>
          <cell r="Y96">
            <v>1334923.6641221375</v>
          </cell>
        </row>
        <row r="98">
          <cell r="B98" t="str">
            <v>Income from Operations</v>
          </cell>
          <cell r="C98">
            <v>25101705.688788954</v>
          </cell>
          <cell r="D98">
            <v>2108255.252749078</v>
          </cell>
          <cell r="E98">
            <v>2410247.2615047395</v>
          </cell>
          <cell r="F98">
            <v>13311937.453734964</v>
          </cell>
          <cell r="G98">
            <v>17830439.967989028</v>
          </cell>
          <cell r="H98">
            <v>94025326.776775926</v>
          </cell>
          <cell r="I98">
            <v>8313809.4361804798</v>
          </cell>
          <cell r="J98">
            <v>8030932.3345201612</v>
          </cell>
          <cell r="K98">
            <v>14871651.347722605</v>
          </cell>
          <cell r="L98">
            <v>31216393.118423276</v>
          </cell>
          <cell r="M98">
            <v>8795999.0731875971</v>
          </cell>
          <cell r="N98">
            <v>8209767.6361289546</v>
          </cell>
          <cell r="O98">
            <v>13254522.451078065</v>
          </cell>
          <cell r="P98">
            <v>30260289.160394259</v>
          </cell>
          <cell r="Q98">
            <v>11540561.694719627</v>
          </cell>
          <cell r="R98">
            <v>11185476.240490958</v>
          </cell>
          <cell r="S98">
            <v>16890537.89379403</v>
          </cell>
          <cell r="T98">
            <v>39616575.829004966</v>
          </cell>
          <cell r="U98">
            <v>13474108.170110509</v>
          </cell>
          <cell r="V98">
            <v>14228532.049313791</v>
          </cell>
          <cell r="W98">
            <v>22279212.104154333</v>
          </cell>
          <cell r="X98">
            <v>49981852.323578648</v>
          </cell>
          <cell r="Y98">
            <v>151075110.43140396</v>
          </cell>
        </row>
        <row r="99">
          <cell r="B99" t="str">
            <v>% of External Net Sales</v>
          </cell>
          <cell r="C99">
            <v>9.8079655735979331E-3</v>
          </cell>
          <cell r="D99">
            <v>2.5401020878457544E-3</v>
          </cell>
          <cell r="E99">
            <v>2.9915255732470536E-3</v>
          </cell>
          <cell r="F99">
            <v>1.1724622116323394E-2</v>
          </cell>
          <cell r="G99">
            <v>6.434512332490273E-3</v>
          </cell>
          <cell r="H99">
            <v>8.8237394889233677E-3</v>
          </cell>
          <cell r="I99">
            <v>9.824719539219956E-3</v>
          </cell>
          <cell r="J99">
            <v>9.3879732517552737E-3</v>
          </cell>
          <cell r="K99">
            <v>1.3499129194516755E-2</v>
          </cell>
          <cell r="L99">
            <v>1.1135439665177931E-2</v>
          </cell>
          <cell r="M99">
            <v>1.0468157927196971E-2</v>
          </cell>
          <cell r="N99">
            <v>9.8404867466501938E-3</v>
          </cell>
          <cell r="O99">
            <v>1.2678343113219316E-2</v>
          </cell>
          <cell r="P99">
            <v>1.1125134863718739E-2</v>
          </cell>
          <cell r="Q99">
            <v>1.3278229787166061E-2</v>
          </cell>
          <cell r="R99">
            <v>1.2922898877096627E-2</v>
          </cell>
          <cell r="S99">
            <v>1.5499026083217595E-2</v>
          </cell>
          <cell r="T99">
            <v>1.4026201203440562E-2</v>
          </cell>
          <cell r="U99">
            <v>1.5118338182829387E-2</v>
          </cell>
          <cell r="V99">
            <v>1.5799109055756148E-2</v>
          </cell>
          <cell r="W99">
            <v>1.942696188510365E-2</v>
          </cell>
          <cell r="X99">
            <v>1.7008424867025057E-2</v>
          </cell>
          <cell r="Y99">
            <v>1.3385526862766221E-2</v>
          </cell>
        </row>
        <row r="101">
          <cell r="B101" t="str">
            <v>OTHER (INCOME) EXPENSE</v>
          </cell>
        </row>
        <row r="102">
          <cell r="B102" t="str">
            <v>Interest Income</v>
          </cell>
          <cell r="C102">
            <v>-1593038.1625699999</v>
          </cell>
          <cell r="D102">
            <v>-428882.80060882802</v>
          </cell>
          <cell r="E102">
            <v>-428882.80060882802</v>
          </cell>
          <cell r="F102">
            <v>-464992.38964992389</v>
          </cell>
          <cell r="G102">
            <v>-1322757.9908675798</v>
          </cell>
          <cell r="H102">
            <v>-6376245.4432923626</v>
          </cell>
          <cell r="I102">
            <v>-508167.93893129769</v>
          </cell>
          <cell r="J102">
            <v>-508167.93893129769</v>
          </cell>
          <cell r="K102">
            <v>-528167.93893129774</v>
          </cell>
          <cell r="L102">
            <v>-1544503.816793893</v>
          </cell>
          <cell r="M102">
            <v>-508167.93893129769</v>
          </cell>
          <cell r="N102">
            <v>-508167.93893129769</v>
          </cell>
          <cell r="O102">
            <v>-528167.93893129774</v>
          </cell>
          <cell r="P102">
            <v>-1544503.816793893</v>
          </cell>
          <cell r="Q102">
            <v>-508167.93893129769</v>
          </cell>
          <cell r="R102">
            <v>-508167.93893129769</v>
          </cell>
          <cell r="S102">
            <v>-528167.93893129774</v>
          </cell>
          <cell r="T102">
            <v>-1544503.816793893</v>
          </cell>
          <cell r="U102">
            <v>-508167.93893129769</v>
          </cell>
          <cell r="V102">
            <v>-508167.93893129769</v>
          </cell>
          <cell r="W102">
            <v>-528167.93893129774</v>
          </cell>
          <cell r="X102">
            <v>-1544503.816793893</v>
          </cell>
          <cell r="Y102">
            <v>-6178015.267175572</v>
          </cell>
        </row>
        <row r="103">
          <cell r="B103" t="str">
            <v>Intercompany Interest Income</v>
          </cell>
          <cell r="C103">
            <v>-8201254.3676800001</v>
          </cell>
          <cell r="D103">
            <v>-2638629.029178082</v>
          </cell>
          <cell r="E103">
            <v>-2598163.2757534245</v>
          </cell>
          <cell r="F103">
            <v>-3914965.4665753427</v>
          </cell>
          <cell r="G103">
            <v>-9151757.7715068497</v>
          </cell>
          <cell r="H103">
            <v>-34239004.599186845</v>
          </cell>
          <cell r="I103">
            <v>-2356705.4520547944</v>
          </cell>
          <cell r="J103">
            <v>-2356705.4520547944</v>
          </cell>
          <cell r="K103">
            <v>-2945882.3150684931</v>
          </cell>
          <cell r="L103">
            <v>-7659293.2191780824</v>
          </cell>
          <cell r="M103">
            <v>-2356705.4520547944</v>
          </cell>
          <cell r="N103">
            <v>-2356705.4520547944</v>
          </cell>
          <cell r="O103">
            <v>-2945882.3150684931</v>
          </cell>
          <cell r="P103">
            <v>-7659293.2191780824</v>
          </cell>
          <cell r="Q103">
            <v>-2356705.4520547944</v>
          </cell>
          <cell r="R103">
            <v>-2356705.4520547944</v>
          </cell>
          <cell r="S103">
            <v>-2945882.3150684931</v>
          </cell>
          <cell r="T103">
            <v>-7659293.2191780824</v>
          </cell>
          <cell r="U103">
            <v>-2356705.4520547944</v>
          </cell>
          <cell r="V103">
            <v>-2356705.4520547944</v>
          </cell>
          <cell r="W103">
            <v>-2945882.3150684931</v>
          </cell>
          <cell r="X103">
            <v>-7659293.2191780824</v>
          </cell>
          <cell r="Y103">
            <v>-30637172.876712333</v>
          </cell>
        </row>
        <row r="104">
          <cell r="B104" t="str">
            <v>Interest Expense</v>
          </cell>
          <cell r="C104">
            <v>-92912.558578600001</v>
          </cell>
          <cell r="D104">
            <v>1432396.4468902864</v>
          </cell>
          <cell r="E104">
            <v>1456082.3020405311</v>
          </cell>
          <cell r="F104">
            <v>2060673.0361146051</v>
          </cell>
          <cell r="G104">
            <v>4949151.7850454235</v>
          </cell>
          <cell r="H104">
            <v>4698011.0081723323</v>
          </cell>
          <cell r="I104">
            <v>1206291.5288314738</v>
          </cell>
          <cell r="J104">
            <v>1116660.4557839108</v>
          </cell>
          <cell r="K104">
            <v>1308225.7866265413</v>
          </cell>
          <cell r="L104">
            <v>3631177.7712419261</v>
          </cell>
          <cell r="M104">
            <v>1095406.1853787433</v>
          </cell>
          <cell r="N104">
            <v>1064257.3019377571</v>
          </cell>
          <cell r="O104">
            <v>1877264.1743981207</v>
          </cell>
          <cell r="P104">
            <v>4036927.6617146214</v>
          </cell>
          <cell r="Q104">
            <v>1117622.7641808575</v>
          </cell>
          <cell r="R104">
            <v>1124116.0011743982</v>
          </cell>
          <cell r="S104">
            <v>1404130.1770405169</v>
          </cell>
          <cell r="T104">
            <v>3645868.9423957728</v>
          </cell>
          <cell r="U104">
            <v>1179922.003758074</v>
          </cell>
          <cell r="V104">
            <v>1174438.3852025836</v>
          </cell>
          <cell r="W104">
            <v>1479846.5184233706</v>
          </cell>
          <cell r="X104">
            <v>3834206.9073840282</v>
          </cell>
          <cell r="Y104">
            <v>15148181.28273635</v>
          </cell>
        </row>
        <row r="105">
          <cell r="B105" t="str">
            <v>Intercompany Interest Expense</v>
          </cell>
          <cell r="C105">
            <v>3589284.1898520002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10365869.858830128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B106" t="str">
            <v>Foreign Curr Trans Gain/Loss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B107" t="str">
            <v>Capitalized Costs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B108" t="str">
            <v>Other (Income)/ Expense</v>
          </cell>
          <cell r="C108">
            <v>1994569.5470705999</v>
          </cell>
          <cell r="D108">
            <v>338099.25925925927</v>
          </cell>
          <cell r="E108">
            <v>334844.44444444444</v>
          </cell>
          <cell r="F108">
            <v>347121.48148148146</v>
          </cell>
          <cell r="G108">
            <v>1020065.1851851852</v>
          </cell>
          <cell r="H108">
            <v>7757547.1930964487</v>
          </cell>
          <cell r="I108">
            <v>420790.84732824424</v>
          </cell>
          <cell r="J108">
            <v>486569.67938931298</v>
          </cell>
          <cell r="K108">
            <v>917878.64885496185</v>
          </cell>
          <cell r="L108">
            <v>1825239.1755725192</v>
          </cell>
          <cell r="M108">
            <v>558561.6946564886</v>
          </cell>
          <cell r="N108">
            <v>560522.2977099237</v>
          </cell>
          <cell r="O108">
            <v>367506.22137404582</v>
          </cell>
          <cell r="P108">
            <v>1486590.213740458</v>
          </cell>
          <cell r="Q108">
            <v>501548.75572519086</v>
          </cell>
          <cell r="R108">
            <v>503422.74045801529</v>
          </cell>
          <cell r="S108">
            <v>842980.25954198476</v>
          </cell>
          <cell r="T108">
            <v>1847951.7557251907</v>
          </cell>
          <cell r="U108">
            <v>488594.93893129769</v>
          </cell>
          <cell r="V108">
            <v>491877.76335877861</v>
          </cell>
          <cell r="W108">
            <v>827669.73282442754</v>
          </cell>
          <cell r="X108">
            <v>1808142.4351145038</v>
          </cell>
          <cell r="Y108">
            <v>6967923.5801526718</v>
          </cell>
        </row>
        <row r="109">
          <cell r="B109" t="str">
            <v xml:space="preserve">     Total Other (Income) Expense</v>
          </cell>
          <cell r="C109">
            <v>-4303351.3519059988</v>
          </cell>
          <cell r="D109">
            <v>-1297016.1236373645</v>
          </cell>
          <cell r="E109">
            <v>-1236119.3298772771</v>
          </cell>
          <cell r="F109">
            <v>-1972163.3386291806</v>
          </cell>
          <cell r="G109">
            <v>-4505298.7921438199</v>
          </cell>
          <cell r="H109">
            <v>-17793821.982380301</v>
          </cell>
          <cell r="I109">
            <v>-1237791.0148263739</v>
          </cell>
          <cell r="J109">
            <v>-1261643.255812868</v>
          </cell>
          <cell r="K109">
            <v>-1247945.8185182882</v>
          </cell>
          <cell r="L109">
            <v>-3747380.0891575301</v>
          </cell>
          <cell r="M109">
            <v>-1210905.5109508601</v>
          </cell>
          <cell r="N109">
            <v>-1240093.7913384112</v>
          </cell>
          <cell r="O109">
            <v>-1229279.8582276246</v>
          </cell>
          <cell r="P109">
            <v>-3680279.1605168963</v>
          </cell>
          <cell r="Q109">
            <v>-1245701.8710800437</v>
          </cell>
          <cell r="R109">
            <v>-1237334.6493536783</v>
          </cell>
          <cell r="S109">
            <v>-1226939.8174172896</v>
          </cell>
          <cell r="T109">
            <v>-3709976.3378510112</v>
          </cell>
          <cell r="U109">
            <v>-1196356.4482967202</v>
          </cell>
          <cell r="V109">
            <v>-1198557.2424247297</v>
          </cell>
          <cell r="W109">
            <v>-1166534.002751993</v>
          </cell>
          <cell r="X109">
            <v>-3561447.6934734425</v>
          </cell>
          <cell r="Y109">
            <v>-14699083.280998886</v>
          </cell>
        </row>
        <row r="111">
          <cell r="B111" t="str">
            <v>Income Before Taxes</v>
          </cell>
          <cell r="C111">
            <v>29405057.040694952</v>
          </cell>
          <cell r="D111">
            <v>3405271.3763864422</v>
          </cell>
          <cell r="E111">
            <v>3646366.5913820164</v>
          </cell>
          <cell r="F111">
            <v>15284100.792364145</v>
          </cell>
          <cell r="G111">
            <v>22335738.760132849</v>
          </cell>
          <cell r="H111">
            <v>111819148.75915623</v>
          </cell>
          <cell r="I111">
            <v>9551600.451006854</v>
          </cell>
          <cell r="J111">
            <v>9292575.5903330296</v>
          </cell>
          <cell r="K111">
            <v>16119597.166240893</v>
          </cell>
          <cell r="L111">
            <v>34963773.207580805</v>
          </cell>
          <cell r="M111">
            <v>10006904.584138457</v>
          </cell>
          <cell r="N111">
            <v>9449861.4274673648</v>
          </cell>
          <cell r="O111">
            <v>14483802.30930569</v>
          </cell>
          <cell r="P111">
            <v>33940568.320911154</v>
          </cell>
          <cell r="Q111">
            <v>12786263.565799672</v>
          </cell>
          <cell r="R111">
            <v>12422810.889844637</v>
          </cell>
          <cell r="S111">
            <v>18117477.71121132</v>
          </cell>
          <cell r="T111">
            <v>43326552.166855976</v>
          </cell>
          <cell r="U111">
            <v>14670464.618407229</v>
          </cell>
          <cell r="V111">
            <v>15427089.291738521</v>
          </cell>
          <cell r="W111">
            <v>23445746.106906325</v>
          </cell>
          <cell r="X111">
            <v>53543300.017052092</v>
          </cell>
          <cell r="Y111">
            <v>165774193.71240285</v>
          </cell>
        </row>
        <row r="113">
          <cell r="B113" t="str">
            <v>Taxes - Current</v>
          </cell>
          <cell r="C113">
            <v>2438790.559568</v>
          </cell>
          <cell r="D113">
            <v>1292869.3423597985</v>
          </cell>
          <cell r="E113">
            <v>1380436.9194417978</v>
          </cell>
          <cell r="F113">
            <v>5825414.5247330684</v>
          </cell>
          <cell r="G113">
            <v>8498720.7865346652</v>
          </cell>
          <cell r="H113">
            <v>10461369.35275599</v>
          </cell>
          <cell r="I113">
            <v>3583520.8093755953</v>
          </cell>
          <cell r="J113">
            <v>3468367.0660667135</v>
          </cell>
          <cell r="K113">
            <v>5971090.2184516471</v>
          </cell>
          <cell r="L113">
            <v>13022978.093893956</v>
          </cell>
          <cell r="M113">
            <v>3753675.2886918774</v>
          </cell>
          <cell r="N113">
            <v>3550622.7546115667</v>
          </cell>
          <cell r="O113">
            <v>5419019.1056237845</v>
          </cell>
          <cell r="P113">
            <v>12723317.148927229</v>
          </cell>
          <cell r="Q113">
            <v>4797046.1895571807</v>
          </cell>
          <cell r="R113">
            <v>4663390.5828998098</v>
          </cell>
          <cell r="S113">
            <v>6769853.42107982</v>
          </cell>
          <cell r="T113">
            <v>16230290.193536811</v>
          </cell>
          <cell r="U113">
            <v>5479167.5637993738</v>
          </cell>
          <cell r="V113">
            <v>5751541.7096132962</v>
          </cell>
          <cell r="W113">
            <v>8701722.5776309427</v>
          </cell>
          <cell r="X113">
            <v>19932431.851043612</v>
          </cell>
          <cell r="Y113">
            <v>61909017.287401609</v>
          </cell>
        </row>
        <row r="114">
          <cell r="B114" t="str">
            <v>Taxes - Deferred</v>
          </cell>
          <cell r="C114">
            <v>6537093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21380656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B115" t="str">
            <v>Taxes - Reorg</v>
          </cell>
          <cell r="C115">
            <v>96973.944031999999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96973.944031999999</v>
          </cell>
          <cell r="I115">
            <v>-9698.8549618320612</v>
          </cell>
          <cell r="J115">
            <v>-9698.8549618320612</v>
          </cell>
          <cell r="K115">
            <v>-9698.8549618320612</v>
          </cell>
          <cell r="L115">
            <v>-29096.564885496184</v>
          </cell>
          <cell r="M115">
            <v>-9698.8549618320612</v>
          </cell>
          <cell r="N115">
            <v>-9698.8549618320612</v>
          </cell>
          <cell r="O115">
            <v>-9698.8549618320612</v>
          </cell>
          <cell r="P115">
            <v>-29096.564885496184</v>
          </cell>
          <cell r="Q115">
            <v>-9698.8549618320612</v>
          </cell>
          <cell r="R115">
            <v>-9698.8549618320612</v>
          </cell>
          <cell r="S115">
            <v>-9698.8549618320612</v>
          </cell>
          <cell r="T115">
            <v>-29096.564885496184</v>
          </cell>
          <cell r="U115">
            <v>-9698.8549618320612</v>
          </cell>
          <cell r="V115">
            <v>-9698.8549618320612</v>
          </cell>
          <cell r="W115">
            <v>-9698.8549618320612</v>
          </cell>
          <cell r="X115">
            <v>-29096.564885496184</v>
          </cell>
          <cell r="Y115">
            <v>-116386.25954198473</v>
          </cell>
        </row>
        <row r="116">
          <cell r="B116" t="str">
            <v>Extraordinary Item</v>
          </cell>
          <cell r="C116">
            <v>-258943.66009599998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-856786.88975559536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B117" t="str">
            <v>Net Income</v>
          </cell>
          <cell r="C117">
            <v>20073255.876998954</v>
          </cell>
          <cell r="D117">
            <v>2112402.0340266437</v>
          </cell>
          <cell r="E117">
            <v>2265929.6719402187</v>
          </cell>
          <cell r="F117">
            <v>9458686.2676310763</v>
          </cell>
          <cell r="G117">
            <v>13837017.973598184</v>
          </cell>
          <cell r="H117">
            <v>79023362.572612643</v>
          </cell>
          <cell r="I117">
            <v>5977778.4965930907</v>
          </cell>
          <cell r="J117">
            <v>5833907.3792281477</v>
          </cell>
          <cell r="K117">
            <v>10158205.802751079</v>
          </cell>
          <cell r="L117">
            <v>21969891.678572346</v>
          </cell>
          <cell r="M117">
            <v>6262928.1504084114</v>
          </cell>
          <cell r="N117">
            <v>5908937.5278176302</v>
          </cell>
          <cell r="O117">
            <v>9074482.0586437378</v>
          </cell>
          <cell r="P117">
            <v>21246347.736869425</v>
          </cell>
          <cell r="Q117">
            <v>7998916.2312043235</v>
          </cell>
          <cell r="R117">
            <v>7769119.1619066596</v>
          </cell>
          <cell r="S117">
            <v>11357323.145093333</v>
          </cell>
          <cell r="T117">
            <v>27125358.538204663</v>
          </cell>
          <cell r="U117">
            <v>9200995.9095696881</v>
          </cell>
          <cell r="V117">
            <v>9685246.4370870572</v>
          </cell>
          <cell r="W117">
            <v>14753722.384237215</v>
          </cell>
          <cell r="X117">
            <v>33639964.730893977</v>
          </cell>
          <cell r="Y117">
            <v>103981562.68454322</v>
          </cell>
        </row>
        <row r="118">
          <cell r="I118">
            <v>0.37415949010273342</v>
          </cell>
          <cell r="J118">
            <v>0.37219694125522079</v>
          </cell>
          <cell r="K118">
            <v>0.36982260176914938</v>
          </cell>
          <cell r="L118">
            <v>0.37163842277157721</v>
          </cell>
          <cell r="M118">
            <v>0.37413931573450521</v>
          </cell>
          <cell r="N118">
            <v>0.37470643636715523</v>
          </cell>
          <cell r="O118">
            <v>0.37347376988061493</v>
          </cell>
          <cell r="P118">
            <v>0.37401320048670733</v>
          </cell>
          <cell r="Q118">
            <v>0.37441331550527451</v>
          </cell>
          <cell r="R118">
            <v>0.37460859456069351</v>
          </cell>
          <cell r="S118">
            <v>0.3731289020399744</v>
          </cell>
          <cell r="T118">
            <v>0.37393221519816505</v>
          </cell>
          <cell r="U118">
            <v>0.3728217783896855</v>
          </cell>
          <cell r="V118">
            <v>0.37219223575287935</v>
          </cell>
          <cell r="W118">
            <v>0.37072924372019594</v>
          </cell>
          <cell r="X118">
            <v>0.37172410516011228</v>
          </cell>
          <cell r="Y118">
            <v>0.37275181163035531</v>
          </cell>
        </row>
        <row r="121">
          <cell r="B121" t="str">
            <v>BALANCE SHEET (US$)</v>
          </cell>
          <cell r="I121" t="str">
            <v>Jan-04</v>
          </cell>
          <cell r="J121" t="str">
            <v>Feb-04</v>
          </cell>
          <cell r="K121" t="str">
            <v>Mar-04</v>
          </cell>
          <cell r="L121" t="str">
            <v>Q1-04</v>
          </cell>
          <cell r="M121" t="str">
            <v>Apr-04</v>
          </cell>
          <cell r="N121" t="str">
            <v>May-04</v>
          </cell>
          <cell r="O121" t="str">
            <v>Jun-04</v>
          </cell>
          <cell r="P121" t="str">
            <v>Q2-04</v>
          </cell>
          <cell r="Q121" t="str">
            <v>Jul-04</v>
          </cell>
          <cell r="R121" t="str">
            <v>Aug-04</v>
          </cell>
          <cell r="S121" t="str">
            <v>Sep-04</v>
          </cell>
          <cell r="T121" t="str">
            <v>Q3-04</v>
          </cell>
          <cell r="U121" t="str">
            <v>Oct-04</v>
          </cell>
          <cell r="V121" t="str">
            <v>Nov-04</v>
          </cell>
          <cell r="W121" t="str">
            <v>Dec-04</v>
          </cell>
          <cell r="X121" t="str">
            <v>Q4-04</v>
          </cell>
          <cell r="Y121" t="str">
            <v>Year-04</v>
          </cell>
        </row>
        <row r="122">
          <cell r="B122">
            <v>0</v>
          </cell>
          <cell r="I122" t="str">
            <v>Prelim Plan</v>
          </cell>
          <cell r="J122" t="str">
            <v>Prelim Plan</v>
          </cell>
          <cell r="K122" t="str">
            <v>Prelim Plan</v>
          </cell>
          <cell r="L122" t="str">
            <v>Average</v>
          </cell>
          <cell r="M122" t="str">
            <v>Prelim Plan</v>
          </cell>
          <cell r="N122" t="str">
            <v>Prelim Plan</v>
          </cell>
          <cell r="O122" t="str">
            <v>Prelim Plan</v>
          </cell>
          <cell r="P122" t="str">
            <v>Average</v>
          </cell>
          <cell r="Q122" t="str">
            <v>Prelim Plan</v>
          </cell>
          <cell r="R122" t="str">
            <v>Prelim Plan</v>
          </cell>
          <cell r="S122" t="str">
            <v>Prelim Plan</v>
          </cell>
          <cell r="T122" t="str">
            <v>Average</v>
          </cell>
          <cell r="U122" t="str">
            <v>Prelim Plan</v>
          </cell>
          <cell r="V122" t="str">
            <v>Prelim Plan</v>
          </cell>
          <cell r="W122" t="str">
            <v>Prelim Plan</v>
          </cell>
          <cell r="X122" t="str">
            <v>Average</v>
          </cell>
          <cell r="Y122" t="str">
            <v>12 Mo Average</v>
          </cell>
        </row>
        <row r="123">
          <cell r="B123" t="str">
            <v>000's USD</v>
          </cell>
        </row>
        <row r="124">
          <cell r="B124" t="str">
            <v>CURRENT ASSETS</v>
          </cell>
        </row>
        <row r="125">
          <cell r="B125" t="str">
            <v>Cash</v>
          </cell>
          <cell r="C125">
            <v>330706730.7468853</v>
          </cell>
          <cell r="D125">
            <v>330000000</v>
          </cell>
          <cell r="E125">
            <v>330000000</v>
          </cell>
          <cell r="F125">
            <v>377000000</v>
          </cell>
          <cell r="G125">
            <v>345666666.66666669</v>
          </cell>
          <cell r="H125">
            <v>267703734.80241835</v>
          </cell>
          <cell r="I125">
            <v>330000000</v>
          </cell>
          <cell r="J125">
            <v>330000000</v>
          </cell>
          <cell r="K125">
            <v>377000000</v>
          </cell>
          <cell r="L125">
            <v>345666666.66666669</v>
          </cell>
          <cell r="M125">
            <v>330000000</v>
          </cell>
          <cell r="N125">
            <v>330000000</v>
          </cell>
          <cell r="O125">
            <v>377000000</v>
          </cell>
          <cell r="P125">
            <v>345666666.66666669</v>
          </cell>
          <cell r="Q125">
            <v>350000000</v>
          </cell>
          <cell r="R125">
            <v>350000000</v>
          </cell>
          <cell r="S125">
            <v>397000000</v>
          </cell>
          <cell r="T125">
            <v>365666666.66666669</v>
          </cell>
          <cell r="U125">
            <v>360000000</v>
          </cell>
          <cell r="V125">
            <v>360000000</v>
          </cell>
          <cell r="W125">
            <v>407000000</v>
          </cell>
          <cell r="X125">
            <v>375666666.66666669</v>
          </cell>
          <cell r="Y125">
            <v>358166666.66666669</v>
          </cell>
        </row>
        <row r="127">
          <cell r="B127" t="str">
            <v>Accounts Receivable</v>
          </cell>
          <cell r="C127">
            <v>347778106.38120186</v>
          </cell>
          <cell r="D127">
            <v>943774358.70095229</v>
          </cell>
          <cell r="E127">
            <v>890905564.73148143</v>
          </cell>
          <cell r="F127">
            <v>841087216.23958397</v>
          </cell>
          <cell r="G127">
            <v>891922379.89067256</v>
          </cell>
          <cell r="H127">
            <v>499517596.47441578</v>
          </cell>
          <cell r="I127">
            <v>851229764.17666292</v>
          </cell>
          <cell r="J127">
            <v>850924747.81897509</v>
          </cell>
          <cell r="K127">
            <v>890820752.45365345</v>
          </cell>
          <cell r="L127">
            <v>864325088.14976382</v>
          </cell>
          <cell r="M127">
            <v>851960984.18756819</v>
          </cell>
          <cell r="N127">
            <v>826115989.64013052</v>
          </cell>
          <cell r="O127">
            <v>826841886.58669555</v>
          </cell>
          <cell r="P127">
            <v>834972953.47146475</v>
          </cell>
          <cell r="Q127">
            <v>854734203.92584538</v>
          </cell>
          <cell r="R127">
            <v>849924454.74372923</v>
          </cell>
          <cell r="S127">
            <v>856881788.44056737</v>
          </cell>
          <cell r="T127">
            <v>853846815.7033807</v>
          </cell>
          <cell r="U127">
            <v>875880199.01853848</v>
          </cell>
          <cell r="V127">
            <v>886108792.25736058</v>
          </cell>
          <cell r="W127">
            <v>910209689.20392549</v>
          </cell>
          <cell r="X127">
            <v>890732893.49327481</v>
          </cell>
          <cell r="Y127">
            <v>860969437.70447111</v>
          </cell>
        </row>
        <row r="128">
          <cell r="B128" t="str">
            <v>AR Factoring (-)</v>
          </cell>
          <cell r="C128">
            <v>-40000000</v>
          </cell>
          <cell r="D128">
            <v>-25000000</v>
          </cell>
          <cell r="E128">
            <v>-25000000</v>
          </cell>
          <cell r="F128">
            <v>-72000000</v>
          </cell>
          <cell r="G128">
            <v>-40666666.666666664</v>
          </cell>
          <cell r="H128">
            <v>-40499999.999999993</v>
          </cell>
          <cell r="I128">
            <v>-25000000</v>
          </cell>
          <cell r="J128">
            <v>-25000000</v>
          </cell>
          <cell r="K128">
            <v>-72000000</v>
          </cell>
          <cell r="L128">
            <v>-40666666.666666664</v>
          </cell>
          <cell r="M128">
            <v>-25000000</v>
          </cell>
          <cell r="N128">
            <v>-25000000</v>
          </cell>
          <cell r="O128">
            <v>-72000000</v>
          </cell>
          <cell r="P128">
            <v>-40666666.666666664</v>
          </cell>
          <cell r="Q128">
            <v>-25000000</v>
          </cell>
          <cell r="R128">
            <v>-25000000</v>
          </cell>
          <cell r="S128">
            <v>-72000000</v>
          </cell>
          <cell r="T128">
            <v>-40666666.666666664</v>
          </cell>
          <cell r="U128">
            <v>-25000000</v>
          </cell>
          <cell r="V128">
            <v>-25000000</v>
          </cell>
          <cell r="W128">
            <v>-72000000</v>
          </cell>
          <cell r="X128">
            <v>-40666666.666666664</v>
          </cell>
          <cell r="Y128">
            <v>-40666666.666666664</v>
          </cell>
        </row>
        <row r="129">
          <cell r="B129" t="str">
            <v>Retained Interest on AR</v>
          </cell>
          <cell r="C129">
            <v>537137807.06000006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407297070.57249999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 t="str">
            <v>Allowance for Doubtful</v>
          </cell>
          <cell r="C130">
            <v>-39576707.31818378</v>
          </cell>
          <cell r="D130">
            <v>-35339706.437892474</v>
          </cell>
          <cell r="E130">
            <v>-32821308.263804406</v>
          </cell>
          <cell r="F130">
            <v>-30322901.568127114</v>
          </cell>
          <cell r="G130">
            <v>-32827972.08994133</v>
          </cell>
          <cell r="H130">
            <v>-35925931.173511483</v>
          </cell>
          <cell r="I130">
            <v>-28976242.544777092</v>
          </cell>
          <cell r="J130">
            <v>-28967884.698519599</v>
          </cell>
          <cell r="K130">
            <v>-28976235.082414366</v>
          </cell>
          <cell r="L130">
            <v>-28973454.108570352</v>
          </cell>
          <cell r="M130">
            <v>-28804048.524784561</v>
          </cell>
          <cell r="N130">
            <v>-28795690.678527061</v>
          </cell>
          <cell r="O130">
            <v>-28824928.215702824</v>
          </cell>
          <cell r="P130">
            <v>-28808222.473004818</v>
          </cell>
          <cell r="Q130">
            <v>-30106603.939289339</v>
          </cell>
          <cell r="R130">
            <v>-30106603.939289335</v>
          </cell>
          <cell r="S130">
            <v>-30106603.939289335</v>
          </cell>
          <cell r="T130">
            <v>-30106603.939289335</v>
          </cell>
          <cell r="U130">
            <v>-30359204.917696591</v>
          </cell>
          <cell r="V130">
            <v>-30359204.917696591</v>
          </cell>
          <cell r="W130">
            <v>-30359189.99297113</v>
          </cell>
          <cell r="X130">
            <v>-30359199.942788105</v>
          </cell>
          <cell r="Y130">
            <v>-29561870.115913153</v>
          </cell>
        </row>
        <row r="131">
          <cell r="B131" t="str">
            <v>Reserve for Sales Returns</v>
          </cell>
          <cell r="C131">
            <v>-5728840.7455734396</v>
          </cell>
          <cell r="D131">
            <v>-5769503.214895485</v>
          </cell>
          <cell r="E131">
            <v>-5371762.6284701144</v>
          </cell>
          <cell r="F131">
            <v>-4977179.3753165137</v>
          </cell>
          <cell r="G131">
            <v>-5372815.0728940377</v>
          </cell>
          <cell r="H131">
            <v>-5653974.9749945188</v>
          </cell>
          <cell r="I131">
            <v>-4576332.6152095534</v>
          </cell>
          <cell r="J131">
            <v>-4575012.6274864394</v>
          </cell>
          <cell r="K131">
            <v>-4576331.436649086</v>
          </cell>
          <cell r="L131">
            <v>-4575892.2264483599</v>
          </cell>
          <cell r="M131">
            <v>-4549137.3324320111</v>
          </cell>
          <cell r="N131">
            <v>-4547817.3447088953</v>
          </cell>
          <cell r="O131">
            <v>-4552434.9446188593</v>
          </cell>
          <cell r="P131">
            <v>-4549796.540586588</v>
          </cell>
          <cell r="Q131">
            <v>-4754855.0619583484</v>
          </cell>
          <cell r="R131">
            <v>-4754855.0619583474</v>
          </cell>
          <cell r="S131">
            <v>-4754855.0619583474</v>
          </cell>
          <cell r="T131">
            <v>-4754855.0619583474</v>
          </cell>
          <cell r="U131">
            <v>-4794749.3337685252</v>
          </cell>
          <cell r="V131">
            <v>-4794749.3337685252</v>
          </cell>
          <cell r="W131">
            <v>-4794746.9766475912</v>
          </cell>
          <cell r="X131">
            <v>-4794748.5480615469</v>
          </cell>
          <cell r="Y131">
            <v>-4668823.094263711</v>
          </cell>
        </row>
        <row r="132">
          <cell r="B132" t="str">
            <v xml:space="preserve">     Trade Accounts Receivable</v>
          </cell>
          <cell r="C132">
            <v>799610365.37744474</v>
          </cell>
          <cell r="D132">
            <v>877665149.04816437</v>
          </cell>
          <cell r="E132">
            <v>827712493.83920693</v>
          </cell>
          <cell r="F132">
            <v>733787135.29614031</v>
          </cell>
          <cell r="G132">
            <v>813054926.06117046</v>
          </cell>
          <cell r="H132">
            <v>824734760.89840972</v>
          </cell>
          <cell r="I132">
            <v>792677189.01667631</v>
          </cell>
          <cell r="J132">
            <v>792381850.49296904</v>
          </cell>
          <cell r="K132">
            <v>785268185.93458998</v>
          </cell>
          <cell r="L132">
            <v>790109075.14807844</v>
          </cell>
          <cell r="M132">
            <v>793607798.33035159</v>
          </cell>
          <cell r="N132">
            <v>767772481.61689448</v>
          </cell>
          <cell r="O132">
            <v>721464523.42637396</v>
          </cell>
          <cell r="P132">
            <v>760948267.79120672</v>
          </cell>
          <cell r="Q132">
            <v>794872744.92459774</v>
          </cell>
          <cell r="R132">
            <v>790062995.74248159</v>
          </cell>
          <cell r="S132">
            <v>750020329.43931973</v>
          </cell>
          <cell r="T132">
            <v>778318690.03546643</v>
          </cell>
          <cell r="U132">
            <v>815726244.76707339</v>
          </cell>
          <cell r="V132">
            <v>825954838.0058955</v>
          </cell>
          <cell r="W132">
            <v>803055752.23430669</v>
          </cell>
          <cell r="X132">
            <v>814912278.33575857</v>
          </cell>
          <cell r="Y132">
            <v>786072077.82762766</v>
          </cell>
        </row>
        <row r="134">
          <cell r="B134" t="str">
            <v>Inventory</v>
          </cell>
          <cell r="C134">
            <v>685177774.51902711</v>
          </cell>
          <cell r="D134">
            <v>833291977.25624871</v>
          </cell>
          <cell r="E134">
            <v>763062764.29720819</v>
          </cell>
          <cell r="F134">
            <v>678837572.0334599</v>
          </cell>
          <cell r="G134">
            <v>758397437.86230564</v>
          </cell>
          <cell r="H134">
            <v>757231642.53487623</v>
          </cell>
          <cell r="I134">
            <v>828203967.17377913</v>
          </cell>
          <cell r="J134">
            <v>833015496.32523489</v>
          </cell>
          <cell r="K134">
            <v>764269733.71538842</v>
          </cell>
          <cell r="L134">
            <v>808496399.07146752</v>
          </cell>
          <cell r="M134">
            <v>824928889.64508772</v>
          </cell>
          <cell r="N134">
            <v>815440650.16287625</v>
          </cell>
          <cell r="O134">
            <v>732430163.50160682</v>
          </cell>
          <cell r="P134">
            <v>790933234.43652356</v>
          </cell>
          <cell r="Q134">
            <v>844941406.67647326</v>
          </cell>
          <cell r="R134">
            <v>839737676.18909574</v>
          </cell>
          <cell r="S134">
            <v>764179432.49728441</v>
          </cell>
          <cell r="T134">
            <v>816286171.78761768</v>
          </cell>
          <cell r="U134">
            <v>860348001.04889083</v>
          </cell>
          <cell r="V134">
            <v>860856677.6347276</v>
          </cell>
          <cell r="W134">
            <v>801741653.05052137</v>
          </cell>
          <cell r="X134">
            <v>840982110.57804656</v>
          </cell>
          <cell r="Y134">
            <v>814174478.96841383</v>
          </cell>
        </row>
        <row r="135">
          <cell r="B135" t="str">
            <v>Inventory Reserve</v>
          </cell>
          <cell r="C135">
            <v>-14706657.426779874</v>
          </cell>
          <cell r="D135">
            <v>-25243072.535729513</v>
          </cell>
          <cell r="E135">
            <v>-23074967.0958139</v>
          </cell>
          <cell r="F135">
            <v>-20430541.483287461</v>
          </cell>
          <cell r="G135">
            <v>-22916193.704943627</v>
          </cell>
          <cell r="H135">
            <v>-19920432.921480715</v>
          </cell>
          <cell r="I135">
            <v>-22337505.959353596</v>
          </cell>
          <cell r="J135">
            <v>-22370147.957806256</v>
          </cell>
          <cell r="K135">
            <v>-20022438.551159389</v>
          </cell>
          <cell r="L135">
            <v>-21576697.489439748</v>
          </cell>
          <cell r="M135">
            <v>-22216563.929245885</v>
          </cell>
          <cell r="N135">
            <v>-22233662.353251263</v>
          </cell>
          <cell r="O135">
            <v>-19900976.591138739</v>
          </cell>
          <cell r="P135">
            <v>-21450400.957878631</v>
          </cell>
          <cell r="Q135">
            <v>-23182989.121122777</v>
          </cell>
          <cell r="R135">
            <v>-23201008.064206902</v>
          </cell>
          <cell r="S135">
            <v>-20797655.061032247</v>
          </cell>
          <cell r="T135">
            <v>-22393884.082120642</v>
          </cell>
          <cell r="U135">
            <v>-23422935.095465831</v>
          </cell>
          <cell r="V135">
            <v>-23395293.101317175</v>
          </cell>
          <cell r="W135">
            <v>-20956774.135154113</v>
          </cell>
          <cell r="X135">
            <v>-22591667.44397904</v>
          </cell>
          <cell r="Y135">
            <v>-22003162.493354514</v>
          </cell>
        </row>
        <row r="136">
          <cell r="B136" t="str">
            <v>Prepaid Inventory</v>
          </cell>
          <cell r="C136">
            <v>2073264.2331608734</v>
          </cell>
          <cell r="D136">
            <v>1000000</v>
          </cell>
          <cell r="E136">
            <v>1000000</v>
          </cell>
          <cell r="F136">
            <v>1000000</v>
          </cell>
          <cell r="G136">
            <v>1000000</v>
          </cell>
          <cell r="H136">
            <v>3864664.9403077238</v>
          </cell>
          <cell r="I136">
            <v>2000000</v>
          </cell>
          <cell r="J136">
            <v>2000000</v>
          </cell>
          <cell r="K136">
            <v>2000000</v>
          </cell>
          <cell r="L136">
            <v>2000000</v>
          </cell>
          <cell r="M136">
            <v>2000000</v>
          </cell>
          <cell r="N136">
            <v>2000000</v>
          </cell>
          <cell r="O136">
            <v>2000000</v>
          </cell>
          <cell r="P136">
            <v>2000000</v>
          </cell>
          <cell r="Q136">
            <v>2000000</v>
          </cell>
          <cell r="R136">
            <v>2000000</v>
          </cell>
          <cell r="S136">
            <v>2000000</v>
          </cell>
          <cell r="T136">
            <v>2000000</v>
          </cell>
          <cell r="U136">
            <v>2000000</v>
          </cell>
          <cell r="V136">
            <v>2000000</v>
          </cell>
          <cell r="W136">
            <v>2000000</v>
          </cell>
          <cell r="X136">
            <v>2000000</v>
          </cell>
          <cell r="Y136">
            <v>2000000</v>
          </cell>
        </row>
        <row r="137">
          <cell r="B137" t="str">
            <v xml:space="preserve">     Subtotal Inventory</v>
          </cell>
          <cell r="C137">
            <v>672544381.3254081</v>
          </cell>
          <cell r="D137">
            <v>809048904.72051919</v>
          </cell>
          <cell r="E137">
            <v>740987797.20139432</v>
          </cell>
          <cell r="F137">
            <v>659407030.55017245</v>
          </cell>
          <cell r="G137">
            <v>736481244.15736198</v>
          </cell>
          <cell r="H137">
            <v>741175874.55370319</v>
          </cell>
          <cell r="I137">
            <v>807866461.21442556</v>
          </cell>
          <cell r="J137">
            <v>812645348.36742866</v>
          </cell>
          <cell r="K137">
            <v>746247295.16422904</v>
          </cell>
          <cell r="L137">
            <v>788919701.58202779</v>
          </cell>
          <cell r="M137">
            <v>804712325.71584189</v>
          </cell>
          <cell r="N137">
            <v>795206987.80962503</v>
          </cell>
          <cell r="O137">
            <v>714529186.9104681</v>
          </cell>
          <cell r="P137">
            <v>771482833.47864497</v>
          </cell>
          <cell r="Q137">
            <v>823758417.55535054</v>
          </cell>
          <cell r="R137">
            <v>818536668.12488878</v>
          </cell>
          <cell r="S137">
            <v>745381777.43625212</v>
          </cell>
          <cell r="T137">
            <v>795892287.70549703</v>
          </cell>
          <cell r="U137">
            <v>838925065.95342505</v>
          </cell>
          <cell r="V137">
            <v>839461384.53341043</v>
          </cell>
          <cell r="W137">
            <v>782784878.91536725</v>
          </cell>
          <cell r="X137">
            <v>820390443.13406754</v>
          </cell>
          <cell r="Y137">
            <v>794171316.47505927</v>
          </cell>
        </row>
        <row r="139">
          <cell r="B139" t="str">
            <v>Trade Notes Receivable</v>
          </cell>
          <cell r="C139">
            <v>-15616351.430308854</v>
          </cell>
          <cell r="D139">
            <v>-2222222.3333333004</v>
          </cell>
          <cell r="E139">
            <v>-2222222.3333333004</v>
          </cell>
          <cell r="F139">
            <v>-2222222.3333333004</v>
          </cell>
          <cell r="G139">
            <v>-2222222.3333333004</v>
          </cell>
          <cell r="H139">
            <v>-14260142.892486583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B140" t="str">
            <v>Other Receivables</v>
          </cell>
          <cell r="C140">
            <v>23740719.609844133</v>
          </cell>
          <cell r="D140">
            <v>36851851.851851851</v>
          </cell>
          <cell r="E140">
            <v>36851851.851851851</v>
          </cell>
          <cell r="F140">
            <v>36851851.851851851</v>
          </cell>
          <cell r="G140">
            <v>36851851.851851851</v>
          </cell>
          <cell r="H140">
            <v>32440401.981606483</v>
          </cell>
          <cell r="I140">
            <v>46526717.557251908</v>
          </cell>
          <cell r="J140">
            <v>46526717.557251908</v>
          </cell>
          <cell r="K140">
            <v>46526717.557251908</v>
          </cell>
          <cell r="L140">
            <v>46526717.557251908</v>
          </cell>
          <cell r="M140">
            <v>46526717.557251908</v>
          </cell>
          <cell r="N140">
            <v>46526717.557251908</v>
          </cell>
          <cell r="O140">
            <v>46526717.557251908</v>
          </cell>
          <cell r="P140">
            <v>46526717.557251908</v>
          </cell>
          <cell r="Q140">
            <v>46526717.557251908</v>
          </cell>
          <cell r="R140">
            <v>46526717.557251908</v>
          </cell>
          <cell r="S140">
            <v>46526717.557251908</v>
          </cell>
          <cell r="T140">
            <v>46526717.557251908</v>
          </cell>
          <cell r="U140">
            <v>36526717.557251908</v>
          </cell>
          <cell r="V140">
            <v>36526717.557251908</v>
          </cell>
          <cell r="W140">
            <v>41526717.557251908</v>
          </cell>
          <cell r="X140">
            <v>38193384.223918572</v>
          </cell>
          <cell r="Y140">
            <v>44443384.223918572</v>
          </cell>
        </row>
        <row r="141">
          <cell r="B141" t="str">
            <v>A/R Building Finance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B142" t="str">
            <v>A/R - US</v>
          </cell>
          <cell r="C142">
            <v>423864324.99566221</v>
          </cell>
          <cell r="D142">
            <v>408642286</v>
          </cell>
          <cell r="E142">
            <v>386340345</v>
          </cell>
          <cell r="F142">
            <v>371817357</v>
          </cell>
          <cell r="G142">
            <v>388933329.33333331</v>
          </cell>
          <cell r="H142">
            <v>393462815.60339659</v>
          </cell>
          <cell r="I142">
            <v>420688150.19</v>
          </cell>
          <cell r="J142">
            <v>394597588.64999998</v>
          </cell>
          <cell r="K142">
            <v>469854797.86000001</v>
          </cell>
          <cell r="L142">
            <v>428380178.89999992</v>
          </cell>
          <cell r="M142">
            <v>400777752.18000001</v>
          </cell>
          <cell r="N142">
            <v>385930676.32999998</v>
          </cell>
          <cell r="O142">
            <v>493268063.80000001</v>
          </cell>
          <cell r="P142">
            <v>426658830.76999998</v>
          </cell>
          <cell r="Q142">
            <v>410264042.04000002</v>
          </cell>
          <cell r="R142">
            <v>389674529</v>
          </cell>
          <cell r="S142">
            <v>490834572</v>
          </cell>
          <cell r="T142">
            <v>430257714.34666663</v>
          </cell>
          <cell r="U142">
            <v>424877516</v>
          </cell>
          <cell r="V142">
            <v>410105112</v>
          </cell>
          <cell r="W142">
            <v>499934960</v>
          </cell>
          <cell r="X142">
            <v>444972529.33333331</v>
          </cell>
          <cell r="Y142">
            <v>432567313.33749992</v>
          </cell>
        </row>
        <row r="143">
          <cell r="B143" t="str">
            <v>A/R - Latin America</v>
          </cell>
          <cell r="C143">
            <v>42573973.261999942</v>
          </cell>
          <cell r="D143">
            <v>45000000</v>
          </cell>
          <cell r="E143">
            <v>45000000</v>
          </cell>
          <cell r="F143">
            <v>45000000</v>
          </cell>
          <cell r="G143">
            <v>45000000</v>
          </cell>
          <cell r="H143">
            <v>41106829.629723303</v>
          </cell>
          <cell r="I143">
            <v>45000000</v>
          </cell>
          <cell r="J143">
            <v>45000000</v>
          </cell>
          <cell r="K143">
            <v>45000000</v>
          </cell>
          <cell r="L143">
            <v>45000000</v>
          </cell>
          <cell r="M143">
            <v>45000000</v>
          </cell>
          <cell r="N143">
            <v>45000000</v>
          </cell>
          <cell r="O143">
            <v>45000000</v>
          </cell>
          <cell r="P143">
            <v>45000000</v>
          </cell>
          <cell r="Q143">
            <v>45000000</v>
          </cell>
          <cell r="R143">
            <v>45000000</v>
          </cell>
          <cell r="S143">
            <v>45000000</v>
          </cell>
          <cell r="T143">
            <v>45000000</v>
          </cell>
          <cell r="U143">
            <v>45000000</v>
          </cell>
          <cell r="V143">
            <v>45000000</v>
          </cell>
          <cell r="W143">
            <v>50000000</v>
          </cell>
          <cell r="X143">
            <v>46666666.666666664</v>
          </cell>
          <cell r="Y143">
            <v>45416666.666666664</v>
          </cell>
        </row>
        <row r="144">
          <cell r="B144" t="str">
            <v>A/R - Canada</v>
          </cell>
          <cell r="C144">
            <v>15817604.418674044</v>
          </cell>
          <cell r="D144">
            <v>0.1111111119389534</v>
          </cell>
          <cell r="E144">
            <v>0.1111111119389534</v>
          </cell>
          <cell r="F144">
            <v>0.1111111119389534</v>
          </cell>
          <cell r="G144">
            <v>0.1111111119389534</v>
          </cell>
          <cell r="H144">
            <v>14760798.991128329</v>
          </cell>
          <cell r="I144">
            <v>15000000</v>
          </cell>
          <cell r="J144">
            <v>15000000</v>
          </cell>
          <cell r="K144">
            <v>15000000</v>
          </cell>
          <cell r="L144">
            <v>15000000</v>
          </cell>
          <cell r="M144">
            <v>15000000</v>
          </cell>
          <cell r="N144">
            <v>15000000</v>
          </cell>
          <cell r="O144">
            <v>15000000</v>
          </cell>
          <cell r="P144">
            <v>15000000</v>
          </cell>
          <cell r="Q144">
            <v>15000000</v>
          </cell>
          <cell r="R144">
            <v>15000000</v>
          </cell>
          <cell r="S144">
            <v>15000000</v>
          </cell>
          <cell r="T144">
            <v>15000000</v>
          </cell>
          <cell r="U144">
            <v>15000000</v>
          </cell>
          <cell r="V144">
            <v>15000000</v>
          </cell>
          <cell r="W144">
            <v>15000000</v>
          </cell>
          <cell r="X144">
            <v>15000000</v>
          </cell>
          <cell r="Y144">
            <v>15000000</v>
          </cell>
        </row>
        <row r="145">
          <cell r="B145" t="str">
            <v>A/R - Europe</v>
          </cell>
          <cell r="C145">
            <v>-716154.11873886664</v>
          </cell>
          <cell r="D145">
            <v>10000000</v>
          </cell>
          <cell r="E145">
            <v>10000000</v>
          </cell>
          <cell r="F145">
            <v>10000000</v>
          </cell>
          <cell r="G145">
            <v>10000000</v>
          </cell>
          <cell r="H145">
            <v>2630889.2172823972</v>
          </cell>
          <cell r="I145">
            <v>10000000</v>
          </cell>
          <cell r="J145">
            <v>10000000</v>
          </cell>
          <cell r="K145">
            <v>10000000</v>
          </cell>
          <cell r="L145">
            <v>10000000</v>
          </cell>
          <cell r="M145">
            <v>10000000</v>
          </cell>
          <cell r="N145">
            <v>10000000</v>
          </cell>
          <cell r="O145">
            <v>10000000</v>
          </cell>
          <cell r="P145">
            <v>10000000</v>
          </cell>
          <cell r="Q145">
            <v>10000000</v>
          </cell>
          <cell r="R145">
            <v>10000000</v>
          </cell>
          <cell r="S145">
            <v>10000000</v>
          </cell>
          <cell r="T145">
            <v>10000000</v>
          </cell>
          <cell r="U145">
            <v>10000000</v>
          </cell>
          <cell r="V145">
            <v>10000000</v>
          </cell>
          <cell r="W145">
            <v>10000000</v>
          </cell>
          <cell r="X145">
            <v>10000000</v>
          </cell>
          <cell r="Y145">
            <v>10000000</v>
          </cell>
        </row>
        <row r="146">
          <cell r="B146" t="str">
            <v>A/R - Asia Pacific</v>
          </cell>
          <cell r="C146">
            <v>23445361.423333328</v>
          </cell>
          <cell r="D146">
            <v>25000000</v>
          </cell>
          <cell r="E146">
            <v>25000000</v>
          </cell>
          <cell r="F146">
            <v>25000000</v>
          </cell>
          <cell r="G146">
            <v>25000000</v>
          </cell>
          <cell r="H146">
            <v>23499528.126353234</v>
          </cell>
          <cell r="I146">
            <v>25000000</v>
          </cell>
          <cell r="J146">
            <v>25000000</v>
          </cell>
          <cell r="K146">
            <v>25000000</v>
          </cell>
          <cell r="L146">
            <v>25000000</v>
          </cell>
          <cell r="M146">
            <v>25000000</v>
          </cell>
          <cell r="N146">
            <v>25000000</v>
          </cell>
          <cell r="O146">
            <v>25000000</v>
          </cell>
          <cell r="P146">
            <v>25000000</v>
          </cell>
          <cell r="Q146">
            <v>25000000</v>
          </cell>
          <cell r="R146">
            <v>25000000</v>
          </cell>
          <cell r="S146">
            <v>25000000</v>
          </cell>
          <cell r="T146">
            <v>25000000</v>
          </cell>
          <cell r="U146">
            <v>25000000</v>
          </cell>
          <cell r="V146">
            <v>25000000</v>
          </cell>
          <cell r="W146">
            <v>25000000</v>
          </cell>
          <cell r="X146">
            <v>25000000</v>
          </cell>
          <cell r="Y146">
            <v>25000000</v>
          </cell>
        </row>
        <row r="147">
          <cell r="B147" t="str">
            <v>A/R - Europe with Others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B148" t="str">
            <v>A/R - IM Macrotron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 t="str">
            <v>A/R - IM Funding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 t="str">
            <v>Deferred Taxes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 t="str">
            <v>Prepaid &amp; Other</v>
          </cell>
          <cell r="C151">
            <v>52649715.392210402</v>
          </cell>
          <cell r="D151">
            <v>50370370.370370373</v>
          </cell>
          <cell r="E151">
            <v>50370370.370370373</v>
          </cell>
          <cell r="F151">
            <v>50370370.370370373</v>
          </cell>
          <cell r="G151">
            <v>50370370.370370373</v>
          </cell>
          <cell r="H151">
            <v>52356609.860191539</v>
          </cell>
          <cell r="I151">
            <v>53053435.114503816</v>
          </cell>
          <cell r="J151">
            <v>53816793.893129773</v>
          </cell>
          <cell r="K151">
            <v>55343511.450381681</v>
          </cell>
          <cell r="L151">
            <v>54071246.819338426</v>
          </cell>
          <cell r="M151">
            <v>54580152.671755724</v>
          </cell>
          <cell r="N151">
            <v>53816793.893129773</v>
          </cell>
          <cell r="O151">
            <v>54580152.671755724</v>
          </cell>
          <cell r="P151">
            <v>54325699.745547071</v>
          </cell>
          <cell r="Q151">
            <v>53816793.893129773</v>
          </cell>
          <cell r="R151">
            <v>53816793.893129773</v>
          </cell>
          <cell r="S151">
            <v>54580152.671755724</v>
          </cell>
          <cell r="T151">
            <v>54071246.819338426</v>
          </cell>
          <cell r="U151">
            <v>53816793.893129773</v>
          </cell>
          <cell r="V151">
            <v>54580152.671755724</v>
          </cell>
          <cell r="W151">
            <v>56106870.229007632</v>
          </cell>
          <cell r="X151">
            <v>54834605.597964376</v>
          </cell>
          <cell r="Y151">
            <v>54325699.745547071</v>
          </cell>
        </row>
        <row r="152">
          <cell r="B152" t="str">
            <v xml:space="preserve">     Subtotal Other Current Assets</v>
          </cell>
          <cell r="C152">
            <v>565759193.55267632</v>
          </cell>
          <cell r="D152">
            <v>573642286</v>
          </cell>
          <cell r="E152">
            <v>551340345</v>
          </cell>
          <cell r="F152">
            <v>536817357.00000006</v>
          </cell>
          <cell r="G152">
            <v>553933329.33333337</v>
          </cell>
          <cell r="H152">
            <v>545997730.51719534</v>
          </cell>
          <cell r="I152">
            <v>615268302.86175585</v>
          </cell>
          <cell r="J152">
            <v>589941100.10038173</v>
          </cell>
          <cell r="K152">
            <v>666725026.86763358</v>
          </cell>
          <cell r="L152">
            <v>623978143.27659023</v>
          </cell>
          <cell r="M152">
            <v>596884622.40900767</v>
          </cell>
          <cell r="N152">
            <v>581274187.78038168</v>
          </cell>
          <cell r="O152">
            <v>689374934.02900755</v>
          </cell>
          <cell r="P152">
            <v>622511248.07279897</v>
          </cell>
          <cell r="Q152">
            <v>605607553.49038172</v>
          </cell>
          <cell r="R152">
            <v>585018040.45038176</v>
          </cell>
          <cell r="S152">
            <v>686941442.2290076</v>
          </cell>
          <cell r="T152">
            <v>625855678.72325695</v>
          </cell>
          <cell r="U152">
            <v>610221027.45038176</v>
          </cell>
          <cell r="V152">
            <v>596211982.2290076</v>
          </cell>
          <cell r="W152">
            <v>697568547.78625953</v>
          </cell>
          <cell r="X152">
            <v>634667185.82188296</v>
          </cell>
          <cell r="Y152">
            <v>626753063.97363222</v>
          </cell>
        </row>
        <row r="154">
          <cell r="B154" t="str">
            <v>Total Current Assets</v>
          </cell>
          <cell r="C154">
            <v>2368620671.0024147</v>
          </cell>
          <cell r="D154">
            <v>2590356339.7686834</v>
          </cell>
          <cell r="E154">
            <v>2450040636.0406013</v>
          </cell>
          <cell r="F154">
            <v>2307011522.846313</v>
          </cell>
          <cell r="G154">
            <v>2449136166.2185326</v>
          </cell>
          <cell r="H154">
            <v>2379612100.7717266</v>
          </cell>
          <cell r="I154">
            <v>2545811953.0928578</v>
          </cell>
          <cell r="J154">
            <v>2524968298.9607792</v>
          </cell>
          <cell r="K154">
            <v>2575240507.9664526</v>
          </cell>
          <cell r="L154">
            <v>2548673586.6733632</v>
          </cell>
          <cell r="M154">
            <v>2525204746.4552011</v>
          </cell>
          <cell r="N154">
            <v>2474253657.2069016</v>
          </cell>
          <cell r="O154">
            <v>2502368644.3658495</v>
          </cell>
          <cell r="P154">
            <v>2500609016.0093174</v>
          </cell>
          <cell r="Q154">
            <v>2574238715.9703302</v>
          </cell>
          <cell r="R154">
            <v>2543617704.3177524</v>
          </cell>
          <cell r="S154">
            <v>2579343549.1045794</v>
          </cell>
          <cell r="T154">
            <v>2565733323.1308866</v>
          </cell>
          <cell r="U154">
            <v>2624872338.1708803</v>
          </cell>
          <cell r="V154">
            <v>2621628204.7683134</v>
          </cell>
          <cell r="W154">
            <v>2690409178.9359336</v>
          </cell>
          <cell r="X154">
            <v>2645636573.9583755</v>
          </cell>
          <cell r="Y154">
            <v>2565163124.9429855</v>
          </cell>
        </row>
        <row r="156">
          <cell r="B156" t="str">
            <v>PROPERTY, PLANT, &amp; EQUIP</v>
          </cell>
        </row>
        <row r="157">
          <cell r="B157" t="str">
            <v>Total PP&amp;E at Cost</v>
          </cell>
          <cell r="C157">
            <v>428771687.6405974</v>
          </cell>
          <cell r="D157">
            <v>420654255.12703699</v>
          </cell>
          <cell r="E157">
            <v>423654255.12703699</v>
          </cell>
          <cell r="F157">
            <v>426654255.12703699</v>
          </cell>
          <cell r="G157">
            <v>423654255.12703699</v>
          </cell>
          <cell r="H157">
            <v>438528175.12206644</v>
          </cell>
          <cell r="I157">
            <v>432172576.37876058</v>
          </cell>
          <cell r="J157">
            <v>434945012.64737236</v>
          </cell>
          <cell r="K157">
            <v>437886555.90742731</v>
          </cell>
          <cell r="L157">
            <v>435001381.64452004</v>
          </cell>
          <cell r="M157">
            <v>440839526.00208783</v>
          </cell>
          <cell r="N157">
            <v>442775227.90492898</v>
          </cell>
          <cell r="O157">
            <v>445510028.7281062</v>
          </cell>
          <cell r="P157">
            <v>443041594.21170765</v>
          </cell>
          <cell r="Q157">
            <v>446692100.14924783</v>
          </cell>
          <cell r="R157">
            <v>447617585.05639458</v>
          </cell>
          <cell r="S157">
            <v>451320436.37575501</v>
          </cell>
          <cell r="T157">
            <v>448543373.86046576</v>
          </cell>
          <cell r="U157">
            <v>451954995.57461381</v>
          </cell>
          <cell r="V157">
            <v>452325700.23572874</v>
          </cell>
          <cell r="W157">
            <v>452673404.89684367</v>
          </cell>
          <cell r="X157">
            <v>452318033.56906205</v>
          </cell>
          <cell r="Y157">
            <v>444726095.82143891</v>
          </cell>
        </row>
        <row r="158">
          <cell r="B158" t="str">
            <v>Total Accum Depreciation</v>
          </cell>
          <cell r="C158">
            <v>-300643498.74837774</v>
          </cell>
          <cell r="D158">
            <v>-294904586.32915342</v>
          </cell>
          <cell r="E158">
            <v>-296528461.14275134</v>
          </cell>
          <cell r="F158">
            <v>-298222905.9926455</v>
          </cell>
          <cell r="G158">
            <v>-296551984.48818338</v>
          </cell>
          <cell r="H158">
            <v>-300184286.45413589</v>
          </cell>
          <cell r="I158">
            <v>-302302410.74173373</v>
          </cell>
          <cell r="J158">
            <v>-305704204.61366588</v>
          </cell>
          <cell r="K158">
            <v>-308996608.03150129</v>
          </cell>
          <cell r="L158">
            <v>-305667741.12896693</v>
          </cell>
          <cell r="M158">
            <v>-312288955.08567262</v>
          </cell>
          <cell r="N158">
            <v>-315509001.46880913</v>
          </cell>
          <cell r="O158">
            <v>-318637332.97158951</v>
          </cell>
          <cell r="P158">
            <v>-315478429.84202367</v>
          </cell>
          <cell r="Q158">
            <v>-321733295.5507735</v>
          </cell>
          <cell r="R158">
            <v>-324801347.77146727</v>
          </cell>
          <cell r="S158">
            <v>-327972961.04508722</v>
          </cell>
          <cell r="T158">
            <v>-324835868.12244266</v>
          </cell>
          <cell r="U158">
            <v>-331098837.01369452</v>
          </cell>
          <cell r="V158">
            <v>-334192844.18143666</v>
          </cell>
          <cell r="W158">
            <v>-337195871.64284289</v>
          </cell>
          <cell r="X158">
            <v>-334162517.61265802</v>
          </cell>
          <cell r="Y158">
            <v>-320036139.17652285</v>
          </cell>
        </row>
        <row r="159">
          <cell r="B159" t="str">
            <v xml:space="preserve">     PP&amp;E, Net</v>
          </cell>
          <cell r="C159">
            <v>128128188.89221966</v>
          </cell>
          <cell r="D159">
            <v>125749668.79788357</v>
          </cell>
          <cell r="E159">
            <v>127125793.98428565</v>
          </cell>
          <cell r="F159">
            <v>128431349.13439149</v>
          </cell>
          <cell r="G159">
            <v>127102270.63885361</v>
          </cell>
          <cell r="H159">
            <v>138343888.66793054</v>
          </cell>
          <cell r="I159">
            <v>129870165.63702685</v>
          </cell>
          <cell r="J159">
            <v>129240808.03370649</v>
          </cell>
          <cell r="K159">
            <v>128889947.87592602</v>
          </cell>
          <cell r="L159">
            <v>129333640.51555312</v>
          </cell>
          <cell r="M159">
            <v>128550570.91641521</v>
          </cell>
          <cell r="N159">
            <v>127266226.43611985</v>
          </cell>
          <cell r="O159">
            <v>126872695.7565167</v>
          </cell>
          <cell r="P159">
            <v>127563164.36968398</v>
          </cell>
          <cell r="Q159">
            <v>124958804.59847432</v>
          </cell>
          <cell r="R159">
            <v>122816237.28492731</v>
          </cell>
          <cell r="S159">
            <v>123347475.33066779</v>
          </cell>
          <cell r="T159">
            <v>123707505.7380231</v>
          </cell>
          <cell r="U159">
            <v>120856158.56091928</v>
          </cell>
          <cell r="V159">
            <v>118132856.05429208</v>
          </cell>
          <cell r="W159">
            <v>115477533.25400078</v>
          </cell>
          <cell r="X159">
            <v>118155515.95640403</v>
          </cell>
          <cell r="Y159">
            <v>124689956.64491606</v>
          </cell>
        </row>
        <row r="161">
          <cell r="B161" t="str">
            <v>Goodwill, Net</v>
          </cell>
          <cell r="C161">
            <v>78396530.012652636</v>
          </cell>
          <cell r="D161">
            <v>78410560.683333322</v>
          </cell>
          <cell r="E161">
            <v>78410560.683333322</v>
          </cell>
          <cell r="F161">
            <v>78410560.683333322</v>
          </cell>
          <cell r="G161">
            <v>78410560.683333322</v>
          </cell>
          <cell r="H161">
            <v>78424640.605498627</v>
          </cell>
          <cell r="I161">
            <v>78431732.594274819</v>
          </cell>
          <cell r="J161">
            <v>78431732.594274819</v>
          </cell>
          <cell r="K161">
            <v>78431732.594274819</v>
          </cell>
          <cell r="L161">
            <v>78431732.594274819</v>
          </cell>
          <cell r="M161">
            <v>78431732.594274819</v>
          </cell>
          <cell r="N161">
            <v>78431732.594274819</v>
          </cell>
          <cell r="O161">
            <v>78431732.594274819</v>
          </cell>
          <cell r="P161">
            <v>78431732.594274819</v>
          </cell>
          <cell r="Q161">
            <v>78431732.594274819</v>
          </cell>
          <cell r="R161">
            <v>78431732.594274819</v>
          </cell>
          <cell r="S161">
            <v>78431732.594274819</v>
          </cell>
          <cell r="T161">
            <v>78431732.594274819</v>
          </cell>
          <cell r="U161">
            <v>78431732.594274819</v>
          </cell>
          <cell r="V161">
            <v>78431732.594274819</v>
          </cell>
          <cell r="W161">
            <v>78431732.594274819</v>
          </cell>
          <cell r="X161">
            <v>78431732.594274819</v>
          </cell>
          <cell r="Y161">
            <v>78431732.594274819</v>
          </cell>
        </row>
        <row r="162">
          <cell r="B162" t="str">
            <v>Investment in Softbank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4">
          <cell r="B164" t="str">
            <v>OTHER ASSETS</v>
          </cell>
        </row>
        <row r="165">
          <cell r="B165" t="str">
            <v>Investment in Europe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B166" t="str">
            <v>Investment in Canada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B167" t="str">
            <v>Investment in US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 t="str">
            <v>Investment in Latin Am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Investment in Asia Pac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B170" t="str">
            <v>Investment in CIM Rel. Value Fund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 t="str">
            <v>Investment in Other Subs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Intangibles, Net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B173" t="str">
            <v>Deposits</v>
          </cell>
          <cell r="C173">
            <v>122943.08159900001</v>
          </cell>
          <cell r="D173">
            <v>197519.25925925927</v>
          </cell>
          <cell r="E173">
            <v>197519.25925925927</v>
          </cell>
          <cell r="F173">
            <v>197519.25925925927</v>
          </cell>
          <cell r="G173">
            <v>197519.25925925927</v>
          </cell>
          <cell r="H173">
            <v>148845.92432833678</v>
          </cell>
          <cell r="I173">
            <v>200496.9465648855</v>
          </cell>
          <cell r="J173">
            <v>200496.9465648855</v>
          </cell>
          <cell r="K173">
            <v>200496.9465648855</v>
          </cell>
          <cell r="L173">
            <v>200496.9465648855</v>
          </cell>
          <cell r="M173">
            <v>200496.9465648855</v>
          </cell>
          <cell r="N173">
            <v>200496.9465648855</v>
          </cell>
          <cell r="O173">
            <v>200496.9465648855</v>
          </cell>
          <cell r="P173">
            <v>200496.9465648855</v>
          </cell>
          <cell r="Q173">
            <v>200496.9465648855</v>
          </cell>
          <cell r="R173">
            <v>200496.9465648855</v>
          </cell>
          <cell r="S173">
            <v>200496.9465648855</v>
          </cell>
          <cell r="T173">
            <v>200496.9465648855</v>
          </cell>
          <cell r="U173">
            <v>200496.9465648855</v>
          </cell>
          <cell r="V173">
            <v>200496.9465648855</v>
          </cell>
          <cell r="W173">
            <v>200496.9465648855</v>
          </cell>
          <cell r="X173">
            <v>200496.9465648855</v>
          </cell>
          <cell r="Y173">
            <v>200496.9465648855</v>
          </cell>
        </row>
        <row r="174">
          <cell r="B174" t="str">
            <v>Other Assets - LT</v>
          </cell>
          <cell r="C174">
            <v>4934026.7653283561</v>
          </cell>
          <cell r="D174">
            <v>5044814.8148148144</v>
          </cell>
          <cell r="E174">
            <v>5044814.8148148144</v>
          </cell>
          <cell r="F174">
            <v>5044814.8148148144</v>
          </cell>
          <cell r="G174">
            <v>5044814.8148148144</v>
          </cell>
          <cell r="H174">
            <v>5078842.7341789519</v>
          </cell>
          <cell r="I174">
            <v>5000000</v>
          </cell>
          <cell r="J174">
            <v>5000000</v>
          </cell>
          <cell r="K174">
            <v>5000000</v>
          </cell>
          <cell r="L174">
            <v>5000000</v>
          </cell>
          <cell r="M174">
            <v>5000000</v>
          </cell>
          <cell r="N174">
            <v>5000000</v>
          </cell>
          <cell r="O174">
            <v>5000000</v>
          </cell>
          <cell r="P174">
            <v>5000000</v>
          </cell>
          <cell r="Q174">
            <v>5000000</v>
          </cell>
          <cell r="R174">
            <v>5000000</v>
          </cell>
          <cell r="S174">
            <v>5000000</v>
          </cell>
          <cell r="T174">
            <v>5000000</v>
          </cell>
          <cell r="U174">
            <v>5000000</v>
          </cell>
          <cell r="V174">
            <v>5000000</v>
          </cell>
          <cell r="W174">
            <v>5000000</v>
          </cell>
          <cell r="X174">
            <v>5000000</v>
          </cell>
          <cell r="Y174">
            <v>5000000</v>
          </cell>
        </row>
        <row r="175">
          <cell r="B175" t="str">
            <v xml:space="preserve">     Total Other Assets</v>
          </cell>
          <cell r="C175">
            <v>5056969.846927356</v>
          </cell>
          <cell r="D175">
            <v>5242334.0740740737</v>
          </cell>
          <cell r="E175">
            <v>5242334.0740740737</v>
          </cell>
          <cell r="F175">
            <v>5242334.0740740737</v>
          </cell>
          <cell r="G175">
            <v>5242334.0740740737</v>
          </cell>
          <cell r="H175">
            <v>5227688.6585072884</v>
          </cell>
          <cell r="I175">
            <v>5200496.9465648858</v>
          </cell>
          <cell r="J175">
            <v>5200496.9465648858</v>
          </cell>
          <cell r="K175">
            <v>5200496.9465648858</v>
          </cell>
          <cell r="L175">
            <v>5200496.9465648858</v>
          </cell>
          <cell r="M175">
            <v>5200496.9465648858</v>
          </cell>
          <cell r="N175">
            <v>5200496.9465648858</v>
          </cell>
          <cell r="O175">
            <v>5200496.9465648858</v>
          </cell>
          <cell r="P175">
            <v>5200496.9465648858</v>
          </cell>
          <cell r="Q175">
            <v>5200496.9465648858</v>
          </cell>
          <cell r="R175">
            <v>5200496.9465648858</v>
          </cell>
          <cell r="S175">
            <v>5200496.9465648858</v>
          </cell>
          <cell r="T175">
            <v>5200496.9465648858</v>
          </cell>
          <cell r="U175">
            <v>5200496.9465648858</v>
          </cell>
          <cell r="V175">
            <v>5200496.9465648858</v>
          </cell>
          <cell r="W175">
            <v>5200496.9465648858</v>
          </cell>
          <cell r="X175">
            <v>5200496.9465648858</v>
          </cell>
          <cell r="Y175">
            <v>5200496.9465648858</v>
          </cell>
        </row>
        <row r="177">
          <cell r="B177" t="str">
            <v>Total Assets</v>
          </cell>
          <cell r="C177">
            <v>2580202359.7542143</v>
          </cell>
          <cell r="D177">
            <v>2799758903.3239746</v>
          </cell>
          <cell r="E177">
            <v>2660819324.7822943</v>
          </cell>
          <cell r="F177">
            <v>2519095766.738112</v>
          </cell>
          <cell r="G177">
            <v>2659891331.6147938</v>
          </cell>
          <cell r="H177">
            <v>2601608318.7036629</v>
          </cell>
          <cell r="I177">
            <v>2759314348.2707243</v>
          </cell>
          <cell r="J177">
            <v>2737841336.5353255</v>
          </cell>
          <cell r="K177">
            <v>2787762685.3832183</v>
          </cell>
          <cell r="L177">
            <v>2761639456.7297559</v>
          </cell>
          <cell r="M177">
            <v>2737387546.912456</v>
          </cell>
          <cell r="N177">
            <v>2685152113.1838613</v>
          </cell>
          <cell r="O177">
            <v>2712873569.6632061</v>
          </cell>
          <cell r="P177">
            <v>2711804409.9198413</v>
          </cell>
          <cell r="Q177">
            <v>2782829750.1096444</v>
          </cell>
          <cell r="R177">
            <v>2750066171.1435194</v>
          </cell>
          <cell r="S177">
            <v>2786323253.9760871</v>
          </cell>
          <cell r="T177">
            <v>2773073058.4097495</v>
          </cell>
          <cell r="U177">
            <v>2829360726.2726393</v>
          </cell>
          <cell r="V177">
            <v>2823393290.3634453</v>
          </cell>
          <cell r="W177">
            <v>2889518941.7307739</v>
          </cell>
          <cell r="X177">
            <v>2847424319.4556193</v>
          </cell>
          <cell r="Y177">
            <v>2773485311.1287413</v>
          </cell>
        </row>
        <row r="178">
          <cell r="B178" t="str">
            <v>BALANCE SHEET (US$)</v>
          </cell>
          <cell r="I178" t="str">
            <v>Jan-04</v>
          </cell>
          <cell r="J178" t="str">
            <v>Feb-04</v>
          </cell>
          <cell r="K178" t="str">
            <v>Mar-04</v>
          </cell>
          <cell r="L178" t="str">
            <v>Q1-04</v>
          </cell>
          <cell r="M178" t="str">
            <v>Apr-04</v>
          </cell>
          <cell r="N178" t="str">
            <v>May-04</v>
          </cell>
          <cell r="O178" t="str">
            <v>Jun-04</v>
          </cell>
          <cell r="P178" t="str">
            <v>Q2-04</v>
          </cell>
          <cell r="Q178" t="str">
            <v>Jul-04</v>
          </cell>
          <cell r="R178" t="str">
            <v>Aug-04</v>
          </cell>
          <cell r="S178" t="str">
            <v>Sep-04</v>
          </cell>
          <cell r="T178" t="str">
            <v>Q3-04</v>
          </cell>
          <cell r="U178" t="str">
            <v>Oct-04</v>
          </cell>
          <cell r="V178" t="str">
            <v>Nov-04</v>
          </cell>
          <cell r="W178" t="str">
            <v>Dec-04</v>
          </cell>
          <cell r="X178" t="str">
            <v>Q4-04</v>
          </cell>
          <cell r="Y178" t="str">
            <v>Year-04</v>
          </cell>
        </row>
        <row r="179">
          <cell r="B179">
            <v>0</v>
          </cell>
          <cell r="I179" t="str">
            <v>Prelim Plan</v>
          </cell>
          <cell r="J179" t="str">
            <v>Prelim Plan</v>
          </cell>
          <cell r="K179" t="str">
            <v>Prelim Plan</v>
          </cell>
          <cell r="L179" t="str">
            <v>Average</v>
          </cell>
          <cell r="M179" t="str">
            <v>Prelim Plan</v>
          </cell>
          <cell r="N179" t="str">
            <v>Prelim Plan</v>
          </cell>
          <cell r="O179" t="str">
            <v>Prelim Plan</v>
          </cell>
          <cell r="P179" t="str">
            <v>Average</v>
          </cell>
          <cell r="Q179" t="str">
            <v>Prelim Plan</v>
          </cell>
          <cell r="R179" t="str">
            <v>Prelim Plan</v>
          </cell>
          <cell r="S179" t="str">
            <v>Prelim Plan</v>
          </cell>
          <cell r="T179" t="str">
            <v>Average</v>
          </cell>
          <cell r="U179" t="str">
            <v>Prelim Plan</v>
          </cell>
          <cell r="V179" t="str">
            <v>Prelim Plan</v>
          </cell>
          <cell r="W179" t="str">
            <v>Prelim Plan</v>
          </cell>
          <cell r="X179" t="str">
            <v>Average</v>
          </cell>
          <cell r="Y179" t="str">
            <v>12 Mo Average</v>
          </cell>
        </row>
        <row r="180">
          <cell r="B180" t="str">
            <v>CURRENT LIABILITIES</v>
          </cell>
        </row>
        <row r="181">
          <cell r="B181" t="str">
            <v>Accounts Payable -Trade</v>
          </cell>
          <cell r="C181">
            <v>1028904427.296313</v>
          </cell>
          <cell r="D181">
            <v>1265456784.5208488</v>
          </cell>
          <cell r="E181">
            <v>1105349632.6607385</v>
          </cell>
          <cell r="F181">
            <v>991803124.92997575</v>
          </cell>
          <cell r="G181">
            <v>1120869847.3705208</v>
          </cell>
          <cell r="H181">
            <v>1068270193.4737017</v>
          </cell>
          <cell r="I181">
            <v>1202616306.8678913</v>
          </cell>
          <cell r="J181">
            <v>1175621886.0180838</v>
          </cell>
          <cell r="K181">
            <v>1208895069.9083738</v>
          </cell>
          <cell r="L181">
            <v>1195711087.5981162</v>
          </cell>
          <cell r="M181">
            <v>1147507975.3887126</v>
          </cell>
          <cell r="N181">
            <v>1118161667.0088077</v>
          </cell>
          <cell r="O181">
            <v>1139501000.1004963</v>
          </cell>
          <cell r="P181">
            <v>1135056880.8326724</v>
          </cell>
          <cell r="Q181">
            <v>1205542294.7249806</v>
          </cell>
          <cell r="R181">
            <v>1181391121.846776</v>
          </cell>
          <cell r="S181">
            <v>1197673529.4241834</v>
          </cell>
          <cell r="T181">
            <v>1194868981.9986467</v>
          </cell>
          <cell r="U181">
            <v>1224744422.3850126</v>
          </cell>
          <cell r="V181">
            <v>1222073222.6609101</v>
          </cell>
          <cell r="W181">
            <v>1285323275.9801278</v>
          </cell>
          <cell r="X181">
            <v>1244046973.6753504</v>
          </cell>
          <cell r="Y181">
            <v>1192420981.0261965</v>
          </cell>
        </row>
        <row r="182">
          <cell r="B182" t="str">
            <v>Accounts Payable -Expense</v>
          </cell>
          <cell r="C182">
            <v>35173709.040346913</v>
          </cell>
          <cell r="D182">
            <v>32962962.962962963</v>
          </cell>
          <cell r="E182">
            <v>32962962.962962963</v>
          </cell>
          <cell r="F182">
            <v>32962962.962962963</v>
          </cell>
          <cell r="G182">
            <v>32962962.962962963</v>
          </cell>
          <cell r="H182">
            <v>42855665.784543544</v>
          </cell>
          <cell r="I182">
            <v>32816793.89312977</v>
          </cell>
          <cell r="J182">
            <v>32816793.89312977</v>
          </cell>
          <cell r="K182">
            <v>32816793.89312977</v>
          </cell>
          <cell r="L182">
            <v>32816793.89312977</v>
          </cell>
          <cell r="M182">
            <v>32816793.89312977</v>
          </cell>
          <cell r="N182">
            <v>32816793.89312977</v>
          </cell>
          <cell r="O182">
            <v>32816793.89312977</v>
          </cell>
          <cell r="P182">
            <v>32816793.89312977</v>
          </cell>
          <cell r="Q182">
            <v>32816793.89312977</v>
          </cell>
          <cell r="R182">
            <v>32816793.89312977</v>
          </cell>
          <cell r="S182">
            <v>32816793.89312977</v>
          </cell>
          <cell r="T182">
            <v>32816793.89312977</v>
          </cell>
          <cell r="U182">
            <v>33816793.893129773</v>
          </cell>
          <cell r="V182">
            <v>33816793.893129773</v>
          </cell>
          <cell r="W182">
            <v>28816793.89312977</v>
          </cell>
          <cell r="X182">
            <v>32150127.226463102</v>
          </cell>
          <cell r="Y182">
            <v>32650127.226463102</v>
          </cell>
        </row>
        <row r="183">
          <cell r="B183" t="str">
            <v xml:space="preserve">     Subtotal Accounts Payable</v>
          </cell>
          <cell r="C183">
            <v>1064078136.3366599</v>
          </cell>
          <cell r="D183">
            <v>1298419747.4838116</v>
          </cell>
          <cell r="E183">
            <v>1138312595.6237013</v>
          </cell>
          <cell r="F183">
            <v>1024766087.8929387</v>
          </cell>
          <cell r="G183">
            <v>1153832810.3334837</v>
          </cell>
          <cell r="H183">
            <v>1111125859.2582452</v>
          </cell>
          <cell r="I183">
            <v>1235433100.7610211</v>
          </cell>
          <cell r="J183">
            <v>1208438679.9112136</v>
          </cell>
          <cell r="K183">
            <v>1241711863.8015037</v>
          </cell>
          <cell r="L183">
            <v>1228527881.491246</v>
          </cell>
          <cell r="M183">
            <v>1180324769.2818425</v>
          </cell>
          <cell r="N183">
            <v>1150978460.9019375</v>
          </cell>
          <cell r="O183">
            <v>1172317793.9936261</v>
          </cell>
          <cell r="P183">
            <v>1167873674.7258022</v>
          </cell>
          <cell r="Q183">
            <v>1238359088.6181104</v>
          </cell>
          <cell r="R183">
            <v>1214207915.7399058</v>
          </cell>
          <cell r="S183">
            <v>1230490323.3173132</v>
          </cell>
          <cell r="T183">
            <v>1227685775.8917766</v>
          </cell>
          <cell r="U183">
            <v>1258561216.2781425</v>
          </cell>
          <cell r="V183">
            <v>1255890016.55404</v>
          </cell>
          <cell r="W183">
            <v>1314140069.8732576</v>
          </cell>
          <cell r="X183">
            <v>1276197100.9018135</v>
          </cell>
          <cell r="Y183">
            <v>1225071108.2526596</v>
          </cell>
        </row>
        <row r="185">
          <cell r="B185" t="str">
            <v>A/R - Ingram Industries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B186" t="str">
            <v>Accrued Expenses</v>
          </cell>
          <cell r="C186">
            <v>141682807.94142655</v>
          </cell>
          <cell r="D186">
            <v>113638335.81481481</v>
          </cell>
          <cell r="E186">
            <v>111385125.81481481</v>
          </cell>
          <cell r="F186">
            <v>106334905.81481481</v>
          </cell>
          <cell r="G186">
            <v>110452789.14814815</v>
          </cell>
          <cell r="H186">
            <v>142488302.54414091</v>
          </cell>
          <cell r="I186">
            <v>137213740.45801526</v>
          </cell>
          <cell r="J186">
            <v>135687022.90076336</v>
          </cell>
          <cell r="K186">
            <v>137977099.23664123</v>
          </cell>
          <cell r="L186">
            <v>136959287.53180662</v>
          </cell>
          <cell r="M186">
            <v>139503816.79389313</v>
          </cell>
          <cell r="N186">
            <v>136450381.6793893</v>
          </cell>
          <cell r="O186">
            <v>135687022.90076336</v>
          </cell>
          <cell r="P186">
            <v>137213740.45801526</v>
          </cell>
          <cell r="Q186">
            <v>137977099.23664123</v>
          </cell>
          <cell r="R186">
            <v>137213740.45801526</v>
          </cell>
          <cell r="S186">
            <v>137213740.45801526</v>
          </cell>
          <cell r="T186">
            <v>137468193.38422391</v>
          </cell>
          <cell r="U186">
            <v>135687022.90076336</v>
          </cell>
          <cell r="V186">
            <v>137977099.23664123</v>
          </cell>
          <cell r="W186">
            <v>132977099.23664123</v>
          </cell>
          <cell r="X186">
            <v>135547073.79134861</v>
          </cell>
          <cell r="Y186">
            <v>136797073.79134861</v>
          </cell>
        </row>
        <row r="187">
          <cell r="B187" t="str">
            <v>Estimated Fed/State Tax</v>
          </cell>
          <cell r="C187">
            <v>27703927.0485599</v>
          </cell>
          <cell r="D187">
            <v>26851851.851851851</v>
          </cell>
          <cell r="E187">
            <v>26851851.851851851</v>
          </cell>
          <cell r="F187">
            <v>26851851.851851851</v>
          </cell>
          <cell r="G187">
            <v>26851851.851851851</v>
          </cell>
          <cell r="H187">
            <v>26491490.26871068</v>
          </cell>
          <cell r="I187">
            <v>20000000</v>
          </cell>
          <cell r="J187">
            <v>20000000</v>
          </cell>
          <cell r="K187">
            <v>20000000</v>
          </cell>
          <cell r="L187">
            <v>20000000</v>
          </cell>
          <cell r="M187">
            <v>20000000</v>
          </cell>
          <cell r="N187">
            <v>20000000</v>
          </cell>
          <cell r="O187">
            <v>20000000</v>
          </cell>
          <cell r="P187">
            <v>20000000</v>
          </cell>
          <cell r="Q187">
            <v>20000000</v>
          </cell>
          <cell r="R187">
            <v>20000000</v>
          </cell>
          <cell r="S187">
            <v>20000000</v>
          </cell>
          <cell r="T187">
            <v>20000000</v>
          </cell>
          <cell r="U187">
            <v>20000000</v>
          </cell>
          <cell r="V187">
            <v>20000000</v>
          </cell>
          <cell r="W187">
            <v>15000000</v>
          </cell>
          <cell r="X187">
            <v>18333333.333333332</v>
          </cell>
          <cell r="Y187">
            <v>19583333.333333332</v>
          </cell>
        </row>
        <row r="188">
          <cell r="B188" t="str">
            <v>Unearned Rebates &amp; Disc</v>
          </cell>
          <cell r="C188">
            <v>1107840.6559478201</v>
          </cell>
          <cell r="D188">
            <v>4153974.0740740742</v>
          </cell>
          <cell r="E188">
            <v>4153974.0740740742</v>
          </cell>
          <cell r="F188">
            <v>4153974.0740740742</v>
          </cell>
          <cell r="G188">
            <v>4153974.0740740742</v>
          </cell>
          <cell r="H188">
            <v>2920580.9263734105</v>
          </cell>
          <cell r="I188">
            <v>5526717.5572519079</v>
          </cell>
          <cell r="J188">
            <v>6290076.3358778618</v>
          </cell>
          <cell r="K188">
            <v>6290076.3358778618</v>
          </cell>
          <cell r="L188">
            <v>6035623.4096692111</v>
          </cell>
          <cell r="M188">
            <v>6290076.3358778618</v>
          </cell>
          <cell r="N188">
            <v>4763358.7786259539</v>
          </cell>
          <cell r="O188">
            <v>5526717.5572519079</v>
          </cell>
          <cell r="P188">
            <v>5526717.5572519088</v>
          </cell>
          <cell r="Q188">
            <v>5526717.5572519079</v>
          </cell>
          <cell r="R188">
            <v>7053435.1145038167</v>
          </cell>
          <cell r="S188">
            <v>6290076.3358778618</v>
          </cell>
          <cell r="T188">
            <v>6290076.3358778618</v>
          </cell>
          <cell r="U188">
            <v>6290076.3358778618</v>
          </cell>
          <cell r="V188">
            <v>7053435.1145038167</v>
          </cell>
          <cell r="W188">
            <v>6290076.3358778618</v>
          </cell>
          <cell r="X188">
            <v>6544529.2620865144</v>
          </cell>
          <cell r="Y188">
            <v>6099236.6412213743</v>
          </cell>
        </row>
        <row r="189">
          <cell r="B189" t="str">
            <v>Deferred Income</v>
          </cell>
          <cell r="C189">
            <v>3300446.4679931435</v>
          </cell>
          <cell r="D189">
            <v>5670815.555555556</v>
          </cell>
          <cell r="E189">
            <v>5633778.5185185187</v>
          </cell>
          <cell r="F189">
            <v>5596741.4814814813</v>
          </cell>
          <cell r="G189">
            <v>5633778.5185185187</v>
          </cell>
          <cell r="H189">
            <v>4466752.7234175242</v>
          </cell>
          <cell r="I189">
            <v>6290076.3358778618</v>
          </cell>
          <cell r="J189">
            <v>6290076.3358778618</v>
          </cell>
          <cell r="K189">
            <v>6290076.3358778618</v>
          </cell>
          <cell r="L189">
            <v>6290076.3358778618</v>
          </cell>
          <cell r="M189">
            <v>6290076.3358778618</v>
          </cell>
          <cell r="N189">
            <v>6290076.3358778618</v>
          </cell>
          <cell r="O189">
            <v>6290076.3358778618</v>
          </cell>
          <cell r="P189">
            <v>6290076.3358778618</v>
          </cell>
          <cell r="Q189">
            <v>6290076.3358778618</v>
          </cell>
          <cell r="R189">
            <v>6290076.3358778618</v>
          </cell>
          <cell r="S189">
            <v>6290076.3358778618</v>
          </cell>
          <cell r="T189">
            <v>6290076.3358778618</v>
          </cell>
          <cell r="U189">
            <v>6290076.3358778618</v>
          </cell>
          <cell r="V189">
            <v>6290076.3358778618</v>
          </cell>
          <cell r="W189">
            <v>6290076.3358778618</v>
          </cell>
          <cell r="X189">
            <v>6290076.3358778618</v>
          </cell>
          <cell r="Y189">
            <v>6290076.3358778618</v>
          </cell>
        </row>
        <row r="190">
          <cell r="B190" t="str">
            <v xml:space="preserve">     Subtotal Accrued Expenses</v>
          </cell>
          <cell r="C190">
            <v>173795022.11392742</v>
          </cell>
          <cell r="D190">
            <v>150314977.29629627</v>
          </cell>
          <cell r="E190">
            <v>148024730.25925922</v>
          </cell>
          <cell r="F190">
            <v>142937473.22222221</v>
          </cell>
          <cell r="G190">
            <v>147092393.59259257</v>
          </cell>
          <cell r="H190">
            <v>176367126.46264252</v>
          </cell>
          <cell r="I190">
            <v>169030534.35114503</v>
          </cell>
          <cell r="J190">
            <v>168267175.57251909</v>
          </cell>
          <cell r="K190">
            <v>170557251.90839696</v>
          </cell>
          <cell r="L190">
            <v>169284987.2773537</v>
          </cell>
          <cell r="M190">
            <v>172083969.46564886</v>
          </cell>
          <cell r="N190">
            <v>167503816.79389313</v>
          </cell>
          <cell r="O190">
            <v>167503816.79389313</v>
          </cell>
          <cell r="P190">
            <v>169030534.35114503</v>
          </cell>
          <cell r="Q190">
            <v>169793893.12977099</v>
          </cell>
          <cell r="R190">
            <v>170557251.90839696</v>
          </cell>
          <cell r="S190">
            <v>169793893.12977099</v>
          </cell>
          <cell r="T190">
            <v>170048346.05597964</v>
          </cell>
          <cell r="U190">
            <v>168267175.57251909</v>
          </cell>
          <cell r="V190">
            <v>171320610.68702292</v>
          </cell>
          <cell r="W190">
            <v>160557251.90839696</v>
          </cell>
          <cell r="X190">
            <v>166715012.72264633</v>
          </cell>
          <cell r="Y190">
            <v>168769720.10178119</v>
          </cell>
        </row>
        <row r="192">
          <cell r="B192" t="str">
            <v xml:space="preserve">     Current Maturities of LT Debt</v>
          </cell>
          <cell r="C192">
            <v>217407.52666666664</v>
          </cell>
          <cell r="D192">
            <v>216209.35</v>
          </cell>
          <cell r="E192">
            <v>216209.35</v>
          </cell>
          <cell r="F192">
            <v>216209.35</v>
          </cell>
          <cell r="G192">
            <v>216209.35</v>
          </cell>
          <cell r="H192">
            <v>219797.89833333335</v>
          </cell>
          <cell r="I192">
            <v>216209.35</v>
          </cell>
          <cell r="J192">
            <v>216209.35</v>
          </cell>
          <cell r="K192">
            <v>216209.35</v>
          </cell>
          <cell r="L192">
            <v>216209.35</v>
          </cell>
          <cell r="M192">
            <v>216209.35</v>
          </cell>
          <cell r="N192">
            <v>216209.35</v>
          </cell>
          <cell r="O192">
            <v>216209.35</v>
          </cell>
          <cell r="P192">
            <v>216209.35</v>
          </cell>
          <cell r="Q192">
            <v>216209.35</v>
          </cell>
          <cell r="R192">
            <v>216209.35</v>
          </cell>
          <cell r="S192">
            <v>216209.35</v>
          </cell>
          <cell r="T192">
            <v>216209.35</v>
          </cell>
          <cell r="U192">
            <v>216209.35</v>
          </cell>
          <cell r="V192">
            <v>216209.35</v>
          </cell>
          <cell r="W192">
            <v>216209.35</v>
          </cell>
          <cell r="X192">
            <v>216209.35</v>
          </cell>
          <cell r="Y192">
            <v>216209.35</v>
          </cell>
        </row>
        <row r="194">
          <cell r="B194" t="str">
            <v>Total Current Liabilities</v>
          </cell>
          <cell r="C194">
            <v>1238090565.9772539</v>
          </cell>
          <cell r="D194">
            <v>1448950934.1301079</v>
          </cell>
          <cell r="E194">
            <v>1286553535.2329605</v>
          </cell>
          <cell r="F194">
            <v>1167919770.4651608</v>
          </cell>
          <cell r="G194">
            <v>1301141413.2760763</v>
          </cell>
          <cell r="H194">
            <v>1287712783.6192212</v>
          </cell>
          <cell r="I194">
            <v>1404679844.4621661</v>
          </cell>
          <cell r="J194">
            <v>1376922064.8337326</v>
          </cell>
          <cell r="K194">
            <v>1412485325.0599005</v>
          </cell>
          <cell r="L194">
            <v>1398029078.1185997</v>
          </cell>
          <cell r="M194">
            <v>1352624948.0974913</v>
          </cell>
          <cell r="N194">
            <v>1318698487.0458307</v>
          </cell>
          <cell r="O194">
            <v>1340037820.1375194</v>
          </cell>
          <cell r="P194">
            <v>1337120418.4269471</v>
          </cell>
          <cell r="Q194">
            <v>1408369191.0978813</v>
          </cell>
          <cell r="R194">
            <v>1384981376.9983027</v>
          </cell>
          <cell r="S194">
            <v>1400500425.7970841</v>
          </cell>
          <cell r="T194">
            <v>1397950331.2977562</v>
          </cell>
          <cell r="U194">
            <v>1427044601.2006617</v>
          </cell>
          <cell r="V194">
            <v>1427426836.5910628</v>
          </cell>
          <cell r="W194">
            <v>1474913531.1316545</v>
          </cell>
          <cell r="X194">
            <v>1443128322.9744599</v>
          </cell>
          <cell r="Y194">
            <v>1394057037.7044408</v>
          </cell>
        </row>
        <row r="196">
          <cell r="B196" t="str">
            <v>NON CURRENT LIABILITIES</v>
          </cell>
        </row>
        <row r="197">
          <cell r="B197" t="str">
            <v>Debenture - Convert ICO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B198" t="str">
            <v>Debenture - Convert</v>
          </cell>
          <cell r="C198">
            <v>64459820.796666674</v>
          </cell>
          <cell r="D198">
            <v>64457589.770000003</v>
          </cell>
          <cell r="E198">
            <v>64457589.770000003</v>
          </cell>
          <cell r="F198">
            <v>64457589.770000003</v>
          </cell>
          <cell r="G198">
            <v>64457589.770000003</v>
          </cell>
          <cell r="H198">
            <v>69439071.629166663</v>
          </cell>
          <cell r="I198">
            <v>64457589.770000003</v>
          </cell>
          <cell r="J198">
            <v>64457589.770000003</v>
          </cell>
          <cell r="K198">
            <v>64457589.770000003</v>
          </cell>
          <cell r="L198">
            <v>64457589.770000003</v>
          </cell>
          <cell r="M198">
            <v>64457589.770000003</v>
          </cell>
          <cell r="N198">
            <v>64457589.770000003</v>
          </cell>
          <cell r="O198">
            <v>64457589.770000003</v>
          </cell>
          <cell r="P198">
            <v>64457589.770000003</v>
          </cell>
          <cell r="Q198">
            <v>64457589.770000003</v>
          </cell>
          <cell r="R198">
            <v>64457589.770000003</v>
          </cell>
          <cell r="S198">
            <v>64457589.770000003</v>
          </cell>
          <cell r="T198">
            <v>64457589.770000003</v>
          </cell>
          <cell r="U198">
            <v>64457589.770000003</v>
          </cell>
          <cell r="V198">
            <v>64457589.770000003</v>
          </cell>
          <cell r="W198">
            <v>64457589.770000003</v>
          </cell>
          <cell r="X198">
            <v>64457589.770000003</v>
          </cell>
          <cell r="Y198">
            <v>64457589.770000003</v>
          </cell>
        </row>
        <row r="199">
          <cell r="B199" t="str">
            <v xml:space="preserve">     Subtotal Convertible Debenture</v>
          </cell>
          <cell r="C199">
            <v>64459820.796666674</v>
          </cell>
          <cell r="D199">
            <v>64457589.770000003</v>
          </cell>
          <cell r="E199">
            <v>64457589.770000003</v>
          </cell>
          <cell r="F199">
            <v>64457589.770000003</v>
          </cell>
          <cell r="G199">
            <v>64457589.770000003</v>
          </cell>
          <cell r="H199">
            <v>69439071.629166663</v>
          </cell>
          <cell r="I199">
            <v>64457589.770000003</v>
          </cell>
          <cell r="J199">
            <v>64457589.770000003</v>
          </cell>
          <cell r="K199">
            <v>64457589.770000003</v>
          </cell>
          <cell r="L199">
            <v>64457589.770000003</v>
          </cell>
          <cell r="M199">
            <v>64457589.770000003</v>
          </cell>
          <cell r="N199">
            <v>64457589.770000003</v>
          </cell>
          <cell r="O199">
            <v>64457589.770000003</v>
          </cell>
          <cell r="P199">
            <v>64457589.770000003</v>
          </cell>
          <cell r="Q199">
            <v>64457589.770000003</v>
          </cell>
          <cell r="R199">
            <v>64457589.770000003</v>
          </cell>
          <cell r="S199">
            <v>64457589.770000003</v>
          </cell>
          <cell r="T199">
            <v>64457589.770000003</v>
          </cell>
          <cell r="U199">
            <v>64457589.770000003</v>
          </cell>
          <cell r="V199">
            <v>64457589.770000003</v>
          </cell>
          <cell r="W199">
            <v>64457589.770000003</v>
          </cell>
          <cell r="X199">
            <v>64457589.770000003</v>
          </cell>
          <cell r="Y199">
            <v>64457589.770000003</v>
          </cell>
        </row>
        <row r="201">
          <cell r="B201" t="str">
            <v>Notes Payable (Swaps)</v>
          </cell>
          <cell r="C201">
            <v>-101194325.35000001</v>
          </cell>
          <cell r="D201">
            <v>-106019629.62962963</v>
          </cell>
          <cell r="E201">
            <v>-84784814.814814821</v>
          </cell>
          <cell r="F201">
            <v>-117290370.37037037</v>
          </cell>
          <cell r="G201">
            <v>-102698271.60493827</v>
          </cell>
          <cell r="H201">
            <v>-111384432.12456788</v>
          </cell>
          <cell r="I201">
            <v>-128000000</v>
          </cell>
          <cell r="J201">
            <v>-128000000</v>
          </cell>
          <cell r="K201">
            <v>-128000000</v>
          </cell>
          <cell r="L201">
            <v>-128000000</v>
          </cell>
          <cell r="M201">
            <v>-128000000</v>
          </cell>
          <cell r="N201">
            <v>-128000000</v>
          </cell>
          <cell r="O201">
            <v>-128000000</v>
          </cell>
          <cell r="P201">
            <v>-128000000</v>
          </cell>
          <cell r="Q201">
            <v>-128000000</v>
          </cell>
          <cell r="R201">
            <v>-128000000</v>
          </cell>
          <cell r="S201">
            <v>-128000000</v>
          </cell>
          <cell r="T201">
            <v>-128000000</v>
          </cell>
          <cell r="U201">
            <v>-128000000</v>
          </cell>
          <cell r="V201">
            <v>-128000000</v>
          </cell>
          <cell r="W201">
            <v>-128000000</v>
          </cell>
          <cell r="X201">
            <v>-128000000</v>
          </cell>
          <cell r="Y201">
            <v>-128000000</v>
          </cell>
        </row>
        <row r="202">
          <cell r="B202" t="str">
            <v>Revolving Lines of Credit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4482011.4127039863</v>
          </cell>
          <cell r="J202">
            <v>4932872.418168867</v>
          </cell>
          <cell r="K202">
            <v>9132754.3780754115</v>
          </cell>
          <cell r="L202">
            <v>6182546.0696494207</v>
          </cell>
          <cell r="M202">
            <v>12355065.224023489</v>
          </cell>
          <cell r="N202">
            <v>-11099485.970046524</v>
          </cell>
          <cell r="O202">
            <v>-13791844.247120906</v>
          </cell>
          <cell r="P202">
            <v>-4178754.9977146466</v>
          </cell>
          <cell r="Q202">
            <v>-20165951.242645159</v>
          </cell>
          <cell r="R202">
            <v>-37310834.464118905</v>
          </cell>
          <cell r="S202">
            <v>-28693481.909582544</v>
          </cell>
          <cell r="T202">
            <v>-28723422.538782205</v>
          </cell>
          <cell r="U202">
            <v>-21401181.06981387</v>
          </cell>
          <cell r="V202">
            <v>-37436099.307499953</v>
          </cell>
          <cell r="W202">
            <v>-33550865.300404608</v>
          </cell>
          <cell r="X202">
            <v>-30796048.559239477</v>
          </cell>
          <cell r="Y202">
            <v>-14378920.006521728</v>
          </cell>
        </row>
        <row r="203">
          <cell r="B203" t="str">
            <v>Notes Payable - LT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B204" t="str">
            <v xml:space="preserve">     Subtotal Other LT Debt</v>
          </cell>
          <cell r="C204">
            <v>-101194325.35000001</v>
          </cell>
          <cell r="D204">
            <v>-106019629.62962963</v>
          </cell>
          <cell r="E204">
            <v>-84784814.814814821</v>
          </cell>
          <cell r="F204">
            <v>-117290370.37037037</v>
          </cell>
          <cell r="G204">
            <v>-102698271.60493827</v>
          </cell>
          <cell r="H204">
            <v>-111384432.12456788</v>
          </cell>
          <cell r="I204">
            <v>-123517988.58729601</v>
          </cell>
          <cell r="J204">
            <v>-123067127.58183113</v>
          </cell>
          <cell r="K204">
            <v>-118867245.62192459</v>
          </cell>
          <cell r="L204">
            <v>-121817453.93035057</v>
          </cell>
          <cell r="M204">
            <v>-115644934.77597651</v>
          </cell>
          <cell r="N204">
            <v>-139099485.97004652</v>
          </cell>
          <cell r="O204">
            <v>-141791844.24712092</v>
          </cell>
          <cell r="P204">
            <v>-132178754.99771465</v>
          </cell>
          <cell r="Q204">
            <v>-148165951.24264514</v>
          </cell>
          <cell r="R204">
            <v>-165310834.4641189</v>
          </cell>
          <cell r="S204">
            <v>-156693481.90958256</v>
          </cell>
          <cell r="T204">
            <v>-156723422.53878221</v>
          </cell>
          <cell r="U204">
            <v>-149401181.06981388</v>
          </cell>
          <cell r="V204">
            <v>-165436099.30749995</v>
          </cell>
          <cell r="W204">
            <v>-161550865.30040461</v>
          </cell>
          <cell r="X204">
            <v>-158796048.55923948</v>
          </cell>
          <cell r="Y204">
            <v>-142378920.00652173</v>
          </cell>
        </row>
        <row r="206">
          <cell r="B206" t="str">
            <v>Leases - LT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B207" t="str">
            <v>Minority Interest (BS)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 t="str">
            <v>Deferred Income Taxes</v>
          </cell>
          <cell r="C208">
            <v>50452247.545421831</v>
          </cell>
          <cell r="D208">
            <v>47165430.125925928</v>
          </cell>
          <cell r="E208">
            <v>47265430.125925928</v>
          </cell>
          <cell r="F208">
            <v>47365430.125925928</v>
          </cell>
          <cell r="G208">
            <v>47265430.125925928</v>
          </cell>
          <cell r="H208">
            <v>44565418.132257536</v>
          </cell>
          <cell r="I208">
            <v>46946564.885496184</v>
          </cell>
          <cell r="J208">
            <v>46946564.885496184</v>
          </cell>
          <cell r="K208">
            <v>46946564.885496184</v>
          </cell>
          <cell r="L208">
            <v>46946564.885496184</v>
          </cell>
          <cell r="M208">
            <v>46946564.885496184</v>
          </cell>
          <cell r="N208">
            <v>46946564.885496184</v>
          </cell>
          <cell r="O208">
            <v>46946564.885496184</v>
          </cell>
          <cell r="P208">
            <v>46946564.885496184</v>
          </cell>
          <cell r="Q208">
            <v>46946564.885496184</v>
          </cell>
          <cell r="R208">
            <v>46946564.885496184</v>
          </cell>
          <cell r="S208">
            <v>46946564.885496184</v>
          </cell>
          <cell r="T208">
            <v>46946564.885496184</v>
          </cell>
          <cell r="U208">
            <v>46946564.885496184</v>
          </cell>
          <cell r="V208">
            <v>46946564.885496184</v>
          </cell>
          <cell r="W208">
            <v>46946564.885496184</v>
          </cell>
          <cell r="X208">
            <v>46946564.885496184</v>
          </cell>
          <cell r="Y208">
            <v>46946564.885496184</v>
          </cell>
        </row>
        <row r="209">
          <cell r="B209" t="str">
            <v>Other Long Term/Deferreds</v>
          </cell>
          <cell r="C209">
            <v>8515661.0351816397</v>
          </cell>
          <cell r="D209">
            <v>8396688.1481481474</v>
          </cell>
          <cell r="E209">
            <v>8253764.444444444</v>
          </cell>
          <cell r="F209">
            <v>8110840.7407407407</v>
          </cell>
          <cell r="G209">
            <v>8253764.444444444</v>
          </cell>
          <cell r="H209">
            <v>8668580.1644524187</v>
          </cell>
          <cell r="I209">
            <v>9190305.3435114492</v>
          </cell>
          <cell r="J209">
            <v>9190305.3435114492</v>
          </cell>
          <cell r="K209">
            <v>9190305.3435114492</v>
          </cell>
          <cell r="L209">
            <v>9190305.3435114492</v>
          </cell>
          <cell r="M209">
            <v>9190305.3435114492</v>
          </cell>
          <cell r="N209">
            <v>8426946.5648854952</v>
          </cell>
          <cell r="O209">
            <v>8426946.5648854952</v>
          </cell>
          <cell r="P209">
            <v>8681399.4910941478</v>
          </cell>
          <cell r="Q209">
            <v>8426946.5648854952</v>
          </cell>
          <cell r="R209">
            <v>8426946.5648854952</v>
          </cell>
          <cell r="S209">
            <v>9190305.3435114492</v>
          </cell>
          <cell r="T209">
            <v>8681399.4910941478</v>
          </cell>
          <cell r="U209">
            <v>9190305.3435114492</v>
          </cell>
          <cell r="V209">
            <v>9190305.3435114492</v>
          </cell>
          <cell r="W209">
            <v>9190305.3435114492</v>
          </cell>
          <cell r="X209">
            <v>9190305.3435114492</v>
          </cell>
          <cell r="Y209">
            <v>8935852.4173027985</v>
          </cell>
        </row>
        <row r="210">
          <cell r="B210" t="str">
            <v xml:space="preserve">     Subtotal Other LT Liabilities</v>
          </cell>
          <cell r="C210">
            <v>58967908.580603473</v>
          </cell>
          <cell r="D210">
            <v>55562118.274074078</v>
          </cell>
          <cell r="E210">
            <v>55519194.570370376</v>
          </cell>
          <cell r="F210">
            <v>55476270.866666667</v>
          </cell>
          <cell r="G210">
            <v>55519194.570370376</v>
          </cell>
          <cell r="H210">
            <v>53233998.296709955</v>
          </cell>
          <cell r="I210">
            <v>56136870.229007632</v>
          </cell>
          <cell r="J210">
            <v>56136870.229007632</v>
          </cell>
          <cell r="K210">
            <v>56136870.229007632</v>
          </cell>
          <cell r="L210">
            <v>56136870.229007632</v>
          </cell>
          <cell r="M210">
            <v>56136870.229007632</v>
          </cell>
          <cell r="N210">
            <v>55373511.450381681</v>
          </cell>
          <cell r="O210">
            <v>55373511.450381681</v>
          </cell>
          <cell r="P210">
            <v>55627964.376590334</v>
          </cell>
          <cell r="Q210">
            <v>55373511.450381681</v>
          </cell>
          <cell r="R210">
            <v>55373511.450381681</v>
          </cell>
          <cell r="S210">
            <v>56136870.229007632</v>
          </cell>
          <cell r="T210">
            <v>55627964.376590334</v>
          </cell>
          <cell r="U210">
            <v>56136870.229007632</v>
          </cell>
          <cell r="V210">
            <v>56136870.229007632</v>
          </cell>
          <cell r="W210">
            <v>56136870.229007632</v>
          </cell>
          <cell r="X210">
            <v>56136870.229007632</v>
          </cell>
          <cell r="Y210">
            <v>55882417.302798986</v>
          </cell>
        </row>
        <row r="212">
          <cell r="B212" t="str">
            <v>Total Liabilities</v>
          </cell>
          <cell r="C212">
            <v>1260323970.004524</v>
          </cell>
          <cell r="D212">
            <v>1462951012.5445523</v>
          </cell>
          <cell r="E212">
            <v>1321745504.7585161</v>
          </cell>
          <cell r="F212">
            <v>1170563260.7314572</v>
          </cell>
          <cell r="G212">
            <v>1318419926.0115085</v>
          </cell>
          <cell r="H212">
            <v>1299001421.4205298</v>
          </cell>
          <cell r="I212">
            <v>1401756315.8738778</v>
          </cell>
          <cell r="J212">
            <v>1374449397.2509091</v>
          </cell>
          <cell r="K212">
            <v>1414212539.4369836</v>
          </cell>
          <cell r="L212">
            <v>1396806084.1872568</v>
          </cell>
          <cell r="M212">
            <v>1357574473.3205223</v>
          </cell>
          <cell r="N212">
            <v>1299430102.2961659</v>
          </cell>
          <cell r="O212">
            <v>1318077077.1107802</v>
          </cell>
          <cell r="P212">
            <v>1325027217.5758228</v>
          </cell>
          <cell r="Q212">
            <v>1380034341.0756178</v>
          </cell>
          <cell r="R212">
            <v>1339501643.7545655</v>
          </cell>
          <cell r="S212">
            <v>1364401403.8865092</v>
          </cell>
          <cell r="T212">
            <v>1361312462.9055643</v>
          </cell>
          <cell r="U212">
            <v>1398237880.1298554</v>
          </cell>
          <cell r="V212">
            <v>1382585197.2825704</v>
          </cell>
          <cell r="W212">
            <v>1433957125.8302574</v>
          </cell>
          <cell r="X212">
            <v>1404926734.414228</v>
          </cell>
          <cell r="Y212">
            <v>1372018124.7707181</v>
          </cell>
        </row>
        <row r="214">
          <cell r="B214" t="str">
            <v>Redeemable Class B Stock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6">
          <cell r="B216" t="str">
            <v>STOCKHOLDER'S EQUITY</v>
          </cell>
        </row>
        <row r="217">
          <cell r="B217" t="str">
            <v>Common Stock - Class A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B218" t="str">
            <v>Common Stock - Class B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 t="str">
            <v>Preferred Stock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1">
          <cell r="B221" t="str">
            <v>Additional Paid In Cap</v>
          </cell>
          <cell r="C221">
            <v>94439014.393333346</v>
          </cell>
          <cell r="D221">
            <v>94438949.180000037</v>
          </cell>
          <cell r="E221">
            <v>94438949.180000037</v>
          </cell>
          <cell r="F221">
            <v>94438949.180000037</v>
          </cell>
          <cell r="G221">
            <v>94438949.180000037</v>
          </cell>
          <cell r="H221">
            <v>94439014.393333346</v>
          </cell>
          <cell r="I221">
            <v>94438949.180000037</v>
          </cell>
          <cell r="J221">
            <v>94438949.180000037</v>
          </cell>
          <cell r="K221">
            <v>94438949.180000037</v>
          </cell>
          <cell r="L221">
            <v>94438949.180000037</v>
          </cell>
          <cell r="M221">
            <v>94438949.180000037</v>
          </cell>
          <cell r="N221">
            <v>94438949.180000037</v>
          </cell>
          <cell r="O221">
            <v>94438949.180000037</v>
          </cell>
          <cell r="P221">
            <v>94438949.180000037</v>
          </cell>
          <cell r="Q221">
            <v>94438949.180000037</v>
          </cell>
          <cell r="R221">
            <v>94438949.180000037</v>
          </cell>
          <cell r="S221">
            <v>94438949.180000037</v>
          </cell>
          <cell r="T221">
            <v>94438949.180000037</v>
          </cell>
          <cell r="U221">
            <v>94438949.180000037</v>
          </cell>
          <cell r="V221">
            <v>94438949.180000037</v>
          </cell>
          <cell r="W221">
            <v>94438949.180000037</v>
          </cell>
          <cell r="X221">
            <v>94438949.180000037</v>
          </cell>
          <cell r="Y221">
            <v>94438949.180000037</v>
          </cell>
        </row>
        <row r="222">
          <cell r="B222" t="str">
            <v>Treasury Stock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B223" t="str">
            <v xml:space="preserve">     Subtotal APIC</v>
          </cell>
          <cell r="C223">
            <v>94439014.393333346</v>
          </cell>
          <cell r="D223">
            <v>94438949.180000037</v>
          </cell>
          <cell r="E223">
            <v>94438949.180000037</v>
          </cell>
          <cell r="F223">
            <v>94438949.180000037</v>
          </cell>
          <cell r="G223">
            <v>94438949.180000037</v>
          </cell>
          <cell r="H223">
            <v>94439014.393333346</v>
          </cell>
          <cell r="I223">
            <v>94438949.180000037</v>
          </cell>
          <cell r="J223">
            <v>94438949.180000037</v>
          </cell>
          <cell r="K223">
            <v>94438949.180000037</v>
          </cell>
          <cell r="L223">
            <v>94438949.180000037</v>
          </cell>
          <cell r="M223">
            <v>94438949.180000037</v>
          </cell>
          <cell r="N223">
            <v>94438949.180000037</v>
          </cell>
          <cell r="O223">
            <v>94438949.180000037</v>
          </cell>
          <cell r="P223">
            <v>94438949.180000037</v>
          </cell>
          <cell r="Q223">
            <v>94438949.180000037</v>
          </cell>
          <cell r="R223">
            <v>94438949.180000037</v>
          </cell>
          <cell r="S223">
            <v>94438949.180000037</v>
          </cell>
          <cell r="T223">
            <v>94438949.180000037</v>
          </cell>
          <cell r="U223">
            <v>94438949.180000037</v>
          </cell>
          <cell r="V223">
            <v>94438949.180000037</v>
          </cell>
          <cell r="W223">
            <v>94438949.180000037</v>
          </cell>
          <cell r="X223">
            <v>94438949.180000037</v>
          </cell>
          <cell r="Y223">
            <v>94438949.180000037</v>
          </cell>
        </row>
        <row r="225">
          <cell r="B225" t="str">
            <v>Unrealized Gain on Securities, Net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7">
          <cell r="B227" t="str">
            <v>Dividends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B228" t="str">
            <v>Retained Earnings-Prior</v>
          </cell>
          <cell r="C228">
            <v>1166964062.5199986</v>
          </cell>
          <cell r="D228">
            <v>1180158982.4400001</v>
          </cell>
          <cell r="E228">
            <v>1180158982.4400001</v>
          </cell>
          <cell r="F228">
            <v>1180158982.4400001</v>
          </cell>
          <cell r="G228">
            <v>1180158982.4400001</v>
          </cell>
          <cell r="H228">
            <v>1166964062.5199986</v>
          </cell>
          <cell r="I228">
            <v>1250154871.0894759</v>
          </cell>
          <cell r="J228">
            <v>1250154871.0894759</v>
          </cell>
          <cell r="K228">
            <v>1250154871.0894759</v>
          </cell>
          <cell r="L228">
            <v>1250154871.0894759</v>
          </cell>
          <cell r="M228">
            <v>1250154871.0894759</v>
          </cell>
          <cell r="N228">
            <v>1250154871.0894759</v>
          </cell>
          <cell r="O228">
            <v>1250154871.0894759</v>
          </cell>
          <cell r="P228">
            <v>1250154871.0894759</v>
          </cell>
          <cell r="Q228">
            <v>1250154871.0894759</v>
          </cell>
          <cell r="R228">
            <v>1250154871.0894759</v>
          </cell>
          <cell r="S228">
            <v>1250154871.0894759</v>
          </cell>
          <cell r="T228">
            <v>1250154871.0894759</v>
          </cell>
          <cell r="U228">
            <v>1250154871.0894759</v>
          </cell>
          <cell r="V228">
            <v>1250154871.0894759</v>
          </cell>
          <cell r="W228">
            <v>1250154871.0894759</v>
          </cell>
          <cell r="X228">
            <v>1250154871.0894759</v>
          </cell>
          <cell r="Y228">
            <v>1250154871.0894759</v>
          </cell>
        </row>
        <row r="229">
          <cell r="B229" t="str">
            <v>Retained Earnings-Current</v>
          </cell>
          <cell r="C229">
            <v>56461384.718010128</v>
          </cell>
          <cell r="D229">
            <v>58271268.642545938</v>
          </cell>
          <cell r="E229">
            <v>60537198.31448628</v>
          </cell>
          <cell r="F229">
            <v>69995884.582117468</v>
          </cell>
          <cell r="G229">
            <v>62934783.846383236</v>
          </cell>
          <cell r="H229">
            <v>40691515.549197949</v>
          </cell>
          <cell r="I229">
            <v>5977778.4965931466</v>
          </cell>
          <cell r="J229">
            <v>11811685.875821158</v>
          </cell>
          <cell r="K229">
            <v>21969891.678572383</v>
          </cell>
          <cell r="L229">
            <v>13253118.683662228</v>
          </cell>
          <cell r="M229">
            <v>28232819.828980595</v>
          </cell>
          <cell r="N229">
            <v>34141757.356798239</v>
          </cell>
          <cell r="O229">
            <v>43216239.415441856</v>
          </cell>
          <cell r="P229">
            <v>35196938.867073566</v>
          </cell>
          <cell r="Q229">
            <v>51215155.646646298</v>
          </cell>
          <cell r="R229">
            <v>58984274.808552846</v>
          </cell>
          <cell r="S229">
            <v>70341597.95364663</v>
          </cell>
          <cell r="T229">
            <v>60180342.802948587</v>
          </cell>
          <cell r="U229">
            <v>79542593.863216162</v>
          </cell>
          <cell r="V229">
            <v>89227840.300303236</v>
          </cell>
          <cell r="W229">
            <v>103981562.68454011</v>
          </cell>
          <cell r="X229">
            <v>90917332.282686502</v>
          </cell>
          <cell r="Y229">
            <v>49886933.159092717</v>
          </cell>
        </row>
        <row r="230">
          <cell r="B230" t="str">
            <v xml:space="preserve">     Retained Earnings</v>
          </cell>
          <cell r="C230">
            <v>1223425447.2380087</v>
          </cell>
          <cell r="D230">
            <v>1238430251.082546</v>
          </cell>
          <cell r="E230">
            <v>1240696180.7544863</v>
          </cell>
          <cell r="F230">
            <v>1250154867.0221176</v>
          </cell>
          <cell r="G230">
            <v>1243093766.2863834</v>
          </cell>
          <cell r="H230">
            <v>1207655578.0691965</v>
          </cell>
          <cell r="I230">
            <v>1256132649.5860691</v>
          </cell>
          <cell r="J230">
            <v>1261966556.965297</v>
          </cell>
          <cell r="K230">
            <v>1272124762.7680483</v>
          </cell>
          <cell r="L230">
            <v>1263407989.773138</v>
          </cell>
          <cell r="M230">
            <v>1278387690.9184566</v>
          </cell>
          <cell r="N230">
            <v>1284296628.446274</v>
          </cell>
          <cell r="O230">
            <v>1293371110.5049176</v>
          </cell>
          <cell r="P230">
            <v>1285351809.9565494</v>
          </cell>
          <cell r="Q230">
            <v>1301370026.7361221</v>
          </cell>
          <cell r="R230">
            <v>1309139145.8980286</v>
          </cell>
          <cell r="S230">
            <v>1320496469.0431225</v>
          </cell>
          <cell r="T230">
            <v>1310335213.8924243</v>
          </cell>
          <cell r="U230">
            <v>1329697464.952692</v>
          </cell>
          <cell r="V230">
            <v>1339382711.3897791</v>
          </cell>
          <cell r="W230">
            <v>1354136433.7740159</v>
          </cell>
          <cell r="X230">
            <v>1341072203.3721623</v>
          </cell>
          <cell r="Y230">
            <v>1300041804.2485685</v>
          </cell>
        </row>
        <row r="232">
          <cell r="B232" t="str">
            <v>Foreign Currency Trans</v>
          </cell>
          <cell r="C232">
            <v>2013928.2850131292</v>
          </cell>
          <cell r="D232">
            <v>3938690.3136048466</v>
          </cell>
          <cell r="E232">
            <v>3938689.8595968038</v>
          </cell>
          <cell r="F232">
            <v>3938689.5825360715</v>
          </cell>
          <cell r="G232">
            <v>3938689.9185792408</v>
          </cell>
          <cell r="H232">
            <v>512304.78268828872</v>
          </cell>
          <cell r="I232">
            <v>6986433.5149142761</v>
          </cell>
          <cell r="J232">
            <v>6986433.5149142751</v>
          </cell>
          <cell r="K232">
            <v>6986433.5149142724</v>
          </cell>
          <cell r="L232">
            <v>6986433.5149142742</v>
          </cell>
          <cell r="M232">
            <v>6986433.5149143655</v>
          </cell>
          <cell r="N232">
            <v>6986433.5149143338</v>
          </cell>
          <cell r="O232">
            <v>6986433.5149143357</v>
          </cell>
          <cell r="P232">
            <v>6986433.514914345</v>
          </cell>
          <cell r="Q232">
            <v>6986433.5149142761</v>
          </cell>
          <cell r="R232">
            <v>6986433.5149142444</v>
          </cell>
          <cell r="S232">
            <v>6986433.514914304</v>
          </cell>
          <cell r="T232">
            <v>6986433.5149142742</v>
          </cell>
          <cell r="U232">
            <v>6986433.5149143022</v>
          </cell>
          <cell r="V232">
            <v>6986433.5149142975</v>
          </cell>
          <cell r="W232">
            <v>6986433.5149143338</v>
          </cell>
          <cell r="X232">
            <v>6986433.5149143115</v>
          </cell>
          <cell r="Y232">
            <v>6986433.5149143012</v>
          </cell>
        </row>
        <row r="233">
          <cell r="B233" t="str">
            <v>Unearned Compensation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5">
          <cell r="B235" t="str">
            <v>Total Shareholder Equity</v>
          </cell>
          <cell r="C235">
            <v>1319878389.9163554</v>
          </cell>
          <cell r="D235">
            <v>1336807890.5761509</v>
          </cell>
          <cell r="E235">
            <v>1339073819.7940831</v>
          </cell>
          <cell r="F235">
            <v>1348532505.7846537</v>
          </cell>
          <cell r="G235">
            <v>1341471405.3849628</v>
          </cell>
          <cell r="H235">
            <v>1302606897.2452183</v>
          </cell>
          <cell r="I235">
            <v>1357558032.2809834</v>
          </cell>
          <cell r="J235">
            <v>1363391939.6602113</v>
          </cell>
          <cell r="K235">
            <v>1373550145.4629626</v>
          </cell>
          <cell r="L235">
            <v>1364833372.4680524</v>
          </cell>
          <cell r="M235">
            <v>1379813073.6133709</v>
          </cell>
          <cell r="N235">
            <v>1385722011.1411884</v>
          </cell>
          <cell r="O235">
            <v>1394796493.199832</v>
          </cell>
          <cell r="P235">
            <v>1386777192.6514637</v>
          </cell>
          <cell r="Q235">
            <v>1402795409.4310365</v>
          </cell>
          <cell r="R235">
            <v>1410564528.592943</v>
          </cell>
          <cell r="S235">
            <v>1421921851.7380369</v>
          </cell>
          <cell r="T235">
            <v>1411760596.5873387</v>
          </cell>
          <cell r="U235">
            <v>1431122847.6476064</v>
          </cell>
          <cell r="V235">
            <v>1440808094.0846934</v>
          </cell>
          <cell r="W235">
            <v>1455561816.4689302</v>
          </cell>
          <cell r="X235">
            <v>1442497586.0670767</v>
          </cell>
          <cell r="Y235">
            <v>1401467186.9434829</v>
          </cell>
        </row>
        <row r="237">
          <cell r="B237" t="str">
            <v>Total Liab &amp; Equity</v>
          </cell>
          <cell r="C237">
            <v>2580202359.9208794</v>
          </cell>
          <cell r="D237">
            <v>2799758903.1207032</v>
          </cell>
          <cell r="E237">
            <v>2660819324.552599</v>
          </cell>
          <cell r="F237">
            <v>2519095766.5161109</v>
          </cell>
          <cell r="G237">
            <v>2659891331.396471</v>
          </cell>
          <cell r="H237">
            <v>2601608318.6657481</v>
          </cell>
          <cell r="I237">
            <v>2759314348.1548615</v>
          </cell>
          <cell r="J237">
            <v>2737841336.9111204</v>
          </cell>
          <cell r="K237">
            <v>2787762684.8999462</v>
          </cell>
          <cell r="L237">
            <v>2761639456.6553092</v>
          </cell>
          <cell r="M237">
            <v>2737387546.9338932</v>
          </cell>
          <cell r="N237">
            <v>2685152113.4373541</v>
          </cell>
          <cell r="O237">
            <v>2712873570.3106122</v>
          </cell>
          <cell r="P237">
            <v>2711804410.2272863</v>
          </cell>
          <cell r="Q237">
            <v>2782829750.5066543</v>
          </cell>
          <cell r="R237">
            <v>2750066172.3475084</v>
          </cell>
          <cell r="S237">
            <v>2786323255.6245461</v>
          </cell>
          <cell r="T237">
            <v>2773073059.4929028</v>
          </cell>
          <cell r="U237">
            <v>2829360727.777462</v>
          </cell>
          <cell r="V237">
            <v>2823393291.3672638</v>
          </cell>
          <cell r="W237">
            <v>2889518942.2991877</v>
          </cell>
          <cell r="X237">
            <v>2847424320.4813046</v>
          </cell>
          <cell r="Y237">
            <v>2773485311.714201</v>
          </cell>
        </row>
        <row r="238">
          <cell r="B238" t="str">
            <v>RE Check</v>
          </cell>
          <cell r="C238">
            <v>36388128.841011174</v>
          </cell>
          <cell r="D238">
            <v>56158866.608519293</v>
          </cell>
          <cell r="E238">
            <v>58271268.642546058</v>
          </cell>
          <cell r="F238">
            <v>60537198.314486392</v>
          </cell>
          <cell r="G238">
            <v>49097765.872785054</v>
          </cell>
          <cell r="H238">
            <v>-38331847.023414694</v>
          </cell>
          <cell r="I238">
            <v>5.5879354476928711E-8</v>
          </cell>
          <cell r="J238">
            <v>-1.3597309589385986E-7</v>
          </cell>
          <cell r="K238">
            <v>1.4528632164001465E-7</v>
          </cell>
          <cell r="L238">
            <v>0</v>
          </cell>
          <cell r="M238">
            <v>-1.993030309677124E-7</v>
          </cell>
          <cell r="N238">
            <v>1.3969838619232178E-8</v>
          </cell>
          <cell r="O238">
            <v>-1.2107193470001221E-7</v>
          </cell>
          <cell r="P238">
            <v>0</v>
          </cell>
          <cell r="Q238">
            <v>1.1920928955078125E-7</v>
          </cell>
          <cell r="R238">
            <v>-1.1175870895385742E-7</v>
          </cell>
          <cell r="S238">
            <v>4.507601261138916E-7</v>
          </cell>
          <cell r="T238">
            <v>0</v>
          </cell>
          <cell r="U238">
            <v>-1.5646219253540039E-7</v>
          </cell>
          <cell r="V238">
            <v>1.6763806343078613E-8</v>
          </cell>
          <cell r="W238">
            <v>-3.4272670745849609E-7</v>
          </cell>
          <cell r="X238">
            <v>0</v>
          </cell>
          <cell r="Y238">
            <v>0</v>
          </cell>
        </row>
        <row r="239">
          <cell r="B239" t="str">
            <v>Balance Check</v>
          </cell>
          <cell r="C239">
            <v>-0.16666507720947266</v>
          </cell>
          <cell r="D239">
            <v>0.20327138900756836</v>
          </cell>
          <cell r="E239">
            <v>0.22969532012939453</v>
          </cell>
          <cell r="F239">
            <v>0.22200107574462891</v>
          </cell>
          <cell r="G239">
            <v>0.21832275390625</v>
          </cell>
          <cell r="H239">
            <v>3.7914752960205078E-2</v>
          </cell>
          <cell r="I239">
            <v>0.11586284637451172</v>
          </cell>
          <cell r="J239">
            <v>-0.37579488754272461</v>
          </cell>
          <cell r="K239">
            <v>0.48327207565307617</v>
          </cell>
          <cell r="L239">
            <v>7.4446678161621094E-2</v>
          </cell>
          <cell r="M239">
            <v>-2.1437168121337891E-2</v>
          </cell>
          <cell r="N239">
            <v>-0.25349283218383789</v>
          </cell>
          <cell r="O239">
            <v>-0.64740610122680664</v>
          </cell>
          <cell r="P239">
            <v>-0.30744504928588867</v>
          </cell>
          <cell r="Q239">
            <v>-0.39700984954833984</v>
          </cell>
          <cell r="R239">
            <v>-1.2039890289306641</v>
          </cell>
          <cell r="S239">
            <v>-1.6484589576721191</v>
          </cell>
          <cell r="T239">
            <v>-1.083153247833252</v>
          </cell>
          <cell r="U239">
            <v>-1.5048227310180664</v>
          </cell>
          <cell r="V239">
            <v>-1.0038185119628906</v>
          </cell>
          <cell r="W239">
            <v>-0.56841373443603516</v>
          </cell>
          <cell r="X239">
            <v>-1.0256853103637695</v>
          </cell>
          <cell r="Y239">
            <v>-0.58545970916748047</v>
          </cell>
        </row>
        <row r="241">
          <cell r="B241" t="str">
            <v>KEY RATIOS</v>
          </cell>
          <cell r="I241" t="str">
            <v>Jan-04</v>
          </cell>
          <cell r="J241" t="str">
            <v>Feb-04</v>
          </cell>
          <cell r="K241" t="str">
            <v>Mar-04</v>
          </cell>
          <cell r="L241" t="str">
            <v>Q1-04</v>
          </cell>
          <cell r="M241" t="str">
            <v>Apr-04</v>
          </cell>
          <cell r="N241" t="str">
            <v>May-04</v>
          </cell>
          <cell r="O241" t="str">
            <v>Jun-04</v>
          </cell>
          <cell r="P241" t="str">
            <v>Q2-04</v>
          </cell>
          <cell r="Q241" t="str">
            <v>Jul-04</v>
          </cell>
          <cell r="R241" t="str">
            <v>Aug-04</v>
          </cell>
          <cell r="S241" t="str">
            <v>Sep-04</v>
          </cell>
          <cell r="T241" t="str">
            <v>Q3-04</v>
          </cell>
          <cell r="U241" t="str">
            <v>Oct-04</v>
          </cell>
          <cell r="V241" t="str">
            <v>Nov-04</v>
          </cell>
          <cell r="W241" t="str">
            <v>Dec-04</v>
          </cell>
          <cell r="X241" t="str">
            <v>Q4-04</v>
          </cell>
          <cell r="Y241" t="str">
            <v>Year-04</v>
          </cell>
        </row>
        <row r="242">
          <cell r="B242">
            <v>0</v>
          </cell>
          <cell r="I242" t="str">
            <v>Prelim Plan</v>
          </cell>
          <cell r="J242" t="str">
            <v>Prelim Plan</v>
          </cell>
          <cell r="K242" t="str">
            <v>Prelim Plan</v>
          </cell>
          <cell r="L242" t="str">
            <v>Average</v>
          </cell>
          <cell r="M242" t="str">
            <v>Prelim Plan</v>
          </cell>
          <cell r="N242" t="str">
            <v>Prelim Plan</v>
          </cell>
          <cell r="O242" t="str">
            <v>Prelim Plan</v>
          </cell>
          <cell r="P242" t="str">
            <v>Average</v>
          </cell>
          <cell r="Q242" t="str">
            <v>Prelim Plan</v>
          </cell>
          <cell r="R242" t="str">
            <v>Prelim Plan</v>
          </cell>
          <cell r="S242" t="str">
            <v>Prelim Plan</v>
          </cell>
          <cell r="T242" t="str">
            <v>Average</v>
          </cell>
          <cell r="U242" t="str">
            <v>Prelim Plan</v>
          </cell>
          <cell r="V242" t="str">
            <v>Prelim Plan</v>
          </cell>
          <cell r="W242" t="str">
            <v>Prelim Plan</v>
          </cell>
          <cell r="X242" t="str">
            <v>Average</v>
          </cell>
          <cell r="Y242" t="str">
            <v>12 Mo Average</v>
          </cell>
        </row>
        <row r="243">
          <cell r="B243" t="str">
            <v>DSO</v>
          </cell>
          <cell r="I243">
            <v>26.975669139179203</v>
          </cell>
          <cell r="J243">
            <v>26.660037538026678</v>
          </cell>
          <cell r="K243">
            <v>27.041430371594672</v>
          </cell>
          <cell r="L243">
            <v>26.892379016266847</v>
          </cell>
          <cell r="M243">
            <v>27.145651842430134</v>
          </cell>
          <cell r="N243">
            <v>26.530855389836621</v>
          </cell>
          <cell r="O243">
            <v>26.497017706849341</v>
          </cell>
          <cell r="P243">
            <v>26.724508313038701</v>
          </cell>
          <cell r="Q243">
            <v>26.372922542377037</v>
          </cell>
          <cell r="R243">
            <v>26.352911240928268</v>
          </cell>
          <cell r="S243">
            <v>26.37085878759888</v>
          </cell>
          <cell r="T243">
            <v>26.365564190301395</v>
          </cell>
          <cell r="U243">
            <v>26.390293608952511</v>
          </cell>
          <cell r="V243">
            <v>26.467021479520042</v>
          </cell>
          <cell r="W243">
            <v>26.69368887628924</v>
          </cell>
          <cell r="X243">
            <v>26.517001321587262</v>
          </cell>
          <cell r="Y243">
            <v>26.624863210298557</v>
          </cell>
        </row>
        <row r="244">
          <cell r="B244" t="str">
            <v>DPO</v>
          </cell>
          <cell r="I244">
            <v>36.849766768629486</v>
          </cell>
          <cell r="J244">
            <v>38.519367281380113</v>
          </cell>
          <cell r="K244">
            <v>42.768925651916412</v>
          </cell>
          <cell r="L244">
            <v>39.379353233975337</v>
          </cell>
          <cell r="M244">
            <v>38.368039008335998</v>
          </cell>
          <cell r="N244">
            <v>38.938527523738948</v>
          </cell>
          <cell r="O244">
            <v>43.169804431785721</v>
          </cell>
          <cell r="P244">
            <v>40.158790321286894</v>
          </cell>
          <cell r="Q244">
            <v>38.434463305763011</v>
          </cell>
          <cell r="R244">
            <v>38.955713809125363</v>
          </cell>
          <cell r="S244">
            <v>43.181930571857066</v>
          </cell>
          <cell r="T244">
            <v>40.190702562248482</v>
          </cell>
          <cell r="U244">
            <v>38.444305071970199</v>
          </cell>
          <cell r="V244">
            <v>38.991190941983348</v>
          </cell>
          <cell r="W244">
            <v>43.422437459275478</v>
          </cell>
          <cell r="X244">
            <v>40.285977824409677</v>
          </cell>
          <cell r="Y244">
            <v>40.003705985480096</v>
          </cell>
        </row>
        <row r="245">
          <cell r="B245" t="str">
            <v>Inventory Turns</v>
          </cell>
          <cell r="I245">
            <v>12.893714381916416</v>
          </cell>
          <cell r="J245">
            <v>12.962897537803475</v>
          </cell>
          <cell r="K245">
            <v>14.546774287225061</v>
          </cell>
          <cell r="L245">
            <v>13.467795402314984</v>
          </cell>
          <cell r="M245">
            <v>12.869502406216329</v>
          </cell>
          <cell r="N245">
            <v>12.928712753005843</v>
          </cell>
          <cell r="O245">
            <v>14.405540008156699</v>
          </cell>
          <cell r="P245">
            <v>13.401251722459625</v>
          </cell>
          <cell r="Q245">
            <v>12.974021631471553</v>
          </cell>
          <cell r="R245">
            <v>13.006151597222805</v>
          </cell>
          <cell r="S245">
            <v>14.373351367425549</v>
          </cell>
          <cell r="T245">
            <v>13.451174865373304</v>
          </cell>
          <cell r="U245">
            <v>13.041875311918984</v>
          </cell>
          <cell r="V245">
            <v>13.154007570432031</v>
          </cell>
          <cell r="W245">
            <v>14.346884098158334</v>
          </cell>
          <cell r="X245">
            <v>13.514255660169782</v>
          </cell>
          <cell r="Y245">
            <v>13.458619412579424</v>
          </cell>
        </row>
        <row r="246">
          <cell r="B246" t="str">
            <v>Owned Inventory</v>
          </cell>
          <cell r="I246">
            <v>-394749845.65346575</v>
          </cell>
          <cell r="J246">
            <v>-362976537.65065509</v>
          </cell>
          <cell r="K246">
            <v>-462647774.74414474</v>
          </cell>
          <cell r="L246">
            <v>-406791386.01608843</v>
          </cell>
          <cell r="M246">
            <v>-342795649.67287081</v>
          </cell>
          <cell r="N246">
            <v>-322954679.19918263</v>
          </cell>
          <cell r="O246">
            <v>-424971813.19002825</v>
          </cell>
          <cell r="P246">
            <v>-363574047.35402733</v>
          </cell>
          <cell r="Q246">
            <v>-381783877.16962999</v>
          </cell>
          <cell r="R246">
            <v>-362854453.72188717</v>
          </cell>
          <cell r="S246">
            <v>-452291751.98793113</v>
          </cell>
          <cell r="T246">
            <v>-398976694.29314965</v>
          </cell>
          <cell r="U246">
            <v>-385819356.43158758</v>
          </cell>
          <cell r="V246">
            <v>-382611838.1274997</v>
          </cell>
          <cell r="W246">
            <v>-502538397.06476074</v>
          </cell>
          <cell r="X246">
            <v>-423656530.54128289</v>
          </cell>
          <cell r="Y246">
            <v>-398249664.55113709</v>
          </cell>
        </row>
        <row r="247">
          <cell r="B247" t="str">
            <v>Debt  (EOM)</v>
          </cell>
          <cell r="I247">
            <v>-33844189.467296012</v>
          </cell>
          <cell r="J247">
            <v>-33393328.46183113</v>
          </cell>
          <cell r="K247">
            <v>17806553.498075418</v>
          </cell>
          <cell r="L247">
            <v>-16476988.143683909</v>
          </cell>
          <cell r="M247">
            <v>-25971135.655976504</v>
          </cell>
          <cell r="N247">
            <v>-49425686.850046515</v>
          </cell>
          <cell r="O247">
            <v>-5118045.1271209009</v>
          </cell>
          <cell r="P247">
            <v>-26838289.211047973</v>
          </cell>
          <cell r="Q247">
            <v>-58492152.122645155</v>
          </cell>
          <cell r="R247">
            <v>-75637035.344118893</v>
          </cell>
          <cell r="S247">
            <v>-20019682.789582539</v>
          </cell>
          <cell r="T247">
            <v>-51382956.752115525</v>
          </cell>
          <cell r="U247">
            <v>-59727381.949813865</v>
          </cell>
          <cell r="V247">
            <v>-75762300.18749994</v>
          </cell>
          <cell r="W247">
            <v>-24877066.180404603</v>
          </cell>
          <cell r="X247">
            <v>-53455582.772572808</v>
          </cell>
          <cell r="Y247">
            <v>-37038454.219855055</v>
          </cell>
        </row>
        <row r="248">
          <cell r="B248" t="str">
            <v xml:space="preserve">Peak Borrowing </v>
          </cell>
        </row>
        <row r="250">
          <cell r="B250" t="str">
            <v>Wtd Avg VAT% - Sales or A/R</v>
          </cell>
        </row>
        <row r="251">
          <cell r="B251" t="str">
            <v>Wtd Avg VAT% - COS or A/P</v>
          </cell>
        </row>
        <row r="252">
          <cell r="B252" t="str">
            <v>Sales incl. VAT</v>
          </cell>
          <cell r="I252">
            <v>843717056.72307551</v>
          </cell>
          <cell r="J252">
            <v>853384558.30664563</v>
          </cell>
          <cell r="K252">
            <v>1100207423.2257977</v>
          </cell>
          <cell r="L252">
            <v>2797309038.2555189</v>
          </cell>
          <cell r="M252">
            <v>838922089.30993462</v>
          </cell>
          <cell r="N252">
            <v>832696700.67042172</v>
          </cell>
          <cell r="O252">
            <v>1043114584.2569818</v>
          </cell>
          <cell r="P252">
            <v>2714733374.2373381</v>
          </cell>
          <cell r="Q252">
            <v>866767774.91166866</v>
          </cell>
          <cell r="R252">
            <v>862623836.99911487</v>
          </cell>
          <cell r="S252">
            <v>1086208899.3023283</v>
          </cell>
          <cell r="T252">
            <v>2815600511.2131119</v>
          </cell>
          <cell r="U252">
            <v>887393849.9702363</v>
          </cell>
          <cell r="V252">
            <v>894988859.39871705</v>
          </cell>
          <cell r="W252">
            <v>1138917126.2289944</v>
          </cell>
          <cell r="X252">
            <v>2921299835.5979476</v>
          </cell>
          <cell r="Y252">
            <v>11248942759.303917</v>
          </cell>
        </row>
        <row r="253">
          <cell r="B253" t="str">
            <v>COS incl VAT</v>
          </cell>
          <cell r="I253">
            <v>798473738.99768186</v>
          </cell>
          <cell r="J253">
            <v>808160065.59816825</v>
          </cell>
          <cell r="K253">
            <v>1040937489.8142986</v>
          </cell>
          <cell r="L253">
            <v>2647571294.4101486</v>
          </cell>
          <cell r="M253">
            <v>793957213.59661329</v>
          </cell>
          <cell r="N253">
            <v>788635982.60726953</v>
          </cell>
          <cell r="O253">
            <v>987017144.15398586</v>
          </cell>
          <cell r="P253">
            <v>2569610340.3578687</v>
          </cell>
          <cell r="Q253">
            <v>820003732.43854856</v>
          </cell>
          <cell r="R253">
            <v>816672818.18259621</v>
          </cell>
          <cell r="S253">
            <v>1027334785.3393437</v>
          </cell>
          <cell r="T253">
            <v>2664011335.9604883</v>
          </cell>
          <cell r="U253">
            <v>839321564.31184506</v>
          </cell>
          <cell r="V253">
            <v>847079121.6511215</v>
          </cell>
          <cell r="W253">
            <v>1076899555.0839417</v>
          </cell>
          <cell r="X253">
            <v>2763300241.0469084</v>
          </cell>
          <cell r="Y253">
            <v>10644493211.775414</v>
          </cell>
        </row>
        <row r="254">
          <cell r="B254" t="str">
            <v>Net A/R</v>
          </cell>
          <cell r="I254">
            <v>817677189.01667631</v>
          </cell>
          <cell r="J254">
            <v>817381850.49296904</v>
          </cell>
          <cell r="K254">
            <v>857268185.93458998</v>
          </cell>
          <cell r="L254">
            <v>830775741.81474507</v>
          </cell>
          <cell r="M254">
            <v>818607798.33035159</v>
          </cell>
          <cell r="N254">
            <v>792772481.61689448</v>
          </cell>
          <cell r="O254">
            <v>793464523.42637396</v>
          </cell>
          <cell r="P254">
            <v>801614934.45787334</v>
          </cell>
          <cell r="Q254">
            <v>819872744.92459774</v>
          </cell>
          <cell r="R254">
            <v>815062995.74248159</v>
          </cell>
          <cell r="S254">
            <v>822020329.43931973</v>
          </cell>
          <cell r="T254">
            <v>818985356.70213306</v>
          </cell>
          <cell r="U254">
            <v>840726244.76707339</v>
          </cell>
          <cell r="V254">
            <v>850954838.0058955</v>
          </cell>
          <cell r="W254">
            <v>875055752.23430669</v>
          </cell>
          <cell r="X254">
            <v>855578945.00242519</v>
          </cell>
          <cell r="Y254">
            <v>826738744.49429429</v>
          </cell>
        </row>
        <row r="255">
          <cell r="B255" t="str">
            <v>Weeks</v>
          </cell>
          <cell r="I255">
            <v>4</v>
          </cell>
          <cell r="J255">
            <v>4</v>
          </cell>
          <cell r="K255">
            <v>5</v>
          </cell>
          <cell r="L255">
            <v>13</v>
          </cell>
          <cell r="M255">
            <v>4</v>
          </cell>
          <cell r="N255">
            <v>4</v>
          </cell>
          <cell r="O255">
            <v>5</v>
          </cell>
          <cell r="P255">
            <v>13</v>
          </cell>
          <cell r="Q255">
            <v>4</v>
          </cell>
          <cell r="R255">
            <v>4</v>
          </cell>
          <cell r="S255">
            <v>5</v>
          </cell>
          <cell r="T255">
            <v>13</v>
          </cell>
          <cell r="U255">
            <v>4</v>
          </cell>
          <cell r="V255">
            <v>4</v>
          </cell>
          <cell r="W255">
            <v>5</v>
          </cell>
          <cell r="X255">
            <v>13</v>
          </cell>
          <cell r="Y255">
            <v>52</v>
          </cell>
        </row>
        <row r="256">
          <cell r="B256" t="str">
            <v>Weeks in This Year</v>
          </cell>
        </row>
        <row r="258">
          <cell r="B258" t="str">
            <v>INVESTED CAPITAL - CALCULATED</v>
          </cell>
          <cell r="I258" t="str">
            <v>Jan-04</v>
          </cell>
          <cell r="J258" t="str">
            <v>Feb-04</v>
          </cell>
          <cell r="K258" t="str">
            <v>Mar-04</v>
          </cell>
          <cell r="L258" t="str">
            <v>Q1-04</v>
          </cell>
          <cell r="M258" t="str">
            <v>Apr-04</v>
          </cell>
          <cell r="N258" t="str">
            <v>May-04</v>
          </cell>
          <cell r="O258" t="str">
            <v>Jun-04</v>
          </cell>
          <cell r="P258" t="str">
            <v>Q2-04</v>
          </cell>
          <cell r="Q258" t="str">
            <v>Jul-04</v>
          </cell>
          <cell r="R258" t="str">
            <v>Aug-04</v>
          </cell>
          <cell r="S258" t="str">
            <v>Sep-04</v>
          </cell>
          <cell r="T258" t="str">
            <v>Q3-04</v>
          </cell>
          <cell r="U258" t="str">
            <v>Oct-04</v>
          </cell>
          <cell r="V258" t="str">
            <v>Nov-04</v>
          </cell>
          <cell r="W258" t="str">
            <v>Dec-04</v>
          </cell>
          <cell r="X258" t="str">
            <v>Q4-04</v>
          </cell>
          <cell r="Y258" t="str">
            <v>Year-04</v>
          </cell>
        </row>
        <row r="259">
          <cell r="B259">
            <v>0</v>
          </cell>
          <cell r="I259" t="str">
            <v>Prelim Plan</v>
          </cell>
          <cell r="J259" t="str">
            <v>Prelim Plan</v>
          </cell>
          <cell r="K259" t="str">
            <v>Prelim Plan</v>
          </cell>
          <cell r="L259" t="str">
            <v>4 Mo Average</v>
          </cell>
          <cell r="M259" t="str">
            <v>Prelim Plan</v>
          </cell>
          <cell r="N259" t="str">
            <v>Prelim Plan</v>
          </cell>
          <cell r="O259" t="str">
            <v>Prelim Plan</v>
          </cell>
          <cell r="P259" t="str">
            <v>4 Mo Average</v>
          </cell>
          <cell r="Q259" t="str">
            <v>Prelim Plan</v>
          </cell>
          <cell r="R259" t="str">
            <v>Prelim Plan</v>
          </cell>
          <cell r="S259" t="str">
            <v>Prelim Plan</v>
          </cell>
          <cell r="T259" t="str">
            <v>4 Mo Average</v>
          </cell>
          <cell r="U259" t="str">
            <v>Prelim Plan</v>
          </cell>
          <cell r="V259" t="str">
            <v>Prelim Plan</v>
          </cell>
          <cell r="W259" t="str">
            <v>Prelim Plan</v>
          </cell>
          <cell r="X259" t="str">
            <v>4 Mo Average</v>
          </cell>
          <cell r="Y259" t="str">
            <v>13 Mo Average</v>
          </cell>
        </row>
        <row r="260">
          <cell r="B260" t="str">
            <v>Current Maturities of LT Debt</v>
          </cell>
          <cell r="D260">
            <v>216209.35</v>
          </cell>
          <cell r="E260">
            <v>216209.35</v>
          </cell>
          <cell r="F260">
            <v>216209.35</v>
          </cell>
          <cell r="I260">
            <v>216209.35</v>
          </cell>
          <cell r="J260">
            <v>216209.35</v>
          </cell>
          <cell r="K260">
            <v>216209.35</v>
          </cell>
          <cell r="M260">
            <v>216209.35</v>
          </cell>
          <cell r="N260">
            <v>216209.35</v>
          </cell>
          <cell r="O260">
            <v>216209.35</v>
          </cell>
          <cell r="Q260">
            <v>216209.35</v>
          </cell>
          <cell r="R260">
            <v>216209.35</v>
          </cell>
          <cell r="S260">
            <v>216209.35</v>
          </cell>
          <cell r="U260">
            <v>216209.35</v>
          </cell>
          <cell r="V260">
            <v>216209.35</v>
          </cell>
          <cell r="W260">
            <v>216209.35</v>
          </cell>
        </row>
        <row r="261">
          <cell r="B261" t="str">
            <v>A/R - US</v>
          </cell>
          <cell r="D261">
            <v>-408642286</v>
          </cell>
          <cell r="E261">
            <v>-386340345</v>
          </cell>
          <cell r="F261">
            <v>-371817357</v>
          </cell>
          <cell r="I261">
            <v>-420688150.19</v>
          </cell>
          <cell r="J261">
            <v>-394597588.64999998</v>
          </cell>
          <cell r="K261">
            <v>-469854797.86000001</v>
          </cell>
          <cell r="M261">
            <v>-400777752.18000001</v>
          </cell>
          <cell r="N261">
            <v>-385930676.32999998</v>
          </cell>
          <cell r="O261">
            <v>-493268063.80000001</v>
          </cell>
          <cell r="Q261">
            <v>-410264042.04000002</v>
          </cell>
          <cell r="R261">
            <v>-389674529</v>
          </cell>
          <cell r="S261">
            <v>-490834572</v>
          </cell>
          <cell r="U261">
            <v>-424877516</v>
          </cell>
          <cell r="V261">
            <v>-410105112</v>
          </cell>
          <cell r="W261">
            <v>-499934960</v>
          </cell>
        </row>
        <row r="262">
          <cell r="B262" t="str">
            <v>A/R - Latin America</v>
          </cell>
          <cell r="D262">
            <v>-45000000</v>
          </cell>
          <cell r="E262">
            <v>-45000000</v>
          </cell>
          <cell r="F262">
            <v>-45000000</v>
          </cell>
          <cell r="I262">
            <v>-45000000</v>
          </cell>
          <cell r="J262">
            <v>-45000000</v>
          </cell>
          <cell r="K262">
            <v>-45000000</v>
          </cell>
          <cell r="M262">
            <v>-45000000</v>
          </cell>
          <cell r="N262">
            <v>-45000000</v>
          </cell>
          <cell r="O262">
            <v>-45000000</v>
          </cell>
          <cell r="Q262">
            <v>-45000000</v>
          </cell>
          <cell r="R262">
            <v>-45000000</v>
          </cell>
          <cell r="S262">
            <v>-45000000</v>
          </cell>
          <cell r="U262">
            <v>-45000000</v>
          </cell>
          <cell r="V262">
            <v>-45000000</v>
          </cell>
          <cell r="W262">
            <v>-50000000</v>
          </cell>
        </row>
        <row r="263">
          <cell r="B263" t="str">
            <v>A/R - Canada</v>
          </cell>
          <cell r="D263">
            <v>-0.1111111119389534</v>
          </cell>
          <cell r="E263">
            <v>-0.1111111119389534</v>
          </cell>
          <cell r="F263">
            <v>-0.1111111119389534</v>
          </cell>
          <cell r="I263">
            <v>-15000000</v>
          </cell>
          <cell r="J263">
            <v>-15000000</v>
          </cell>
          <cell r="K263">
            <v>-15000000</v>
          </cell>
          <cell r="M263">
            <v>-15000000</v>
          </cell>
          <cell r="N263">
            <v>-15000000</v>
          </cell>
          <cell r="O263">
            <v>-15000000</v>
          </cell>
          <cell r="Q263">
            <v>-15000000</v>
          </cell>
          <cell r="R263">
            <v>-15000000</v>
          </cell>
          <cell r="S263">
            <v>-15000000</v>
          </cell>
          <cell r="U263">
            <v>-15000000</v>
          </cell>
          <cell r="V263">
            <v>-15000000</v>
          </cell>
          <cell r="W263">
            <v>-15000000</v>
          </cell>
        </row>
        <row r="264">
          <cell r="B264" t="str">
            <v>A/R - Europe</v>
          </cell>
          <cell r="D264">
            <v>-10000000</v>
          </cell>
          <cell r="E264">
            <v>-10000000</v>
          </cell>
          <cell r="F264">
            <v>-10000000</v>
          </cell>
          <cell r="I264">
            <v>-10000000</v>
          </cell>
          <cell r="J264">
            <v>-10000000</v>
          </cell>
          <cell r="K264">
            <v>-10000000</v>
          </cell>
          <cell r="M264">
            <v>-10000000</v>
          </cell>
          <cell r="N264">
            <v>-10000000</v>
          </cell>
          <cell r="O264">
            <v>-10000000</v>
          </cell>
          <cell r="Q264">
            <v>-10000000</v>
          </cell>
          <cell r="R264">
            <v>-10000000</v>
          </cell>
          <cell r="S264">
            <v>-10000000</v>
          </cell>
          <cell r="U264">
            <v>-10000000</v>
          </cell>
          <cell r="V264">
            <v>-10000000</v>
          </cell>
          <cell r="W264">
            <v>-10000000</v>
          </cell>
        </row>
        <row r="265">
          <cell r="B265" t="str">
            <v>A/R - Asia Pacific</v>
          </cell>
          <cell r="D265">
            <v>-25000000</v>
          </cell>
          <cell r="E265">
            <v>-25000000</v>
          </cell>
          <cell r="F265">
            <v>-25000000</v>
          </cell>
          <cell r="I265">
            <v>-25000000</v>
          </cell>
          <cell r="J265">
            <v>-25000000</v>
          </cell>
          <cell r="K265">
            <v>-25000000</v>
          </cell>
          <cell r="M265">
            <v>-25000000</v>
          </cell>
          <cell r="N265">
            <v>-25000000</v>
          </cell>
          <cell r="O265">
            <v>-25000000</v>
          </cell>
          <cell r="Q265">
            <v>-25000000</v>
          </cell>
          <cell r="R265">
            <v>-25000000</v>
          </cell>
          <cell r="S265">
            <v>-25000000</v>
          </cell>
          <cell r="U265">
            <v>-25000000</v>
          </cell>
          <cell r="V265">
            <v>-25000000</v>
          </cell>
          <cell r="W265">
            <v>-25000000</v>
          </cell>
        </row>
        <row r="266">
          <cell r="B266" t="str">
            <v>A/R - Frameworks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</row>
        <row r="267">
          <cell r="B267" t="str">
            <v>A/R - IM Management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M267">
            <v>0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</row>
        <row r="268">
          <cell r="B268" t="str">
            <v>A/R - IM Funding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</row>
        <row r="269">
          <cell r="B269" t="str">
            <v>Notes Payable (Swaps)</v>
          </cell>
          <cell r="D269">
            <v>-106019629.62962963</v>
          </cell>
          <cell r="E269">
            <v>-84784814.814814821</v>
          </cell>
          <cell r="F269">
            <v>-117290370.37037037</v>
          </cell>
          <cell r="I269">
            <v>-128000000</v>
          </cell>
          <cell r="J269">
            <v>-128000000</v>
          </cell>
          <cell r="K269">
            <v>-128000000</v>
          </cell>
          <cell r="M269">
            <v>-128000000</v>
          </cell>
          <cell r="N269">
            <v>-128000000</v>
          </cell>
          <cell r="O269">
            <v>-128000000</v>
          </cell>
          <cell r="Q269">
            <v>-128000000</v>
          </cell>
          <cell r="R269">
            <v>-128000000</v>
          </cell>
          <cell r="S269">
            <v>-128000000</v>
          </cell>
          <cell r="U269">
            <v>-128000000</v>
          </cell>
          <cell r="V269">
            <v>-128000000</v>
          </cell>
          <cell r="W269">
            <v>-128000000</v>
          </cell>
        </row>
        <row r="270">
          <cell r="B270" t="str">
            <v>Revolving Lines of Credit</v>
          </cell>
          <cell r="D270">
            <v>0</v>
          </cell>
          <cell r="E270">
            <v>0</v>
          </cell>
          <cell r="F270">
            <v>0</v>
          </cell>
          <cell r="I270">
            <v>4482011.4127039863</v>
          </cell>
          <cell r="J270">
            <v>4932872.418168867</v>
          </cell>
          <cell r="K270">
            <v>9132754.3780754115</v>
          </cell>
          <cell r="M270">
            <v>12355065.224023489</v>
          </cell>
          <cell r="N270">
            <v>-11099485.970046524</v>
          </cell>
          <cell r="O270">
            <v>-13791844.247120906</v>
          </cell>
          <cell r="Q270">
            <v>-20165951.242645159</v>
          </cell>
          <cell r="R270">
            <v>-37310834.464118905</v>
          </cell>
          <cell r="S270">
            <v>-28693481.909582544</v>
          </cell>
          <cell r="U270">
            <v>-21401181.06981387</v>
          </cell>
          <cell r="V270">
            <v>-37436099.307499953</v>
          </cell>
          <cell r="W270">
            <v>-33550865.300404608</v>
          </cell>
        </row>
        <row r="271">
          <cell r="B271" t="str">
            <v>Debenture - Convert ICO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M271">
            <v>0</v>
          </cell>
          <cell r="N271">
            <v>0</v>
          </cell>
          <cell r="O271">
            <v>0</v>
          </cell>
          <cell r="Q271">
            <v>0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</row>
        <row r="272">
          <cell r="B272" t="str">
            <v>Debenture - Convert</v>
          </cell>
          <cell r="D272">
            <v>64457589.770000003</v>
          </cell>
          <cell r="E272">
            <v>64457589.770000003</v>
          </cell>
          <cell r="F272">
            <v>64457589.770000003</v>
          </cell>
          <cell r="I272">
            <v>64457589.770000003</v>
          </cell>
          <cell r="J272">
            <v>64457589.770000003</v>
          </cell>
          <cell r="K272">
            <v>64457589.770000003</v>
          </cell>
          <cell r="M272">
            <v>64457589.770000003</v>
          </cell>
          <cell r="N272">
            <v>64457589.770000003</v>
          </cell>
          <cell r="O272">
            <v>64457589.770000003</v>
          </cell>
          <cell r="Q272">
            <v>64457589.770000003</v>
          </cell>
          <cell r="R272">
            <v>64457589.770000003</v>
          </cell>
          <cell r="S272">
            <v>64457589.770000003</v>
          </cell>
          <cell r="U272">
            <v>64457589.770000003</v>
          </cell>
          <cell r="V272">
            <v>64457589.770000003</v>
          </cell>
          <cell r="W272">
            <v>64457589.770000003</v>
          </cell>
        </row>
        <row r="273">
          <cell r="B273" t="str">
            <v>Notes Payable - LT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B274" t="str">
            <v>Total Shareholder Equity</v>
          </cell>
          <cell r="D274">
            <v>1336807890.5761509</v>
          </cell>
          <cell r="E274">
            <v>1339073819.7940831</v>
          </cell>
          <cell r="F274">
            <v>1348532505.7846537</v>
          </cell>
          <cell r="I274">
            <v>1357558032.2809832</v>
          </cell>
          <cell r="J274">
            <v>1363391939.6602113</v>
          </cell>
          <cell r="K274">
            <v>1373550145.4629626</v>
          </cell>
          <cell r="M274">
            <v>1379813073.6133709</v>
          </cell>
          <cell r="N274">
            <v>1385722011.1411886</v>
          </cell>
          <cell r="O274">
            <v>1394796493.199832</v>
          </cell>
          <cell r="Q274">
            <v>1402795409.4310365</v>
          </cell>
          <cell r="R274">
            <v>1410564528.5929432</v>
          </cell>
          <cell r="S274">
            <v>1421921851.7380366</v>
          </cell>
          <cell r="U274">
            <v>1431122847.6476064</v>
          </cell>
          <cell r="V274">
            <v>1440808094.0846934</v>
          </cell>
          <cell r="W274">
            <v>1455561816.4689302</v>
          </cell>
        </row>
        <row r="275">
          <cell r="B275" t="str">
            <v xml:space="preserve">Off-BS AR Securitization </v>
          </cell>
          <cell r="D275">
            <v>25000000</v>
          </cell>
          <cell r="E275">
            <v>25000000</v>
          </cell>
          <cell r="F275">
            <v>72000000</v>
          </cell>
          <cell r="I275">
            <v>25000000</v>
          </cell>
          <cell r="J275">
            <v>25000000</v>
          </cell>
          <cell r="K275">
            <v>72000000</v>
          </cell>
          <cell r="M275">
            <v>25000000</v>
          </cell>
          <cell r="N275">
            <v>25000000</v>
          </cell>
          <cell r="O275">
            <v>72000000</v>
          </cell>
          <cell r="Q275">
            <v>25000000</v>
          </cell>
          <cell r="R275">
            <v>25000000</v>
          </cell>
          <cell r="S275">
            <v>72000000</v>
          </cell>
          <cell r="U275">
            <v>25000000</v>
          </cell>
          <cell r="V275">
            <v>25000000</v>
          </cell>
          <cell r="W275">
            <v>72000000</v>
          </cell>
        </row>
        <row r="276">
          <cell r="B276" t="str">
            <v>Total invested Capital</v>
          </cell>
          <cell r="D276">
            <v>831819773.95541012</v>
          </cell>
          <cell r="E276">
            <v>877622458.98815715</v>
          </cell>
          <cell r="F276">
            <v>916098577.42317224</v>
          </cell>
          <cell r="I276">
            <v>808025692.62368727</v>
          </cell>
          <cell r="J276">
            <v>840401022.54838026</v>
          </cell>
          <cell r="K276">
            <v>826501901.10103798</v>
          </cell>
          <cell r="M276">
            <v>858064185.77739441</v>
          </cell>
          <cell r="N276">
            <v>855365647.96114206</v>
          </cell>
          <cell r="O276">
            <v>801410384.27271104</v>
          </cell>
          <cell r="Q276">
            <v>839039215.26839125</v>
          </cell>
          <cell r="R276">
            <v>850252964.24882424</v>
          </cell>
          <cell r="S276">
            <v>816067596.94845414</v>
          </cell>
          <cell r="U276">
            <v>851517949.69779253</v>
          </cell>
          <cell r="V276">
            <v>859940681.89719343</v>
          </cell>
          <cell r="W276">
            <v>830749790.28852558</v>
          </cell>
        </row>
        <row r="278">
          <cell r="B278" t="str">
            <v>Cash (Worldwide Consolidation Only)</v>
          </cell>
          <cell r="D278">
            <v>-330000000</v>
          </cell>
          <cell r="E278">
            <v>-330000000</v>
          </cell>
          <cell r="F278">
            <v>-377000000</v>
          </cell>
          <cell r="I278">
            <v>-330000000</v>
          </cell>
          <cell r="J278">
            <v>-206578889.67515925</v>
          </cell>
          <cell r="K278">
            <v>-206578889.67515925</v>
          </cell>
          <cell r="M278">
            <v>-206578889.67515925</v>
          </cell>
          <cell r="N278">
            <v>-206578889.67515925</v>
          </cell>
          <cell r="O278">
            <v>-206578889.67515925</v>
          </cell>
          <cell r="Q278">
            <v>-206578889.67515925</v>
          </cell>
          <cell r="R278">
            <v>-206578889.67515925</v>
          </cell>
          <cell r="S278">
            <v>-206578889.67515925</v>
          </cell>
          <cell r="U278">
            <v>-206578889.67515925</v>
          </cell>
          <cell r="V278">
            <v>-206578889.67515925</v>
          </cell>
          <cell r="W278">
            <v>-206578889.67515925</v>
          </cell>
        </row>
        <row r="279">
          <cell r="B279" t="str">
            <v>Total Invested Cptl</v>
          </cell>
          <cell r="D279">
            <v>501819773.95541012</v>
          </cell>
          <cell r="E279">
            <v>547622458.98815715</v>
          </cell>
          <cell r="F279">
            <v>539098577.42317224</v>
          </cell>
          <cell r="I279">
            <v>478025692.62368727</v>
          </cell>
          <cell r="J279">
            <v>633822132.87322104</v>
          </cell>
          <cell r="K279">
            <v>619923011.42587876</v>
          </cell>
          <cell r="M279">
            <v>651485296.1022352</v>
          </cell>
          <cell r="N279">
            <v>648786758.28598285</v>
          </cell>
          <cell r="O279">
            <v>594831494.59755182</v>
          </cell>
          <cell r="Q279">
            <v>632460325.59323204</v>
          </cell>
          <cell r="R279">
            <v>643674074.57366502</v>
          </cell>
          <cell r="S279">
            <v>609488707.27329493</v>
          </cell>
          <cell r="U279">
            <v>644939060.02263331</v>
          </cell>
          <cell r="V279">
            <v>653361792.22203422</v>
          </cell>
          <cell r="W279">
            <v>624170900.61336637</v>
          </cell>
        </row>
        <row r="281">
          <cell r="B281" t="str">
            <v>Average Invested Capital - monthly</v>
          </cell>
          <cell r="D281">
            <v>501819773.95541012</v>
          </cell>
          <cell r="E281">
            <v>524721116.47178364</v>
          </cell>
          <cell r="F281">
            <v>543360518.20566463</v>
          </cell>
          <cell r="I281">
            <v>508562135.02342975</v>
          </cell>
          <cell r="J281">
            <v>555923912.74845409</v>
          </cell>
          <cell r="K281">
            <v>626872572.14954996</v>
          </cell>
          <cell r="M281">
            <v>635704153.76405692</v>
          </cell>
          <cell r="N281">
            <v>650136027.19410896</v>
          </cell>
          <cell r="O281">
            <v>621809126.44176733</v>
          </cell>
          <cell r="Q281">
            <v>613645910.09539199</v>
          </cell>
          <cell r="R281">
            <v>638067200.08344853</v>
          </cell>
          <cell r="S281">
            <v>626581390.92348003</v>
          </cell>
          <cell r="U281">
            <v>627213883.64796412</v>
          </cell>
          <cell r="V281">
            <v>649150426.12233377</v>
          </cell>
          <cell r="W281">
            <v>638766346.41770029</v>
          </cell>
        </row>
        <row r="282">
          <cell r="B282" t="str">
            <v>Average Invested Capital - Qtrly/Yr *</v>
          </cell>
          <cell r="L282">
            <v>567717353.5864898</v>
          </cell>
          <cell r="P282">
            <v>628756640.10291219</v>
          </cell>
          <cell r="T282">
            <v>620113650.50943589</v>
          </cell>
          <cell r="X282">
            <v>632990115.03283215</v>
          </cell>
          <cell r="Y282">
            <v>613389832.58691967</v>
          </cell>
        </row>
        <row r="285">
          <cell r="B285" t="str">
            <v>ROIC AND ECONOMIC VALUE ADDED</v>
          </cell>
          <cell r="I285" t="str">
            <v>Jan-04</v>
          </cell>
          <cell r="J285" t="str">
            <v>Feb-04</v>
          </cell>
          <cell r="K285" t="str">
            <v>Mar-04</v>
          </cell>
          <cell r="L285" t="str">
            <v>Q1-04</v>
          </cell>
          <cell r="M285" t="str">
            <v>Apr-04</v>
          </cell>
          <cell r="N285" t="str">
            <v>May-04</v>
          </cell>
          <cell r="O285" t="str">
            <v>Jun-04</v>
          </cell>
          <cell r="P285" t="str">
            <v>Q2-04</v>
          </cell>
          <cell r="Q285" t="str">
            <v>Jul-04</v>
          </cell>
          <cell r="R285" t="str">
            <v>Aug-04</v>
          </cell>
          <cell r="S285" t="str">
            <v>Sep-04</v>
          </cell>
          <cell r="T285" t="str">
            <v>Q3-04</v>
          </cell>
          <cell r="U285" t="str">
            <v>Oct-04</v>
          </cell>
          <cell r="V285" t="str">
            <v>Nov-04</v>
          </cell>
          <cell r="W285" t="str">
            <v>Dec-04</v>
          </cell>
          <cell r="X285" t="str">
            <v>Q4-04</v>
          </cell>
          <cell r="Y285" t="str">
            <v>Year-04</v>
          </cell>
        </row>
        <row r="286">
          <cell r="B286">
            <v>0</v>
          </cell>
          <cell r="I286" t="str">
            <v>Prelim Plan</v>
          </cell>
          <cell r="J286" t="str">
            <v>Prelim Plan</v>
          </cell>
          <cell r="K286" t="str">
            <v>Prelim Plan</v>
          </cell>
          <cell r="L286" t="str">
            <v>Prelim Plan</v>
          </cell>
          <cell r="M286" t="str">
            <v>Prelim Plan</v>
          </cell>
          <cell r="N286" t="str">
            <v>Prelim Plan</v>
          </cell>
          <cell r="O286" t="str">
            <v>Prelim Plan</v>
          </cell>
          <cell r="P286" t="str">
            <v>Prelim Plan</v>
          </cell>
          <cell r="Q286" t="str">
            <v>Prelim Plan</v>
          </cell>
          <cell r="R286" t="str">
            <v>Prelim Plan</v>
          </cell>
          <cell r="S286" t="str">
            <v>Prelim Plan</v>
          </cell>
          <cell r="T286" t="str">
            <v>Prelim Plan</v>
          </cell>
          <cell r="U286" t="str">
            <v>Prelim Plan</v>
          </cell>
          <cell r="V286" t="str">
            <v>Prelim Plan</v>
          </cell>
          <cell r="W286" t="str">
            <v>Prelim Plan</v>
          </cell>
          <cell r="X286" t="str">
            <v>Prelim Plan</v>
          </cell>
          <cell r="Y286" t="str">
            <v>Prelim Plan</v>
          </cell>
        </row>
        <row r="288">
          <cell r="B288" t="str">
            <v>Ext. Format Income from Ops.</v>
          </cell>
          <cell r="I288">
            <v>8425053.0748573244</v>
          </cell>
          <cell r="J288">
            <v>8142175.9731970057</v>
          </cell>
          <cell r="K288">
            <v>14982894.986399449</v>
          </cell>
          <cell r="L288">
            <v>31550124.034453809</v>
          </cell>
          <cell r="M288">
            <v>8907242.7118644416</v>
          </cell>
          <cell r="N288">
            <v>8321011.2748057991</v>
          </cell>
          <cell r="O288">
            <v>13365766.089754909</v>
          </cell>
          <cell r="P288">
            <v>30594020.076424792</v>
          </cell>
          <cell r="Q288">
            <v>11651805.333396472</v>
          </cell>
          <cell r="R288">
            <v>11296719.879167803</v>
          </cell>
          <cell r="S288">
            <v>17001781.532470874</v>
          </cell>
          <cell r="T288">
            <v>39950306.745035499</v>
          </cell>
          <cell r="U288">
            <v>13585351.808787353</v>
          </cell>
          <cell r="V288">
            <v>14339775.687990636</v>
          </cell>
          <cell r="W288">
            <v>22390455.742831178</v>
          </cell>
          <cell r="X288">
            <v>50315583.239609182</v>
          </cell>
          <cell r="Y288">
            <v>152410034.0955261</v>
          </cell>
        </row>
        <row r="290">
          <cell r="B290" t="str">
            <v>Taxes</v>
          </cell>
          <cell r="Y290">
            <v>61909017.287401609</v>
          </cell>
        </row>
        <row r="291">
          <cell r="B291" t="str">
            <v>Dvided by: Pretax Profit</v>
          </cell>
          <cell r="Y291">
            <v>165774193.71240285</v>
          </cell>
        </row>
        <row r="292">
          <cell r="B292" t="str">
            <v>Effective Tax Rate %</v>
          </cell>
          <cell r="I292">
            <v>0.37345388869636659</v>
          </cell>
          <cell r="J292">
            <v>0.37345388869636659</v>
          </cell>
          <cell r="K292">
            <v>0.37345388869636659</v>
          </cell>
          <cell r="L292">
            <v>0.37345388869636659</v>
          </cell>
          <cell r="M292">
            <v>0.37345388869636659</v>
          </cell>
          <cell r="N292">
            <v>0.37345388869636659</v>
          </cell>
          <cell r="O292">
            <v>0.37345388869636659</v>
          </cell>
          <cell r="P292">
            <v>0.37345388869636659</v>
          </cell>
          <cell r="Q292">
            <v>0.37345388869636659</v>
          </cell>
          <cell r="R292">
            <v>0.37345388869636659</v>
          </cell>
          <cell r="S292">
            <v>0.37345388869636659</v>
          </cell>
          <cell r="T292">
            <v>0.37345388869636659</v>
          </cell>
          <cell r="U292">
            <v>0.37345388869636659</v>
          </cell>
          <cell r="V292">
            <v>0.37345388869636659</v>
          </cell>
          <cell r="W292">
            <v>0.37345388869636659</v>
          </cell>
          <cell r="X292">
            <v>0.37345388869636659</v>
          </cell>
          <cell r="Y292">
            <v>0.37345388869636659</v>
          </cell>
        </row>
        <row r="294">
          <cell r="B294" t="str">
            <v>Net Operating Profit After Tax</v>
          </cell>
          <cell r="I294">
            <v>5278684.2415785762</v>
          </cell>
          <cell r="J294">
            <v>5101448.6935564615</v>
          </cell>
          <cell r="K294">
            <v>9387474.5897992812</v>
          </cell>
          <cell r="L294">
            <v>19767607.524934337</v>
          </cell>
          <cell r="M294">
            <v>5580798.2835562965</v>
          </cell>
          <cell r="N294">
            <v>5213497.2563432632</v>
          </cell>
          <cell r="O294">
            <v>8374268.7681299094</v>
          </cell>
          <cell r="P294">
            <v>19168564.308029246</v>
          </cell>
          <cell r="Q294">
            <v>7300393.3213064959</v>
          </cell>
          <cell r="R294">
            <v>7077915.9107790384</v>
          </cell>
          <cell r="S294">
            <v>10652400.104403557</v>
          </cell>
          <cell r="T294">
            <v>25030709.336489312</v>
          </cell>
          <cell r="U294">
            <v>8511849.3464874998</v>
          </cell>
          <cell r="V294">
            <v>8984530.6942769177</v>
          </cell>
          <cell r="W294">
            <v>14028652.975986982</v>
          </cell>
          <cell r="X294">
            <v>31525033.016751409</v>
          </cell>
          <cell r="Y294">
            <v>95491914.186206073</v>
          </cell>
        </row>
        <row r="296">
          <cell r="B296" t="str">
            <v>ROIC - monthly</v>
          </cell>
          <cell r="I296">
            <v>0.13493512476574765</v>
          </cell>
          <cell r="J296">
            <v>0.11929480185221339</v>
          </cell>
          <cell r="K296">
            <v>0.15574095928162809</v>
          </cell>
          <cell r="M296">
            <v>0.11412600854761615</v>
          </cell>
          <cell r="N296">
            <v>0.10424812884923684</v>
          </cell>
          <cell r="O296">
            <v>0.14006290915498051</v>
          </cell>
          <cell r="Q296">
            <v>0.15465777839573858</v>
          </cell>
          <cell r="R296">
            <v>0.14420566803636631</v>
          </cell>
          <cell r="S296">
            <v>0.17680857218328461</v>
          </cell>
          <cell r="U296">
            <v>0.17642154357419199</v>
          </cell>
          <cell r="V296">
            <v>0.17992578349411562</v>
          </cell>
          <cell r="W296">
            <v>0.22840588232063722</v>
          </cell>
        </row>
        <row r="297">
          <cell r="B297" t="str">
            <v>ROIC - Qtrly/Yr</v>
          </cell>
          <cell r="L297">
            <v>0.13927781069262529</v>
          </cell>
          <cell r="P297">
            <v>0.12194584095297549</v>
          </cell>
          <cell r="T297">
            <v>0.16145885075051053</v>
          </cell>
          <cell r="X297">
            <v>0.1992134301504298</v>
          </cell>
          <cell r="Y297">
            <v>0.15567899745497413</v>
          </cell>
        </row>
        <row r="299">
          <cell r="B299" t="str">
            <v>ECONOMIC VALUE ADDED</v>
          </cell>
          <cell r="I299">
            <v>584264.53366999445</v>
          </cell>
          <cell r="J299">
            <v>-30156.654890807145</v>
          </cell>
          <cell r="K299">
            <v>2154329.5265352442</v>
          </cell>
          <cell r="L299">
            <v>2736086.9173396425</v>
          </cell>
          <cell r="M299">
            <v>-287240.05888115213</v>
          </cell>
          <cell r="N299">
            <v>-787758.37929466565</v>
          </cell>
          <cell r="O299">
            <v>1199548.078417209</v>
          </cell>
          <cell r="P299">
            <v>305865.10494188016</v>
          </cell>
          <cell r="Q299">
            <v>1635969.5358105707</v>
          </cell>
          <cell r="R299">
            <v>1188064.8330856676</v>
          </cell>
          <cell r="S299">
            <v>3422614.8245172487</v>
          </cell>
          <cell r="T299">
            <v>6427299.8212062381</v>
          </cell>
          <cell r="U299">
            <v>2722182.7281985995</v>
          </cell>
          <cell r="V299">
            <v>2992372.9146861439</v>
          </cell>
          <cell r="W299">
            <v>6658272.0557827502</v>
          </cell>
          <cell r="X299">
            <v>12535329.565766444</v>
          </cell>
          <cell r="Y299">
            <v>21885134.275775716</v>
          </cell>
        </row>
        <row r="301">
          <cell r="B301" t="str">
            <v>INCOME STATEMENT (US$)</v>
          </cell>
          <cell r="I301" t="str">
            <v>Jan-04</v>
          </cell>
          <cell r="J301" t="str">
            <v>Feb-04</v>
          </cell>
          <cell r="K301" t="str">
            <v>Mar-04</v>
          </cell>
          <cell r="L301" t="str">
            <v>Q1-04</v>
          </cell>
          <cell r="M301" t="str">
            <v>Apr-04</v>
          </cell>
          <cell r="N301" t="str">
            <v>May-04</v>
          </cell>
          <cell r="O301" t="str">
            <v>Jun-04</v>
          </cell>
          <cell r="P301" t="str">
            <v>Q2-04</v>
          </cell>
          <cell r="Q301" t="str">
            <v>Jul-04</v>
          </cell>
          <cell r="R301" t="str">
            <v>Aug-04</v>
          </cell>
          <cell r="S301" t="str">
            <v>Sep-04</v>
          </cell>
          <cell r="T301" t="str">
            <v>Q3-04</v>
          </cell>
          <cell r="U301" t="str">
            <v>Oct-04</v>
          </cell>
          <cell r="V301" t="str">
            <v>Nov-04</v>
          </cell>
          <cell r="W301" t="str">
            <v>Dec-04</v>
          </cell>
          <cell r="X301" t="str">
            <v>Q4-04</v>
          </cell>
          <cell r="Y301" t="str">
            <v>Year-04</v>
          </cell>
        </row>
        <row r="302">
          <cell r="B302">
            <v>0</v>
          </cell>
          <cell r="I302" t="str">
            <v>Prelim Plan</v>
          </cell>
          <cell r="J302" t="str">
            <v>Prelim Plan</v>
          </cell>
          <cell r="K302" t="str">
            <v>Prelim Plan</v>
          </cell>
          <cell r="L302" t="str">
            <v>Average</v>
          </cell>
          <cell r="M302" t="str">
            <v>Prelim Plan</v>
          </cell>
          <cell r="N302" t="str">
            <v>Prelim Plan</v>
          </cell>
          <cell r="O302" t="str">
            <v>Prelim Plan</v>
          </cell>
          <cell r="P302" t="str">
            <v>Average</v>
          </cell>
          <cell r="Q302" t="str">
            <v>Prelim Plan</v>
          </cell>
          <cell r="R302" t="str">
            <v>Prelim Plan</v>
          </cell>
          <cell r="S302" t="str">
            <v>Prelim Plan</v>
          </cell>
          <cell r="T302" t="str">
            <v>Average</v>
          </cell>
          <cell r="U302" t="str">
            <v>Prelim Plan</v>
          </cell>
          <cell r="V302" t="str">
            <v>Prelim Plan</v>
          </cell>
          <cell r="W302" t="str">
            <v>Prelim Plan</v>
          </cell>
          <cell r="X302" t="str">
            <v>Average</v>
          </cell>
          <cell r="Y302" t="str">
            <v>12 Mo Average</v>
          </cell>
        </row>
        <row r="304">
          <cell r="B304" t="str">
            <v>KEY RATIOS</v>
          </cell>
        </row>
        <row r="306">
          <cell r="B306" t="str">
            <v>Days Sales Outstanding (DSO)</v>
          </cell>
        </row>
        <row r="307">
          <cell r="B307" t="str">
            <v>A/R (Net of Allowance &amp; Sls Rtns Rsrv)</v>
          </cell>
          <cell r="D307">
            <v>902665149.04816425</v>
          </cell>
          <cell r="E307">
            <v>852712493.83920693</v>
          </cell>
          <cell r="F307">
            <v>805787135.29614043</v>
          </cell>
          <cell r="I307">
            <v>817677189.01667619</v>
          </cell>
          <cell r="J307">
            <v>817381850.49296904</v>
          </cell>
          <cell r="K307">
            <v>857268185.93458998</v>
          </cell>
          <cell r="M307">
            <v>818607798.33035159</v>
          </cell>
          <cell r="N307">
            <v>792772481.61689448</v>
          </cell>
          <cell r="O307">
            <v>793464523.42637396</v>
          </cell>
          <cell r="Q307">
            <v>819872744.92459774</v>
          </cell>
          <cell r="R307">
            <v>815062995.74248159</v>
          </cell>
          <cell r="S307">
            <v>822020329.43931973</v>
          </cell>
          <cell r="U307">
            <v>840726244.76707339</v>
          </cell>
          <cell r="V307">
            <v>850954838.0058955</v>
          </cell>
          <cell r="W307">
            <v>875055752.23430669</v>
          </cell>
        </row>
        <row r="308">
          <cell r="B308" t="str">
            <v>Average VAT on Sales</v>
          </cell>
        </row>
        <row r="309">
          <cell r="B309" t="str">
            <v>Adj A/R</v>
          </cell>
          <cell r="D309">
            <v>892402354.38063908</v>
          </cell>
          <cell r="E309">
            <v>841965881.95473135</v>
          </cell>
          <cell r="F309">
            <v>794388440.77046847</v>
          </cell>
          <cell r="I309">
            <v>807351234.81820297</v>
          </cell>
          <cell r="J309">
            <v>807062766.5235033</v>
          </cell>
          <cell r="K309">
            <v>844352155.40023875</v>
          </cell>
          <cell r="M309">
            <v>807964439.55172563</v>
          </cell>
          <cell r="N309">
            <v>783806832.76193273</v>
          </cell>
          <cell r="O309">
            <v>784497157.01416016</v>
          </cell>
          <cell r="Q309">
            <v>811087096.06963587</v>
          </cell>
          <cell r="R309">
            <v>806592003.37606943</v>
          </cell>
          <cell r="S309">
            <v>813094184.40115178</v>
          </cell>
          <cell r="U309">
            <v>830952656.98081386</v>
          </cell>
          <cell r="V309">
            <v>840512089.91429245</v>
          </cell>
          <cell r="W309">
            <v>863036286.58545172</v>
          </cell>
        </row>
        <row r="311">
          <cell r="B311" t="str">
            <v>Net Sales</v>
          </cell>
          <cell r="D311">
            <v>824148148.14814818</v>
          </cell>
          <cell r="E311">
            <v>798592592.5925926</v>
          </cell>
          <cell r="F311">
            <v>1124000000</v>
          </cell>
          <cell r="I311">
            <v>838008297.70992362</v>
          </cell>
          <cell r="J311">
            <v>847626618.32061064</v>
          </cell>
          <cell r="K311">
            <v>1092853633.5877862</v>
          </cell>
          <cell r="M311">
            <v>833393297.70992374</v>
          </cell>
          <cell r="N311">
            <v>827210091.60305345</v>
          </cell>
          <cell r="O311">
            <v>1036244938.9312975</v>
          </cell>
          <cell r="Q311">
            <v>861127114.50381696</v>
          </cell>
          <cell r="R311">
            <v>857004977.09923661</v>
          </cell>
          <cell r="S311">
            <v>1079156984.7328243</v>
          </cell>
          <cell r="U311">
            <v>881637572.51908398</v>
          </cell>
          <cell r="V311">
            <v>889194824.42748094</v>
          </cell>
          <cell r="W311">
            <v>1131588450.3816793</v>
          </cell>
        </row>
        <row r="312">
          <cell r="B312" t="str">
            <v>Less: Interco Sales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B313" t="str">
            <v>Sales (excl. Interco)</v>
          </cell>
          <cell r="D313">
            <v>824148148.14814818</v>
          </cell>
          <cell r="E313">
            <v>798592592.5925926</v>
          </cell>
          <cell r="F313">
            <v>1124000000</v>
          </cell>
          <cell r="I313">
            <v>838008297.70992362</v>
          </cell>
          <cell r="J313">
            <v>847626618.32061064</v>
          </cell>
          <cell r="K313">
            <v>1092853633.5877862</v>
          </cell>
          <cell r="M313">
            <v>833393297.70992374</v>
          </cell>
          <cell r="N313">
            <v>827210091.60305345</v>
          </cell>
          <cell r="O313">
            <v>1036244938.9312975</v>
          </cell>
          <cell r="Q313">
            <v>861127114.50381696</v>
          </cell>
          <cell r="R313">
            <v>857004977.09923661</v>
          </cell>
          <cell r="S313">
            <v>1079156984.7328243</v>
          </cell>
          <cell r="U313">
            <v>881637572.51908398</v>
          </cell>
          <cell r="V313">
            <v>889194824.42748094</v>
          </cell>
          <cell r="W313">
            <v>1131588450.3816793</v>
          </cell>
        </row>
        <row r="315">
          <cell r="B315" t="str">
            <v>Fiscal Days in Month</v>
          </cell>
          <cell r="D315">
            <v>28</v>
          </cell>
          <cell r="E315">
            <v>28</v>
          </cell>
          <cell r="F315">
            <v>35</v>
          </cell>
          <cell r="I315">
            <v>28</v>
          </cell>
          <cell r="J315">
            <v>28</v>
          </cell>
          <cell r="K315">
            <v>35</v>
          </cell>
          <cell r="M315">
            <v>28</v>
          </cell>
          <cell r="N315">
            <v>28</v>
          </cell>
          <cell r="O315">
            <v>35</v>
          </cell>
          <cell r="Q315">
            <v>28</v>
          </cell>
          <cell r="R315">
            <v>28</v>
          </cell>
          <cell r="S315">
            <v>35</v>
          </cell>
          <cell r="U315">
            <v>28</v>
          </cell>
          <cell r="V315">
            <v>28</v>
          </cell>
          <cell r="W315">
            <v>35</v>
          </cell>
        </row>
        <row r="317">
          <cell r="B317" t="str">
            <v>A/R left from previous month</v>
          </cell>
          <cell r="E317">
            <v>43373289.362138748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B318" t="str">
            <v>A/R left from 2 months ago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</row>
        <row r="320">
          <cell r="B320" t="str">
            <v>A/R days current month</v>
          </cell>
          <cell r="F320">
            <v>24.736294863849107</v>
          </cell>
          <cell r="I320">
            <v>26.975669139179203</v>
          </cell>
          <cell r="J320">
            <v>26.660037538026678</v>
          </cell>
          <cell r="K320">
            <v>27.041430371594672</v>
          </cell>
          <cell r="M320">
            <v>27.145651842430134</v>
          </cell>
          <cell r="N320">
            <v>26.530855389836621</v>
          </cell>
          <cell r="O320">
            <v>26.497017706849341</v>
          </cell>
          <cell r="Q320">
            <v>26.372922542377037</v>
          </cell>
          <cell r="R320">
            <v>26.352911240928268</v>
          </cell>
          <cell r="S320">
            <v>26.37085878759888</v>
          </cell>
          <cell r="U320">
            <v>26.390293608952511</v>
          </cell>
          <cell r="V320">
            <v>26.467021479520042</v>
          </cell>
          <cell r="W320">
            <v>26.69368887628924</v>
          </cell>
        </row>
        <row r="321">
          <cell r="B321" t="str">
            <v>A/R days previous month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B322" t="str">
            <v>A/R days 2 months ago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</row>
        <row r="324">
          <cell r="B324" t="str">
            <v>DSO</v>
          </cell>
          <cell r="F324">
            <v>24.736294863849107</v>
          </cell>
          <cell r="I324">
            <v>26.975669139179203</v>
          </cell>
          <cell r="J324">
            <v>26.660037538026678</v>
          </cell>
          <cell r="K324">
            <v>27.041430371594672</v>
          </cell>
          <cell r="L324">
            <v>26.892379016266847</v>
          </cell>
          <cell r="M324">
            <v>27.145651842430134</v>
          </cell>
          <cell r="N324">
            <v>26.530855389836621</v>
          </cell>
          <cell r="O324">
            <v>26.497017706849341</v>
          </cell>
          <cell r="P324">
            <v>26.724508313038701</v>
          </cell>
          <cell r="Q324">
            <v>26.372922542377037</v>
          </cell>
          <cell r="R324">
            <v>26.352911240928268</v>
          </cell>
          <cell r="S324">
            <v>26.37085878759888</v>
          </cell>
          <cell r="T324">
            <v>26.365564190301395</v>
          </cell>
          <cell r="U324">
            <v>26.390293608952511</v>
          </cell>
          <cell r="V324">
            <v>26.467021479520042</v>
          </cell>
          <cell r="W324">
            <v>26.69368887628924</v>
          </cell>
          <cell r="X324">
            <v>26.517001321587262</v>
          </cell>
          <cell r="Y324">
            <v>26.62486321029855</v>
          </cell>
        </row>
        <row r="326">
          <cell r="B326" t="str">
            <v>Days Purchases Outstanding (DPO)</v>
          </cell>
        </row>
        <row r="327">
          <cell r="B327" t="str">
            <v>A/P Trade</v>
          </cell>
          <cell r="D327">
            <v>1265456784.5208488</v>
          </cell>
          <cell r="E327">
            <v>1105349632.6607385</v>
          </cell>
          <cell r="F327">
            <v>991803124.92997575</v>
          </cell>
          <cell r="I327">
            <v>1202616306.8678913</v>
          </cell>
          <cell r="J327">
            <v>1175621886.0180838</v>
          </cell>
          <cell r="K327">
            <v>1208895069.9083738</v>
          </cell>
          <cell r="M327">
            <v>1147507975.3887126</v>
          </cell>
          <cell r="N327">
            <v>1118161667.0088077</v>
          </cell>
          <cell r="O327">
            <v>1139501000.1004963</v>
          </cell>
          <cell r="Q327">
            <v>1205542294.7249806</v>
          </cell>
          <cell r="R327">
            <v>1181391121.846776</v>
          </cell>
          <cell r="S327">
            <v>1197673529.4241834</v>
          </cell>
          <cell r="U327">
            <v>1224744422.3850126</v>
          </cell>
          <cell r="V327">
            <v>1222073222.6609101</v>
          </cell>
          <cell r="W327">
            <v>1285323275.9801278</v>
          </cell>
        </row>
        <row r="328">
          <cell r="B328" t="str">
            <v>Average VAT% on Purchases</v>
          </cell>
        </row>
        <row r="329">
          <cell r="B329" t="str">
            <v>Adj A/P</v>
          </cell>
          <cell r="D329">
            <v>1259446716.2036438</v>
          </cell>
          <cell r="E329">
            <v>1098760342.4087701</v>
          </cell>
          <cell r="F329">
            <v>984126025.44252539</v>
          </cell>
          <cell r="I329">
            <v>1195865322.1303339</v>
          </cell>
          <cell r="J329">
            <v>1168693874.2724328</v>
          </cell>
          <cell r="K329">
            <v>1200098803.8779075</v>
          </cell>
          <cell r="M329">
            <v>1141109755.4038165</v>
          </cell>
          <cell r="N329">
            <v>1112139365.3961489</v>
          </cell>
          <cell r="O329">
            <v>1133673093.0412121</v>
          </cell>
          <cell r="Q329">
            <v>1199437666.5051985</v>
          </cell>
          <cell r="R329">
            <v>1175037154.6645496</v>
          </cell>
          <cell r="S329">
            <v>1191295477.0431776</v>
          </cell>
          <cell r="U329">
            <v>1217600450.3510857</v>
          </cell>
          <cell r="V329">
            <v>1213804573.106426</v>
          </cell>
          <cell r="W329">
            <v>1275186907.8538537</v>
          </cell>
        </row>
        <row r="331">
          <cell r="B331" t="str">
            <v>Ending Inventory</v>
          </cell>
          <cell r="D331">
            <v>809048904.72051919</v>
          </cell>
          <cell r="E331">
            <v>740987797.20139432</v>
          </cell>
          <cell r="F331">
            <v>659407030.55017245</v>
          </cell>
          <cell r="I331">
            <v>807866461.21442556</v>
          </cell>
          <cell r="J331">
            <v>812645348.36742866</v>
          </cell>
          <cell r="K331">
            <v>746247295.16422904</v>
          </cell>
          <cell r="M331">
            <v>804712325.71584177</v>
          </cell>
          <cell r="N331">
            <v>795206987.80962503</v>
          </cell>
          <cell r="O331">
            <v>714529186.9104681</v>
          </cell>
          <cell r="Q331">
            <v>823758417.55535054</v>
          </cell>
          <cell r="R331">
            <v>818536668.12488878</v>
          </cell>
          <cell r="S331">
            <v>745381777.43625212</v>
          </cell>
          <cell r="U331">
            <v>838925065.95342517</v>
          </cell>
          <cell r="V331">
            <v>839461384.53341043</v>
          </cell>
          <cell r="W331">
            <v>782784878.91536725</v>
          </cell>
        </row>
        <row r="332">
          <cell r="B332" t="str">
            <v>Less: Beginning Inventory</v>
          </cell>
          <cell r="D332">
            <v>-654089261.17937505</v>
          </cell>
          <cell r="E332">
            <v>-809048904.72051919</v>
          </cell>
          <cell r="F332">
            <v>-740987797.20139432</v>
          </cell>
          <cell r="I332">
            <v>-659407030.55017245</v>
          </cell>
          <cell r="J332">
            <v>-807866461.21442556</v>
          </cell>
          <cell r="K332">
            <v>-812645348.36742866</v>
          </cell>
          <cell r="M332">
            <v>-746247295.16422904</v>
          </cell>
          <cell r="N332">
            <v>-804712325.71584177</v>
          </cell>
          <cell r="O332">
            <v>-795206987.80962503</v>
          </cell>
          <cell r="Q332">
            <v>-714529186.9104681</v>
          </cell>
          <cell r="R332">
            <v>-823758417.55535054</v>
          </cell>
          <cell r="S332">
            <v>-818536668.12488878</v>
          </cell>
          <cell r="U332">
            <v>-745381777.43625212</v>
          </cell>
          <cell r="V332">
            <v>-838925065.95342517</v>
          </cell>
          <cell r="W332">
            <v>-839461384.53341043</v>
          </cell>
        </row>
        <row r="333">
          <cell r="B333" t="str">
            <v>Increase/(Decrease) to Inventory</v>
          </cell>
          <cell r="D333">
            <v>154959643.54114413</v>
          </cell>
          <cell r="E333">
            <v>-68061107.519124895</v>
          </cell>
          <cell r="F333">
            <v>-81580766.651221812</v>
          </cell>
          <cell r="I333">
            <v>148459430.66425312</v>
          </cell>
          <cell r="J333">
            <v>4778887.1530030817</v>
          </cell>
          <cell r="K333">
            <v>-66398053.20319961</v>
          </cell>
          <cell r="M333">
            <v>58465030.551612809</v>
          </cell>
          <cell r="N333">
            <v>-9505337.9062168449</v>
          </cell>
          <cell r="O333">
            <v>-80677800.899156898</v>
          </cell>
          <cell r="Q333">
            <v>109229230.64488244</v>
          </cell>
          <cell r="R333">
            <v>-5221749.4304617941</v>
          </cell>
          <cell r="S333">
            <v>-73154890.688636571</v>
          </cell>
          <cell r="U333">
            <v>93543288.517172948</v>
          </cell>
          <cell r="V333">
            <v>536318.57998536527</v>
          </cell>
          <cell r="W333">
            <v>-56676505.618043274</v>
          </cell>
        </row>
        <row r="335">
          <cell r="B335" t="str">
            <v>COS</v>
          </cell>
          <cell r="D335">
            <v>786053685.56776798</v>
          </cell>
          <cell r="E335">
            <v>760777755.80950415</v>
          </cell>
          <cell r="F335">
            <v>1066084151.2238345</v>
          </cell>
          <cell r="I335">
            <v>798473738.99768186</v>
          </cell>
          <cell r="J335">
            <v>808160065.59816837</v>
          </cell>
          <cell r="K335">
            <v>1040937489.8142986</v>
          </cell>
          <cell r="M335">
            <v>793957213.59661341</v>
          </cell>
          <cell r="N335">
            <v>788635982.60726953</v>
          </cell>
          <cell r="O335">
            <v>987017144.15398598</v>
          </cell>
          <cell r="Q335">
            <v>820003732.43854856</v>
          </cell>
          <cell r="R335">
            <v>816672818.18259621</v>
          </cell>
          <cell r="S335">
            <v>1027334785.3393435</v>
          </cell>
          <cell r="U335">
            <v>839321564.31184506</v>
          </cell>
          <cell r="V335">
            <v>847079121.6511215</v>
          </cell>
          <cell r="W335">
            <v>1076899555.0839417</v>
          </cell>
        </row>
        <row r="336">
          <cell r="B336" t="str">
            <v>Less: Interco COS</v>
          </cell>
          <cell r="D336">
            <v>0</v>
          </cell>
          <cell r="E336">
            <v>0</v>
          </cell>
          <cell r="F336">
            <v>0</v>
          </cell>
          <cell r="I336">
            <v>0</v>
          </cell>
          <cell r="J336">
            <v>0</v>
          </cell>
          <cell r="K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B337" t="str">
            <v>COS (excl. Interco)</v>
          </cell>
          <cell r="D337">
            <v>786053685.56776798</v>
          </cell>
          <cell r="E337">
            <v>760777755.80950415</v>
          </cell>
          <cell r="F337">
            <v>1066084151.2238345</v>
          </cell>
          <cell r="I337">
            <v>798473738.99768186</v>
          </cell>
          <cell r="J337">
            <v>808160065.59816837</v>
          </cell>
          <cell r="K337">
            <v>1040937489.8142986</v>
          </cell>
          <cell r="M337">
            <v>793957213.59661341</v>
          </cell>
          <cell r="N337">
            <v>788635982.60726953</v>
          </cell>
          <cell r="O337">
            <v>987017144.15398598</v>
          </cell>
          <cell r="Q337">
            <v>820003732.43854856</v>
          </cell>
          <cell r="R337">
            <v>816672818.18259621</v>
          </cell>
          <cell r="S337">
            <v>1027334785.3393435</v>
          </cell>
          <cell r="U337">
            <v>839321564.31184506</v>
          </cell>
          <cell r="V337">
            <v>847079121.6511215</v>
          </cell>
          <cell r="W337">
            <v>1076899555.0839417</v>
          </cell>
        </row>
        <row r="339">
          <cell r="B339" t="str">
            <v>Purchases</v>
          </cell>
          <cell r="D339">
            <v>941013329.10891211</v>
          </cell>
          <cell r="E339">
            <v>692716648.29037929</v>
          </cell>
          <cell r="F339">
            <v>984503384.57261276</v>
          </cell>
          <cell r="I339">
            <v>946933169.66193497</v>
          </cell>
          <cell r="J339">
            <v>812938952.75117147</v>
          </cell>
          <cell r="K339">
            <v>974539436.611099</v>
          </cell>
          <cell r="M339">
            <v>852422244.14822626</v>
          </cell>
          <cell r="N339">
            <v>779130644.70105267</v>
          </cell>
          <cell r="O339">
            <v>906339343.25482905</v>
          </cell>
          <cell r="Q339">
            <v>929232963.08343101</v>
          </cell>
          <cell r="R339">
            <v>811451068.75213444</v>
          </cell>
          <cell r="S339">
            <v>954179894.65070701</v>
          </cell>
          <cell r="U339">
            <v>932864852.829018</v>
          </cell>
          <cell r="V339">
            <v>847615440.23110688</v>
          </cell>
          <cell r="W339">
            <v>1020223049.4658984</v>
          </cell>
        </row>
        <row r="341">
          <cell r="B341" t="str">
            <v>Fiscal Days in Month</v>
          </cell>
          <cell r="D341">
            <v>28</v>
          </cell>
          <cell r="E341">
            <v>28</v>
          </cell>
          <cell r="F341">
            <v>35</v>
          </cell>
          <cell r="I341">
            <v>28</v>
          </cell>
          <cell r="J341">
            <v>28</v>
          </cell>
          <cell r="K341">
            <v>35</v>
          </cell>
          <cell r="M341">
            <v>28</v>
          </cell>
          <cell r="N341">
            <v>28</v>
          </cell>
          <cell r="O341">
            <v>35</v>
          </cell>
          <cell r="Q341">
            <v>28</v>
          </cell>
          <cell r="R341">
            <v>28</v>
          </cell>
          <cell r="S341">
            <v>35</v>
          </cell>
          <cell r="U341">
            <v>28</v>
          </cell>
          <cell r="V341">
            <v>28</v>
          </cell>
          <cell r="W341">
            <v>35</v>
          </cell>
        </row>
        <row r="343">
          <cell r="B343" t="str">
            <v>A/P left from previous month</v>
          </cell>
          <cell r="E343">
            <v>406043694.1183908</v>
          </cell>
          <cell r="F343">
            <v>0</v>
          </cell>
          <cell r="I343">
            <v>248932152.46839893</v>
          </cell>
          <cell r="J343">
            <v>355754921.52126133</v>
          </cell>
          <cell r="K343">
            <v>225559367.26680851</v>
          </cell>
          <cell r="M343">
            <v>288687511.2555902</v>
          </cell>
          <cell r="N343">
            <v>333008720.69509625</v>
          </cell>
          <cell r="O343">
            <v>227333749.78638303</v>
          </cell>
          <cell r="Q343">
            <v>270204703.42176747</v>
          </cell>
          <cell r="R343">
            <v>363586085.91241515</v>
          </cell>
          <cell r="S343">
            <v>237115582.3924706</v>
          </cell>
          <cell r="U343">
            <v>284735597.52206767</v>
          </cell>
          <cell r="V343">
            <v>366189132.87531912</v>
          </cell>
          <cell r="W343">
            <v>254963858.38795531</v>
          </cell>
        </row>
        <row r="344">
          <cell r="B344" t="str">
            <v>A/P left from 2 months ago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O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</row>
        <row r="346">
          <cell r="B346" t="str">
            <v>A/P days current month</v>
          </cell>
          <cell r="F346">
            <v>34.986584536163079</v>
          </cell>
          <cell r="I346">
            <v>28</v>
          </cell>
          <cell r="J346">
            <v>28</v>
          </cell>
          <cell r="K346">
            <v>35</v>
          </cell>
          <cell r="M346">
            <v>28</v>
          </cell>
          <cell r="N346">
            <v>28</v>
          </cell>
          <cell r="O346">
            <v>35</v>
          </cell>
          <cell r="Q346">
            <v>28</v>
          </cell>
          <cell r="R346">
            <v>28</v>
          </cell>
          <cell r="S346">
            <v>35</v>
          </cell>
          <cell r="U346">
            <v>28</v>
          </cell>
          <cell r="V346">
            <v>28</v>
          </cell>
          <cell r="W346">
            <v>35</v>
          </cell>
        </row>
        <row r="347">
          <cell r="B347" t="str">
            <v>A/P days previous month</v>
          </cell>
          <cell r="F347">
            <v>0</v>
          </cell>
          <cell r="I347">
            <v>8.8497667686294843</v>
          </cell>
          <cell r="J347">
            <v>10.519367281380109</v>
          </cell>
          <cell r="K347">
            <v>7.76892565191641</v>
          </cell>
          <cell r="M347">
            <v>10.368039008335995</v>
          </cell>
          <cell r="N347">
            <v>10.93852752373895</v>
          </cell>
          <cell r="O347">
            <v>8.1698044317857192</v>
          </cell>
          <cell r="Q347">
            <v>10.434463305763012</v>
          </cell>
          <cell r="R347">
            <v>10.955713809125363</v>
          </cell>
          <cell r="S347">
            <v>8.1819305718570643</v>
          </cell>
          <cell r="U347">
            <v>10.444305071970199</v>
          </cell>
          <cell r="V347">
            <v>10.991190941983351</v>
          </cell>
          <cell r="W347">
            <v>8.4224374592754785</v>
          </cell>
        </row>
        <row r="348">
          <cell r="B348" t="str">
            <v>A/P days 2 months ago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</row>
        <row r="350">
          <cell r="B350" t="str">
            <v>DPO</v>
          </cell>
          <cell r="F350">
            <v>34.986584536163079</v>
          </cell>
          <cell r="I350">
            <v>36.849766768629486</v>
          </cell>
          <cell r="J350">
            <v>38.519367281380113</v>
          </cell>
          <cell r="K350">
            <v>42.768925651916412</v>
          </cell>
          <cell r="L350">
            <v>39.379353233975337</v>
          </cell>
          <cell r="M350">
            <v>38.368039008335998</v>
          </cell>
          <cell r="N350">
            <v>38.938527523738948</v>
          </cell>
          <cell r="O350">
            <v>43.169804431785721</v>
          </cell>
          <cell r="P350">
            <v>40.158790321286894</v>
          </cell>
          <cell r="Q350">
            <v>38.434463305763011</v>
          </cell>
          <cell r="R350">
            <v>38.955713809125363</v>
          </cell>
          <cell r="S350">
            <v>43.181930571857066</v>
          </cell>
          <cell r="T350">
            <v>40.190702562248482</v>
          </cell>
          <cell r="U350">
            <v>38.444305071970199</v>
          </cell>
          <cell r="V350">
            <v>38.991190941983348</v>
          </cell>
          <cell r="W350">
            <v>43.422437459275478</v>
          </cell>
          <cell r="X350">
            <v>40.285977824409677</v>
          </cell>
          <cell r="Y350">
            <v>40.003705985480096</v>
          </cell>
        </row>
        <row r="352">
          <cell r="B352" t="str">
            <v>Total Inventory Days</v>
          </cell>
        </row>
        <row r="353">
          <cell r="B353" t="str">
            <v>Inventory (Incl Prepaid, Net of E&amp;O Reserve)</v>
          </cell>
          <cell r="D353">
            <v>809048904.72051919</v>
          </cell>
          <cell r="E353">
            <v>740987797.20139432</v>
          </cell>
          <cell r="F353">
            <v>659407030.55017245</v>
          </cell>
          <cell r="I353">
            <v>807866461.21442556</v>
          </cell>
          <cell r="J353">
            <v>812645348.36742866</v>
          </cell>
          <cell r="K353">
            <v>746247295.16422904</v>
          </cell>
          <cell r="M353">
            <v>804712325.71584177</v>
          </cell>
          <cell r="N353">
            <v>795206987.80962503</v>
          </cell>
          <cell r="O353">
            <v>714529186.9104681</v>
          </cell>
          <cell r="Q353">
            <v>823758417.55535054</v>
          </cell>
          <cell r="R353">
            <v>818536668.12488878</v>
          </cell>
          <cell r="S353">
            <v>745381777.43625212</v>
          </cell>
          <cell r="U353">
            <v>838925065.95342517</v>
          </cell>
          <cell r="V353">
            <v>839461384.53341043</v>
          </cell>
          <cell r="W353">
            <v>782784878.91536725</v>
          </cell>
        </row>
        <row r="354">
          <cell r="B354" t="str">
            <v>COS</v>
          </cell>
          <cell r="D354">
            <v>786053685.56776798</v>
          </cell>
          <cell r="E354">
            <v>760777755.80950415</v>
          </cell>
          <cell r="F354">
            <v>1066084151.2238345</v>
          </cell>
          <cell r="I354">
            <v>798473738.99768186</v>
          </cell>
          <cell r="J354">
            <v>808160065.59816837</v>
          </cell>
          <cell r="K354">
            <v>1040937489.8142986</v>
          </cell>
          <cell r="M354">
            <v>793957213.59661341</v>
          </cell>
          <cell r="N354">
            <v>788635982.60726953</v>
          </cell>
          <cell r="O354">
            <v>987017144.15398598</v>
          </cell>
          <cell r="Q354">
            <v>820003732.43854856</v>
          </cell>
          <cell r="R354">
            <v>816672818.18259621</v>
          </cell>
          <cell r="S354">
            <v>1027334785.3393435</v>
          </cell>
          <cell r="U354">
            <v>839321564.31184506</v>
          </cell>
          <cell r="V354">
            <v>847079121.6511215</v>
          </cell>
          <cell r="W354">
            <v>1076899555.0839417</v>
          </cell>
        </row>
        <row r="356">
          <cell r="B356" t="str">
            <v>Fiscal Days in Month</v>
          </cell>
          <cell r="D356">
            <v>28</v>
          </cell>
          <cell r="E356">
            <v>28</v>
          </cell>
          <cell r="F356">
            <v>35</v>
          </cell>
          <cell r="I356">
            <v>28</v>
          </cell>
          <cell r="J356">
            <v>28</v>
          </cell>
          <cell r="K356">
            <v>35</v>
          </cell>
          <cell r="M356">
            <v>28</v>
          </cell>
          <cell r="N356">
            <v>28</v>
          </cell>
          <cell r="O356">
            <v>35</v>
          </cell>
          <cell r="Q356">
            <v>28</v>
          </cell>
          <cell r="R356">
            <v>28</v>
          </cell>
          <cell r="S356">
            <v>35</v>
          </cell>
          <cell r="U356">
            <v>28</v>
          </cell>
          <cell r="V356">
            <v>28</v>
          </cell>
          <cell r="W356">
            <v>35</v>
          </cell>
        </row>
        <row r="358">
          <cell r="B358" t="str">
            <v>Inventory left from previous month</v>
          </cell>
          <cell r="E358">
            <v>0</v>
          </cell>
          <cell r="F358">
            <v>0</v>
          </cell>
          <cell r="I358">
            <v>9392722.2167437077</v>
          </cell>
          <cell r="J358">
            <v>4485282.7692602873</v>
          </cell>
          <cell r="K358">
            <v>0</v>
          </cell>
          <cell r="M358">
            <v>10755112.119228363</v>
          </cell>
          <cell r="N358">
            <v>6571005.202355504</v>
          </cell>
          <cell r="O358">
            <v>0</v>
          </cell>
          <cell r="Q358">
            <v>3754685.1168019772</v>
          </cell>
          <cell r="R358">
            <v>1863849.9422925711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</row>
        <row r="359">
          <cell r="B359" t="str">
            <v>Inventory left from 2 months ago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M359">
            <v>0</v>
          </cell>
          <cell r="N359">
            <v>0</v>
          </cell>
          <cell r="O359">
            <v>0</v>
          </cell>
          <cell r="Q359">
            <v>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</row>
        <row r="361">
          <cell r="B361" t="str">
            <v>Inventory days current month</v>
          </cell>
          <cell r="F361">
            <v>21.648615677066125</v>
          </cell>
          <cell r="I361">
            <v>28</v>
          </cell>
          <cell r="J361">
            <v>28</v>
          </cell>
          <cell r="K361">
            <v>25.091473394245352</v>
          </cell>
          <cell r="M361">
            <v>28</v>
          </cell>
          <cell r="N361">
            <v>28</v>
          </cell>
          <cell r="O361">
            <v>25.337474318444837</v>
          </cell>
          <cell r="Q361">
            <v>28</v>
          </cell>
          <cell r="R361">
            <v>28</v>
          </cell>
          <cell r="S361">
            <v>25.394216746638691</v>
          </cell>
          <cell r="U361">
            <v>27.986772704875204</v>
          </cell>
          <cell r="V361">
            <v>27.748197501456353</v>
          </cell>
          <cell r="W361">
            <v>25.441064241039903</v>
          </cell>
        </row>
        <row r="362">
          <cell r="B362" t="str">
            <v>Inventory days previous month</v>
          </cell>
          <cell r="F362">
            <v>0</v>
          </cell>
          <cell r="I362">
            <v>0.30836709954710378</v>
          </cell>
          <cell r="J362">
            <v>0.15728496931776068</v>
          </cell>
          <cell r="K362">
            <v>0</v>
          </cell>
          <cell r="M362">
            <v>0.36162490817786469</v>
          </cell>
          <cell r="N362">
            <v>0.23173559294523036</v>
          </cell>
          <cell r="O362">
            <v>0</v>
          </cell>
          <cell r="Q362">
            <v>0.13314254961671376</v>
          </cell>
          <cell r="R362">
            <v>6.3643366877117191E-2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</row>
        <row r="363">
          <cell r="B363" t="str">
            <v>Inventory days 2 months ago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M363">
            <v>0</v>
          </cell>
          <cell r="N363">
            <v>0</v>
          </cell>
          <cell r="O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</row>
        <row r="365">
          <cell r="B365" t="str">
            <v>Total Inventory Days</v>
          </cell>
          <cell r="F365">
            <v>21.648615677066125</v>
          </cell>
          <cell r="I365">
            <v>28.308367099547105</v>
          </cell>
          <cell r="J365">
            <v>28.157284969317761</v>
          </cell>
          <cell r="K365">
            <v>25.091473394245352</v>
          </cell>
          <cell r="L365">
            <v>27.185708487703408</v>
          </cell>
          <cell r="M365">
            <v>28.361624908177866</v>
          </cell>
          <cell r="N365">
            <v>28.231735592945231</v>
          </cell>
          <cell r="O365">
            <v>25.337474318444837</v>
          </cell>
          <cell r="P365">
            <v>27.310278273189311</v>
          </cell>
          <cell r="Q365">
            <v>28.133142549616714</v>
          </cell>
          <cell r="R365">
            <v>28.063643366877116</v>
          </cell>
          <cell r="S365">
            <v>25.394216746638691</v>
          </cell>
          <cell r="T365">
            <v>27.197000887710839</v>
          </cell>
          <cell r="U365">
            <v>27.986772704875204</v>
          </cell>
          <cell r="V365">
            <v>27.748197501456353</v>
          </cell>
          <cell r="W365">
            <v>25.441064241039903</v>
          </cell>
          <cell r="X365">
            <v>27.058678149123818</v>
          </cell>
          <cell r="Y365">
            <v>27.187916449431846</v>
          </cell>
        </row>
        <row r="367">
          <cell r="B367" t="str">
            <v>Total Inventory Turns</v>
          </cell>
          <cell r="F367">
            <v>16.81400813011847</v>
          </cell>
          <cell r="I367">
            <v>12.893714381916416</v>
          </cell>
          <cell r="J367">
            <v>12.962897537803475</v>
          </cell>
          <cell r="K367">
            <v>14.546774287225061</v>
          </cell>
          <cell r="L367">
            <v>13.467795402314984</v>
          </cell>
          <cell r="M367">
            <v>12.869502406216329</v>
          </cell>
          <cell r="N367">
            <v>12.928712753005843</v>
          </cell>
          <cell r="O367">
            <v>14.405540008156699</v>
          </cell>
          <cell r="P367">
            <v>13.401251722459625</v>
          </cell>
          <cell r="Q367">
            <v>12.974021631471553</v>
          </cell>
          <cell r="R367">
            <v>13.006151597222805</v>
          </cell>
          <cell r="S367">
            <v>14.373351367425549</v>
          </cell>
          <cell r="T367">
            <v>13.451174865373304</v>
          </cell>
          <cell r="U367">
            <v>13.041875311918984</v>
          </cell>
          <cell r="V367">
            <v>13.154007570432031</v>
          </cell>
          <cell r="W367">
            <v>14.346884098158334</v>
          </cell>
          <cell r="X367">
            <v>13.514255660169782</v>
          </cell>
          <cell r="Y367">
            <v>13.458619412579424</v>
          </cell>
        </row>
        <row r="369">
          <cell r="B369" t="str">
            <v>INCOME STATEMENT (US$)</v>
          </cell>
          <cell r="I369" t="str">
            <v>Jan-04</v>
          </cell>
          <cell r="J369" t="str">
            <v>Feb-04</v>
          </cell>
          <cell r="K369" t="str">
            <v>Mar-04</v>
          </cell>
          <cell r="L369" t="str">
            <v>Q1-04</v>
          </cell>
          <cell r="M369" t="str">
            <v>Apr-04</v>
          </cell>
          <cell r="N369" t="str">
            <v>May-04</v>
          </cell>
          <cell r="O369" t="str">
            <v>Jun-04</v>
          </cell>
          <cell r="P369" t="str">
            <v>Q2-04</v>
          </cell>
          <cell r="Q369" t="str">
            <v>Jul-04</v>
          </cell>
          <cell r="R369" t="str">
            <v>Aug-04</v>
          </cell>
          <cell r="S369" t="str">
            <v>Sep-04</v>
          </cell>
          <cell r="T369" t="str">
            <v>Q3-04</v>
          </cell>
          <cell r="U369" t="str">
            <v>Oct-04</v>
          </cell>
          <cell r="V369" t="str">
            <v>Nov-04</v>
          </cell>
          <cell r="W369" t="str">
            <v>Dec-04</v>
          </cell>
          <cell r="X369" t="str">
            <v>Q4-04</v>
          </cell>
          <cell r="Y369" t="str">
            <v>Year-04</v>
          </cell>
        </row>
        <row r="370">
          <cell r="B370">
            <v>0</v>
          </cell>
          <cell r="I370" t="str">
            <v>Prelim Plan</v>
          </cell>
          <cell r="J370" t="str">
            <v>Prelim Plan</v>
          </cell>
          <cell r="K370" t="str">
            <v>Prelim Plan</v>
          </cell>
          <cell r="L370" t="str">
            <v>Average</v>
          </cell>
          <cell r="M370" t="str">
            <v>Prelim Plan</v>
          </cell>
          <cell r="N370" t="str">
            <v>Prelim Plan</v>
          </cell>
          <cell r="O370" t="str">
            <v>Prelim Plan</v>
          </cell>
          <cell r="P370" t="str">
            <v>Average</v>
          </cell>
          <cell r="Q370" t="str">
            <v>Prelim Plan</v>
          </cell>
          <cell r="R370" t="str">
            <v>Prelim Plan</v>
          </cell>
          <cell r="S370" t="str">
            <v>Prelim Plan</v>
          </cell>
          <cell r="T370" t="str">
            <v>Average</v>
          </cell>
          <cell r="U370" t="str">
            <v>Prelim Plan</v>
          </cell>
          <cell r="V370" t="str">
            <v>Prelim Plan</v>
          </cell>
          <cell r="W370" t="str">
            <v>Prelim Plan</v>
          </cell>
          <cell r="X370" t="str">
            <v>Average</v>
          </cell>
          <cell r="Y370" t="str">
            <v>12 Mo Average</v>
          </cell>
        </row>
        <row r="371">
          <cell r="B371" t="str">
            <v>DEBT CALCULATION</v>
          </cell>
        </row>
        <row r="373">
          <cell r="B373" t="str">
            <v>Debt Components:</v>
          </cell>
        </row>
        <row r="374">
          <cell r="B374" t="str">
            <v>Notes Payable</v>
          </cell>
          <cell r="I374">
            <v>0</v>
          </cell>
        </row>
        <row r="375">
          <cell r="B375" t="str">
            <v>Revolving Lines of Credit</v>
          </cell>
          <cell r="I375">
            <v>4482011.4127039863</v>
          </cell>
        </row>
        <row r="376">
          <cell r="B376" t="str">
            <v>Bonds</v>
          </cell>
          <cell r="I376">
            <v>64457589.770000003</v>
          </cell>
        </row>
        <row r="377">
          <cell r="B377" t="str">
            <v>A/R Securitization</v>
          </cell>
          <cell r="I377">
            <v>25000000</v>
          </cell>
        </row>
        <row r="378">
          <cell r="B378" t="str">
            <v>Subtotal</v>
          </cell>
          <cell r="I378">
            <v>93939601.182703987</v>
          </cell>
        </row>
        <row r="380">
          <cell r="B380" t="str">
            <v>Intercompany Debt</v>
          </cell>
        </row>
        <row r="381">
          <cell r="B381" t="str">
            <v>A/R - US</v>
          </cell>
          <cell r="I381">
            <v>-420688150.19</v>
          </cell>
        </row>
        <row r="382">
          <cell r="B382" t="str">
            <v>A/R - Latin America</v>
          </cell>
          <cell r="I382">
            <v>-45000000</v>
          </cell>
        </row>
        <row r="383">
          <cell r="B383" t="str">
            <v>A/R - Canada</v>
          </cell>
          <cell r="I383">
            <v>-15000000</v>
          </cell>
        </row>
        <row r="384">
          <cell r="B384" t="str">
            <v>A/R - Europe</v>
          </cell>
          <cell r="I384">
            <v>-10000000</v>
          </cell>
        </row>
        <row r="385">
          <cell r="B385" t="str">
            <v>A/R - Europe with Others</v>
          </cell>
          <cell r="I385">
            <v>-25000000</v>
          </cell>
        </row>
        <row r="386">
          <cell r="B386" t="str">
            <v>A/R - IM Macrotron</v>
          </cell>
          <cell r="I386">
            <v>0</v>
          </cell>
        </row>
        <row r="387">
          <cell r="B387" t="str">
            <v>A/R - IM Funding</v>
          </cell>
          <cell r="I387">
            <v>0</v>
          </cell>
        </row>
        <row r="388">
          <cell r="B388" t="str">
            <v>Subtotal</v>
          </cell>
          <cell r="I388">
            <v>-515688150.19</v>
          </cell>
        </row>
        <row r="390">
          <cell r="B390" t="str">
            <v>Total Debt</v>
          </cell>
          <cell r="I390">
            <v>-421748549.00729603</v>
          </cell>
        </row>
        <row r="392">
          <cell r="B392" t="str">
            <v>Debt to Capitalization Ratio (w/o A/R</v>
          </cell>
          <cell r="I392">
            <v>-0.45067778917127216</v>
          </cell>
        </row>
        <row r="393">
          <cell r="B393" t="str">
            <v xml:space="preserve">          Securitization)</v>
          </cell>
        </row>
        <row r="394">
          <cell r="B394" t="str">
            <v>Debt to Capitalization Ratio (w/ A/R</v>
          </cell>
          <cell r="I394">
            <v>-0.4129315498172304</v>
          </cell>
        </row>
        <row r="395">
          <cell r="B395" t="str">
            <v xml:space="preserve">          Securitization)</v>
          </cell>
        </row>
        <row r="397">
          <cell r="I397" t="str">
            <v>Jan-04</v>
          </cell>
          <cell r="J397" t="str">
            <v>Feb-04</v>
          </cell>
          <cell r="K397" t="str">
            <v>Mar-04</v>
          </cell>
          <cell r="L397" t="str">
            <v>Q1-04</v>
          </cell>
          <cell r="M397" t="str">
            <v>Apr-04</v>
          </cell>
          <cell r="N397" t="str">
            <v>May-04</v>
          </cell>
          <cell r="O397" t="str">
            <v>Jun-04</v>
          </cell>
          <cell r="P397" t="str">
            <v>Q2-04</v>
          </cell>
          <cell r="Q397" t="str">
            <v>Jul-04</v>
          </cell>
          <cell r="R397" t="str">
            <v>Aug-04</v>
          </cell>
          <cell r="S397" t="str">
            <v>Sep-04</v>
          </cell>
          <cell r="T397" t="str">
            <v>Q3-04</v>
          </cell>
          <cell r="U397" t="str">
            <v>Oct-04</v>
          </cell>
          <cell r="V397" t="str">
            <v>Nov-04</v>
          </cell>
          <cell r="W397" t="str">
            <v>Dec-04</v>
          </cell>
          <cell r="X397" t="str">
            <v>Q4-04</v>
          </cell>
          <cell r="Y397" t="str">
            <v>Year-04</v>
          </cell>
        </row>
        <row r="398">
          <cell r="B398" t="str">
            <v>ROIC without Horizon Calc</v>
          </cell>
          <cell r="I398" t="str">
            <v>Prelim Plan</v>
          </cell>
          <cell r="J398" t="str">
            <v>Prelim Plan</v>
          </cell>
          <cell r="K398" t="str">
            <v>Prelim Plan</v>
          </cell>
          <cell r="L398" t="str">
            <v>Prelim Plan</v>
          </cell>
          <cell r="M398" t="str">
            <v>Prelim Plan</v>
          </cell>
          <cell r="N398" t="str">
            <v>Prelim Plan</v>
          </cell>
          <cell r="O398" t="str">
            <v>Prelim Plan</v>
          </cell>
          <cell r="P398" t="str">
            <v>Prelim Plan</v>
          </cell>
          <cell r="Q398" t="str">
            <v>Prelim Plan</v>
          </cell>
          <cell r="R398" t="str">
            <v>Prelim Plan</v>
          </cell>
          <cell r="S398" t="str">
            <v>Prelim Plan</v>
          </cell>
          <cell r="T398" t="str">
            <v>Prelim Plan</v>
          </cell>
          <cell r="U398" t="str">
            <v>Prelim Plan</v>
          </cell>
          <cell r="V398" t="str">
            <v>Prelim Plan</v>
          </cell>
          <cell r="W398" t="str">
            <v>Prelim Plan</v>
          </cell>
          <cell r="X398" t="str">
            <v>Prelim Plan</v>
          </cell>
          <cell r="Y398" t="str">
            <v>Prelim Plan</v>
          </cell>
        </row>
        <row r="399">
          <cell r="B399" t="str">
            <v>Operating Profit</v>
          </cell>
          <cell r="I399">
            <v>8425053.0748573244</v>
          </cell>
          <cell r="J399">
            <v>8142175.9731970057</v>
          </cell>
          <cell r="K399">
            <v>14982894.986399449</v>
          </cell>
          <cell r="L399">
            <v>31550124.034453779</v>
          </cell>
          <cell r="M399">
            <v>8907242.7118644416</v>
          </cell>
          <cell r="N399">
            <v>8321011.2748057991</v>
          </cell>
          <cell r="O399">
            <v>13365766.089754909</v>
          </cell>
          <cell r="P399">
            <v>30594020.07642515</v>
          </cell>
          <cell r="Q399">
            <v>11651805.333396472</v>
          </cell>
          <cell r="R399">
            <v>11296719.879167803</v>
          </cell>
          <cell r="S399">
            <v>17001781.532470874</v>
          </cell>
          <cell r="T399">
            <v>39950306.745035149</v>
          </cell>
          <cell r="U399">
            <v>13585351.808787353</v>
          </cell>
          <cell r="V399">
            <v>14339775.687990636</v>
          </cell>
          <cell r="W399">
            <v>22390455.742831178</v>
          </cell>
          <cell r="X399">
            <v>50315583.239609167</v>
          </cell>
          <cell r="Y399">
            <v>152410034.09552324</v>
          </cell>
        </row>
        <row r="400">
          <cell r="B400" t="str">
            <v>Horizon Costs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B401" t="str">
            <v>Operating Profit Excluding Horizon</v>
          </cell>
          <cell r="I401">
            <v>8425053.0748573244</v>
          </cell>
          <cell r="J401">
            <v>8142175.9731970057</v>
          </cell>
          <cell r="K401">
            <v>14982894.986399449</v>
          </cell>
          <cell r="L401">
            <v>31550124.034453779</v>
          </cell>
          <cell r="M401">
            <v>8907242.7118644416</v>
          </cell>
          <cell r="N401">
            <v>8321011.2748057991</v>
          </cell>
          <cell r="O401">
            <v>13365766.089754909</v>
          </cell>
          <cell r="P401">
            <v>30594020.07642515</v>
          </cell>
          <cell r="Q401">
            <v>11651805.333396472</v>
          </cell>
          <cell r="R401">
            <v>11296719.879167803</v>
          </cell>
          <cell r="S401">
            <v>17001781.532470874</v>
          </cell>
          <cell r="T401">
            <v>39950306.745035149</v>
          </cell>
          <cell r="U401">
            <v>13585351.808787353</v>
          </cell>
          <cell r="V401">
            <v>14339775.687990636</v>
          </cell>
          <cell r="W401">
            <v>22390455.742831178</v>
          </cell>
          <cell r="X401">
            <v>50315583.239609167</v>
          </cell>
          <cell r="Y401">
            <v>152410034.09552324</v>
          </cell>
        </row>
        <row r="402">
          <cell r="B402" t="str">
            <v>Tax</v>
          </cell>
          <cell r="I402">
            <v>0.37345388869636659</v>
          </cell>
          <cell r="J402">
            <v>0.37345388869636659</v>
          </cell>
          <cell r="K402">
            <v>0.37345388869636659</v>
          </cell>
          <cell r="L402">
            <v>0.37345388869636659</v>
          </cell>
          <cell r="M402">
            <v>0.37345388869636659</v>
          </cell>
          <cell r="N402">
            <v>0.37345388869636659</v>
          </cell>
          <cell r="O402">
            <v>0.37345388869636659</v>
          </cell>
          <cell r="P402">
            <v>0.37345388869636659</v>
          </cell>
          <cell r="Q402">
            <v>0.37345388869636659</v>
          </cell>
          <cell r="R402">
            <v>0.37345388869636659</v>
          </cell>
          <cell r="S402">
            <v>0.37345388869636659</v>
          </cell>
          <cell r="T402">
            <v>0.37345388869636659</v>
          </cell>
          <cell r="U402">
            <v>0.37345388869636659</v>
          </cell>
          <cell r="V402">
            <v>0.37345388869636659</v>
          </cell>
          <cell r="W402">
            <v>0.37345388869636659</v>
          </cell>
          <cell r="X402">
            <v>0.37345388869636659</v>
          </cell>
          <cell r="Y402">
            <v>0.37345388869636659</v>
          </cell>
        </row>
        <row r="403">
          <cell r="B403" t="str">
            <v>O P Excluding Horizon After Tax</v>
          </cell>
          <cell r="I403">
            <v>5278684.2415785762</v>
          </cell>
          <cell r="J403">
            <v>5101448.6935564615</v>
          </cell>
          <cell r="K403">
            <v>9387474.5897992812</v>
          </cell>
          <cell r="L403">
            <v>19767607.524934318</v>
          </cell>
          <cell r="M403">
            <v>5580798.2835562956</v>
          </cell>
          <cell r="N403">
            <v>5213497.2563432623</v>
          </cell>
          <cell r="O403">
            <v>8374268.7681299085</v>
          </cell>
          <cell r="P403">
            <v>19168564.308029465</v>
          </cell>
          <cell r="Q403">
            <v>7300393.321306495</v>
          </cell>
          <cell r="R403">
            <v>7077915.9107790384</v>
          </cell>
          <cell r="S403">
            <v>10652400.104403555</v>
          </cell>
          <cell r="T403">
            <v>25030709.336489089</v>
          </cell>
          <cell r="U403">
            <v>8511849.3464874998</v>
          </cell>
          <cell r="V403">
            <v>8984530.6942769177</v>
          </cell>
          <cell r="W403">
            <v>14028652.97598698</v>
          </cell>
          <cell r="X403">
            <v>31525033.016751397</v>
          </cell>
          <cell r="Y403">
            <v>95491914.18620427</v>
          </cell>
        </row>
        <row r="404">
          <cell r="B404" t="str">
            <v>Avg Invested Capital</v>
          </cell>
          <cell r="I404">
            <v>508562135.02342975</v>
          </cell>
          <cell r="J404">
            <v>555923912.74845409</v>
          </cell>
          <cell r="K404">
            <v>626872572.14954996</v>
          </cell>
          <cell r="L404">
            <v>567717353.5864898</v>
          </cell>
          <cell r="M404">
            <v>635704153.76405692</v>
          </cell>
          <cell r="N404">
            <v>650136027.19410896</v>
          </cell>
          <cell r="O404">
            <v>621809126.44176733</v>
          </cell>
          <cell r="P404">
            <v>628756640.10291219</v>
          </cell>
          <cell r="Q404">
            <v>613645910.09539199</v>
          </cell>
          <cell r="R404">
            <v>638067200.08344853</v>
          </cell>
          <cell r="S404">
            <v>626581390.92348003</v>
          </cell>
          <cell r="T404">
            <v>620113650.50943589</v>
          </cell>
          <cell r="U404">
            <v>627213883.64796412</v>
          </cell>
          <cell r="V404">
            <v>649150426.12233377</v>
          </cell>
          <cell r="W404">
            <v>638766346.41770029</v>
          </cell>
          <cell r="X404">
            <v>632990115.03283215</v>
          </cell>
          <cell r="Y404">
            <v>613389832.58691967</v>
          </cell>
        </row>
        <row r="405">
          <cell r="B405" t="str">
            <v>ROIC</v>
          </cell>
          <cell r="I405">
            <v>0.13493512476574765</v>
          </cell>
          <cell r="J405">
            <v>0.11929480185221339</v>
          </cell>
          <cell r="K405">
            <v>0.15574095928162809</v>
          </cell>
          <cell r="L405">
            <v>0.13927781069262518</v>
          </cell>
          <cell r="M405">
            <v>0.11412600854761612</v>
          </cell>
          <cell r="N405">
            <v>0.10424812884923684</v>
          </cell>
          <cell r="O405">
            <v>0.14006290915498049</v>
          </cell>
          <cell r="P405">
            <v>0.12194584095297689</v>
          </cell>
          <cell r="Q405">
            <v>0.15465777839573855</v>
          </cell>
          <cell r="R405">
            <v>0.14420566803636631</v>
          </cell>
          <cell r="S405">
            <v>0.17680857218328461</v>
          </cell>
          <cell r="T405">
            <v>0.16145885075050909</v>
          </cell>
          <cell r="U405">
            <v>0.17642154357419199</v>
          </cell>
          <cell r="V405">
            <v>0.17992578349411562</v>
          </cell>
          <cell r="W405">
            <v>0.22840588232063716</v>
          </cell>
          <cell r="X405">
            <v>0.19921343015042975</v>
          </cell>
          <cell r="Y405">
            <v>0.15567899745497119</v>
          </cell>
        </row>
      </sheetData>
      <sheetData sheetId="1" refreshError="1">
        <row r="4">
          <cell r="C4" t="str">
            <v>Q3-03</v>
          </cell>
          <cell r="D4" t="str">
            <v>Oct-03</v>
          </cell>
          <cell r="E4" t="str">
            <v>Nov-03</v>
          </cell>
          <cell r="F4" t="str">
            <v>Dec-03</v>
          </cell>
          <cell r="G4" t="str">
            <v>Q4-03</v>
          </cell>
          <cell r="H4" t="str">
            <v>Year-03</v>
          </cell>
          <cell r="I4" t="str">
            <v>Jan-04</v>
          </cell>
          <cell r="J4" t="str">
            <v>Feb-04</v>
          </cell>
          <cell r="K4" t="str">
            <v>Mar-04</v>
          </cell>
          <cell r="L4" t="str">
            <v>Q1-04</v>
          </cell>
          <cell r="M4" t="str">
            <v>Apr-04</v>
          </cell>
          <cell r="N4" t="str">
            <v>May-04</v>
          </cell>
          <cell r="O4" t="str">
            <v>Jun-04</v>
          </cell>
          <cell r="P4" t="str">
            <v>Q2-04</v>
          </cell>
          <cell r="Q4" t="str">
            <v>Jul-04</v>
          </cell>
          <cell r="R4" t="str">
            <v>Aug-04</v>
          </cell>
          <cell r="S4" t="str">
            <v>Sep-04</v>
          </cell>
          <cell r="T4" t="str">
            <v>Q3-04</v>
          </cell>
          <cell r="U4" t="str">
            <v>Oct-04</v>
          </cell>
          <cell r="V4" t="str">
            <v>Nov-04</v>
          </cell>
          <cell r="W4" t="str">
            <v>Dec-04</v>
          </cell>
          <cell r="X4" t="str">
            <v>Q4-04</v>
          </cell>
          <cell r="Y4" t="str">
            <v>Year-04</v>
          </cell>
        </row>
        <row r="5">
          <cell r="C5" t="str">
            <v>Actual</v>
          </cell>
          <cell r="D5" t="str">
            <v>Forecast</v>
          </cell>
          <cell r="E5" t="str">
            <v>Forecast</v>
          </cell>
          <cell r="F5" t="str">
            <v>Forecast</v>
          </cell>
          <cell r="G5" t="str">
            <v>Forecast</v>
          </cell>
          <cell r="H5" t="str">
            <v>Forecast</v>
          </cell>
          <cell r="I5" t="str">
            <v>Prelim Plan</v>
          </cell>
          <cell r="J5" t="str">
            <v>Prelim Plan</v>
          </cell>
          <cell r="K5" t="str">
            <v>Prelim Plan</v>
          </cell>
          <cell r="L5" t="str">
            <v>Prelim Plan</v>
          </cell>
          <cell r="M5" t="str">
            <v>Prelim Plan</v>
          </cell>
          <cell r="N5" t="str">
            <v>Prelim Plan</v>
          </cell>
          <cell r="O5" t="str">
            <v>Prelim Plan</v>
          </cell>
          <cell r="P5" t="str">
            <v>Prelim Plan</v>
          </cell>
          <cell r="Q5" t="str">
            <v>Prelim Plan</v>
          </cell>
          <cell r="R5" t="str">
            <v>Prelim Plan</v>
          </cell>
          <cell r="S5" t="str">
            <v>Prelim Plan</v>
          </cell>
          <cell r="T5" t="str">
            <v>Prelim Plan</v>
          </cell>
          <cell r="U5" t="str">
            <v>Prelim Plan</v>
          </cell>
          <cell r="V5" t="str">
            <v>Prelim Plan</v>
          </cell>
          <cell r="W5" t="str">
            <v>Prelim Plan</v>
          </cell>
          <cell r="X5" t="str">
            <v>Prelim Plan</v>
          </cell>
          <cell r="Y5" t="str">
            <v>Prelim Plan</v>
          </cell>
        </row>
        <row r="6">
          <cell r="B6" t="str">
            <v>INCOME STATEMENT (US$)</v>
          </cell>
        </row>
        <row r="7">
          <cell r="B7" t="str">
            <v>NET SALES</v>
          </cell>
        </row>
        <row r="8">
          <cell r="B8" t="str">
            <v>Sales</v>
          </cell>
          <cell r="C8">
            <v>2356130527.7700005</v>
          </cell>
          <cell r="D8">
            <v>771125300.86897051</v>
          </cell>
          <cell r="E8">
            <v>734435707.17866206</v>
          </cell>
          <cell r="F8">
            <v>1010462546.9025705</v>
          </cell>
          <cell r="G8">
            <v>2516023554.9502029</v>
          </cell>
          <cell r="H8">
            <v>9789893152.2702045</v>
          </cell>
          <cell r="I8">
            <v>791658123.2825619</v>
          </cell>
          <cell r="J8">
            <v>791530969.71313012</v>
          </cell>
          <cell r="K8">
            <v>989413444.39834595</v>
          </cell>
          <cell r="L8">
            <v>2572602537.3940382</v>
          </cell>
          <cell r="M8">
            <v>786559412.77923167</v>
          </cell>
          <cell r="N8">
            <v>786440974.06264293</v>
          </cell>
          <cell r="O8">
            <v>983050682.1925559</v>
          </cell>
          <cell r="P8">
            <v>2556051069.0344305</v>
          </cell>
          <cell r="Q8">
            <v>822069431.47706437</v>
          </cell>
          <cell r="R8">
            <v>821945645.72505498</v>
          </cell>
          <cell r="S8">
            <v>1027432057.1563187</v>
          </cell>
          <cell r="T8">
            <v>2671447134.358438</v>
          </cell>
          <cell r="U8">
            <v>829318966.51338053</v>
          </cell>
          <cell r="V8">
            <v>829194089.13928699</v>
          </cell>
          <cell r="W8">
            <v>1036492076.0885538</v>
          </cell>
          <cell r="X8">
            <v>2695005131.7412214</v>
          </cell>
          <cell r="Y8">
            <v>10495105872.52813</v>
          </cell>
        </row>
        <row r="9">
          <cell r="B9" t="str">
            <v>Returns &amp; Allowances</v>
          </cell>
          <cell r="C9">
            <v>-91020833.099999934</v>
          </cell>
          <cell r="D9">
            <v>-46886553.881018743</v>
          </cell>
          <cell r="E9">
            <v>-44659911.619180769</v>
          </cell>
          <cell r="F9">
            <v>-61456204.910359547</v>
          </cell>
          <cell r="G9">
            <v>-153002670.41055906</v>
          </cell>
          <cell r="H9">
            <v>-470662220.5505591</v>
          </cell>
          <cell r="I9">
            <v>-48128852.198224567</v>
          </cell>
          <cell r="J9">
            <v>-48121121.897518136</v>
          </cell>
          <cell r="K9">
            <v>-60151386.094459094</v>
          </cell>
          <cell r="L9">
            <v>-156401360.19020179</v>
          </cell>
          <cell r="M9">
            <v>-47827842.212670982</v>
          </cell>
          <cell r="N9">
            <v>-47820640.381306641</v>
          </cell>
          <cell r="O9">
            <v>-59775767.921756133</v>
          </cell>
          <cell r="P9">
            <v>-155424250.51573378</v>
          </cell>
          <cell r="Q9">
            <v>-49991765.188573152</v>
          </cell>
          <cell r="R9">
            <v>-49984237.517538086</v>
          </cell>
          <cell r="S9">
            <v>-62480296.896922611</v>
          </cell>
          <cell r="T9">
            <v>-162456299.60303384</v>
          </cell>
          <cell r="U9">
            <v>-50432624.609182768</v>
          </cell>
          <cell r="V9">
            <v>-50425030.554320715</v>
          </cell>
          <cell r="W9">
            <v>-63031255.638023734</v>
          </cell>
          <cell r="X9">
            <v>-163888910.8015272</v>
          </cell>
          <cell r="Y9">
            <v>-638170821.11049652</v>
          </cell>
        </row>
        <row r="10">
          <cell r="B10" t="str">
            <v>Sales Discounts</v>
          </cell>
          <cell r="C10">
            <v>-8772420.1699999999</v>
          </cell>
          <cell r="D10">
            <v>-2891566.2650602409</v>
          </cell>
          <cell r="E10">
            <v>-2561448.5887501505</v>
          </cell>
          <cell r="F10">
            <v>-3524792.227084755</v>
          </cell>
          <cell r="G10">
            <v>-8977807.0808951464</v>
          </cell>
          <cell r="H10">
            <v>-36323768.900895149</v>
          </cell>
          <cell r="I10">
            <v>-2968180.7228915663</v>
          </cell>
          <cell r="J10">
            <v>-2848995.8239640216</v>
          </cell>
          <cell r="K10">
            <v>-3561243.8162544169</v>
          </cell>
          <cell r="L10">
            <v>-9378420.363110004</v>
          </cell>
          <cell r="M10">
            <v>-2942242.9292878583</v>
          </cell>
          <cell r="N10">
            <v>-2831205.9106970769</v>
          </cell>
          <cell r="O10">
            <v>-3539005.4609701252</v>
          </cell>
          <cell r="P10">
            <v>-9312454.3009550609</v>
          </cell>
          <cell r="Q10">
            <v>-3075361.7734761699</v>
          </cell>
          <cell r="R10">
            <v>-2959300.995823964</v>
          </cell>
          <cell r="S10">
            <v>-3699126.2447799551</v>
          </cell>
          <cell r="T10">
            <v>-9733789.0140800886</v>
          </cell>
          <cell r="U10">
            <v>-3102482.284314414</v>
          </cell>
          <cell r="V10">
            <v>-2985398.008352072</v>
          </cell>
          <cell r="W10">
            <v>-3731745.5830388693</v>
          </cell>
          <cell r="X10">
            <v>-9819625.8757053539</v>
          </cell>
          <cell r="Y10">
            <v>-38244289.553850502</v>
          </cell>
        </row>
        <row r="11">
          <cell r="B11" t="str">
            <v>Freight-Out, Expense</v>
          </cell>
          <cell r="C11">
            <v>-15482701.739999995</v>
          </cell>
          <cell r="D11">
            <v>-4845975.9036144577</v>
          </cell>
          <cell r="E11">
            <v>-4615840.5267595453</v>
          </cell>
          <cell r="F11">
            <v>-6162322.2387280688</v>
          </cell>
          <cell r="G11">
            <v>-15624138.669102073</v>
          </cell>
          <cell r="H11">
            <v>-66886863.98910208</v>
          </cell>
          <cell r="I11">
            <v>-5194316.2650602413</v>
          </cell>
          <cell r="J11">
            <v>-5193481.9707677485</v>
          </cell>
          <cell r="K11">
            <v>-6491850.7067137808</v>
          </cell>
          <cell r="L11">
            <v>-16879648.942541771</v>
          </cell>
          <cell r="M11">
            <v>-5014348.8519191574</v>
          </cell>
          <cell r="N11">
            <v>-5013593.8001927398</v>
          </cell>
          <cell r="O11">
            <v>-6266988.837134596</v>
          </cell>
          <cell r="P11">
            <v>-16294931.489246493</v>
          </cell>
          <cell r="Q11">
            <v>-5164141.3238822911</v>
          </cell>
          <cell r="R11">
            <v>-5163363.716672021</v>
          </cell>
          <cell r="S11">
            <v>-6454204.6458400255</v>
          </cell>
          <cell r="T11">
            <v>-16781709.686394338</v>
          </cell>
          <cell r="U11">
            <v>-5209682.0313049071</v>
          </cell>
          <cell r="V11">
            <v>-5208897.566655959</v>
          </cell>
          <cell r="W11">
            <v>-6511118.59540636</v>
          </cell>
          <cell r="X11">
            <v>-16929698.193367228</v>
          </cell>
          <cell r="Y11">
            <v>-66885988.311549835</v>
          </cell>
        </row>
        <row r="12">
          <cell r="B12" t="str">
            <v>Freight-Out, Recoveries</v>
          </cell>
          <cell r="C12">
            <v>10376018.880000003</v>
          </cell>
          <cell r="D12">
            <v>3498795.1807228909</v>
          </cell>
          <cell r="E12">
            <v>3401493.5560284257</v>
          </cell>
          <cell r="F12">
            <v>4680772.4736017985</v>
          </cell>
          <cell r="G12">
            <v>11581061.210353114</v>
          </cell>
          <cell r="H12">
            <v>43071711.890353113</v>
          </cell>
          <cell r="I12">
            <v>3710225.9036144577</v>
          </cell>
          <cell r="J12">
            <v>3709629.9791198201</v>
          </cell>
          <cell r="K12">
            <v>4637036.2190812724</v>
          </cell>
          <cell r="L12">
            <v>12056892.101815552</v>
          </cell>
          <cell r="M12">
            <v>3687021.2146464395</v>
          </cell>
          <cell r="N12">
            <v>3686466.0295534856</v>
          </cell>
          <cell r="O12">
            <v>4608080.0273048505</v>
          </cell>
          <cell r="P12">
            <v>11981567.271504775</v>
          </cell>
          <cell r="Q12">
            <v>3853836.8088673814</v>
          </cell>
          <cell r="R12">
            <v>3853256.5049791201</v>
          </cell>
          <cell r="S12">
            <v>4816570.6312239002</v>
          </cell>
          <cell r="T12">
            <v>12523663.945070401</v>
          </cell>
          <cell r="U12">
            <v>3887822.4114215719</v>
          </cell>
          <cell r="V12">
            <v>3887236.9900417603</v>
          </cell>
          <cell r="W12">
            <v>4859043.7279151939</v>
          </cell>
          <cell r="X12">
            <v>12634103.129378526</v>
          </cell>
          <cell r="Y12">
            <v>49196226.447769262</v>
          </cell>
        </row>
        <row r="13">
          <cell r="B13" t="str">
            <v xml:space="preserve">     Total Net Sales</v>
          </cell>
          <cell r="C13">
            <v>2251230591.6400008</v>
          </cell>
          <cell r="D13">
            <v>720000000</v>
          </cell>
          <cell r="E13">
            <v>686000000</v>
          </cell>
          <cell r="F13">
            <v>944000000</v>
          </cell>
          <cell r="G13">
            <v>2349999999.9999995</v>
          </cell>
          <cell r="H13">
            <v>9259092010.7199993</v>
          </cell>
          <cell r="I13">
            <v>739077000</v>
          </cell>
          <cell r="J13">
            <v>739077000</v>
          </cell>
          <cell r="K13">
            <v>923846000</v>
          </cell>
          <cell r="L13">
            <v>2402000000.0000005</v>
          </cell>
          <cell r="M13">
            <v>734462000.00000012</v>
          </cell>
          <cell r="N13">
            <v>734462000</v>
          </cell>
          <cell r="O13">
            <v>918076999.99999988</v>
          </cell>
          <cell r="P13">
            <v>2387001000</v>
          </cell>
          <cell r="Q13">
            <v>767692000.00000012</v>
          </cell>
          <cell r="R13">
            <v>767692000</v>
          </cell>
          <cell r="S13">
            <v>959615000</v>
          </cell>
          <cell r="T13">
            <v>2494999000</v>
          </cell>
          <cell r="U13">
            <v>774462000</v>
          </cell>
          <cell r="V13">
            <v>774462000</v>
          </cell>
          <cell r="W13">
            <v>968076999.99999988</v>
          </cell>
          <cell r="X13">
            <v>2517001000.0000005</v>
          </cell>
          <cell r="Y13">
            <v>9801001000.0000019</v>
          </cell>
        </row>
        <row r="14">
          <cell r="B14" t="str">
            <v>VS PY</v>
          </cell>
          <cell r="C14">
            <v>-0.19069339596139212</v>
          </cell>
          <cell r="D14">
            <v>-0.12200915084743036</v>
          </cell>
          <cell r="E14">
            <v>-4.1499470395075067E-2</v>
          </cell>
          <cell r="F14">
            <v>-1.8711018711018657E-2</v>
          </cell>
          <cell r="G14">
            <v>-5.9155244343959246E-2</v>
          </cell>
          <cell r="H14">
            <v>-0.13276658386710483</v>
          </cell>
          <cell r="I14">
            <v>-9.7539322379400328E-2</v>
          </cell>
          <cell r="J14">
            <v>-0.10392202040444098</v>
          </cell>
          <cell r="K14">
            <v>-0.17194339343102139</v>
          </cell>
          <cell r="L14">
            <v>-0.12952982885452446</v>
          </cell>
          <cell r="M14">
            <v>-4.9725351162638431E-2</v>
          </cell>
          <cell r="N14">
            <v>-6.265806283159514E-2</v>
          </cell>
          <cell r="O14">
            <v>-0.1509281598933544</v>
          </cell>
          <cell r="P14">
            <v>-9.5052771712821338E-2</v>
          </cell>
          <cell r="Q14">
            <v>-6.8111478855110374E-2</v>
          </cell>
          <cell r="R14">
            <v>-0.14154795997160441</v>
          </cell>
          <cell r="S14">
            <v>-9.7767948953022987E-2</v>
          </cell>
          <cell r="T14">
            <v>-0.10305982191778051</v>
          </cell>
          <cell r="U14">
            <v>-5.5596459699448042E-2</v>
          </cell>
          <cell r="V14">
            <v>8.2102386528993154E-2</v>
          </cell>
          <cell r="W14">
            <v>6.3170478170477828E-3</v>
          </cell>
          <cell r="X14">
            <v>7.7051875876643638E-3</v>
          </cell>
          <cell r="Y14">
            <v>-8.2009815982920453E-2</v>
          </cell>
        </row>
        <row r="15">
          <cell r="B15" t="str">
            <v>Cost of Sales</v>
          </cell>
          <cell r="C15">
            <v>2162759502.7399993</v>
          </cell>
          <cell r="D15">
            <v>696170374.54590273</v>
          </cell>
          <cell r="E15">
            <v>662290010.25530171</v>
          </cell>
          <cell r="F15">
            <v>908127676.90232134</v>
          </cell>
          <cell r="G15">
            <v>2266588061.7035255</v>
          </cell>
          <cell r="H15">
            <v>8935708364.0735245</v>
          </cell>
          <cell r="I15">
            <v>714016875.96539998</v>
          </cell>
          <cell r="J15">
            <v>713906683.1247375</v>
          </cell>
          <cell r="K15">
            <v>892486807.41740596</v>
          </cell>
          <cell r="L15">
            <v>2320410366.5075436</v>
          </cell>
          <cell r="M15">
            <v>709538949.67072463</v>
          </cell>
          <cell r="N15">
            <v>709427993.75756752</v>
          </cell>
          <cell r="O15">
            <v>886922933.44133782</v>
          </cell>
          <cell r="P15">
            <v>2305889876.8696299</v>
          </cell>
          <cell r="Q15">
            <v>741288379.89732885</v>
          </cell>
          <cell r="R15">
            <v>741177164.57350063</v>
          </cell>
          <cell r="S15">
            <v>926593234.09585106</v>
          </cell>
          <cell r="T15">
            <v>2409058778.5666804</v>
          </cell>
          <cell r="U15">
            <v>747655978.91741896</v>
          </cell>
          <cell r="V15">
            <v>747535945.09068668</v>
          </cell>
          <cell r="W15">
            <v>934589277.85388207</v>
          </cell>
          <cell r="X15">
            <v>2429781201.8619881</v>
          </cell>
          <cell r="Y15">
            <v>9465140223.8058414</v>
          </cell>
        </row>
        <row r="16">
          <cell r="B16" t="str">
            <v>COS Returns &amp; Allowances</v>
          </cell>
          <cell r="C16">
            <v>0</v>
          </cell>
          <cell r="G16">
            <v>0</v>
          </cell>
          <cell r="H16">
            <v>0</v>
          </cell>
          <cell r="L16">
            <v>0</v>
          </cell>
          <cell r="P16">
            <v>0</v>
          </cell>
          <cell r="T16">
            <v>0</v>
          </cell>
          <cell r="X16">
            <v>0</v>
          </cell>
          <cell r="Y16">
            <v>0</v>
          </cell>
        </row>
        <row r="17">
          <cell r="B17" t="str">
            <v>Freight-In</v>
          </cell>
          <cell r="C17">
            <v>2649747.1</v>
          </cell>
          <cell r="D17">
            <v>860240.96385542164</v>
          </cell>
          <cell r="E17">
            <v>819388.12382061267</v>
          </cell>
          <cell r="F17">
            <v>1127554.502750231</v>
          </cell>
          <cell r="G17">
            <v>2807183.5904262653</v>
          </cell>
          <cell r="H17">
            <v>11817159.780426264</v>
          </cell>
          <cell r="I17">
            <v>816249.69879518077</v>
          </cell>
          <cell r="J17">
            <v>816118.59540636046</v>
          </cell>
          <cell r="K17">
            <v>1020147.9681978798</v>
          </cell>
          <cell r="L17">
            <v>2652516.2623994211</v>
          </cell>
          <cell r="M17">
            <v>811144.66722221673</v>
          </cell>
          <cell r="N17">
            <v>811022.52650176687</v>
          </cell>
          <cell r="O17">
            <v>1013777.6060070671</v>
          </cell>
          <cell r="P17">
            <v>2635944.7997310506</v>
          </cell>
          <cell r="Q17">
            <v>847844.09795082395</v>
          </cell>
          <cell r="R17">
            <v>847716.43109540641</v>
          </cell>
          <cell r="S17">
            <v>1059645.538869258</v>
          </cell>
          <cell r="T17">
            <v>2755206.0679154885</v>
          </cell>
          <cell r="U17">
            <v>855320.93051274586</v>
          </cell>
          <cell r="V17">
            <v>855192.13780918729</v>
          </cell>
          <cell r="W17">
            <v>1068989.6201413427</v>
          </cell>
          <cell r="X17">
            <v>2779502.6884632758</v>
          </cell>
          <cell r="Y17">
            <v>10823169.818509238</v>
          </cell>
        </row>
        <row r="18">
          <cell r="B18" t="str">
            <v>Purchase Discount &amp; Rebates</v>
          </cell>
          <cell r="C18">
            <v>-31883590.23</v>
          </cell>
          <cell r="D18">
            <v>-10084337.34939759</v>
          </cell>
          <cell r="E18">
            <v>-9474605.5325812008</v>
          </cell>
          <cell r="F18">
            <v>-14459228.329385312</v>
          </cell>
          <cell r="G18">
            <v>-34018171.211364105</v>
          </cell>
          <cell r="H18">
            <v>-133271710.17136411</v>
          </cell>
          <cell r="I18">
            <v>-10462837.048192773</v>
          </cell>
          <cell r="J18">
            <v>-9793423.1448763255</v>
          </cell>
          <cell r="K18">
            <v>-13261923.586572438</v>
          </cell>
          <cell r="L18">
            <v>-33518183.779641539</v>
          </cell>
          <cell r="M18">
            <v>-10397399.82530296</v>
          </cell>
          <cell r="N18">
            <v>-9732270.3180212025</v>
          </cell>
          <cell r="O18">
            <v>-13179108.878091872</v>
          </cell>
          <cell r="P18">
            <v>-33308779.021416035</v>
          </cell>
          <cell r="Q18">
            <v>-10867819.801006015</v>
          </cell>
          <cell r="R18">
            <v>-10172597.173144877</v>
          </cell>
          <cell r="S18">
            <v>-13775392.005300354</v>
          </cell>
          <cell r="T18">
            <v>-34815808.979451247</v>
          </cell>
          <cell r="U18">
            <v>-10963659.200208833</v>
          </cell>
          <cell r="V18">
            <v>-10262305.653710246</v>
          </cell>
          <cell r="W18">
            <v>-13896865.061837455</v>
          </cell>
          <cell r="X18">
            <v>-35122829.915756539</v>
          </cell>
          <cell r="Y18">
            <v>-136765601.69626537</v>
          </cell>
        </row>
        <row r="19">
          <cell r="B19" t="str">
            <v>Reserve for S, R&amp;A</v>
          </cell>
          <cell r="C19">
            <v>0</v>
          </cell>
          <cell r="G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  <cell r="Y19">
            <v>0</v>
          </cell>
        </row>
        <row r="20">
          <cell r="B20" t="str">
            <v>Excess and Obsolete Reserve</v>
          </cell>
          <cell r="C20">
            <v>0</v>
          </cell>
          <cell r="G20">
            <v>0</v>
          </cell>
          <cell r="H20">
            <v>0</v>
          </cell>
          <cell r="L20">
            <v>0</v>
          </cell>
          <cell r="P20">
            <v>0</v>
          </cell>
          <cell r="T20">
            <v>0</v>
          </cell>
          <cell r="X20">
            <v>0</v>
          </cell>
          <cell r="Y20">
            <v>0</v>
          </cell>
        </row>
        <row r="21">
          <cell r="B21" t="str">
            <v>Other</v>
          </cell>
          <cell r="C21">
            <v>0</v>
          </cell>
          <cell r="G21">
            <v>0</v>
          </cell>
          <cell r="H21">
            <v>0</v>
          </cell>
          <cell r="L21">
            <v>0</v>
          </cell>
          <cell r="P21">
            <v>0</v>
          </cell>
          <cell r="T21">
            <v>0</v>
          </cell>
          <cell r="X21">
            <v>0</v>
          </cell>
          <cell r="Y21">
            <v>0</v>
          </cell>
        </row>
        <row r="22">
          <cell r="B22" t="str">
            <v xml:space="preserve">     Total Cost of Sales</v>
          </cell>
          <cell r="C22">
            <v>2133525659.6099992</v>
          </cell>
          <cell r="D22">
            <v>686946278.16036057</v>
          </cell>
          <cell r="E22">
            <v>653634792.84654117</v>
          </cell>
          <cell r="F22">
            <v>894796003.07568634</v>
          </cell>
          <cell r="G22">
            <v>2235377074.0825877</v>
          </cell>
          <cell r="H22">
            <v>8814253813.6825867</v>
          </cell>
          <cell r="I22">
            <v>704370288.61600244</v>
          </cell>
          <cell r="J22">
            <v>704929378.57526755</v>
          </cell>
          <cell r="K22">
            <v>880245031.79903138</v>
          </cell>
          <cell r="L22">
            <v>2289544698.9903011</v>
          </cell>
          <cell r="M22">
            <v>699952694.51264393</v>
          </cell>
          <cell r="N22">
            <v>700506745.96604812</v>
          </cell>
          <cell r="O22">
            <v>874757602.16925311</v>
          </cell>
          <cell r="P22">
            <v>2275217042.6479449</v>
          </cell>
          <cell r="Q22">
            <v>731268404.19427371</v>
          </cell>
          <cell r="R22">
            <v>731852283.83145118</v>
          </cell>
          <cell r="S22">
            <v>913877487.62941992</v>
          </cell>
          <cell r="T22">
            <v>2376998175.6551447</v>
          </cell>
          <cell r="U22">
            <v>737547640.64772296</v>
          </cell>
          <cell r="V22">
            <v>738128831.57478559</v>
          </cell>
          <cell r="W22">
            <v>921761402.41218603</v>
          </cell>
          <cell r="X22">
            <v>2397437874.6346946</v>
          </cell>
          <cell r="Y22">
            <v>9339197791.9280853</v>
          </cell>
        </row>
        <row r="24">
          <cell r="B24" t="str">
            <v>Gross Profit</v>
          </cell>
          <cell r="C24">
            <v>117704932.03000164</v>
          </cell>
          <cell r="D24">
            <v>33053721.839639425</v>
          </cell>
          <cell r="E24">
            <v>32365207.153458834</v>
          </cell>
          <cell r="F24">
            <v>49203996.924313664</v>
          </cell>
          <cell r="G24">
            <v>114622925.9174118</v>
          </cell>
          <cell r="H24">
            <v>444838197.03741264</v>
          </cell>
          <cell r="I24">
            <v>34706711.38399756</v>
          </cell>
          <cell r="J24">
            <v>34147621.424732447</v>
          </cell>
          <cell r="K24">
            <v>43600968.200968623</v>
          </cell>
          <cell r="L24">
            <v>112455301.00969934</v>
          </cell>
          <cell r="M24">
            <v>34509305.487356186</v>
          </cell>
          <cell r="N24">
            <v>33955254.033951879</v>
          </cell>
          <cell r="O24">
            <v>43319397.83074677</v>
          </cell>
          <cell r="P24">
            <v>111783957.35205507</v>
          </cell>
          <cell r="Q24">
            <v>36423595.805726409</v>
          </cell>
          <cell r="R24">
            <v>35839716.168548822</v>
          </cell>
          <cell r="S24">
            <v>45737512.370580077</v>
          </cell>
          <cell r="T24">
            <v>118000824.34485531</v>
          </cell>
          <cell r="U24">
            <v>36914359.35227704</v>
          </cell>
          <cell r="V24">
            <v>36333168.42521441</v>
          </cell>
          <cell r="W24">
            <v>46315597.587813854</v>
          </cell>
          <cell r="X24">
            <v>119563125.3653059</v>
          </cell>
          <cell r="Y24">
            <v>461803208.07191658</v>
          </cell>
        </row>
        <row r="25">
          <cell r="B25" t="str">
            <v>% of Net Sales</v>
          </cell>
          <cell r="C25">
            <v>5.2284707069591957E-2</v>
          </cell>
          <cell r="D25">
            <v>4.5907946999499204E-2</v>
          </cell>
          <cell r="E25">
            <v>4.7179602264517249E-2</v>
          </cell>
          <cell r="F25">
            <v>5.2122878097789899E-2</v>
          </cell>
          <cell r="G25">
            <v>4.8775713156345456E-2</v>
          </cell>
          <cell r="H25">
            <v>4.8043393080270454E-2</v>
          </cell>
          <cell r="I25">
            <v>4.6959533829354125E-2</v>
          </cell>
          <cell r="J25">
            <v>4.6203063313744637E-2</v>
          </cell>
          <cell r="K25">
            <v>4.7195060866171007E-2</v>
          </cell>
          <cell r="L25">
            <v>4.6817360953247011E-2</v>
          </cell>
          <cell r="M25">
            <v>4.6985828385071225E-2</v>
          </cell>
          <cell r="N25">
            <v>4.6231464710157745E-2</v>
          </cell>
          <cell r="O25">
            <v>4.7184928748619973E-2</v>
          </cell>
          <cell r="P25">
            <v>4.683029347371663E-2</v>
          </cell>
          <cell r="Q25">
            <v>4.7445584695068342E-2</v>
          </cell>
          <cell r="R25">
            <v>4.6685019732586534E-2</v>
          </cell>
          <cell r="S25">
            <v>4.7662356643633205E-2</v>
          </cell>
          <cell r="T25">
            <v>4.7294938532983506E-2</v>
          </cell>
          <cell r="U25">
            <v>4.7664519824442052E-2</v>
          </cell>
          <cell r="V25">
            <v>4.6914075093696543E-2</v>
          </cell>
          <cell r="W25">
            <v>4.7842886038831474E-2</v>
          </cell>
          <cell r="X25">
            <v>4.7502216075919666E-2</v>
          </cell>
          <cell r="Y25">
            <v>4.7117963570447188E-2</v>
          </cell>
        </row>
        <row r="27">
          <cell r="B27" t="str">
            <v>OTHER REVENUE, NET</v>
          </cell>
        </row>
        <row r="28">
          <cell r="B28" t="str">
            <v>Advertising</v>
          </cell>
          <cell r="C28">
            <v>269116.99</v>
          </cell>
          <cell r="G28">
            <v>0</v>
          </cell>
          <cell r="H28">
            <v>571374.31999999995</v>
          </cell>
          <cell r="I28">
            <v>43860.143660883223</v>
          </cell>
          <cell r="J28">
            <v>45497.892635440963</v>
          </cell>
          <cell r="K28">
            <v>68426.378279249315</v>
          </cell>
          <cell r="L28">
            <v>157784.41457557352</v>
          </cell>
          <cell r="M28">
            <v>48151.571455178906</v>
          </cell>
          <cell r="N28">
            <v>49942.585708104343</v>
          </cell>
          <cell r="O28">
            <v>75034.301280874002</v>
          </cell>
          <cell r="P28">
            <v>173128.45844415727</v>
          </cell>
          <cell r="Q28">
            <v>49421.483761654228</v>
          </cell>
          <cell r="R28">
            <v>53997.547072918496</v>
          </cell>
          <cell r="S28">
            <v>79623.501615998335</v>
          </cell>
          <cell r="T28">
            <v>183042.53245057107</v>
          </cell>
          <cell r="U28">
            <v>56896.450338044706</v>
          </cell>
          <cell r="V28">
            <v>53165.53556177947</v>
          </cell>
          <cell r="W28">
            <v>76483.752913437129</v>
          </cell>
          <cell r="X28">
            <v>186545.73881326133</v>
          </cell>
          <cell r="Y28">
            <v>700501.14428356302</v>
          </cell>
        </row>
        <row r="29">
          <cell r="B29" t="str">
            <v>Sales Programs &amp; Training</v>
          </cell>
          <cell r="C29">
            <v>1197885.33</v>
          </cell>
          <cell r="G29">
            <v>0</v>
          </cell>
          <cell r="H29">
            <v>4281512.3600000003</v>
          </cell>
          <cell r="I29">
            <v>379271.57176505862</v>
          </cell>
          <cell r="J29">
            <v>393433.6691931868</v>
          </cell>
          <cell r="K29">
            <v>591703.03318698145</v>
          </cell>
          <cell r="L29">
            <v>1364408.2741452269</v>
          </cell>
          <cell r="M29">
            <v>416380.8110152341</v>
          </cell>
          <cell r="N29">
            <v>431868.23841658281</v>
          </cell>
          <cell r="O29">
            <v>648843.68831811892</v>
          </cell>
          <cell r="P29">
            <v>1497092.7377499358</v>
          </cell>
          <cell r="Q29">
            <v>427362.11650763359</v>
          </cell>
          <cell r="R29">
            <v>466932.68285093288</v>
          </cell>
          <cell r="S29">
            <v>688527.85437340837</v>
          </cell>
          <cell r="T29">
            <v>1582822.6537319748</v>
          </cell>
          <cell r="U29">
            <v>492000.35263013252</v>
          </cell>
          <cell r="V29">
            <v>459738.03442487784</v>
          </cell>
          <cell r="W29">
            <v>661377.52320771909</v>
          </cell>
          <cell r="X29">
            <v>1613115.9102627295</v>
          </cell>
          <cell r="Y29">
            <v>6057439.5758898668</v>
          </cell>
        </row>
        <row r="30">
          <cell r="B30" t="str">
            <v>Promotions</v>
          </cell>
          <cell r="C30">
            <v>6305918.5700000003</v>
          </cell>
          <cell r="G30">
            <v>0</v>
          </cell>
          <cell r="H30">
            <v>18562113.690000001</v>
          </cell>
          <cell r="I30">
            <v>1600230.9729801118</v>
          </cell>
          <cell r="J30">
            <v>1659984.0065159106</v>
          </cell>
          <cell r="K30">
            <v>2496526.4760170951</v>
          </cell>
          <cell r="L30">
            <v>5756741.4555131178</v>
          </cell>
          <cell r="M30">
            <v>1756803.0929402264</v>
          </cell>
          <cell r="N30">
            <v>1822147.9879031724</v>
          </cell>
          <cell r="O30">
            <v>2737615.5872618025</v>
          </cell>
          <cell r="P30">
            <v>6316566.6681052018</v>
          </cell>
          <cell r="Q30">
            <v>1803135.6590508753</v>
          </cell>
          <cell r="R30">
            <v>1970092.6645185484</v>
          </cell>
          <cell r="S30">
            <v>2905051.8951375163</v>
          </cell>
          <cell r="T30">
            <v>6678280.2187069394</v>
          </cell>
          <cell r="U30">
            <v>2075858.7292262972</v>
          </cell>
          <cell r="V30">
            <v>1939736.8453426054</v>
          </cell>
          <cell r="W30">
            <v>2790498.6196156777</v>
          </cell>
          <cell r="X30">
            <v>6806094.1941845808</v>
          </cell>
          <cell r="Y30">
            <v>25557682.536509842</v>
          </cell>
        </row>
        <row r="31">
          <cell r="B31" t="str">
            <v>Coop Advertising, Net</v>
          </cell>
          <cell r="C31">
            <v>81512.25</v>
          </cell>
          <cell r="G31">
            <v>0</v>
          </cell>
          <cell r="H31">
            <v>204834.74</v>
          </cell>
          <cell r="I31">
            <v>17974.662871965164</v>
          </cell>
          <cell r="J31">
            <v>18645.841377767378</v>
          </cell>
          <cell r="K31">
            <v>28042.340458998373</v>
          </cell>
          <cell r="L31">
            <v>64662.844708730918</v>
          </cell>
          <cell r="M31">
            <v>19733.365908559201</v>
          </cell>
          <cell r="N31">
            <v>20467.355237096919</v>
          </cell>
          <cell r="O31">
            <v>30750.384216366125</v>
          </cell>
          <cell r="P31">
            <v>70951.105362022237</v>
          </cell>
          <cell r="Q31">
            <v>20253.798439796243</v>
          </cell>
          <cell r="R31">
            <v>22129.150147184777</v>
          </cell>
          <cell r="S31">
            <v>32631.119708560545</v>
          </cell>
          <cell r="T31">
            <v>75014.068295541569</v>
          </cell>
          <cell r="U31">
            <v>23317.171994353375</v>
          </cell>
          <cell r="V31">
            <v>21788.177109477743</v>
          </cell>
          <cell r="W31">
            <v>31344.395139950437</v>
          </cell>
          <cell r="X31">
            <v>76449.744243781548</v>
          </cell>
          <cell r="Y31">
            <v>287077.76261007634</v>
          </cell>
        </row>
        <row r="32">
          <cell r="B32" t="str">
            <v>Vendor Mailings, Net</v>
          </cell>
          <cell r="C32">
            <v>108204.66</v>
          </cell>
          <cell r="G32">
            <v>0</v>
          </cell>
          <cell r="H32">
            <v>566923.38</v>
          </cell>
          <cell r="I32">
            <v>51913.04775295026</v>
          </cell>
          <cell r="J32">
            <v>53851.494224556038</v>
          </cell>
          <cell r="K32">
            <v>80989.744827036833</v>
          </cell>
          <cell r="L32">
            <v>186754.28680454314</v>
          </cell>
          <cell r="M32">
            <v>56992.399469992124</v>
          </cell>
          <cell r="N32">
            <v>59112.251360063674</v>
          </cell>
          <cell r="O32">
            <v>88810.909868890056</v>
          </cell>
          <cell r="P32">
            <v>204915.56069894583</v>
          </cell>
          <cell r="Q32">
            <v>58495.472937280108</v>
          </cell>
          <cell r="R32">
            <v>63911.720431472684</v>
          </cell>
          <cell r="S32">
            <v>94242.706398951093</v>
          </cell>
          <cell r="T32">
            <v>216649.8997677039</v>
          </cell>
          <cell r="U32">
            <v>67342.874346453973</v>
          </cell>
          <cell r="V32">
            <v>62926.948159801235</v>
          </cell>
          <cell r="W32">
            <v>90526.486826380715</v>
          </cell>
          <cell r="X32">
            <v>220796.30933263592</v>
          </cell>
          <cell r="Y32">
            <v>829116.05660382879</v>
          </cell>
        </row>
        <row r="33">
          <cell r="B33" t="str">
            <v>Shows, Net</v>
          </cell>
          <cell r="C33">
            <v>100264.71</v>
          </cell>
          <cell r="G33">
            <v>0</v>
          </cell>
          <cell r="H33">
            <v>219983.89</v>
          </cell>
          <cell r="I33">
            <v>16368.144560345585</v>
          </cell>
          <cell r="J33">
            <v>16979.335261780216</v>
          </cell>
          <cell r="K33">
            <v>25536.005081865027</v>
          </cell>
          <cell r="L33">
            <v>58883.484903990829</v>
          </cell>
          <cell r="M33">
            <v>17969.660302072691</v>
          </cell>
          <cell r="N33">
            <v>18638.047994283286</v>
          </cell>
          <cell r="O33">
            <v>28002.012484177474</v>
          </cell>
          <cell r="P33">
            <v>64609.720780533455</v>
          </cell>
          <cell r="Q33">
            <v>18443.578225645022</v>
          </cell>
          <cell r="R33">
            <v>20151.316950241777</v>
          </cell>
          <cell r="S33">
            <v>29714.653807983592</v>
          </cell>
          <cell r="T33">
            <v>68309.548983870394</v>
          </cell>
          <cell r="U33">
            <v>21233.157175775781</v>
          </cell>
          <cell r="V33">
            <v>19840.81900031507</v>
          </cell>
          <cell r="W33">
            <v>28542.932596944487</v>
          </cell>
          <cell r="X33">
            <v>69616.908773035335</v>
          </cell>
          <cell r="Y33">
            <v>261419.66344143002</v>
          </cell>
        </row>
        <row r="34">
          <cell r="B34" t="str">
            <v>Catalog &amp; Pub, Net</v>
          </cell>
          <cell r="C34">
            <v>110557.89</v>
          </cell>
          <cell r="G34">
            <v>0</v>
          </cell>
          <cell r="H34">
            <v>205314.48</v>
          </cell>
          <cell r="I34">
            <v>16559.793318344458</v>
          </cell>
          <cell r="J34">
            <v>17178.140233386472</v>
          </cell>
          <cell r="K34">
            <v>25834.997043974687</v>
          </cell>
          <cell r="L34">
            <v>59572.93059570562</v>
          </cell>
          <cell r="M34">
            <v>18180.06063583423</v>
          </cell>
          <cell r="N34">
            <v>18856.274240786592</v>
          </cell>
          <cell r="O34">
            <v>28329.87804610945</v>
          </cell>
          <cell r="P34">
            <v>65366.212922730272</v>
          </cell>
          <cell r="Q34">
            <v>18659.527495091435</v>
          </cell>
          <cell r="R34">
            <v>20387.261522414712</v>
          </cell>
          <cell r="S34">
            <v>30062.572075425036</v>
          </cell>
          <cell r="T34">
            <v>69109.361092931184</v>
          </cell>
          <cell r="U34">
            <v>21481.768628719008</v>
          </cell>
          <cell r="V34">
            <v>20073.12806290136</v>
          </cell>
          <cell r="W34">
            <v>28877.131599261611</v>
          </cell>
          <cell r="X34">
            <v>70432.028290881979</v>
          </cell>
          <cell r="Y34">
            <v>264480.53290224908</v>
          </cell>
        </row>
        <row r="35">
          <cell r="B35" t="str">
            <v>Electronic Media, Net</v>
          </cell>
          <cell r="C35">
            <v>1367897.18</v>
          </cell>
          <cell r="G35">
            <v>0</v>
          </cell>
          <cell r="H35">
            <v>4344847.67</v>
          </cell>
          <cell r="I35">
            <v>377821.66309034114</v>
          </cell>
          <cell r="J35">
            <v>391929.62055797171</v>
          </cell>
          <cell r="K35">
            <v>589441.02510479942</v>
          </cell>
          <cell r="L35">
            <v>1359192.3087531123</v>
          </cell>
          <cell r="M35">
            <v>414789.03827290249</v>
          </cell>
          <cell r="N35">
            <v>430217.25913991022</v>
          </cell>
          <cell r="O35">
            <v>646363.23852366174</v>
          </cell>
          <cell r="P35">
            <v>1491369.5359364743</v>
          </cell>
          <cell r="Q35">
            <v>425728.36358202843</v>
          </cell>
          <cell r="R35">
            <v>465147.65650629014</v>
          </cell>
          <cell r="S35">
            <v>685895.69688215561</v>
          </cell>
          <cell r="T35">
            <v>1576771.716970474</v>
          </cell>
          <cell r="U35">
            <v>490119.49566022394</v>
          </cell>
          <cell r="V35">
            <v>457980.51233824203</v>
          </cell>
          <cell r="W35">
            <v>658849.15810062888</v>
          </cell>
          <cell r="X35">
            <v>1606949.1660990948</v>
          </cell>
          <cell r="Y35">
            <v>6034282.7277591554</v>
          </cell>
        </row>
        <row r="36">
          <cell r="B36" t="str">
            <v>Mktg Projects Other, Net</v>
          </cell>
          <cell r="C36">
            <v>0</v>
          </cell>
          <cell r="D36">
            <v>2530510</v>
          </cell>
          <cell r="E36">
            <v>2637350</v>
          </cell>
          <cell r="F36">
            <v>4148140</v>
          </cell>
          <cell r="G36">
            <v>9316000</v>
          </cell>
          <cell r="H36">
            <v>9316000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 t="str">
            <v xml:space="preserve">     Total Advertising &amp; Promo</v>
          </cell>
          <cell r="C37">
            <v>9541357.5800000001</v>
          </cell>
          <cell r="D37">
            <v>2530510</v>
          </cell>
          <cell r="E37">
            <v>2637350</v>
          </cell>
          <cell r="F37">
            <v>4148140</v>
          </cell>
          <cell r="G37">
            <v>9316000</v>
          </cell>
          <cell r="H37">
            <v>38272904.530000001</v>
          </cell>
          <cell r="I37">
            <v>2504000.0000000005</v>
          </cell>
          <cell r="J37">
            <v>2597500.0000000005</v>
          </cell>
          <cell r="K37">
            <v>3906500</v>
          </cell>
          <cell r="L37">
            <v>9008000</v>
          </cell>
          <cell r="M37">
            <v>2749000</v>
          </cell>
          <cell r="N37">
            <v>2851250.0000000009</v>
          </cell>
          <cell r="O37">
            <v>4283750.0000000009</v>
          </cell>
          <cell r="P37">
            <v>9884000.0000000019</v>
          </cell>
          <cell r="Q37">
            <v>2821500.0000000047</v>
          </cell>
          <cell r="R37">
            <v>3082750.0000000037</v>
          </cell>
          <cell r="S37">
            <v>4545749.9999999991</v>
          </cell>
          <cell r="T37">
            <v>10450000.000000006</v>
          </cell>
          <cell r="U37">
            <v>3248250.0000000005</v>
          </cell>
          <cell r="V37">
            <v>3035250</v>
          </cell>
          <cell r="W37">
            <v>4366500</v>
          </cell>
          <cell r="X37">
            <v>10650000</v>
          </cell>
          <cell r="Y37">
            <v>39992000.000000007</v>
          </cell>
        </row>
        <row r="39">
          <cell r="B39" t="str">
            <v>MISC REVENUE</v>
          </cell>
        </row>
        <row r="40">
          <cell r="B40" t="str">
            <v>Spiff Admin Fees</v>
          </cell>
          <cell r="C40">
            <v>222330.16</v>
          </cell>
          <cell r="D40">
            <v>70000</v>
          </cell>
          <cell r="E40">
            <v>70000</v>
          </cell>
          <cell r="F40">
            <v>60000</v>
          </cell>
          <cell r="G40">
            <v>200000</v>
          </cell>
          <cell r="H40">
            <v>750878.16</v>
          </cell>
          <cell r="I40">
            <v>70000</v>
          </cell>
          <cell r="J40">
            <v>70000</v>
          </cell>
          <cell r="K40">
            <v>70000</v>
          </cell>
          <cell r="L40">
            <v>210000</v>
          </cell>
          <cell r="M40">
            <v>70000</v>
          </cell>
          <cell r="N40">
            <v>70000</v>
          </cell>
          <cell r="O40">
            <v>70000</v>
          </cell>
          <cell r="P40">
            <v>210000</v>
          </cell>
          <cell r="Q40">
            <v>70000</v>
          </cell>
          <cell r="R40">
            <v>70000</v>
          </cell>
          <cell r="S40">
            <v>70000</v>
          </cell>
          <cell r="T40">
            <v>210000</v>
          </cell>
          <cell r="U40">
            <v>70000</v>
          </cell>
          <cell r="V40">
            <v>70000</v>
          </cell>
          <cell r="W40">
            <v>70000</v>
          </cell>
          <cell r="X40">
            <v>210000</v>
          </cell>
          <cell r="Y40">
            <v>840000</v>
          </cell>
        </row>
        <row r="41">
          <cell r="B41" t="str">
            <v>Technical Education, net</v>
          </cell>
          <cell r="C41">
            <v>250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-250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 t="str">
            <v>Configuration, Net</v>
          </cell>
          <cell r="C42">
            <v>-1614796.19</v>
          </cell>
          <cell r="D42">
            <v>-474254.18596471898</v>
          </cell>
          <cell r="E42">
            <v>-474444.56867692398</v>
          </cell>
          <cell r="F42">
            <v>-558030.13313066994</v>
          </cell>
          <cell r="G42">
            <v>-1506728.8877723129</v>
          </cell>
          <cell r="H42">
            <v>-6624296.8677723128</v>
          </cell>
          <cell r="I42">
            <v>-468694.67253406357</v>
          </cell>
          <cell r="J42">
            <v>-467126.75908021745</v>
          </cell>
          <cell r="K42">
            <v>-521016.43275756476</v>
          </cell>
          <cell r="L42">
            <v>-1456837.8643718457</v>
          </cell>
          <cell r="M42">
            <v>-454630.80437581812</v>
          </cell>
          <cell r="N42">
            <v>-454277.77437581809</v>
          </cell>
          <cell r="O42">
            <v>-512169.38515397243</v>
          </cell>
          <cell r="P42">
            <v>-1421077.9639056087</v>
          </cell>
          <cell r="Q42">
            <v>-444368.79753159819</v>
          </cell>
          <cell r="R42">
            <v>-442041.83753159817</v>
          </cell>
          <cell r="S42">
            <v>-503753.49742112379</v>
          </cell>
          <cell r="T42">
            <v>-1390164.1324843201</v>
          </cell>
          <cell r="U42">
            <v>-443440.33440376481</v>
          </cell>
          <cell r="V42">
            <v>-442951.92805416486</v>
          </cell>
          <cell r="W42">
            <v>-501563.71139336989</v>
          </cell>
          <cell r="X42">
            <v>-1387955.9738512996</v>
          </cell>
          <cell r="Y42">
            <v>-5656035.9346130732</v>
          </cell>
        </row>
        <row r="43">
          <cell r="B43" t="str">
            <v>Ingram Financial, Net</v>
          </cell>
          <cell r="C43">
            <v>542724.79</v>
          </cell>
          <cell r="D43">
            <v>191560</v>
          </cell>
          <cell r="E43">
            <v>181884</v>
          </cell>
          <cell r="F43">
            <v>210537</v>
          </cell>
          <cell r="G43">
            <v>583981</v>
          </cell>
          <cell r="H43">
            <v>2500047.83</v>
          </cell>
          <cell r="I43">
            <v>69590.153846153844</v>
          </cell>
          <cell r="J43">
            <v>69590.153846153844</v>
          </cell>
          <cell r="K43">
            <v>86987.692307692312</v>
          </cell>
          <cell r="L43">
            <v>226168</v>
          </cell>
          <cell r="M43">
            <v>62941.230769230766</v>
          </cell>
          <cell r="N43">
            <v>62941.230769230766</v>
          </cell>
          <cell r="O43">
            <v>78676.538461538454</v>
          </cell>
          <cell r="P43">
            <v>204559</v>
          </cell>
          <cell r="Q43">
            <v>78151.38461538461</v>
          </cell>
          <cell r="R43">
            <v>78151.38461538461</v>
          </cell>
          <cell r="S43">
            <v>97689.230769230766</v>
          </cell>
          <cell r="T43">
            <v>253992</v>
          </cell>
          <cell r="U43">
            <v>76143.38461538461</v>
          </cell>
          <cell r="V43">
            <v>76143.38461538461</v>
          </cell>
          <cell r="W43">
            <v>95179.230769230766</v>
          </cell>
          <cell r="X43">
            <v>247466</v>
          </cell>
          <cell r="Y43">
            <v>932185</v>
          </cell>
        </row>
        <row r="44">
          <cell r="B44" t="str">
            <v>Vendor Logistics Fee Revenue</v>
          </cell>
          <cell r="C44">
            <v>9012654.9199999999</v>
          </cell>
          <cell r="D44">
            <v>2643145.3261209899</v>
          </cell>
          <cell r="E44">
            <v>3914762.7762829601</v>
          </cell>
          <cell r="F44">
            <v>6569182.8236418795</v>
          </cell>
          <cell r="G44">
            <v>13127090.926045829</v>
          </cell>
          <cell r="H44">
            <v>45494301.546045825</v>
          </cell>
          <cell r="I44">
            <v>5335770</v>
          </cell>
          <cell r="J44">
            <v>4670505</v>
          </cell>
          <cell r="K44">
            <v>4304833</v>
          </cell>
          <cell r="L44">
            <v>14311108</v>
          </cell>
          <cell r="M44">
            <v>3729536</v>
          </cell>
          <cell r="N44">
            <v>3844383</v>
          </cell>
          <cell r="O44">
            <v>4317043</v>
          </cell>
          <cell r="P44">
            <v>11890962</v>
          </cell>
          <cell r="Q44">
            <v>4233049</v>
          </cell>
          <cell r="R44">
            <v>4443536</v>
          </cell>
          <cell r="S44">
            <v>4704768</v>
          </cell>
          <cell r="T44">
            <v>13381353</v>
          </cell>
          <cell r="U44">
            <v>4914115</v>
          </cell>
          <cell r="V44">
            <v>6814604</v>
          </cell>
          <cell r="W44">
            <v>8997678</v>
          </cell>
          <cell r="X44">
            <v>20726397</v>
          </cell>
          <cell r="Y44">
            <v>60309820</v>
          </cell>
        </row>
        <row r="45">
          <cell r="B45" t="str">
            <v>Field Services, Net (Etilize)</v>
          </cell>
          <cell r="C45">
            <v>-135000</v>
          </cell>
          <cell r="D45">
            <v>-47500</v>
          </cell>
          <cell r="E45">
            <v>-47500</v>
          </cell>
          <cell r="F45">
            <v>-47500</v>
          </cell>
          <cell r="G45">
            <v>-142500</v>
          </cell>
          <cell r="H45">
            <v>-557500</v>
          </cell>
          <cell r="I45">
            <v>-47500</v>
          </cell>
          <cell r="J45">
            <v>-47500</v>
          </cell>
          <cell r="K45">
            <v>-47500</v>
          </cell>
          <cell r="L45">
            <v>-142500</v>
          </cell>
          <cell r="M45">
            <v>-47500</v>
          </cell>
          <cell r="N45">
            <v>-47500</v>
          </cell>
          <cell r="O45">
            <v>-47500</v>
          </cell>
          <cell r="P45">
            <v>-142500</v>
          </cell>
          <cell r="Q45">
            <v>-47500</v>
          </cell>
          <cell r="R45">
            <v>-47500</v>
          </cell>
          <cell r="S45">
            <v>-47500</v>
          </cell>
          <cell r="T45">
            <v>-142500</v>
          </cell>
          <cell r="U45">
            <v>-47500</v>
          </cell>
          <cell r="V45">
            <v>-47500</v>
          </cell>
          <cell r="W45">
            <v>-47500</v>
          </cell>
          <cell r="X45">
            <v>-142500</v>
          </cell>
          <cell r="Y45">
            <v>-570000</v>
          </cell>
        </row>
        <row r="46">
          <cell r="B46" t="str">
            <v>Misc. Other, Net</v>
          </cell>
          <cell r="C46">
            <v>-2392.2800000000002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54893.51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166666.66666666666</v>
          </cell>
          <cell r="N46">
            <v>166666.66666666666</v>
          </cell>
          <cell r="O46">
            <v>166666.66666666666</v>
          </cell>
          <cell r="P46">
            <v>500000</v>
          </cell>
          <cell r="Q46">
            <v>666666.66666666663</v>
          </cell>
          <cell r="R46">
            <v>666666.66666666663</v>
          </cell>
          <cell r="S46">
            <v>666666.66666666663</v>
          </cell>
          <cell r="T46">
            <v>2000000</v>
          </cell>
          <cell r="U46">
            <v>833333.33333333337</v>
          </cell>
          <cell r="V46">
            <v>833333.33333333337</v>
          </cell>
          <cell r="W46">
            <v>833333.33333333337</v>
          </cell>
          <cell r="X46">
            <v>2500000</v>
          </cell>
          <cell r="Y46">
            <v>5000000.0000000009</v>
          </cell>
        </row>
        <row r="47">
          <cell r="B47" t="str">
            <v xml:space="preserve">     Total Miscellaneous Revenue</v>
          </cell>
          <cell r="C47">
            <v>8025771.3999999994</v>
          </cell>
          <cell r="D47">
            <v>2382951.1401562709</v>
          </cell>
          <cell r="E47">
            <v>3644702.2076060362</v>
          </cell>
          <cell r="F47">
            <v>6234189.6905112099</v>
          </cell>
          <cell r="G47">
            <v>12261843.038273517</v>
          </cell>
          <cell r="H47">
            <v>41618074.178273506</v>
          </cell>
          <cell r="I47">
            <v>4959165.4813120905</v>
          </cell>
          <cell r="J47">
            <v>4295468.3947659368</v>
          </cell>
          <cell r="K47">
            <v>3893304.2595501277</v>
          </cell>
          <cell r="L47">
            <v>13147938.135628155</v>
          </cell>
          <cell r="M47">
            <v>3527013.093060079</v>
          </cell>
          <cell r="N47">
            <v>3642213.1230600793</v>
          </cell>
          <cell r="O47">
            <v>4072716.8199742325</v>
          </cell>
          <cell r="P47">
            <v>11241943.036094392</v>
          </cell>
          <cell r="Q47">
            <v>4555998.2537504528</v>
          </cell>
          <cell r="R47">
            <v>4768812.2137504537</v>
          </cell>
          <cell r="S47">
            <v>4987870.4000147739</v>
          </cell>
          <cell r="T47">
            <v>14312680.867515679</v>
          </cell>
          <cell r="U47">
            <v>5402651.3835449526</v>
          </cell>
          <cell r="V47">
            <v>7303628.7898945529</v>
          </cell>
          <cell r="W47">
            <v>9447126.8527091946</v>
          </cell>
          <cell r="X47">
            <v>22153407.026148699</v>
          </cell>
          <cell r="Y47">
            <v>60855969.065386929</v>
          </cell>
        </row>
        <row r="49">
          <cell r="B49" t="str">
            <v>Total Other Revenues, Net</v>
          </cell>
          <cell r="C49">
            <v>17567128.98</v>
          </cell>
          <cell r="D49">
            <v>4913461.1401562709</v>
          </cell>
          <cell r="E49">
            <v>6282052.2076060362</v>
          </cell>
          <cell r="F49">
            <v>10382329.69051121</v>
          </cell>
          <cell r="G49">
            <v>21577843.038273517</v>
          </cell>
          <cell r="H49">
            <v>79890978.70827353</v>
          </cell>
          <cell r="I49">
            <v>7463165.4813120905</v>
          </cell>
          <cell r="J49">
            <v>6892968.3947659377</v>
          </cell>
          <cell r="K49">
            <v>7799804.2595501281</v>
          </cell>
          <cell r="L49">
            <v>22155938.135628156</v>
          </cell>
          <cell r="M49">
            <v>6276013.093060079</v>
          </cell>
          <cell r="N49">
            <v>6493463.1230600802</v>
          </cell>
          <cell r="O49">
            <v>8356466.8199742334</v>
          </cell>
          <cell r="P49">
            <v>21125943.036094394</v>
          </cell>
          <cell r="Q49">
            <v>7377498.2537504574</v>
          </cell>
          <cell r="R49">
            <v>7851562.2137504574</v>
          </cell>
          <cell r="S49">
            <v>9533620.400014773</v>
          </cell>
          <cell r="T49">
            <v>24762680.867515683</v>
          </cell>
          <cell r="U49">
            <v>8650901.3835449535</v>
          </cell>
          <cell r="V49">
            <v>10338878.789894553</v>
          </cell>
          <cell r="W49">
            <v>13813626.852709195</v>
          </cell>
          <cell r="X49">
            <v>32803407.026148699</v>
          </cell>
          <cell r="Y49">
            <v>100847969.06538694</v>
          </cell>
        </row>
        <row r="51">
          <cell r="B51" t="str">
            <v>External Net Sales</v>
          </cell>
          <cell r="C51">
            <v>2268797720.6200008</v>
          </cell>
          <cell r="D51">
            <v>724913461.14015627</v>
          </cell>
          <cell r="E51">
            <v>692282052.20760608</v>
          </cell>
          <cell r="F51">
            <v>954382329.69051123</v>
          </cell>
          <cell r="G51">
            <v>2371577843.0382729</v>
          </cell>
          <cell r="H51">
            <v>9338982989.4282722</v>
          </cell>
          <cell r="I51">
            <v>746540165.48131204</v>
          </cell>
          <cell r="J51">
            <v>745969968.39476597</v>
          </cell>
          <cell r="K51">
            <v>931645804.25955009</v>
          </cell>
          <cell r="L51">
            <v>2424155938.1356287</v>
          </cell>
          <cell r="M51">
            <v>740738013.09306026</v>
          </cell>
          <cell r="N51">
            <v>740955463.12306011</v>
          </cell>
          <cell r="O51">
            <v>926433466.81997406</v>
          </cell>
          <cell r="P51">
            <v>2408126943.0360942</v>
          </cell>
          <cell r="Q51">
            <v>775069498.25375056</v>
          </cell>
          <cell r="R51">
            <v>775543562.21375048</v>
          </cell>
          <cell r="S51">
            <v>969148620.40001476</v>
          </cell>
          <cell r="T51">
            <v>2519761680.8675156</v>
          </cell>
          <cell r="U51">
            <v>783112901.38354492</v>
          </cell>
          <cell r="V51">
            <v>784800878.78989458</v>
          </cell>
          <cell r="W51">
            <v>981890626.85270905</v>
          </cell>
          <cell r="X51">
            <v>2549804407.0261493</v>
          </cell>
          <cell r="Y51">
            <v>9901848969.0653896</v>
          </cell>
        </row>
        <row r="53">
          <cell r="B53" t="str">
            <v>Gross Profit On Revenues</v>
          </cell>
          <cell r="C53">
            <v>135272061.01000163</v>
          </cell>
          <cell r="D53">
            <v>37967182.979795694</v>
          </cell>
          <cell r="E53">
            <v>38647259.361064866</v>
          </cell>
          <cell r="F53">
            <v>59586326.614824876</v>
          </cell>
          <cell r="G53">
            <v>136200768.95568532</v>
          </cell>
          <cell r="H53">
            <v>524729175.74568701</v>
          </cell>
          <cell r="I53">
            <v>42169876.865309648</v>
          </cell>
          <cell r="J53">
            <v>41040589.819498383</v>
          </cell>
          <cell r="K53">
            <v>51400772.460518748</v>
          </cell>
          <cell r="L53">
            <v>134611239.14532751</v>
          </cell>
          <cell r="M53">
            <v>40785318.580416262</v>
          </cell>
          <cell r="N53">
            <v>40448717.157011956</v>
          </cell>
          <cell r="O53">
            <v>51675864.650721006</v>
          </cell>
          <cell r="P53">
            <v>132909900.38814947</v>
          </cell>
          <cell r="Q53">
            <v>43801094.059476867</v>
          </cell>
          <cell r="R53">
            <v>43691278.382299282</v>
          </cell>
          <cell r="S53">
            <v>55271132.77059485</v>
          </cell>
          <cell r="T53">
            <v>142763505.21237099</v>
          </cell>
          <cell r="U53">
            <v>45565260.735821992</v>
          </cell>
          <cell r="V53">
            <v>46672047.215108961</v>
          </cell>
          <cell r="W53">
            <v>60129224.440523051</v>
          </cell>
          <cell r="X53">
            <v>152366532.39145461</v>
          </cell>
          <cell r="Y53">
            <v>562651177.13730109</v>
          </cell>
        </row>
        <row r="54">
          <cell r="B54" t="str">
            <v>% of EXTERNAL REVENUE</v>
          </cell>
          <cell r="C54">
            <v>5.9622794831191671E-2</v>
          </cell>
          <cell r="D54">
            <v>5.2374779908322108E-2</v>
          </cell>
          <cell r="E54">
            <v>5.5825886627890037E-2</v>
          </cell>
          <cell r="F54">
            <v>6.2434440329744614E-2</v>
          </cell>
          <cell r="G54">
            <v>5.743044418950885E-2</v>
          </cell>
          <cell r="H54">
            <v>5.6186972001092662E-2</v>
          </cell>
          <cell r="I54">
            <v>5.6487083770130085E-2</v>
          </cell>
          <cell r="J54">
            <v>5.5016410255512828E-2</v>
          </cell>
          <cell r="K54">
            <v>5.5172010892455915E-2</v>
          </cell>
          <cell r="L54">
            <v>5.5529117177525469E-2</v>
          </cell>
          <cell r="M54">
            <v>5.5060382833751413E-2</v>
          </cell>
          <cell r="N54">
            <v>5.4589943890182388E-2</v>
          </cell>
          <cell r="O54">
            <v>5.5779358692751906E-2</v>
          </cell>
          <cell r="P54">
            <v>5.5192231776860008E-2</v>
          </cell>
          <cell r="Q54">
            <v>5.6512472956504856E-2</v>
          </cell>
          <cell r="R54">
            <v>5.6336330428151199E-2</v>
          </cell>
          <cell r="S54">
            <v>5.7030605633820917E-2</v>
          </cell>
          <cell r="T54">
            <v>5.6657542773338662E-2</v>
          </cell>
          <cell r="U54">
            <v>5.8184791305724529E-2</v>
          </cell>
          <cell r="V54">
            <v>5.9469922213993741E-2</v>
          </cell>
          <cell r="W54">
            <v>6.1238210036954434E-2</v>
          </cell>
          <cell r="X54">
            <v>5.9756164814681031E-2</v>
          </cell>
          <cell r="Y54">
            <v>5.68228397438795E-2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7.152557373046875E-7</v>
          </cell>
          <cell r="M55">
            <v>0</v>
          </cell>
          <cell r="N55">
            <v>1.1920928955078125E-7</v>
          </cell>
          <cell r="O55">
            <v>0</v>
          </cell>
          <cell r="P55">
            <v>3.5762786865234375E-7</v>
          </cell>
          <cell r="Q55">
            <v>-1.1920928955078125E-7</v>
          </cell>
          <cell r="R55">
            <v>0</v>
          </cell>
          <cell r="S55">
            <v>0</v>
          </cell>
          <cell r="T55">
            <v>0</v>
          </cell>
          <cell r="U55">
            <v>-1.1920928955078125E-7</v>
          </cell>
          <cell r="V55">
            <v>-1.1920928955078125E-7</v>
          </cell>
          <cell r="W55">
            <v>-1.1920928955078125E-7</v>
          </cell>
          <cell r="X55">
            <v>2.384185791015625E-7</v>
          </cell>
          <cell r="Y55">
            <v>0</v>
          </cell>
        </row>
        <row r="56">
          <cell r="B56" t="str">
            <v>OPERATING EXPENSES</v>
          </cell>
        </row>
        <row r="57">
          <cell r="B57" t="str">
            <v>Salaries &amp; Wages</v>
          </cell>
          <cell r="C57">
            <v>39031872</v>
          </cell>
          <cell r="D57">
            <v>16209891.031507982</v>
          </cell>
          <cell r="E57">
            <v>16860155.186178967</v>
          </cell>
          <cell r="F57">
            <v>25171113.430491976</v>
          </cell>
          <cell r="G57">
            <v>58241159.648178928</v>
          </cell>
          <cell r="H57">
            <v>181033559.00817892</v>
          </cell>
          <cell r="I57">
            <v>12878629.398315964</v>
          </cell>
          <cell r="J57">
            <v>12761789.465854663</v>
          </cell>
          <cell r="K57">
            <v>15835860.21162251</v>
          </cell>
          <cell r="L57">
            <v>41476279.075793132</v>
          </cell>
          <cell r="M57">
            <v>12618282.336719111</v>
          </cell>
          <cell r="N57">
            <v>12570961.431644699</v>
          </cell>
          <cell r="O57">
            <v>16084639.491098057</v>
          </cell>
          <cell r="P57">
            <v>41273883.259461865</v>
          </cell>
          <cell r="Q57">
            <v>12735812.792213356</v>
          </cell>
          <cell r="R57">
            <v>12821204.238823863</v>
          </cell>
          <cell r="S57">
            <v>16517996.060866142</v>
          </cell>
          <cell r="T57">
            <v>42075013.091903359</v>
          </cell>
          <cell r="U57">
            <v>13362248.090775898</v>
          </cell>
          <cell r="V57">
            <v>13833905.318698673</v>
          </cell>
          <cell r="W57">
            <v>17615063.307978433</v>
          </cell>
          <cell r="X57">
            <v>44811216.717453003</v>
          </cell>
          <cell r="Y57">
            <v>169636392.14461139</v>
          </cell>
        </row>
        <row r="58">
          <cell r="B58" t="str">
            <v>Overtime</v>
          </cell>
          <cell r="C58">
            <v>1215470.3700000001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3400034.29</v>
          </cell>
          <cell r="I58">
            <v>274307.3705798302</v>
          </cell>
          <cell r="J58">
            <v>267260.99027693027</v>
          </cell>
          <cell r="K58">
            <v>330748.6581491215</v>
          </cell>
          <cell r="L58">
            <v>872317.01900588209</v>
          </cell>
          <cell r="M58">
            <v>255358.52057143024</v>
          </cell>
          <cell r="N58">
            <v>251136.71751693031</v>
          </cell>
          <cell r="O58">
            <v>343695.52161422145</v>
          </cell>
          <cell r="P58">
            <v>850190.75970258191</v>
          </cell>
          <cell r="Q58">
            <v>264881.09946423024</v>
          </cell>
          <cell r="R58">
            <v>269813.17615013022</v>
          </cell>
          <cell r="S58">
            <v>353404.02685632149</v>
          </cell>
          <cell r="T58">
            <v>888098.30247068196</v>
          </cell>
          <cell r="U58">
            <v>286663.50527433021</v>
          </cell>
          <cell r="V58">
            <v>314777.12265713024</v>
          </cell>
          <cell r="W58">
            <v>433855.24399892153</v>
          </cell>
          <cell r="X58">
            <v>1035295.871930382</v>
          </cell>
          <cell r="Y58">
            <v>3645901.9531095279</v>
          </cell>
        </row>
        <row r="59">
          <cell r="B59" t="str">
            <v>Temporary Help</v>
          </cell>
          <cell r="C59">
            <v>784305.97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2631235.58</v>
          </cell>
          <cell r="I59">
            <v>487930.64578315086</v>
          </cell>
          <cell r="J59">
            <v>501456.10123405082</v>
          </cell>
          <cell r="K59">
            <v>604892.85004321847</v>
          </cell>
          <cell r="L59">
            <v>1594279.5970604201</v>
          </cell>
          <cell r="M59">
            <v>335437.6032352508</v>
          </cell>
          <cell r="N59">
            <v>401424.50408345083</v>
          </cell>
          <cell r="O59">
            <v>508670.27189781849</v>
          </cell>
          <cell r="P59">
            <v>1245532.3792165201</v>
          </cell>
          <cell r="Q59">
            <v>368933.30678335082</v>
          </cell>
          <cell r="R59">
            <v>281502.09236605075</v>
          </cell>
          <cell r="S59">
            <v>420530.30894581845</v>
          </cell>
          <cell r="T59">
            <v>1070965.7080952199</v>
          </cell>
          <cell r="U59">
            <v>305370.69613905076</v>
          </cell>
          <cell r="V59">
            <v>302185.45653205086</v>
          </cell>
          <cell r="W59">
            <v>462806.67580881849</v>
          </cell>
          <cell r="X59">
            <v>1070362.82847992</v>
          </cell>
          <cell r="Y59">
            <v>4981140.5128520802</v>
          </cell>
        </row>
        <row r="60">
          <cell r="B60" t="str">
            <v>Bonus Annual</v>
          </cell>
          <cell r="C60">
            <v>1916666</v>
          </cell>
          <cell r="D60">
            <v>333333.33333333337</v>
          </cell>
          <cell r="E60">
            <v>333333.33333333337</v>
          </cell>
          <cell r="F60">
            <v>333333.33333333337</v>
          </cell>
          <cell r="G60">
            <v>1000000</v>
          </cell>
          <cell r="H60">
            <v>8314858.9800000004</v>
          </cell>
          <cell r="I60">
            <v>916696.54641426669</v>
          </cell>
          <cell r="J60">
            <v>916696.54641426669</v>
          </cell>
          <cell r="K60">
            <v>916704.01635116676</v>
          </cell>
          <cell r="L60">
            <v>2750097.1091797003</v>
          </cell>
          <cell r="M60">
            <v>916696.54641426669</v>
          </cell>
          <cell r="N60">
            <v>916696.54641426669</v>
          </cell>
          <cell r="O60">
            <v>916704.01635116676</v>
          </cell>
          <cell r="P60">
            <v>2750097.1091797003</v>
          </cell>
          <cell r="Q60">
            <v>916696.54641426669</v>
          </cell>
          <cell r="R60">
            <v>916696.54641426669</v>
          </cell>
          <cell r="S60">
            <v>916704.01635116676</v>
          </cell>
          <cell r="T60">
            <v>2750097.1091797003</v>
          </cell>
          <cell r="U60">
            <v>916696.54641426669</v>
          </cell>
          <cell r="V60">
            <v>916696.54641426669</v>
          </cell>
          <cell r="W60">
            <v>916704.01635116676</v>
          </cell>
          <cell r="X60">
            <v>2750097.1091797003</v>
          </cell>
          <cell r="Y60">
            <v>11000388.436718801</v>
          </cell>
        </row>
        <row r="61">
          <cell r="B61" t="str">
            <v>Other Compensation</v>
          </cell>
          <cell r="C61">
            <v>10912663.420000002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35093911.650000006</v>
          </cell>
          <cell r="I61">
            <v>5067390.5298845675</v>
          </cell>
          <cell r="J61">
            <v>4867959.9948343858</v>
          </cell>
          <cell r="K61">
            <v>5237862.1983877458</v>
          </cell>
          <cell r="L61">
            <v>15173212.723106699</v>
          </cell>
          <cell r="M61">
            <v>4184810.0866338676</v>
          </cell>
          <cell r="N61">
            <v>4150397.0697002658</v>
          </cell>
          <cell r="O61">
            <v>4793013.705278839</v>
          </cell>
          <cell r="P61">
            <v>13128220.861612972</v>
          </cell>
          <cell r="Q61">
            <v>4102353.6552833426</v>
          </cell>
          <cell r="R61">
            <v>4162617.6649643625</v>
          </cell>
          <cell r="S61">
            <v>4810491.5813561864</v>
          </cell>
          <cell r="T61">
            <v>13075462.901603892</v>
          </cell>
          <cell r="U61">
            <v>4203584.7282534698</v>
          </cell>
          <cell r="V61">
            <v>4354317.2033802951</v>
          </cell>
          <cell r="W61">
            <v>5104666.1008577235</v>
          </cell>
          <cell r="X61">
            <v>13662568.032491488</v>
          </cell>
          <cell r="Y61">
            <v>55039464.518815055</v>
          </cell>
        </row>
        <row r="62">
          <cell r="B62" t="str">
            <v xml:space="preserve">     Total Salaries &amp; Wages</v>
          </cell>
          <cell r="C62">
            <v>53860977.759999998</v>
          </cell>
          <cell r="D62">
            <v>16543224.364841316</v>
          </cell>
          <cell r="E62">
            <v>17193488.519512299</v>
          </cell>
          <cell r="F62">
            <v>25504446.763825309</v>
          </cell>
          <cell r="G62">
            <v>59241159.648178928</v>
          </cell>
          <cell r="H62">
            <v>230473599.50817892</v>
          </cell>
          <cell r="I62">
            <v>19624954.490977779</v>
          </cell>
          <cell r="J62">
            <v>19315163.098614298</v>
          </cell>
          <cell r="K62">
            <v>22926067.934553761</v>
          </cell>
          <cell r="L62">
            <v>61866185.524145827</v>
          </cell>
          <cell r="M62">
            <v>18310585.093573928</v>
          </cell>
          <cell r="N62">
            <v>18290616.269359615</v>
          </cell>
          <cell r="O62">
            <v>22646723.006240103</v>
          </cell>
          <cell r="P62">
            <v>59247924.369173631</v>
          </cell>
          <cell r="Q62">
            <v>18388677.400158547</v>
          </cell>
          <cell r="R62">
            <v>18451833.718718674</v>
          </cell>
          <cell r="S62">
            <v>23019125.994375635</v>
          </cell>
          <cell r="T62">
            <v>59859637.113252856</v>
          </cell>
          <cell r="U62">
            <v>19074563.566857014</v>
          </cell>
          <cell r="V62">
            <v>19721881.647682413</v>
          </cell>
          <cell r="W62">
            <v>24533095.344995063</v>
          </cell>
          <cell r="X62">
            <v>63329540.559534498</v>
          </cell>
          <cell r="Y62">
            <v>244303287.56610686</v>
          </cell>
        </row>
        <row r="64">
          <cell r="B64" t="str">
            <v>Total Occupancy Costs</v>
          </cell>
          <cell r="C64">
            <v>7657570.2999999998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22530235.220000003</v>
          </cell>
          <cell r="I64">
            <v>2559554.3036536803</v>
          </cell>
          <cell r="J64">
            <v>2572943.3036536803</v>
          </cell>
          <cell r="K64">
            <v>2641049.4517784086</v>
          </cell>
          <cell r="L64">
            <v>7773547.0590857696</v>
          </cell>
          <cell r="M64">
            <v>2392303.3036536803</v>
          </cell>
          <cell r="N64">
            <v>2378027.3036536803</v>
          </cell>
          <cell r="O64">
            <v>2506022.4517784086</v>
          </cell>
          <cell r="P64">
            <v>7276353.0590857696</v>
          </cell>
          <cell r="Q64">
            <v>2455944.8036539806</v>
          </cell>
          <cell r="R64">
            <v>2452517.5536539806</v>
          </cell>
          <cell r="S64">
            <v>2485776.4517788086</v>
          </cell>
          <cell r="T64">
            <v>7394238.8090867698</v>
          </cell>
          <cell r="U64">
            <v>2344267.3036539806</v>
          </cell>
          <cell r="V64">
            <v>2343611.0536536803</v>
          </cell>
          <cell r="W64">
            <v>2432974.4517784086</v>
          </cell>
          <cell r="X64">
            <v>7120852.8090860695</v>
          </cell>
          <cell r="Y64">
            <v>29564991.736344378</v>
          </cell>
        </row>
        <row r="65">
          <cell r="B65" t="str">
            <v>Total Insurance</v>
          </cell>
          <cell r="C65">
            <v>1033221.05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3095717.82</v>
          </cell>
          <cell r="I65">
            <v>366563.09076922998</v>
          </cell>
          <cell r="J65">
            <v>366563.09076922998</v>
          </cell>
          <cell r="K65">
            <v>366565.11346153799</v>
          </cell>
          <cell r="L65">
            <v>1099691.2949999981</v>
          </cell>
          <cell r="M65">
            <v>366563.09076922998</v>
          </cell>
          <cell r="N65">
            <v>366563.09076922998</v>
          </cell>
          <cell r="O65">
            <v>366565.11346153799</v>
          </cell>
          <cell r="P65">
            <v>1099691.2949999981</v>
          </cell>
          <cell r="Q65">
            <v>366563.09076922998</v>
          </cell>
          <cell r="R65">
            <v>366563.09076922998</v>
          </cell>
          <cell r="S65">
            <v>366565.11346153799</v>
          </cell>
          <cell r="T65">
            <v>1099691.2949999981</v>
          </cell>
          <cell r="U65">
            <v>366563.09076922998</v>
          </cell>
          <cell r="V65">
            <v>366563.09076922998</v>
          </cell>
          <cell r="W65">
            <v>366565.11346153799</v>
          </cell>
          <cell r="X65">
            <v>1099691.2949999981</v>
          </cell>
          <cell r="Y65">
            <v>4398765.1799999923</v>
          </cell>
        </row>
        <row r="66">
          <cell r="B66" t="str">
            <v>Total Depreciation</v>
          </cell>
          <cell r="C66">
            <v>6462483.0099999998</v>
          </cell>
          <cell r="D66">
            <v>1318835.9984126983</v>
          </cell>
          <cell r="E66">
            <v>1327578.5173015874</v>
          </cell>
          <cell r="F66">
            <v>1324074.4795238094</v>
          </cell>
          <cell r="G66">
            <v>3970488.9952380955</v>
          </cell>
          <cell r="H66">
            <v>18218781.705238093</v>
          </cell>
          <cell r="I66">
            <v>1015848.7908547007</v>
          </cell>
          <cell r="J66">
            <v>1002379.1901709401</v>
          </cell>
          <cell r="K66">
            <v>986621.03461538465</v>
          </cell>
          <cell r="L66">
            <v>3004849.0156410253</v>
          </cell>
          <cell r="M66">
            <v>928546.67461538466</v>
          </cell>
          <cell r="N66">
            <v>912581.43461538455</v>
          </cell>
          <cell r="O66">
            <v>907649.95461538446</v>
          </cell>
          <cell r="P66">
            <v>2748778.0638461537</v>
          </cell>
          <cell r="Q66">
            <v>903947.7546153845</v>
          </cell>
          <cell r="R66">
            <v>892832.13461538462</v>
          </cell>
          <cell r="S66">
            <v>924378.81461538456</v>
          </cell>
          <cell r="T66">
            <v>2721158.7038461538</v>
          </cell>
          <cell r="U66">
            <v>904683.29461538454</v>
          </cell>
          <cell r="V66">
            <v>897878.22461538471</v>
          </cell>
          <cell r="W66">
            <v>877711.72461538459</v>
          </cell>
          <cell r="X66">
            <v>2680273.2438461538</v>
          </cell>
          <cell r="Y66">
            <v>11155059.027179487</v>
          </cell>
        </row>
        <row r="67">
          <cell r="B67" t="str">
            <v>Total Repairs &amp; Maintenance</v>
          </cell>
          <cell r="C67">
            <v>1261041.2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3793671.35</v>
          </cell>
          <cell r="I67">
            <v>479284.93840162072</v>
          </cell>
          <cell r="J67">
            <v>462194.93840162072</v>
          </cell>
          <cell r="K67">
            <v>454690.50717407459</v>
          </cell>
          <cell r="L67">
            <v>1396170.3839773161</v>
          </cell>
          <cell r="M67">
            <v>407948.93840162072</v>
          </cell>
          <cell r="N67">
            <v>429369.93840162072</v>
          </cell>
          <cell r="O67">
            <v>424167.50717407459</v>
          </cell>
          <cell r="P67">
            <v>1261486.3839773161</v>
          </cell>
          <cell r="Q67">
            <v>401183.93840162072</v>
          </cell>
          <cell r="R67">
            <v>387019.93840162072</v>
          </cell>
          <cell r="S67">
            <v>406266.50717407459</v>
          </cell>
          <cell r="T67">
            <v>1194470.3839773161</v>
          </cell>
          <cell r="U67">
            <v>407274.93840162072</v>
          </cell>
          <cell r="V67">
            <v>406909.93840162072</v>
          </cell>
          <cell r="W67">
            <v>459144.17384077463</v>
          </cell>
          <cell r="X67">
            <v>1273329.0506440161</v>
          </cell>
          <cell r="Y67">
            <v>5125456.2025759649</v>
          </cell>
        </row>
        <row r="68">
          <cell r="B68" t="str">
            <v>Total Lease &amp; Rental</v>
          </cell>
          <cell r="C68">
            <v>1395075.57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3982782.48</v>
          </cell>
          <cell r="I68">
            <v>544706.0682052077</v>
          </cell>
          <cell r="J68">
            <v>545018.0682052077</v>
          </cell>
          <cell r="K68">
            <v>548004.85608978465</v>
          </cell>
          <cell r="L68">
            <v>1637728.9925001999</v>
          </cell>
          <cell r="M68">
            <v>544706.0682052077</v>
          </cell>
          <cell r="N68">
            <v>544718.0682052077</v>
          </cell>
          <cell r="O68">
            <v>548004.85608978465</v>
          </cell>
          <cell r="P68">
            <v>1637428.9925001999</v>
          </cell>
          <cell r="Q68">
            <v>544706.0682052077</v>
          </cell>
          <cell r="R68">
            <v>544718.0682052077</v>
          </cell>
          <cell r="S68">
            <v>548004.85608978465</v>
          </cell>
          <cell r="T68">
            <v>1637428.9925001999</v>
          </cell>
          <cell r="U68">
            <v>546306.0682052077</v>
          </cell>
          <cell r="V68">
            <v>544718.0682052077</v>
          </cell>
          <cell r="W68">
            <v>548004.85608978465</v>
          </cell>
          <cell r="X68">
            <v>1639028.9925001999</v>
          </cell>
          <cell r="Y68">
            <v>6551615.9700007997</v>
          </cell>
        </row>
        <row r="69">
          <cell r="B69" t="str">
            <v>Total Minor Equipment</v>
          </cell>
          <cell r="C69">
            <v>40084.11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160282.72</v>
          </cell>
          <cell r="I69">
            <v>28224.226147508842</v>
          </cell>
          <cell r="J69">
            <v>54466.382301354999</v>
          </cell>
          <cell r="K69">
            <v>31906.710313106771</v>
          </cell>
          <cell r="L69">
            <v>114597.31876197062</v>
          </cell>
          <cell r="M69">
            <v>27029.228455201152</v>
          </cell>
          <cell r="N69">
            <v>26836.228455201152</v>
          </cell>
          <cell r="O69">
            <v>31596.710313106771</v>
          </cell>
          <cell r="P69">
            <v>85462.167223509081</v>
          </cell>
          <cell r="Q69">
            <v>27089.228455201152</v>
          </cell>
          <cell r="R69">
            <v>26196.228455201152</v>
          </cell>
          <cell r="S69">
            <v>30879.787236183693</v>
          </cell>
          <cell r="T69">
            <v>84165.244146585988</v>
          </cell>
          <cell r="U69">
            <v>26840.228455201152</v>
          </cell>
          <cell r="V69">
            <v>26605.228455201152</v>
          </cell>
          <cell r="W69">
            <v>30738.787236183693</v>
          </cell>
          <cell r="X69">
            <v>84184.244146585988</v>
          </cell>
          <cell r="Y69">
            <v>368408.97427865164</v>
          </cell>
        </row>
        <row r="70">
          <cell r="B70" t="str">
            <v>Total Supplies</v>
          </cell>
          <cell r="C70">
            <v>1523656.35</v>
          </cell>
          <cell r="D70">
            <v>749380.17081719614</v>
          </cell>
          <cell r="E70">
            <v>879654.30053888005</v>
          </cell>
          <cell r="F70">
            <v>1506054.0878505704</v>
          </cell>
          <cell r="G70">
            <v>3135088.5592066469</v>
          </cell>
          <cell r="H70">
            <v>8490974.7392066475</v>
          </cell>
          <cell r="I70">
            <v>968299.20697814052</v>
          </cell>
          <cell r="J70">
            <v>940975.17325960076</v>
          </cell>
          <cell r="K70">
            <v>1144785.5116827819</v>
          </cell>
          <cell r="L70">
            <v>3054059.8919205233</v>
          </cell>
          <cell r="M70">
            <v>895185.73799946089</v>
          </cell>
          <cell r="N70">
            <v>867121.06856927054</v>
          </cell>
          <cell r="O70">
            <v>1210352.3451962115</v>
          </cell>
          <cell r="P70">
            <v>2972659.1517649433</v>
          </cell>
          <cell r="Q70">
            <v>939565.61169855052</v>
          </cell>
          <cell r="R70">
            <v>1005979.3086992105</v>
          </cell>
          <cell r="S70">
            <v>1226762.1701201317</v>
          </cell>
          <cell r="T70">
            <v>3172307.0905178925</v>
          </cell>
          <cell r="U70">
            <v>1089892.4876571905</v>
          </cell>
          <cell r="V70">
            <v>1175553.7273263407</v>
          </cell>
          <cell r="W70">
            <v>1666679.9254411315</v>
          </cell>
          <cell r="X70">
            <v>3932126.1404246627</v>
          </cell>
          <cell r="Y70">
            <v>13131152.274628021</v>
          </cell>
        </row>
        <row r="71">
          <cell r="B71" t="str">
            <v>Total Auto Expenses</v>
          </cell>
          <cell r="C71">
            <v>-26.3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2256.13</v>
          </cell>
          <cell r="I71">
            <v>150</v>
          </cell>
          <cell r="J71">
            <v>400</v>
          </cell>
          <cell r="K71">
            <v>800</v>
          </cell>
          <cell r="L71">
            <v>1350</v>
          </cell>
          <cell r="M71">
            <v>150</v>
          </cell>
          <cell r="N71">
            <v>400</v>
          </cell>
          <cell r="O71">
            <v>650</v>
          </cell>
          <cell r="P71">
            <v>1200</v>
          </cell>
          <cell r="Q71">
            <v>150</v>
          </cell>
          <cell r="R71">
            <v>400</v>
          </cell>
          <cell r="S71">
            <v>300</v>
          </cell>
          <cell r="T71">
            <v>850</v>
          </cell>
          <cell r="U71">
            <v>150</v>
          </cell>
          <cell r="V71">
            <v>400</v>
          </cell>
          <cell r="W71">
            <v>300</v>
          </cell>
          <cell r="X71">
            <v>850</v>
          </cell>
          <cell r="Y71">
            <v>4250</v>
          </cell>
        </row>
        <row r="72">
          <cell r="B72" t="str">
            <v>Total Travel &amp; Entertainment</v>
          </cell>
          <cell r="C72">
            <v>1106632.82</v>
          </cell>
          <cell r="D72">
            <v>421223.91129482299</v>
          </cell>
          <cell r="E72">
            <v>452503.21556798316</v>
          </cell>
          <cell r="F72">
            <v>526928.63711096102</v>
          </cell>
          <cell r="G72">
            <v>1400655.7639737672</v>
          </cell>
          <cell r="H72">
            <v>4652723.6239737673</v>
          </cell>
          <cell r="I72">
            <v>355696.52419949806</v>
          </cell>
          <cell r="J72">
            <v>373953.58918282989</v>
          </cell>
          <cell r="K72">
            <v>436342.91641075851</v>
          </cell>
          <cell r="L72">
            <v>1165993.0297930865</v>
          </cell>
          <cell r="M72">
            <v>376630.58130282111</v>
          </cell>
          <cell r="N72">
            <v>386796.58218582231</v>
          </cell>
          <cell r="O72">
            <v>431021.90084250167</v>
          </cell>
          <cell r="P72">
            <v>1194449.064331145</v>
          </cell>
          <cell r="Q72">
            <v>364728.6924619638</v>
          </cell>
          <cell r="R72">
            <v>367588.53169891349</v>
          </cell>
          <cell r="S72">
            <v>442817.34472530166</v>
          </cell>
          <cell r="T72">
            <v>1175134.568886179</v>
          </cell>
          <cell r="U72">
            <v>360712.66394604562</v>
          </cell>
          <cell r="V72">
            <v>397569.27445625642</v>
          </cell>
          <cell r="W72">
            <v>446768.95272623171</v>
          </cell>
          <cell r="X72">
            <v>1205050.8911285338</v>
          </cell>
          <cell r="Y72">
            <v>4740627.5541389436</v>
          </cell>
        </row>
        <row r="73">
          <cell r="B73" t="str">
            <v>Total Advertising &amp; Promo</v>
          </cell>
          <cell r="C73">
            <v>10390.790000000001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15123.62</v>
          </cell>
          <cell r="I73">
            <v>9203.9959402223085</v>
          </cell>
          <cell r="J73">
            <v>5203.9959402223076</v>
          </cell>
          <cell r="K73">
            <v>1504.9949252353847</v>
          </cell>
          <cell r="L73">
            <v>15912.986805680002</v>
          </cell>
          <cell r="M73">
            <v>9203.9959402223085</v>
          </cell>
          <cell r="N73">
            <v>1203.9959402223078</v>
          </cell>
          <cell r="O73">
            <v>1504.9949252353847</v>
          </cell>
          <cell r="P73">
            <v>11912.986805680002</v>
          </cell>
          <cell r="Q73">
            <v>9203.9959402223085</v>
          </cell>
          <cell r="R73">
            <v>1203.9959402223078</v>
          </cell>
          <cell r="S73">
            <v>2004.9949252353847</v>
          </cell>
          <cell r="T73">
            <v>12412.986805680002</v>
          </cell>
          <cell r="U73">
            <v>9203.9959402223085</v>
          </cell>
          <cell r="V73">
            <v>1203.9959402223078</v>
          </cell>
          <cell r="W73">
            <v>1504.9949252353847</v>
          </cell>
          <cell r="X73">
            <v>11912.986805680002</v>
          </cell>
          <cell r="Y73">
            <v>52151.947222720009</v>
          </cell>
        </row>
        <row r="74">
          <cell r="B74" t="str">
            <v>Total Professional</v>
          </cell>
          <cell r="C74">
            <v>678837.64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2575823.9500000002</v>
          </cell>
          <cell r="I74">
            <v>304433.50466907694</v>
          </cell>
          <cell r="J74">
            <v>346183.50466907694</v>
          </cell>
          <cell r="K74">
            <v>300859.91929778463</v>
          </cell>
          <cell r="L74">
            <v>951476.92863593856</v>
          </cell>
          <cell r="M74">
            <v>235202.73543830772</v>
          </cell>
          <cell r="N74">
            <v>236952.73543830772</v>
          </cell>
          <cell r="O74">
            <v>300859.91929778463</v>
          </cell>
          <cell r="P74">
            <v>773015.39017440006</v>
          </cell>
          <cell r="Q74">
            <v>235202.73543830772</v>
          </cell>
          <cell r="R74">
            <v>236952.73543830772</v>
          </cell>
          <cell r="S74">
            <v>300859.91929778463</v>
          </cell>
          <cell r="T74">
            <v>773015.39017440006</v>
          </cell>
          <cell r="U74">
            <v>235202.73543830772</v>
          </cell>
          <cell r="V74">
            <v>236952.73543830772</v>
          </cell>
          <cell r="W74">
            <v>300859.91929778463</v>
          </cell>
          <cell r="X74">
            <v>773015.39017440006</v>
          </cell>
          <cell r="Y74">
            <v>3270523.0991591383</v>
          </cell>
        </row>
        <row r="75">
          <cell r="B75" t="str">
            <v>Total Outside Services</v>
          </cell>
          <cell r="C75">
            <v>2354342.1</v>
          </cell>
          <cell r="D75">
            <v>1723035.4617980744</v>
          </cell>
          <cell r="E75">
            <v>1737393.4056442282</v>
          </cell>
          <cell r="F75">
            <v>2158872.5810293052</v>
          </cell>
          <cell r="G75">
            <v>5619301.4484716076</v>
          </cell>
          <cell r="H75">
            <v>11816000.888471607</v>
          </cell>
          <cell r="I75">
            <v>615335.7648641488</v>
          </cell>
          <cell r="J75">
            <v>619585.7648641488</v>
          </cell>
          <cell r="K75">
            <v>763270.37267511047</v>
          </cell>
          <cell r="L75">
            <v>1998191.9024034082</v>
          </cell>
          <cell r="M75">
            <v>608335.7648641488</v>
          </cell>
          <cell r="N75">
            <v>595085.7648641488</v>
          </cell>
          <cell r="O75">
            <v>865020.37267511047</v>
          </cell>
          <cell r="P75">
            <v>2068441.9024034082</v>
          </cell>
          <cell r="Q75">
            <v>608335.7648641488</v>
          </cell>
          <cell r="R75">
            <v>595085.7648641488</v>
          </cell>
          <cell r="S75">
            <v>777770.37267511035</v>
          </cell>
          <cell r="T75">
            <v>1981191.902403408</v>
          </cell>
          <cell r="U75">
            <v>597185.7648641488</v>
          </cell>
          <cell r="V75">
            <v>598935.7648641488</v>
          </cell>
          <cell r="W75">
            <v>765278.70600841055</v>
          </cell>
          <cell r="X75">
            <v>1961400.2357367082</v>
          </cell>
          <cell r="Y75">
            <v>8009225.9429469313</v>
          </cell>
        </row>
        <row r="76">
          <cell r="B76" t="str">
            <v>Telephone &amp; Telex</v>
          </cell>
          <cell r="C76">
            <v>906056.39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2843233.2</v>
          </cell>
          <cell r="I76">
            <v>327425.10533604136</v>
          </cell>
          <cell r="J76">
            <v>327425.10533604136</v>
          </cell>
          <cell r="K76">
            <v>331876.63167006226</v>
          </cell>
          <cell r="L76">
            <v>986726.84234214504</v>
          </cell>
          <cell r="M76">
            <v>327565.10533604136</v>
          </cell>
          <cell r="N76">
            <v>327565.10533604136</v>
          </cell>
          <cell r="O76">
            <v>332016.63167006226</v>
          </cell>
          <cell r="P76">
            <v>987146.84234214504</v>
          </cell>
          <cell r="Q76">
            <v>327565.10533604136</v>
          </cell>
          <cell r="R76">
            <v>327565.10533604136</v>
          </cell>
          <cell r="S76">
            <v>332016.63167006226</v>
          </cell>
          <cell r="T76">
            <v>987146.84234214504</v>
          </cell>
          <cell r="U76">
            <v>327565.10533604136</v>
          </cell>
          <cell r="V76">
            <v>327565.10533604136</v>
          </cell>
          <cell r="W76">
            <v>332016.63167006226</v>
          </cell>
          <cell r="X76">
            <v>987146.84234214504</v>
          </cell>
          <cell r="Y76">
            <v>3948167.3693685797</v>
          </cell>
        </row>
        <row r="77">
          <cell r="B77" t="str">
            <v>Other Expenses</v>
          </cell>
          <cell r="C77">
            <v>-8750740.1700000018</v>
          </cell>
          <cell r="D77">
            <v>9493173.3380471785</v>
          </cell>
          <cell r="E77">
            <v>9422820.3776946049</v>
          </cell>
          <cell r="F77">
            <v>8394144.2008469608</v>
          </cell>
          <cell r="G77">
            <v>27310137.916588746</v>
          </cell>
          <cell r="H77">
            <v>6546772.6765887439</v>
          </cell>
          <cell r="I77">
            <v>-915761.50692886068</v>
          </cell>
          <cell r="J77">
            <v>-863541.78649455635</v>
          </cell>
          <cell r="K77">
            <v>-1192879.4547286194</v>
          </cell>
          <cell r="L77">
            <v>-2972182.7481520362</v>
          </cell>
          <cell r="M77">
            <v>-952644.02229200164</v>
          </cell>
          <cell r="N77">
            <v>-878394.68766684923</v>
          </cell>
          <cell r="O77">
            <v>-1135788.8378118288</v>
          </cell>
          <cell r="P77">
            <v>-2966827.5477706799</v>
          </cell>
          <cell r="Q77">
            <v>-985945.91353606922</v>
          </cell>
          <cell r="R77">
            <v>-911869.29182473023</v>
          </cell>
          <cell r="S77">
            <v>-1144692.4574463265</v>
          </cell>
          <cell r="T77">
            <v>-3042507.6628071261</v>
          </cell>
          <cell r="U77">
            <v>-951887.37523449957</v>
          </cell>
          <cell r="V77">
            <v>-944567.78053563286</v>
          </cell>
          <cell r="W77">
            <v>-1126561.1686011993</v>
          </cell>
          <cell r="X77">
            <v>-3023016.3243713314</v>
          </cell>
          <cell r="Y77">
            <v>-12004534.283101175</v>
          </cell>
        </row>
        <row r="78">
          <cell r="B78" t="str">
            <v xml:space="preserve">     Total Other Expenses</v>
          </cell>
          <cell r="C78">
            <v>15678624.859999996</v>
          </cell>
          <cell r="D78">
            <v>13705648.880369971</v>
          </cell>
          <cell r="E78">
            <v>13819949.816747284</v>
          </cell>
          <cell r="F78">
            <v>13910073.986361608</v>
          </cell>
          <cell r="G78">
            <v>41435672.683478862</v>
          </cell>
          <cell r="H78">
            <v>88724380.12347886</v>
          </cell>
          <cell r="I78">
            <v>6658964.0130902156</v>
          </cell>
          <cell r="J78">
            <v>6753750.320259396</v>
          </cell>
          <cell r="K78">
            <v>6815398.5653654104</v>
          </cell>
          <cell r="L78">
            <v>20228112.898715027</v>
          </cell>
          <cell r="M78">
            <v>6166727.2026893236</v>
          </cell>
          <cell r="N78">
            <v>6194826.6287672883</v>
          </cell>
          <cell r="O78">
            <v>6789643.9202273749</v>
          </cell>
          <cell r="P78">
            <v>19151197.751683991</v>
          </cell>
          <cell r="Q78">
            <v>6198240.8763037892</v>
          </cell>
          <cell r="R78">
            <v>6292753.1642527375</v>
          </cell>
          <cell r="S78">
            <v>6699710.5063230749</v>
          </cell>
          <cell r="T78">
            <v>19190704.546879604</v>
          </cell>
          <cell r="U78">
            <v>6263960.3020480806</v>
          </cell>
          <cell r="V78">
            <v>6379898.4269260084</v>
          </cell>
          <cell r="W78">
            <v>7101987.0684897322</v>
          </cell>
          <cell r="X78">
            <v>19745845.797463823</v>
          </cell>
          <cell r="Y78">
            <v>78315860.994742438</v>
          </cell>
        </row>
        <row r="80">
          <cell r="B80" t="str">
            <v>Total Dept Operating Expense</v>
          </cell>
          <cell r="C80">
            <v>69539602.61999999</v>
          </cell>
          <cell r="D80">
            <v>30248873.245211288</v>
          </cell>
          <cell r="E80">
            <v>31013438.336259581</v>
          </cell>
          <cell r="F80">
            <v>39414520.75018692</v>
          </cell>
          <cell r="G80">
            <v>100676832.3316578</v>
          </cell>
          <cell r="H80">
            <v>319197979.63165778</v>
          </cell>
          <cell r="I80">
            <v>26283918.504067995</v>
          </cell>
          <cell r="J80">
            <v>26068913.418873694</v>
          </cell>
          <cell r="K80">
            <v>29741466.499919172</v>
          </cell>
          <cell r="L80">
            <v>82094298.422860861</v>
          </cell>
          <cell r="M80">
            <v>24477312.296263251</v>
          </cell>
          <cell r="N80">
            <v>24485442.898126904</v>
          </cell>
          <cell r="O80">
            <v>29436366.926467478</v>
          </cell>
          <cell r="P80">
            <v>78399122.120857626</v>
          </cell>
          <cell r="Q80">
            <v>24586918.276462335</v>
          </cell>
          <cell r="R80">
            <v>24744586.882971413</v>
          </cell>
          <cell r="S80">
            <v>29718836.500698708</v>
          </cell>
          <cell r="T80">
            <v>79050341.660132468</v>
          </cell>
          <cell r="U80">
            <v>25338523.868905094</v>
          </cell>
          <cell r="V80">
            <v>26101780.074608423</v>
          </cell>
          <cell r="W80">
            <v>31635082.413484797</v>
          </cell>
          <cell r="X80">
            <v>83075386.356998324</v>
          </cell>
          <cell r="Y80">
            <v>322619148.56084931</v>
          </cell>
        </row>
        <row r="81"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Bad Debt Expense</v>
          </cell>
          <cell r="C82">
            <v>22943734.640000001</v>
          </cell>
          <cell r="D82">
            <v>500995.04196330358</v>
          </cell>
          <cell r="E82">
            <v>424763.51739306626</v>
          </cell>
          <cell r="F82">
            <v>1207620.7253759692</v>
          </cell>
          <cell r="G82">
            <v>2133379.284732339</v>
          </cell>
          <cell r="H82">
            <v>33349048.204732336</v>
          </cell>
          <cell r="I82">
            <v>1921600.2</v>
          </cell>
          <cell r="J82">
            <v>1921600.2</v>
          </cell>
          <cell r="K82">
            <v>2401999.6</v>
          </cell>
          <cell r="L82">
            <v>6245200</v>
          </cell>
          <cell r="M82">
            <v>1909601.2000000002</v>
          </cell>
          <cell r="N82">
            <v>1909601.2</v>
          </cell>
          <cell r="O82">
            <v>2387000.1999999997</v>
          </cell>
          <cell r="P82">
            <v>6206202.5999999996</v>
          </cell>
          <cell r="Q82">
            <v>1995999.2000000002</v>
          </cell>
          <cell r="R82">
            <v>1995999.2</v>
          </cell>
          <cell r="S82">
            <v>2494999</v>
          </cell>
          <cell r="T82">
            <v>6486997.4000000004</v>
          </cell>
          <cell r="U82">
            <v>2013601.2</v>
          </cell>
          <cell r="V82">
            <v>2013601.2</v>
          </cell>
          <cell r="W82">
            <v>2517000.1999999997</v>
          </cell>
          <cell r="X82">
            <v>6544202.5999999996</v>
          </cell>
          <cell r="Y82">
            <v>25482602.599999998</v>
          </cell>
        </row>
        <row r="83">
          <cell r="B83" t="str">
            <v>Goodwill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B84" t="str">
            <v>Minority Interest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B85" t="str">
            <v>Corp. Charges to Subs</v>
          </cell>
          <cell r="C85">
            <v>3427375</v>
          </cell>
          <cell r="D85">
            <v>1031379</v>
          </cell>
          <cell r="E85">
            <v>1031379</v>
          </cell>
          <cell r="F85">
            <v>1547068</v>
          </cell>
          <cell r="G85">
            <v>3609826</v>
          </cell>
          <cell r="H85">
            <v>14405880</v>
          </cell>
          <cell r="I85">
            <v>1153459.3</v>
          </cell>
          <cell r="J85">
            <v>1153459.3</v>
          </cell>
          <cell r="K85">
            <v>1441824.3</v>
          </cell>
          <cell r="L85">
            <v>3748742.9000000004</v>
          </cell>
          <cell r="M85">
            <v>1153459.3</v>
          </cell>
          <cell r="N85">
            <v>1153459.3</v>
          </cell>
          <cell r="O85">
            <v>1441824.3</v>
          </cell>
          <cell r="P85">
            <v>3748742.9000000004</v>
          </cell>
          <cell r="Q85">
            <v>1153459.3</v>
          </cell>
          <cell r="R85">
            <v>1153459.3</v>
          </cell>
          <cell r="S85">
            <v>1441824.3</v>
          </cell>
          <cell r="T85">
            <v>3748742.9000000004</v>
          </cell>
          <cell r="U85">
            <v>1153459.3</v>
          </cell>
          <cell r="V85">
            <v>1153459.3</v>
          </cell>
          <cell r="W85">
            <v>1441824.3</v>
          </cell>
          <cell r="X85">
            <v>3748742.9000000004</v>
          </cell>
          <cell r="Y85">
            <v>14994971.600000003</v>
          </cell>
        </row>
        <row r="86">
          <cell r="B86" t="str">
            <v>IT Charges to Subs - Fixed</v>
          </cell>
          <cell r="C86">
            <v>16580434</v>
          </cell>
          <cell r="D86">
            <v>4672455</v>
          </cell>
          <cell r="E86">
            <v>4672455</v>
          </cell>
          <cell r="F86">
            <v>7008682</v>
          </cell>
          <cell r="G86">
            <v>16353592</v>
          </cell>
          <cell r="H86">
            <v>68935205</v>
          </cell>
          <cell r="I86">
            <v>4717897.076923077</v>
          </cell>
          <cell r="J86">
            <v>4717897.076923077</v>
          </cell>
          <cell r="K86">
            <v>5897371.346153846</v>
          </cell>
          <cell r="L86">
            <v>15333165.5</v>
          </cell>
          <cell r="M86">
            <v>4717897.076923077</v>
          </cell>
          <cell r="N86">
            <v>4717897.076923077</v>
          </cell>
          <cell r="O86">
            <v>5897371.346153846</v>
          </cell>
          <cell r="P86">
            <v>15333165.5</v>
          </cell>
          <cell r="Q86">
            <v>4717897.076923077</v>
          </cell>
          <cell r="R86">
            <v>4717897.076923077</v>
          </cell>
          <cell r="S86">
            <v>5897371.346153846</v>
          </cell>
          <cell r="T86">
            <v>15333165.5</v>
          </cell>
          <cell r="U86">
            <v>4717897.076923077</v>
          </cell>
          <cell r="V86">
            <v>4717897.076923077</v>
          </cell>
          <cell r="W86">
            <v>5897371.346153846</v>
          </cell>
          <cell r="X86">
            <v>15333165.5</v>
          </cell>
          <cell r="Y86">
            <v>61332662.000000015</v>
          </cell>
        </row>
        <row r="87">
          <cell r="B87" t="str">
            <v>IT Charges to Subs - Variable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B88" t="str">
            <v xml:space="preserve">     Total Bad Debt Exp./Mang. Fees</v>
          </cell>
          <cell r="C88">
            <v>42951543.640000001</v>
          </cell>
          <cell r="D88">
            <v>6204829.0419633035</v>
          </cell>
          <cell r="E88">
            <v>6128597.5173930665</v>
          </cell>
          <cell r="F88">
            <v>9763370.725375969</v>
          </cell>
          <cell r="G88">
            <v>22096797.284732338</v>
          </cell>
          <cell r="H88">
            <v>116690133.20473233</v>
          </cell>
          <cell r="I88">
            <v>7792956.576923077</v>
          </cell>
          <cell r="J88">
            <v>7792956.576923077</v>
          </cell>
          <cell r="K88">
            <v>9741195.2461538464</v>
          </cell>
          <cell r="L88">
            <v>25327108.399999999</v>
          </cell>
          <cell r="M88">
            <v>7780957.576923077</v>
          </cell>
          <cell r="N88">
            <v>7780957.576923077</v>
          </cell>
          <cell r="O88">
            <v>9726195.846153846</v>
          </cell>
          <cell r="P88">
            <v>25288111</v>
          </cell>
          <cell r="Q88">
            <v>7867355.576923077</v>
          </cell>
          <cell r="R88">
            <v>7867355.576923077</v>
          </cell>
          <cell r="S88">
            <v>9834194.6461538449</v>
          </cell>
          <cell r="T88">
            <v>25568905.800000001</v>
          </cell>
          <cell r="U88">
            <v>7884957.576923077</v>
          </cell>
          <cell r="V88">
            <v>7884957.576923077</v>
          </cell>
          <cell r="W88">
            <v>9856195.846153846</v>
          </cell>
          <cell r="X88">
            <v>25626111</v>
          </cell>
          <cell r="Y88">
            <v>101810236.20000002</v>
          </cell>
        </row>
        <row r="89"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B90" t="str">
            <v>Grand Total Operating Expense</v>
          </cell>
          <cell r="C90">
            <v>112491146.25999999</v>
          </cell>
          <cell r="D90">
            <v>36453702.28717459</v>
          </cell>
          <cell r="E90">
            <v>37142035.853652649</v>
          </cell>
          <cell r="F90">
            <v>49177891.475562885</v>
          </cell>
          <cell r="G90">
            <v>122773629.61639014</v>
          </cell>
          <cell r="H90">
            <v>435888112.83639014</v>
          </cell>
          <cell r="I90">
            <v>34076875.080991074</v>
          </cell>
          <cell r="J90">
            <v>33861869.99579677</v>
          </cell>
          <cell r="K90">
            <v>39482661.746073022</v>
          </cell>
          <cell r="L90">
            <v>107421406.82286087</v>
          </cell>
          <cell r="M90">
            <v>32258269.873186328</v>
          </cell>
          <cell r="N90">
            <v>32266400.47504998</v>
          </cell>
          <cell r="O90">
            <v>39162562.772621326</v>
          </cell>
          <cell r="P90">
            <v>103687233.12085763</v>
          </cell>
          <cell r="Q90">
            <v>32454273.853385411</v>
          </cell>
          <cell r="R90">
            <v>32611942.459894489</v>
          </cell>
          <cell r="S90">
            <v>39553031.146852553</v>
          </cell>
          <cell r="T90">
            <v>104619247.46013246</v>
          </cell>
          <cell r="U90">
            <v>33223481.44582817</v>
          </cell>
          <cell r="V90">
            <v>33986737.651531503</v>
          </cell>
          <cell r="W90">
            <v>41491278.259638645</v>
          </cell>
          <cell r="X90">
            <v>108701497.35699832</v>
          </cell>
          <cell r="Y90">
            <v>424429384.76084936</v>
          </cell>
        </row>
        <row r="91">
          <cell r="B91" t="str">
            <v>% of External Net Sales</v>
          </cell>
          <cell r="C91">
            <v>4.9581831486175509E-2</v>
          </cell>
          <cell r="D91">
            <v>5.028697112320081E-2</v>
          </cell>
          <cell r="E91">
            <v>5.3651594368525173E-2</v>
          </cell>
          <cell r="F91">
            <v>5.1528501676587388E-2</v>
          </cell>
          <cell r="G91">
            <v>5.1768753860131592E-2</v>
          </cell>
          <cell r="H91">
            <v>4.6674045057134746E-2</v>
          </cell>
          <cell r="I91">
            <v>4.5646405453644831E-2</v>
          </cell>
          <cell r="J91">
            <v>4.5393074025035188E-2</v>
          </cell>
          <cell r="K91">
            <v>4.2379476798538152E-2</v>
          </cell>
          <cell r="L91">
            <v>4.4312911200537944E-2</v>
          </cell>
          <cell r="M91">
            <v>4.3548824689699922E-2</v>
          </cell>
          <cell r="N91">
            <v>4.3547017440225121E-2</v>
          </cell>
          <cell r="O91">
            <v>4.2272396426964842E-2</v>
          </cell>
          <cell r="P91">
            <v>4.305721233704228E-2</v>
          </cell>
          <cell r="Q91">
            <v>4.1872727447674868E-2</v>
          </cell>
          <cell r="R91">
            <v>4.2050432817474913E-2</v>
          </cell>
          <cell r="S91">
            <v>4.0812142033001188E-2</v>
          </cell>
          <cell r="T91">
            <v>4.1519500933165095E-2</v>
          </cell>
          <cell r="U91">
            <v>4.2424893507860009E-2</v>
          </cell>
          <cell r="V91">
            <v>4.3306192143842348E-2</v>
          </cell>
          <cell r="W91">
            <v>4.2256517299316933E-2</v>
          </cell>
          <cell r="X91">
            <v>4.2631308133857009E-2</v>
          </cell>
          <cell r="Y91">
            <v>4.2863649616028246E-2</v>
          </cell>
        </row>
        <row r="93">
          <cell r="B93" t="str">
            <v>Income from Operations (B4 Reorg)</v>
          </cell>
          <cell r="C93">
            <v>22780914.750001639</v>
          </cell>
          <cell r="D93">
            <v>1513480.6926211044</v>
          </cell>
          <cell r="E93">
            <v>1505223.5074122176</v>
          </cell>
          <cell r="F93">
            <v>10408435.139261991</v>
          </cell>
          <cell r="G93">
            <v>13427139.339295179</v>
          </cell>
          <cell r="H93">
            <v>88841062.90929687</v>
          </cell>
          <cell r="I93">
            <v>8093001.7843185738</v>
          </cell>
          <cell r="J93">
            <v>7178719.8237016127</v>
          </cell>
          <cell r="K93">
            <v>11918110.714445725</v>
          </cell>
          <cell r="L93">
            <v>27189832.322466642</v>
          </cell>
          <cell r="M93">
            <v>8527048.7072299346</v>
          </cell>
          <cell r="N93">
            <v>8182316.681961976</v>
          </cell>
          <cell r="O93">
            <v>12513301.87809968</v>
          </cell>
          <cell r="P93">
            <v>29222667.267291844</v>
          </cell>
          <cell r="Q93">
            <v>11346820.206091456</v>
          </cell>
          <cell r="R93">
            <v>11079335.922404792</v>
          </cell>
          <cell r="S93">
            <v>15718101.623742297</v>
          </cell>
          <cell r="T93">
            <v>38144257.752238527</v>
          </cell>
          <cell r="U93">
            <v>12341779.289993823</v>
          </cell>
          <cell r="V93">
            <v>12685309.563577458</v>
          </cell>
          <cell r="W93">
            <v>18637946.180884406</v>
          </cell>
          <cell r="X93">
            <v>43665035.034456283</v>
          </cell>
          <cell r="Y93">
            <v>138221792.37645173</v>
          </cell>
        </row>
        <row r="94">
          <cell r="B94" t="str">
            <v>% of External Net Sales</v>
          </cell>
          <cell r="C94">
            <v>1.0040963345016158E-2</v>
          </cell>
          <cell r="D94">
            <v>2.0878087851212974E-3</v>
          </cell>
          <cell r="E94">
            <v>2.1742922593648599E-3</v>
          </cell>
          <cell r="F94">
            <v>1.0905938653157227E-2</v>
          </cell>
          <cell r="G94">
            <v>5.6616903293772629E-3</v>
          </cell>
          <cell r="H94">
            <v>9.5129269439579167E-3</v>
          </cell>
          <cell r="I94">
            <v>1.0840678316485256E-2</v>
          </cell>
          <cell r="J94">
            <v>9.6233362304776419E-3</v>
          </cell>
          <cell r="K94">
            <v>1.2792534093917758E-2</v>
          </cell>
          <cell r="L94">
            <v>1.1216205976987526E-2</v>
          </cell>
          <cell r="M94">
            <v>1.1511558144051488E-2</v>
          </cell>
          <cell r="N94">
            <v>1.1042926449957266E-2</v>
          </cell>
          <cell r="O94">
            <v>1.3506962265787062E-2</v>
          </cell>
          <cell r="P94">
            <v>1.2135019439817729E-2</v>
          </cell>
          <cell r="Q94">
            <v>1.4639745508829986E-2</v>
          </cell>
          <cell r="R94">
            <v>1.4285897610676284E-2</v>
          </cell>
          <cell r="S94">
            <v>1.621846360081973E-2</v>
          </cell>
          <cell r="T94">
            <v>1.5138041840173568E-2</v>
          </cell>
          <cell r="U94">
            <v>1.5759897797864516E-2</v>
          </cell>
          <cell r="V94">
            <v>1.6163730070151393E-2</v>
          </cell>
          <cell r="W94">
            <v>1.8981692737637505E-2</v>
          </cell>
          <cell r="X94">
            <v>1.7124856680824019E-2</v>
          </cell>
          <cell r="Y94">
            <v>1.3959190127851257E-2</v>
          </cell>
        </row>
        <row r="96">
          <cell r="B96" t="str">
            <v>Reorganization Charges</v>
          </cell>
          <cell r="C96">
            <v>588445.97</v>
          </cell>
          <cell r="D96">
            <v>432000</v>
          </cell>
          <cell r="E96">
            <v>432000</v>
          </cell>
          <cell r="F96">
            <v>435000</v>
          </cell>
          <cell r="G96">
            <v>1299000</v>
          </cell>
          <cell r="H96">
            <v>6691626.2800000012</v>
          </cell>
          <cell r="I96">
            <v>83333.333333333328</v>
          </cell>
          <cell r="J96">
            <v>83333.333333333328</v>
          </cell>
          <cell r="K96">
            <v>83333.333333333328</v>
          </cell>
          <cell r="L96">
            <v>250000</v>
          </cell>
          <cell r="M96">
            <v>83333.333333333328</v>
          </cell>
          <cell r="N96">
            <v>83333.333333333328</v>
          </cell>
          <cell r="O96">
            <v>83333.333333333328</v>
          </cell>
          <cell r="P96">
            <v>250000</v>
          </cell>
          <cell r="Q96">
            <v>83333.333333333328</v>
          </cell>
          <cell r="R96">
            <v>83333.333333333328</v>
          </cell>
          <cell r="S96">
            <v>83333.333333333328</v>
          </cell>
          <cell r="T96">
            <v>250000</v>
          </cell>
          <cell r="U96">
            <v>83333.333333333328</v>
          </cell>
          <cell r="V96">
            <v>83333.333333333328</v>
          </cell>
          <cell r="W96">
            <v>83333.333333333328</v>
          </cell>
          <cell r="X96">
            <v>250000</v>
          </cell>
          <cell r="Y96">
            <v>1000000.0000000001</v>
          </cell>
        </row>
        <row r="98">
          <cell r="B98" t="str">
            <v>Income from Operations</v>
          </cell>
          <cell r="C98">
            <v>22192468.78000164</v>
          </cell>
          <cell r="D98">
            <v>1081480.6926211044</v>
          </cell>
          <cell r="E98">
            <v>1073223.5074122176</v>
          </cell>
          <cell r="F98">
            <v>9973435.1392619908</v>
          </cell>
          <cell r="G98">
            <v>12128139.339295179</v>
          </cell>
          <cell r="H98">
            <v>82149436.629296869</v>
          </cell>
          <cell r="I98">
            <v>8009668.4509852408</v>
          </cell>
          <cell r="J98">
            <v>7095386.4903682796</v>
          </cell>
          <cell r="K98">
            <v>11834777.381112391</v>
          </cell>
          <cell r="L98">
            <v>26939832.322466642</v>
          </cell>
          <cell r="M98">
            <v>8443715.3738966007</v>
          </cell>
          <cell r="N98">
            <v>8098983.348628643</v>
          </cell>
          <cell r="O98">
            <v>12429968.544766346</v>
          </cell>
          <cell r="P98">
            <v>28972667.267291844</v>
          </cell>
          <cell r="Q98">
            <v>11263486.872758122</v>
          </cell>
          <cell r="R98">
            <v>10996002.589071458</v>
          </cell>
          <cell r="S98">
            <v>15634768.290408963</v>
          </cell>
          <cell r="T98">
            <v>37894257.752238527</v>
          </cell>
          <cell r="U98">
            <v>12258445.956660489</v>
          </cell>
          <cell r="V98">
            <v>12601976.230244124</v>
          </cell>
          <cell r="W98">
            <v>18554612.847551074</v>
          </cell>
          <cell r="X98">
            <v>43415035.034456283</v>
          </cell>
          <cell r="Y98">
            <v>137221792.37645173</v>
          </cell>
        </row>
        <row r="99">
          <cell r="B99" t="str">
            <v>% of External Net Sales</v>
          </cell>
          <cell r="C99">
            <v>9.7815986759441208E-3</v>
          </cell>
          <cell r="D99">
            <v>1.4918755832180755E-3</v>
          </cell>
          <cell r="E99">
            <v>1.5502691482320449E-3</v>
          </cell>
          <cell r="F99">
            <v>1.0450146475884768E-2</v>
          </cell>
          <cell r="G99">
            <v>5.1139537227914023E-3</v>
          </cell>
          <cell r="H99">
            <v>8.7964007132564671E-3</v>
          </cell>
          <cell r="I99">
            <v>1.0729052261804586E-2</v>
          </cell>
          <cell r="J99">
            <v>9.5116248521862935E-3</v>
          </cell>
          <cell r="K99">
            <v>1.2703086652677399E-2</v>
          </cell>
          <cell r="L99">
            <v>1.1113077297818368E-2</v>
          </cell>
          <cell r="M99">
            <v>1.139905772978847E-2</v>
          </cell>
          <cell r="N99">
            <v>1.0930459051468711E-2</v>
          </cell>
          <cell r="O99">
            <v>1.3417011571735195E-2</v>
          </cell>
          <cell r="P99">
            <v>1.2031204314654598E-2</v>
          </cell>
          <cell r="Q99">
            <v>1.4532228268735924E-2</v>
          </cell>
          <cell r="R99">
            <v>1.4178446092291601E-2</v>
          </cell>
          <cell r="S99">
            <v>1.6132477476938197E-2</v>
          </cell>
          <cell r="T99">
            <v>1.5038826108027847E-2</v>
          </cell>
          <cell r="U99">
            <v>1.5653484874279543E-2</v>
          </cell>
          <cell r="V99">
            <v>1.6057546023235152E-2</v>
          </cell>
          <cell r="W99">
            <v>1.8896822456717886E-2</v>
          </cell>
          <cell r="X99">
            <v>1.702680994464649E-2</v>
          </cell>
          <cell r="Y99">
            <v>1.3858198888424749E-2</v>
          </cell>
        </row>
        <row r="101">
          <cell r="B101" t="str">
            <v>OTHER (INCOME) EXPENSE</v>
          </cell>
        </row>
        <row r="102">
          <cell r="B102" t="str">
            <v>Interest Income</v>
          </cell>
          <cell r="C102">
            <v>-1408456.65</v>
          </cell>
          <cell r="D102">
            <v>-384438.35616438359</v>
          </cell>
          <cell r="E102">
            <v>-384438.35616438359</v>
          </cell>
          <cell r="F102">
            <v>-420547.94520547945</v>
          </cell>
          <cell r="G102">
            <v>-1189424.6575342466</v>
          </cell>
          <cell r="H102">
            <v>-5245747.837534247</v>
          </cell>
          <cell r="I102">
            <v>-470000</v>
          </cell>
          <cell r="J102">
            <v>-470000</v>
          </cell>
          <cell r="K102">
            <v>-490000</v>
          </cell>
          <cell r="L102">
            <v>-1430000</v>
          </cell>
          <cell r="M102">
            <v>-470000</v>
          </cell>
          <cell r="N102">
            <v>-470000</v>
          </cell>
          <cell r="O102">
            <v>-490000</v>
          </cell>
          <cell r="P102">
            <v>-1430000</v>
          </cell>
          <cell r="Q102">
            <v>-470000</v>
          </cell>
          <cell r="R102">
            <v>-470000</v>
          </cell>
          <cell r="S102">
            <v>-490000</v>
          </cell>
          <cell r="T102">
            <v>-1430000</v>
          </cell>
          <cell r="U102">
            <v>-470000</v>
          </cell>
          <cell r="V102">
            <v>-470000</v>
          </cell>
          <cell r="W102">
            <v>-490000</v>
          </cell>
          <cell r="X102">
            <v>-1430000</v>
          </cell>
          <cell r="Y102">
            <v>-5720000</v>
          </cell>
        </row>
        <row r="103">
          <cell r="B103" t="str">
            <v>Intercompany Interest Income</v>
          </cell>
          <cell r="C103">
            <v>-8200103.5200000005</v>
          </cell>
          <cell r="D103">
            <v>-2638629.029178082</v>
          </cell>
          <cell r="E103">
            <v>-2598163.2757534245</v>
          </cell>
          <cell r="F103">
            <v>-3914965.4665753427</v>
          </cell>
          <cell r="G103">
            <v>-9151757.7715068497</v>
          </cell>
          <cell r="H103">
            <v>-34237853.751506843</v>
          </cell>
          <cell r="I103">
            <v>-2356705.4520547944</v>
          </cell>
          <cell r="J103">
            <v>-2356705.4520547944</v>
          </cell>
          <cell r="K103">
            <v>-2945882.3150684931</v>
          </cell>
          <cell r="L103">
            <v>-7659293.2191780824</v>
          </cell>
          <cell r="M103">
            <v>-2356705.4520547944</v>
          </cell>
          <cell r="N103">
            <v>-2356705.4520547944</v>
          </cell>
          <cell r="O103">
            <v>-2945882.3150684931</v>
          </cell>
          <cell r="P103">
            <v>-7659293.2191780824</v>
          </cell>
          <cell r="Q103">
            <v>-2356705.4520547944</v>
          </cell>
          <cell r="R103">
            <v>-2356705.4520547944</v>
          </cell>
          <cell r="S103">
            <v>-2945882.3150684931</v>
          </cell>
          <cell r="T103">
            <v>-7659293.2191780824</v>
          </cell>
          <cell r="U103">
            <v>-2356705.4520547944</v>
          </cell>
          <cell r="V103">
            <v>-2356705.4520547944</v>
          </cell>
          <cell r="W103">
            <v>-2945882.3150684931</v>
          </cell>
          <cell r="X103">
            <v>-7659293.2191780824</v>
          </cell>
          <cell r="Y103">
            <v>-30637172.876712333</v>
          </cell>
        </row>
        <row r="104">
          <cell r="B104" t="str">
            <v>Interest Expense</v>
          </cell>
          <cell r="C104">
            <v>-106880.61</v>
          </cell>
          <cell r="D104">
            <v>1348173.2320754717</v>
          </cell>
          <cell r="E104">
            <v>1350248.4501886792</v>
          </cell>
          <cell r="F104">
            <v>1920641.1101886793</v>
          </cell>
          <cell r="G104">
            <v>4619062.7924528308</v>
          </cell>
          <cell r="H104">
            <v>4217191.9324528314</v>
          </cell>
          <cell r="I104">
            <v>1128734.2769230769</v>
          </cell>
          <cell r="J104">
            <v>1063217.7076923077</v>
          </cell>
          <cell r="K104">
            <v>1238569.298076923</v>
          </cell>
          <cell r="L104">
            <v>3430521.2826923076</v>
          </cell>
          <cell r="M104">
            <v>991783.28461538465</v>
          </cell>
          <cell r="N104">
            <v>990214.5538461539</v>
          </cell>
          <cell r="O104">
            <v>1789016.846153846</v>
          </cell>
          <cell r="P104">
            <v>3771014.6846153848</v>
          </cell>
          <cell r="Q104">
            <v>1048428.1076923078</v>
          </cell>
          <cell r="R104">
            <v>1046196.1538461539</v>
          </cell>
          <cell r="S104">
            <v>1312188.1923076925</v>
          </cell>
          <cell r="T104">
            <v>3406812.4538461543</v>
          </cell>
          <cell r="U104">
            <v>1060378.4923076923</v>
          </cell>
          <cell r="V104">
            <v>1057528.4615384615</v>
          </cell>
          <cell r="W104">
            <v>1327897.6634615385</v>
          </cell>
          <cell r="X104">
            <v>3445804.6173076923</v>
          </cell>
          <cell r="Y104">
            <v>14054153.03846154</v>
          </cell>
        </row>
        <row r="105">
          <cell r="B105" t="str">
            <v>Intercompany Interest Expense</v>
          </cell>
          <cell r="C105">
            <v>3548560.56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10004392.220000001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B106" t="str">
            <v>Foreign Curr Trans Gain/Loss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B107" t="str">
            <v>Capitalized Costs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B108" t="str">
            <v>Other (Income)/ Expense</v>
          </cell>
          <cell r="C108">
            <v>2081991.6799999999</v>
          </cell>
          <cell r="D108">
            <v>360000</v>
          </cell>
          <cell r="E108">
            <v>360000</v>
          </cell>
          <cell r="F108">
            <v>380000</v>
          </cell>
          <cell r="G108">
            <v>1100000</v>
          </cell>
          <cell r="H108">
            <v>7786913.3199999994</v>
          </cell>
          <cell r="I108">
            <v>447971</v>
          </cell>
          <cell r="J108">
            <v>513488</v>
          </cell>
          <cell r="K108">
            <v>947313</v>
          </cell>
          <cell r="L108">
            <v>1908772</v>
          </cell>
          <cell r="M108">
            <v>584922</v>
          </cell>
          <cell r="N108">
            <v>586491</v>
          </cell>
          <cell r="O108">
            <v>396865</v>
          </cell>
          <cell r="P108">
            <v>1568278</v>
          </cell>
          <cell r="Q108">
            <v>528277</v>
          </cell>
          <cell r="R108">
            <v>530509</v>
          </cell>
          <cell r="S108">
            <v>873694</v>
          </cell>
          <cell r="T108">
            <v>1932480</v>
          </cell>
          <cell r="U108">
            <v>516327</v>
          </cell>
          <cell r="V108">
            <v>519177</v>
          </cell>
          <cell r="W108">
            <v>857985</v>
          </cell>
          <cell r="X108">
            <v>1893489</v>
          </cell>
          <cell r="Y108">
            <v>7303019</v>
          </cell>
        </row>
        <row r="109">
          <cell r="B109" t="str">
            <v xml:space="preserve">     Total Other (Income) Expense</v>
          </cell>
          <cell r="C109">
            <v>-4084888.54</v>
          </cell>
          <cell r="D109">
            <v>-1314894.153266994</v>
          </cell>
          <cell r="E109">
            <v>-1272353.181729129</v>
          </cell>
          <cell r="F109">
            <v>-2034872.3015921428</v>
          </cell>
          <cell r="G109">
            <v>-4622119.6365882661</v>
          </cell>
          <cell r="H109">
            <v>-17475104.116588257</v>
          </cell>
          <cell r="I109">
            <v>-1250000.1751317175</v>
          </cell>
          <cell r="J109">
            <v>-1249999.7443624868</v>
          </cell>
          <cell r="K109">
            <v>-1250000.0169915701</v>
          </cell>
          <cell r="L109">
            <v>-3749999.9364857748</v>
          </cell>
          <cell r="M109">
            <v>-1250000.1674394098</v>
          </cell>
          <cell r="N109">
            <v>-1249999.8982086405</v>
          </cell>
          <cell r="O109">
            <v>-1250000.4689146471</v>
          </cell>
          <cell r="P109">
            <v>-3750000.5345626976</v>
          </cell>
          <cell r="Q109">
            <v>-1250000.3443624866</v>
          </cell>
          <cell r="R109">
            <v>-1250000.2982086404</v>
          </cell>
          <cell r="S109">
            <v>-1250000.1227608006</v>
          </cell>
          <cell r="T109">
            <v>-3750000.7653319277</v>
          </cell>
          <cell r="U109">
            <v>-1249999.9597471021</v>
          </cell>
          <cell r="V109">
            <v>-1249999.9905163329</v>
          </cell>
          <cell r="W109">
            <v>-1249999.6516069546</v>
          </cell>
          <cell r="X109">
            <v>-3749999.6018703897</v>
          </cell>
          <cell r="Y109">
            <v>-15000000.838250797</v>
          </cell>
        </row>
        <row r="110">
          <cell r="I110">
            <v>-3.171735443174839E-5</v>
          </cell>
          <cell r="J110">
            <v>-6.2486855313181877E-5</v>
          </cell>
          <cell r="K110">
            <v>-9.1569963842630386E-5</v>
          </cell>
          <cell r="L110">
            <v>-1.8577463924884796E-4</v>
          </cell>
          <cell r="M110">
            <v>-3.9409613236784935E-5</v>
          </cell>
          <cell r="N110">
            <v>-8.6403451859951019E-6</v>
          </cell>
          <cell r="O110">
            <v>-1.1464720591902733E-4</v>
          </cell>
          <cell r="P110">
            <v>-1.6269739717245102E-4</v>
          </cell>
          <cell r="Q110">
            <v>-6.2486622482538223E-5</v>
          </cell>
          <cell r="R110">
            <v>-8.6403451859951019E-6</v>
          </cell>
          <cell r="S110">
            <v>-6.0800462961196899E-5</v>
          </cell>
          <cell r="T110">
            <v>-1.3192743062973022E-4</v>
          </cell>
          <cell r="U110">
            <v>-4.7102104872465134E-5</v>
          </cell>
          <cell r="V110">
            <v>-1.6332836821675301E-5</v>
          </cell>
          <cell r="W110">
            <v>-1.0695494711399078E-4</v>
          </cell>
          <cell r="X110">
            <v>-1.7039012163877487E-4</v>
          </cell>
          <cell r="Y110">
            <v>-6.50797039270401E-4</v>
          </cell>
        </row>
        <row r="111">
          <cell r="B111" t="str">
            <v>Income Before Taxes</v>
          </cell>
          <cell r="C111">
            <v>26277357.320001639</v>
          </cell>
          <cell r="D111">
            <v>2396374.8458880987</v>
          </cell>
          <cell r="E111">
            <v>2345576.6891413466</v>
          </cell>
          <cell r="F111">
            <v>12008307.440854134</v>
          </cell>
          <cell r="G111">
            <v>16750258.975883447</v>
          </cell>
          <cell r="H111">
            <v>99624540.745885134</v>
          </cell>
          <cell r="I111">
            <v>9259668.6261169575</v>
          </cell>
          <cell r="J111">
            <v>8345386.2347307662</v>
          </cell>
          <cell r="K111">
            <v>13084777.398103962</v>
          </cell>
          <cell r="L111">
            <v>30689832.258952416</v>
          </cell>
          <cell r="M111">
            <v>9693715.5413360111</v>
          </cell>
          <cell r="N111">
            <v>9348983.2468372826</v>
          </cell>
          <cell r="O111">
            <v>13679969.013680993</v>
          </cell>
          <cell r="P111">
            <v>32722667.801854543</v>
          </cell>
          <cell r="Q111">
            <v>12513487.217120608</v>
          </cell>
          <cell r="R111">
            <v>12246002.887280099</v>
          </cell>
          <cell r="S111">
            <v>16884768.413169768</v>
          </cell>
          <cell r="T111">
            <v>41644258.517570451</v>
          </cell>
          <cell r="U111">
            <v>13508445.916407591</v>
          </cell>
          <cell r="V111">
            <v>13851976.220760457</v>
          </cell>
          <cell r="W111">
            <v>19804612.499158029</v>
          </cell>
          <cell r="X111">
            <v>47165034.636326671</v>
          </cell>
          <cell r="Y111">
            <v>152221793.21470252</v>
          </cell>
        </row>
        <row r="112">
          <cell r="I112">
            <v>3.1716495868749917E-5</v>
          </cell>
          <cell r="J112">
            <v>6.2493912992067635E-5</v>
          </cell>
          <cell r="K112">
            <v>9.157073509413749E-5</v>
          </cell>
          <cell r="L112">
            <v>1.8651410937309265E-4</v>
          </cell>
          <cell r="M112">
            <v>3.9412945625372231E-5</v>
          </cell>
          <cell r="N112">
            <v>8.7593944044783711E-6</v>
          </cell>
          <cell r="O112">
            <v>1.1464518320281059E-4</v>
          </cell>
          <cell r="P112">
            <v>1.6307458281517029E-4</v>
          </cell>
          <cell r="Q112">
            <v>6.2366321799345315E-5</v>
          </cell>
          <cell r="R112">
            <v>8.6401851149275899E-6</v>
          </cell>
          <cell r="S112">
            <v>6.0805425164289773E-5</v>
          </cell>
          <cell r="T112">
            <v>1.3178586959838867E-4</v>
          </cell>
          <cell r="U112">
            <v>4.6986460802145302E-5</v>
          </cell>
          <cell r="V112">
            <v>1.6206249711103737E-5</v>
          </cell>
          <cell r="W112">
            <v>1.0682766151148826E-4</v>
          </cell>
          <cell r="X112">
            <v>1.7061829566955566E-4</v>
          </cell>
          <cell r="Y112">
            <v>6.5043580252677202E-4</v>
          </cell>
        </row>
        <row r="113">
          <cell r="B113" t="str">
            <v>Taxes - Current</v>
          </cell>
          <cell r="C113">
            <v>1258665.1499999999</v>
          </cell>
          <cell r="D113">
            <v>922604.31566691806</v>
          </cell>
          <cell r="E113">
            <v>903047.02531941852</v>
          </cell>
          <cell r="F113">
            <v>4623198.3647288419</v>
          </cell>
          <cell r="G113">
            <v>6448849.7057151785</v>
          </cell>
          <cell r="H113">
            <v>5742692.9257151801</v>
          </cell>
          <cell r="I113">
            <v>3472375.6691194652</v>
          </cell>
          <cell r="J113">
            <v>3129519.9338881047</v>
          </cell>
          <cell r="K113">
            <v>4906791.5179171469</v>
          </cell>
          <cell r="L113">
            <v>11508687.120924717</v>
          </cell>
          <cell r="M113">
            <v>3635143.2652112255</v>
          </cell>
          <cell r="N113">
            <v>3505868.755735741</v>
          </cell>
          <cell r="O113">
            <v>5129988.20428738</v>
          </cell>
          <cell r="P113">
            <v>12271000.225234346</v>
          </cell>
          <cell r="Q113">
            <v>4692557.577284296</v>
          </cell>
          <cell r="R113">
            <v>4592250.9709017966</v>
          </cell>
          <cell r="S113">
            <v>6331788.1089033615</v>
          </cell>
          <cell r="T113">
            <v>15616596.657089455</v>
          </cell>
          <cell r="U113">
            <v>5065667.2337476835</v>
          </cell>
          <cell r="V113">
            <v>5194491.0863415468</v>
          </cell>
          <cell r="W113">
            <v>7426729.8178316522</v>
          </cell>
          <cell r="X113">
            <v>17686888.137920883</v>
          </cell>
          <cell r="Y113">
            <v>57083172.141169399</v>
          </cell>
        </row>
        <row r="114">
          <cell r="B114" t="str">
            <v>Taxes - Deferred</v>
          </cell>
          <cell r="C114">
            <v>6537093</v>
          </cell>
          <cell r="D114" t="str">
            <v>0</v>
          </cell>
          <cell r="E114" t="str">
            <v>0</v>
          </cell>
          <cell r="F114" t="str">
            <v>0</v>
          </cell>
          <cell r="G114">
            <v>0</v>
          </cell>
          <cell r="H114">
            <v>21380656</v>
          </cell>
          <cell r="I114" t="str">
            <v>0</v>
          </cell>
          <cell r="J114" t="str">
            <v>0</v>
          </cell>
          <cell r="K114" t="str">
            <v>0</v>
          </cell>
          <cell r="L114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>
            <v>0</v>
          </cell>
          <cell r="Q114" t="str">
            <v>0</v>
          </cell>
          <cell r="R114" t="str">
            <v>0</v>
          </cell>
          <cell r="S114" t="str">
            <v>0</v>
          </cell>
          <cell r="T114">
            <v>0</v>
          </cell>
          <cell r="U114" t="str">
            <v>0</v>
          </cell>
          <cell r="V114" t="str">
            <v>0</v>
          </cell>
          <cell r="W114" t="str">
            <v>0</v>
          </cell>
          <cell r="X114">
            <v>0</v>
          </cell>
          <cell r="Y114">
            <v>0</v>
          </cell>
        </row>
        <row r="115">
          <cell r="B115" t="str">
            <v>Taxes - Reorg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B116" t="str">
            <v>Extraordinary Item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B117" t="str">
            <v>Net Income</v>
          </cell>
          <cell r="C117">
            <v>18481599.170001641</v>
          </cell>
          <cell r="D117">
            <v>1473770.5302211805</v>
          </cell>
          <cell r="E117">
            <v>1442529.6638219282</v>
          </cell>
          <cell r="F117">
            <v>7385109.0761252921</v>
          </cell>
          <cell r="G117">
            <v>10301409.270168267</v>
          </cell>
          <cell r="H117">
            <v>72501191.820169955</v>
          </cell>
          <cell r="I117">
            <v>5787292.9569974924</v>
          </cell>
          <cell r="J117">
            <v>5215866.3008426614</v>
          </cell>
          <cell r="K117">
            <v>8177985.8801868148</v>
          </cell>
          <cell r="L117">
            <v>19181145.138027698</v>
          </cell>
          <cell r="M117">
            <v>6058572.2761247857</v>
          </cell>
          <cell r="N117">
            <v>5843114.4911015416</v>
          </cell>
          <cell r="O117">
            <v>8549980.8093936127</v>
          </cell>
          <cell r="P117">
            <v>20451667.576620199</v>
          </cell>
          <cell r="Q117">
            <v>7820929.6398363123</v>
          </cell>
          <cell r="R117">
            <v>7653751.9163783025</v>
          </cell>
          <cell r="S117">
            <v>10552980.304266406</v>
          </cell>
          <cell r="T117">
            <v>26027661.860480994</v>
          </cell>
          <cell r="U117">
            <v>8442778.6826599073</v>
          </cell>
          <cell r="V117">
            <v>8657485.1344189104</v>
          </cell>
          <cell r="W117">
            <v>12377882.681326376</v>
          </cell>
          <cell r="X117">
            <v>29478146.498405788</v>
          </cell>
          <cell r="Y117">
            <v>95138621.073533118</v>
          </cell>
        </row>
        <row r="118">
          <cell r="C118">
            <v>0.29667207607920576</v>
          </cell>
          <cell r="D118">
            <v>0.38500000000000001</v>
          </cell>
          <cell r="E118">
            <v>0.38500000000000001</v>
          </cell>
          <cell r="F118">
            <v>0.38500000000000001</v>
          </cell>
          <cell r="G118">
            <v>0.38500000000000306</v>
          </cell>
          <cell r="H118">
            <v>0.27225569847191966</v>
          </cell>
          <cell r="I118">
            <v>0.37499999290747904</v>
          </cell>
          <cell r="J118">
            <v>0.37500001148707379</v>
          </cell>
          <cell r="K118">
            <v>0.37499999951303425</v>
          </cell>
          <cell r="L118">
            <v>0.37500000077607332</v>
          </cell>
          <cell r="M118">
            <v>0.37499999352263036</v>
          </cell>
          <cell r="N118">
            <v>0.37500000408298517</v>
          </cell>
          <cell r="O118">
            <v>0.37499998714595101</v>
          </cell>
          <cell r="P118">
            <v>0.37499999387393751</v>
          </cell>
          <cell r="Q118">
            <v>0.37499998968026022</v>
          </cell>
          <cell r="R118">
            <v>0.37499999086818436</v>
          </cell>
          <cell r="S118">
            <v>0.37499999727356037</v>
          </cell>
          <cell r="T118">
            <v>0.37499999310830656</v>
          </cell>
          <cell r="U118">
            <v>0.37500000111743698</v>
          </cell>
          <cell r="V118">
            <v>0.37500000025674135</v>
          </cell>
          <cell r="W118">
            <v>0.37500000659681637</v>
          </cell>
          <cell r="X118">
            <v>0.37500000316544624</v>
          </cell>
          <cell r="Y118">
            <v>0.37499999793496031</v>
          </cell>
        </row>
        <row r="120">
          <cell r="I120">
            <v>3.1716190278530121E-5</v>
          </cell>
          <cell r="J120">
            <v>6.2493607401847839E-5</v>
          </cell>
          <cell r="K120">
            <v>9.1570429503917694E-5</v>
          </cell>
          <cell r="L120">
            <v>1.8651038408279419E-4</v>
          </cell>
          <cell r="M120">
            <v>3.9412640035152435E-5</v>
          </cell>
          <cell r="N120">
            <v>8.7590888142585754E-6</v>
          </cell>
          <cell r="O120">
            <v>1.1464580893516541E-4</v>
          </cell>
          <cell r="P120">
            <v>1.6307830810546875E-4</v>
          </cell>
          <cell r="Q120">
            <v>6.2366016209125519E-5</v>
          </cell>
          <cell r="R120">
            <v>8.6398795247077942E-6</v>
          </cell>
          <cell r="S120">
            <v>6.0806050896644592E-5</v>
          </cell>
          <cell r="T120">
            <v>1.3178586959838867E-4</v>
          </cell>
          <cell r="U120">
            <v>4.6987086534500122E-5</v>
          </cell>
          <cell r="V120">
            <v>1.6206875443458557E-5</v>
          </cell>
          <cell r="W120">
            <v>1.0682828724384308E-4</v>
          </cell>
          <cell r="X120">
            <v>1.706145703792572E-4</v>
          </cell>
          <cell r="Y120">
            <v>6.504356861114502E-4</v>
          </cell>
        </row>
        <row r="121">
          <cell r="B121" t="str">
            <v>BALANCE SHEET (US$)</v>
          </cell>
          <cell r="C121" t="str">
            <v>Q3-03</v>
          </cell>
          <cell r="D121" t="str">
            <v>Oct-03</v>
          </cell>
          <cell r="E121" t="str">
            <v>Nov-03</v>
          </cell>
          <cell r="F121" t="str">
            <v>Dec-03</v>
          </cell>
          <cell r="G121" t="str">
            <v>Q4-03</v>
          </cell>
          <cell r="H121" t="str">
            <v>Year-03</v>
          </cell>
          <cell r="I121" t="str">
            <v>Jan-04</v>
          </cell>
          <cell r="J121" t="str">
            <v>Feb-04</v>
          </cell>
          <cell r="K121" t="str">
            <v>Mar-04</v>
          </cell>
          <cell r="L121" t="str">
            <v>Q1-04</v>
          </cell>
          <cell r="M121" t="str">
            <v>Apr-04</v>
          </cell>
          <cell r="N121" t="str">
            <v>May-04</v>
          </cell>
          <cell r="O121" t="str">
            <v>Jun-04</v>
          </cell>
          <cell r="P121" t="str">
            <v>Q2-04</v>
          </cell>
          <cell r="Q121" t="str">
            <v>Jul-04</v>
          </cell>
          <cell r="R121" t="str">
            <v>Aug-04</v>
          </cell>
          <cell r="S121" t="str">
            <v>Sep-04</v>
          </cell>
          <cell r="T121" t="str">
            <v>Q3-04</v>
          </cell>
          <cell r="U121" t="str">
            <v>Oct-04</v>
          </cell>
          <cell r="V121" t="str">
            <v>Nov-04</v>
          </cell>
          <cell r="W121" t="str">
            <v>Dec-04</v>
          </cell>
          <cell r="X121" t="str">
            <v>Q4-04</v>
          </cell>
          <cell r="Y121" t="str">
            <v>Year-04</v>
          </cell>
        </row>
        <row r="122">
          <cell r="B122">
            <v>0</v>
          </cell>
          <cell r="C122" t="str">
            <v>Average</v>
          </cell>
          <cell r="D122" t="str">
            <v>Forecast</v>
          </cell>
          <cell r="E122" t="str">
            <v>Forecast</v>
          </cell>
          <cell r="F122" t="str">
            <v>Forecast</v>
          </cell>
          <cell r="G122" t="str">
            <v>Average</v>
          </cell>
          <cell r="H122" t="str">
            <v>12 mo Avg</v>
          </cell>
          <cell r="I122" t="str">
            <v>Prelim Plan</v>
          </cell>
          <cell r="J122" t="str">
            <v>Prelim Plan</v>
          </cell>
          <cell r="K122" t="str">
            <v>Prelim Plan</v>
          </cell>
          <cell r="L122" t="str">
            <v>Average</v>
          </cell>
          <cell r="M122" t="str">
            <v>Prelim Plan</v>
          </cell>
          <cell r="N122" t="str">
            <v>Prelim Plan</v>
          </cell>
          <cell r="O122" t="str">
            <v>Prelim Plan</v>
          </cell>
          <cell r="P122" t="str">
            <v>Average</v>
          </cell>
          <cell r="Q122" t="str">
            <v>Prelim Plan</v>
          </cell>
          <cell r="R122" t="str">
            <v>Prelim Plan</v>
          </cell>
          <cell r="S122" t="str">
            <v>Prelim Plan</v>
          </cell>
          <cell r="T122" t="str">
            <v>Average</v>
          </cell>
          <cell r="U122" t="str">
            <v>Prelim Plan</v>
          </cell>
          <cell r="V122" t="str">
            <v>Prelim Plan</v>
          </cell>
          <cell r="W122" t="str">
            <v>Prelim Plan</v>
          </cell>
          <cell r="X122" t="str">
            <v>Average</v>
          </cell>
          <cell r="Y122" t="str">
            <v>12 Mo Average</v>
          </cell>
        </row>
        <row r="123">
          <cell r="B123" t="str">
            <v>000's USD</v>
          </cell>
        </row>
        <row r="124">
          <cell r="B124" t="str">
            <v>CURRENT ASSETS</v>
          </cell>
        </row>
        <row r="125">
          <cell r="B125" t="str">
            <v>Cash</v>
          </cell>
          <cell r="C125">
            <v>321569378.60000002</v>
          </cell>
          <cell r="D125">
            <v>330000000</v>
          </cell>
          <cell r="E125">
            <v>330000000</v>
          </cell>
          <cell r="F125">
            <v>377000000</v>
          </cell>
          <cell r="G125">
            <v>345666666.66666669</v>
          </cell>
          <cell r="H125">
            <v>265817881.34916666</v>
          </cell>
          <cell r="I125">
            <v>330000000</v>
          </cell>
          <cell r="J125">
            <v>330000000</v>
          </cell>
          <cell r="K125">
            <v>377000000</v>
          </cell>
          <cell r="L125">
            <v>345666666.66666669</v>
          </cell>
          <cell r="M125">
            <v>330000000</v>
          </cell>
          <cell r="N125">
            <v>330000000</v>
          </cell>
          <cell r="O125">
            <v>377000000</v>
          </cell>
          <cell r="P125">
            <v>345666666.66666669</v>
          </cell>
          <cell r="Q125">
            <v>350000000</v>
          </cell>
          <cell r="R125">
            <v>350000000</v>
          </cell>
          <cell r="S125">
            <v>397000000</v>
          </cell>
          <cell r="T125">
            <v>365666666.66666669</v>
          </cell>
          <cell r="U125">
            <v>360000000</v>
          </cell>
          <cell r="V125">
            <v>360000000</v>
          </cell>
          <cell r="W125">
            <v>407000000</v>
          </cell>
          <cell r="X125">
            <v>375666666.66666669</v>
          </cell>
          <cell r="Y125">
            <v>358166666.66666669</v>
          </cell>
        </row>
        <row r="127">
          <cell r="B127" t="str">
            <v>Accounts Receivable</v>
          </cell>
          <cell r="C127">
            <v>210260401.40000001</v>
          </cell>
          <cell r="D127">
            <v>783714285.71428561</v>
          </cell>
          <cell r="E127">
            <v>723450000</v>
          </cell>
          <cell r="F127">
            <v>663664102.56410253</v>
          </cell>
          <cell r="G127">
            <v>723609462.75946271</v>
          </cell>
          <cell r="H127">
            <v>345997897.33903229</v>
          </cell>
          <cell r="I127">
            <v>693390178.57142854</v>
          </cell>
          <cell r="J127">
            <v>693190178.57142854</v>
          </cell>
          <cell r="K127">
            <v>693390000</v>
          </cell>
          <cell r="L127">
            <v>693323452.38095236</v>
          </cell>
          <cell r="M127">
            <v>689269642.85714304</v>
          </cell>
          <cell r="N127">
            <v>689069642.85714281</v>
          </cell>
          <cell r="O127">
            <v>689769285.71428561</v>
          </cell>
          <cell r="P127">
            <v>689369523.80952382</v>
          </cell>
          <cell r="Q127">
            <v>720439285.71428585</v>
          </cell>
          <cell r="R127">
            <v>720439285.71428573</v>
          </cell>
          <cell r="S127">
            <v>720439285.71428573</v>
          </cell>
          <cell r="T127">
            <v>720439285.71428585</v>
          </cell>
          <cell r="U127">
            <v>726483928.57142854</v>
          </cell>
          <cell r="V127">
            <v>726483928.57142854</v>
          </cell>
          <cell r="W127">
            <v>726483571.42857134</v>
          </cell>
          <cell r="X127">
            <v>726483809.52380943</v>
          </cell>
          <cell r="Y127">
            <v>707404017.85714293</v>
          </cell>
        </row>
        <row r="128">
          <cell r="B128" t="str">
            <v>AR Factoring (-)</v>
          </cell>
          <cell r="C128">
            <v>-40000000</v>
          </cell>
          <cell r="D128">
            <v>-25000000</v>
          </cell>
          <cell r="E128">
            <v>-25000000</v>
          </cell>
          <cell r="F128">
            <v>-72000000</v>
          </cell>
          <cell r="G128">
            <v>-40666666.666666664</v>
          </cell>
          <cell r="H128">
            <v>-40499999.999999993</v>
          </cell>
          <cell r="I128">
            <v>-25000000</v>
          </cell>
          <cell r="J128">
            <v>-25000000</v>
          </cell>
          <cell r="K128">
            <v>-72000000</v>
          </cell>
          <cell r="L128">
            <v>-40666666.666666664</v>
          </cell>
          <cell r="M128">
            <v>-25000000</v>
          </cell>
          <cell r="N128">
            <v>-25000000</v>
          </cell>
          <cell r="O128">
            <v>-72000000</v>
          </cell>
          <cell r="P128">
            <v>-40666666.666666664</v>
          </cell>
          <cell r="Q128">
            <v>-25000000</v>
          </cell>
          <cell r="R128">
            <v>-25000000</v>
          </cell>
          <cell r="S128">
            <v>-72000000</v>
          </cell>
          <cell r="T128">
            <v>-40666666.666666664</v>
          </cell>
          <cell r="U128">
            <v>-25000000</v>
          </cell>
          <cell r="V128">
            <v>-25000000</v>
          </cell>
          <cell r="W128">
            <v>-72000000</v>
          </cell>
          <cell r="X128">
            <v>-40666666.666666664</v>
          </cell>
          <cell r="Y128">
            <v>-40666666.666666664</v>
          </cell>
        </row>
        <row r="129">
          <cell r="B129" t="str">
            <v>Retained Interest on AR</v>
          </cell>
          <cell r="C129">
            <v>537137807.06000006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407297070.57249999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 t="str">
            <v>Allowance for Doubtful</v>
          </cell>
          <cell r="C130">
            <v>-36772522.639999993</v>
          </cell>
          <cell r="D130">
            <v>-32750817.549003586</v>
          </cell>
          <cell r="E130">
            <v>-30232419.374915518</v>
          </cell>
          <cell r="F130">
            <v>-27734012.679238226</v>
          </cell>
          <cell r="G130">
            <v>-30239083.201052442</v>
          </cell>
          <cell r="H130">
            <v>-33280192.953596443</v>
          </cell>
          <cell r="I130">
            <v>-28976242.544777092</v>
          </cell>
          <cell r="J130">
            <v>-28967884.698519599</v>
          </cell>
          <cell r="K130">
            <v>-28976235.082414366</v>
          </cell>
          <cell r="L130">
            <v>-28973454.108570352</v>
          </cell>
          <cell r="M130">
            <v>-28804048.524784561</v>
          </cell>
          <cell r="N130">
            <v>-28795690.678527061</v>
          </cell>
          <cell r="O130">
            <v>-28824928.215702824</v>
          </cell>
          <cell r="P130">
            <v>-28808222.473004818</v>
          </cell>
          <cell r="Q130">
            <v>-30106603.939289339</v>
          </cell>
          <cell r="R130">
            <v>-30106603.939289335</v>
          </cell>
          <cell r="S130">
            <v>-30106603.939289335</v>
          </cell>
          <cell r="T130">
            <v>-30106603.939289335</v>
          </cell>
          <cell r="U130">
            <v>-30359204.917696591</v>
          </cell>
          <cell r="V130">
            <v>-30359204.917696591</v>
          </cell>
          <cell r="W130">
            <v>-30359189.99297113</v>
          </cell>
          <cell r="X130">
            <v>-30359199.942788105</v>
          </cell>
          <cell r="Y130">
            <v>-29561870.115913153</v>
          </cell>
        </row>
        <row r="131">
          <cell r="B131" t="str">
            <v>Reserve for Sales Returns</v>
          </cell>
          <cell r="C131">
            <v>-5372972.2199999997</v>
          </cell>
          <cell r="D131">
            <v>-5172466.1778584477</v>
          </cell>
          <cell r="E131">
            <v>-4774725.5914330771</v>
          </cell>
          <cell r="F131">
            <v>-4380142.3382794764</v>
          </cell>
          <cell r="G131">
            <v>-4775778.0358570004</v>
          </cell>
          <cell r="H131">
            <v>-5223673.6739642499</v>
          </cell>
          <cell r="I131">
            <v>-4576332.6152095534</v>
          </cell>
          <cell r="J131">
            <v>-4575012.6274864394</v>
          </cell>
          <cell r="K131">
            <v>-4576331.436649086</v>
          </cell>
          <cell r="L131">
            <v>-4575892.2264483599</v>
          </cell>
          <cell r="M131">
            <v>-4549137.3324320111</v>
          </cell>
          <cell r="N131">
            <v>-4547817.3447088953</v>
          </cell>
          <cell r="O131">
            <v>-4552434.9446188593</v>
          </cell>
          <cell r="P131">
            <v>-4549796.540586588</v>
          </cell>
          <cell r="Q131">
            <v>-4754855.0619583484</v>
          </cell>
          <cell r="R131">
            <v>-4754855.0619583474</v>
          </cell>
          <cell r="S131">
            <v>-4754855.0619583474</v>
          </cell>
          <cell r="T131">
            <v>-4754855.0619583474</v>
          </cell>
          <cell r="U131">
            <v>-4794749.3337685252</v>
          </cell>
          <cell r="V131">
            <v>-4794749.3337685252</v>
          </cell>
          <cell r="W131">
            <v>-4794746.9766475912</v>
          </cell>
          <cell r="X131">
            <v>-4794748.5480615469</v>
          </cell>
          <cell r="Y131">
            <v>-4668823.094263711</v>
          </cell>
        </row>
        <row r="132">
          <cell r="B132" t="str">
            <v xml:space="preserve">     Trade Accounts Receivable</v>
          </cell>
          <cell r="C132">
            <v>665252713.60000002</v>
          </cell>
          <cell r="D132">
            <v>720791001.98742354</v>
          </cell>
          <cell r="E132">
            <v>663442855.03365147</v>
          </cell>
          <cell r="F132">
            <v>559549947.54658484</v>
          </cell>
          <cell r="G132">
            <v>647927934.8558867</v>
          </cell>
          <cell r="H132">
            <v>674291101.28397155</v>
          </cell>
          <cell r="I132">
            <v>634837603.41144192</v>
          </cell>
          <cell r="J132">
            <v>634647281.24542248</v>
          </cell>
          <cell r="K132">
            <v>587837433.48093653</v>
          </cell>
          <cell r="L132">
            <v>619107439.37926698</v>
          </cell>
          <cell r="M132">
            <v>630916456.99992645</v>
          </cell>
          <cell r="N132">
            <v>630726134.83390677</v>
          </cell>
          <cell r="O132">
            <v>584391922.55396402</v>
          </cell>
          <cell r="P132">
            <v>615344838.12926579</v>
          </cell>
          <cell r="Q132">
            <v>660577826.71303821</v>
          </cell>
          <cell r="R132">
            <v>660577826.71303809</v>
          </cell>
          <cell r="S132">
            <v>613577826.71303809</v>
          </cell>
          <cell r="T132">
            <v>644911160.04637158</v>
          </cell>
          <cell r="U132">
            <v>666329974.31996346</v>
          </cell>
          <cell r="V132">
            <v>666329974.31996346</v>
          </cell>
          <cell r="W132">
            <v>619329634.45895255</v>
          </cell>
          <cell r="X132">
            <v>650663194.36629319</v>
          </cell>
          <cell r="Y132">
            <v>632506657.98029947</v>
          </cell>
        </row>
        <row r="134">
          <cell r="B134" t="str">
            <v>Inventory</v>
          </cell>
          <cell r="C134">
            <v>597659041.26000011</v>
          </cell>
          <cell r="D134">
            <v>735117445.02661908</v>
          </cell>
          <cell r="E134">
            <v>660844577.54905999</v>
          </cell>
          <cell r="F134">
            <v>569927058.56312287</v>
          </cell>
          <cell r="G134">
            <v>655296360.37960064</v>
          </cell>
          <cell r="H134">
            <v>659920237.44740009</v>
          </cell>
          <cell r="I134">
            <v>725805371.82648599</v>
          </cell>
          <cell r="J134">
            <v>726865997.7471776</v>
          </cell>
          <cell r="K134">
            <v>650582633.70767772</v>
          </cell>
          <cell r="L134">
            <v>701084667.76044714</v>
          </cell>
          <cell r="M134">
            <v>721875641.47559071</v>
          </cell>
          <cell r="N134">
            <v>722431215.04837239</v>
          </cell>
          <cell r="O134">
            <v>646636009.44192588</v>
          </cell>
          <cell r="P134">
            <v>696980955.32196295</v>
          </cell>
          <cell r="Q134">
            <v>753277383.32667553</v>
          </cell>
          <cell r="R134">
            <v>753862867.02879035</v>
          </cell>
          <cell r="S134">
            <v>675771493.56598675</v>
          </cell>
          <cell r="T134">
            <v>727637247.97381747</v>
          </cell>
          <cell r="U134">
            <v>761073870.42972219</v>
          </cell>
          <cell r="V134">
            <v>760175708.03515589</v>
          </cell>
          <cell r="W134">
            <v>680941698.28659689</v>
          </cell>
          <cell r="X134">
            <v>734063758.91715825</v>
          </cell>
          <cell r="Y134">
            <v>714941657.49334645</v>
          </cell>
        </row>
        <row r="135">
          <cell r="B135" t="str">
            <v>Inventory Reserve</v>
          </cell>
          <cell r="C135">
            <v>-13301696.083333334</v>
          </cell>
          <cell r="D135">
            <v>-22624095.86165544</v>
          </cell>
          <cell r="E135">
            <v>-20338261.829147235</v>
          </cell>
          <cell r="F135">
            <v>-17540169.253657833</v>
          </cell>
          <cell r="G135">
            <v>-20167508.981486838</v>
          </cell>
          <cell r="H135">
            <v>-18277874.626205042</v>
          </cell>
          <cell r="I135">
            <v>-22337505.959353596</v>
          </cell>
          <cell r="J135">
            <v>-22370147.957806256</v>
          </cell>
          <cell r="K135">
            <v>-20022438.551159389</v>
          </cell>
          <cell r="L135">
            <v>-21576697.489439748</v>
          </cell>
          <cell r="M135">
            <v>-22216563.929245885</v>
          </cell>
          <cell r="N135">
            <v>-22233662.353251263</v>
          </cell>
          <cell r="O135">
            <v>-19900976.591138739</v>
          </cell>
          <cell r="P135">
            <v>-21450400.957878631</v>
          </cell>
          <cell r="Q135">
            <v>-23182989.121122777</v>
          </cell>
          <cell r="R135">
            <v>-23201008.064206902</v>
          </cell>
          <cell r="S135">
            <v>-20797655.061032247</v>
          </cell>
          <cell r="T135">
            <v>-22393884.082120642</v>
          </cell>
          <cell r="U135">
            <v>-23422935.095465831</v>
          </cell>
          <cell r="V135">
            <v>-23395293.101317175</v>
          </cell>
          <cell r="W135">
            <v>-20956774.135154113</v>
          </cell>
          <cell r="X135">
            <v>-22591667.44397904</v>
          </cell>
          <cell r="Y135">
            <v>-22003162.493354514</v>
          </cell>
        </row>
        <row r="136">
          <cell r="B136" t="str">
            <v>Prepaid Inventory</v>
          </cell>
          <cell r="C136">
            <v>2034488.7966666666</v>
          </cell>
          <cell r="D136">
            <v>1000000</v>
          </cell>
          <cell r="E136">
            <v>1000000</v>
          </cell>
          <cell r="F136">
            <v>1000000</v>
          </cell>
          <cell r="G136">
            <v>1000000</v>
          </cell>
          <cell r="H136">
            <v>3844289.0591666671</v>
          </cell>
          <cell r="I136">
            <v>2000000</v>
          </cell>
          <cell r="J136">
            <v>2000000</v>
          </cell>
          <cell r="K136">
            <v>2000000</v>
          </cell>
          <cell r="L136">
            <v>2000000</v>
          </cell>
          <cell r="M136">
            <v>2000000</v>
          </cell>
          <cell r="N136">
            <v>2000000</v>
          </cell>
          <cell r="O136">
            <v>2000000</v>
          </cell>
          <cell r="P136">
            <v>2000000</v>
          </cell>
          <cell r="Q136">
            <v>2000000</v>
          </cell>
          <cell r="R136">
            <v>2000000</v>
          </cell>
          <cell r="S136">
            <v>2000000</v>
          </cell>
          <cell r="T136">
            <v>2000000</v>
          </cell>
          <cell r="U136">
            <v>2000000</v>
          </cell>
          <cell r="V136">
            <v>2000000</v>
          </cell>
          <cell r="W136">
            <v>2000000</v>
          </cell>
          <cell r="X136">
            <v>2000000</v>
          </cell>
          <cell r="Y136">
            <v>2000000</v>
          </cell>
        </row>
        <row r="137">
          <cell r="B137" t="str">
            <v xml:space="preserve">     Subtotal Inventory</v>
          </cell>
          <cell r="C137">
            <v>586391833.97333336</v>
          </cell>
          <cell r="D137">
            <v>713493349.1649636</v>
          </cell>
          <cell r="E137">
            <v>641506315.71991277</v>
          </cell>
          <cell r="F137">
            <v>553386889.30946505</v>
          </cell>
          <cell r="G137">
            <v>636128851.39811385</v>
          </cell>
          <cell r="H137">
            <v>645486651.88036168</v>
          </cell>
          <cell r="I137">
            <v>705467865.86713243</v>
          </cell>
          <cell r="J137">
            <v>706495849.78937137</v>
          </cell>
          <cell r="K137">
            <v>632560195.15651834</v>
          </cell>
          <cell r="L137">
            <v>681507970.27100742</v>
          </cell>
          <cell r="M137">
            <v>701659077.54634488</v>
          </cell>
          <cell r="N137">
            <v>702197552.69512117</v>
          </cell>
          <cell r="O137">
            <v>628735032.85078716</v>
          </cell>
          <cell r="P137">
            <v>677530554.36408436</v>
          </cell>
          <cell r="Q137">
            <v>732094394.20555282</v>
          </cell>
          <cell r="R137">
            <v>732661858.9645834</v>
          </cell>
          <cell r="S137">
            <v>656973838.50495446</v>
          </cell>
          <cell r="T137">
            <v>707243363.89169681</v>
          </cell>
          <cell r="U137">
            <v>739650935.33425641</v>
          </cell>
          <cell r="V137">
            <v>738780414.93383873</v>
          </cell>
          <cell r="W137">
            <v>661984924.15144277</v>
          </cell>
          <cell r="X137">
            <v>713472091.47317922</v>
          </cell>
          <cell r="Y137">
            <v>694938494.99999189</v>
          </cell>
        </row>
        <row r="139">
          <cell r="B139" t="str">
            <v>Trade Notes Receivable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B140" t="str">
            <v>Other Receivables</v>
          </cell>
          <cell r="C140">
            <v>22439880.199999999</v>
          </cell>
          <cell r="D140">
            <v>35000000</v>
          </cell>
          <cell r="E140">
            <v>35000000</v>
          </cell>
          <cell r="F140">
            <v>35000000</v>
          </cell>
          <cell r="G140">
            <v>35000000</v>
          </cell>
          <cell r="H140">
            <v>30507672.07333333</v>
          </cell>
          <cell r="I140">
            <v>45000000</v>
          </cell>
          <cell r="J140">
            <v>45000000</v>
          </cell>
          <cell r="K140">
            <v>45000000</v>
          </cell>
          <cell r="L140">
            <v>45000000</v>
          </cell>
          <cell r="M140">
            <v>45000000</v>
          </cell>
          <cell r="N140">
            <v>45000000</v>
          </cell>
          <cell r="O140">
            <v>45000000</v>
          </cell>
          <cell r="P140">
            <v>45000000</v>
          </cell>
          <cell r="Q140">
            <v>45000000</v>
          </cell>
          <cell r="R140">
            <v>45000000</v>
          </cell>
          <cell r="S140">
            <v>45000000</v>
          </cell>
          <cell r="T140">
            <v>45000000</v>
          </cell>
          <cell r="U140">
            <v>35000000</v>
          </cell>
          <cell r="V140">
            <v>35000000</v>
          </cell>
          <cell r="W140">
            <v>40000000</v>
          </cell>
          <cell r="X140">
            <v>36666666.666666664</v>
          </cell>
          <cell r="Y140">
            <v>42916666.666666664</v>
          </cell>
        </row>
        <row r="141">
          <cell r="B141" t="str">
            <v>A/R Building Finance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B142" t="str">
            <v>A/R - US</v>
          </cell>
          <cell r="C142">
            <v>423862171.73466665</v>
          </cell>
          <cell r="D142">
            <v>408642286</v>
          </cell>
          <cell r="E142">
            <v>386340345</v>
          </cell>
          <cell r="F142">
            <v>371817357</v>
          </cell>
          <cell r="G142">
            <v>388933329.33333331</v>
          </cell>
          <cell r="H142">
            <v>393461247.67316657</v>
          </cell>
          <cell r="I142">
            <v>420688150.19</v>
          </cell>
          <cell r="J142">
            <v>394597588.64999998</v>
          </cell>
          <cell r="K142">
            <v>469854797.86000001</v>
          </cell>
          <cell r="L142">
            <v>428380178.89999992</v>
          </cell>
          <cell r="M142">
            <v>400777752.18000001</v>
          </cell>
          <cell r="N142">
            <v>385930676.32999998</v>
          </cell>
          <cell r="O142">
            <v>493268063.80000001</v>
          </cell>
          <cell r="P142">
            <v>426658830.76999998</v>
          </cell>
          <cell r="Q142">
            <v>410264042.04000002</v>
          </cell>
          <cell r="R142">
            <v>389674529</v>
          </cell>
          <cell r="S142">
            <v>490834572</v>
          </cell>
          <cell r="T142">
            <v>430257714.34666663</v>
          </cell>
          <cell r="U142">
            <v>424877516</v>
          </cell>
          <cell r="V142">
            <v>410105112</v>
          </cell>
          <cell r="W142">
            <v>499934960</v>
          </cell>
          <cell r="X142">
            <v>444972529.33333331</v>
          </cell>
          <cell r="Y142">
            <v>432567313.33749992</v>
          </cell>
        </row>
        <row r="143">
          <cell r="B143" t="str">
            <v>A/R - Latin America</v>
          </cell>
          <cell r="C143">
            <v>42573973.261999942</v>
          </cell>
          <cell r="D143">
            <v>45000000</v>
          </cell>
          <cell r="E143">
            <v>45000000</v>
          </cell>
          <cell r="F143">
            <v>45000000</v>
          </cell>
          <cell r="G143">
            <v>45000000</v>
          </cell>
          <cell r="H143">
            <v>41101609.428500012</v>
          </cell>
          <cell r="I143">
            <v>45000000</v>
          </cell>
          <cell r="J143">
            <v>45000000</v>
          </cell>
          <cell r="K143">
            <v>45000000</v>
          </cell>
          <cell r="L143">
            <v>45000000</v>
          </cell>
          <cell r="M143">
            <v>45000000</v>
          </cell>
          <cell r="N143">
            <v>45000000</v>
          </cell>
          <cell r="O143">
            <v>45000000</v>
          </cell>
          <cell r="P143">
            <v>45000000</v>
          </cell>
          <cell r="Q143">
            <v>45000000</v>
          </cell>
          <cell r="R143">
            <v>45000000</v>
          </cell>
          <cell r="S143">
            <v>45000000</v>
          </cell>
          <cell r="T143">
            <v>45000000</v>
          </cell>
          <cell r="U143">
            <v>45000000</v>
          </cell>
          <cell r="V143">
            <v>45000000</v>
          </cell>
          <cell r="W143">
            <v>50000000</v>
          </cell>
          <cell r="X143">
            <v>46666666.666666664</v>
          </cell>
          <cell r="Y143">
            <v>45416666.666666664</v>
          </cell>
        </row>
        <row r="144">
          <cell r="B144" t="str">
            <v>A/R - Canada</v>
          </cell>
          <cell r="C144">
            <v>23045670.140000001</v>
          </cell>
          <cell r="D144">
            <v>20000000</v>
          </cell>
          <cell r="E144">
            <v>20000000</v>
          </cell>
          <cell r="F144">
            <v>20000000</v>
          </cell>
          <cell r="G144">
            <v>20000000</v>
          </cell>
          <cell r="H144">
            <v>23864569.664166667</v>
          </cell>
          <cell r="I144">
            <v>15000000</v>
          </cell>
          <cell r="J144">
            <v>15000000</v>
          </cell>
          <cell r="K144">
            <v>15000000</v>
          </cell>
          <cell r="L144">
            <v>15000000</v>
          </cell>
          <cell r="M144">
            <v>15000000</v>
          </cell>
          <cell r="N144">
            <v>15000000</v>
          </cell>
          <cell r="O144">
            <v>15000000</v>
          </cell>
          <cell r="P144">
            <v>15000000</v>
          </cell>
          <cell r="Q144">
            <v>15000000</v>
          </cell>
          <cell r="R144">
            <v>15000000</v>
          </cell>
          <cell r="S144">
            <v>15000000</v>
          </cell>
          <cell r="T144">
            <v>15000000</v>
          </cell>
          <cell r="U144">
            <v>15000000</v>
          </cell>
          <cell r="V144">
            <v>15000000</v>
          </cell>
          <cell r="W144">
            <v>15000000</v>
          </cell>
          <cell r="X144">
            <v>15000000</v>
          </cell>
          <cell r="Y144">
            <v>15000000</v>
          </cell>
        </row>
        <row r="145">
          <cell r="B145" t="str">
            <v>A/R - Europe</v>
          </cell>
          <cell r="C145">
            <v>-773286.67666666664</v>
          </cell>
          <cell r="D145">
            <v>10000000</v>
          </cell>
          <cell r="E145">
            <v>10000000</v>
          </cell>
          <cell r="F145">
            <v>10000000</v>
          </cell>
          <cell r="G145">
            <v>10000000</v>
          </cell>
          <cell r="H145">
            <v>2594230.708333334</v>
          </cell>
          <cell r="I145">
            <v>10000000</v>
          </cell>
          <cell r="J145">
            <v>10000000</v>
          </cell>
          <cell r="K145">
            <v>10000000</v>
          </cell>
          <cell r="L145">
            <v>10000000</v>
          </cell>
          <cell r="M145">
            <v>10000000</v>
          </cell>
          <cell r="N145">
            <v>10000000</v>
          </cell>
          <cell r="O145">
            <v>10000000</v>
          </cell>
          <cell r="P145">
            <v>10000000</v>
          </cell>
          <cell r="Q145">
            <v>10000000</v>
          </cell>
          <cell r="R145">
            <v>10000000</v>
          </cell>
          <cell r="S145">
            <v>10000000</v>
          </cell>
          <cell r="T145">
            <v>10000000</v>
          </cell>
          <cell r="U145">
            <v>10000000</v>
          </cell>
          <cell r="V145">
            <v>10000000</v>
          </cell>
          <cell r="W145">
            <v>10000000</v>
          </cell>
          <cell r="X145">
            <v>10000000</v>
          </cell>
          <cell r="Y145">
            <v>10000000</v>
          </cell>
        </row>
        <row r="146">
          <cell r="B146" t="str">
            <v>A/R - Asia Pacific</v>
          </cell>
          <cell r="C146">
            <v>23445361.423333328</v>
          </cell>
          <cell r="D146">
            <v>25000000</v>
          </cell>
          <cell r="E146">
            <v>25000000</v>
          </cell>
          <cell r="F146">
            <v>25000000</v>
          </cell>
          <cell r="G146">
            <v>25000000</v>
          </cell>
          <cell r="H146">
            <v>23498233.080833331</v>
          </cell>
          <cell r="I146">
            <v>25000000</v>
          </cell>
          <cell r="J146">
            <v>25000000</v>
          </cell>
          <cell r="K146">
            <v>25000000</v>
          </cell>
          <cell r="L146">
            <v>25000000</v>
          </cell>
          <cell r="M146">
            <v>25000000</v>
          </cell>
          <cell r="N146">
            <v>25000000</v>
          </cell>
          <cell r="O146">
            <v>25000000</v>
          </cell>
          <cell r="P146">
            <v>25000000</v>
          </cell>
          <cell r="Q146">
            <v>25000000</v>
          </cell>
          <cell r="R146">
            <v>25000000</v>
          </cell>
          <cell r="S146">
            <v>25000000</v>
          </cell>
          <cell r="T146">
            <v>25000000</v>
          </cell>
          <cell r="U146">
            <v>25000000</v>
          </cell>
          <cell r="V146">
            <v>25000000</v>
          </cell>
          <cell r="W146">
            <v>25000000</v>
          </cell>
          <cell r="X146">
            <v>25000000</v>
          </cell>
          <cell r="Y146">
            <v>25000000</v>
          </cell>
        </row>
        <row r="147">
          <cell r="B147" t="str">
            <v>A/R - Europe with Others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B148" t="str">
            <v>A/R - IM Macrotron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 t="str">
            <v>A/R - IM Funding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 t="str">
            <v>Deferred Taxes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 t="str">
            <v>Prepaid &amp; Other</v>
          </cell>
          <cell r="C151">
            <v>52698092.42666667</v>
          </cell>
          <cell r="D151">
            <v>50000000</v>
          </cell>
          <cell r="E151">
            <v>50000000</v>
          </cell>
          <cell r="F151">
            <v>50000000</v>
          </cell>
          <cell r="G151">
            <v>50000000</v>
          </cell>
          <cell r="H151">
            <v>52162305.480000004</v>
          </cell>
          <cell r="I151">
            <v>50000000</v>
          </cell>
          <cell r="J151">
            <v>50000000</v>
          </cell>
          <cell r="K151">
            <v>50000000</v>
          </cell>
          <cell r="L151">
            <v>50000000</v>
          </cell>
          <cell r="M151">
            <v>50000000</v>
          </cell>
          <cell r="N151">
            <v>50000000</v>
          </cell>
          <cell r="O151">
            <v>50000000</v>
          </cell>
          <cell r="P151">
            <v>50000000</v>
          </cell>
          <cell r="Q151">
            <v>50000000</v>
          </cell>
          <cell r="R151">
            <v>50000000</v>
          </cell>
          <cell r="S151">
            <v>50000000</v>
          </cell>
          <cell r="T151">
            <v>50000000</v>
          </cell>
          <cell r="U151">
            <v>50000000</v>
          </cell>
          <cell r="V151">
            <v>50000000</v>
          </cell>
          <cell r="W151">
            <v>50000000</v>
          </cell>
          <cell r="X151">
            <v>50000000</v>
          </cell>
          <cell r="Y151">
            <v>50000000</v>
          </cell>
        </row>
        <row r="152">
          <cell r="B152" t="str">
            <v xml:space="preserve">     Subtotal Other Current Assets</v>
          </cell>
          <cell r="C152">
            <v>587291862.50999987</v>
          </cell>
          <cell r="D152">
            <v>593642286</v>
          </cell>
          <cell r="E152">
            <v>571340345</v>
          </cell>
          <cell r="F152">
            <v>556817357</v>
          </cell>
          <cell r="G152">
            <v>573933329.33333325</v>
          </cell>
          <cell r="H152">
            <v>567189868.10833323</v>
          </cell>
          <cell r="I152">
            <v>610688150.19000006</v>
          </cell>
          <cell r="J152">
            <v>584597588.64999998</v>
          </cell>
          <cell r="K152">
            <v>659854797.86000001</v>
          </cell>
          <cell r="L152">
            <v>618380178.89999986</v>
          </cell>
          <cell r="M152">
            <v>590777752.18000007</v>
          </cell>
          <cell r="N152">
            <v>575930676.32999992</v>
          </cell>
          <cell r="O152">
            <v>683268063.79999995</v>
          </cell>
          <cell r="P152">
            <v>616658830.76999998</v>
          </cell>
          <cell r="Q152">
            <v>600264042.03999996</v>
          </cell>
          <cell r="R152">
            <v>579674529</v>
          </cell>
          <cell r="S152">
            <v>680834572</v>
          </cell>
          <cell r="T152">
            <v>620257714.34666657</v>
          </cell>
          <cell r="U152">
            <v>604877516</v>
          </cell>
          <cell r="V152">
            <v>590105112</v>
          </cell>
          <cell r="W152">
            <v>689934960</v>
          </cell>
          <cell r="X152">
            <v>628305862.66666675</v>
          </cell>
          <cell r="Y152">
            <v>620900646.67083335</v>
          </cell>
        </row>
        <row r="154">
          <cell r="B154" t="str">
            <v>Total Current Assets</v>
          </cell>
          <cell r="C154">
            <v>2160505788.6833334</v>
          </cell>
          <cell r="D154">
            <v>2357926637.1523871</v>
          </cell>
          <cell r="E154">
            <v>2206289515.7535644</v>
          </cell>
          <cell r="F154">
            <v>2046754193.85605</v>
          </cell>
          <cell r="G154">
            <v>2203656782.2540007</v>
          </cell>
          <cell r="H154">
            <v>2152785502.6218328</v>
          </cell>
          <cell r="I154">
            <v>2280993619.4685745</v>
          </cell>
          <cell r="J154">
            <v>2255740719.6847939</v>
          </cell>
          <cell r="K154">
            <v>2257252426.4974551</v>
          </cell>
          <cell r="L154">
            <v>2264662255.2169409</v>
          </cell>
          <cell r="M154">
            <v>2253353286.7262716</v>
          </cell>
          <cell r="N154">
            <v>2238854363.8590279</v>
          </cell>
          <cell r="O154">
            <v>2273395019.204751</v>
          </cell>
          <cell r="P154">
            <v>2255200889.930017</v>
          </cell>
          <cell r="Q154">
            <v>2342936262.958591</v>
          </cell>
          <cell r="R154">
            <v>2322914214.6776214</v>
          </cell>
          <cell r="S154">
            <v>2348386237.2179928</v>
          </cell>
          <cell r="T154">
            <v>2338078904.9514017</v>
          </cell>
          <cell r="U154">
            <v>2370858425.6542196</v>
          </cell>
          <cell r="V154">
            <v>2355215501.2538023</v>
          </cell>
          <cell r="W154">
            <v>2378249518.6103954</v>
          </cell>
          <cell r="X154">
            <v>2368107815.1728058</v>
          </cell>
          <cell r="Y154">
            <v>2306512466.3177915</v>
          </cell>
        </row>
        <row r="156">
          <cell r="B156" t="str">
            <v>PROPERTY, PLANT, &amp; EQUIP</v>
          </cell>
        </row>
        <row r="157">
          <cell r="B157" t="str">
            <v>Total PP&amp;E at Cost</v>
          </cell>
          <cell r="C157">
            <v>388796076.10333329</v>
          </cell>
          <cell r="D157">
            <v>379617218.08999997</v>
          </cell>
          <cell r="E157">
            <v>382617218.08999997</v>
          </cell>
          <cell r="F157">
            <v>385617218.08999997</v>
          </cell>
          <cell r="G157">
            <v>382617218.08999997</v>
          </cell>
          <cell r="H157">
            <v>399276011.42583334</v>
          </cell>
          <cell r="I157">
            <v>389334588.39402777</v>
          </cell>
          <cell r="J157">
            <v>392088371.99088383</v>
          </cell>
          <cell r="K157">
            <v>394993619.57154942</v>
          </cell>
          <cell r="L157">
            <v>392138859.98548698</v>
          </cell>
          <cell r="M157">
            <v>397862869.81888169</v>
          </cell>
          <cell r="N157">
            <v>399798056.45454729</v>
          </cell>
          <cell r="O157">
            <v>402103301.09451842</v>
          </cell>
          <cell r="P157">
            <v>399921409.12264913</v>
          </cell>
          <cell r="Q157">
            <v>403264437.40115625</v>
          </cell>
          <cell r="R157">
            <v>404189407.04112738</v>
          </cell>
          <cell r="S157">
            <v>407879376.68109852</v>
          </cell>
          <cell r="T157">
            <v>405111073.70779401</v>
          </cell>
          <cell r="U157">
            <v>408368954.96392679</v>
          </cell>
          <cell r="V157">
            <v>408739144.35786617</v>
          </cell>
          <cell r="W157">
            <v>409086333.75180554</v>
          </cell>
          <cell r="X157">
            <v>408731477.69119948</v>
          </cell>
          <cell r="Y157">
            <v>401475705.12678242</v>
          </cell>
        </row>
        <row r="158">
          <cell r="B158" t="str">
            <v>Total Accum Depreciation</v>
          </cell>
          <cell r="C158">
            <v>-273261061.96999997</v>
          </cell>
          <cell r="D158">
            <v>-266163845.5884127</v>
          </cell>
          <cell r="E158">
            <v>-267491424.10571429</v>
          </cell>
          <cell r="F158">
            <v>-268815498.5852381</v>
          </cell>
          <cell r="G158">
            <v>-267490256.09312168</v>
          </cell>
          <cell r="H158">
            <v>-273662093.12161374</v>
          </cell>
          <cell r="I158">
            <v>-271845403.9449023</v>
          </cell>
          <cell r="J158">
            <v>-274914665.89023197</v>
          </cell>
          <cell r="K158">
            <v>-277876342.40445054</v>
          </cell>
          <cell r="L158">
            <v>-274878804.07986158</v>
          </cell>
          <cell r="M158">
            <v>-280837214.367558</v>
          </cell>
          <cell r="N158">
            <v>-283728950.36955434</v>
          </cell>
          <cell r="O158">
            <v>-286523906.51155072</v>
          </cell>
          <cell r="P158">
            <v>-283696690.41622096</v>
          </cell>
          <cell r="Q158">
            <v>-289288153.84021372</v>
          </cell>
          <cell r="R158">
            <v>-292026386.18443227</v>
          </cell>
          <cell r="S158">
            <v>-294868610.79531747</v>
          </cell>
          <cell r="T158">
            <v>-292061050.27332115</v>
          </cell>
          <cell r="U158">
            <v>-297713638.7050916</v>
          </cell>
          <cell r="V158">
            <v>-300531897.76819903</v>
          </cell>
          <cell r="W158">
            <v>-303269592.20130646</v>
          </cell>
          <cell r="X158">
            <v>-300505042.89153236</v>
          </cell>
          <cell r="Y158">
            <v>-287785396.91523403</v>
          </cell>
        </row>
        <row r="159">
          <cell r="B159" t="str">
            <v xml:space="preserve">     PP&amp;E, Net</v>
          </cell>
          <cell r="C159">
            <v>115535014.13333333</v>
          </cell>
          <cell r="D159">
            <v>113453372.50158727</v>
          </cell>
          <cell r="E159">
            <v>115125793.98428568</v>
          </cell>
          <cell r="F159">
            <v>116801719.50476187</v>
          </cell>
          <cell r="G159">
            <v>115126961.9968783</v>
          </cell>
          <cell r="H159">
            <v>125613918.30421959</v>
          </cell>
          <cell r="I159">
            <v>117489184.44912547</v>
          </cell>
          <cell r="J159">
            <v>117173706.10065186</v>
          </cell>
          <cell r="K159">
            <v>117117277.16709888</v>
          </cell>
          <cell r="L159">
            <v>117260055.9056254</v>
          </cell>
          <cell r="M159">
            <v>117025655.45132369</v>
          </cell>
          <cell r="N159">
            <v>116069106.08499295</v>
          </cell>
          <cell r="O159">
            <v>115579394.5829677</v>
          </cell>
          <cell r="P159">
            <v>116224718.70642817</v>
          </cell>
          <cell r="Q159">
            <v>113976283.56094253</v>
          </cell>
          <cell r="R159">
            <v>112163020.85669512</v>
          </cell>
          <cell r="S159">
            <v>113010765.88578105</v>
          </cell>
          <cell r="T159">
            <v>113050023.43447286</v>
          </cell>
          <cell r="U159">
            <v>110655316.2588352</v>
          </cell>
          <cell r="V159">
            <v>108207246.58966714</v>
          </cell>
          <cell r="W159">
            <v>105816741.55049908</v>
          </cell>
          <cell r="X159">
            <v>108226434.79966712</v>
          </cell>
          <cell r="Y159">
            <v>113690308.21154839</v>
          </cell>
        </row>
        <row r="161">
          <cell r="B161" t="str">
            <v>Goodwill, Net</v>
          </cell>
          <cell r="C161">
            <v>77717227.350000009</v>
          </cell>
          <cell r="D161">
            <v>77717227.349999994</v>
          </cell>
          <cell r="E161">
            <v>77717227.349999994</v>
          </cell>
          <cell r="F161">
            <v>77717227.349999994</v>
          </cell>
          <cell r="G161">
            <v>77717227.349999994</v>
          </cell>
          <cell r="H161">
            <v>77717227.350000009</v>
          </cell>
          <cell r="I161">
            <v>77717227.350000009</v>
          </cell>
          <cell r="J161">
            <v>77717227.350000009</v>
          </cell>
          <cell r="K161">
            <v>77717227.350000009</v>
          </cell>
          <cell r="L161">
            <v>77717227.350000009</v>
          </cell>
          <cell r="M161">
            <v>77717227.350000009</v>
          </cell>
          <cell r="N161">
            <v>77717227.350000009</v>
          </cell>
          <cell r="O161">
            <v>77717227.350000009</v>
          </cell>
          <cell r="P161">
            <v>77717227.350000009</v>
          </cell>
          <cell r="Q161">
            <v>77717227.350000009</v>
          </cell>
          <cell r="R161">
            <v>77717227.350000009</v>
          </cell>
          <cell r="S161">
            <v>77717227.350000009</v>
          </cell>
          <cell r="T161">
            <v>77717227.350000009</v>
          </cell>
          <cell r="U161">
            <v>77717227.350000009</v>
          </cell>
          <cell r="V161">
            <v>77717227.350000009</v>
          </cell>
          <cell r="W161">
            <v>77717227.350000009</v>
          </cell>
          <cell r="X161">
            <v>77717227.350000009</v>
          </cell>
          <cell r="Y161">
            <v>77717227.350000009</v>
          </cell>
        </row>
        <row r="162">
          <cell r="B162" t="str">
            <v>Investment in Softbank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4">
          <cell r="B164" t="str">
            <v>OTHER ASSETS</v>
          </cell>
          <cell r="D164">
            <v>0</v>
          </cell>
          <cell r="E164">
            <v>0</v>
          </cell>
          <cell r="F164">
            <v>0</v>
          </cell>
          <cell r="I164">
            <v>0</v>
          </cell>
          <cell r="J164">
            <v>0</v>
          </cell>
          <cell r="K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</row>
        <row r="165">
          <cell r="B165" t="str">
            <v>Investment in Europe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B166" t="str">
            <v>Investment in Canada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B167" t="str">
            <v>Investment in US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 t="str">
            <v>Investment in Latin Am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Investment in Asia Pac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B170" t="str">
            <v>Investment in CIM Rel. Value Fund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 t="str">
            <v>Investment in Other Subs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Intangibles, Net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B173" t="str">
            <v>Deposits</v>
          </cell>
          <cell r="C173">
            <v>27397.5</v>
          </cell>
          <cell r="D173">
            <v>100000</v>
          </cell>
          <cell r="E173">
            <v>100000</v>
          </cell>
          <cell r="F173">
            <v>100000</v>
          </cell>
          <cell r="G173">
            <v>100000</v>
          </cell>
          <cell r="H173">
            <v>54780.883333333331</v>
          </cell>
          <cell r="I173">
            <v>100000</v>
          </cell>
          <cell r="J173">
            <v>100000</v>
          </cell>
          <cell r="K173">
            <v>100000</v>
          </cell>
          <cell r="L173">
            <v>100000</v>
          </cell>
          <cell r="M173">
            <v>100000</v>
          </cell>
          <cell r="N173">
            <v>100000</v>
          </cell>
          <cell r="O173">
            <v>100000</v>
          </cell>
          <cell r="P173">
            <v>100000</v>
          </cell>
          <cell r="Q173">
            <v>100000</v>
          </cell>
          <cell r="R173">
            <v>100000</v>
          </cell>
          <cell r="S173">
            <v>100000</v>
          </cell>
          <cell r="T173">
            <v>100000</v>
          </cell>
          <cell r="U173">
            <v>100000</v>
          </cell>
          <cell r="V173">
            <v>100000</v>
          </cell>
          <cell r="W173">
            <v>100000</v>
          </cell>
          <cell r="X173">
            <v>100000</v>
          </cell>
          <cell r="Y173">
            <v>100000</v>
          </cell>
        </row>
        <row r="174">
          <cell r="B174" t="str">
            <v>Other Assets - LT</v>
          </cell>
          <cell r="C174">
            <v>4897061.5199999996</v>
          </cell>
          <cell r="D174">
            <v>5000000</v>
          </cell>
          <cell r="E174">
            <v>5000000</v>
          </cell>
          <cell r="F174">
            <v>5000000</v>
          </cell>
          <cell r="G174">
            <v>5000000</v>
          </cell>
          <cell r="H174">
            <v>5033594.7408333337</v>
          </cell>
          <cell r="I174">
            <v>5000000</v>
          </cell>
          <cell r="J174">
            <v>5000000</v>
          </cell>
          <cell r="K174">
            <v>5000000</v>
          </cell>
          <cell r="L174">
            <v>5000000</v>
          </cell>
          <cell r="M174">
            <v>5000000</v>
          </cell>
          <cell r="N174">
            <v>5000000</v>
          </cell>
          <cell r="O174">
            <v>5000000</v>
          </cell>
          <cell r="P174">
            <v>5000000</v>
          </cell>
          <cell r="Q174">
            <v>5000000</v>
          </cell>
          <cell r="R174">
            <v>5000000</v>
          </cell>
          <cell r="S174">
            <v>5000000</v>
          </cell>
          <cell r="T174">
            <v>5000000</v>
          </cell>
          <cell r="U174">
            <v>5000000</v>
          </cell>
          <cell r="V174">
            <v>5000000</v>
          </cell>
          <cell r="W174">
            <v>5000000</v>
          </cell>
          <cell r="X174">
            <v>5000000</v>
          </cell>
          <cell r="Y174">
            <v>5000000</v>
          </cell>
        </row>
        <row r="175">
          <cell r="B175" t="str">
            <v xml:space="preserve">     Total Other Assets</v>
          </cell>
          <cell r="C175">
            <v>4924459.0199999996</v>
          </cell>
          <cell r="D175">
            <v>5100000</v>
          </cell>
          <cell r="E175">
            <v>5100000</v>
          </cell>
          <cell r="F175">
            <v>5100000</v>
          </cell>
          <cell r="G175">
            <v>5100000</v>
          </cell>
          <cell r="H175">
            <v>5088375.6241666675</v>
          </cell>
          <cell r="I175">
            <v>5100000</v>
          </cell>
          <cell r="J175">
            <v>5100000</v>
          </cell>
          <cell r="K175">
            <v>5100000</v>
          </cell>
          <cell r="L175">
            <v>5100000</v>
          </cell>
          <cell r="M175">
            <v>5100000</v>
          </cell>
          <cell r="N175">
            <v>5100000</v>
          </cell>
          <cell r="O175">
            <v>5100000</v>
          </cell>
          <cell r="P175">
            <v>5100000</v>
          </cell>
          <cell r="Q175">
            <v>5100000</v>
          </cell>
          <cell r="R175">
            <v>5100000</v>
          </cell>
          <cell r="S175">
            <v>5100000</v>
          </cell>
          <cell r="T175">
            <v>5100000</v>
          </cell>
          <cell r="U175">
            <v>5100000</v>
          </cell>
          <cell r="V175">
            <v>5100000</v>
          </cell>
          <cell r="W175">
            <v>5100000</v>
          </cell>
          <cell r="X175">
            <v>5100000</v>
          </cell>
          <cell r="Y175">
            <v>5100000</v>
          </cell>
        </row>
        <row r="177">
          <cell r="B177" t="str">
            <v>Total Assets</v>
          </cell>
          <cell r="C177">
            <v>2358682489.1866665</v>
          </cell>
          <cell r="D177">
            <v>2554197237.0039744</v>
          </cell>
          <cell r="E177">
            <v>2404232537.0878501</v>
          </cell>
          <cell r="F177">
            <v>2246373140.7108116</v>
          </cell>
          <cell r="G177">
            <v>2401600971.6008787</v>
          </cell>
          <cell r="H177">
            <v>2361205023.900219</v>
          </cell>
          <cell r="I177">
            <v>2481300031.2676997</v>
          </cell>
          <cell r="J177">
            <v>2455731653.1354456</v>
          </cell>
          <cell r="K177">
            <v>2457186931.014554</v>
          </cell>
          <cell r="L177">
            <v>2464739538.4725661</v>
          </cell>
          <cell r="M177">
            <v>2453196169.527595</v>
          </cell>
          <cell r="N177">
            <v>2437740697.2940207</v>
          </cell>
          <cell r="O177">
            <v>2471791641.1377187</v>
          </cell>
          <cell r="P177">
            <v>2454242835.986445</v>
          </cell>
          <cell r="Q177">
            <v>2539729773.8695335</v>
          </cell>
          <cell r="R177">
            <v>2517894462.8843164</v>
          </cell>
          <cell r="S177">
            <v>2544214230.453774</v>
          </cell>
          <cell r="T177">
            <v>2533946155.7358747</v>
          </cell>
          <cell r="U177">
            <v>2564330969.2630548</v>
          </cell>
          <cell r="V177">
            <v>2546239975.1934695</v>
          </cell>
          <cell r="W177">
            <v>2566883487.5108943</v>
          </cell>
          <cell r="X177">
            <v>2559151477.322473</v>
          </cell>
          <cell r="Y177">
            <v>2503020001.8793397</v>
          </cell>
        </row>
        <row r="178">
          <cell r="B178" t="str">
            <v>BALANCE SHEET (US$)</v>
          </cell>
          <cell r="C178" t="str">
            <v>Q3-03</v>
          </cell>
          <cell r="D178" t="str">
            <v>Oct-03</v>
          </cell>
          <cell r="E178" t="str">
            <v>Nov-03</v>
          </cell>
          <cell r="F178" t="str">
            <v>Dec-03</v>
          </cell>
          <cell r="G178" t="str">
            <v>Q4-03</v>
          </cell>
          <cell r="H178" t="str">
            <v>Year-03</v>
          </cell>
          <cell r="I178" t="str">
            <v>Jan-04</v>
          </cell>
          <cell r="J178" t="str">
            <v>Feb-04</v>
          </cell>
          <cell r="K178" t="str">
            <v>Mar-04</v>
          </cell>
          <cell r="L178" t="str">
            <v>Q1-04</v>
          </cell>
          <cell r="M178" t="str">
            <v>Apr-04</v>
          </cell>
          <cell r="N178" t="str">
            <v>May-04</v>
          </cell>
          <cell r="O178" t="str">
            <v>Jun-04</v>
          </cell>
          <cell r="P178" t="str">
            <v>Q2-04</v>
          </cell>
          <cell r="Q178" t="str">
            <v>Jul-04</v>
          </cell>
          <cell r="R178" t="str">
            <v>Aug-04</v>
          </cell>
          <cell r="S178" t="str">
            <v>Sep-04</v>
          </cell>
          <cell r="T178" t="str">
            <v>Q3-04</v>
          </cell>
          <cell r="U178" t="str">
            <v>Oct-04</v>
          </cell>
          <cell r="V178" t="str">
            <v>Nov-04</v>
          </cell>
          <cell r="W178" t="str">
            <v>Dec-04</v>
          </cell>
          <cell r="X178" t="str">
            <v>Q4-04</v>
          </cell>
          <cell r="Y178" t="str">
            <v>Year-04</v>
          </cell>
        </row>
        <row r="179">
          <cell r="B179">
            <v>0</v>
          </cell>
          <cell r="C179" t="str">
            <v>Average</v>
          </cell>
          <cell r="D179" t="str">
            <v>Forecast</v>
          </cell>
          <cell r="E179" t="str">
            <v>Forecast</v>
          </cell>
          <cell r="F179" t="str">
            <v>Forecast</v>
          </cell>
          <cell r="G179" t="str">
            <v>Average</v>
          </cell>
          <cell r="H179" t="str">
            <v>12 mo Avg</v>
          </cell>
          <cell r="I179" t="str">
            <v>Prelim Plan</v>
          </cell>
          <cell r="J179" t="str">
            <v>Prelim Plan</v>
          </cell>
          <cell r="K179" t="str">
            <v>Prelim Plan</v>
          </cell>
          <cell r="L179" t="str">
            <v>Average</v>
          </cell>
          <cell r="M179" t="str">
            <v>Prelim Plan</v>
          </cell>
          <cell r="N179" t="str">
            <v>Prelim Plan</v>
          </cell>
          <cell r="O179" t="str">
            <v>Prelim Plan</v>
          </cell>
          <cell r="P179" t="str">
            <v>Average</v>
          </cell>
          <cell r="Q179" t="str">
            <v>Prelim Plan</v>
          </cell>
          <cell r="R179" t="str">
            <v>Prelim Plan</v>
          </cell>
          <cell r="S179" t="str">
            <v>Prelim Plan</v>
          </cell>
          <cell r="T179" t="str">
            <v>Average</v>
          </cell>
          <cell r="U179" t="str">
            <v>Prelim Plan</v>
          </cell>
          <cell r="V179" t="str">
            <v>Prelim Plan</v>
          </cell>
          <cell r="W179" t="str">
            <v>Prelim Plan</v>
          </cell>
          <cell r="X179" t="str">
            <v>Average</v>
          </cell>
          <cell r="Y179" t="str">
            <v>12 Mo Average</v>
          </cell>
        </row>
        <row r="180">
          <cell r="B180" t="str">
            <v>CURRENT LIABILITIES</v>
          </cell>
        </row>
        <row r="181">
          <cell r="B181" t="str">
            <v>Accounts Payable -Trade</v>
          </cell>
          <cell r="C181">
            <v>920611662.50999987</v>
          </cell>
          <cell r="D181">
            <v>1136792260.7504821</v>
          </cell>
          <cell r="E181">
            <v>964285031.14411175</v>
          </cell>
          <cell r="F181">
            <v>827450525.69864237</v>
          </cell>
          <cell r="G181">
            <v>976175939.19774532</v>
          </cell>
          <cell r="H181">
            <v>952891362.51193619</v>
          </cell>
          <cell r="I181">
            <v>1058090123.4046707</v>
          </cell>
          <cell r="J181">
            <v>1027305879.4632318</v>
          </cell>
          <cell r="K181">
            <v>1020583170.603086</v>
          </cell>
          <cell r="L181">
            <v>1035326391.1569961</v>
          </cell>
          <cell r="M181">
            <v>1010533837.3447119</v>
          </cell>
          <cell r="N181">
            <v>989235250.85209239</v>
          </cell>
          <cell r="O181">
            <v>1014736214.2803093</v>
          </cell>
          <cell r="P181">
            <v>1004835100.8257046</v>
          </cell>
          <cell r="Q181">
            <v>1074853417.121892</v>
          </cell>
          <cell r="R181">
            <v>1045364355.0272759</v>
          </cell>
          <cell r="S181">
            <v>1061131142.736936</v>
          </cell>
          <cell r="T181">
            <v>1060449638.2953681</v>
          </cell>
          <cell r="U181">
            <v>1071805102.7199211</v>
          </cell>
          <cell r="V181">
            <v>1045056623.0149125</v>
          </cell>
          <cell r="W181">
            <v>1068322252.2156066</v>
          </cell>
          <cell r="X181">
            <v>1061727992.6501468</v>
          </cell>
          <cell r="Y181">
            <v>1040584780.7320539</v>
          </cell>
        </row>
        <row r="182">
          <cell r="B182" t="str">
            <v>Accounts Payable -Expense</v>
          </cell>
          <cell r="C182">
            <v>30944068.129999999</v>
          </cell>
          <cell r="D182">
            <v>30000000</v>
          </cell>
          <cell r="E182">
            <v>30000000</v>
          </cell>
          <cell r="F182">
            <v>30000000</v>
          </cell>
          <cell r="G182">
            <v>30000000</v>
          </cell>
          <cell r="H182">
            <v>39508862.740833335</v>
          </cell>
          <cell r="I182">
            <v>29000000</v>
          </cell>
          <cell r="J182">
            <v>29000000</v>
          </cell>
          <cell r="K182">
            <v>29000000</v>
          </cell>
          <cell r="L182">
            <v>29000000</v>
          </cell>
          <cell r="M182">
            <v>29000000</v>
          </cell>
          <cell r="N182">
            <v>29000000</v>
          </cell>
          <cell r="O182">
            <v>29000000</v>
          </cell>
          <cell r="P182">
            <v>29000000</v>
          </cell>
          <cell r="Q182">
            <v>29000000</v>
          </cell>
          <cell r="R182">
            <v>29000000</v>
          </cell>
          <cell r="S182">
            <v>29000000</v>
          </cell>
          <cell r="T182">
            <v>29000000</v>
          </cell>
          <cell r="U182">
            <v>30000000</v>
          </cell>
          <cell r="V182">
            <v>30000000</v>
          </cell>
          <cell r="W182">
            <v>25000000</v>
          </cell>
          <cell r="X182">
            <v>28333333.333333332</v>
          </cell>
          <cell r="Y182">
            <v>28833333.333333332</v>
          </cell>
        </row>
        <row r="183">
          <cell r="B183" t="str">
            <v xml:space="preserve">     Subtotal Accounts Payable</v>
          </cell>
          <cell r="C183">
            <v>951555730.63999987</v>
          </cell>
          <cell r="D183">
            <v>1166792260.7504821</v>
          </cell>
          <cell r="E183">
            <v>994285031.14411175</v>
          </cell>
          <cell r="F183">
            <v>857450525.69864237</v>
          </cell>
          <cell r="G183">
            <v>1006175939.1977453</v>
          </cell>
          <cell r="H183">
            <v>992400225.25276947</v>
          </cell>
          <cell r="I183">
            <v>1087090123.4046707</v>
          </cell>
          <cell r="J183">
            <v>1056305879.4632318</v>
          </cell>
          <cell r="K183">
            <v>1049583170.603086</v>
          </cell>
          <cell r="L183">
            <v>1064326391.1569961</v>
          </cell>
          <cell r="M183">
            <v>1039533837.3447119</v>
          </cell>
          <cell r="N183">
            <v>1018235250.8520924</v>
          </cell>
          <cell r="O183">
            <v>1043736214.2803093</v>
          </cell>
          <cell r="P183">
            <v>1033835100.8257046</v>
          </cell>
          <cell r="Q183">
            <v>1103853417.121892</v>
          </cell>
          <cell r="R183">
            <v>1074364355.027276</v>
          </cell>
          <cell r="S183">
            <v>1090131142.7369361</v>
          </cell>
          <cell r="T183">
            <v>1089449638.2953682</v>
          </cell>
          <cell r="U183">
            <v>1101805102.7199211</v>
          </cell>
          <cell r="V183">
            <v>1075056623.0149126</v>
          </cell>
          <cell r="W183">
            <v>1093322252.2156067</v>
          </cell>
          <cell r="X183">
            <v>1090061325.9834802</v>
          </cell>
          <cell r="Y183">
            <v>1069418114.0653872</v>
          </cell>
        </row>
        <row r="185">
          <cell r="B185" t="str">
            <v>A/R - Ingram Industries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B186" t="str">
            <v>Accrued Expenses</v>
          </cell>
          <cell r="C186">
            <v>128110500.5166667</v>
          </cell>
          <cell r="D186">
            <v>125000000</v>
          </cell>
          <cell r="E186">
            <v>125000000</v>
          </cell>
          <cell r="F186">
            <v>125000000</v>
          </cell>
          <cell r="G186">
            <v>125000000</v>
          </cell>
          <cell r="H186">
            <v>135750076.3775</v>
          </cell>
          <cell r="I186">
            <v>125000000</v>
          </cell>
          <cell r="J186">
            <v>125000000</v>
          </cell>
          <cell r="K186">
            <v>125000000</v>
          </cell>
          <cell r="L186">
            <v>125000000</v>
          </cell>
          <cell r="M186">
            <v>125000000</v>
          </cell>
          <cell r="N186">
            <v>125000000</v>
          </cell>
          <cell r="O186">
            <v>125000000</v>
          </cell>
          <cell r="P186">
            <v>125000000</v>
          </cell>
          <cell r="Q186">
            <v>125000000</v>
          </cell>
          <cell r="R186">
            <v>125000000</v>
          </cell>
          <cell r="S186">
            <v>125000000</v>
          </cell>
          <cell r="T186">
            <v>125000000</v>
          </cell>
          <cell r="U186">
            <v>125000000</v>
          </cell>
          <cell r="V186">
            <v>125000000</v>
          </cell>
          <cell r="W186">
            <v>120000000</v>
          </cell>
          <cell r="X186">
            <v>123333333.33333333</v>
          </cell>
          <cell r="Y186">
            <v>124583333.33333333</v>
          </cell>
        </row>
        <row r="187">
          <cell r="B187" t="str">
            <v>Estimated Fed/State Tax</v>
          </cell>
          <cell r="C187">
            <v>26479503.033333331</v>
          </cell>
          <cell r="D187">
            <v>25000000</v>
          </cell>
          <cell r="E187">
            <v>25000000</v>
          </cell>
          <cell r="F187">
            <v>25000000</v>
          </cell>
          <cell r="G187">
            <v>25000000</v>
          </cell>
          <cell r="H187">
            <v>24701794.613333333</v>
          </cell>
          <cell r="I187">
            <v>20000000</v>
          </cell>
          <cell r="J187">
            <v>20000000</v>
          </cell>
          <cell r="K187">
            <v>20000000</v>
          </cell>
          <cell r="L187">
            <v>20000000</v>
          </cell>
          <cell r="M187">
            <v>20000000</v>
          </cell>
          <cell r="N187">
            <v>20000000</v>
          </cell>
          <cell r="O187">
            <v>20000000</v>
          </cell>
          <cell r="P187">
            <v>20000000</v>
          </cell>
          <cell r="Q187">
            <v>20000000</v>
          </cell>
          <cell r="R187">
            <v>20000000</v>
          </cell>
          <cell r="S187">
            <v>20000000</v>
          </cell>
          <cell r="T187">
            <v>20000000</v>
          </cell>
          <cell r="U187">
            <v>20000000</v>
          </cell>
          <cell r="V187">
            <v>20000000</v>
          </cell>
          <cell r="W187">
            <v>15000000</v>
          </cell>
          <cell r="X187">
            <v>18333333.333333332</v>
          </cell>
          <cell r="Y187">
            <v>19583333.333333332</v>
          </cell>
        </row>
        <row r="188">
          <cell r="B188" t="str">
            <v>Unearned Rebates &amp; Disc</v>
          </cell>
          <cell r="C188">
            <v>1013907.49</v>
          </cell>
          <cell r="D188">
            <v>4000000</v>
          </cell>
          <cell r="E188">
            <v>4000000</v>
          </cell>
          <cell r="F188">
            <v>4000000</v>
          </cell>
          <cell r="G188">
            <v>4000000</v>
          </cell>
          <cell r="H188">
            <v>2780314.2733333334</v>
          </cell>
          <cell r="I188">
            <v>4000000</v>
          </cell>
          <cell r="J188">
            <v>4000000</v>
          </cell>
          <cell r="K188">
            <v>4000000</v>
          </cell>
          <cell r="L188">
            <v>4000000</v>
          </cell>
          <cell r="M188">
            <v>4000000</v>
          </cell>
          <cell r="N188">
            <v>4000000</v>
          </cell>
          <cell r="O188">
            <v>4000000</v>
          </cell>
          <cell r="P188">
            <v>4000000</v>
          </cell>
          <cell r="Q188">
            <v>4000000</v>
          </cell>
          <cell r="R188">
            <v>4000000</v>
          </cell>
          <cell r="S188">
            <v>4000000</v>
          </cell>
          <cell r="T188">
            <v>4000000</v>
          </cell>
          <cell r="U188">
            <v>4000000</v>
          </cell>
          <cell r="V188">
            <v>4000000</v>
          </cell>
          <cell r="W188">
            <v>4000000</v>
          </cell>
          <cell r="X188">
            <v>4000000</v>
          </cell>
          <cell r="Y188">
            <v>4000000</v>
          </cell>
        </row>
        <row r="189">
          <cell r="B189" t="str">
            <v>Deferred Income</v>
          </cell>
          <cell r="C189">
            <v>2570510.4900000002</v>
          </cell>
          <cell r="D189">
            <v>5000000</v>
          </cell>
          <cell r="E189">
            <v>5000000</v>
          </cell>
          <cell r="F189">
            <v>5000000</v>
          </cell>
          <cell r="G189">
            <v>5000000</v>
          </cell>
          <cell r="H189">
            <v>3766691.5283333333</v>
          </cell>
          <cell r="I189">
            <v>4000000</v>
          </cell>
          <cell r="J189">
            <v>4000000</v>
          </cell>
          <cell r="K189">
            <v>4000000</v>
          </cell>
          <cell r="L189">
            <v>4000000</v>
          </cell>
          <cell r="M189">
            <v>4000000</v>
          </cell>
          <cell r="N189">
            <v>4000000</v>
          </cell>
          <cell r="O189">
            <v>4000000</v>
          </cell>
          <cell r="P189">
            <v>4000000</v>
          </cell>
          <cell r="Q189">
            <v>4000000</v>
          </cell>
          <cell r="R189">
            <v>4000000</v>
          </cell>
          <cell r="S189">
            <v>4000000</v>
          </cell>
          <cell r="T189">
            <v>4000000</v>
          </cell>
          <cell r="U189">
            <v>4000000</v>
          </cell>
          <cell r="V189">
            <v>4000000</v>
          </cell>
          <cell r="W189">
            <v>4000000</v>
          </cell>
          <cell r="X189">
            <v>4000000</v>
          </cell>
          <cell r="Y189">
            <v>4000000</v>
          </cell>
        </row>
        <row r="190">
          <cell r="B190" t="str">
            <v xml:space="preserve">     Subtotal Accrued Expenses</v>
          </cell>
          <cell r="C190">
            <v>158174421.53000003</v>
          </cell>
          <cell r="D190">
            <v>159000000</v>
          </cell>
          <cell r="E190">
            <v>159000000</v>
          </cell>
          <cell r="F190">
            <v>159000000</v>
          </cell>
          <cell r="G190">
            <v>159000000</v>
          </cell>
          <cell r="H190">
            <v>166998876.79250002</v>
          </cell>
          <cell r="I190">
            <v>153000000</v>
          </cell>
          <cell r="J190">
            <v>153000000</v>
          </cell>
          <cell r="K190">
            <v>153000000</v>
          </cell>
          <cell r="L190">
            <v>153000000</v>
          </cell>
          <cell r="M190">
            <v>153000000</v>
          </cell>
          <cell r="N190">
            <v>153000000</v>
          </cell>
          <cell r="O190">
            <v>153000000</v>
          </cell>
          <cell r="P190">
            <v>153000000</v>
          </cell>
          <cell r="Q190">
            <v>153000000</v>
          </cell>
          <cell r="R190">
            <v>153000000</v>
          </cell>
          <cell r="S190">
            <v>153000000</v>
          </cell>
          <cell r="T190">
            <v>153000000</v>
          </cell>
          <cell r="U190">
            <v>153000000</v>
          </cell>
          <cell r="V190">
            <v>153000000</v>
          </cell>
          <cell r="W190">
            <v>143000000</v>
          </cell>
          <cell r="X190">
            <v>149666666.66666666</v>
          </cell>
          <cell r="Y190">
            <v>152166666.66666666</v>
          </cell>
        </row>
        <row r="192">
          <cell r="B192" t="str">
            <v xml:space="preserve">     Current Maturities of LT Debt</v>
          </cell>
          <cell r="C192">
            <v>217407.52666666664</v>
          </cell>
          <cell r="D192">
            <v>216209.35</v>
          </cell>
          <cell r="E192">
            <v>216209.35</v>
          </cell>
          <cell r="F192">
            <v>216209.35</v>
          </cell>
          <cell r="G192">
            <v>216209.35</v>
          </cell>
          <cell r="H192">
            <v>219797.89833333335</v>
          </cell>
          <cell r="I192">
            <v>216209.35</v>
          </cell>
          <cell r="J192">
            <v>216209.35</v>
          </cell>
          <cell r="K192">
            <v>216209.35</v>
          </cell>
          <cell r="L192">
            <v>216209.35</v>
          </cell>
          <cell r="M192">
            <v>216209.35</v>
          </cell>
          <cell r="N192">
            <v>216209.35</v>
          </cell>
          <cell r="O192">
            <v>216209.35</v>
          </cell>
          <cell r="P192">
            <v>216209.35</v>
          </cell>
          <cell r="Q192">
            <v>216209.35</v>
          </cell>
          <cell r="R192">
            <v>216209.35</v>
          </cell>
          <cell r="S192">
            <v>216209.35</v>
          </cell>
          <cell r="T192">
            <v>216209.35</v>
          </cell>
          <cell r="U192">
            <v>216209.35</v>
          </cell>
          <cell r="V192">
            <v>216209.35</v>
          </cell>
          <cell r="W192">
            <v>216209.35</v>
          </cell>
          <cell r="X192">
            <v>216209.35</v>
          </cell>
          <cell r="Y192">
            <v>216209.35</v>
          </cell>
        </row>
        <row r="194">
          <cell r="B194" t="str">
            <v>Total Current Liabilities</v>
          </cell>
          <cell r="C194">
            <v>1109947559.6966665</v>
          </cell>
          <cell r="D194">
            <v>1326008470.100482</v>
          </cell>
          <cell r="E194">
            <v>1153501240.4941115</v>
          </cell>
          <cell r="F194">
            <v>1016666735.0486424</v>
          </cell>
          <cell r="G194">
            <v>1165392148.5477452</v>
          </cell>
          <cell r="H194">
            <v>1159618899.9436028</v>
          </cell>
          <cell r="I194">
            <v>1240306332.7546706</v>
          </cell>
          <cell r="J194">
            <v>1209522088.8132317</v>
          </cell>
          <cell r="K194">
            <v>1202799379.9530859</v>
          </cell>
          <cell r="L194">
            <v>1217542600.5069962</v>
          </cell>
          <cell r="M194">
            <v>1192750046.6947117</v>
          </cell>
          <cell r="N194">
            <v>1171451460.2020922</v>
          </cell>
          <cell r="O194">
            <v>1196952423.6303091</v>
          </cell>
          <cell r="P194">
            <v>1187051310.1757045</v>
          </cell>
          <cell r="Q194">
            <v>1257069626.4718919</v>
          </cell>
          <cell r="R194">
            <v>1227580564.3772759</v>
          </cell>
          <cell r="S194">
            <v>1243347352.086936</v>
          </cell>
          <cell r="T194">
            <v>1242665847.6453681</v>
          </cell>
          <cell r="U194">
            <v>1255021312.069921</v>
          </cell>
          <cell r="V194">
            <v>1228272832.3649125</v>
          </cell>
          <cell r="W194">
            <v>1236538461.5656066</v>
          </cell>
          <cell r="X194">
            <v>1239944202.0001469</v>
          </cell>
          <cell r="Y194">
            <v>1221800990.0820539</v>
          </cell>
        </row>
        <row r="196">
          <cell r="B196" t="str">
            <v>NON CURRENT LIABILITIES</v>
          </cell>
        </row>
        <row r="197">
          <cell r="B197" t="str">
            <v>Debenture - Convert ICO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B198" t="str">
            <v>Debenture - Convert</v>
          </cell>
          <cell r="C198">
            <v>64459820.796666674</v>
          </cell>
          <cell r="D198">
            <v>64457589.770000003</v>
          </cell>
          <cell r="E198">
            <v>64457589.770000003</v>
          </cell>
          <cell r="F198">
            <v>64457589.770000003</v>
          </cell>
          <cell r="G198">
            <v>64457589.770000003</v>
          </cell>
          <cell r="H198">
            <v>69439071.629166663</v>
          </cell>
          <cell r="I198">
            <v>64457589.770000003</v>
          </cell>
          <cell r="J198">
            <v>64457589.770000003</v>
          </cell>
          <cell r="K198">
            <v>64457589.770000003</v>
          </cell>
          <cell r="L198">
            <v>64457589.770000003</v>
          </cell>
          <cell r="M198">
            <v>64457589.770000003</v>
          </cell>
          <cell r="N198">
            <v>64457589.770000003</v>
          </cell>
          <cell r="O198">
            <v>64457589.770000003</v>
          </cell>
          <cell r="P198">
            <v>64457589.770000003</v>
          </cell>
          <cell r="Q198">
            <v>64457589.770000003</v>
          </cell>
          <cell r="R198">
            <v>64457589.770000003</v>
          </cell>
          <cell r="S198">
            <v>64457589.770000003</v>
          </cell>
          <cell r="T198">
            <v>64457589.770000003</v>
          </cell>
          <cell r="U198">
            <v>64457589.770000003</v>
          </cell>
          <cell r="V198">
            <v>64457589.770000003</v>
          </cell>
          <cell r="W198">
            <v>64457589.770000003</v>
          </cell>
          <cell r="X198">
            <v>64457589.770000003</v>
          </cell>
          <cell r="Y198">
            <v>64457589.770000003</v>
          </cell>
        </row>
        <row r="199">
          <cell r="B199" t="str">
            <v xml:space="preserve">     Subtotal Convertible Debenture</v>
          </cell>
          <cell r="C199">
            <v>64459820.796666674</v>
          </cell>
          <cell r="D199">
            <v>64457589.770000003</v>
          </cell>
          <cell r="E199">
            <v>64457589.770000003</v>
          </cell>
          <cell r="F199">
            <v>64457589.770000003</v>
          </cell>
          <cell r="G199">
            <v>64457589.770000003</v>
          </cell>
          <cell r="H199">
            <v>69439071.629166663</v>
          </cell>
          <cell r="I199">
            <v>64457589.770000003</v>
          </cell>
          <cell r="J199">
            <v>64457589.770000003</v>
          </cell>
          <cell r="K199">
            <v>64457589.770000003</v>
          </cell>
          <cell r="L199">
            <v>64457589.770000003</v>
          </cell>
          <cell r="M199">
            <v>64457589.770000003</v>
          </cell>
          <cell r="N199">
            <v>64457589.770000003</v>
          </cell>
          <cell r="O199">
            <v>64457589.770000003</v>
          </cell>
          <cell r="P199">
            <v>64457589.770000003</v>
          </cell>
          <cell r="Q199">
            <v>64457589.770000003</v>
          </cell>
          <cell r="R199">
            <v>64457589.770000003</v>
          </cell>
          <cell r="S199">
            <v>64457589.770000003</v>
          </cell>
          <cell r="T199">
            <v>64457589.770000003</v>
          </cell>
          <cell r="U199">
            <v>64457589.770000003</v>
          </cell>
          <cell r="V199">
            <v>64457589.770000003</v>
          </cell>
          <cell r="W199">
            <v>64457589.770000003</v>
          </cell>
          <cell r="X199">
            <v>64457589.770000003</v>
          </cell>
          <cell r="Y199">
            <v>64457589.770000003</v>
          </cell>
        </row>
        <row r="201">
          <cell r="B201" t="str">
            <v>Notes Payable (Swaps)</v>
          </cell>
          <cell r="C201">
            <v>-95960450.970000014</v>
          </cell>
          <cell r="D201">
            <v>-126190000</v>
          </cell>
          <cell r="E201">
            <v>-105090000</v>
          </cell>
          <cell r="F201">
            <v>-133500000</v>
          </cell>
          <cell r="G201">
            <v>-121593333.33333333</v>
          </cell>
          <cell r="H201">
            <v>-126700330.60999998</v>
          </cell>
          <cell r="I201">
            <v>-128000000</v>
          </cell>
          <cell r="J201">
            <v>-128000000</v>
          </cell>
          <cell r="K201">
            <v>-128000000</v>
          </cell>
          <cell r="L201">
            <v>-128000000</v>
          </cell>
          <cell r="M201">
            <v>-128000000</v>
          </cell>
          <cell r="N201">
            <v>-128000000</v>
          </cell>
          <cell r="O201">
            <v>-128000000</v>
          </cell>
          <cell r="P201">
            <v>-128000000</v>
          </cell>
          <cell r="Q201">
            <v>-128000000</v>
          </cell>
          <cell r="R201">
            <v>-128000000</v>
          </cell>
          <cell r="S201">
            <v>-128000000</v>
          </cell>
          <cell r="T201">
            <v>-128000000</v>
          </cell>
          <cell r="U201">
            <v>-128000000</v>
          </cell>
          <cell r="V201">
            <v>-128000000</v>
          </cell>
          <cell r="W201">
            <v>-128000000</v>
          </cell>
          <cell r="X201">
            <v>-128000000</v>
          </cell>
          <cell r="Y201">
            <v>-128000000</v>
          </cell>
        </row>
        <row r="202">
          <cell r="B202" t="str">
            <v>Revolving Lines of Credit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B203" t="str">
            <v>Notes Payable - LT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B204" t="str">
            <v xml:space="preserve">     Subtotal Other LT Debt</v>
          </cell>
          <cell r="C204">
            <v>-95960450.970000014</v>
          </cell>
          <cell r="D204">
            <v>-126190000</v>
          </cell>
          <cell r="E204">
            <v>-105090000</v>
          </cell>
          <cell r="F204">
            <v>-133500000</v>
          </cell>
          <cell r="G204">
            <v>-121593333.33333333</v>
          </cell>
          <cell r="H204">
            <v>-126700330.60999998</v>
          </cell>
          <cell r="I204">
            <v>-128000000</v>
          </cell>
          <cell r="J204">
            <v>-128000000</v>
          </cell>
          <cell r="K204">
            <v>-128000000</v>
          </cell>
          <cell r="L204">
            <v>-128000000</v>
          </cell>
          <cell r="M204">
            <v>-128000000</v>
          </cell>
          <cell r="N204">
            <v>-128000000</v>
          </cell>
          <cell r="O204">
            <v>-128000000</v>
          </cell>
          <cell r="P204">
            <v>-128000000</v>
          </cell>
          <cell r="Q204">
            <v>-128000000</v>
          </cell>
          <cell r="R204">
            <v>-128000000</v>
          </cell>
          <cell r="S204">
            <v>-128000000</v>
          </cell>
          <cell r="T204">
            <v>-128000000</v>
          </cell>
          <cell r="U204">
            <v>-128000000</v>
          </cell>
          <cell r="V204">
            <v>-128000000</v>
          </cell>
          <cell r="W204">
            <v>-128000000</v>
          </cell>
          <cell r="X204">
            <v>-128000000</v>
          </cell>
          <cell r="Y204">
            <v>-128000000</v>
          </cell>
        </row>
        <row r="206">
          <cell r="B206" t="str">
            <v>Leases - LT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B207" t="str">
            <v>Minority Interest (BS)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 t="str">
            <v>Deferred Income Taxes</v>
          </cell>
          <cell r="C208">
            <v>53327425.100000001</v>
          </cell>
          <cell r="D208">
            <v>50000000</v>
          </cell>
          <cell r="E208">
            <v>50000000</v>
          </cell>
          <cell r="F208">
            <v>50000000</v>
          </cell>
          <cell r="G208">
            <v>50000000</v>
          </cell>
          <cell r="H208">
            <v>47449850.483333334</v>
          </cell>
          <cell r="I208">
            <v>50000000</v>
          </cell>
          <cell r="J208">
            <v>50000000</v>
          </cell>
          <cell r="K208">
            <v>50000000</v>
          </cell>
          <cell r="L208">
            <v>50000000</v>
          </cell>
          <cell r="M208">
            <v>50000000</v>
          </cell>
          <cell r="N208">
            <v>50000000</v>
          </cell>
          <cell r="O208">
            <v>50000000</v>
          </cell>
          <cell r="P208">
            <v>50000000</v>
          </cell>
          <cell r="Q208">
            <v>50000000</v>
          </cell>
          <cell r="R208">
            <v>50000000</v>
          </cell>
          <cell r="S208">
            <v>50000000</v>
          </cell>
          <cell r="T208">
            <v>50000000</v>
          </cell>
          <cell r="U208">
            <v>50000000</v>
          </cell>
          <cell r="V208">
            <v>50000000</v>
          </cell>
          <cell r="W208">
            <v>50000000</v>
          </cell>
          <cell r="X208">
            <v>50000000</v>
          </cell>
          <cell r="Y208">
            <v>50000000</v>
          </cell>
        </row>
        <row r="209">
          <cell r="B209" t="str">
            <v>Other Long Term/Deferreds</v>
          </cell>
          <cell r="C209">
            <v>48287.316666666964</v>
          </cell>
          <cell r="D209">
            <v>30000</v>
          </cell>
          <cell r="E209">
            <v>30000</v>
          </cell>
          <cell r="F209">
            <v>30000</v>
          </cell>
          <cell r="G209">
            <v>30000</v>
          </cell>
          <cell r="H209">
            <v>40773.217500000079</v>
          </cell>
          <cell r="I209">
            <v>30000</v>
          </cell>
          <cell r="J209">
            <v>30000</v>
          </cell>
          <cell r="K209">
            <v>30000</v>
          </cell>
          <cell r="L209">
            <v>30000</v>
          </cell>
          <cell r="M209">
            <v>30000</v>
          </cell>
          <cell r="N209">
            <v>30000</v>
          </cell>
          <cell r="O209">
            <v>30000</v>
          </cell>
          <cell r="P209">
            <v>30000</v>
          </cell>
          <cell r="Q209">
            <v>30000</v>
          </cell>
          <cell r="R209">
            <v>30000</v>
          </cell>
          <cell r="S209">
            <v>30000</v>
          </cell>
          <cell r="T209">
            <v>30000</v>
          </cell>
          <cell r="U209">
            <v>30000</v>
          </cell>
          <cell r="V209">
            <v>30000</v>
          </cell>
          <cell r="W209">
            <v>30000</v>
          </cell>
          <cell r="X209">
            <v>30000</v>
          </cell>
          <cell r="Y209">
            <v>30000</v>
          </cell>
        </row>
        <row r="210">
          <cell r="B210" t="str">
            <v xml:space="preserve">     Subtotal Other LT Liabilities</v>
          </cell>
          <cell r="C210">
            <v>53375712.416666672</v>
          </cell>
          <cell r="D210">
            <v>50030000</v>
          </cell>
          <cell r="E210">
            <v>50030000</v>
          </cell>
          <cell r="F210">
            <v>50030000</v>
          </cell>
          <cell r="G210">
            <v>50030000</v>
          </cell>
          <cell r="H210">
            <v>47490623.700833336</v>
          </cell>
          <cell r="I210">
            <v>50030000</v>
          </cell>
          <cell r="J210">
            <v>50030000</v>
          </cell>
          <cell r="K210">
            <v>50030000</v>
          </cell>
          <cell r="L210">
            <v>50030000</v>
          </cell>
          <cell r="M210">
            <v>50030000</v>
          </cell>
          <cell r="N210">
            <v>50030000</v>
          </cell>
          <cell r="O210">
            <v>50030000</v>
          </cell>
          <cell r="P210">
            <v>50030000</v>
          </cell>
          <cell r="Q210">
            <v>50030000</v>
          </cell>
          <cell r="R210">
            <v>50030000</v>
          </cell>
          <cell r="S210">
            <v>50030000</v>
          </cell>
          <cell r="T210">
            <v>50030000</v>
          </cell>
          <cell r="U210">
            <v>50030000</v>
          </cell>
          <cell r="V210">
            <v>50030000</v>
          </cell>
          <cell r="W210">
            <v>50030000</v>
          </cell>
          <cell r="X210">
            <v>50030000</v>
          </cell>
          <cell r="Y210">
            <v>50030000</v>
          </cell>
        </row>
        <row r="212">
          <cell r="B212" t="str">
            <v>Total Liabilities</v>
          </cell>
          <cell r="C212">
            <v>1131822641.9399998</v>
          </cell>
          <cell r="D212">
            <v>1314306059.870482</v>
          </cell>
          <cell r="E212">
            <v>1162898830.2641115</v>
          </cell>
          <cell r="F212">
            <v>997654324.81864238</v>
          </cell>
          <cell r="G212">
            <v>1158286404.984412</v>
          </cell>
          <cell r="H212">
            <v>1149848264.6636028</v>
          </cell>
          <cell r="I212">
            <v>1226793922.5246706</v>
          </cell>
          <cell r="J212">
            <v>1196009678.5832317</v>
          </cell>
          <cell r="K212">
            <v>1189286969.7230859</v>
          </cell>
          <cell r="L212">
            <v>1204030190.2769961</v>
          </cell>
          <cell r="M212">
            <v>1179237636.4647117</v>
          </cell>
          <cell r="N212">
            <v>1157939049.9720922</v>
          </cell>
          <cell r="O212">
            <v>1183440013.4003091</v>
          </cell>
          <cell r="P212">
            <v>1173538899.9457045</v>
          </cell>
          <cell r="Q212">
            <v>1243557216.2418919</v>
          </cell>
          <cell r="R212">
            <v>1214068154.1472759</v>
          </cell>
          <cell r="S212">
            <v>1229834941.856936</v>
          </cell>
          <cell r="T212">
            <v>1229153437.4153681</v>
          </cell>
          <cell r="U212">
            <v>1241508901.839921</v>
          </cell>
          <cell r="V212">
            <v>1214760422.1349125</v>
          </cell>
          <cell r="W212">
            <v>1223026051.3356066</v>
          </cell>
          <cell r="X212">
            <v>1226431791.7701468</v>
          </cell>
          <cell r="Y212">
            <v>1208288579.8520539</v>
          </cell>
        </row>
        <row r="214">
          <cell r="B214" t="str">
            <v>Redeemable Class B Stock</v>
          </cell>
          <cell r="C214">
            <v>0</v>
          </cell>
          <cell r="G214">
            <v>0</v>
          </cell>
          <cell r="H214">
            <v>0</v>
          </cell>
          <cell r="L214">
            <v>0</v>
          </cell>
          <cell r="P214">
            <v>0</v>
          </cell>
          <cell r="T214">
            <v>0</v>
          </cell>
          <cell r="X214">
            <v>0</v>
          </cell>
          <cell r="Y214">
            <v>0</v>
          </cell>
        </row>
        <row r="216">
          <cell r="B216" t="str">
            <v>STOCKHOLDER'S EQUITY</v>
          </cell>
        </row>
        <row r="217">
          <cell r="B217" t="str">
            <v>Common Stock - Class A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B218" t="str">
            <v>Common Stock - Class B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 t="str">
            <v>Preferred Stock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1">
          <cell r="B221" t="str">
            <v>Additional Paid In Cap</v>
          </cell>
          <cell r="C221">
            <v>79955855.393333346</v>
          </cell>
          <cell r="D221">
            <v>79955790.180000037</v>
          </cell>
          <cell r="E221">
            <v>79955790.180000037</v>
          </cell>
          <cell r="F221">
            <v>79955790.180000037</v>
          </cell>
          <cell r="G221">
            <v>79955790.180000037</v>
          </cell>
          <cell r="H221">
            <v>79955855.393333346</v>
          </cell>
          <cell r="I221">
            <v>79955790.180000037</v>
          </cell>
          <cell r="J221">
            <v>79955790.180000037</v>
          </cell>
          <cell r="K221">
            <v>79955790.180000037</v>
          </cell>
          <cell r="L221">
            <v>79955790.180000037</v>
          </cell>
          <cell r="M221">
            <v>79955790.180000037</v>
          </cell>
          <cell r="N221">
            <v>79955790.180000037</v>
          </cell>
          <cell r="O221">
            <v>79955790.180000037</v>
          </cell>
          <cell r="P221">
            <v>79955790.180000037</v>
          </cell>
          <cell r="Q221">
            <v>79955790.180000037</v>
          </cell>
          <cell r="R221">
            <v>79955790.180000037</v>
          </cell>
          <cell r="S221">
            <v>79955790.180000037</v>
          </cell>
          <cell r="T221">
            <v>79955790.180000037</v>
          </cell>
          <cell r="U221">
            <v>79955790.180000037</v>
          </cell>
          <cell r="V221">
            <v>79955790.180000037</v>
          </cell>
          <cell r="W221">
            <v>79955790.180000037</v>
          </cell>
          <cell r="X221">
            <v>79955790.180000037</v>
          </cell>
          <cell r="Y221">
            <v>79955790.180000037</v>
          </cell>
        </row>
        <row r="222">
          <cell r="B222" t="str">
            <v>Treasury Stock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B223" t="str">
            <v xml:space="preserve">     Subtotal APIC</v>
          </cell>
          <cell r="C223">
            <v>79955855.393333346</v>
          </cell>
          <cell r="D223">
            <v>79955790.180000037</v>
          </cell>
          <cell r="E223">
            <v>79955790.180000037</v>
          </cell>
          <cell r="F223">
            <v>79955790.180000037</v>
          </cell>
          <cell r="G223">
            <v>79955790.180000037</v>
          </cell>
          <cell r="H223">
            <v>79955855.393333346</v>
          </cell>
          <cell r="I223">
            <v>79955790.180000037</v>
          </cell>
          <cell r="J223">
            <v>79955790.180000037</v>
          </cell>
          <cell r="K223">
            <v>79955790.180000037</v>
          </cell>
          <cell r="L223">
            <v>79955790.180000037</v>
          </cell>
          <cell r="M223">
            <v>79955790.180000037</v>
          </cell>
          <cell r="N223">
            <v>79955790.180000037</v>
          </cell>
          <cell r="O223">
            <v>79955790.180000037</v>
          </cell>
          <cell r="P223">
            <v>79955790.180000037</v>
          </cell>
          <cell r="Q223">
            <v>79955790.180000037</v>
          </cell>
          <cell r="R223">
            <v>79955790.180000037</v>
          </cell>
          <cell r="S223">
            <v>79955790.180000037</v>
          </cell>
          <cell r="T223">
            <v>79955790.180000037</v>
          </cell>
          <cell r="U223">
            <v>79955790.180000037</v>
          </cell>
          <cell r="V223">
            <v>79955790.180000037</v>
          </cell>
          <cell r="W223">
            <v>79955790.180000037</v>
          </cell>
          <cell r="X223">
            <v>79955790.180000037</v>
          </cell>
          <cell r="Y223">
            <v>79955790.180000037</v>
          </cell>
        </row>
        <row r="225">
          <cell r="B225" t="str">
            <v>Unrealized Gain on Securities, Net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7">
          <cell r="B227" t="str">
            <v>Dividends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B228" t="str">
            <v>Retained Earnings-Prior</v>
          </cell>
          <cell r="C228">
            <v>1093807965.5199986</v>
          </cell>
          <cell r="D228">
            <v>1107002885.4400001</v>
          </cell>
          <cell r="E228">
            <v>1107002885.4400001</v>
          </cell>
          <cell r="F228">
            <v>1107002885.4400001</v>
          </cell>
          <cell r="G228">
            <v>1107002885.4400001</v>
          </cell>
          <cell r="H228">
            <v>1093807965.5199986</v>
          </cell>
          <cell r="I228">
            <v>1168763025.4901686</v>
          </cell>
          <cell r="J228">
            <v>1168763025.4901686</v>
          </cell>
          <cell r="K228">
            <v>1168763025.4901686</v>
          </cell>
          <cell r="L228">
            <v>1168763025.4901686</v>
          </cell>
          <cell r="M228">
            <v>1168763025.4901686</v>
          </cell>
          <cell r="N228">
            <v>1168763025.4901686</v>
          </cell>
          <cell r="O228">
            <v>1168763025.4901686</v>
          </cell>
          <cell r="P228">
            <v>1168763025.4901686</v>
          </cell>
          <cell r="Q228">
            <v>1168763025.4901686</v>
          </cell>
          <cell r="R228">
            <v>1168763025.4901686</v>
          </cell>
          <cell r="S228">
            <v>1168763025.4901686</v>
          </cell>
          <cell r="T228">
            <v>1168763025.4901686</v>
          </cell>
          <cell r="U228">
            <v>1168763025.4901686</v>
          </cell>
          <cell r="V228">
            <v>1168763025.4901686</v>
          </cell>
          <cell r="W228">
            <v>1168763025.4901686</v>
          </cell>
          <cell r="X228">
            <v>1168763025.4901686</v>
          </cell>
          <cell r="Y228">
            <v>1168763025.4901686</v>
          </cell>
        </row>
        <row r="229">
          <cell r="B229" t="str">
            <v>Retained Earnings-Current</v>
          </cell>
          <cell r="C229">
            <v>53096026.500000142</v>
          </cell>
          <cell r="D229">
            <v>52932501.31022118</v>
          </cell>
          <cell r="E229">
            <v>54375030.974043109</v>
          </cell>
          <cell r="F229">
            <v>61760140.050168402</v>
          </cell>
          <cell r="G229">
            <v>56355890.778144233</v>
          </cell>
          <cell r="H229">
            <v>37592938.285369605</v>
          </cell>
          <cell r="I229">
            <v>5787292.9569974924</v>
          </cell>
          <cell r="J229">
            <v>11003159.257840153</v>
          </cell>
          <cell r="K229">
            <v>19181145.138026968</v>
          </cell>
          <cell r="L229">
            <v>11990532.450954869</v>
          </cell>
          <cell r="M229">
            <v>25239717.414151754</v>
          </cell>
          <cell r="N229">
            <v>31082831.905253295</v>
          </cell>
          <cell r="O229">
            <v>39632812.714646906</v>
          </cell>
          <cell r="P229">
            <v>31985120.678017318</v>
          </cell>
          <cell r="Q229">
            <v>47453742.354483217</v>
          </cell>
          <cell r="R229">
            <v>55107494.270861521</v>
          </cell>
          <cell r="S229">
            <v>65660474.575127929</v>
          </cell>
          <cell r="T229">
            <v>56073903.733490884</v>
          </cell>
          <cell r="U229">
            <v>74103253.257787839</v>
          </cell>
          <cell r="V229">
            <v>82760738.392206743</v>
          </cell>
          <cell r="W229">
            <v>95138621.073533118</v>
          </cell>
          <cell r="X229">
            <v>84000870.907842562</v>
          </cell>
          <cell r="Y229">
            <v>46012606.942576408</v>
          </cell>
        </row>
        <row r="230">
          <cell r="B230" t="str">
            <v xml:space="preserve">     Retained Earnings</v>
          </cell>
          <cell r="C230">
            <v>1146903992.0199988</v>
          </cell>
          <cell r="D230">
            <v>1159935386.7502213</v>
          </cell>
          <cell r="E230">
            <v>1161377916.4140432</v>
          </cell>
          <cell r="F230">
            <v>1168763025.4901686</v>
          </cell>
          <cell r="G230">
            <v>1163358776.2181442</v>
          </cell>
          <cell r="H230">
            <v>1131400903.8053682</v>
          </cell>
          <cell r="I230">
            <v>1174550318.447166</v>
          </cell>
          <cell r="J230">
            <v>1179766184.7480087</v>
          </cell>
          <cell r="K230">
            <v>1187944170.6281955</v>
          </cell>
          <cell r="L230">
            <v>1180753557.9411235</v>
          </cell>
          <cell r="M230">
            <v>1194002742.9043202</v>
          </cell>
          <cell r="N230">
            <v>1199845857.395422</v>
          </cell>
          <cell r="O230">
            <v>1208395838.2048154</v>
          </cell>
          <cell r="P230">
            <v>1200748146.1681859</v>
          </cell>
          <cell r="Q230">
            <v>1216216767.8446517</v>
          </cell>
          <cell r="R230">
            <v>1223870519.7610302</v>
          </cell>
          <cell r="S230">
            <v>1234423500.0652964</v>
          </cell>
          <cell r="T230">
            <v>1224836929.2236595</v>
          </cell>
          <cell r="U230">
            <v>1242866278.7479565</v>
          </cell>
          <cell r="V230">
            <v>1251523763.8823752</v>
          </cell>
          <cell r="W230">
            <v>1263901646.5637016</v>
          </cell>
          <cell r="X230">
            <v>1252763896.3980112</v>
          </cell>
          <cell r="Y230">
            <v>1214775632.432745</v>
          </cell>
        </row>
        <row r="232">
          <cell r="B232" t="str">
            <v>Foreign Currency Trans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B233" t="str">
            <v>Unearned Compensation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5">
          <cell r="B235" t="str">
            <v>Total Shareholder Equity</v>
          </cell>
          <cell r="C235">
            <v>1226859847.4133322</v>
          </cell>
          <cell r="D235">
            <v>1239891176.9302213</v>
          </cell>
          <cell r="E235">
            <v>1241333706.5940433</v>
          </cell>
          <cell r="F235">
            <v>1248718815.6701686</v>
          </cell>
          <cell r="G235">
            <v>1243314566.3981442</v>
          </cell>
          <cell r="H235">
            <v>1211356759.1987016</v>
          </cell>
          <cell r="I235">
            <v>1254506108.627166</v>
          </cell>
          <cell r="J235">
            <v>1259721974.9280088</v>
          </cell>
          <cell r="K235">
            <v>1267899960.8081956</v>
          </cell>
          <cell r="L235">
            <v>1260709348.1211236</v>
          </cell>
          <cell r="M235">
            <v>1273958533.0843203</v>
          </cell>
          <cell r="N235">
            <v>1279801647.575422</v>
          </cell>
          <cell r="O235">
            <v>1288351628.3848155</v>
          </cell>
          <cell r="P235">
            <v>1280703936.348186</v>
          </cell>
          <cell r="Q235">
            <v>1296172558.0246518</v>
          </cell>
          <cell r="R235">
            <v>1303826309.9410303</v>
          </cell>
          <cell r="S235">
            <v>1314379290.2452965</v>
          </cell>
          <cell r="T235">
            <v>1304792719.4036596</v>
          </cell>
          <cell r="U235">
            <v>1322822068.9279566</v>
          </cell>
          <cell r="V235">
            <v>1331479554.0623753</v>
          </cell>
          <cell r="W235">
            <v>1343857436.7437017</v>
          </cell>
          <cell r="X235">
            <v>1332719686.5780113</v>
          </cell>
          <cell r="Y235">
            <v>1294731422.612745</v>
          </cell>
        </row>
        <row r="237">
          <cell r="B237" t="str">
            <v>Total Liab &amp; Equity</v>
          </cell>
          <cell r="C237">
            <v>2358682489.353332</v>
          </cell>
          <cell r="D237">
            <v>2554197236.800703</v>
          </cell>
          <cell r="E237">
            <v>2404232536.8581548</v>
          </cell>
          <cell r="F237">
            <v>2246373140.488811</v>
          </cell>
          <cell r="G237">
            <v>2401600971.382556</v>
          </cell>
          <cell r="H237">
            <v>2361205023.8623047</v>
          </cell>
          <cell r="I237">
            <v>2481300031.1518364</v>
          </cell>
          <cell r="J237">
            <v>2455731653.5112405</v>
          </cell>
          <cell r="K237">
            <v>2457186930.5312815</v>
          </cell>
          <cell r="L237">
            <v>2464739538.3981199</v>
          </cell>
          <cell r="M237">
            <v>2453196169.5490322</v>
          </cell>
          <cell r="N237">
            <v>2437740697.547514</v>
          </cell>
          <cell r="O237">
            <v>2471791641.7851248</v>
          </cell>
          <cell r="P237">
            <v>2454242836.2938905</v>
          </cell>
          <cell r="Q237">
            <v>2539729774.2665434</v>
          </cell>
          <cell r="R237">
            <v>2517894464.0883064</v>
          </cell>
          <cell r="S237">
            <v>2544214232.1022325</v>
          </cell>
          <cell r="T237">
            <v>2533946156.8190279</v>
          </cell>
          <cell r="U237">
            <v>2564330970.7678776</v>
          </cell>
          <cell r="V237">
            <v>2546239976.1972876</v>
          </cell>
          <cell r="W237">
            <v>2566883488.0793085</v>
          </cell>
          <cell r="X237">
            <v>2559151478.3481579</v>
          </cell>
          <cell r="Y237">
            <v>2503020002.4647989</v>
          </cell>
        </row>
        <row r="238">
          <cell r="B238" t="str">
            <v>RE Check</v>
          </cell>
          <cell r="D238">
            <v>0</v>
          </cell>
          <cell r="E238">
            <v>0</v>
          </cell>
          <cell r="F238">
            <v>0</v>
          </cell>
          <cell r="I238">
            <v>0</v>
          </cell>
          <cell r="J238">
            <v>0</v>
          </cell>
          <cell r="K238">
            <v>0</v>
          </cell>
          <cell r="M238">
            <v>0</v>
          </cell>
          <cell r="N238">
            <v>0</v>
          </cell>
          <cell r="O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</row>
        <row r="239">
          <cell r="B239" t="str">
            <v>Balance Check</v>
          </cell>
          <cell r="C239">
            <v>-0.16666555404663086</v>
          </cell>
          <cell r="D239">
            <v>0.20327138900756836</v>
          </cell>
          <cell r="E239">
            <v>0.22969532012939453</v>
          </cell>
          <cell r="F239">
            <v>0.2220005989074707</v>
          </cell>
          <cell r="G239">
            <v>0.21832275390625</v>
          </cell>
          <cell r="H239">
            <v>3.7914276123046875E-2</v>
          </cell>
          <cell r="I239">
            <v>0.11586332321166992</v>
          </cell>
          <cell r="J239">
            <v>-0.37579488754272461</v>
          </cell>
          <cell r="K239">
            <v>0.48327255249023438</v>
          </cell>
          <cell r="L239">
            <v>7.4446201324462891E-2</v>
          </cell>
          <cell r="M239">
            <v>-2.1437168121337891E-2</v>
          </cell>
          <cell r="N239">
            <v>-0.25349330902099609</v>
          </cell>
          <cell r="O239">
            <v>-0.64740610122680664</v>
          </cell>
          <cell r="P239">
            <v>-0.30744552612304688</v>
          </cell>
          <cell r="Q239">
            <v>-0.39700984954833984</v>
          </cell>
          <cell r="R239">
            <v>-1.2039899826049805</v>
          </cell>
          <cell r="S239">
            <v>-1.6484584808349609</v>
          </cell>
          <cell r="T239">
            <v>-1.083153247833252</v>
          </cell>
          <cell r="U239">
            <v>-1.5048227310180664</v>
          </cell>
          <cell r="V239">
            <v>-1.0038180351257324</v>
          </cell>
          <cell r="W239">
            <v>-0.56841421127319336</v>
          </cell>
          <cell r="X239">
            <v>-1.0256848335266113</v>
          </cell>
          <cell r="Y239">
            <v>-0.58545923233032227</v>
          </cell>
        </row>
        <row r="241">
          <cell r="B241" t="str">
            <v>KEY RATIOS</v>
          </cell>
          <cell r="C241" t="str">
            <v>Q3-03</v>
          </cell>
          <cell r="D241" t="str">
            <v>Oct-03</v>
          </cell>
          <cell r="E241" t="str">
            <v>Nov-03</v>
          </cell>
          <cell r="F241" t="str">
            <v>Dec-03</v>
          </cell>
          <cell r="G241" t="str">
            <v>Q4-03</v>
          </cell>
          <cell r="H241" t="str">
            <v>Year-03</v>
          </cell>
          <cell r="I241" t="str">
            <v>Jan-04</v>
          </cell>
          <cell r="J241" t="str">
            <v>Feb-04</v>
          </cell>
          <cell r="K241" t="str">
            <v>Mar-04</v>
          </cell>
          <cell r="L241" t="str">
            <v>Q1-04</v>
          </cell>
          <cell r="M241" t="str">
            <v>Apr-04</v>
          </cell>
          <cell r="N241" t="str">
            <v>May-04</v>
          </cell>
          <cell r="O241" t="str">
            <v>Jun-04</v>
          </cell>
          <cell r="P241" t="str">
            <v>Q2-04</v>
          </cell>
          <cell r="Q241" t="str">
            <v>Jul-04</v>
          </cell>
          <cell r="R241" t="str">
            <v>Aug-04</v>
          </cell>
          <cell r="S241" t="str">
            <v>Sep-04</v>
          </cell>
          <cell r="T241" t="str">
            <v>Q3-04</v>
          </cell>
          <cell r="U241" t="str">
            <v>Oct-04</v>
          </cell>
          <cell r="V241" t="str">
            <v>Nov-04</v>
          </cell>
          <cell r="W241" t="str">
            <v>Dec-04</v>
          </cell>
          <cell r="X241" t="str">
            <v>Q4-04</v>
          </cell>
          <cell r="Y241" t="str">
            <v>Year-04</v>
          </cell>
        </row>
        <row r="242">
          <cell r="B242">
            <v>0</v>
          </cell>
          <cell r="C242" t="str">
            <v>Average</v>
          </cell>
          <cell r="D242" t="str">
            <v>Forecast</v>
          </cell>
          <cell r="E242" t="str">
            <v>Forecast</v>
          </cell>
          <cell r="F242" t="str">
            <v>Forecast</v>
          </cell>
          <cell r="G242" t="str">
            <v>Average</v>
          </cell>
          <cell r="H242" t="str">
            <v>12 mo Avg</v>
          </cell>
          <cell r="I242" t="str">
            <v>Prelim Plan</v>
          </cell>
          <cell r="J242" t="str">
            <v>Prelim Plan</v>
          </cell>
          <cell r="K242" t="str">
            <v>Prelim Plan</v>
          </cell>
          <cell r="L242" t="str">
            <v>Average</v>
          </cell>
          <cell r="M242" t="str">
            <v>Prelim Plan</v>
          </cell>
          <cell r="N242" t="str">
            <v>Prelim Plan</v>
          </cell>
          <cell r="O242" t="str">
            <v>Prelim Plan</v>
          </cell>
          <cell r="P242" t="str">
            <v>Average</v>
          </cell>
          <cell r="Q242" t="str">
            <v>Prelim Plan</v>
          </cell>
          <cell r="R242" t="str">
            <v>Prelim Plan</v>
          </cell>
          <cell r="S242" t="str">
            <v>Prelim Plan</v>
          </cell>
          <cell r="T242" t="str">
            <v>Average</v>
          </cell>
          <cell r="U242" t="str">
            <v>Prelim Plan</v>
          </cell>
          <cell r="V242" t="str">
            <v>Prelim Plan</v>
          </cell>
          <cell r="W242" t="str">
            <v>Prelim Plan</v>
          </cell>
          <cell r="X242" t="str">
            <v>Average</v>
          </cell>
          <cell r="Y242" t="str">
            <v>12 Mo Average</v>
          </cell>
        </row>
        <row r="243">
          <cell r="B243" t="str">
            <v>DSO</v>
          </cell>
          <cell r="C243">
            <v>28.602592556707872</v>
          </cell>
          <cell r="D243">
            <v>28.9873773861766</v>
          </cell>
          <cell r="E243">
            <v>28.094999917975336</v>
          </cell>
          <cell r="F243">
            <v>28.098620547623476</v>
          </cell>
          <cell r="G243">
            <v>28.393665950591799</v>
          </cell>
          <cell r="H243">
            <v>28.615535430834754</v>
          </cell>
          <cell r="I243">
            <v>24.998008185236955</v>
          </cell>
          <cell r="J243">
            <v>24.990797812503743</v>
          </cell>
          <cell r="K243">
            <v>24.99800851206021</v>
          </cell>
          <cell r="L243">
            <v>24.995604836600304</v>
          </cell>
          <cell r="M243">
            <v>25.005597016588929</v>
          </cell>
          <cell r="N243">
            <v>24.998341337399879</v>
          </cell>
          <cell r="O243">
            <v>25.023736886327335</v>
          </cell>
          <cell r="P243">
            <v>25.009225080105381</v>
          </cell>
          <cell r="Q243">
            <v>25.005053000376538</v>
          </cell>
          <cell r="R243">
            <v>25.005053000376538</v>
          </cell>
          <cell r="S243">
            <v>25.005053000376538</v>
          </cell>
          <cell r="T243">
            <v>25.005053000376538</v>
          </cell>
          <cell r="U243">
            <v>24.994433917944299</v>
          </cell>
          <cell r="V243">
            <v>24.994433917944299</v>
          </cell>
          <cell r="W243">
            <v>24.994434539879929</v>
          </cell>
          <cell r="X243">
            <v>24.994434125256177</v>
          </cell>
          <cell r="Y243">
            <v>25.0010792605846</v>
          </cell>
        </row>
        <row r="244">
          <cell r="B244" t="str">
            <v>DPO</v>
          </cell>
          <cell r="C244">
            <v>39.141730654603663</v>
          </cell>
          <cell r="D244">
            <v>40.334442773588819</v>
          </cell>
          <cell r="E244">
            <v>40.805237221127584</v>
          </cell>
          <cell r="F244">
            <v>43.000039222249974</v>
          </cell>
          <cell r="G244">
            <v>41.379906405655454</v>
          </cell>
          <cell r="H244">
            <v>39.875511340963158</v>
          </cell>
          <cell r="I244">
            <v>38.498423140905118</v>
          </cell>
          <cell r="J244">
            <v>38.505861614863235</v>
          </cell>
          <cell r="K244">
            <v>43.498624045803624</v>
          </cell>
          <cell r="L244">
            <v>40.167636267190659</v>
          </cell>
          <cell r="M244">
            <v>38.482178869335584</v>
          </cell>
          <cell r="N244">
            <v>38.492561324878267</v>
          </cell>
          <cell r="O244">
            <v>43.524916103482084</v>
          </cell>
          <cell r="P244">
            <v>40.166552099231978</v>
          </cell>
          <cell r="Q244">
            <v>38.492885817612574</v>
          </cell>
          <cell r="R244">
            <v>38.498631056763458</v>
          </cell>
          <cell r="S244">
            <v>43.522936373429708</v>
          </cell>
          <cell r="T244">
            <v>40.171484415935247</v>
          </cell>
          <cell r="U244">
            <v>38.505157996357504</v>
          </cell>
          <cell r="V244">
            <v>38.507306519485041</v>
          </cell>
          <cell r="W244">
            <v>43.48274945377149</v>
          </cell>
          <cell r="X244">
            <v>40.165071323204678</v>
          </cell>
          <cell r="Y244">
            <v>40.167686026390641</v>
          </cell>
        </row>
        <row r="245">
          <cell r="B245" t="str">
            <v>Inventory Turns</v>
          </cell>
          <cell r="C245">
            <v>14.546358456388122</v>
          </cell>
          <cell r="D245">
            <v>12.516805036967369</v>
          </cell>
          <cell r="E245">
            <v>13.245781216462737</v>
          </cell>
          <cell r="F245">
            <v>14.013520817234108</v>
          </cell>
          <cell r="G245">
            <v>13.258702356888072</v>
          </cell>
          <cell r="H245">
            <v>13.638858088251043</v>
          </cell>
          <cell r="I245">
            <v>13.011773477109669</v>
          </cell>
          <cell r="J245">
            <v>13.006788081065631</v>
          </cell>
          <cell r="K245">
            <v>14.511975712429926</v>
          </cell>
          <cell r="L245">
            <v>13.51017909020174</v>
          </cell>
          <cell r="M245">
            <v>13.004202958621018</v>
          </cell>
          <cell r="N245">
            <v>13.004301077448901</v>
          </cell>
          <cell r="O245">
            <v>14.509247394001809</v>
          </cell>
          <cell r="P245">
            <v>13.505917143357243</v>
          </cell>
          <cell r="Q245">
            <v>13.020346205627622</v>
          </cell>
          <cell r="R245">
            <v>13.02129862177364</v>
          </cell>
          <cell r="S245">
            <v>14.506569513323074</v>
          </cell>
          <cell r="T245">
            <v>13.516071446908112</v>
          </cell>
          <cell r="U245">
            <v>12.99831964445749</v>
          </cell>
          <cell r="V245">
            <v>13.024208103879198</v>
          </cell>
          <cell r="W245">
            <v>14.520957010429681</v>
          </cell>
          <cell r="X245">
            <v>13.51449491958879</v>
          </cell>
          <cell r="Y245">
            <v>13.511665650013969</v>
          </cell>
        </row>
        <row r="246">
          <cell r="B246" t="str">
            <v>Owned Inventory</v>
          </cell>
          <cell r="C246">
            <v>-334219828.53666651</v>
          </cell>
          <cell r="D246">
            <v>-423298911.58551848</v>
          </cell>
          <cell r="E246">
            <v>-322778715.42419899</v>
          </cell>
          <cell r="F246">
            <v>-274063636.38917732</v>
          </cell>
          <cell r="G246">
            <v>-340047087.79963148</v>
          </cell>
          <cell r="H246">
            <v>-307404710.63157451</v>
          </cell>
          <cell r="I246">
            <v>-352622257.53753829</v>
          </cell>
          <cell r="J246">
            <v>-320810029.67386043</v>
          </cell>
          <cell r="K246">
            <v>-388022975.44656765</v>
          </cell>
          <cell r="L246">
            <v>-353818420.88598871</v>
          </cell>
          <cell r="M246">
            <v>-308874759.79836702</v>
          </cell>
          <cell r="N246">
            <v>-287037698.15697122</v>
          </cell>
          <cell r="O246">
            <v>-386001181.42952216</v>
          </cell>
          <cell r="P246">
            <v>-327304546.46162021</v>
          </cell>
          <cell r="Q246">
            <v>-342759022.91633916</v>
          </cell>
          <cell r="R246">
            <v>-312702496.06269252</v>
          </cell>
          <cell r="S246">
            <v>-404157304.23198152</v>
          </cell>
          <cell r="T246">
            <v>-353206274.40367126</v>
          </cell>
          <cell r="U246">
            <v>-332154167.3856647</v>
          </cell>
          <cell r="V246">
            <v>-306276208.08107376</v>
          </cell>
          <cell r="W246">
            <v>-406337328.0641638</v>
          </cell>
          <cell r="X246">
            <v>-348255901.17696762</v>
          </cell>
          <cell r="Y246">
            <v>-345646285.73206198</v>
          </cell>
        </row>
        <row r="247">
          <cell r="B247" t="str">
            <v>Debt  (EOM)</v>
          </cell>
          <cell r="C247">
            <v>8716777.3533333298</v>
          </cell>
          <cell r="D247">
            <v>-36516200.879999995</v>
          </cell>
          <cell r="E247">
            <v>-15416200.879999995</v>
          </cell>
          <cell r="F247">
            <v>3173799.12</v>
          </cell>
          <cell r="G247">
            <v>-16252867.546666661</v>
          </cell>
          <cell r="H247">
            <v>-16541461.0825</v>
          </cell>
          <cell r="I247">
            <v>-38326200.879999995</v>
          </cell>
          <cell r="J247">
            <v>-38326200.879999995</v>
          </cell>
          <cell r="K247">
            <v>8673799.1200000048</v>
          </cell>
          <cell r="L247">
            <v>-22659534.213333327</v>
          </cell>
          <cell r="M247">
            <v>-38326200.879999995</v>
          </cell>
          <cell r="N247">
            <v>-38326200.879999995</v>
          </cell>
          <cell r="O247">
            <v>8673799.1200000048</v>
          </cell>
          <cell r="P247">
            <v>-22659534.213333327</v>
          </cell>
          <cell r="Q247">
            <v>-38326200.879999995</v>
          </cell>
          <cell r="R247">
            <v>-38326200.879999995</v>
          </cell>
          <cell r="S247">
            <v>8673799.1200000048</v>
          </cell>
          <cell r="T247">
            <v>-22659534.213333327</v>
          </cell>
          <cell r="U247">
            <v>-38326200.879999995</v>
          </cell>
          <cell r="V247">
            <v>-38326200.879999995</v>
          </cell>
          <cell r="W247">
            <v>8673799.1200000048</v>
          </cell>
          <cell r="X247">
            <v>-22659534.213333327</v>
          </cell>
          <cell r="Y247">
            <v>-22659534.213333327</v>
          </cell>
        </row>
        <row r="248">
          <cell r="B248" t="str">
            <v xml:space="preserve">Peak Borrowing </v>
          </cell>
          <cell r="C248">
            <v>0</v>
          </cell>
          <cell r="G248">
            <v>0</v>
          </cell>
          <cell r="H248">
            <v>0</v>
          </cell>
          <cell r="L248">
            <v>0</v>
          </cell>
          <cell r="P248">
            <v>0</v>
          </cell>
          <cell r="T248">
            <v>0</v>
          </cell>
          <cell r="X248">
            <v>0</v>
          </cell>
          <cell r="Y248">
            <v>0</v>
          </cell>
        </row>
        <row r="250">
          <cell r="B250" t="str">
            <v>Wtd Avg VAT% - Sales or A/R</v>
          </cell>
        </row>
        <row r="251">
          <cell r="B251" t="str">
            <v>Wtd Avg VAT% - COS or A/P</v>
          </cell>
        </row>
        <row r="252">
          <cell r="B252" t="str">
            <v>Sales incl. VAT</v>
          </cell>
          <cell r="C252">
            <v>2266713293.3800006</v>
          </cell>
          <cell r="D252">
            <v>724845975.9036144</v>
          </cell>
          <cell r="E252">
            <v>690615840.52675962</v>
          </cell>
          <cell r="F252">
            <v>950162322.23872805</v>
          </cell>
          <cell r="G252">
            <v>2365624138.6691022</v>
          </cell>
          <cell r="H252">
            <v>9325978874.7091026</v>
          </cell>
          <cell r="I252">
            <v>744271316.26506019</v>
          </cell>
          <cell r="J252">
            <v>744270481.97076774</v>
          </cell>
          <cell r="K252">
            <v>930337850.7067138</v>
          </cell>
          <cell r="L252">
            <v>2418879648.9425416</v>
          </cell>
          <cell r="M252">
            <v>739476348.85191929</v>
          </cell>
          <cell r="N252">
            <v>739475593.80019271</v>
          </cell>
          <cell r="O252">
            <v>924343988.83713448</v>
          </cell>
          <cell r="P252">
            <v>2403295931.4892464</v>
          </cell>
          <cell r="Q252">
            <v>772856141.32388246</v>
          </cell>
          <cell r="R252">
            <v>772855363.71667206</v>
          </cell>
          <cell r="S252">
            <v>966069204.64584005</v>
          </cell>
          <cell r="T252">
            <v>2511780709.6863947</v>
          </cell>
          <cell r="U252">
            <v>779671682.03130496</v>
          </cell>
          <cell r="V252">
            <v>779670897.56665599</v>
          </cell>
          <cell r="W252">
            <v>974588118.59540629</v>
          </cell>
          <cell r="X252">
            <v>2533930698.193367</v>
          </cell>
          <cell r="Y252">
            <v>9867886988.3115501</v>
          </cell>
        </row>
        <row r="253">
          <cell r="B253" t="str">
            <v>COS incl VAT</v>
          </cell>
          <cell r="C253">
            <v>2133525659.6099992</v>
          </cell>
          <cell r="D253">
            <v>686946278.16036057</v>
          </cell>
          <cell r="E253">
            <v>653634792.84654117</v>
          </cell>
          <cell r="F253">
            <v>894796003.07568634</v>
          </cell>
          <cell r="G253">
            <v>2235377074.0825882</v>
          </cell>
          <cell r="H253">
            <v>8814253813.6825867</v>
          </cell>
          <cell r="I253">
            <v>704370288.61600244</v>
          </cell>
          <cell r="J253">
            <v>704929378.57526755</v>
          </cell>
          <cell r="K253">
            <v>880245031.79903138</v>
          </cell>
          <cell r="L253">
            <v>2289544698.9903011</v>
          </cell>
          <cell r="M253">
            <v>699952694.51264393</v>
          </cell>
          <cell r="N253">
            <v>700506745.96604812</v>
          </cell>
          <cell r="O253">
            <v>874757602.16925311</v>
          </cell>
          <cell r="P253">
            <v>2275217042.6479454</v>
          </cell>
          <cell r="Q253">
            <v>731268404.19427371</v>
          </cell>
          <cell r="R253">
            <v>731852283.83145118</v>
          </cell>
          <cell r="S253">
            <v>913877487.62941992</v>
          </cell>
          <cell r="T253">
            <v>2376998175.6551447</v>
          </cell>
          <cell r="U253">
            <v>737547640.64772296</v>
          </cell>
          <cell r="V253">
            <v>738128831.57478559</v>
          </cell>
          <cell r="W253">
            <v>921761402.41218603</v>
          </cell>
          <cell r="X253">
            <v>2397437874.6346946</v>
          </cell>
          <cell r="Y253">
            <v>9339197791.9280853</v>
          </cell>
        </row>
        <row r="254">
          <cell r="B254" t="str">
            <v>Net A/R</v>
          </cell>
          <cell r="C254">
            <v>705252713.60000002</v>
          </cell>
          <cell r="D254">
            <v>745791001.98742354</v>
          </cell>
          <cell r="E254">
            <v>688442855.03365147</v>
          </cell>
          <cell r="F254">
            <v>631549947.54658484</v>
          </cell>
          <cell r="G254">
            <v>688594601.52255332</v>
          </cell>
          <cell r="H254">
            <v>714791101.28397155</v>
          </cell>
          <cell r="I254">
            <v>659837603.41144192</v>
          </cell>
          <cell r="J254">
            <v>659647281.24542248</v>
          </cell>
          <cell r="K254">
            <v>659837433.48093653</v>
          </cell>
          <cell r="L254">
            <v>659774106.0459336</v>
          </cell>
          <cell r="M254">
            <v>655916456.99992645</v>
          </cell>
          <cell r="N254">
            <v>655726134.83390677</v>
          </cell>
          <cell r="O254">
            <v>656391922.55396402</v>
          </cell>
          <cell r="P254">
            <v>656011504.79593241</v>
          </cell>
          <cell r="Q254">
            <v>685577826.71303821</v>
          </cell>
          <cell r="R254">
            <v>685577826.71303809</v>
          </cell>
          <cell r="S254">
            <v>685577826.71303809</v>
          </cell>
          <cell r="T254">
            <v>685577826.71303821</v>
          </cell>
          <cell r="U254">
            <v>691329974.31996346</v>
          </cell>
          <cell r="V254">
            <v>691329974.31996346</v>
          </cell>
          <cell r="W254">
            <v>691329634.45895255</v>
          </cell>
          <cell r="X254">
            <v>691329861.03295982</v>
          </cell>
          <cell r="Y254">
            <v>673173324.6469661</v>
          </cell>
        </row>
        <row r="255">
          <cell r="B255" t="str">
            <v>Weeks</v>
          </cell>
          <cell r="C255">
            <v>13</v>
          </cell>
          <cell r="D255">
            <v>4</v>
          </cell>
          <cell r="E255">
            <v>4</v>
          </cell>
          <cell r="F255">
            <v>6</v>
          </cell>
          <cell r="G255">
            <v>14</v>
          </cell>
          <cell r="H255">
            <v>53</v>
          </cell>
          <cell r="I255">
            <v>4</v>
          </cell>
          <cell r="J255">
            <v>4</v>
          </cell>
          <cell r="K255">
            <v>5</v>
          </cell>
          <cell r="L255">
            <v>13</v>
          </cell>
          <cell r="M255">
            <v>4</v>
          </cell>
          <cell r="N255">
            <v>4</v>
          </cell>
          <cell r="O255">
            <v>5</v>
          </cell>
          <cell r="P255">
            <v>13</v>
          </cell>
          <cell r="Q255">
            <v>4</v>
          </cell>
          <cell r="R255">
            <v>4</v>
          </cell>
          <cell r="S255">
            <v>5</v>
          </cell>
          <cell r="T255">
            <v>13</v>
          </cell>
          <cell r="U255">
            <v>4</v>
          </cell>
          <cell r="V255">
            <v>4</v>
          </cell>
          <cell r="W255">
            <v>5</v>
          </cell>
          <cell r="X255">
            <v>13</v>
          </cell>
          <cell r="Y255">
            <v>52</v>
          </cell>
        </row>
        <row r="256">
          <cell r="B256" t="str">
            <v>Weeks in This Year</v>
          </cell>
        </row>
        <row r="258">
          <cell r="B258" t="str">
            <v>INVESTED CAPITAL - CALCULATED</v>
          </cell>
          <cell r="C258" t="str">
            <v>Q3-03</v>
          </cell>
          <cell r="D258" t="str">
            <v>Oct-03</v>
          </cell>
          <cell r="E258" t="str">
            <v>Nov-03</v>
          </cell>
          <cell r="F258" t="str">
            <v>Dec-03</v>
          </cell>
          <cell r="G258" t="str">
            <v>Q4-03</v>
          </cell>
          <cell r="H258" t="str">
            <v>Year-03</v>
          </cell>
          <cell r="I258" t="str">
            <v>Jan-04</v>
          </cell>
          <cell r="J258" t="str">
            <v>Feb-04</v>
          </cell>
          <cell r="K258" t="str">
            <v>Mar-04</v>
          </cell>
          <cell r="L258" t="str">
            <v>Q1-04</v>
          </cell>
          <cell r="M258" t="str">
            <v>Apr-04</v>
          </cell>
          <cell r="N258" t="str">
            <v>May-04</v>
          </cell>
          <cell r="O258" t="str">
            <v>Jun-04</v>
          </cell>
          <cell r="P258" t="str">
            <v>Q2-04</v>
          </cell>
          <cell r="Q258" t="str">
            <v>Jul-04</v>
          </cell>
          <cell r="R258" t="str">
            <v>Aug-04</v>
          </cell>
          <cell r="S258" t="str">
            <v>Sep-04</v>
          </cell>
          <cell r="T258" t="str">
            <v>Q3-04</v>
          </cell>
          <cell r="U258" t="str">
            <v>Oct-04</v>
          </cell>
          <cell r="V258" t="str">
            <v>Nov-04</v>
          </cell>
          <cell r="W258" t="str">
            <v>Dec-04</v>
          </cell>
          <cell r="X258" t="str">
            <v>Q4-04</v>
          </cell>
          <cell r="Y258" t="str">
            <v>Year-04</v>
          </cell>
        </row>
        <row r="259">
          <cell r="B259">
            <v>0</v>
          </cell>
          <cell r="C259" t="str">
            <v>4 Mo Average</v>
          </cell>
          <cell r="D259" t="str">
            <v>Forecast</v>
          </cell>
          <cell r="E259" t="str">
            <v>Forecast</v>
          </cell>
          <cell r="F259" t="str">
            <v>Forecast</v>
          </cell>
          <cell r="G259" t="str">
            <v>4 Mo Average</v>
          </cell>
          <cell r="H259" t="str">
            <v>13 Mo Average</v>
          </cell>
          <cell r="I259" t="str">
            <v>Prelim Plan</v>
          </cell>
          <cell r="J259" t="str">
            <v>Prelim Plan</v>
          </cell>
          <cell r="K259" t="str">
            <v>Prelim Plan</v>
          </cell>
          <cell r="L259" t="str">
            <v>4 Mo Average</v>
          </cell>
          <cell r="M259" t="str">
            <v>Prelim Plan</v>
          </cell>
          <cell r="N259" t="str">
            <v>Prelim Plan</v>
          </cell>
          <cell r="O259" t="str">
            <v>Prelim Plan</v>
          </cell>
          <cell r="P259" t="str">
            <v>4 Mo Average</v>
          </cell>
          <cell r="Q259" t="str">
            <v>Prelim Plan</v>
          </cell>
          <cell r="R259" t="str">
            <v>Prelim Plan</v>
          </cell>
          <cell r="S259" t="str">
            <v>Prelim Plan</v>
          </cell>
          <cell r="T259" t="str">
            <v>4 Mo Average</v>
          </cell>
          <cell r="U259" t="str">
            <v>Prelim Plan</v>
          </cell>
          <cell r="V259" t="str">
            <v>Prelim Plan</v>
          </cell>
          <cell r="W259" t="str">
            <v>Prelim Plan</v>
          </cell>
          <cell r="X259" t="str">
            <v>4 Mo Average</v>
          </cell>
          <cell r="Y259" t="str">
            <v>13 Mo Average</v>
          </cell>
        </row>
        <row r="260">
          <cell r="B260" t="str">
            <v>Current Maturities of LT Debt</v>
          </cell>
          <cell r="D260">
            <v>216209.35</v>
          </cell>
          <cell r="E260">
            <v>216209.35</v>
          </cell>
          <cell r="F260">
            <v>216209.35</v>
          </cell>
          <cell r="I260">
            <v>216209.35</v>
          </cell>
          <cell r="J260">
            <v>216209.35</v>
          </cell>
          <cell r="K260">
            <v>216209.35</v>
          </cell>
          <cell r="M260">
            <v>216209.35</v>
          </cell>
          <cell r="N260">
            <v>216209.35</v>
          </cell>
          <cell r="O260">
            <v>216209.35</v>
          </cell>
          <cell r="Q260">
            <v>216209.35</v>
          </cell>
          <cell r="R260">
            <v>216209.35</v>
          </cell>
          <cell r="S260">
            <v>216209.35</v>
          </cell>
          <cell r="U260">
            <v>216209.35</v>
          </cell>
          <cell r="V260">
            <v>216209.35</v>
          </cell>
          <cell r="W260">
            <v>216209.35</v>
          </cell>
        </row>
        <row r="261">
          <cell r="B261" t="str">
            <v>A/R - US</v>
          </cell>
          <cell r="D261">
            <v>-408642286</v>
          </cell>
          <cell r="E261">
            <v>-386340345</v>
          </cell>
          <cell r="F261">
            <v>-371817357</v>
          </cell>
          <cell r="I261">
            <v>-420688150.19</v>
          </cell>
          <cell r="J261">
            <v>-394597588.64999998</v>
          </cell>
          <cell r="K261">
            <v>-469854797.86000001</v>
          </cell>
          <cell r="M261">
            <v>-400777752.18000001</v>
          </cell>
          <cell r="N261">
            <v>-385930676.32999998</v>
          </cell>
          <cell r="O261">
            <v>-493268063.80000001</v>
          </cell>
          <cell r="Q261">
            <v>-410264042.04000002</v>
          </cell>
          <cell r="R261">
            <v>-389674529</v>
          </cell>
          <cell r="S261">
            <v>-490834572</v>
          </cell>
          <cell r="U261">
            <v>-424877516</v>
          </cell>
          <cell r="V261">
            <v>-410105112</v>
          </cell>
          <cell r="W261">
            <v>-499934960</v>
          </cell>
        </row>
        <row r="262">
          <cell r="B262" t="str">
            <v>A/R - Latin America</v>
          </cell>
          <cell r="D262">
            <v>-45000000</v>
          </cell>
          <cell r="E262">
            <v>-45000000</v>
          </cell>
          <cell r="F262">
            <v>-45000000</v>
          </cell>
          <cell r="I262">
            <v>-45000000</v>
          </cell>
          <cell r="J262">
            <v>-45000000</v>
          </cell>
          <cell r="K262">
            <v>-45000000</v>
          </cell>
          <cell r="M262">
            <v>-45000000</v>
          </cell>
          <cell r="N262">
            <v>-45000000</v>
          </cell>
          <cell r="O262">
            <v>-45000000</v>
          </cell>
          <cell r="Q262">
            <v>-45000000</v>
          </cell>
          <cell r="R262">
            <v>-45000000</v>
          </cell>
          <cell r="S262">
            <v>-45000000</v>
          </cell>
          <cell r="U262">
            <v>-45000000</v>
          </cell>
          <cell r="V262">
            <v>-45000000</v>
          </cell>
          <cell r="W262">
            <v>-50000000</v>
          </cell>
        </row>
        <row r="263">
          <cell r="B263" t="str">
            <v>A/R - Canada</v>
          </cell>
          <cell r="D263">
            <v>-20000000</v>
          </cell>
          <cell r="E263">
            <v>-20000000</v>
          </cell>
          <cell r="F263">
            <v>-20000000</v>
          </cell>
          <cell r="I263">
            <v>-15000000</v>
          </cell>
          <cell r="J263">
            <v>-15000000</v>
          </cell>
          <cell r="K263">
            <v>-15000000</v>
          </cell>
          <cell r="M263">
            <v>-15000000</v>
          </cell>
          <cell r="N263">
            <v>-15000000</v>
          </cell>
          <cell r="O263">
            <v>-15000000</v>
          </cell>
          <cell r="Q263">
            <v>-15000000</v>
          </cell>
          <cell r="R263">
            <v>-15000000</v>
          </cell>
          <cell r="S263">
            <v>-15000000</v>
          </cell>
          <cell r="U263">
            <v>-15000000</v>
          </cell>
          <cell r="V263">
            <v>-15000000</v>
          </cell>
          <cell r="W263">
            <v>-15000000</v>
          </cell>
        </row>
        <row r="264">
          <cell r="B264" t="str">
            <v>A/R - Europe</v>
          </cell>
          <cell r="D264">
            <v>-10000000</v>
          </cell>
          <cell r="E264">
            <v>-10000000</v>
          </cell>
          <cell r="F264">
            <v>-10000000</v>
          </cell>
          <cell r="I264">
            <v>-10000000</v>
          </cell>
          <cell r="J264">
            <v>-10000000</v>
          </cell>
          <cell r="K264">
            <v>-10000000</v>
          </cell>
          <cell r="M264">
            <v>-10000000</v>
          </cell>
          <cell r="N264">
            <v>-10000000</v>
          </cell>
          <cell r="O264">
            <v>-10000000</v>
          </cell>
          <cell r="Q264">
            <v>-10000000</v>
          </cell>
          <cell r="R264">
            <v>-10000000</v>
          </cell>
          <cell r="S264">
            <v>-10000000</v>
          </cell>
          <cell r="U264">
            <v>-10000000</v>
          </cell>
          <cell r="V264">
            <v>-10000000</v>
          </cell>
          <cell r="W264">
            <v>-10000000</v>
          </cell>
        </row>
        <row r="265">
          <cell r="B265" t="str">
            <v>A/R - Asia Pacific</v>
          </cell>
          <cell r="D265">
            <v>-25000000</v>
          </cell>
          <cell r="E265">
            <v>-25000000</v>
          </cell>
          <cell r="F265">
            <v>-25000000</v>
          </cell>
          <cell r="I265">
            <v>-25000000</v>
          </cell>
          <cell r="J265">
            <v>-25000000</v>
          </cell>
          <cell r="K265">
            <v>-25000000</v>
          </cell>
          <cell r="M265">
            <v>-25000000</v>
          </cell>
          <cell r="N265">
            <v>-25000000</v>
          </cell>
          <cell r="O265">
            <v>-25000000</v>
          </cell>
          <cell r="Q265">
            <v>-25000000</v>
          </cell>
          <cell r="R265">
            <v>-25000000</v>
          </cell>
          <cell r="S265">
            <v>-25000000</v>
          </cell>
          <cell r="U265">
            <v>-25000000</v>
          </cell>
          <cell r="V265">
            <v>-25000000</v>
          </cell>
          <cell r="W265">
            <v>-25000000</v>
          </cell>
        </row>
        <row r="266">
          <cell r="B266" t="str">
            <v>A/R - Frameworks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</row>
        <row r="267">
          <cell r="B267" t="str">
            <v>A/R - IM Management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M267">
            <v>0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</row>
        <row r="268">
          <cell r="B268" t="str">
            <v>A/R - IM Funding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</row>
        <row r="269">
          <cell r="B269" t="str">
            <v>Notes Payable (Swaps)</v>
          </cell>
          <cell r="D269">
            <v>-126190000</v>
          </cell>
          <cell r="E269">
            <v>-105090000</v>
          </cell>
          <cell r="F269">
            <v>-133500000</v>
          </cell>
          <cell r="I269">
            <v>-128000000</v>
          </cell>
          <cell r="J269">
            <v>-128000000</v>
          </cell>
          <cell r="K269">
            <v>-128000000</v>
          </cell>
          <cell r="M269">
            <v>-128000000</v>
          </cell>
          <cell r="N269">
            <v>-128000000</v>
          </cell>
          <cell r="O269">
            <v>-128000000</v>
          </cell>
          <cell r="Q269">
            <v>-128000000</v>
          </cell>
          <cell r="R269">
            <v>-128000000</v>
          </cell>
          <cell r="S269">
            <v>-128000000</v>
          </cell>
          <cell r="U269">
            <v>-128000000</v>
          </cell>
          <cell r="V269">
            <v>-128000000</v>
          </cell>
          <cell r="W269">
            <v>-128000000</v>
          </cell>
        </row>
        <row r="270">
          <cell r="B270" t="str">
            <v>Revolving Lines of Credit</v>
          </cell>
          <cell r="D270">
            <v>0</v>
          </cell>
          <cell r="E270">
            <v>0</v>
          </cell>
          <cell r="F270">
            <v>0</v>
          </cell>
          <cell r="I270">
            <v>0</v>
          </cell>
          <cell r="J270">
            <v>0</v>
          </cell>
          <cell r="K270">
            <v>0</v>
          </cell>
          <cell r="M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</row>
        <row r="271">
          <cell r="B271" t="str">
            <v>Debenture - Convert ICO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M271">
            <v>0</v>
          </cell>
          <cell r="N271">
            <v>0</v>
          </cell>
          <cell r="O271">
            <v>0</v>
          </cell>
          <cell r="Q271">
            <v>0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</row>
        <row r="272">
          <cell r="B272" t="str">
            <v>Debenture - Convert</v>
          </cell>
          <cell r="D272">
            <v>64457589.770000003</v>
          </cell>
          <cell r="E272">
            <v>64457589.770000003</v>
          </cell>
          <cell r="F272">
            <v>64457589.770000003</v>
          </cell>
          <cell r="I272">
            <v>64457589.770000003</v>
          </cell>
          <cell r="J272">
            <v>64457589.770000003</v>
          </cell>
          <cell r="K272">
            <v>64457589.770000003</v>
          </cell>
          <cell r="M272">
            <v>64457589.770000003</v>
          </cell>
          <cell r="N272">
            <v>64457589.770000003</v>
          </cell>
          <cell r="O272">
            <v>64457589.770000003</v>
          </cell>
          <cell r="Q272">
            <v>64457589.770000003</v>
          </cell>
          <cell r="R272">
            <v>64457589.770000003</v>
          </cell>
          <cell r="S272">
            <v>64457589.770000003</v>
          </cell>
          <cell r="U272">
            <v>64457589.770000003</v>
          </cell>
          <cell r="V272">
            <v>64457589.770000003</v>
          </cell>
          <cell r="W272">
            <v>64457589.770000003</v>
          </cell>
        </row>
        <row r="273">
          <cell r="B273" t="str">
            <v>Notes Payable - LT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B274" t="str">
            <v>Total Shareholder Equity</v>
          </cell>
          <cell r="D274">
            <v>1239891176.9302213</v>
          </cell>
          <cell r="E274">
            <v>1241333706.5940433</v>
          </cell>
          <cell r="F274">
            <v>1248718815.6701686</v>
          </cell>
          <cell r="I274">
            <v>1254506108.627166</v>
          </cell>
          <cell r="J274">
            <v>1259721974.9280088</v>
          </cell>
          <cell r="K274">
            <v>1267899960.8081956</v>
          </cell>
          <cell r="M274">
            <v>1273958533.0843203</v>
          </cell>
          <cell r="N274">
            <v>1279801647.575422</v>
          </cell>
          <cell r="O274">
            <v>1288351628.3848155</v>
          </cell>
          <cell r="Q274">
            <v>1296172558.0246518</v>
          </cell>
          <cell r="R274">
            <v>1303826309.9410303</v>
          </cell>
          <cell r="S274">
            <v>1314379290.2452965</v>
          </cell>
          <cell r="U274">
            <v>1322822068.9279566</v>
          </cell>
          <cell r="V274">
            <v>1331479554.0623753</v>
          </cell>
          <cell r="W274">
            <v>1343857436.7437017</v>
          </cell>
        </row>
        <row r="275">
          <cell r="B275" t="str">
            <v xml:space="preserve">Off-BS AR Securitization </v>
          </cell>
          <cell r="D275">
            <v>25000000</v>
          </cell>
          <cell r="E275">
            <v>25000000</v>
          </cell>
          <cell r="F275">
            <v>72000000</v>
          </cell>
          <cell r="I275">
            <v>25000000</v>
          </cell>
          <cell r="J275">
            <v>25000000</v>
          </cell>
          <cell r="K275">
            <v>72000000</v>
          </cell>
          <cell r="M275">
            <v>25000000</v>
          </cell>
          <cell r="N275">
            <v>25000000</v>
          </cell>
          <cell r="O275">
            <v>72000000</v>
          </cell>
          <cell r="Q275">
            <v>25000000</v>
          </cell>
          <cell r="R275">
            <v>25000000</v>
          </cell>
          <cell r="S275">
            <v>72000000</v>
          </cell>
          <cell r="U275">
            <v>25000000</v>
          </cell>
          <cell r="V275">
            <v>25000000</v>
          </cell>
          <cell r="W275">
            <v>72000000</v>
          </cell>
        </row>
        <row r="276">
          <cell r="B276" t="str">
            <v>Total invested Capital</v>
          </cell>
          <cell r="D276">
            <v>694732690.05022132</v>
          </cell>
          <cell r="E276">
            <v>739577160.71404326</v>
          </cell>
          <cell r="F276">
            <v>780075257.79016864</v>
          </cell>
          <cell r="I276">
            <v>700491757.5571661</v>
          </cell>
          <cell r="J276">
            <v>731798185.39800882</v>
          </cell>
          <cell r="K276">
            <v>711718962.06819558</v>
          </cell>
          <cell r="M276">
            <v>739854580.02432036</v>
          </cell>
          <cell r="N276">
            <v>760544770.36542201</v>
          </cell>
          <cell r="O276">
            <v>708757363.70481539</v>
          </cell>
          <cell r="Q276">
            <v>752582315.10465169</v>
          </cell>
          <cell r="R276">
            <v>780825580.06103027</v>
          </cell>
          <cell r="S276">
            <v>737218517.36529648</v>
          </cell>
          <cell r="U276">
            <v>764618352.04795659</v>
          </cell>
          <cell r="V276">
            <v>788048241.18237531</v>
          </cell>
          <cell r="W276">
            <v>752596275.8637017</v>
          </cell>
        </row>
        <row r="278">
          <cell r="B278" t="str">
            <v>Cash (Worldwide Consolidation Only)</v>
          </cell>
          <cell r="D278">
            <v>-330000000</v>
          </cell>
          <cell r="E278">
            <v>-330000000</v>
          </cell>
          <cell r="F278">
            <v>-377000000</v>
          </cell>
          <cell r="I278">
            <v>-330000000</v>
          </cell>
          <cell r="J278">
            <v>-330000000</v>
          </cell>
          <cell r="K278">
            <v>-377000000</v>
          </cell>
          <cell r="M278">
            <v>-330000000</v>
          </cell>
          <cell r="N278">
            <v>-330000000</v>
          </cell>
          <cell r="O278">
            <v>-377000000</v>
          </cell>
          <cell r="Q278">
            <v>-350000000</v>
          </cell>
          <cell r="R278">
            <v>-350000000</v>
          </cell>
          <cell r="S278">
            <v>-397000000</v>
          </cell>
          <cell r="U278">
            <v>-360000000</v>
          </cell>
          <cell r="V278">
            <v>-360000000</v>
          </cell>
          <cell r="W278">
            <v>-407000000</v>
          </cell>
        </row>
        <row r="279">
          <cell r="B279" t="str">
            <v>Total Invested Cptl</v>
          </cell>
          <cell r="D279">
            <v>364732690.05022132</v>
          </cell>
          <cell r="E279">
            <v>409577160.71404326</v>
          </cell>
          <cell r="F279">
            <v>403075257.79016864</v>
          </cell>
          <cell r="I279">
            <v>370491757.5571661</v>
          </cell>
          <cell r="J279">
            <v>401798185.39800882</v>
          </cell>
          <cell r="K279">
            <v>334718962.06819558</v>
          </cell>
          <cell r="M279">
            <v>409854580.02432036</v>
          </cell>
          <cell r="N279">
            <v>430544770.36542201</v>
          </cell>
          <cell r="O279">
            <v>331757363.70481539</v>
          </cell>
          <cell r="Q279">
            <v>402582315.10465169</v>
          </cell>
          <cell r="R279">
            <v>430825580.06103027</v>
          </cell>
          <cell r="S279">
            <v>340218517.36529648</v>
          </cell>
          <cell r="U279">
            <v>404618352.04795659</v>
          </cell>
          <cell r="V279">
            <v>428048241.18237531</v>
          </cell>
          <cell r="W279">
            <v>345596275.8637017</v>
          </cell>
        </row>
        <row r="281">
          <cell r="B281" t="str">
            <v>Average Invested Capital - monthly</v>
          </cell>
          <cell r="D281">
            <v>368180512.43511075</v>
          </cell>
          <cell r="E281">
            <v>387154925.38213229</v>
          </cell>
          <cell r="F281">
            <v>406326209.25210595</v>
          </cell>
          <cell r="I281">
            <v>386783507.67366737</v>
          </cell>
          <cell r="J281">
            <v>386144971.47758746</v>
          </cell>
          <cell r="K281">
            <v>368258573.7331022</v>
          </cell>
          <cell r="M281">
            <v>372286771.04625797</v>
          </cell>
          <cell r="N281">
            <v>420199675.19487119</v>
          </cell>
          <cell r="O281">
            <v>381151067.0351187</v>
          </cell>
          <cell r="Q281">
            <v>367169839.40473354</v>
          </cell>
          <cell r="R281">
            <v>416703947.58284098</v>
          </cell>
          <cell r="S281">
            <v>385522048.71316338</v>
          </cell>
          <cell r="U281">
            <v>372418434.70662653</v>
          </cell>
          <cell r="V281">
            <v>416333296.61516595</v>
          </cell>
          <cell r="W281">
            <v>386822258.52303851</v>
          </cell>
        </row>
        <row r="282">
          <cell r="B282" t="str">
            <v>Average Invested Capital - Qtrly/Yr *</v>
          </cell>
          <cell r="C282">
            <v>411714390.38749862</v>
          </cell>
          <cell r="G282">
            <v>387253360.84360838</v>
          </cell>
          <cell r="H282">
            <v>457655479.9895705</v>
          </cell>
          <cell r="L282">
            <v>377521040.70338476</v>
          </cell>
          <cell r="P282">
            <v>376718919.04068834</v>
          </cell>
          <cell r="T282">
            <v>376345944.05894846</v>
          </cell>
          <cell r="X282">
            <v>379620346.61483252</v>
          </cell>
          <cell r="Y282">
            <v>387240781.42562377</v>
          </cell>
        </row>
        <row r="285">
          <cell r="B285" t="str">
            <v>ROIC AND ECONOMIC VALUE ADDED</v>
          </cell>
          <cell r="C285" t="str">
            <v>Q3-03</v>
          </cell>
          <cell r="D285" t="str">
            <v>Oct-03</v>
          </cell>
          <cell r="E285" t="str">
            <v>Nov-03</v>
          </cell>
          <cell r="F285" t="str">
            <v>Dec-03</v>
          </cell>
          <cell r="G285" t="str">
            <v>Q4-03</v>
          </cell>
          <cell r="H285" t="str">
            <v>Year-03</v>
          </cell>
          <cell r="I285" t="str">
            <v>Jan-04</v>
          </cell>
          <cell r="J285" t="str">
            <v>Feb-04</v>
          </cell>
          <cell r="K285" t="str">
            <v>Mar-04</v>
          </cell>
          <cell r="L285" t="str">
            <v>Q1-04</v>
          </cell>
          <cell r="M285" t="str">
            <v>Apr-04</v>
          </cell>
          <cell r="N285" t="str">
            <v>May-04</v>
          </cell>
          <cell r="O285" t="str">
            <v>Jun-04</v>
          </cell>
          <cell r="P285" t="str">
            <v>Q2-04</v>
          </cell>
          <cell r="Q285" t="str">
            <v>Jul-04</v>
          </cell>
          <cell r="R285" t="str">
            <v>Aug-04</v>
          </cell>
          <cell r="S285" t="str">
            <v>Sep-04</v>
          </cell>
          <cell r="T285" t="str">
            <v>Q3-04</v>
          </cell>
          <cell r="U285" t="str">
            <v>Oct-04</v>
          </cell>
          <cell r="V285" t="str">
            <v>Nov-04</v>
          </cell>
          <cell r="W285" t="str">
            <v>Dec-04</v>
          </cell>
          <cell r="X285" t="str">
            <v>Q4-04</v>
          </cell>
          <cell r="Y285" t="str">
            <v>Year-04</v>
          </cell>
        </row>
        <row r="286">
          <cell r="B286">
            <v>0</v>
          </cell>
          <cell r="C286" t="str">
            <v>Actual</v>
          </cell>
          <cell r="D286" t="str">
            <v>Forecast</v>
          </cell>
          <cell r="E286" t="str">
            <v>Forecast</v>
          </cell>
          <cell r="F286" t="str">
            <v>Forecast</v>
          </cell>
          <cell r="G286" t="str">
            <v>Forecast</v>
          </cell>
          <cell r="H286" t="str">
            <v>Forecast</v>
          </cell>
          <cell r="I286" t="str">
            <v>Prelim Plan</v>
          </cell>
          <cell r="J286" t="str">
            <v>Prelim Plan</v>
          </cell>
          <cell r="K286" t="str">
            <v>Prelim Plan</v>
          </cell>
          <cell r="L286" t="str">
            <v>Prelim Plan</v>
          </cell>
          <cell r="M286" t="str">
            <v>Prelim Plan</v>
          </cell>
          <cell r="N286" t="str">
            <v>Prelim Plan</v>
          </cell>
          <cell r="O286" t="str">
            <v>Prelim Plan</v>
          </cell>
          <cell r="P286" t="str">
            <v>Prelim Plan</v>
          </cell>
          <cell r="Q286" t="str">
            <v>Prelim Plan</v>
          </cell>
          <cell r="R286" t="str">
            <v>Prelim Plan</v>
          </cell>
          <cell r="S286" t="str">
            <v>Prelim Plan</v>
          </cell>
          <cell r="T286" t="str">
            <v>Prelim Plan</v>
          </cell>
          <cell r="U286" t="str">
            <v>Prelim Plan</v>
          </cell>
          <cell r="V286" t="str">
            <v>Prelim Plan</v>
          </cell>
          <cell r="W286" t="str">
            <v>Prelim Plan</v>
          </cell>
          <cell r="X286" t="str">
            <v>Prelim Plan</v>
          </cell>
          <cell r="Y286" t="str">
            <v>Prelim Plan</v>
          </cell>
        </row>
        <row r="288">
          <cell r="B288" t="str">
            <v>Ext. Format Income from Ops.</v>
          </cell>
          <cell r="C288">
            <v>22780914.750001639</v>
          </cell>
          <cell r="D288">
            <v>1513480.6926211044</v>
          </cell>
          <cell r="E288">
            <v>1505223.5074122176</v>
          </cell>
          <cell r="F288">
            <v>10408435.139261991</v>
          </cell>
          <cell r="G288">
            <v>13427139.339295179</v>
          </cell>
          <cell r="H288">
            <v>88841062.90929687</v>
          </cell>
          <cell r="I288">
            <v>8093001.7843185738</v>
          </cell>
          <cell r="J288">
            <v>7178719.8237016127</v>
          </cell>
          <cell r="K288">
            <v>11918110.714445725</v>
          </cell>
          <cell r="L288">
            <v>27189832.322466642</v>
          </cell>
          <cell r="M288">
            <v>8527048.7072299346</v>
          </cell>
          <cell r="N288">
            <v>8182316.681961976</v>
          </cell>
          <cell r="O288">
            <v>12513301.87809968</v>
          </cell>
          <cell r="P288">
            <v>29222667.267291844</v>
          </cell>
          <cell r="Q288">
            <v>11346820.206091456</v>
          </cell>
          <cell r="R288">
            <v>11079335.922404792</v>
          </cell>
          <cell r="S288">
            <v>15718101.623742297</v>
          </cell>
          <cell r="T288">
            <v>38144257.752238527</v>
          </cell>
          <cell r="U288">
            <v>12341779.289993823</v>
          </cell>
          <cell r="V288">
            <v>12685309.563577458</v>
          </cell>
          <cell r="W288">
            <v>18637946.180884406</v>
          </cell>
          <cell r="X288">
            <v>43665035.034456283</v>
          </cell>
          <cell r="Y288">
            <v>138221792.37645173</v>
          </cell>
        </row>
        <row r="290">
          <cell r="B290" t="str">
            <v>Taxes</v>
          </cell>
          <cell r="H290">
            <v>27123348.925715178</v>
          </cell>
          <cell r="Y290">
            <v>57083172.141169399</v>
          </cell>
        </row>
        <row r="291">
          <cell r="B291" t="str">
            <v>Dvided by: Pretax Profit</v>
          </cell>
          <cell r="H291">
            <v>99624540.745885134</v>
          </cell>
          <cell r="Y291">
            <v>152221793.21470252</v>
          </cell>
        </row>
        <row r="292">
          <cell r="B292" t="str">
            <v>Effective Tax Rate %</v>
          </cell>
          <cell r="C292">
            <v>0.38500000000000001</v>
          </cell>
          <cell r="D292">
            <v>0.38500000000000001</v>
          </cell>
          <cell r="E292">
            <v>0.38500000000000001</v>
          </cell>
          <cell r="F292">
            <v>0.38500000000000001</v>
          </cell>
          <cell r="G292">
            <v>0.38500000000000001</v>
          </cell>
          <cell r="H292">
            <v>0.38500000000000001</v>
          </cell>
          <cell r="I292">
            <v>0.375</v>
          </cell>
          <cell r="J292">
            <v>0.375</v>
          </cell>
          <cell r="K292">
            <v>0.375</v>
          </cell>
          <cell r="L292">
            <v>0.375</v>
          </cell>
          <cell r="M292">
            <v>0.375</v>
          </cell>
          <cell r="N292">
            <v>0.375</v>
          </cell>
          <cell r="O292">
            <v>0.375</v>
          </cell>
          <cell r="P292">
            <v>0.375</v>
          </cell>
          <cell r="Q292">
            <v>0.375</v>
          </cell>
          <cell r="R292">
            <v>0.375</v>
          </cell>
          <cell r="S292">
            <v>0.375</v>
          </cell>
          <cell r="T292">
            <v>0.375</v>
          </cell>
          <cell r="U292">
            <v>0.375</v>
          </cell>
          <cell r="V292">
            <v>0.375</v>
          </cell>
          <cell r="W292">
            <v>0.375</v>
          </cell>
          <cell r="X292">
            <v>0.375</v>
          </cell>
          <cell r="Y292">
            <v>0.375</v>
          </cell>
        </row>
        <row r="294">
          <cell r="B294" t="str">
            <v>Net Operating Profit After Tax</v>
          </cell>
          <cell r="C294">
            <v>14010262.571251009</v>
          </cell>
          <cell r="D294">
            <v>930790.62596197915</v>
          </cell>
          <cell r="E294">
            <v>925712.45705851377</v>
          </cell>
          <cell r="F294">
            <v>6401187.610646124</v>
          </cell>
          <cell r="G294">
            <v>8257690.6936665345</v>
          </cell>
          <cell r="H294">
            <v>54637253.689217575</v>
          </cell>
          <cell r="I294">
            <v>5058126.1151991086</v>
          </cell>
          <cell r="J294">
            <v>4486699.8898135079</v>
          </cell>
          <cell r="K294">
            <v>7448819.1965285782</v>
          </cell>
          <cell r="L294">
            <v>16993645.201541651</v>
          </cell>
          <cell r="M294">
            <v>5329405.4420187091</v>
          </cell>
          <cell r="N294">
            <v>5113947.926226235</v>
          </cell>
          <cell r="O294">
            <v>7820813.6738123</v>
          </cell>
          <cell r="P294">
            <v>18264167.042057402</v>
          </cell>
          <cell r="Q294">
            <v>7091762.6288071601</v>
          </cell>
          <cell r="R294">
            <v>6924584.9515029956</v>
          </cell>
          <cell r="S294">
            <v>9823813.5148389358</v>
          </cell>
          <cell r="T294">
            <v>23840161.095149077</v>
          </cell>
          <cell r="U294">
            <v>7713612.0562461391</v>
          </cell>
          <cell r="V294">
            <v>7928318.4772359114</v>
          </cell>
          <cell r="W294">
            <v>11648716.363052754</v>
          </cell>
          <cell r="X294">
            <v>27290646.896535177</v>
          </cell>
          <cell r="Y294">
            <v>86388620.235282332</v>
          </cell>
        </row>
        <row r="296">
          <cell r="B296" t="str">
            <v>ROIC - monthly</v>
          </cell>
          <cell r="D296">
            <v>3.3497090088845549E-2</v>
          </cell>
          <cell r="E296">
            <v>3.1681606643435424E-2</v>
          </cell>
          <cell r="F296">
            <v>0.13915869221952656</v>
          </cell>
          <cell r="I296">
            <v>0.17000631669400706</v>
          </cell>
          <cell r="J296">
            <v>0.15104974265076249</v>
          </cell>
          <cell r="K296">
            <v>0.21036229749817703</v>
          </cell>
          <cell r="M296">
            <v>0.18609920129994265</v>
          </cell>
          <cell r="N296">
            <v>0.15821364690515236</v>
          </cell>
          <cell r="O296">
            <v>0.21339691592717933</v>
          </cell>
          <cell r="Q296">
            <v>0.25109065146516096</v>
          </cell>
          <cell r="R296">
            <v>0.21602772157958258</v>
          </cell>
          <cell r="S296">
            <v>0.26501119947704954</v>
          </cell>
          <cell r="U296">
            <v>0.26925884270523076</v>
          </cell>
          <cell r="V296">
            <v>0.24756160759185442</v>
          </cell>
          <cell r="W296">
            <v>0.31318427910097457</v>
          </cell>
        </row>
        <row r="297">
          <cell r="B297" t="str">
            <v>ROIC - Qtrly/Yr</v>
          </cell>
          <cell r="C297">
            <v>0.13873394791162308</v>
          </cell>
          <cell r="G297">
            <v>8.0725594112140239E-2</v>
          </cell>
          <cell r="H297">
            <v>0.11938511845299592</v>
          </cell>
          <cell r="L297">
            <v>0.18005507899511669</v>
          </cell>
          <cell r="P297">
            <v>0.19392885378379143</v>
          </cell>
          <cell r="T297">
            <v>0.25338560408574412</v>
          </cell>
          <cell r="X297">
            <v>0.28755726230053313</v>
          </cell>
          <cell r="Y297">
            <v>0.22308760951582457</v>
          </cell>
        </row>
        <row r="299">
          <cell r="C299">
            <v>1891876.7409774654</v>
          </cell>
          <cell r="D299">
            <v>-2403674.3923182688</v>
          </cell>
          <cell r="E299">
            <v>-2580596.301119288</v>
          </cell>
          <cell r="F299">
            <v>881284.39061751473</v>
          </cell>
          <cell r="G299">
            <v>-4017510.1783572771</v>
          </cell>
          <cell r="H299">
            <v>-281403.90953088127</v>
          </cell>
        </row>
        <row r="301">
          <cell r="B301" t="str">
            <v>INCOME STATEMENT (US$)</v>
          </cell>
          <cell r="C301" t="str">
            <v>Q3-03</v>
          </cell>
          <cell r="D301" t="str">
            <v>Oct-03</v>
          </cell>
          <cell r="E301" t="str">
            <v>Nov-03</v>
          </cell>
          <cell r="F301" t="str">
            <v>Dec-03</v>
          </cell>
          <cell r="G301" t="str">
            <v>Q4-03</v>
          </cell>
          <cell r="H301" t="str">
            <v>Year-03</v>
          </cell>
          <cell r="I301" t="str">
            <v>Jan-04</v>
          </cell>
          <cell r="J301" t="str">
            <v>Feb-04</v>
          </cell>
          <cell r="K301" t="str">
            <v>Mar-04</v>
          </cell>
          <cell r="L301" t="str">
            <v>Q1-04</v>
          </cell>
          <cell r="M301" t="str">
            <v>Apr-04</v>
          </cell>
          <cell r="N301" t="str">
            <v>May-04</v>
          </cell>
          <cell r="O301" t="str">
            <v>Jun-04</v>
          </cell>
          <cell r="P301" t="str">
            <v>Q2-04</v>
          </cell>
          <cell r="Q301" t="str">
            <v>Jul-04</v>
          </cell>
          <cell r="R301" t="str">
            <v>Aug-04</v>
          </cell>
          <cell r="S301" t="str">
            <v>Sep-04</v>
          </cell>
          <cell r="T301" t="str">
            <v>Q3-04</v>
          </cell>
          <cell r="U301" t="str">
            <v>Oct-04</v>
          </cell>
          <cell r="V301" t="str">
            <v>Nov-04</v>
          </cell>
          <cell r="W301" t="str">
            <v>Dec-04</v>
          </cell>
          <cell r="X301" t="str">
            <v>Q4-04</v>
          </cell>
          <cell r="Y301" t="str">
            <v>Year-04</v>
          </cell>
        </row>
        <row r="302">
          <cell r="B302">
            <v>0</v>
          </cell>
          <cell r="C302" t="str">
            <v>Average</v>
          </cell>
          <cell r="D302" t="str">
            <v>Forecast</v>
          </cell>
          <cell r="E302" t="str">
            <v>Forecast</v>
          </cell>
          <cell r="F302" t="str">
            <v>Forecast</v>
          </cell>
          <cell r="G302" t="str">
            <v>Average</v>
          </cell>
          <cell r="H302" t="str">
            <v>12 mo Avg</v>
          </cell>
          <cell r="I302" t="str">
            <v>Prelim Plan</v>
          </cell>
          <cell r="J302" t="str">
            <v>Prelim Plan</v>
          </cell>
          <cell r="K302" t="str">
            <v>Prelim Plan</v>
          </cell>
          <cell r="L302" t="str">
            <v>Average</v>
          </cell>
          <cell r="M302" t="str">
            <v>Prelim Plan</v>
          </cell>
          <cell r="N302" t="str">
            <v>Prelim Plan</v>
          </cell>
          <cell r="O302" t="str">
            <v>Prelim Plan</v>
          </cell>
          <cell r="P302" t="str">
            <v>Average</v>
          </cell>
          <cell r="Q302" t="str">
            <v>Prelim Plan</v>
          </cell>
          <cell r="R302" t="str">
            <v>Prelim Plan</v>
          </cell>
          <cell r="S302" t="str">
            <v>Prelim Plan</v>
          </cell>
          <cell r="T302" t="str">
            <v>Average</v>
          </cell>
          <cell r="U302" t="str">
            <v>Prelim Plan</v>
          </cell>
          <cell r="V302" t="str">
            <v>Prelim Plan</v>
          </cell>
          <cell r="W302" t="str">
            <v>Prelim Plan</v>
          </cell>
          <cell r="X302" t="str">
            <v>Average</v>
          </cell>
          <cell r="Y302" t="str">
            <v>12 Mo Average</v>
          </cell>
        </row>
        <row r="304">
          <cell r="B304" t="str">
            <v>KEY RATIOS</v>
          </cell>
        </row>
        <row r="306">
          <cell r="B306" t="str">
            <v>Days Sales Outstanding (DSO)</v>
          </cell>
        </row>
        <row r="307">
          <cell r="B307" t="str">
            <v>A/R (Net of Allowance &amp; Sls Rtns Rsrv)</v>
          </cell>
          <cell r="D307">
            <v>745791001.98742354</v>
          </cell>
          <cell r="E307">
            <v>688442855.03365147</v>
          </cell>
          <cell r="F307">
            <v>631549947.54658484</v>
          </cell>
          <cell r="I307">
            <v>659837603.41144192</v>
          </cell>
          <cell r="J307">
            <v>659647281.24542248</v>
          </cell>
          <cell r="K307">
            <v>659837433.48093653</v>
          </cell>
          <cell r="M307">
            <v>655916456.99992645</v>
          </cell>
          <cell r="N307">
            <v>655726134.83390677</v>
          </cell>
          <cell r="O307">
            <v>656391922.55396402</v>
          </cell>
          <cell r="Q307">
            <v>685577826.71303821</v>
          </cell>
          <cell r="R307">
            <v>685577826.71303809</v>
          </cell>
          <cell r="S307">
            <v>685577826.71303809</v>
          </cell>
          <cell r="U307">
            <v>691329974.31996346</v>
          </cell>
          <cell r="V307">
            <v>691329974.31996346</v>
          </cell>
          <cell r="W307">
            <v>691329634.45895255</v>
          </cell>
        </row>
        <row r="308">
          <cell r="B308" t="str">
            <v>Average VAT on Sales</v>
          </cell>
          <cell r="D308">
            <v>0</v>
          </cell>
          <cell r="E308">
            <v>0</v>
          </cell>
          <cell r="F308">
            <v>0</v>
          </cell>
          <cell r="I308">
            <v>0</v>
          </cell>
          <cell r="J308">
            <v>0</v>
          </cell>
          <cell r="K308">
            <v>0</v>
          </cell>
          <cell r="M308">
            <v>0</v>
          </cell>
          <cell r="N308">
            <v>0</v>
          </cell>
          <cell r="O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</row>
        <row r="309">
          <cell r="B309" t="str">
            <v>Adj A/R</v>
          </cell>
          <cell r="D309">
            <v>745791001.98742354</v>
          </cell>
          <cell r="E309">
            <v>688442855.03365147</v>
          </cell>
          <cell r="F309">
            <v>631549947.54658484</v>
          </cell>
          <cell r="I309">
            <v>659837603.41144192</v>
          </cell>
          <cell r="J309">
            <v>659647281.24542248</v>
          </cell>
          <cell r="K309">
            <v>659837433.48093653</v>
          </cell>
          <cell r="M309">
            <v>655916456.99992645</v>
          </cell>
          <cell r="N309">
            <v>655726134.83390677</v>
          </cell>
          <cell r="O309">
            <v>656391922.55396402</v>
          </cell>
          <cell r="Q309">
            <v>685577826.71303821</v>
          </cell>
          <cell r="R309">
            <v>685577826.71303809</v>
          </cell>
          <cell r="S309">
            <v>685577826.71303809</v>
          </cell>
          <cell r="U309">
            <v>691329974.31996346</v>
          </cell>
          <cell r="V309">
            <v>691329974.31996346</v>
          </cell>
          <cell r="W309">
            <v>691329634.45895255</v>
          </cell>
        </row>
        <row r="311">
          <cell r="B311" t="str">
            <v>Net Sales</v>
          </cell>
          <cell r="D311">
            <v>720000000</v>
          </cell>
          <cell r="E311">
            <v>686000000</v>
          </cell>
          <cell r="F311">
            <v>944000000</v>
          </cell>
          <cell r="I311">
            <v>739077000</v>
          </cell>
          <cell r="J311">
            <v>739077000</v>
          </cell>
          <cell r="K311">
            <v>923846000</v>
          </cell>
          <cell r="M311">
            <v>734462000.00000012</v>
          </cell>
          <cell r="N311">
            <v>734462000</v>
          </cell>
          <cell r="O311">
            <v>918076999.99999988</v>
          </cell>
          <cell r="Q311">
            <v>767692000.00000012</v>
          </cell>
          <cell r="R311">
            <v>767692000</v>
          </cell>
          <cell r="S311">
            <v>959615000</v>
          </cell>
          <cell r="U311">
            <v>774462000</v>
          </cell>
          <cell r="V311">
            <v>774462000</v>
          </cell>
          <cell r="W311">
            <v>968076999.99999988</v>
          </cell>
        </row>
        <row r="312">
          <cell r="B312" t="str">
            <v>Less: Interco Sales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M312">
            <v>0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B313" t="str">
            <v>Sales (excl. Interco)</v>
          </cell>
          <cell r="D313">
            <v>720000000</v>
          </cell>
          <cell r="E313">
            <v>686000000</v>
          </cell>
          <cell r="F313">
            <v>944000000</v>
          </cell>
          <cell r="I313">
            <v>739077000</v>
          </cell>
          <cell r="J313">
            <v>739077000</v>
          </cell>
          <cell r="K313">
            <v>923846000</v>
          </cell>
          <cell r="M313">
            <v>734462000.00000012</v>
          </cell>
          <cell r="N313">
            <v>734462000</v>
          </cell>
          <cell r="O313">
            <v>918076999.99999988</v>
          </cell>
          <cell r="Q313">
            <v>767692000.00000012</v>
          </cell>
          <cell r="R313">
            <v>767692000</v>
          </cell>
          <cell r="S313">
            <v>959615000</v>
          </cell>
          <cell r="U313">
            <v>774462000</v>
          </cell>
          <cell r="V313">
            <v>774462000</v>
          </cell>
          <cell r="W313">
            <v>968076999.99999988</v>
          </cell>
        </row>
        <row r="315">
          <cell r="B315" t="str">
            <v>Fiscal Days in Month</v>
          </cell>
          <cell r="D315">
            <v>28</v>
          </cell>
          <cell r="E315">
            <v>28</v>
          </cell>
          <cell r="F315">
            <v>42</v>
          </cell>
          <cell r="I315">
            <v>28</v>
          </cell>
          <cell r="J315">
            <v>28</v>
          </cell>
          <cell r="K315">
            <v>35</v>
          </cell>
          <cell r="M315">
            <v>28</v>
          </cell>
          <cell r="N315">
            <v>28</v>
          </cell>
          <cell r="O315">
            <v>35</v>
          </cell>
          <cell r="Q315">
            <v>28</v>
          </cell>
          <cell r="R315">
            <v>28</v>
          </cell>
          <cell r="S315">
            <v>35</v>
          </cell>
          <cell r="U315">
            <v>28</v>
          </cell>
          <cell r="V315">
            <v>28</v>
          </cell>
          <cell r="W315">
            <v>35</v>
          </cell>
        </row>
        <row r="317">
          <cell r="B317" t="str">
            <v>A/R left from previous month</v>
          </cell>
          <cell r="D317">
            <v>25791001.987423539</v>
          </cell>
          <cell r="E317">
            <v>2442855.0336514711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M317">
            <v>0</v>
          </cell>
          <cell r="N317">
            <v>0</v>
          </cell>
          <cell r="O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B318" t="str">
            <v>A/R left from 2 months ago</v>
          </cell>
          <cell r="D318">
            <v>0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  <cell r="N318">
            <v>0</v>
          </cell>
          <cell r="O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</row>
        <row r="320">
          <cell r="B320" t="str">
            <v>A/R days current month</v>
          </cell>
          <cell r="D320">
            <v>28</v>
          </cell>
          <cell r="E320">
            <v>28</v>
          </cell>
          <cell r="F320">
            <v>28.098620547623476</v>
          </cell>
          <cell r="I320">
            <v>24.998008185236955</v>
          </cell>
          <cell r="J320">
            <v>24.990797812503743</v>
          </cell>
          <cell r="K320">
            <v>24.99800851206021</v>
          </cell>
          <cell r="M320">
            <v>25.005597016588929</v>
          </cell>
          <cell r="N320">
            <v>24.998341337399879</v>
          </cell>
          <cell r="O320">
            <v>25.023736886327335</v>
          </cell>
          <cell r="Q320">
            <v>25.005053000376538</v>
          </cell>
          <cell r="R320">
            <v>25.005053000376538</v>
          </cell>
          <cell r="S320">
            <v>25.005053000376538</v>
          </cell>
          <cell r="U320">
            <v>24.994433917944299</v>
          </cell>
          <cell r="V320">
            <v>24.994433917944299</v>
          </cell>
          <cell r="W320">
            <v>24.994434539879929</v>
          </cell>
        </row>
        <row r="321">
          <cell r="B321" t="str">
            <v>A/R days previous month</v>
          </cell>
          <cell r="D321">
            <v>0.98737738617659887</v>
          </cell>
          <cell r="E321">
            <v>9.4999917975334983E-2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M321">
            <v>0</v>
          </cell>
          <cell r="N321">
            <v>0</v>
          </cell>
          <cell r="O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B322" t="str">
            <v>A/R days 2 months ago</v>
          </cell>
          <cell r="D322">
            <v>0</v>
          </cell>
          <cell r="E322">
            <v>0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M322">
            <v>0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</row>
        <row r="324">
          <cell r="B324" t="str">
            <v>DSO</v>
          </cell>
          <cell r="C324">
            <v>28.602592556707872</v>
          </cell>
          <cell r="D324">
            <v>28.9873773861766</v>
          </cell>
          <cell r="E324">
            <v>28.094999917975336</v>
          </cell>
          <cell r="F324">
            <v>28.098620547623476</v>
          </cell>
          <cell r="G324">
            <v>28.393665950591799</v>
          </cell>
          <cell r="H324">
            <v>28.615535430834754</v>
          </cell>
          <cell r="I324">
            <v>24.998008185236955</v>
          </cell>
          <cell r="J324">
            <v>24.990797812503743</v>
          </cell>
          <cell r="K324">
            <v>24.99800851206021</v>
          </cell>
          <cell r="L324">
            <v>24.995604836600304</v>
          </cell>
          <cell r="M324">
            <v>25.005597016588929</v>
          </cell>
          <cell r="N324">
            <v>24.998341337399879</v>
          </cell>
          <cell r="O324">
            <v>25.023736886327335</v>
          </cell>
          <cell r="P324">
            <v>25.009225080105381</v>
          </cell>
          <cell r="Q324">
            <v>25.005053000376538</v>
          </cell>
          <cell r="R324">
            <v>25.005053000376538</v>
          </cell>
          <cell r="S324">
            <v>25.005053000376538</v>
          </cell>
          <cell r="T324">
            <v>25.005053000376538</v>
          </cell>
          <cell r="U324">
            <v>24.994433917944299</v>
          </cell>
          <cell r="V324">
            <v>24.994433917944299</v>
          </cell>
          <cell r="W324">
            <v>24.994434539879929</v>
          </cell>
          <cell r="X324">
            <v>24.994434125256177</v>
          </cell>
          <cell r="Y324">
            <v>25.0010792605846</v>
          </cell>
        </row>
        <row r="326">
          <cell r="B326" t="str">
            <v>Days Purchases Outstanding (DPO)</v>
          </cell>
        </row>
        <row r="327">
          <cell r="B327" t="str">
            <v>A/P Trade</v>
          </cell>
          <cell r="D327">
            <v>1136792260.7504821</v>
          </cell>
          <cell r="E327">
            <v>964285031.14411175</v>
          </cell>
          <cell r="F327">
            <v>827450525.69864237</v>
          </cell>
          <cell r="I327">
            <v>1058090123.4046707</v>
          </cell>
          <cell r="J327">
            <v>1027305879.4632318</v>
          </cell>
          <cell r="K327">
            <v>1020583170.603086</v>
          </cell>
          <cell r="M327">
            <v>1010533837.3447119</v>
          </cell>
          <cell r="N327">
            <v>989235250.85209239</v>
          </cell>
          <cell r="O327">
            <v>1014736214.2803093</v>
          </cell>
          <cell r="Q327">
            <v>1074853417.121892</v>
          </cell>
          <cell r="R327">
            <v>1045364355.0272759</v>
          </cell>
          <cell r="S327">
            <v>1061131142.736936</v>
          </cell>
          <cell r="U327">
            <v>1071805102.7199211</v>
          </cell>
          <cell r="V327">
            <v>1045056623.0149125</v>
          </cell>
          <cell r="W327">
            <v>1068322252.2156066</v>
          </cell>
        </row>
        <row r="328">
          <cell r="B328" t="str">
            <v>Average VAT% on Purchases</v>
          </cell>
          <cell r="D328">
            <v>0</v>
          </cell>
          <cell r="E328">
            <v>0</v>
          </cell>
          <cell r="F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</row>
        <row r="329">
          <cell r="B329" t="str">
            <v>Adj A/P</v>
          </cell>
          <cell r="D329">
            <v>1136792260.7504821</v>
          </cell>
          <cell r="E329">
            <v>964285031.14411175</v>
          </cell>
          <cell r="F329">
            <v>827450525.69864237</v>
          </cell>
          <cell r="I329">
            <v>1058090123.4046707</v>
          </cell>
          <cell r="J329">
            <v>1027305879.4632318</v>
          </cell>
          <cell r="K329">
            <v>1020583170.603086</v>
          </cell>
          <cell r="M329">
            <v>1010533837.3447119</v>
          </cell>
          <cell r="N329">
            <v>989235250.85209239</v>
          </cell>
          <cell r="O329">
            <v>1014736214.2803093</v>
          </cell>
          <cell r="Q329">
            <v>1074853417.121892</v>
          </cell>
          <cell r="R329">
            <v>1045364355.0272759</v>
          </cell>
          <cell r="S329">
            <v>1061131142.736936</v>
          </cell>
          <cell r="U329">
            <v>1071805102.7199211</v>
          </cell>
          <cell r="V329">
            <v>1045056623.0149125</v>
          </cell>
          <cell r="W329">
            <v>1068322252.2156066</v>
          </cell>
        </row>
        <row r="331">
          <cell r="B331" t="str">
            <v>Ending Inventory</v>
          </cell>
          <cell r="D331">
            <v>713493349.1649636</v>
          </cell>
          <cell r="E331">
            <v>641506315.71991277</v>
          </cell>
          <cell r="F331">
            <v>553386889.30946505</v>
          </cell>
          <cell r="I331">
            <v>705467865.86713243</v>
          </cell>
          <cell r="J331">
            <v>706495849.78937137</v>
          </cell>
          <cell r="K331">
            <v>632560195.15651834</v>
          </cell>
          <cell r="M331">
            <v>701659077.54634488</v>
          </cell>
          <cell r="N331">
            <v>702197552.69512117</v>
          </cell>
          <cell r="O331">
            <v>628735032.85078716</v>
          </cell>
          <cell r="Q331">
            <v>732094394.20555282</v>
          </cell>
          <cell r="R331">
            <v>732661858.9645834</v>
          </cell>
          <cell r="S331">
            <v>656973838.50495446</v>
          </cell>
          <cell r="U331">
            <v>739650935.33425641</v>
          </cell>
          <cell r="V331">
            <v>738780414.93383873</v>
          </cell>
          <cell r="W331">
            <v>661984924.15144277</v>
          </cell>
        </row>
        <row r="332">
          <cell r="B332" t="str">
            <v>Less: Beginning Inventory</v>
          </cell>
          <cell r="D332">
            <v>-563762928.26999998</v>
          </cell>
          <cell r="E332">
            <v>-713493349.1649636</v>
          </cell>
          <cell r="F332">
            <v>-641506315.71991277</v>
          </cell>
          <cell r="I332">
            <v>-553386889.30946505</v>
          </cell>
          <cell r="J332">
            <v>-705467865.86713243</v>
          </cell>
          <cell r="K332">
            <v>-706495849.78937137</v>
          </cell>
          <cell r="M332">
            <v>-632560195.15651834</v>
          </cell>
          <cell r="N332">
            <v>-701659077.54634488</v>
          </cell>
          <cell r="O332">
            <v>-702197552.69512117</v>
          </cell>
          <cell r="Q332">
            <v>-628735032.85078716</v>
          </cell>
          <cell r="R332">
            <v>-732094394.20555282</v>
          </cell>
          <cell r="S332">
            <v>-732661858.9645834</v>
          </cell>
          <cell r="U332">
            <v>-656973838.50495446</v>
          </cell>
          <cell r="V332">
            <v>-739650935.33425641</v>
          </cell>
          <cell r="W332">
            <v>-738780414.93383873</v>
          </cell>
        </row>
        <row r="333">
          <cell r="B333" t="str">
            <v>Increase/(Decrease) to Inventory</v>
          </cell>
          <cell r="D333">
            <v>149730420.89496362</v>
          </cell>
          <cell r="E333">
            <v>-71987033.445050836</v>
          </cell>
          <cell r="F333">
            <v>-88119426.410447717</v>
          </cell>
          <cell r="I333">
            <v>152080976.55766737</v>
          </cell>
          <cell r="J333">
            <v>1027983.922238946</v>
          </cell>
          <cell r="K333">
            <v>-73935654.632853031</v>
          </cell>
          <cell r="M333">
            <v>69098882.389826536</v>
          </cell>
          <cell r="N333">
            <v>538475.1487762928</v>
          </cell>
          <cell r="O333">
            <v>-73462519.844334006</v>
          </cell>
          <cell r="Q333">
            <v>103359361.35476565</v>
          </cell>
          <cell r="R333">
            <v>567464.75903058052</v>
          </cell>
          <cell r="S333">
            <v>-75688020.45962894</v>
          </cell>
          <cell r="U333">
            <v>82677096.829301953</v>
          </cell>
          <cell r="V333">
            <v>-870520.40041768551</v>
          </cell>
          <cell r="W333">
            <v>-76795490.782395959</v>
          </cell>
        </row>
        <row r="335">
          <cell r="B335" t="str">
            <v>COS</v>
          </cell>
          <cell r="D335">
            <v>686946278.16036057</v>
          </cell>
          <cell r="E335">
            <v>653634792.84654117</v>
          </cell>
          <cell r="F335">
            <v>894796003.07568634</v>
          </cell>
          <cell r="I335">
            <v>704370288.61600244</v>
          </cell>
          <cell r="J335">
            <v>704929378.57526755</v>
          </cell>
          <cell r="K335">
            <v>880245031.79903138</v>
          </cell>
          <cell r="M335">
            <v>699952694.51264393</v>
          </cell>
          <cell r="N335">
            <v>700506745.96604812</v>
          </cell>
          <cell r="O335">
            <v>874757602.16925311</v>
          </cell>
          <cell r="Q335">
            <v>731268404.19427371</v>
          </cell>
          <cell r="R335">
            <v>731852283.83145118</v>
          </cell>
          <cell r="S335">
            <v>913877487.62941992</v>
          </cell>
          <cell r="U335">
            <v>737547640.64772296</v>
          </cell>
          <cell r="V335">
            <v>738128831.57478559</v>
          </cell>
          <cell r="W335">
            <v>921761402.41218603</v>
          </cell>
        </row>
        <row r="336">
          <cell r="B336" t="str">
            <v>Less: Interco COS</v>
          </cell>
          <cell r="D336">
            <v>0</v>
          </cell>
          <cell r="E336">
            <v>0</v>
          </cell>
          <cell r="F336">
            <v>0</v>
          </cell>
          <cell r="I336">
            <v>0</v>
          </cell>
          <cell r="J336">
            <v>0</v>
          </cell>
          <cell r="K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B337" t="str">
            <v>COS (excl. Interco)</v>
          </cell>
          <cell r="D337">
            <v>686946278.16036057</v>
          </cell>
          <cell r="E337">
            <v>653634792.84654117</v>
          </cell>
          <cell r="F337">
            <v>894796003.07568634</v>
          </cell>
          <cell r="I337">
            <v>704370288.61600244</v>
          </cell>
          <cell r="J337">
            <v>704929378.57526755</v>
          </cell>
          <cell r="K337">
            <v>880245031.79903138</v>
          </cell>
          <cell r="M337">
            <v>699952694.51264393</v>
          </cell>
          <cell r="N337">
            <v>700506745.96604812</v>
          </cell>
          <cell r="O337">
            <v>874757602.16925311</v>
          </cell>
          <cell r="Q337">
            <v>731268404.19427371</v>
          </cell>
          <cell r="R337">
            <v>731852283.83145118</v>
          </cell>
          <cell r="S337">
            <v>913877487.62941992</v>
          </cell>
          <cell r="U337">
            <v>737547640.64772296</v>
          </cell>
          <cell r="V337">
            <v>738128831.57478559</v>
          </cell>
          <cell r="W337">
            <v>921761402.41218603</v>
          </cell>
        </row>
        <row r="339">
          <cell r="B339" t="str">
            <v>Purchases</v>
          </cell>
          <cell r="D339">
            <v>836676699.0553242</v>
          </cell>
          <cell r="E339">
            <v>581647759.40149033</v>
          </cell>
          <cell r="F339">
            <v>806676576.66523862</v>
          </cell>
          <cell r="I339">
            <v>856451265.17366982</v>
          </cell>
          <cell r="J339">
            <v>705957362.4975065</v>
          </cell>
          <cell r="K339">
            <v>806309377.16617835</v>
          </cell>
          <cell r="M339">
            <v>769051576.90247047</v>
          </cell>
          <cell r="N339">
            <v>701045221.11482441</v>
          </cell>
          <cell r="O339">
            <v>801295082.3249191</v>
          </cell>
          <cell r="Q339">
            <v>834627765.54903936</v>
          </cell>
          <cell r="R339">
            <v>732419748.59048176</v>
          </cell>
          <cell r="S339">
            <v>838189467.16979098</v>
          </cell>
          <cell r="U339">
            <v>820224737.47702491</v>
          </cell>
          <cell r="V339">
            <v>737258311.1743679</v>
          </cell>
          <cell r="W339">
            <v>844965911.62979007</v>
          </cell>
        </row>
        <row r="341">
          <cell r="B341" t="str">
            <v>Fiscal Days in Month</v>
          </cell>
          <cell r="D341">
            <v>28</v>
          </cell>
          <cell r="E341">
            <v>28</v>
          </cell>
          <cell r="F341">
            <v>42</v>
          </cell>
          <cell r="I341">
            <v>28</v>
          </cell>
          <cell r="J341">
            <v>28</v>
          </cell>
          <cell r="K341">
            <v>35</v>
          </cell>
          <cell r="M341">
            <v>28</v>
          </cell>
          <cell r="N341">
            <v>28</v>
          </cell>
          <cell r="O341">
            <v>35</v>
          </cell>
          <cell r="Q341">
            <v>28</v>
          </cell>
          <cell r="R341">
            <v>28</v>
          </cell>
          <cell r="S341">
            <v>35</v>
          </cell>
          <cell r="U341">
            <v>28</v>
          </cell>
          <cell r="V341">
            <v>28</v>
          </cell>
          <cell r="W341">
            <v>35</v>
          </cell>
        </row>
        <row r="343">
          <cell r="B343" t="str">
            <v>A/P left from previous month</v>
          </cell>
          <cell r="D343">
            <v>300115561.69515789</v>
          </cell>
          <cell r="E343">
            <v>382637271.74262142</v>
          </cell>
          <cell r="F343">
            <v>20773949.033403754</v>
          </cell>
          <cell r="I343">
            <v>201638858.2310009</v>
          </cell>
          <cell r="J343">
            <v>321348516.9657253</v>
          </cell>
          <cell r="K343">
            <v>214273793.43690765</v>
          </cell>
          <cell r="M343">
            <v>241482260.44224143</v>
          </cell>
          <cell r="N343">
            <v>288190029.73726797</v>
          </cell>
          <cell r="O343">
            <v>213441131.95539021</v>
          </cell>
          <cell r="Q343">
            <v>240225651.57285261</v>
          </cell>
          <cell r="R343">
            <v>312944606.43679416</v>
          </cell>
          <cell r="S343">
            <v>222941675.56714499</v>
          </cell>
          <cell r="U343">
            <v>251580365.2428962</v>
          </cell>
          <cell r="V343">
            <v>307798311.84054458</v>
          </cell>
          <cell r="W343">
            <v>223356340.5858165</v>
          </cell>
        </row>
        <row r="344">
          <cell r="B344" t="str">
            <v>A/P left from 2 months ago</v>
          </cell>
          <cell r="D344">
            <v>0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O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</row>
        <row r="346">
          <cell r="B346" t="str">
            <v>A/P days current month</v>
          </cell>
          <cell r="D346">
            <v>28</v>
          </cell>
          <cell r="E346">
            <v>28</v>
          </cell>
          <cell r="F346">
            <v>42</v>
          </cell>
          <cell r="I346">
            <v>28</v>
          </cell>
          <cell r="J346">
            <v>28</v>
          </cell>
          <cell r="K346">
            <v>35</v>
          </cell>
          <cell r="M346">
            <v>28</v>
          </cell>
          <cell r="N346">
            <v>28</v>
          </cell>
          <cell r="O346">
            <v>35</v>
          </cell>
          <cell r="Q346">
            <v>28</v>
          </cell>
          <cell r="R346">
            <v>28</v>
          </cell>
          <cell r="S346">
            <v>35</v>
          </cell>
          <cell r="U346">
            <v>28</v>
          </cell>
          <cell r="V346">
            <v>28</v>
          </cell>
          <cell r="W346">
            <v>35</v>
          </cell>
        </row>
        <row r="347">
          <cell r="B347" t="str">
            <v>A/P days previous month</v>
          </cell>
          <cell r="D347">
            <v>12.334442773588822</v>
          </cell>
          <cell r="E347">
            <v>12.805237221127584</v>
          </cell>
          <cell r="F347">
            <v>1.0000392222499719</v>
          </cell>
          <cell r="I347">
            <v>10.498423148359871</v>
          </cell>
          <cell r="J347">
            <v>10.505861618659361</v>
          </cell>
          <cell r="K347">
            <v>8.4986240458036235</v>
          </cell>
          <cell r="M347">
            <v>10.482178869335584</v>
          </cell>
          <cell r="N347">
            <v>10.492561324878263</v>
          </cell>
          <cell r="O347">
            <v>8.5249161034820862</v>
          </cell>
          <cell r="Q347">
            <v>10.492885817612571</v>
          </cell>
          <cell r="R347">
            <v>10.498631056763461</v>
          </cell>
          <cell r="S347">
            <v>8.5229363734297081</v>
          </cell>
          <cell r="U347">
            <v>10.505157996357505</v>
          </cell>
          <cell r="V347">
            <v>10.507306519485038</v>
          </cell>
          <cell r="W347">
            <v>8.4827494537714916</v>
          </cell>
        </row>
        <row r="348">
          <cell r="B348" t="str">
            <v>A/P days 2 months ago</v>
          </cell>
          <cell r="D348">
            <v>0</v>
          </cell>
          <cell r="E348">
            <v>0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</row>
        <row r="350">
          <cell r="B350" t="str">
            <v>DPO</v>
          </cell>
          <cell r="C350">
            <v>39.141730654603663</v>
          </cell>
          <cell r="D350">
            <v>40.334442773588819</v>
          </cell>
          <cell r="E350">
            <v>40.805237221127584</v>
          </cell>
          <cell r="F350">
            <v>43.000039222249974</v>
          </cell>
          <cell r="G350">
            <v>41.379906405655454</v>
          </cell>
          <cell r="H350">
            <v>39.875511340963158</v>
          </cell>
          <cell r="I350">
            <v>38.498423148359869</v>
          </cell>
          <cell r="J350">
            <v>38.50586161865936</v>
          </cell>
          <cell r="K350">
            <v>43.498624045803624</v>
          </cell>
          <cell r="L350">
            <v>40.167636270940953</v>
          </cell>
          <cell r="M350">
            <v>38.482178869335584</v>
          </cell>
          <cell r="N350">
            <v>38.492561324878267</v>
          </cell>
          <cell r="O350">
            <v>43.524916103482084</v>
          </cell>
          <cell r="P350">
            <v>40.166552099231978</v>
          </cell>
          <cell r="Q350">
            <v>38.492885817612574</v>
          </cell>
          <cell r="R350">
            <v>38.498631056763458</v>
          </cell>
          <cell r="S350">
            <v>43.522936373429708</v>
          </cell>
          <cell r="T350">
            <v>40.171484415935247</v>
          </cell>
          <cell r="U350">
            <v>38.505157996357504</v>
          </cell>
          <cell r="V350">
            <v>38.507306519485041</v>
          </cell>
          <cell r="W350">
            <v>43.48274945377149</v>
          </cell>
          <cell r="X350">
            <v>40.165071323204678</v>
          </cell>
          <cell r="Y350">
            <v>40.167686027328216</v>
          </cell>
        </row>
        <row r="352">
          <cell r="B352" t="str">
            <v>Total Inventory Days</v>
          </cell>
        </row>
        <row r="353">
          <cell r="B353" t="str">
            <v>Inventory (Incl Prepaid, Net of E&amp;O Reserve)</v>
          </cell>
          <cell r="D353">
            <v>713493349.1649636</v>
          </cell>
          <cell r="E353">
            <v>641506315.71991277</v>
          </cell>
          <cell r="F353">
            <v>553386889.30946505</v>
          </cell>
          <cell r="I353">
            <v>705467865.86713243</v>
          </cell>
          <cell r="J353">
            <v>706495849.78937137</v>
          </cell>
          <cell r="K353">
            <v>632560195.15651834</v>
          </cell>
          <cell r="M353">
            <v>701659077.54634488</v>
          </cell>
          <cell r="N353">
            <v>702197552.69512117</v>
          </cell>
          <cell r="O353">
            <v>628735032.85078716</v>
          </cell>
          <cell r="Q353">
            <v>732094394.20555282</v>
          </cell>
          <cell r="R353">
            <v>732661858.9645834</v>
          </cell>
          <cell r="S353">
            <v>656973838.50495446</v>
          </cell>
          <cell r="U353">
            <v>739650935.33425641</v>
          </cell>
          <cell r="V353">
            <v>738780414.93383873</v>
          </cell>
          <cell r="W353">
            <v>661984924.15144277</v>
          </cell>
        </row>
        <row r="354">
          <cell r="B354" t="str">
            <v>COS</v>
          </cell>
          <cell r="D354">
            <v>686946278.16036057</v>
          </cell>
          <cell r="E354">
            <v>653634792.84654117</v>
          </cell>
          <cell r="F354">
            <v>894796003.07568634</v>
          </cell>
          <cell r="I354">
            <v>704370288.61600244</v>
          </cell>
          <cell r="J354">
            <v>704929378.57526755</v>
          </cell>
          <cell r="K354">
            <v>880245031.79903138</v>
          </cell>
          <cell r="M354">
            <v>699952694.51264393</v>
          </cell>
          <cell r="N354">
            <v>700506745.96604812</v>
          </cell>
          <cell r="O354">
            <v>874757602.16925311</v>
          </cell>
          <cell r="Q354">
            <v>731268404.19427371</v>
          </cell>
          <cell r="R354">
            <v>731852283.83145118</v>
          </cell>
          <cell r="S354">
            <v>913877487.62941992</v>
          </cell>
          <cell r="U354">
            <v>737547640.64772296</v>
          </cell>
          <cell r="V354">
            <v>738128831.57478559</v>
          </cell>
          <cell r="W354">
            <v>921761402.41218603</v>
          </cell>
        </row>
        <row r="356">
          <cell r="B356" t="str">
            <v>Fiscal Days in Month</v>
          </cell>
          <cell r="D356">
            <v>28</v>
          </cell>
          <cell r="E356">
            <v>28</v>
          </cell>
          <cell r="F356">
            <v>42</v>
          </cell>
          <cell r="I356">
            <v>28</v>
          </cell>
          <cell r="J356">
            <v>28</v>
          </cell>
          <cell r="K356">
            <v>35</v>
          </cell>
          <cell r="M356">
            <v>28</v>
          </cell>
          <cell r="N356">
            <v>28</v>
          </cell>
          <cell r="O356">
            <v>35</v>
          </cell>
          <cell r="Q356">
            <v>28</v>
          </cell>
          <cell r="R356">
            <v>28</v>
          </cell>
          <cell r="S356">
            <v>35</v>
          </cell>
          <cell r="U356">
            <v>28</v>
          </cell>
          <cell r="V356">
            <v>28</v>
          </cell>
          <cell r="W356">
            <v>35</v>
          </cell>
        </row>
        <row r="358">
          <cell r="B358" t="str">
            <v>Inventory left from previous month</v>
          </cell>
          <cell r="D358">
            <v>26547071.004603028</v>
          </cell>
          <cell r="E358">
            <v>0</v>
          </cell>
          <cell r="F358">
            <v>0</v>
          </cell>
          <cell r="I358">
            <v>1097577.2511299849</v>
          </cell>
          <cell r="J358">
            <v>1566471.2141038179</v>
          </cell>
          <cell r="K358">
            <v>0</v>
          </cell>
          <cell r="M358">
            <v>1706383.033700943</v>
          </cell>
          <cell r="N358">
            <v>1690806.7290730476</v>
          </cell>
          <cell r="O358">
            <v>0</v>
          </cell>
          <cell r="Q358">
            <v>825990.01127910614</v>
          </cell>
          <cell r="R358">
            <v>809575.13313221931</v>
          </cell>
          <cell r="S358">
            <v>0</v>
          </cell>
          <cell r="U358">
            <v>2103294.6865334511</v>
          </cell>
          <cell r="V358">
            <v>651583.35905313492</v>
          </cell>
          <cell r="W358">
            <v>0</v>
          </cell>
        </row>
        <row r="359">
          <cell r="B359" t="str">
            <v>Inventory left from 2 months ago</v>
          </cell>
          <cell r="D359">
            <v>0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M359">
            <v>0</v>
          </cell>
          <cell r="N359">
            <v>0</v>
          </cell>
          <cell r="O359">
            <v>0</v>
          </cell>
          <cell r="Q359">
            <v>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</row>
        <row r="361">
          <cell r="B361" t="str">
            <v>Inventory days current month</v>
          </cell>
          <cell r="D361">
            <v>28</v>
          </cell>
          <cell r="E361">
            <v>27.4804478536605</v>
          </cell>
          <cell r="F361">
            <v>25.974914138090519</v>
          </cell>
          <cell r="I361">
            <v>28</v>
          </cell>
          <cell r="J361">
            <v>28</v>
          </cell>
          <cell r="K361">
            <v>25.151640771240196</v>
          </cell>
          <cell r="M361">
            <v>28</v>
          </cell>
          <cell r="N361">
            <v>28</v>
          </cell>
          <cell r="O361">
            <v>25.156370284987538</v>
          </cell>
          <cell r="Q361">
            <v>28</v>
          </cell>
          <cell r="R361">
            <v>28</v>
          </cell>
          <cell r="S361">
            <v>25.161014095357139</v>
          </cell>
          <cell r="U361">
            <v>28</v>
          </cell>
          <cell r="V361">
            <v>28</v>
          </cell>
          <cell r="W361">
            <v>25.136084332309409</v>
          </cell>
        </row>
        <row r="362">
          <cell r="B362" t="str">
            <v>Inventory days previous month</v>
          </cell>
          <cell r="D362">
            <v>1.0809035472674933</v>
          </cell>
          <cell r="E362">
            <v>0</v>
          </cell>
          <cell r="F362">
            <v>0</v>
          </cell>
          <cell r="I362">
            <v>5.151816099871441E-2</v>
          </cell>
          <cell r="J362">
            <v>6.2270079677961061E-2</v>
          </cell>
          <cell r="K362">
            <v>0</v>
          </cell>
          <cell r="M362">
            <v>6.7848614899275503E-2</v>
          </cell>
          <cell r="N362">
            <v>6.763684001103612E-2</v>
          </cell>
          <cell r="O362">
            <v>0</v>
          </cell>
          <cell r="Q362">
            <v>3.3048755818843527E-2</v>
          </cell>
          <cell r="R362">
            <v>3.0998336038705672E-2</v>
          </cell>
          <cell r="S362">
            <v>0</v>
          </cell>
          <cell r="U362">
            <v>8.0552716337971564E-2</v>
          </cell>
          <cell r="V362">
            <v>2.4736482157905609E-2</v>
          </cell>
          <cell r="W362">
            <v>0</v>
          </cell>
        </row>
        <row r="363">
          <cell r="B363" t="str">
            <v>Inventory days 2 months ago</v>
          </cell>
          <cell r="D363">
            <v>0</v>
          </cell>
          <cell r="E363">
            <v>0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M363">
            <v>0</v>
          </cell>
          <cell r="N363">
            <v>0</v>
          </cell>
          <cell r="O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</row>
        <row r="365">
          <cell r="B365" t="str">
            <v>Total Inventory Days</v>
          </cell>
          <cell r="C365">
            <v>25.187115594797195</v>
          </cell>
          <cell r="D365">
            <v>29.080903547267493</v>
          </cell>
          <cell r="E365">
            <v>27.4804478536605</v>
          </cell>
          <cell r="F365">
            <v>25.974914138090519</v>
          </cell>
          <cell r="G365">
            <v>27.512088513006166</v>
          </cell>
          <cell r="H365">
            <v>27.197147554184159</v>
          </cell>
          <cell r="I365">
            <v>28.051518160998715</v>
          </cell>
          <cell r="J365">
            <v>28.062270079677962</v>
          </cell>
          <cell r="K365">
            <v>25.151640771240196</v>
          </cell>
          <cell r="L365">
            <v>27.088476337305622</v>
          </cell>
          <cell r="M365">
            <v>28.067848614899276</v>
          </cell>
          <cell r="N365">
            <v>28.067636840011037</v>
          </cell>
          <cell r="O365">
            <v>25.156370284987538</v>
          </cell>
          <cell r="P365">
            <v>27.097285246632612</v>
          </cell>
          <cell r="Q365">
            <v>28.033048755818843</v>
          </cell>
          <cell r="R365">
            <v>28.030998336038706</v>
          </cell>
          <cell r="S365">
            <v>25.161014095357139</v>
          </cell>
          <cell r="T365">
            <v>27.075020395738232</v>
          </cell>
          <cell r="U365">
            <v>28.080552716337973</v>
          </cell>
          <cell r="V365">
            <v>28.024736482157905</v>
          </cell>
          <cell r="W365">
            <v>25.136084332309409</v>
          </cell>
          <cell r="X365">
            <v>27.080457843601764</v>
          </cell>
          <cell r="Y365">
            <v>27.085309955819557</v>
          </cell>
        </row>
        <row r="367">
          <cell r="B367" t="str">
            <v>Total Inventory Turns</v>
          </cell>
          <cell r="C367">
            <v>14.546358456388122</v>
          </cell>
          <cell r="D367">
            <v>12.516805036967369</v>
          </cell>
          <cell r="E367">
            <v>13.245781216462737</v>
          </cell>
          <cell r="F367">
            <v>14.013520817234108</v>
          </cell>
          <cell r="G367">
            <v>13.258702356888072</v>
          </cell>
          <cell r="H367">
            <v>13.638858088251041</v>
          </cell>
          <cell r="I367">
            <v>13.01177347711169</v>
          </cell>
          <cell r="J367">
            <v>13.006788081065631</v>
          </cell>
          <cell r="K367">
            <v>14.511975712429926</v>
          </cell>
          <cell r="L367">
            <v>13.510179090202415</v>
          </cell>
          <cell r="M367">
            <v>13.004202958621018</v>
          </cell>
          <cell r="N367">
            <v>13.004301077448901</v>
          </cell>
          <cell r="O367">
            <v>14.509247394001809</v>
          </cell>
          <cell r="P367">
            <v>13.505917143357243</v>
          </cell>
          <cell r="Q367">
            <v>13.020346205627622</v>
          </cell>
          <cell r="R367">
            <v>13.02129862177364</v>
          </cell>
          <cell r="S367">
            <v>14.506569513323074</v>
          </cell>
          <cell r="T367">
            <v>13.516071446908112</v>
          </cell>
          <cell r="U367">
            <v>12.99831964445749</v>
          </cell>
          <cell r="V367">
            <v>13.024208103879198</v>
          </cell>
          <cell r="W367">
            <v>14.520957010429681</v>
          </cell>
          <cell r="X367">
            <v>13.51449491958879</v>
          </cell>
          <cell r="Y367">
            <v>13.511665650014141</v>
          </cell>
        </row>
        <row r="369">
          <cell r="B369" t="str">
            <v>INCOME STATEMENT (US$)</v>
          </cell>
          <cell r="C369" t="str">
            <v>Q3-03</v>
          </cell>
          <cell r="D369" t="str">
            <v>Oct-03</v>
          </cell>
          <cell r="E369" t="str">
            <v>Nov-03</v>
          </cell>
          <cell r="F369" t="str">
            <v>Dec-03</v>
          </cell>
          <cell r="G369" t="str">
            <v>Q4-03</v>
          </cell>
          <cell r="H369" t="str">
            <v>Year-03</v>
          </cell>
          <cell r="I369" t="str">
            <v>Jan-04</v>
          </cell>
          <cell r="J369" t="str">
            <v>Feb-04</v>
          </cell>
          <cell r="K369" t="str">
            <v>Mar-04</v>
          </cell>
          <cell r="L369" t="str">
            <v>Q1-04</v>
          </cell>
          <cell r="M369" t="str">
            <v>Apr-04</v>
          </cell>
          <cell r="N369" t="str">
            <v>May-04</v>
          </cell>
          <cell r="O369" t="str">
            <v>Jun-04</v>
          </cell>
          <cell r="P369" t="str">
            <v>Q2-04</v>
          </cell>
          <cell r="Q369" t="str">
            <v>Jul-04</v>
          </cell>
          <cell r="R369" t="str">
            <v>Aug-04</v>
          </cell>
          <cell r="S369" t="str">
            <v>Sep-04</v>
          </cell>
          <cell r="T369" t="str">
            <v>Q3-04</v>
          </cell>
          <cell r="U369" t="str">
            <v>Oct-04</v>
          </cell>
          <cell r="V369" t="str">
            <v>Nov-04</v>
          </cell>
          <cell r="W369" t="str">
            <v>Dec-04</v>
          </cell>
          <cell r="X369" t="str">
            <v>Q4-04</v>
          </cell>
          <cell r="Y369" t="str">
            <v>Year-04</v>
          </cell>
        </row>
        <row r="370">
          <cell r="B370">
            <v>0</v>
          </cell>
          <cell r="C370" t="str">
            <v>3 mos Avg</v>
          </cell>
          <cell r="D370" t="str">
            <v>Plan</v>
          </cell>
          <cell r="E370" t="str">
            <v>Plan</v>
          </cell>
          <cell r="F370" t="str">
            <v>Plan</v>
          </cell>
          <cell r="G370" t="str">
            <v>3 mos Avg</v>
          </cell>
          <cell r="H370" t="str">
            <v>12 mos Avg</v>
          </cell>
          <cell r="I370" t="str">
            <v>Plan</v>
          </cell>
          <cell r="J370" t="str">
            <v>Plan</v>
          </cell>
          <cell r="K370" t="str">
            <v>Plan</v>
          </cell>
          <cell r="L370" t="str">
            <v>3 mos Avg</v>
          </cell>
          <cell r="M370" t="str">
            <v>Plan</v>
          </cell>
          <cell r="N370" t="str">
            <v>Plan</v>
          </cell>
          <cell r="O370" t="str">
            <v>Plan</v>
          </cell>
          <cell r="P370" t="str">
            <v>3 mos Avg</v>
          </cell>
          <cell r="Q370" t="str">
            <v>Plan</v>
          </cell>
          <cell r="R370" t="str">
            <v>Plan</v>
          </cell>
          <cell r="S370" t="str">
            <v>Plan</v>
          </cell>
          <cell r="T370" t="str">
            <v>3 mos Avg</v>
          </cell>
          <cell r="U370" t="str">
            <v>Plan</v>
          </cell>
          <cell r="V370" t="str">
            <v>Plan</v>
          </cell>
          <cell r="W370" t="str">
            <v>Plan</v>
          </cell>
          <cell r="X370" t="str">
            <v>3 mos Avg</v>
          </cell>
          <cell r="Y370" t="str">
            <v>12 mos Avg</v>
          </cell>
        </row>
        <row r="371">
          <cell r="B371" t="str">
            <v>DEBT CALCULATION</v>
          </cell>
        </row>
        <row r="373">
          <cell r="B373" t="str">
            <v>Debt Components:</v>
          </cell>
        </row>
        <row r="374">
          <cell r="B374" t="str">
            <v>Notes Payable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B375" t="str">
            <v>Revolving Lines of Credit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B376" t="str">
            <v>Bonds</v>
          </cell>
          <cell r="C376">
            <v>64459820.796666674</v>
          </cell>
          <cell r="D376">
            <v>64457589.770000003</v>
          </cell>
          <cell r="E376">
            <v>64457589.770000003</v>
          </cell>
          <cell r="F376">
            <v>64457589.770000003</v>
          </cell>
          <cell r="G376">
            <v>64457589.770000003</v>
          </cell>
          <cell r="H376">
            <v>69439071.629166678</v>
          </cell>
          <cell r="I376">
            <v>64457589.770000003</v>
          </cell>
          <cell r="J376">
            <v>64457589.770000003</v>
          </cell>
          <cell r="K376">
            <v>64457589.770000003</v>
          </cell>
          <cell r="L376">
            <v>64457589.770000003</v>
          </cell>
          <cell r="M376">
            <v>64457589.770000003</v>
          </cell>
          <cell r="N376">
            <v>64457589.770000003</v>
          </cell>
          <cell r="O376">
            <v>64457589.770000003</v>
          </cell>
          <cell r="P376">
            <v>64457589.770000003</v>
          </cell>
          <cell r="Q376">
            <v>64457589.770000003</v>
          </cell>
          <cell r="R376">
            <v>64457589.770000003</v>
          </cell>
          <cell r="S376">
            <v>64457589.770000003</v>
          </cell>
          <cell r="T376">
            <v>64457589.770000003</v>
          </cell>
          <cell r="U376">
            <v>64457589.770000003</v>
          </cell>
          <cell r="V376">
            <v>64457589.770000003</v>
          </cell>
          <cell r="W376">
            <v>64457589.770000003</v>
          </cell>
          <cell r="X376">
            <v>64457589.770000003</v>
          </cell>
          <cell r="Y376">
            <v>64457589.769999988</v>
          </cell>
        </row>
        <row r="377">
          <cell r="B377" t="str">
            <v>A/R Securitization</v>
          </cell>
          <cell r="C377">
            <v>40000000</v>
          </cell>
          <cell r="D377">
            <v>25000000</v>
          </cell>
          <cell r="E377">
            <v>25000000</v>
          </cell>
          <cell r="F377">
            <v>72000000</v>
          </cell>
          <cell r="G377">
            <v>40666666.666666664</v>
          </cell>
          <cell r="H377">
            <v>40500000</v>
          </cell>
          <cell r="I377">
            <v>25000000</v>
          </cell>
          <cell r="J377">
            <v>25000000</v>
          </cell>
          <cell r="K377">
            <v>72000000</v>
          </cell>
          <cell r="L377">
            <v>40666666.666666664</v>
          </cell>
          <cell r="M377">
            <v>25000000</v>
          </cell>
          <cell r="N377">
            <v>25000000</v>
          </cell>
          <cell r="O377">
            <v>72000000</v>
          </cell>
          <cell r="P377">
            <v>40666666.666666664</v>
          </cell>
          <cell r="Q377">
            <v>25000000</v>
          </cell>
          <cell r="R377">
            <v>25000000</v>
          </cell>
          <cell r="S377">
            <v>72000000</v>
          </cell>
          <cell r="T377">
            <v>40666666.666666664</v>
          </cell>
          <cell r="U377">
            <v>25000000</v>
          </cell>
          <cell r="V377">
            <v>25000000</v>
          </cell>
          <cell r="W377">
            <v>72000000</v>
          </cell>
          <cell r="X377">
            <v>40666666.666666664</v>
          </cell>
          <cell r="Y377">
            <v>40666666.666666664</v>
          </cell>
        </row>
        <row r="378">
          <cell r="B378" t="str">
            <v>Subtotal</v>
          </cell>
          <cell r="C378">
            <v>104459820.79666668</v>
          </cell>
          <cell r="D378">
            <v>89457589.770000011</v>
          </cell>
          <cell r="E378">
            <v>89457589.770000011</v>
          </cell>
          <cell r="F378">
            <v>136457589.77000001</v>
          </cell>
          <cell r="G378">
            <v>105124256.43666667</v>
          </cell>
          <cell r="H378">
            <v>109939071.62916668</v>
          </cell>
          <cell r="I378">
            <v>89457589.770000011</v>
          </cell>
          <cell r="J378">
            <v>89457589.770000011</v>
          </cell>
          <cell r="K378">
            <v>136457589.77000001</v>
          </cell>
          <cell r="L378">
            <v>105124256.43666667</v>
          </cell>
          <cell r="M378">
            <v>89457589.770000011</v>
          </cell>
          <cell r="N378">
            <v>89457589.770000011</v>
          </cell>
          <cell r="O378">
            <v>136457589.77000001</v>
          </cell>
          <cell r="P378">
            <v>105124256.43666667</v>
          </cell>
          <cell r="Q378">
            <v>89457589.770000011</v>
          </cell>
          <cell r="R378">
            <v>89457589.770000011</v>
          </cell>
          <cell r="S378">
            <v>136457589.77000001</v>
          </cell>
          <cell r="T378">
            <v>105124256.43666667</v>
          </cell>
          <cell r="U378">
            <v>89457589.770000011</v>
          </cell>
          <cell r="V378">
            <v>89457589.770000011</v>
          </cell>
          <cell r="W378">
            <v>136457589.77000001</v>
          </cell>
          <cell r="X378">
            <v>105124256.43666667</v>
          </cell>
          <cell r="Y378">
            <v>105124256.43666665</v>
          </cell>
        </row>
        <row r="380">
          <cell r="B380" t="str">
            <v>Intercompany Debt</v>
          </cell>
        </row>
        <row r="381">
          <cell r="B381" t="str">
            <v>A/R - US</v>
          </cell>
          <cell r="C381">
            <v>-423862171.73466665</v>
          </cell>
          <cell r="D381">
            <v>-408642286</v>
          </cell>
          <cell r="E381">
            <v>-386340345</v>
          </cell>
          <cell r="F381">
            <v>-371817357</v>
          </cell>
          <cell r="G381">
            <v>-388933329.33333331</v>
          </cell>
          <cell r="H381">
            <v>-393461247.67316657</v>
          </cell>
          <cell r="I381">
            <v>-420688150.19</v>
          </cell>
          <cell r="J381">
            <v>-394597588.64999998</v>
          </cell>
          <cell r="K381">
            <v>-469854797.86000001</v>
          </cell>
          <cell r="L381">
            <v>-428380178.89999992</v>
          </cell>
          <cell r="M381">
            <v>-400777752.18000001</v>
          </cell>
          <cell r="N381">
            <v>-385930676.32999998</v>
          </cell>
          <cell r="O381">
            <v>-493268063.80000001</v>
          </cell>
          <cell r="P381">
            <v>-426658830.76999998</v>
          </cell>
          <cell r="Q381">
            <v>-410264042.04000002</v>
          </cell>
          <cell r="R381">
            <v>-389674529</v>
          </cell>
          <cell r="S381">
            <v>-490834572</v>
          </cell>
          <cell r="T381">
            <v>-430257714.34666663</v>
          </cell>
          <cell r="U381">
            <v>-424877516</v>
          </cell>
          <cell r="V381">
            <v>-410105112</v>
          </cell>
          <cell r="W381">
            <v>-499934960</v>
          </cell>
          <cell r="X381">
            <v>-444972529.33333331</v>
          </cell>
          <cell r="Y381">
            <v>-432567313.33749992</v>
          </cell>
        </row>
        <row r="382">
          <cell r="B382" t="str">
            <v>A/R - Latin America</v>
          </cell>
          <cell r="C382">
            <v>-42573973.261999942</v>
          </cell>
          <cell r="D382">
            <v>-45000000</v>
          </cell>
          <cell r="E382">
            <v>-45000000</v>
          </cell>
          <cell r="F382">
            <v>-45000000</v>
          </cell>
          <cell r="G382">
            <v>-45000000</v>
          </cell>
          <cell r="H382">
            <v>-41101609.428500019</v>
          </cell>
          <cell r="I382">
            <v>-45000000</v>
          </cell>
          <cell r="J382">
            <v>-45000000</v>
          </cell>
          <cell r="K382">
            <v>-45000000</v>
          </cell>
          <cell r="L382">
            <v>-45000000</v>
          </cell>
          <cell r="M382">
            <v>-45000000</v>
          </cell>
          <cell r="N382">
            <v>-45000000</v>
          </cell>
          <cell r="O382">
            <v>-45000000</v>
          </cell>
          <cell r="P382">
            <v>-45000000</v>
          </cell>
          <cell r="Q382">
            <v>-45000000</v>
          </cell>
          <cell r="R382">
            <v>-45000000</v>
          </cell>
          <cell r="S382">
            <v>-45000000</v>
          </cell>
          <cell r="T382">
            <v>-45000000</v>
          </cell>
          <cell r="U382">
            <v>-45000000</v>
          </cell>
          <cell r="V382">
            <v>-45000000</v>
          </cell>
          <cell r="W382">
            <v>-50000000</v>
          </cell>
          <cell r="X382">
            <v>-46666666.666666664</v>
          </cell>
          <cell r="Y382">
            <v>-45416666.666666664</v>
          </cell>
        </row>
        <row r="383">
          <cell r="B383" t="str">
            <v>A/R - Canada</v>
          </cell>
          <cell r="C383">
            <v>-23045670.140000001</v>
          </cell>
          <cell r="D383">
            <v>-20000000</v>
          </cell>
          <cell r="E383">
            <v>-20000000</v>
          </cell>
          <cell r="F383">
            <v>-20000000</v>
          </cell>
          <cell r="G383">
            <v>-20000000</v>
          </cell>
          <cell r="H383">
            <v>-23864569.664166663</v>
          </cell>
          <cell r="I383">
            <v>-15000000</v>
          </cell>
          <cell r="J383">
            <v>-15000000</v>
          </cell>
          <cell r="K383">
            <v>-15000000</v>
          </cell>
          <cell r="L383">
            <v>-15000000</v>
          </cell>
          <cell r="M383">
            <v>-15000000</v>
          </cell>
          <cell r="N383">
            <v>-15000000</v>
          </cell>
          <cell r="O383">
            <v>-15000000</v>
          </cell>
          <cell r="P383">
            <v>-15000000</v>
          </cell>
          <cell r="Q383">
            <v>-15000000</v>
          </cell>
          <cell r="R383">
            <v>-15000000</v>
          </cell>
          <cell r="S383">
            <v>-15000000</v>
          </cell>
          <cell r="T383">
            <v>-15000000</v>
          </cell>
          <cell r="U383">
            <v>-15000000</v>
          </cell>
          <cell r="V383">
            <v>-15000000</v>
          </cell>
          <cell r="W383">
            <v>-15000000</v>
          </cell>
          <cell r="X383">
            <v>-15000000</v>
          </cell>
          <cell r="Y383">
            <v>-15000000</v>
          </cell>
        </row>
        <row r="384">
          <cell r="B384" t="str">
            <v>A/R - Europe</v>
          </cell>
          <cell r="C384">
            <v>773286.67666666664</v>
          </cell>
          <cell r="D384">
            <v>-10000000</v>
          </cell>
          <cell r="E384">
            <v>-10000000</v>
          </cell>
          <cell r="F384">
            <v>-10000000</v>
          </cell>
          <cell r="G384">
            <v>-10000000</v>
          </cell>
          <cell r="H384">
            <v>-2594230.7083333335</v>
          </cell>
          <cell r="I384">
            <v>-10000000</v>
          </cell>
          <cell r="J384">
            <v>-10000000</v>
          </cell>
          <cell r="K384">
            <v>-10000000</v>
          </cell>
          <cell r="L384">
            <v>-10000000</v>
          </cell>
          <cell r="M384">
            <v>-10000000</v>
          </cell>
          <cell r="N384">
            <v>-10000000</v>
          </cell>
          <cell r="O384">
            <v>-10000000</v>
          </cell>
          <cell r="P384">
            <v>-10000000</v>
          </cell>
          <cell r="Q384">
            <v>-10000000</v>
          </cell>
          <cell r="R384">
            <v>-10000000</v>
          </cell>
          <cell r="S384">
            <v>-10000000</v>
          </cell>
          <cell r="T384">
            <v>-10000000</v>
          </cell>
          <cell r="U384">
            <v>-10000000</v>
          </cell>
          <cell r="V384">
            <v>-10000000</v>
          </cell>
          <cell r="W384">
            <v>-10000000</v>
          </cell>
          <cell r="X384">
            <v>-10000000</v>
          </cell>
          <cell r="Y384">
            <v>-10000000</v>
          </cell>
        </row>
        <row r="385">
          <cell r="B385" t="str">
            <v>A/R - Europe with Others</v>
          </cell>
          <cell r="C385">
            <v>-23445361.423333328</v>
          </cell>
          <cell r="D385">
            <v>-25000000</v>
          </cell>
          <cell r="E385">
            <v>-25000000</v>
          </cell>
          <cell r="F385">
            <v>-25000000</v>
          </cell>
          <cell r="G385">
            <v>-25000000</v>
          </cell>
          <cell r="H385">
            <v>-23498233.080833334</v>
          </cell>
          <cell r="I385">
            <v>-25000000</v>
          </cell>
          <cell r="J385">
            <v>-25000000</v>
          </cell>
          <cell r="K385">
            <v>-25000000</v>
          </cell>
          <cell r="L385">
            <v>-25000000</v>
          </cell>
          <cell r="M385">
            <v>-25000000</v>
          </cell>
          <cell r="N385">
            <v>-25000000</v>
          </cell>
          <cell r="O385">
            <v>-25000000</v>
          </cell>
          <cell r="P385">
            <v>-25000000</v>
          </cell>
          <cell r="Q385">
            <v>-25000000</v>
          </cell>
          <cell r="R385">
            <v>-25000000</v>
          </cell>
          <cell r="S385">
            <v>-25000000</v>
          </cell>
          <cell r="T385">
            <v>-25000000</v>
          </cell>
          <cell r="U385">
            <v>-25000000</v>
          </cell>
          <cell r="V385">
            <v>-25000000</v>
          </cell>
          <cell r="W385">
            <v>-25000000</v>
          </cell>
          <cell r="X385">
            <v>-25000000</v>
          </cell>
          <cell r="Y385">
            <v>-25000000</v>
          </cell>
        </row>
        <row r="386">
          <cell r="B386" t="str">
            <v>A/R - IM Macrotron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B387" t="str">
            <v>A/R - IM Funding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B388" t="str">
            <v>Subtotal</v>
          </cell>
          <cell r="C388">
            <v>-512153889.88333327</v>
          </cell>
          <cell r="D388">
            <v>-508642286</v>
          </cell>
          <cell r="E388">
            <v>-486340345</v>
          </cell>
          <cell r="F388">
            <v>-471817357</v>
          </cell>
          <cell r="G388">
            <v>-488933329.33333331</v>
          </cell>
          <cell r="H388">
            <v>-484519890.55499989</v>
          </cell>
          <cell r="I388">
            <v>-515688150.19</v>
          </cell>
          <cell r="J388">
            <v>-489597588.64999998</v>
          </cell>
          <cell r="K388">
            <v>-564854797.86000001</v>
          </cell>
          <cell r="L388">
            <v>-523380178.89999992</v>
          </cell>
          <cell r="M388">
            <v>-495777752.18000001</v>
          </cell>
          <cell r="N388">
            <v>-480930676.32999998</v>
          </cell>
          <cell r="O388">
            <v>-588268063.79999995</v>
          </cell>
          <cell r="P388">
            <v>-521658830.76999998</v>
          </cell>
          <cell r="Q388">
            <v>-505264042.04000002</v>
          </cell>
          <cell r="R388">
            <v>-484674529</v>
          </cell>
          <cell r="S388">
            <v>-585834572</v>
          </cell>
          <cell r="T388">
            <v>-525257714.34666663</v>
          </cell>
          <cell r="U388">
            <v>-519877516</v>
          </cell>
          <cell r="V388">
            <v>-505105112</v>
          </cell>
          <cell r="W388">
            <v>-599934960</v>
          </cell>
          <cell r="X388">
            <v>-541639196</v>
          </cell>
          <cell r="Y388">
            <v>-527983980.0041666</v>
          </cell>
        </row>
        <row r="390">
          <cell r="B390" t="str">
            <v>Total Debt</v>
          </cell>
          <cell r="C390">
            <v>-407694069.08666658</v>
          </cell>
          <cell r="D390">
            <v>-419184696.23000002</v>
          </cell>
          <cell r="E390">
            <v>-396882755.23000002</v>
          </cell>
          <cell r="F390">
            <v>-335359767.23000002</v>
          </cell>
          <cell r="G390">
            <v>-383809072.89666665</v>
          </cell>
          <cell r="H390">
            <v>-374580818.92583323</v>
          </cell>
          <cell r="I390">
            <v>-426230560.41999996</v>
          </cell>
          <cell r="J390">
            <v>-400139998.88</v>
          </cell>
          <cell r="K390">
            <v>-428397208.09000003</v>
          </cell>
          <cell r="L390">
            <v>-418255922.46333325</v>
          </cell>
          <cell r="M390">
            <v>-406320162.40999997</v>
          </cell>
          <cell r="N390">
            <v>-391473086.55999994</v>
          </cell>
          <cell r="O390">
            <v>-451810474.02999997</v>
          </cell>
          <cell r="P390">
            <v>-416534574.33333331</v>
          </cell>
          <cell r="Q390">
            <v>-415806452.26999998</v>
          </cell>
          <cell r="R390">
            <v>-395216939.23000002</v>
          </cell>
          <cell r="S390">
            <v>-449376982.23000002</v>
          </cell>
          <cell r="T390">
            <v>-420133457.90999997</v>
          </cell>
          <cell r="U390">
            <v>-430419926.23000002</v>
          </cell>
          <cell r="V390">
            <v>-415647522.23000002</v>
          </cell>
          <cell r="W390">
            <v>-463477370.23000002</v>
          </cell>
          <cell r="X390">
            <v>-436514939.56333333</v>
          </cell>
          <cell r="Y390">
            <v>-422859723.56749994</v>
          </cell>
        </row>
        <row r="392">
          <cell r="B392" t="str">
            <v>Debt to Capitalization Ratio (w/o A/R</v>
          </cell>
          <cell r="C392">
            <v>-0.49769421510683148</v>
          </cell>
          <cell r="D392">
            <v>-0.51076079705420918</v>
          </cell>
          <cell r="E392">
            <v>-0.46998911492599366</v>
          </cell>
          <cell r="F392">
            <v>-0.36717188908647291</v>
          </cell>
          <cell r="G392">
            <v>-0.44654638719421613</v>
          </cell>
          <cell r="H392">
            <v>-0.44764769264719095</v>
          </cell>
          <cell r="I392">
            <v>-0.51459995570627703</v>
          </cell>
          <cell r="J392">
            <v>-0.46550533867598409</v>
          </cell>
          <cell r="K392">
            <v>-0.51029875328330754</v>
          </cell>
          <cell r="L392">
            <v>-0.49647364438782798</v>
          </cell>
          <cell r="M392">
            <v>-0.46830589349594093</v>
          </cell>
          <cell r="N392">
            <v>-0.44068501649042852</v>
          </cell>
          <cell r="O392">
            <v>-0.54009354073973803</v>
          </cell>
          <cell r="P392">
            <v>-0.48200571860377317</v>
          </cell>
          <cell r="Q392">
            <v>-0.47231083699385468</v>
          </cell>
          <cell r="R392">
            <v>-0.43496903286472149</v>
          </cell>
          <cell r="S392">
            <v>-0.51950957594676539</v>
          </cell>
          <cell r="T392">
            <v>-0.4749099186512174</v>
          </cell>
          <cell r="U392">
            <v>-0.48231610575108225</v>
          </cell>
          <cell r="V392">
            <v>-0.45384689307970827</v>
          </cell>
          <cell r="W392">
            <v>-0.52645145870392873</v>
          </cell>
          <cell r="X392">
            <v>-0.48707055058277227</v>
          </cell>
          <cell r="Y392">
            <v>-0.48500223602917514</v>
          </cell>
        </row>
        <row r="393">
          <cell r="B393" t="str">
            <v xml:space="preserve">          Securitization)</v>
          </cell>
        </row>
        <row r="394">
          <cell r="B394" t="str">
            <v>Debt to Capitalization Ratio (w/ A/R</v>
          </cell>
          <cell r="C394">
            <v>-0.42796638129930809</v>
          </cell>
          <cell r="D394">
            <v>-0.46610107079187346</v>
          </cell>
          <cell r="E394">
            <v>-0.4277213736399616</v>
          </cell>
          <cell r="F394">
            <v>-0.2672728967647891</v>
          </cell>
          <cell r="G394">
            <v>-0.38119642154441213</v>
          </cell>
          <cell r="H394">
            <v>-0.38081611906730345</v>
          </cell>
          <cell r="I394">
            <v>-0.4702239051183798</v>
          </cell>
          <cell r="J394">
            <v>-0.42408731925105386</v>
          </cell>
          <cell r="K394">
            <v>-0.39099959602665674</v>
          </cell>
          <cell r="L394">
            <v>-0.42756275061392313</v>
          </cell>
          <cell r="M394">
            <v>-0.42718325240930616</v>
          </cell>
          <cell r="N394">
            <v>-0.40125000159040447</v>
          </cell>
          <cell r="O394">
            <v>-0.41804432546560394</v>
          </cell>
          <cell r="P394">
            <v>-0.41539891842543236</v>
          </cell>
          <cell r="Q394">
            <v>-0.43165571340253589</v>
          </cell>
          <cell r="R394">
            <v>-0.39654372679233651</v>
          </cell>
          <cell r="S394">
            <v>-0.4027492557935507</v>
          </cell>
          <cell r="T394">
            <v>-0.41008987179011058</v>
          </cell>
          <cell r="U394">
            <v>-0.44192171280275672</v>
          </cell>
          <cell r="V394">
            <v>-0.41521494699661787</v>
          </cell>
          <cell r="W394">
            <v>-0.41105162108552795</v>
          </cell>
          <cell r="X394">
            <v>-0.42252145504282124</v>
          </cell>
          <cell r="Y394">
            <v>-0.41882409689445488</v>
          </cell>
        </row>
        <row r="395">
          <cell r="B395" t="str">
            <v xml:space="preserve">          Securitization)</v>
          </cell>
        </row>
        <row r="397">
          <cell r="C397" t="str">
            <v>Q3-03</v>
          </cell>
          <cell r="D397" t="str">
            <v>Oct-03</v>
          </cell>
          <cell r="E397" t="str">
            <v>Nov-03</v>
          </cell>
          <cell r="F397" t="str">
            <v>Dec-03</v>
          </cell>
          <cell r="G397" t="str">
            <v>Q4-03</v>
          </cell>
          <cell r="H397" t="str">
            <v>Year-03</v>
          </cell>
          <cell r="I397" t="str">
            <v>Jan-04</v>
          </cell>
          <cell r="J397" t="str">
            <v>Feb-04</v>
          </cell>
          <cell r="K397" t="str">
            <v>Mar-04</v>
          </cell>
          <cell r="L397" t="str">
            <v>Q1-04</v>
          </cell>
          <cell r="M397" t="str">
            <v>Apr-04</v>
          </cell>
          <cell r="N397" t="str">
            <v>May-04</v>
          </cell>
          <cell r="O397" t="str">
            <v>Jun-04</v>
          </cell>
          <cell r="P397" t="str">
            <v>Q2-04</v>
          </cell>
          <cell r="Q397" t="str">
            <v>Jul-04</v>
          </cell>
          <cell r="R397" t="str">
            <v>Aug-04</v>
          </cell>
          <cell r="S397" t="str">
            <v>Sep-04</v>
          </cell>
          <cell r="T397" t="str">
            <v>Q3-04</v>
          </cell>
          <cell r="U397" t="str">
            <v>Oct-04</v>
          </cell>
          <cell r="V397" t="str">
            <v>Nov-04</v>
          </cell>
          <cell r="W397" t="str">
            <v>Dec-04</v>
          </cell>
          <cell r="X397" t="str">
            <v>Q4-04</v>
          </cell>
          <cell r="Y397" t="str">
            <v>Year-04</v>
          </cell>
        </row>
        <row r="398">
          <cell r="B398" t="str">
            <v>ROIC without Horizon Calc</v>
          </cell>
          <cell r="C398" t="str">
            <v>Actual</v>
          </cell>
          <cell r="D398" t="str">
            <v>Forecast</v>
          </cell>
          <cell r="E398" t="str">
            <v>Forecast</v>
          </cell>
          <cell r="F398" t="str">
            <v>Forecast</v>
          </cell>
          <cell r="G398" t="str">
            <v>Forecast</v>
          </cell>
          <cell r="H398" t="str">
            <v>Forecast</v>
          </cell>
          <cell r="I398" t="str">
            <v>Prelim Plan</v>
          </cell>
          <cell r="J398" t="str">
            <v>Prelim Plan</v>
          </cell>
          <cell r="K398" t="str">
            <v>Prelim Plan</v>
          </cell>
          <cell r="L398" t="str">
            <v>Prelim Plan</v>
          </cell>
          <cell r="M398" t="str">
            <v>Prelim Plan</v>
          </cell>
          <cell r="N398" t="str">
            <v>Prelim Plan</v>
          </cell>
          <cell r="O398" t="str">
            <v>Prelim Plan</v>
          </cell>
          <cell r="P398" t="str">
            <v>Prelim Plan</v>
          </cell>
          <cell r="Q398" t="str">
            <v>Prelim Plan</v>
          </cell>
          <cell r="R398" t="str">
            <v>Prelim Plan</v>
          </cell>
          <cell r="S398" t="str">
            <v>Prelim Plan</v>
          </cell>
          <cell r="T398" t="str">
            <v>Prelim Plan</v>
          </cell>
          <cell r="U398" t="str">
            <v>Prelim Plan</v>
          </cell>
          <cell r="V398" t="str">
            <v>Prelim Plan</v>
          </cell>
          <cell r="W398" t="str">
            <v>Prelim Plan</v>
          </cell>
          <cell r="X398" t="str">
            <v>Prelim Plan</v>
          </cell>
          <cell r="Y398" t="str">
            <v>Prelim Plan</v>
          </cell>
        </row>
        <row r="399">
          <cell r="B399" t="str">
            <v>Operating Profit</v>
          </cell>
          <cell r="C399">
            <v>22780914.75000117</v>
          </cell>
          <cell r="D399">
            <v>1513480.6926211044</v>
          </cell>
          <cell r="E399">
            <v>1505223.5074122176</v>
          </cell>
          <cell r="F399">
            <v>10408435.139261991</v>
          </cell>
          <cell r="G399">
            <v>13427139.339295313</v>
          </cell>
          <cell r="H399">
            <v>88841062.909296855</v>
          </cell>
          <cell r="I399">
            <v>8093001.7843185738</v>
          </cell>
          <cell r="J399">
            <v>7178719.8237016127</v>
          </cell>
          <cell r="K399">
            <v>11918110.714445725</v>
          </cell>
          <cell r="L399">
            <v>27189832.322465912</v>
          </cell>
          <cell r="M399">
            <v>8527048.7072299346</v>
          </cell>
          <cell r="N399">
            <v>8182316.681961976</v>
          </cell>
          <cell r="O399">
            <v>12513301.87809968</v>
          </cell>
          <cell r="P399">
            <v>29222667.267291591</v>
          </cell>
          <cell r="Q399">
            <v>11346820.206091456</v>
          </cell>
          <cell r="R399">
            <v>11079335.922404792</v>
          </cell>
          <cell r="S399">
            <v>15718101.623742297</v>
          </cell>
          <cell r="T399">
            <v>38144257.752238542</v>
          </cell>
          <cell r="U399">
            <v>12341779.289993823</v>
          </cell>
          <cell r="V399">
            <v>12685309.563577458</v>
          </cell>
          <cell r="W399">
            <v>18637946.180884406</v>
          </cell>
          <cell r="X399">
            <v>43665035.034455687</v>
          </cell>
          <cell r="Y399">
            <v>138221792.37645173</v>
          </cell>
        </row>
        <row r="400">
          <cell r="B400" t="str">
            <v>Horizon Costs</v>
          </cell>
          <cell r="C400">
            <v>800209.17</v>
          </cell>
          <cell r="D400">
            <v>7226000</v>
          </cell>
          <cell r="E400">
            <v>7285000</v>
          </cell>
          <cell r="F400">
            <v>7604000</v>
          </cell>
          <cell r="G400">
            <v>22115000</v>
          </cell>
          <cell r="H400">
            <v>24704053.460000001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B401" t="str">
            <v>Operating Profit Excluding Horizon</v>
          </cell>
          <cell r="C401">
            <v>23581123.920001172</v>
          </cell>
          <cell r="D401">
            <v>8739480.6926211044</v>
          </cell>
          <cell r="E401">
            <v>8790223.5074122176</v>
          </cell>
          <cell r="F401">
            <v>18012435.139261991</v>
          </cell>
          <cell r="G401">
            <v>35542139.339295313</v>
          </cell>
          <cell r="H401">
            <v>113545116.36929685</v>
          </cell>
          <cell r="I401">
            <v>8093001.7843185738</v>
          </cell>
          <cell r="J401">
            <v>7178719.8237016127</v>
          </cell>
          <cell r="K401">
            <v>11918110.714445725</v>
          </cell>
          <cell r="L401">
            <v>27189832.322465912</v>
          </cell>
          <cell r="M401">
            <v>8527048.7072299346</v>
          </cell>
          <cell r="N401">
            <v>8182316.681961976</v>
          </cell>
          <cell r="O401">
            <v>12513301.87809968</v>
          </cell>
          <cell r="P401">
            <v>29222667.267291591</v>
          </cell>
          <cell r="Q401">
            <v>11346820.206091456</v>
          </cell>
          <cell r="R401">
            <v>11079335.922404792</v>
          </cell>
          <cell r="S401">
            <v>15718101.623742297</v>
          </cell>
          <cell r="T401">
            <v>38144257.752238542</v>
          </cell>
          <cell r="U401">
            <v>12341779.289993823</v>
          </cell>
          <cell r="V401">
            <v>12685309.563577458</v>
          </cell>
          <cell r="W401">
            <v>18637946.180884406</v>
          </cell>
          <cell r="X401">
            <v>43665035.034455687</v>
          </cell>
          <cell r="Y401">
            <v>138221792.37645173</v>
          </cell>
        </row>
        <row r="402">
          <cell r="B402" t="str">
            <v>Tax</v>
          </cell>
          <cell r="C402">
            <v>0.38500000000000001</v>
          </cell>
          <cell r="D402">
            <v>0.38500000000000001</v>
          </cell>
          <cell r="E402">
            <v>0.38500000000000001</v>
          </cell>
          <cell r="F402">
            <v>0.38500000000000001</v>
          </cell>
          <cell r="G402">
            <v>0.38500000000000001</v>
          </cell>
          <cell r="H402">
            <v>0.38500000000000001</v>
          </cell>
          <cell r="I402">
            <v>0.375</v>
          </cell>
          <cell r="J402">
            <v>0.375</v>
          </cell>
          <cell r="K402">
            <v>0.375</v>
          </cell>
          <cell r="L402">
            <v>0.375</v>
          </cell>
          <cell r="M402">
            <v>0.375</v>
          </cell>
          <cell r="N402">
            <v>0.375</v>
          </cell>
          <cell r="O402">
            <v>0.375</v>
          </cell>
          <cell r="P402">
            <v>0.375</v>
          </cell>
          <cell r="Q402">
            <v>0.375</v>
          </cell>
          <cell r="R402">
            <v>0.375</v>
          </cell>
          <cell r="S402">
            <v>0.375</v>
          </cell>
          <cell r="T402">
            <v>0.375</v>
          </cell>
          <cell r="U402">
            <v>0.375</v>
          </cell>
          <cell r="V402">
            <v>0.375</v>
          </cell>
          <cell r="W402">
            <v>0.375</v>
          </cell>
          <cell r="X402">
            <v>0.375</v>
          </cell>
          <cell r="Y402">
            <v>0.375</v>
          </cell>
        </row>
        <row r="403">
          <cell r="B403" t="str">
            <v>O P Excluding Horizon After Tax</v>
          </cell>
          <cell r="C403">
            <v>14502391.21080072</v>
          </cell>
          <cell r="D403">
            <v>5374780.6259619789</v>
          </cell>
          <cell r="E403">
            <v>5405987.4570585135</v>
          </cell>
          <cell r="F403">
            <v>11077647.610646125</v>
          </cell>
          <cell r="G403">
            <v>21858415.693666615</v>
          </cell>
          <cell r="H403">
            <v>69830246.567117572</v>
          </cell>
          <cell r="I403">
            <v>5058126.1151991086</v>
          </cell>
          <cell r="J403">
            <v>4486699.8898135079</v>
          </cell>
          <cell r="K403">
            <v>7448819.1965285782</v>
          </cell>
          <cell r="L403">
            <v>16993645.201541193</v>
          </cell>
          <cell r="M403">
            <v>5329405.4420187091</v>
          </cell>
          <cell r="N403">
            <v>5113947.926226235</v>
          </cell>
          <cell r="O403">
            <v>7820813.6738123</v>
          </cell>
          <cell r="P403">
            <v>18264167.042057246</v>
          </cell>
          <cell r="Q403">
            <v>7091762.6288071601</v>
          </cell>
          <cell r="R403">
            <v>6924584.9515029956</v>
          </cell>
          <cell r="S403">
            <v>9823813.5148389358</v>
          </cell>
          <cell r="T403">
            <v>23840161.095149089</v>
          </cell>
          <cell r="U403">
            <v>7713612.0562461391</v>
          </cell>
          <cell r="V403">
            <v>7928318.4772359114</v>
          </cell>
          <cell r="W403">
            <v>11648716.363052754</v>
          </cell>
          <cell r="X403">
            <v>27290646.896534804</v>
          </cell>
          <cell r="Y403">
            <v>86388620.235282332</v>
          </cell>
        </row>
        <row r="404">
          <cell r="B404" t="str">
            <v>Avg Invested Capital</v>
          </cell>
          <cell r="C404">
            <v>411714390.38749862</v>
          </cell>
          <cell r="D404">
            <v>368180512.43511075</v>
          </cell>
          <cell r="E404">
            <v>387154925.38213229</v>
          </cell>
          <cell r="F404">
            <v>406326209.25210595</v>
          </cell>
          <cell r="G404">
            <v>387253360.84360838</v>
          </cell>
          <cell r="H404">
            <v>457655479.9895705</v>
          </cell>
          <cell r="I404">
            <v>386783507.67366737</v>
          </cell>
          <cell r="J404">
            <v>386144971.47758746</v>
          </cell>
          <cell r="K404">
            <v>368258573.7331022</v>
          </cell>
          <cell r="L404">
            <v>377521040.70338476</v>
          </cell>
          <cell r="M404">
            <v>372286771.04625797</v>
          </cell>
          <cell r="N404">
            <v>420199675.19487119</v>
          </cell>
          <cell r="O404">
            <v>381151067.0351187</v>
          </cell>
          <cell r="P404">
            <v>376718919.04068834</v>
          </cell>
          <cell r="Q404">
            <v>367169839.40473354</v>
          </cell>
          <cell r="R404">
            <v>416703947.58284098</v>
          </cell>
          <cell r="S404">
            <v>385522048.71316338</v>
          </cell>
          <cell r="T404">
            <v>376345944.05894846</v>
          </cell>
          <cell r="U404">
            <v>372418434.70662653</v>
          </cell>
          <cell r="V404">
            <v>416333296.61516595</v>
          </cell>
          <cell r="W404">
            <v>386822258.52303851</v>
          </cell>
          <cell r="X404">
            <v>379620346.61483252</v>
          </cell>
          <cell r="Y404">
            <v>387240781.42562377</v>
          </cell>
        </row>
        <row r="405">
          <cell r="B405" t="str">
            <v>ROIC</v>
          </cell>
          <cell r="C405">
            <v>0.14360715772463595</v>
          </cell>
          <cell r="D405">
            <v>0.19342643319979494</v>
          </cell>
          <cell r="E405">
            <v>0.18501465204226766</v>
          </cell>
          <cell r="F405">
            <v>0.24082264856640823</v>
          </cell>
          <cell r="G405">
            <v>0.21368366274299005</v>
          </cell>
          <cell r="H405">
            <v>0.15258256400362327</v>
          </cell>
          <cell r="I405">
            <v>0.17000631669400706</v>
          </cell>
          <cell r="J405">
            <v>0.15104974265076249</v>
          </cell>
          <cell r="K405">
            <v>0.21036229749817703</v>
          </cell>
          <cell r="L405">
            <v>0.18005507899511183</v>
          </cell>
          <cell r="M405">
            <v>0.18609920129994265</v>
          </cell>
          <cell r="N405">
            <v>0.15821364690515236</v>
          </cell>
          <cell r="O405">
            <v>0.21339691592717933</v>
          </cell>
          <cell r="P405">
            <v>0.19392885378378977</v>
          </cell>
          <cell r="Q405">
            <v>0.25109065146516096</v>
          </cell>
          <cell r="R405">
            <v>0.21602772157958258</v>
          </cell>
          <cell r="S405">
            <v>0.26501119947704954</v>
          </cell>
          <cell r="T405">
            <v>0.25338560408574423</v>
          </cell>
          <cell r="U405">
            <v>0.26925884270523076</v>
          </cell>
          <cell r="V405">
            <v>0.24756160759185442</v>
          </cell>
          <cell r="W405">
            <v>0.31318427910097457</v>
          </cell>
          <cell r="X405">
            <v>0.28755726230052925</v>
          </cell>
          <cell r="Y405">
            <v>0.22308760951582457</v>
          </cell>
        </row>
      </sheetData>
      <sheetData sheetId="2" refreshError="1">
        <row r="4">
          <cell r="B4" t="str">
            <v>INCOME STATEMENT (US$)</v>
          </cell>
          <cell r="C4" t="str">
            <v>Q3-03</v>
          </cell>
          <cell r="D4" t="str">
            <v>Oct-03</v>
          </cell>
          <cell r="E4" t="str">
            <v>Nov-03</v>
          </cell>
          <cell r="F4" t="str">
            <v>Dec-03</v>
          </cell>
          <cell r="G4" t="str">
            <v>Q4-03</v>
          </cell>
          <cell r="H4" t="str">
            <v>Year-03</v>
          </cell>
          <cell r="I4">
            <v>37987</v>
          </cell>
          <cell r="J4">
            <v>38018</v>
          </cell>
          <cell r="K4">
            <v>38047</v>
          </cell>
          <cell r="L4" t="str">
            <v>Q1-04</v>
          </cell>
          <cell r="M4">
            <v>38080</v>
          </cell>
          <cell r="N4">
            <v>38110</v>
          </cell>
          <cell r="O4">
            <v>38141</v>
          </cell>
          <cell r="P4" t="str">
            <v>Q2-04</v>
          </cell>
          <cell r="Q4">
            <v>38169</v>
          </cell>
          <cell r="R4">
            <v>38200</v>
          </cell>
          <cell r="S4">
            <v>38231</v>
          </cell>
          <cell r="T4" t="str">
            <v>Q3-04</v>
          </cell>
          <cell r="U4">
            <v>38261</v>
          </cell>
          <cell r="V4">
            <v>38292</v>
          </cell>
          <cell r="W4">
            <v>38322</v>
          </cell>
          <cell r="X4" t="str">
            <v>Q4-04</v>
          </cell>
          <cell r="Y4" t="str">
            <v>Year-04</v>
          </cell>
        </row>
        <row r="5">
          <cell r="B5" t="str">
            <v>Region Name</v>
          </cell>
          <cell r="C5" t="str">
            <v>Actual</v>
          </cell>
          <cell r="D5" t="str">
            <v>Fcst</v>
          </cell>
          <cell r="E5" t="str">
            <v>Fcst</v>
          </cell>
          <cell r="F5" t="str">
            <v>Fcst</v>
          </cell>
          <cell r="G5" t="str">
            <v>Fcst</v>
          </cell>
          <cell r="H5" t="str">
            <v>Fcst</v>
          </cell>
          <cell r="I5" t="str">
            <v>Prelim Plan</v>
          </cell>
          <cell r="J5" t="str">
            <v>Prelim Plan</v>
          </cell>
          <cell r="K5" t="str">
            <v>Prelim Plan</v>
          </cell>
          <cell r="L5" t="str">
            <v>Prelim Plan</v>
          </cell>
          <cell r="M5" t="str">
            <v>Prelim Plan</v>
          </cell>
          <cell r="N5" t="str">
            <v>Prelim Plan</v>
          </cell>
          <cell r="O5" t="str">
            <v>Prelim Plan</v>
          </cell>
          <cell r="P5" t="str">
            <v>Prelim Plan</v>
          </cell>
          <cell r="Q5" t="str">
            <v>Prelim Plan</v>
          </cell>
          <cell r="R5" t="str">
            <v>Prelim Plan</v>
          </cell>
          <cell r="S5" t="str">
            <v>Prelim Plan</v>
          </cell>
          <cell r="T5" t="str">
            <v>Prelim Plan</v>
          </cell>
          <cell r="U5" t="str">
            <v>Prelim Plan</v>
          </cell>
          <cell r="V5" t="str">
            <v>Prelim Plan</v>
          </cell>
          <cell r="W5" t="str">
            <v>Prelim Plan</v>
          </cell>
          <cell r="X5" t="str">
            <v>Prelim Plan</v>
          </cell>
          <cell r="Y5" t="str">
            <v>Prelim Plan</v>
          </cell>
        </row>
        <row r="6">
          <cell r="B6" t="str">
            <v>000's USD</v>
          </cell>
          <cell r="D6">
            <v>1.35</v>
          </cell>
          <cell r="E6">
            <v>1.35</v>
          </cell>
          <cell r="F6">
            <v>1.35</v>
          </cell>
        </row>
        <row r="7">
          <cell r="B7" t="str">
            <v>NET SALES</v>
          </cell>
        </row>
        <row r="8">
          <cell r="B8" t="str">
            <v>Sales</v>
          </cell>
          <cell r="C8">
            <v>302477556.41808999</v>
          </cell>
          <cell r="D8">
            <v>110064444.44444443</v>
          </cell>
          <cell r="E8">
            <v>118988888.88888888</v>
          </cell>
          <cell r="F8">
            <v>190224444.44444442</v>
          </cell>
          <cell r="G8">
            <v>419277777.77777773</v>
          </cell>
          <cell r="H8">
            <v>1379647445.6325428</v>
          </cell>
          <cell r="I8">
            <v>104332946.5648855</v>
          </cell>
          <cell r="J8">
            <v>114476427.48091602</v>
          </cell>
          <cell r="K8">
            <v>178218549.61832061</v>
          </cell>
          <cell r="L8">
            <v>397027923.6641221</v>
          </cell>
          <cell r="M8">
            <v>104332946.5648855</v>
          </cell>
          <cell r="N8">
            <v>97802862.595419839</v>
          </cell>
          <cell r="O8">
            <v>124608091.60305344</v>
          </cell>
          <cell r="P8">
            <v>326743900.76335877</v>
          </cell>
          <cell r="Q8">
            <v>98527328.24427481</v>
          </cell>
          <cell r="R8">
            <v>94180534.351145029</v>
          </cell>
          <cell r="S8">
            <v>126045068.70229007</v>
          </cell>
          <cell r="T8">
            <v>318752931.29770988</v>
          </cell>
          <cell r="U8">
            <v>113016641.22137403</v>
          </cell>
          <cell r="V8">
            <v>120985763.35877863</v>
          </cell>
          <cell r="W8">
            <v>172406473.28244275</v>
          </cell>
          <cell r="X8">
            <v>406408877.86259544</v>
          </cell>
          <cell r="Y8">
            <v>1448933633.5877862</v>
          </cell>
        </row>
        <row r="9">
          <cell r="B9" t="str">
            <v>Returns &amp; Allowances</v>
          </cell>
          <cell r="C9">
            <v>-11789812.053130001</v>
          </cell>
          <cell r="D9">
            <v>-5251111.111111111</v>
          </cell>
          <cell r="E9">
            <v>-5677037.0370370364</v>
          </cell>
          <cell r="F9">
            <v>-9075555.5555555541</v>
          </cell>
          <cell r="G9">
            <v>-20003703.703703701</v>
          </cell>
          <cell r="H9">
            <v>-62176132.048192769</v>
          </cell>
          <cell r="I9">
            <v>-4709129.7709923666</v>
          </cell>
          <cell r="J9">
            <v>-5166961.8320610682</v>
          </cell>
          <cell r="K9">
            <v>-8044763.3587786257</v>
          </cell>
          <cell r="L9">
            <v>-17920854.961832061</v>
          </cell>
          <cell r="M9">
            <v>-4709129.7709923666</v>
          </cell>
          <cell r="N9">
            <v>-4414809.1603053436</v>
          </cell>
          <cell r="O9">
            <v>-5624793.8931297706</v>
          </cell>
          <cell r="P9">
            <v>-14748732.824427482</v>
          </cell>
          <cell r="Q9">
            <v>-4447511.4503816795</v>
          </cell>
          <cell r="R9">
            <v>-4251297.7099236641</v>
          </cell>
          <cell r="S9">
            <v>-5690198.4732824424</v>
          </cell>
          <cell r="T9">
            <v>-14389007.633587785</v>
          </cell>
          <cell r="U9">
            <v>-5101557.2519083964</v>
          </cell>
          <cell r="V9">
            <v>-5461282.4427480912</v>
          </cell>
          <cell r="W9">
            <v>-7783145.0381679386</v>
          </cell>
          <cell r="X9">
            <v>-18345984.732824426</v>
          </cell>
          <cell r="Y9">
            <v>-65404580.152671754</v>
          </cell>
        </row>
        <row r="10">
          <cell r="B10" t="str">
            <v>Sales Discounts</v>
          </cell>
          <cell r="C10">
            <v>-928942.1083839999</v>
          </cell>
          <cell r="D10">
            <v>-322962.96296296292</v>
          </cell>
          <cell r="E10">
            <v>-348888.88888888888</v>
          </cell>
          <cell r="F10">
            <v>-557777.77777777775</v>
          </cell>
          <cell r="G10">
            <v>-1229629.6296296297</v>
          </cell>
          <cell r="H10">
            <v>-4475428.0862739366</v>
          </cell>
          <cell r="I10">
            <v>-366045.80152671755</v>
          </cell>
          <cell r="J10">
            <v>-401633.58778625948</v>
          </cell>
          <cell r="K10">
            <v>-625328.24427480914</v>
          </cell>
          <cell r="L10">
            <v>-1393007.6335877862</v>
          </cell>
          <cell r="M10">
            <v>-366045.80152671755</v>
          </cell>
          <cell r="N10">
            <v>-343167.93893129769</v>
          </cell>
          <cell r="O10">
            <v>-437221.37404580152</v>
          </cell>
          <cell r="P10">
            <v>-1146435.1145038167</v>
          </cell>
          <cell r="Q10">
            <v>-345709.92366412212</v>
          </cell>
          <cell r="R10">
            <v>-330458.01526717556</v>
          </cell>
          <cell r="S10">
            <v>-442305.34351145034</v>
          </cell>
          <cell r="T10">
            <v>-1118473.2824427481</v>
          </cell>
          <cell r="U10">
            <v>-396549.61832061067</v>
          </cell>
          <cell r="V10">
            <v>-424511.45038167934</v>
          </cell>
          <cell r="W10">
            <v>-604992.36641221377</v>
          </cell>
          <cell r="X10">
            <v>-1426053.4351145038</v>
          </cell>
          <cell r="Y10">
            <v>-5083969.4656488542</v>
          </cell>
        </row>
        <row r="11">
          <cell r="B11" t="str">
            <v>Freight-Out, Expense</v>
          </cell>
          <cell r="C11">
            <v>-1577699.5287959999</v>
          </cell>
          <cell r="D11">
            <v>-516296.29629629623</v>
          </cell>
          <cell r="E11">
            <v>-558518.51851851842</v>
          </cell>
          <cell r="F11">
            <v>-892592.59259259258</v>
          </cell>
          <cell r="G11">
            <v>-1967407.4074074072</v>
          </cell>
          <cell r="H11">
            <v>-7078996.0972861322</v>
          </cell>
          <cell r="I11">
            <v>-514442.74809160305</v>
          </cell>
          <cell r="J11">
            <v>-564458.01526717551</v>
          </cell>
          <cell r="K11">
            <v>-861938.93129770993</v>
          </cell>
          <cell r="L11">
            <v>-1940839.6946564885</v>
          </cell>
          <cell r="M11">
            <v>-514442.74809160305</v>
          </cell>
          <cell r="N11">
            <v>-473015.26717557252</v>
          </cell>
          <cell r="O11">
            <v>-602656.48854961828</v>
          </cell>
          <cell r="P11">
            <v>-1590114.5038167939</v>
          </cell>
          <cell r="Q11">
            <v>-476519.08396946563</v>
          </cell>
          <cell r="R11">
            <v>-455496.18320610683</v>
          </cell>
          <cell r="S11">
            <v>-597709.92366412212</v>
          </cell>
          <cell r="T11">
            <v>-1529725.1908396946</v>
          </cell>
          <cell r="U11">
            <v>-546595.41984732822</v>
          </cell>
          <cell r="V11">
            <v>-585137.40458015259</v>
          </cell>
          <cell r="W11">
            <v>-817557.25190839695</v>
          </cell>
          <cell r="X11">
            <v>-1949290.0763358776</v>
          </cell>
          <cell r="Y11">
            <v>-7009969.4656488542</v>
          </cell>
        </row>
        <row r="12">
          <cell r="B12" t="str">
            <v>Freight-Out, Recoveries</v>
          </cell>
          <cell r="C12">
            <v>545860.81723799999</v>
          </cell>
          <cell r="D12">
            <v>174074.07407407407</v>
          </cell>
          <cell r="E12">
            <v>188148.14814814815</v>
          </cell>
          <cell r="F12">
            <v>301481.48148148146</v>
          </cell>
          <cell r="G12">
            <v>663703.70370370371</v>
          </cell>
          <cell r="H12">
            <v>2290389.0625744476</v>
          </cell>
          <cell r="I12">
            <v>187969.46564885497</v>
          </cell>
          <cell r="J12">
            <v>206244.2748091603</v>
          </cell>
          <cell r="K12">
            <v>321114.50381679391</v>
          </cell>
          <cell r="L12">
            <v>715328.24427480914</v>
          </cell>
          <cell r="M12">
            <v>187969.46564885497</v>
          </cell>
          <cell r="N12">
            <v>176221.37404580152</v>
          </cell>
          <cell r="O12">
            <v>224519.08396946563</v>
          </cell>
          <cell r="P12">
            <v>588709.92366412212</v>
          </cell>
          <cell r="Q12">
            <v>177526.71755725189</v>
          </cell>
          <cell r="R12">
            <v>169694.6564885496</v>
          </cell>
          <cell r="S12">
            <v>227129.77099236639</v>
          </cell>
          <cell r="T12">
            <v>574351.14503816783</v>
          </cell>
          <cell r="U12">
            <v>203633.58778625954</v>
          </cell>
          <cell r="V12">
            <v>217992.36641221374</v>
          </cell>
          <cell r="W12">
            <v>310671.7557251908</v>
          </cell>
          <cell r="X12">
            <v>732297.70992366411</v>
          </cell>
          <cell r="Y12">
            <v>2610687.0229007634</v>
          </cell>
        </row>
        <row r="13">
          <cell r="B13" t="str">
            <v xml:space="preserve">     Total Net Sales</v>
          </cell>
          <cell r="C13">
            <v>288726963.5450179</v>
          </cell>
          <cell r="D13">
            <v>104148148.14814813</v>
          </cell>
          <cell r="E13">
            <v>112592592.59259258</v>
          </cell>
          <cell r="F13">
            <v>179999999.99999997</v>
          </cell>
          <cell r="G13">
            <v>396740740.74074072</v>
          </cell>
          <cell r="H13">
            <v>1308207278.4633644</v>
          </cell>
          <cell r="I13">
            <v>98931297.70992367</v>
          </cell>
          <cell r="J13">
            <v>108549618.32061069</v>
          </cell>
          <cell r="K13">
            <v>169007633.58778626</v>
          </cell>
          <cell r="L13">
            <v>376488549.61832058</v>
          </cell>
          <cell r="M13">
            <v>98931297.70992367</v>
          </cell>
          <cell r="N13">
            <v>92748091.603053436</v>
          </cell>
          <cell r="O13">
            <v>118167938.9312977</v>
          </cell>
          <cell r="P13">
            <v>309847328.2442748</v>
          </cell>
          <cell r="Q13">
            <v>93435114.503816798</v>
          </cell>
          <cell r="R13">
            <v>89312977.099236622</v>
          </cell>
          <cell r="S13">
            <v>119541984.73282443</v>
          </cell>
          <cell r="T13">
            <v>302290076.33587784</v>
          </cell>
          <cell r="U13">
            <v>107175572.51908396</v>
          </cell>
          <cell r="V13">
            <v>114732824.42748092</v>
          </cell>
          <cell r="W13">
            <v>163511450.38167939</v>
          </cell>
          <cell r="X13">
            <v>385419847.32824427</v>
          </cell>
          <cell r="Y13">
            <v>1374045801.5267174</v>
          </cell>
        </row>
        <row r="14">
          <cell r="B14" t="str">
            <v>VS PY</v>
          </cell>
        </row>
        <row r="15">
          <cell r="B15" t="str">
            <v>Cost of Sales</v>
          </cell>
          <cell r="C15">
            <v>286377398.19213402</v>
          </cell>
          <cell r="D15">
            <v>106575297.77777778</v>
          </cell>
          <cell r="E15">
            <v>115837197.77777778</v>
          </cell>
          <cell r="F15">
            <v>182862226.66666666</v>
          </cell>
          <cell r="G15">
            <v>405274722.22222221</v>
          </cell>
          <cell r="H15">
            <v>1317304983.1305969</v>
          </cell>
          <cell r="I15">
            <v>99673282.442748085</v>
          </cell>
          <cell r="J15">
            <v>109342030.53435114</v>
          </cell>
          <cell r="K15">
            <v>170258290.07633588</v>
          </cell>
          <cell r="L15">
            <v>379273603.05343509</v>
          </cell>
          <cell r="M15">
            <v>99584244.274809152</v>
          </cell>
          <cell r="N15">
            <v>93360229.007633582</v>
          </cell>
          <cell r="O15">
            <v>118936030.53435114</v>
          </cell>
          <cell r="P15">
            <v>311880503.81679392</v>
          </cell>
          <cell r="Q15">
            <v>94023755.725190833</v>
          </cell>
          <cell r="R15">
            <v>89875648.854961827</v>
          </cell>
          <cell r="S15">
            <v>120223374.04580152</v>
          </cell>
          <cell r="T15">
            <v>304122778.62595415</v>
          </cell>
          <cell r="U15">
            <v>107829343.51145038</v>
          </cell>
          <cell r="V15">
            <v>115432694.65648854</v>
          </cell>
          <cell r="W15">
            <v>164392900.76335877</v>
          </cell>
          <cell r="X15">
            <v>387654938.93129766</v>
          </cell>
          <cell r="Y15">
            <v>1382931824.4274807</v>
          </cell>
        </row>
        <row r="16">
          <cell r="B16" t="str">
            <v>COS Returns &amp; Allowances</v>
          </cell>
          <cell r="C16">
            <v>-10854493.620039999</v>
          </cell>
          <cell r="D16">
            <v>-6091766.666666666</v>
          </cell>
          <cell r="E16">
            <v>-7144654.0740740737</v>
          </cell>
          <cell r="F16">
            <v>-9325663.7037037034</v>
          </cell>
          <cell r="G16">
            <v>-22562084.44444444</v>
          </cell>
          <cell r="H16">
            <v>-62006391.282864667</v>
          </cell>
          <cell r="I16">
            <v>-4511267.1755725192</v>
          </cell>
          <cell r="J16">
            <v>-4949862.5954198474</v>
          </cell>
          <cell r="K16">
            <v>-7706748.0916030528</v>
          </cell>
          <cell r="L16">
            <v>-17167877.86259542</v>
          </cell>
          <cell r="M16">
            <v>-4511267.1755725192</v>
          </cell>
          <cell r="N16">
            <v>-4229312.9770992361</v>
          </cell>
          <cell r="O16">
            <v>-5388458.0152671756</v>
          </cell>
          <cell r="P16">
            <v>-14129038.167938929</v>
          </cell>
          <cell r="Q16">
            <v>-4260641.2213740461</v>
          </cell>
          <cell r="R16">
            <v>-4072671.7557251905</v>
          </cell>
          <cell r="S16">
            <v>-5451114.5038167937</v>
          </cell>
          <cell r="T16">
            <v>-13784427.480916031</v>
          </cell>
          <cell r="U16">
            <v>-4887206.1068702284</v>
          </cell>
          <cell r="V16">
            <v>-5231816.7938931296</v>
          </cell>
          <cell r="W16">
            <v>-7456122.1374045797</v>
          </cell>
          <cell r="X16">
            <v>-17575145.038167939</v>
          </cell>
          <cell r="Y16">
            <v>-62656488.549618319</v>
          </cell>
        </row>
        <row r="17">
          <cell r="B17" t="str">
            <v>Freight-In</v>
          </cell>
          <cell r="C17">
            <v>520142.02027599997</v>
          </cell>
          <cell r="D17">
            <v>197037.03703703702</v>
          </cell>
          <cell r="E17">
            <v>212592.59259259258</v>
          </cell>
          <cell r="F17">
            <v>340000</v>
          </cell>
          <cell r="G17">
            <v>749629.62962962966</v>
          </cell>
          <cell r="H17">
            <v>2347536.7934904951</v>
          </cell>
          <cell r="I17">
            <v>197862.59541984732</v>
          </cell>
          <cell r="J17">
            <v>217099.23664122136</v>
          </cell>
          <cell r="K17">
            <v>287312.97709923662</v>
          </cell>
          <cell r="L17">
            <v>702274.8091603053</v>
          </cell>
          <cell r="M17">
            <v>187969.46564885497</v>
          </cell>
          <cell r="N17">
            <v>176221.37404580152</v>
          </cell>
          <cell r="O17">
            <v>212702.29007633586</v>
          </cell>
          <cell r="P17">
            <v>576893.12977099232</v>
          </cell>
          <cell r="Q17">
            <v>158839.69465648854</v>
          </cell>
          <cell r="R17">
            <v>151832.06106870229</v>
          </cell>
          <cell r="S17">
            <v>203221.37404580152</v>
          </cell>
          <cell r="T17">
            <v>513893.12977099238</v>
          </cell>
          <cell r="U17">
            <v>192916.03053435113</v>
          </cell>
          <cell r="V17">
            <v>206519.08396946563</v>
          </cell>
          <cell r="W17">
            <v>277969.46564885497</v>
          </cell>
          <cell r="X17">
            <v>677404.58015267178</v>
          </cell>
          <cell r="Y17">
            <v>2470465.6488549616</v>
          </cell>
        </row>
        <row r="18">
          <cell r="B18" t="str">
            <v>Purchase Discount &amp; Rebates</v>
          </cell>
          <cell r="C18">
            <v>-2735609.6824559998</v>
          </cell>
          <cell r="D18">
            <v>-908888.88888888888</v>
          </cell>
          <cell r="E18">
            <v>-982962.96296296292</v>
          </cell>
          <cell r="F18">
            <v>-1571111.111111111</v>
          </cell>
          <cell r="G18">
            <v>-3462962.9629629627</v>
          </cell>
          <cell r="H18">
            <v>-12088964.951836783</v>
          </cell>
          <cell r="I18">
            <v>-949740.45801526704</v>
          </cell>
          <cell r="J18">
            <v>-1042076.3358778626</v>
          </cell>
          <cell r="K18">
            <v>-1622473.2824427481</v>
          </cell>
          <cell r="L18">
            <v>-3614290.0763358776</v>
          </cell>
          <cell r="M18">
            <v>-949740.45801526704</v>
          </cell>
          <cell r="N18">
            <v>-890381.67938931286</v>
          </cell>
          <cell r="O18">
            <v>-1134412.213740458</v>
          </cell>
          <cell r="P18">
            <v>-2974534.3511450384</v>
          </cell>
          <cell r="Q18">
            <v>-896977.09923664108</v>
          </cell>
          <cell r="R18">
            <v>-857404.58015267178</v>
          </cell>
          <cell r="S18">
            <v>-1147603.0534351144</v>
          </cell>
          <cell r="T18">
            <v>-2901984.7328244271</v>
          </cell>
          <cell r="U18">
            <v>-1028885.4961832061</v>
          </cell>
          <cell r="V18">
            <v>-1101435.1145038167</v>
          </cell>
          <cell r="W18">
            <v>-1569709.9236641224</v>
          </cell>
          <cell r="X18">
            <v>-3700030.5343511449</v>
          </cell>
          <cell r="Y18">
            <v>-13190839.694656488</v>
          </cell>
        </row>
        <row r="19">
          <cell r="B19" t="str">
            <v>Reserve for S, R&amp;A</v>
          </cell>
          <cell r="C19">
            <v>0</v>
          </cell>
          <cell r="D19">
            <v>740.74074074074065</v>
          </cell>
          <cell r="E19">
            <v>740.74074074074065</v>
          </cell>
          <cell r="F19">
            <v>740.74074074074065</v>
          </cell>
          <cell r="G19">
            <v>2222.2222222222217</v>
          </cell>
          <cell r="H19">
            <v>2222.2222222222217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</row>
        <row r="20">
          <cell r="B20" t="str">
            <v>Excess and Obsolete Reserve</v>
          </cell>
          <cell r="C20">
            <v>332581.59236200002</v>
          </cell>
          <cell r="D20">
            <v>100379.25925925926</v>
          </cell>
          <cell r="E20">
            <v>117728.88888888888</v>
          </cell>
          <cell r="F20">
            <v>153666.66666666666</v>
          </cell>
          <cell r="G20">
            <v>371774.81481481483</v>
          </cell>
          <cell r="H20">
            <v>1157515.677208236</v>
          </cell>
          <cell r="I20">
            <v>98931.29770992366</v>
          </cell>
          <cell r="J20">
            <v>108549.61832061068</v>
          </cell>
          <cell r="K20">
            <v>169007.63358778626</v>
          </cell>
          <cell r="L20">
            <v>376488.5496183206</v>
          </cell>
          <cell r="M20">
            <v>98931.29770992366</v>
          </cell>
          <cell r="N20">
            <v>92748.091603053428</v>
          </cell>
          <cell r="O20">
            <v>118167.9389312977</v>
          </cell>
          <cell r="P20">
            <v>309847.32824427477</v>
          </cell>
          <cell r="Q20">
            <v>93435.114503816789</v>
          </cell>
          <cell r="R20">
            <v>89312.977099236639</v>
          </cell>
          <cell r="S20">
            <v>119541.98473282442</v>
          </cell>
          <cell r="T20">
            <v>302290.07633587788</v>
          </cell>
          <cell r="U20">
            <v>107175.57251908396</v>
          </cell>
          <cell r="V20">
            <v>114732.82442748091</v>
          </cell>
          <cell r="W20">
            <v>163511.45038167937</v>
          </cell>
          <cell r="X20">
            <v>385419.84732824424</v>
          </cell>
          <cell r="Y20">
            <v>1374045.8015267174</v>
          </cell>
        </row>
        <row r="21">
          <cell r="B21" t="str">
            <v>Other</v>
          </cell>
          <cell r="C21">
            <v>0</v>
          </cell>
          <cell r="D21">
            <v>-765391.8518518518</v>
          </cell>
          <cell r="E21">
            <v>-897680</v>
          </cell>
          <cell r="F21">
            <v>-1171711.111111111</v>
          </cell>
          <cell r="G21">
            <v>-2834782.9629629627</v>
          </cell>
          <cell r="H21">
            <v>-2834782.9629629627</v>
          </cell>
          <cell r="I21">
            <v>-405618.32061068702</v>
          </cell>
          <cell r="J21">
            <v>-445053.43511450384</v>
          </cell>
          <cell r="K21">
            <v>-692931.2977099237</v>
          </cell>
          <cell r="L21">
            <v>-1543603.0534351147</v>
          </cell>
          <cell r="M21">
            <v>-405618.32061068702</v>
          </cell>
          <cell r="N21">
            <v>-380267.17557251907</v>
          </cell>
          <cell r="O21">
            <v>-484488.54961832054</v>
          </cell>
          <cell r="P21">
            <v>-1270374.0458015269</v>
          </cell>
          <cell r="Q21">
            <v>-383083.96946564887</v>
          </cell>
          <cell r="R21">
            <v>-366183.2061068702</v>
          </cell>
          <cell r="S21">
            <v>-490122.13740458013</v>
          </cell>
          <cell r="T21">
            <v>-1239389.3129770993</v>
          </cell>
          <cell r="U21">
            <v>-439419.84732824424</v>
          </cell>
          <cell r="V21">
            <v>-470404.58015267173</v>
          </cell>
          <cell r="W21">
            <v>-670396.94656488544</v>
          </cell>
          <cell r="X21">
            <v>-1580221.3740458016</v>
          </cell>
          <cell r="Y21">
            <v>-5633587.7862595422</v>
          </cell>
        </row>
        <row r="22">
          <cell r="B22" t="str">
            <v xml:space="preserve">     Total Cost of Sales</v>
          </cell>
          <cell r="C22">
            <v>273640018.502276</v>
          </cell>
          <cell r="D22">
            <v>99107407.407407388</v>
          </cell>
          <cell r="E22">
            <v>107142962.96296297</v>
          </cell>
          <cell r="F22">
            <v>171288148.14814815</v>
          </cell>
          <cell r="G22">
            <v>377538518.51851845</v>
          </cell>
          <cell r="H22">
            <v>1243882118.6258535</v>
          </cell>
          <cell r="I22">
            <v>94103450.381679401</v>
          </cell>
          <cell r="J22">
            <v>103230687.02290076</v>
          </cell>
          <cell r="K22">
            <v>160692458.01526719</v>
          </cell>
          <cell r="L22">
            <v>358026595.41984725</v>
          </cell>
          <cell r="M22">
            <v>94004519.083969474</v>
          </cell>
          <cell r="N22">
            <v>88129236.641221374</v>
          </cell>
          <cell r="O22">
            <v>112259541.98473282</v>
          </cell>
          <cell r="P22">
            <v>294393297.70992368</v>
          </cell>
          <cell r="Q22">
            <v>88735328.24427481</v>
          </cell>
          <cell r="R22">
            <v>84820534.351145029</v>
          </cell>
          <cell r="S22">
            <v>113457297.70992365</v>
          </cell>
          <cell r="T22">
            <v>287013160.30534351</v>
          </cell>
          <cell r="U22">
            <v>101773923.66412213</v>
          </cell>
          <cell r="V22">
            <v>108950290.07633586</v>
          </cell>
          <cell r="W22">
            <v>155138152.6717557</v>
          </cell>
          <cell r="X22">
            <v>365862366.41221368</v>
          </cell>
          <cell r="Y22">
            <v>1305295419.8473282</v>
          </cell>
        </row>
        <row r="24">
          <cell r="B24" t="str">
            <v>Gross Profit</v>
          </cell>
          <cell r="C24">
            <v>15086945.042741895</v>
          </cell>
          <cell r="D24">
            <v>5040740.7407407463</v>
          </cell>
          <cell r="E24">
            <v>5449629.629629612</v>
          </cell>
          <cell r="F24">
            <v>8711851.8518518209</v>
          </cell>
          <cell r="G24">
            <v>19202222.222222269</v>
          </cell>
          <cell r="H24">
            <v>64325159.837510824</v>
          </cell>
          <cell r="I24">
            <v>4827847.3282442689</v>
          </cell>
          <cell r="J24">
            <v>5318931.297709927</v>
          </cell>
          <cell r="K24">
            <v>8315175.5725190639</v>
          </cell>
          <cell r="L24">
            <v>18461954.198473334</v>
          </cell>
          <cell r="M24">
            <v>4926778.6259541959</v>
          </cell>
          <cell r="N24">
            <v>4618854.9618320614</v>
          </cell>
          <cell r="O24">
            <v>5908396.946564883</v>
          </cell>
          <cell r="P24">
            <v>15454030.53435111</v>
          </cell>
          <cell r="Q24">
            <v>4699786.2595419884</v>
          </cell>
          <cell r="R24">
            <v>4492442.7480915934</v>
          </cell>
          <cell r="S24">
            <v>6084687.0229007751</v>
          </cell>
          <cell r="T24">
            <v>15276916.030534327</v>
          </cell>
          <cell r="U24">
            <v>5401648.8549618274</v>
          </cell>
          <cell r="V24">
            <v>5782534.3511450589</v>
          </cell>
          <cell r="W24">
            <v>8373297.7099236846</v>
          </cell>
          <cell r="X24">
            <v>19557480.916030586</v>
          </cell>
          <cell r="Y24">
            <v>68750381.679389238</v>
          </cell>
        </row>
        <row r="25">
          <cell r="B25" t="str">
            <v>% of Net Sales</v>
          </cell>
          <cell r="C25">
            <v>5.2253329088156185E-2</v>
          </cell>
          <cell r="D25">
            <v>4.8399715504978721E-2</v>
          </cell>
          <cell r="E25">
            <v>4.8401315789473529E-2</v>
          </cell>
          <cell r="F25">
            <v>4.8399176954732344E-2</v>
          </cell>
          <cell r="G25">
            <v>4.8399925317401164E-2</v>
          </cell>
          <cell r="H25">
            <v>4.9170464724113072E-2</v>
          </cell>
          <cell r="I25">
            <v>4.8799999999999941E-2</v>
          </cell>
          <cell r="J25">
            <v>4.900000000000003E-2</v>
          </cell>
          <cell r="K25">
            <v>4.9199999999999883E-2</v>
          </cell>
          <cell r="L25">
            <v>4.9037226277372406E-2</v>
          </cell>
          <cell r="M25">
            <v>4.9799999999999969E-2</v>
          </cell>
          <cell r="N25">
            <v>4.9800000000000004E-2</v>
          </cell>
          <cell r="O25">
            <v>4.9999999999999982E-2</v>
          </cell>
          <cell r="P25">
            <v>4.987627494456752E-2</v>
          </cell>
          <cell r="Q25">
            <v>5.0300000000000039E-2</v>
          </cell>
          <cell r="R25">
            <v>5.02999999999999E-2</v>
          </cell>
          <cell r="S25">
            <v>5.0900000000000098E-2</v>
          </cell>
          <cell r="T25">
            <v>5.0537272727272653E-2</v>
          </cell>
          <cell r="U25">
            <v>5.0399999999999959E-2</v>
          </cell>
          <cell r="V25">
            <v>5.0400000000000181E-2</v>
          </cell>
          <cell r="W25">
            <v>5.1209243697479118E-2</v>
          </cell>
          <cell r="X25">
            <v>5.0743315508021525E-2</v>
          </cell>
          <cell r="Y25">
            <v>5.0034999999999948E-2</v>
          </cell>
        </row>
        <row r="26">
          <cell r="G26">
            <v>4.80674062906001E-2</v>
          </cell>
          <cell r="M26" t="str">
            <v/>
          </cell>
          <cell r="Q26" t="str">
            <v/>
          </cell>
          <cell r="S26" t="str">
            <v/>
          </cell>
        </row>
        <row r="27">
          <cell r="B27" t="str">
            <v>OTHER REVENUE, NET</v>
          </cell>
        </row>
        <row r="28">
          <cell r="B28" t="str">
            <v>Advertising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</row>
        <row r="29">
          <cell r="B29" t="str">
            <v>Sales Programs</v>
          </cell>
          <cell r="C29">
            <v>71910.147817999998</v>
          </cell>
          <cell r="D29">
            <v>38185.185185185182</v>
          </cell>
          <cell r="E29">
            <v>96851.851851851839</v>
          </cell>
          <cell r="F29">
            <v>132333.33333333331</v>
          </cell>
          <cell r="G29">
            <v>267370.37037037034</v>
          </cell>
          <cell r="H29">
            <v>524030.66619065916</v>
          </cell>
          <cell r="I29">
            <v>45596.183206106871</v>
          </cell>
          <cell r="J29">
            <v>25798.473282442748</v>
          </cell>
          <cell r="K29">
            <v>82110.687022900762</v>
          </cell>
          <cell r="L29">
            <v>153505.3435114504</v>
          </cell>
          <cell r="M29">
            <v>26302.290076335878</v>
          </cell>
          <cell r="N29">
            <v>26302.290076335878</v>
          </cell>
          <cell r="O29">
            <v>106754.96183206106</v>
          </cell>
          <cell r="P29">
            <v>159359.54198473282</v>
          </cell>
          <cell r="Q29">
            <v>12742.748091603053</v>
          </cell>
          <cell r="R29">
            <v>18212.213740458013</v>
          </cell>
          <cell r="S29">
            <v>82110.687022900762</v>
          </cell>
          <cell r="T29">
            <v>113065.64885496182</v>
          </cell>
          <cell r="U29">
            <v>26302.290076335878</v>
          </cell>
          <cell r="V29">
            <v>55844.274809160306</v>
          </cell>
          <cell r="W29">
            <v>92183.969465648857</v>
          </cell>
          <cell r="X29">
            <v>174330.53435114503</v>
          </cell>
          <cell r="Y29">
            <v>600261.06870229007</v>
          </cell>
        </row>
        <row r="30">
          <cell r="B30" t="str">
            <v>Promotions</v>
          </cell>
          <cell r="C30">
            <v>451311.972404</v>
          </cell>
          <cell r="D30">
            <v>153081.48148148146</v>
          </cell>
          <cell r="E30">
            <v>61703.703703703701</v>
          </cell>
          <cell r="F30">
            <v>172666.66666666666</v>
          </cell>
          <cell r="G30">
            <v>387451.8518518518</v>
          </cell>
          <cell r="H30">
            <v>1785964.6927053144</v>
          </cell>
          <cell r="I30">
            <v>53540.458015267177</v>
          </cell>
          <cell r="J30">
            <v>93769.465648854952</v>
          </cell>
          <cell r="K30">
            <v>201485.49618320609</v>
          </cell>
          <cell r="L30">
            <v>348795.41984732822</v>
          </cell>
          <cell r="M30">
            <v>70822.900763358775</v>
          </cell>
          <cell r="N30">
            <v>55555.725190839694</v>
          </cell>
          <cell r="O30">
            <v>269214.50381679391</v>
          </cell>
          <cell r="P30">
            <v>395593.12977099238</v>
          </cell>
          <cell r="Q30">
            <v>120021.37404580152</v>
          </cell>
          <cell r="R30">
            <v>94849.61832061068</v>
          </cell>
          <cell r="S30">
            <v>263546.56488549616</v>
          </cell>
          <cell r="T30">
            <v>478417.55725190835</v>
          </cell>
          <cell r="U30">
            <v>76319.083969465646</v>
          </cell>
          <cell r="V30">
            <v>193315.26717557252</v>
          </cell>
          <cell r="W30">
            <v>210237.40458015265</v>
          </cell>
          <cell r="X30">
            <v>479871.7557251908</v>
          </cell>
          <cell r="Y30">
            <v>1702677.8625954196</v>
          </cell>
        </row>
        <row r="31">
          <cell r="B31" t="str">
            <v>Coop Advertising, Net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</row>
        <row r="32">
          <cell r="B32" t="str">
            <v>Vendor Mailings, Net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</row>
        <row r="33">
          <cell r="B33" t="str">
            <v>Shows, Net</v>
          </cell>
          <cell r="C33">
            <v>65367.451725999999</v>
          </cell>
          <cell r="D33">
            <v>13629.62962962963</v>
          </cell>
          <cell r="E33">
            <v>35111.111111111109</v>
          </cell>
          <cell r="F33">
            <v>10000</v>
          </cell>
          <cell r="G33">
            <v>58740.740740740737</v>
          </cell>
          <cell r="H33">
            <v>268345.45539906184</v>
          </cell>
          <cell r="I33">
            <v>2977.0992366412211</v>
          </cell>
          <cell r="J33">
            <v>42893.129770992367</v>
          </cell>
          <cell r="K33">
            <v>26870.229007633588</v>
          </cell>
          <cell r="L33">
            <v>72740.458015267184</v>
          </cell>
          <cell r="M33">
            <v>20763.358778625952</v>
          </cell>
          <cell r="N33">
            <v>22282.442748091602</v>
          </cell>
          <cell r="O33">
            <v>24580.152671755724</v>
          </cell>
          <cell r="P33">
            <v>67625.954198473279</v>
          </cell>
          <cell r="Q33">
            <v>9083.9694656488555</v>
          </cell>
          <cell r="R33">
            <v>18160.305343511449</v>
          </cell>
          <cell r="S33">
            <v>19236.641221374044</v>
          </cell>
          <cell r="T33">
            <v>46480.916030534354</v>
          </cell>
          <cell r="U33">
            <v>25343.511450381677</v>
          </cell>
          <cell r="V33">
            <v>26099.236641221374</v>
          </cell>
          <cell r="W33">
            <v>12061.068702290077</v>
          </cell>
          <cell r="X33">
            <v>63503.816793893122</v>
          </cell>
          <cell r="Y33">
            <v>250351.14503816795</v>
          </cell>
        </row>
        <row r="34">
          <cell r="B34" t="str">
            <v>Catalog &amp; Pub, Net</v>
          </cell>
          <cell r="C34">
            <v>221415.57208000001</v>
          </cell>
          <cell r="D34">
            <v>64865.92592592592</v>
          </cell>
          <cell r="E34">
            <v>206398.51851851851</v>
          </cell>
          <cell r="F34">
            <v>70894.074074074073</v>
          </cell>
          <cell r="G34">
            <v>342158.51851851854</v>
          </cell>
          <cell r="H34">
            <v>1095679.6129724705</v>
          </cell>
          <cell r="I34">
            <v>26736.641221374044</v>
          </cell>
          <cell r="J34">
            <v>36812.977099236639</v>
          </cell>
          <cell r="K34">
            <v>63091.603053435108</v>
          </cell>
          <cell r="L34">
            <v>126641.2213740458</v>
          </cell>
          <cell r="M34">
            <v>55362.595419847326</v>
          </cell>
          <cell r="N34">
            <v>38339.694656488551</v>
          </cell>
          <cell r="O34">
            <v>63091.603053435108</v>
          </cell>
          <cell r="P34">
            <v>156793.89312977099</v>
          </cell>
          <cell r="Q34">
            <v>55362.595419847326</v>
          </cell>
          <cell r="R34">
            <v>36812.977099236639</v>
          </cell>
          <cell r="S34">
            <v>102938.93129770992</v>
          </cell>
          <cell r="T34">
            <v>195114.50381679391</v>
          </cell>
          <cell r="U34">
            <v>56889.312977099231</v>
          </cell>
          <cell r="V34">
            <v>95591.603053435116</v>
          </cell>
          <cell r="W34">
            <v>112328.24427480916</v>
          </cell>
          <cell r="X34">
            <v>264809.16030534351</v>
          </cell>
          <cell r="Y34">
            <v>743358.77862595418</v>
          </cell>
        </row>
        <row r="35">
          <cell r="B35" t="str">
            <v>Electronic Media, Net</v>
          </cell>
          <cell r="C35">
            <v>0</v>
          </cell>
          <cell r="D35">
            <v>81214.814814814803</v>
          </cell>
          <cell r="E35">
            <v>81214.814814814803</v>
          </cell>
          <cell r="F35">
            <v>81214.814814814803</v>
          </cell>
          <cell r="G35">
            <v>243644.44444444441</v>
          </cell>
          <cell r="H35">
            <v>243644.44444444441</v>
          </cell>
          <cell r="I35">
            <v>68064.122137404571</v>
          </cell>
          <cell r="J35">
            <v>68064.122137404571</v>
          </cell>
          <cell r="K35">
            <v>144400</v>
          </cell>
          <cell r="L35">
            <v>280528.24427480914</v>
          </cell>
          <cell r="M35">
            <v>68064.122137404571</v>
          </cell>
          <cell r="N35">
            <v>68063.358778625945</v>
          </cell>
          <cell r="O35">
            <v>144399.23664122136</v>
          </cell>
          <cell r="P35">
            <v>280526.71755725192</v>
          </cell>
          <cell r="Q35">
            <v>68063.358778625945</v>
          </cell>
          <cell r="R35">
            <v>68063.358778625945</v>
          </cell>
          <cell r="S35">
            <v>220735.11450381679</v>
          </cell>
          <cell r="T35">
            <v>356861.83206106868</v>
          </cell>
          <cell r="U35">
            <v>68063.358778625945</v>
          </cell>
          <cell r="V35">
            <v>68063.358778625945</v>
          </cell>
          <cell r="W35">
            <v>220735.11450381679</v>
          </cell>
          <cell r="X35">
            <v>356861.83206106868</v>
          </cell>
          <cell r="Y35">
            <v>1274778.6259541984</v>
          </cell>
        </row>
        <row r="36">
          <cell r="B36" t="str">
            <v>Mktg Projects Other, Net</v>
          </cell>
          <cell r="C36">
            <v>236926.92526799999</v>
          </cell>
          <cell r="D36">
            <v>-29865.925925925923</v>
          </cell>
          <cell r="E36">
            <v>-161650.37037037036</v>
          </cell>
          <cell r="F36">
            <v>-77849.62962962962</v>
          </cell>
          <cell r="G36">
            <v>-269365.9259259259</v>
          </cell>
          <cell r="H36">
            <v>585230.9352314953</v>
          </cell>
          <cell r="I36">
            <v>4580.1526717557254</v>
          </cell>
          <cell r="J36">
            <v>4580.1526717557254</v>
          </cell>
          <cell r="K36">
            <v>4580.1526717557254</v>
          </cell>
          <cell r="L36">
            <v>13740.458015267177</v>
          </cell>
          <cell r="M36">
            <v>4580.1526717557254</v>
          </cell>
          <cell r="N36">
            <v>4580.1526717557254</v>
          </cell>
          <cell r="O36">
            <v>4580.1526717557254</v>
          </cell>
          <cell r="P36">
            <v>13740.458015267177</v>
          </cell>
          <cell r="Q36">
            <v>4580.1526717557254</v>
          </cell>
          <cell r="R36">
            <v>4580.1526717557254</v>
          </cell>
          <cell r="S36">
            <v>4580.1526717557254</v>
          </cell>
          <cell r="T36">
            <v>13740.458015267177</v>
          </cell>
          <cell r="U36">
            <v>4580.1526717557254</v>
          </cell>
          <cell r="V36">
            <v>4580.1526717557254</v>
          </cell>
          <cell r="W36">
            <v>4580.1526717557254</v>
          </cell>
          <cell r="X36">
            <v>13740.458015267177</v>
          </cell>
          <cell r="Y36">
            <v>54961.832061068708</v>
          </cell>
        </row>
        <row r="37">
          <cell r="B37" t="str">
            <v xml:space="preserve">     Total Advertising &amp; Promo</v>
          </cell>
          <cell r="C37">
            <v>1046932.0692960001</v>
          </cell>
          <cell r="D37">
            <v>321111.11111111107</v>
          </cell>
          <cell r="E37">
            <v>319629.62962962966</v>
          </cell>
          <cell r="F37">
            <v>389259.25925925927</v>
          </cell>
          <cell r="G37">
            <v>1030000</v>
          </cell>
          <cell r="H37">
            <v>4502895.8069434455</v>
          </cell>
          <cell r="I37">
            <v>201494.6564885496</v>
          </cell>
          <cell r="J37">
            <v>271918.32061068696</v>
          </cell>
          <cell r="K37">
            <v>522538.16793893126</v>
          </cell>
          <cell r="L37">
            <v>995951.14503816795</v>
          </cell>
          <cell r="M37">
            <v>245895.41984732822</v>
          </cell>
          <cell r="N37">
            <v>215123.66412213739</v>
          </cell>
          <cell r="O37">
            <v>612620.61068702291</v>
          </cell>
          <cell r="P37">
            <v>1073639.6946564885</v>
          </cell>
          <cell r="Q37">
            <v>269854.19847328239</v>
          </cell>
          <cell r="R37">
            <v>240678.62595419845</v>
          </cell>
          <cell r="S37">
            <v>693148.0916030535</v>
          </cell>
          <cell r="T37">
            <v>1203680.9160305343</v>
          </cell>
          <cell r="U37">
            <v>257497.70992366408</v>
          </cell>
          <cell r="V37">
            <v>443493.89312977094</v>
          </cell>
          <cell r="W37">
            <v>652125.95419847325</v>
          </cell>
          <cell r="X37">
            <v>1353117.5572519084</v>
          </cell>
          <cell r="Y37">
            <v>4626389.3129770998</v>
          </cell>
        </row>
        <row r="39">
          <cell r="B39" t="str">
            <v>MISC REVENUE</v>
          </cell>
        </row>
        <row r="40">
          <cell r="B40" t="str">
            <v>Spiff Admin Fees</v>
          </cell>
          <cell r="C40">
            <v>19020.86147</v>
          </cell>
          <cell r="D40">
            <v>6296.2962962962956</v>
          </cell>
          <cell r="E40">
            <v>6296.2962962962956</v>
          </cell>
          <cell r="F40">
            <v>6296.2962962962956</v>
          </cell>
          <cell r="G40">
            <v>18888.888888888887</v>
          </cell>
          <cell r="H40">
            <v>81298.840602228185</v>
          </cell>
          <cell r="I40">
            <v>7251.9083969465646</v>
          </cell>
          <cell r="J40">
            <v>7251.9083969465646</v>
          </cell>
          <cell r="K40">
            <v>7251.9083969465646</v>
          </cell>
          <cell r="L40">
            <v>21755.725190839694</v>
          </cell>
          <cell r="M40">
            <v>7251.9083969465646</v>
          </cell>
          <cell r="N40">
            <v>7251.9083969465646</v>
          </cell>
          <cell r="O40">
            <v>7251.9083969465646</v>
          </cell>
          <cell r="P40">
            <v>21755.725190839694</v>
          </cell>
          <cell r="Q40">
            <v>7251.9083969465646</v>
          </cell>
          <cell r="R40">
            <v>7251.9083969465646</v>
          </cell>
          <cell r="S40">
            <v>7251.9083969465646</v>
          </cell>
          <cell r="T40">
            <v>21755.725190839694</v>
          </cell>
          <cell r="U40">
            <v>7251.9083969465646</v>
          </cell>
          <cell r="V40">
            <v>7251.9083969465646</v>
          </cell>
          <cell r="W40">
            <v>7251.9083969465646</v>
          </cell>
          <cell r="X40">
            <v>21755.725190839694</v>
          </cell>
          <cell r="Y40">
            <v>87022.900763358775</v>
          </cell>
        </row>
        <row r="41">
          <cell r="B41" t="str">
            <v>Technical Education, net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 t="str">
            <v>0</v>
          </cell>
          <cell r="J41" t="str">
            <v>0</v>
          </cell>
          <cell r="K41">
            <v>-90251.145038167931</v>
          </cell>
          <cell r="L41">
            <v>-90251.145038167931</v>
          </cell>
          <cell r="M41" t="str">
            <v>0</v>
          </cell>
          <cell r="N41" t="str">
            <v>0</v>
          </cell>
          <cell r="O41">
            <v>-96167.175572519074</v>
          </cell>
          <cell r="P41">
            <v>-96167.175572519074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>
            <v>-186418.32061068702</v>
          </cell>
        </row>
        <row r="42">
          <cell r="B42" t="str">
            <v>Configuration, Net</v>
          </cell>
          <cell r="C42">
            <v>-91420.939263999986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-208198.94916149951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</row>
        <row r="43">
          <cell r="B43" t="str">
            <v>Ingram Financial, Net</v>
          </cell>
          <cell r="C43">
            <v>70143.841747999992</v>
          </cell>
          <cell r="D43">
            <v>27525.555555555555</v>
          </cell>
          <cell r="E43">
            <v>25922.96296296296</v>
          </cell>
          <cell r="F43">
            <v>30370</v>
          </cell>
          <cell r="G43">
            <v>83818.518518518511</v>
          </cell>
          <cell r="H43">
            <v>367594.16689987044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  <cell r="S43" t="str">
            <v>0</v>
          </cell>
          <cell r="T43" t="str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  <cell r="Y43" t="str">
            <v>0</v>
          </cell>
        </row>
        <row r="44">
          <cell r="B44" t="str">
            <v>Vendor Logistics Fee Revenue</v>
          </cell>
          <cell r="C44">
            <v>748930.87749199988</v>
          </cell>
          <cell r="D44">
            <v>526666.66666666663</v>
          </cell>
          <cell r="E44">
            <v>460000</v>
          </cell>
          <cell r="F44">
            <v>573333.33333333326</v>
          </cell>
          <cell r="G44">
            <v>1560000</v>
          </cell>
          <cell r="H44">
            <v>3964286.9667099249</v>
          </cell>
          <cell r="I44">
            <v>478747.32824427477</v>
          </cell>
          <cell r="J44">
            <v>595025.95419847325</v>
          </cell>
          <cell r="K44">
            <v>517515.26717557252</v>
          </cell>
          <cell r="L44">
            <v>1591288.5496183205</v>
          </cell>
          <cell r="M44">
            <v>285446.56488549616</v>
          </cell>
          <cell r="N44">
            <v>305089.31297709921</v>
          </cell>
          <cell r="O44">
            <v>261044.2748091603</v>
          </cell>
          <cell r="P44">
            <v>851580.15267175564</v>
          </cell>
          <cell r="Q44">
            <v>298645.03816793894</v>
          </cell>
          <cell r="R44">
            <v>396568.7022900763</v>
          </cell>
          <cell r="S44">
            <v>329797.70992366411</v>
          </cell>
          <cell r="T44">
            <v>1025011.4503816793</v>
          </cell>
          <cell r="U44">
            <v>633470.99236641219</v>
          </cell>
          <cell r="V44">
            <v>549593.12977099232</v>
          </cell>
          <cell r="W44">
            <v>692567.17557251907</v>
          </cell>
          <cell r="X44">
            <v>1875631.2977099237</v>
          </cell>
          <cell r="Y44">
            <v>5343511.4503816795</v>
          </cell>
        </row>
        <row r="45">
          <cell r="B45" t="str">
            <v>Field Services, Net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29007.633587786258</v>
          </cell>
          <cell r="J45">
            <v>29770.992366412214</v>
          </cell>
          <cell r="K45">
            <v>38931.29770992366</v>
          </cell>
          <cell r="L45">
            <v>97709.923664122136</v>
          </cell>
          <cell r="M45">
            <v>29007.633587786258</v>
          </cell>
          <cell r="N45">
            <v>28244.274809160303</v>
          </cell>
          <cell r="O45">
            <v>34351.145038167939</v>
          </cell>
          <cell r="P45">
            <v>91603.053435114503</v>
          </cell>
          <cell r="Q45">
            <v>28244.274809160303</v>
          </cell>
          <cell r="R45">
            <v>28244.274809160303</v>
          </cell>
          <cell r="S45">
            <v>34351.145038167939</v>
          </cell>
          <cell r="T45">
            <v>90839.694656488544</v>
          </cell>
          <cell r="U45">
            <v>30534.351145038167</v>
          </cell>
          <cell r="V45">
            <v>31297.709923664122</v>
          </cell>
          <cell r="W45">
            <v>39694.656488549619</v>
          </cell>
          <cell r="X45">
            <v>101526.7175572519</v>
          </cell>
          <cell r="Y45">
            <v>381679.38931297709</v>
          </cell>
        </row>
        <row r="46">
          <cell r="B46" t="str">
            <v>Misc. Other, Net</v>
          </cell>
          <cell r="C46">
            <v>0</v>
          </cell>
          <cell r="D46">
            <v>45185.185185185182</v>
          </cell>
          <cell r="E46">
            <v>5185.1851851851852</v>
          </cell>
          <cell r="F46">
            <v>1481.4814814814813</v>
          </cell>
          <cell r="G46">
            <v>51851.851851851847</v>
          </cell>
          <cell r="H46">
            <v>51851.851851851847</v>
          </cell>
          <cell r="I46">
            <v>25446.564885496184</v>
          </cell>
          <cell r="J46">
            <v>25446.564885496184</v>
          </cell>
          <cell r="K46">
            <v>25442.748091603051</v>
          </cell>
          <cell r="L46">
            <v>76335.877862595415</v>
          </cell>
          <cell r="M46">
            <v>25446.564885496184</v>
          </cell>
          <cell r="N46">
            <v>25446.564885496184</v>
          </cell>
          <cell r="O46">
            <v>25442.748091603051</v>
          </cell>
          <cell r="P46">
            <v>76335.877862595415</v>
          </cell>
          <cell r="Q46">
            <v>25446.564885496184</v>
          </cell>
          <cell r="R46">
            <v>25446.564885496184</v>
          </cell>
          <cell r="S46">
            <v>25442.748091603051</v>
          </cell>
          <cell r="T46">
            <v>76335.877862595415</v>
          </cell>
          <cell r="U46">
            <v>25446.564885496184</v>
          </cell>
          <cell r="V46">
            <v>25446.564885496184</v>
          </cell>
          <cell r="W46">
            <v>25442.748091603051</v>
          </cell>
          <cell r="X46">
            <v>76335.877862595415</v>
          </cell>
          <cell r="Y46">
            <v>305343.51145038166</v>
          </cell>
        </row>
        <row r="47">
          <cell r="B47" t="str">
            <v xml:space="preserve">     Total Miscellaneous Revenue</v>
          </cell>
          <cell r="C47">
            <v>746674.64144599985</v>
          </cell>
          <cell r="D47">
            <v>605673.70370370359</v>
          </cell>
          <cell r="E47">
            <v>497404.44444444438</v>
          </cell>
          <cell r="F47">
            <v>611481.11111111101</v>
          </cell>
          <cell r="G47">
            <v>1714559.2592592591</v>
          </cell>
          <cell r="H47">
            <v>4256832.8769023754</v>
          </cell>
          <cell r="I47">
            <v>540453.43511450372</v>
          </cell>
          <cell r="J47">
            <v>657495.41984732822</v>
          </cell>
          <cell r="K47">
            <v>498890.07633587782</v>
          </cell>
          <cell r="L47">
            <v>1696838.9312977099</v>
          </cell>
          <cell r="M47">
            <v>347152.67175572517</v>
          </cell>
          <cell r="N47">
            <v>366032.06106870226</v>
          </cell>
          <cell r="O47">
            <v>231922.90076335878</v>
          </cell>
          <cell r="P47">
            <v>945107.63358778611</v>
          </cell>
          <cell r="Q47">
            <v>359587.78625954199</v>
          </cell>
          <cell r="R47">
            <v>457511.45038167934</v>
          </cell>
          <cell r="S47">
            <v>396843.51145038166</v>
          </cell>
          <cell r="T47">
            <v>1213942.7480916032</v>
          </cell>
          <cell r="U47">
            <v>696703.81679389311</v>
          </cell>
          <cell r="V47">
            <v>613589.31297709921</v>
          </cell>
          <cell r="W47">
            <v>764956.4885496184</v>
          </cell>
          <cell r="X47">
            <v>2075249.6183206108</v>
          </cell>
          <cell r="Y47">
            <v>5931138.9312977102</v>
          </cell>
        </row>
        <row r="49">
          <cell r="B49" t="str">
            <v>Total Other Revenues, Net</v>
          </cell>
          <cell r="C49">
            <v>1793606.710742</v>
          </cell>
          <cell r="D49">
            <v>926784.8148148146</v>
          </cell>
          <cell r="E49">
            <v>817034.07407407404</v>
          </cell>
          <cell r="F49">
            <v>1000740.3703703703</v>
          </cell>
          <cell r="G49">
            <v>2744559.2592592593</v>
          </cell>
          <cell r="H49">
            <v>8759728.6838458218</v>
          </cell>
          <cell r="I49">
            <v>741948.09160305327</v>
          </cell>
          <cell r="J49">
            <v>929413.74045801512</v>
          </cell>
          <cell r="K49">
            <v>1021428.244274809</v>
          </cell>
          <cell r="L49">
            <v>2692790.0763358781</v>
          </cell>
          <cell r="M49">
            <v>593048.09160305338</v>
          </cell>
          <cell r="N49">
            <v>581155.72519083961</v>
          </cell>
          <cell r="O49">
            <v>844543.51145038172</v>
          </cell>
          <cell r="P49">
            <v>2018747.3282442745</v>
          </cell>
          <cell r="Q49">
            <v>629441.98473282438</v>
          </cell>
          <cell r="R49">
            <v>698190.07633587776</v>
          </cell>
          <cell r="S49">
            <v>1089991.6030534352</v>
          </cell>
          <cell r="T49">
            <v>2417623.6641221372</v>
          </cell>
          <cell r="U49">
            <v>954201.52671755722</v>
          </cell>
          <cell r="V49">
            <v>1057083.2061068702</v>
          </cell>
          <cell r="W49">
            <v>1417082.4427480916</v>
          </cell>
          <cell r="X49">
            <v>3428367.1755725192</v>
          </cell>
          <cell r="Y49">
            <v>10557528.24427481</v>
          </cell>
        </row>
        <row r="50">
          <cell r="C50">
            <v>6.1737683812302779E-3</v>
          </cell>
          <cell r="G50">
            <v>6.8702384274446629E-3</v>
          </cell>
        </row>
        <row r="51">
          <cell r="B51" t="str">
            <v>External Net Sales</v>
          </cell>
          <cell r="C51">
            <v>290520570.25575989</v>
          </cell>
          <cell r="D51">
            <v>105074932.96296296</v>
          </cell>
          <cell r="E51">
            <v>113409626.66666666</v>
          </cell>
          <cell r="F51">
            <v>181000740.37037033</v>
          </cell>
          <cell r="G51">
            <v>399485300</v>
          </cell>
          <cell r="H51">
            <v>1316967007.1472101</v>
          </cell>
          <cell r="I51">
            <v>99673245.801526725</v>
          </cell>
          <cell r="J51">
            <v>109479032.0610687</v>
          </cell>
          <cell r="K51">
            <v>170029061.83206105</v>
          </cell>
          <cell r="L51">
            <v>379181339.69465649</v>
          </cell>
          <cell r="M51">
            <v>99524345.801526725</v>
          </cell>
          <cell r="N51">
            <v>93329247.328244269</v>
          </cell>
          <cell r="O51">
            <v>119012482.44274808</v>
          </cell>
          <cell r="P51">
            <v>311866075.57251906</v>
          </cell>
          <cell r="Q51">
            <v>94064556.48854962</v>
          </cell>
          <cell r="R51">
            <v>90011167.1755725</v>
          </cell>
          <cell r="S51">
            <v>120631976.33587787</v>
          </cell>
          <cell r="T51">
            <v>304707700</v>
          </cell>
          <cell r="U51">
            <v>108129774.04580152</v>
          </cell>
          <cell r="V51">
            <v>115789907.63358779</v>
          </cell>
          <cell r="W51">
            <v>164928532.82442749</v>
          </cell>
          <cell r="X51">
            <v>388848214.50381678</v>
          </cell>
          <cell r="Y51">
            <v>1384603329.7709923</v>
          </cell>
        </row>
        <row r="53">
          <cell r="B53" t="str">
            <v>Gross Profit On Revenues</v>
          </cell>
          <cell r="C53">
            <v>16880551.753483895</v>
          </cell>
          <cell r="D53">
            <v>5967525.5555555606</v>
          </cell>
          <cell r="E53">
            <v>6266663.7037036857</v>
          </cell>
          <cell r="F53">
            <v>9712592.2222221904</v>
          </cell>
          <cell r="G53">
            <v>21946781.48148153</v>
          </cell>
          <cell r="H53">
            <v>73084888.521356925</v>
          </cell>
          <cell r="I53">
            <v>5569795.4198473226</v>
          </cell>
          <cell r="J53">
            <v>6248345.0381679423</v>
          </cell>
          <cell r="K53">
            <v>9336603.8167938739</v>
          </cell>
          <cell r="L53">
            <v>21154744.274809211</v>
          </cell>
          <cell r="M53">
            <v>5519826.7175572496</v>
          </cell>
          <cell r="N53">
            <v>5200010.6870229011</v>
          </cell>
          <cell r="O53">
            <v>6752940.4580152649</v>
          </cell>
          <cell r="P53">
            <v>17472777.862595387</v>
          </cell>
          <cell r="Q53">
            <v>5329228.2442748128</v>
          </cell>
          <cell r="R53">
            <v>5190632.8244274715</v>
          </cell>
          <cell r="S53">
            <v>7174678.6259542108</v>
          </cell>
          <cell r="T53">
            <v>17694539.694656465</v>
          </cell>
          <cell r="U53">
            <v>6355850.381679385</v>
          </cell>
          <cell r="V53">
            <v>6839617.5572519293</v>
          </cell>
          <cell r="W53">
            <v>9790380.1526717767</v>
          </cell>
          <cell r="X53">
            <v>22985848.091603104</v>
          </cell>
          <cell r="Y53">
            <v>79307909.923664048</v>
          </cell>
        </row>
        <row r="54">
          <cell r="B54" t="str">
            <v>% of External Net Sales</v>
          </cell>
          <cell r="C54">
            <v>5.8104497518447991E-2</v>
          </cell>
          <cell r="D54">
            <v>5.6793046517184143E-2</v>
          </cell>
          <cell r="E54">
            <v>5.5256893862481803E-2</v>
          </cell>
          <cell r="F54">
            <v>5.3660511014197672E-2</v>
          </cell>
          <cell r="G54">
            <v>5.493764471804477E-2</v>
          </cell>
          <cell r="H54">
            <v>5.5494851522265604E-2</v>
          </cell>
          <cell r="I54">
            <v>5.5880546229407614E-2</v>
          </cell>
          <cell r="J54">
            <v>5.7073440644620804E-2</v>
          </cell>
          <cell r="K54">
            <v>5.4911811640857643E-2</v>
          </cell>
          <cell r="L54">
            <v>5.5790573164398068E-2</v>
          </cell>
          <cell r="M54">
            <v>5.5462074863219794E-2</v>
          </cell>
          <cell r="N54">
            <v>5.5716839424775046E-2</v>
          </cell>
          <cell r="O54">
            <v>5.6741446942456829E-2</v>
          </cell>
          <cell r="P54">
            <v>5.6026542260228601E-2</v>
          </cell>
          <cell r="Q54">
            <v>5.665500846669632E-2</v>
          </cell>
          <cell r="R54">
            <v>5.7666542800215138E-2</v>
          </cell>
          <cell r="S54">
            <v>5.9475761268949282E-2</v>
          </cell>
          <cell r="T54">
            <v>5.8070536762466013E-2</v>
          </cell>
          <cell r="U54">
            <v>5.8779835968094961E-2</v>
          </cell>
          <cell r="V54">
            <v>5.9069202981797055E-2</v>
          </cell>
          <cell r="W54">
            <v>5.936134873093183E-2</v>
          </cell>
          <cell r="X54">
            <v>5.9112649188665579E-2</v>
          </cell>
          <cell r="Y54">
            <v>5.7278433626749441E-2</v>
          </cell>
        </row>
        <row r="56">
          <cell r="B56" t="str">
            <v>OPERATING EXPENSES</v>
          </cell>
        </row>
        <row r="57">
          <cell r="B57" t="str">
            <v>Salaries &amp; Wages</v>
          </cell>
          <cell r="C57">
            <v>5697395.8077719994</v>
          </cell>
          <cell r="D57">
            <v>1902963.135802469</v>
          </cell>
          <cell r="E57">
            <v>1911504.6913580247</v>
          </cell>
          <cell r="F57">
            <v>2905770.6913580247</v>
          </cell>
          <cell r="G57">
            <v>6720238.5185185187</v>
          </cell>
          <cell r="H57">
            <v>24236597.050351523</v>
          </cell>
          <cell r="I57">
            <v>1877235.8299823841</v>
          </cell>
          <cell r="J57">
            <v>1895136.8892190254</v>
          </cell>
          <cell r="K57">
            <v>2434615.1217146218</v>
          </cell>
          <cell r="L57">
            <v>6206987.840916031</v>
          </cell>
          <cell r="M57">
            <v>1861656.0916617734</v>
          </cell>
          <cell r="N57">
            <v>1864405.9733411628</v>
          </cell>
          <cell r="O57">
            <v>2315888.5643100413</v>
          </cell>
          <cell r="P57">
            <v>6041950.6293129772</v>
          </cell>
          <cell r="Q57">
            <v>1877324.1892953615</v>
          </cell>
          <cell r="R57">
            <v>1878449.4352495598</v>
          </cell>
          <cell r="S57">
            <v>2430744.2843863773</v>
          </cell>
          <cell r="T57">
            <v>6186517.9089312982</v>
          </cell>
          <cell r="U57">
            <v>1996896.7354785674</v>
          </cell>
          <cell r="V57">
            <v>2051651.8407457429</v>
          </cell>
          <cell r="W57">
            <v>2560240.4609512622</v>
          </cell>
          <cell r="X57">
            <v>6608789.0371755725</v>
          </cell>
          <cell r="Y57">
            <v>25044245.416335881</v>
          </cell>
        </row>
        <row r="58">
          <cell r="B58" t="str">
            <v>Overtime</v>
          </cell>
          <cell r="C58">
            <v>146555.98635999998</v>
          </cell>
          <cell r="D58">
            <v>16584.444444444442</v>
          </cell>
          <cell r="E58">
            <v>36362.222222222219</v>
          </cell>
          <cell r="F58">
            <v>29979.259259259255</v>
          </cell>
          <cell r="G58">
            <v>82925.925925925912</v>
          </cell>
          <cell r="H58">
            <v>349340.8664935343</v>
          </cell>
          <cell r="I58">
            <v>18943.373045801527</v>
          </cell>
          <cell r="J58">
            <v>19759.848312977101</v>
          </cell>
          <cell r="K58">
            <v>28089.865641221375</v>
          </cell>
          <cell r="L58">
            <v>66793.087</v>
          </cell>
          <cell r="M58">
            <v>18565.758099236638</v>
          </cell>
          <cell r="N58">
            <v>18786.870236641218</v>
          </cell>
          <cell r="O58">
            <v>22313.672259541985</v>
          </cell>
          <cell r="P58">
            <v>59666.300595419845</v>
          </cell>
          <cell r="Q58">
            <v>18527.255381679388</v>
          </cell>
          <cell r="R58">
            <v>17996.45416030534</v>
          </cell>
          <cell r="S58">
            <v>23585.000664122133</v>
          </cell>
          <cell r="T58">
            <v>60108.710206106865</v>
          </cell>
          <cell r="U58">
            <v>20892.938854961831</v>
          </cell>
          <cell r="V58">
            <v>24126.113068702289</v>
          </cell>
          <cell r="W58">
            <v>29458.614458015265</v>
          </cell>
          <cell r="X58">
            <v>74477.666381679388</v>
          </cell>
          <cell r="Y58">
            <v>261045.76418320611</v>
          </cell>
        </row>
        <row r="59">
          <cell r="B59" t="str">
            <v>Temporary Help</v>
          </cell>
          <cell r="C59">
            <v>111016.28623999999</v>
          </cell>
          <cell r="D59">
            <v>15359.259259259259</v>
          </cell>
          <cell r="E59">
            <v>37470.370370370365</v>
          </cell>
          <cell r="F59">
            <v>37316.296296296292</v>
          </cell>
          <cell r="G59">
            <v>90145.925925925912</v>
          </cell>
          <cell r="H59">
            <v>394988.13599074987</v>
          </cell>
          <cell r="I59">
            <v>75903.923633587779</v>
          </cell>
          <cell r="J59">
            <v>20604.702679389313</v>
          </cell>
          <cell r="K59">
            <v>22820.948381679387</v>
          </cell>
          <cell r="L59">
            <v>119329.57469465648</v>
          </cell>
          <cell r="M59">
            <v>67887.969435114501</v>
          </cell>
          <cell r="N59">
            <v>21686.276015267176</v>
          </cell>
          <cell r="O59">
            <v>18526.525213740457</v>
          </cell>
          <cell r="P59">
            <v>108100.77066412214</v>
          </cell>
          <cell r="Q59">
            <v>15735.397465648854</v>
          </cell>
          <cell r="R59">
            <v>17429.943564885496</v>
          </cell>
          <cell r="S59">
            <v>19191.544832061067</v>
          </cell>
          <cell r="T59">
            <v>52356.885862595416</v>
          </cell>
          <cell r="U59">
            <v>27467.045557251909</v>
          </cell>
          <cell r="V59">
            <v>29619.32503053435</v>
          </cell>
          <cell r="W59">
            <v>57724.969946564881</v>
          </cell>
          <cell r="X59">
            <v>114811.34053435114</v>
          </cell>
          <cell r="Y59">
            <v>394598.57175572513</v>
          </cell>
        </row>
        <row r="60">
          <cell r="B60" t="str">
            <v>Bonus Annual</v>
          </cell>
          <cell r="C60">
            <v>178346.42389399998</v>
          </cell>
          <cell r="D60">
            <v>129743.43703703702</v>
          </cell>
          <cell r="E60">
            <v>129743.43703703702</v>
          </cell>
          <cell r="F60">
            <v>129743.43703703702</v>
          </cell>
          <cell r="G60">
            <v>389230.31111111108</v>
          </cell>
          <cell r="H60">
            <v>1365756.4547626353</v>
          </cell>
          <cell r="I60">
            <v>147005.34351145037</v>
          </cell>
          <cell r="J60">
            <v>147005.34351145037</v>
          </cell>
          <cell r="K60">
            <v>147005.34351145037</v>
          </cell>
          <cell r="L60">
            <v>441016.03053435113</v>
          </cell>
          <cell r="M60">
            <v>147005.34351145037</v>
          </cell>
          <cell r="N60">
            <v>147005.34351145037</v>
          </cell>
          <cell r="O60">
            <v>147005.34351145037</v>
          </cell>
          <cell r="P60">
            <v>441016.03053435113</v>
          </cell>
          <cell r="Q60">
            <v>147005.34351145037</v>
          </cell>
          <cell r="R60">
            <v>147005.34351145037</v>
          </cell>
          <cell r="S60">
            <v>147005.34351145037</v>
          </cell>
          <cell r="T60">
            <v>441016.03053435113</v>
          </cell>
          <cell r="U60">
            <v>147005.34351145037</v>
          </cell>
          <cell r="V60">
            <v>147005.34351145037</v>
          </cell>
          <cell r="W60">
            <v>147005.34351145037</v>
          </cell>
          <cell r="X60">
            <v>441016.03053435113</v>
          </cell>
          <cell r="Y60">
            <v>1764064.1221374045</v>
          </cell>
        </row>
        <row r="61">
          <cell r="B61" t="str">
            <v>Other Compensation</v>
          </cell>
          <cell r="C61">
            <v>1323176.690344</v>
          </cell>
          <cell r="D61">
            <v>560648.88888888888</v>
          </cell>
          <cell r="E61">
            <v>508389.62962962961</v>
          </cell>
          <cell r="F61">
            <v>581593.33333333326</v>
          </cell>
          <cell r="G61">
            <v>1650631.8518518517</v>
          </cell>
          <cell r="H61">
            <v>6339545.8000526186</v>
          </cell>
          <cell r="I61">
            <v>630110.86561679386</v>
          </cell>
          <cell r="J61">
            <v>626250.49444732838</v>
          </cell>
          <cell r="K61">
            <v>699383.46100763336</v>
          </cell>
          <cell r="L61">
            <v>1955744.8210717556</v>
          </cell>
          <cell r="M61">
            <v>618196.28854351141</v>
          </cell>
          <cell r="N61">
            <v>611943.50876793894</v>
          </cell>
          <cell r="O61">
            <v>672303.04278778622</v>
          </cell>
          <cell r="P61">
            <v>1902442.8400992365</v>
          </cell>
          <cell r="Q61">
            <v>597571.59529923659</v>
          </cell>
          <cell r="R61">
            <v>582038.49593893124</v>
          </cell>
          <cell r="S61">
            <v>635357.07362137397</v>
          </cell>
          <cell r="T61">
            <v>1814967.1648595417</v>
          </cell>
          <cell r="U61">
            <v>570480.41251908406</v>
          </cell>
          <cell r="V61">
            <v>568118.51832213753</v>
          </cell>
          <cell r="W61">
            <v>605715.68349923671</v>
          </cell>
          <cell r="X61">
            <v>1744314.6143404581</v>
          </cell>
          <cell r="Y61">
            <v>7417469.4403709918</v>
          </cell>
        </row>
        <row r="62">
          <cell r="B62" t="str">
            <v xml:space="preserve">     Total Salaries &amp; Wages</v>
          </cell>
          <cell r="C62">
            <v>7456491.1946100006</v>
          </cell>
          <cell r="D62">
            <v>2625299.1654320988</v>
          </cell>
          <cell r="E62">
            <v>2623470.350617284</v>
          </cell>
          <cell r="F62">
            <v>3684403.0172839509</v>
          </cell>
          <cell r="G62">
            <v>8933172.5333333351</v>
          </cell>
          <cell r="H62">
            <v>32686228.307651058</v>
          </cell>
          <cell r="I62">
            <v>2749199.3357900176</v>
          </cell>
          <cell r="J62">
            <v>2708757.2781701703</v>
          </cell>
          <cell r="K62">
            <v>3331914.7402566066</v>
          </cell>
          <cell r="L62">
            <v>8789871.3542167954</v>
          </cell>
          <cell r="M62">
            <v>2713311.4512510858</v>
          </cell>
          <cell r="N62">
            <v>2663827.9718724606</v>
          </cell>
          <cell r="O62">
            <v>3176037.1480825604</v>
          </cell>
          <cell r="P62">
            <v>8553176.5712061059</v>
          </cell>
          <cell r="Q62">
            <v>2656163.7809533766</v>
          </cell>
          <cell r="R62">
            <v>2642919.6724251322</v>
          </cell>
          <cell r="S62">
            <v>3255883.247015385</v>
          </cell>
          <cell r="T62">
            <v>8554966.7003938928</v>
          </cell>
          <cell r="U62">
            <v>2762742.4759213161</v>
          </cell>
          <cell r="V62">
            <v>2820521.1406785678</v>
          </cell>
          <cell r="W62">
            <v>3400145.0723665296</v>
          </cell>
          <cell r="X62">
            <v>8983408.6889664121</v>
          </cell>
          <cell r="Y62">
            <v>34881423.314783208</v>
          </cell>
        </row>
        <row r="64">
          <cell r="B64" t="str">
            <v>Total Occupancy Costs</v>
          </cell>
          <cell r="C64">
            <v>1718732.0238040001</v>
          </cell>
          <cell r="D64">
            <v>647447.65185185173</v>
          </cell>
          <cell r="E64">
            <v>647449.87407407397</v>
          </cell>
          <cell r="F64">
            <v>598520.9851851851</v>
          </cell>
          <cell r="G64">
            <v>1893418.5111111109</v>
          </cell>
          <cell r="H64">
            <v>7127002.0611758791</v>
          </cell>
          <cell r="I64">
            <v>661131.29770992359</v>
          </cell>
          <cell r="J64">
            <v>661131.29770992359</v>
          </cell>
          <cell r="K64">
            <v>678643.5114503816</v>
          </cell>
          <cell r="L64">
            <v>2000906.1068702289</v>
          </cell>
          <cell r="M64">
            <v>661314.50381679379</v>
          </cell>
          <cell r="N64">
            <v>663421.37404580147</v>
          </cell>
          <cell r="O64">
            <v>680777.86259541975</v>
          </cell>
          <cell r="P64">
            <v>2005513.7404580149</v>
          </cell>
          <cell r="Q64">
            <v>663421.37404580147</v>
          </cell>
          <cell r="R64">
            <v>663516.03053435113</v>
          </cell>
          <cell r="S64">
            <v>680777.86259541975</v>
          </cell>
          <cell r="T64">
            <v>2007715.2671755725</v>
          </cell>
          <cell r="U64">
            <v>663421.37404580147</v>
          </cell>
          <cell r="V64">
            <v>664516.79389312968</v>
          </cell>
          <cell r="W64">
            <v>680874.04580152675</v>
          </cell>
          <cell r="X64">
            <v>2008812.2137404578</v>
          </cell>
          <cell r="Y64">
            <v>8022947.3282442736</v>
          </cell>
        </row>
        <row r="65">
          <cell r="B65" t="str">
            <v>Total Insurance</v>
          </cell>
          <cell r="C65">
            <v>28582.646997999997</v>
          </cell>
          <cell r="D65">
            <v>8650.3703703703704</v>
          </cell>
          <cell r="E65">
            <v>8650.3703703703704</v>
          </cell>
          <cell r="F65">
            <v>8650.3703703703704</v>
          </cell>
          <cell r="G65">
            <v>25951.111111111109</v>
          </cell>
          <cell r="H65">
            <v>112211.65462112545</v>
          </cell>
          <cell r="I65">
            <v>10005.618320610687</v>
          </cell>
          <cell r="J65">
            <v>9967.8015267175579</v>
          </cell>
          <cell r="K65">
            <v>9967.8015267175579</v>
          </cell>
          <cell r="L65">
            <v>29941.221374045803</v>
          </cell>
          <cell r="M65">
            <v>9967.8015267175579</v>
          </cell>
          <cell r="N65">
            <v>9967.8015267175579</v>
          </cell>
          <cell r="O65">
            <v>9967.8015267175579</v>
          </cell>
          <cell r="P65">
            <v>29903.404580152674</v>
          </cell>
          <cell r="Q65">
            <v>9967.8015267175579</v>
          </cell>
          <cell r="R65">
            <v>9967.8015267175579</v>
          </cell>
          <cell r="S65">
            <v>9967.8015267175579</v>
          </cell>
          <cell r="T65">
            <v>29903.404580152674</v>
          </cell>
          <cell r="U65">
            <v>9967.8015267175579</v>
          </cell>
          <cell r="V65">
            <v>9967.8015267175579</v>
          </cell>
          <cell r="W65">
            <v>9967.8015267175579</v>
          </cell>
          <cell r="X65">
            <v>29903.404580152674</v>
          </cell>
          <cell r="Y65">
            <v>119651.43511450384</v>
          </cell>
        </row>
        <row r="66">
          <cell r="B66" t="str">
            <v>Total Depreciation</v>
          </cell>
          <cell r="C66">
            <v>955492.72727999988</v>
          </cell>
          <cell r="D66">
            <v>345631.02546825388</v>
          </cell>
          <cell r="E66">
            <v>342577.31806084653</v>
          </cell>
          <cell r="F66">
            <v>336376.76694973541</v>
          </cell>
          <cell r="G66">
            <v>1024585.1104788359</v>
          </cell>
          <cell r="H66">
            <v>4530836.4045460103</v>
          </cell>
          <cell r="I66">
            <v>331364.65179328731</v>
          </cell>
          <cell r="J66">
            <v>330477.72812916519</v>
          </cell>
          <cell r="K66">
            <v>328672.70514358417</v>
          </cell>
          <cell r="L66">
            <v>990515.08506603667</v>
          </cell>
          <cell r="M66">
            <v>329420.89259057312</v>
          </cell>
          <cell r="N66">
            <v>326228.7704531686</v>
          </cell>
          <cell r="O66">
            <v>331321.1623106749</v>
          </cell>
          <cell r="P66">
            <v>986970.82535441662</v>
          </cell>
          <cell r="Q66">
            <v>329661.0520477402</v>
          </cell>
          <cell r="R66">
            <v>327765.67800193868</v>
          </cell>
          <cell r="S66">
            <v>327334.46426148067</v>
          </cell>
          <cell r="T66">
            <v>984761.19431115943</v>
          </cell>
          <cell r="U66">
            <v>278694.69242093788</v>
          </cell>
          <cell r="V66">
            <v>273693.90616139589</v>
          </cell>
          <cell r="W66">
            <v>263278.82982551801</v>
          </cell>
          <cell r="X66">
            <v>815667.42840785184</v>
          </cell>
          <cell r="Y66">
            <v>3777914.5331394644</v>
          </cell>
        </row>
        <row r="67">
          <cell r="B67" t="str">
            <v>Total Repairs &amp; Maintenance</v>
          </cell>
          <cell r="C67">
            <v>266767.80126400007</v>
          </cell>
          <cell r="D67">
            <v>162778.46153846153</v>
          </cell>
          <cell r="E67">
            <v>160222.90598290597</v>
          </cell>
          <cell r="F67">
            <v>164185.85470085469</v>
          </cell>
          <cell r="G67">
            <v>487187.22222222219</v>
          </cell>
          <cell r="H67">
            <v>1602718.5740616559</v>
          </cell>
          <cell r="I67">
            <v>233829.09160305341</v>
          </cell>
          <cell r="J67">
            <v>149668.78625954202</v>
          </cell>
          <cell r="K67">
            <v>150071.83969465652</v>
          </cell>
          <cell r="L67">
            <v>533569.71755725192</v>
          </cell>
          <cell r="M67">
            <v>153829.09160305344</v>
          </cell>
          <cell r="N67">
            <v>149668.78625954202</v>
          </cell>
          <cell r="O67">
            <v>150071.83969465652</v>
          </cell>
          <cell r="P67">
            <v>453569.71755725204</v>
          </cell>
          <cell r="Q67">
            <v>153065.73282442748</v>
          </cell>
          <cell r="R67">
            <v>149668.78625954202</v>
          </cell>
          <cell r="S67">
            <v>150071.83969465652</v>
          </cell>
          <cell r="T67">
            <v>452806.35877862608</v>
          </cell>
          <cell r="U67">
            <v>153065.73282442748</v>
          </cell>
          <cell r="V67">
            <v>149668.78625954202</v>
          </cell>
          <cell r="W67">
            <v>150071.83969465652</v>
          </cell>
          <cell r="X67">
            <v>452806.35877862608</v>
          </cell>
          <cell r="Y67">
            <v>1892752.1526717562</v>
          </cell>
        </row>
        <row r="68">
          <cell r="B68" t="str">
            <v>Total Lease &amp; Rental</v>
          </cell>
          <cell r="C68">
            <v>424613.344958</v>
          </cell>
          <cell r="D68">
            <v>147855.04273504272</v>
          </cell>
          <cell r="E68">
            <v>147855.04273504272</v>
          </cell>
          <cell r="F68">
            <v>148307.32193732192</v>
          </cell>
          <cell r="G68">
            <v>444017.40740740736</v>
          </cell>
          <cell r="H68">
            <v>1668902.9629395448</v>
          </cell>
          <cell r="I68">
            <v>155049.2462522221</v>
          </cell>
          <cell r="J68">
            <v>149705.73480184044</v>
          </cell>
          <cell r="K68">
            <v>155265.24802990694</v>
          </cell>
          <cell r="L68">
            <v>460020.22908396949</v>
          </cell>
          <cell r="M68">
            <v>155049.2462522221</v>
          </cell>
          <cell r="N68">
            <v>149705.73480184044</v>
          </cell>
          <cell r="O68">
            <v>151449.21749555581</v>
          </cell>
          <cell r="P68">
            <v>456204.19854961836</v>
          </cell>
          <cell r="Q68">
            <v>155050.00961100074</v>
          </cell>
          <cell r="R68">
            <v>149706.49816061908</v>
          </cell>
          <cell r="S68">
            <v>151449.21749555581</v>
          </cell>
          <cell r="T68">
            <v>456205.72526717564</v>
          </cell>
          <cell r="U68">
            <v>155050.00961100074</v>
          </cell>
          <cell r="V68">
            <v>153523.29205374885</v>
          </cell>
          <cell r="W68">
            <v>155266.01138868558</v>
          </cell>
          <cell r="X68">
            <v>463839.31305343518</v>
          </cell>
          <cell r="Y68">
            <v>1836269.4659541987</v>
          </cell>
        </row>
        <row r="69">
          <cell r="B69" t="str">
            <v>Total Minor Equipment</v>
          </cell>
          <cell r="C69">
            <v>6033.758366</v>
          </cell>
          <cell r="D69">
            <v>6154.5299145299141</v>
          </cell>
          <cell r="E69">
            <v>5784.1595441595437</v>
          </cell>
          <cell r="F69">
            <v>5986.4957264957256</v>
          </cell>
          <cell r="G69">
            <v>17925.185185185182</v>
          </cell>
          <cell r="H69">
            <v>57161.032557695187</v>
          </cell>
          <cell r="I69">
            <v>12855.229007633587</v>
          </cell>
          <cell r="J69">
            <v>4265.8396946564881</v>
          </cell>
          <cell r="K69">
            <v>5506.2977099236632</v>
          </cell>
          <cell r="L69">
            <v>22627.366412213738</v>
          </cell>
          <cell r="M69">
            <v>4723.8549618320612</v>
          </cell>
          <cell r="N69">
            <v>4265.8396946564881</v>
          </cell>
          <cell r="O69">
            <v>5124.6183206106871</v>
          </cell>
          <cell r="P69">
            <v>14114.312977099236</v>
          </cell>
          <cell r="Q69">
            <v>4723.8549618320612</v>
          </cell>
          <cell r="R69">
            <v>4265.8396946564881</v>
          </cell>
          <cell r="S69">
            <v>5124.6183206106871</v>
          </cell>
          <cell r="T69">
            <v>14114.312977099236</v>
          </cell>
          <cell r="U69">
            <v>5487.2137404580153</v>
          </cell>
          <cell r="V69">
            <v>4265.8396946564881</v>
          </cell>
          <cell r="W69">
            <v>5124.6183206106871</v>
          </cell>
          <cell r="X69">
            <v>14877.67175572519</v>
          </cell>
          <cell r="Y69">
            <v>65733.664122137401</v>
          </cell>
        </row>
        <row r="70">
          <cell r="B70" t="str">
            <v>Total Supplies</v>
          </cell>
          <cell r="C70">
            <v>310793.082092</v>
          </cell>
          <cell r="D70">
            <v>105620.63627730294</v>
          </cell>
          <cell r="E70">
            <v>120473.96961063627</v>
          </cell>
          <cell r="F70">
            <v>158186.50522317187</v>
          </cell>
          <cell r="G70">
            <v>384281.11111111112</v>
          </cell>
          <cell r="H70">
            <v>1247220.44822266</v>
          </cell>
          <cell r="I70">
            <v>117945.06897353136</v>
          </cell>
          <cell r="J70">
            <v>124052.93559267967</v>
          </cell>
          <cell r="K70">
            <v>180071.39661893566</v>
          </cell>
          <cell r="L70">
            <v>422069.40118514665</v>
          </cell>
          <cell r="M70">
            <v>115103.65513237432</v>
          </cell>
          <cell r="N70">
            <v>108490.53968803519</v>
          </cell>
          <cell r="O70">
            <v>129870.17830519521</v>
          </cell>
          <cell r="P70">
            <v>353464.3731256047</v>
          </cell>
          <cell r="Q70">
            <v>108322.99375521074</v>
          </cell>
          <cell r="R70">
            <v>108297.96407734817</v>
          </cell>
          <cell r="S70">
            <v>137010.31535939366</v>
          </cell>
          <cell r="T70">
            <v>353631.27319195255</v>
          </cell>
          <cell r="U70">
            <v>123141.80770559242</v>
          </cell>
          <cell r="V70">
            <v>129520.17633001991</v>
          </cell>
          <cell r="W70">
            <v>168320.00842962269</v>
          </cell>
          <cell r="X70">
            <v>420981.992465235</v>
          </cell>
          <cell r="Y70">
            <v>1550147.039967939</v>
          </cell>
        </row>
        <row r="71">
          <cell r="B71" t="str">
            <v>Total Auto Expenses</v>
          </cell>
          <cell r="C71">
            <v>588.599334</v>
          </cell>
          <cell r="D71">
            <v>290.37037037037032</v>
          </cell>
          <cell r="E71">
            <v>290.37037037037032</v>
          </cell>
          <cell r="F71">
            <v>290.37037037037032</v>
          </cell>
          <cell r="G71">
            <v>871.11111111111097</v>
          </cell>
          <cell r="H71">
            <v>2622.4260928009321</v>
          </cell>
          <cell r="I71">
            <v>281.85554903112154</v>
          </cell>
          <cell r="J71">
            <v>281.85554903112154</v>
          </cell>
          <cell r="K71">
            <v>352.3194362889019</v>
          </cell>
          <cell r="L71">
            <v>916.03053435114498</v>
          </cell>
          <cell r="M71">
            <v>281.85554903112154</v>
          </cell>
          <cell r="N71">
            <v>281.85554903112154</v>
          </cell>
          <cell r="O71">
            <v>352.3194362889019</v>
          </cell>
          <cell r="P71">
            <v>916.03053435114498</v>
          </cell>
          <cell r="Q71">
            <v>321.55020551967118</v>
          </cell>
          <cell r="R71">
            <v>281.85554903112154</v>
          </cell>
          <cell r="S71">
            <v>352.3194362889019</v>
          </cell>
          <cell r="T71">
            <v>955.72519083969462</v>
          </cell>
          <cell r="U71">
            <v>281.85554903112154</v>
          </cell>
          <cell r="V71">
            <v>281.85554903112154</v>
          </cell>
          <cell r="W71">
            <v>352.3194362889019</v>
          </cell>
          <cell r="X71">
            <v>916.03053435114498</v>
          </cell>
          <cell r="Y71">
            <v>3703.8167938931297</v>
          </cell>
        </row>
        <row r="72">
          <cell r="B72" t="str">
            <v>Total Travel &amp; Entertainment</v>
          </cell>
          <cell r="C72">
            <v>228028.09441599998</v>
          </cell>
          <cell r="D72">
            <v>73039.421811211709</v>
          </cell>
          <cell r="E72">
            <v>63288.572290930286</v>
          </cell>
          <cell r="F72">
            <v>62505.21487344303</v>
          </cell>
          <cell r="G72">
            <v>198833.20897558503</v>
          </cell>
          <cell r="H72">
            <v>818817.38421031157</v>
          </cell>
          <cell r="I72">
            <v>81908.394447197046</v>
          </cell>
          <cell r="J72">
            <v>79244.252109773457</v>
          </cell>
          <cell r="K72">
            <v>81889.723799559608</v>
          </cell>
          <cell r="L72">
            <v>243042.3703565301</v>
          </cell>
          <cell r="M72">
            <v>69610.511106010847</v>
          </cell>
          <cell r="N72">
            <v>90070.471845196895</v>
          </cell>
          <cell r="O72">
            <v>75977.261951345747</v>
          </cell>
          <cell r="P72">
            <v>235658.24490255347</v>
          </cell>
          <cell r="Q72">
            <v>68136.229130239852</v>
          </cell>
          <cell r="R72">
            <v>76445.598947267732</v>
          </cell>
          <cell r="S72">
            <v>86283.551594848279</v>
          </cell>
          <cell r="T72">
            <v>230865.37967235586</v>
          </cell>
          <cell r="U72">
            <v>77445.028579484046</v>
          </cell>
          <cell r="V72">
            <v>72575.443013111784</v>
          </cell>
          <cell r="W72">
            <v>70277.655613369163</v>
          </cell>
          <cell r="X72">
            <v>220298.12720596499</v>
          </cell>
          <cell r="Y72">
            <v>929864.1221374044</v>
          </cell>
        </row>
        <row r="73">
          <cell r="B73" t="str">
            <v>Total Advertising &amp; Promo</v>
          </cell>
          <cell r="C73">
            <v>25249.139858000002</v>
          </cell>
          <cell r="D73">
            <v>8791.8518518518504</v>
          </cell>
          <cell r="E73">
            <v>7680.74074074074</v>
          </cell>
          <cell r="F73">
            <v>5453.333333333333</v>
          </cell>
          <cell r="G73">
            <v>21925.925925925923</v>
          </cell>
          <cell r="H73">
            <v>47951.759644026235</v>
          </cell>
          <cell r="I73">
            <v>18105.167351732238</v>
          </cell>
          <cell r="J73">
            <v>18104.403992953612</v>
          </cell>
          <cell r="K73">
            <v>29901.115678214912</v>
          </cell>
          <cell r="L73">
            <v>66110.687022900762</v>
          </cell>
          <cell r="M73">
            <v>18104.403992953612</v>
          </cell>
          <cell r="N73">
            <v>21921.197886083381</v>
          </cell>
          <cell r="O73">
            <v>18774.398120963007</v>
          </cell>
          <cell r="P73">
            <v>58800</v>
          </cell>
          <cell r="Q73">
            <v>18109.747504403993</v>
          </cell>
          <cell r="R73">
            <v>18104.403992953612</v>
          </cell>
          <cell r="S73">
            <v>18774.398120963007</v>
          </cell>
          <cell r="T73">
            <v>54988.549618320612</v>
          </cell>
          <cell r="U73">
            <v>18104.403992953612</v>
          </cell>
          <cell r="V73">
            <v>18104.403992953612</v>
          </cell>
          <cell r="W73">
            <v>18774.398120963007</v>
          </cell>
          <cell r="X73">
            <v>54983.206106870231</v>
          </cell>
          <cell r="Y73">
            <v>234882.44274809162</v>
          </cell>
        </row>
        <row r="74">
          <cell r="B74" t="str">
            <v>Total Professional</v>
          </cell>
          <cell r="C74">
            <v>42149.62414</v>
          </cell>
          <cell r="D74">
            <v>20457.777777777777</v>
          </cell>
          <cell r="E74">
            <v>20419.259259259259</v>
          </cell>
          <cell r="F74">
            <v>21593.333333333332</v>
          </cell>
          <cell r="G74">
            <v>62470.370370370365</v>
          </cell>
          <cell r="H74">
            <v>207402.9356780239</v>
          </cell>
          <cell r="I74">
            <v>79223.180270111567</v>
          </cell>
          <cell r="J74">
            <v>77322.386376981798</v>
          </cell>
          <cell r="K74">
            <v>114300.41045214327</v>
          </cell>
          <cell r="L74">
            <v>270845.97709923662</v>
          </cell>
          <cell r="M74">
            <v>79949.653552554315</v>
          </cell>
          <cell r="N74">
            <v>76778.180270111567</v>
          </cell>
          <cell r="O74">
            <v>81463.761597181452</v>
          </cell>
          <cell r="P74">
            <v>238191.59541984735</v>
          </cell>
          <cell r="Q74">
            <v>76827.210804462709</v>
          </cell>
          <cell r="R74">
            <v>72910.577216676451</v>
          </cell>
          <cell r="S74">
            <v>83884.784497944813</v>
          </cell>
          <cell r="T74">
            <v>233622.57251908397</v>
          </cell>
          <cell r="U74">
            <v>77104.768056371104</v>
          </cell>
          <cell r="V74">
            <v>72315.340575455077</v>
          </cell>
          <cell r="W74">
            <v>79384.066940692894</v>
          </cell>
          <cell r="X74">
            <v>228804.17557251907</v>
          </cell>
          <cell r="Y74">
            <v>971464.32061068702</v>
          </cell>
        </row>
        <row r="75">
          <cell r="B75" t="str">
            <v>Total Outside Services</v>
          </cell>
          <cell r="C75">
            <v>236676.460238</v>
          </cell>
          <cell r="D75">
            <v>88299.259259259255</v>
          </cell>
          <cell r="E75">
            <v>59232.592592592591</v>
          </cell>
          <cell r="F75">
            <v>74620.74074074073</v>
          </cell>
          <cell r="G75">
            <v>222152.59259259258</v>
          </cell>
          <cell r="H75">
            <v>864867.07043201523</v>
          </cell>
          <cell r="I75">
            <v>17455.84263065179</v>
          </cell>
          <cell r="J75">
            <v>22514.621256605988</v>
          </cell>
          <cell r="K75">
            <v>22029.979483513187</v>
          </cell>
          <cell r="L75">
            <v>62000.443370770969</v>
          </cell>
          <cell r="M75">
            <v>45851.38133700435</v>
          </cell>
          <cell r="N75">
            <v>23684.610417372576</v>
          </cell>
          <cell r="O75">
            <v>23063.9465542414</v>
          </cell>
          <cell r="P75">
            <v>92599.938308618322</v>
          </cell>
          <cell r="Q75">
            <v>11415.384615384615</v>
          </cell>
          <cell r="R75">
            <v>13666.529653552554</v>
          </cell>
          <cell r="S75">
            <v>47253.009395184963</v>
          </cell>
          <cell r="T75">
            <v>72334.923664122136</v>
          </cell>
          <cell r="U75">
            <v>14248.972401644158</v>
          </cell>
          <cell r="V75">
            <v>10376.453317674692</v>
          </cell>
          <cell r="W75">
            <v>15775.146799765116</v>
          </cell>
          <cell r="X75">
            <v>40400.572519083966</v>
          </cell>
          <cell r="Y75">
            <v>267335.87786259537</v>
          </cell>
        </row>
        <row r="76">
          <cell r="B76" t="str">
            <v>Telephone &amp; Telex</v>
          </cell>
          <cell r="C76">
            <v>308259.46247999999</v>
          </cell>
          <cell r="D76">
            <v>136503.13675213675</v>
          </cell>
          <cell r="E76">
            <v>136503.13675213675</v>
          </cell>
          <cell r="F76">
            <v>136930.05982905981</v>
          </cell>
          <cell r="G76">
            <v>409936.33333333331</v>
          </cell>
          <cell r="H76">
            <v>1512857.3847183657</v>
          </cell>
          <cell r="I76">
            <v>145107.96633392051</v>
          </cell>
          <cell r="J76">
            <v>145107.96633392051</v>
          </cell>
          <cell r="K76">
            <v>145414.41084360931</v>
          </cell>
          <cell r="L76">
            <v>435630.34351145034</v>
          </cell>
          <cell r="M76">
            <v>145031.63045605793</v>
          </cell>
          <cell r="N76">
            <v>145184.30221178313</v>
          </cell>
          <cell r="O76">
            <v>145408.3039733803</v>
          </cell>
          <cell r="P76">
            <v>435624.23664122139</v>
          </cell>
          <cell r="Q76">
            <v>145031.63045605793</v>
          </cell>
          <cell r="R76">
            <v>145031.63045605793</v>
          </cell>
          <cell r="S76">
            <v>145407.54061460166</v>
          </cell>
          <cell r="T76">
            <v>435470.80152671749</v>
          </cell>
          <cell r="U76">
            <v>145030.86709727929</v>
          </cell>
          <cell r="V76">
            <v>145030.86709727929</v>
          </cell>
          <cell r="W76">
            <v>145407.54061460166</v>
          </cell>
          <cell r="X76">
            <v>435469.27480916027</v>
          </cell>
          <cell r="Y76">
            <v>1742194.6564885494</v>
          </cell>
        </row>
        <row r="77">
          <cell r="B77" t="str">
            <v>Allocations-Other Revenue</v>
          </cell>
          <cell r="C77">
            <v>-252869.64841600001</v>
          </cell>
          <cell r="D77">
            <v>-113037.39259259259</v>
          </cell>
          <cell r="E77">
            <v>-97607.65925925925</v>
          </cell>
          <cell r="F77">
            <v>-104179.97777777778</v>
          </cell>
          <cell r="G77">
            <v>-314825.02962962963</v>
          </cell>
          <cell r="H77">
            <v>-939738.60374992527</v>
          </cell>
          <cell r="I77">
            <v>-110638.44698473279</v>
          </cell>
          <cell r="J77">
            <v>-107484.24741221371</v>
          </cell>
          <cell r="K77">
            <v>-100326.38178625956</v>
          </cell>
          <cell r="L77">
            <v>-318449.07618320605</v>
          </cell>
          <cell r="M77">
            <v>-96137.087106870225</v>
          </cell>
          <cell r="N77">
            <v>-90531.74359541983</v>
          </cell>
          <cell r="O77">
            <v>-94033.343618320592</v>
          </cell>
          <cell r="P77">
            <v>-280702.17432061065</v>
          </cell>
          <cell r="Q77">
            <v>-104797.39245038165</v>
          </cell>
          <cell r="R77">
            <v>-117112.9955038168</v>
          </cell>
          <cell r="S77">
            <v>-125051.21355725192</v>
          </cell>
          <cell r="T77">
            <v>-346961.60151145037</v>
          </cell>
          <cell r="U77">
            <v>-125209.92351908398</v>
          </cell>
          <cell r="V77">
            <v>-117958.77848091604</v>
          </cell>
          <cell r="W77">
            <v>-121113.03798473281</v>
          </cell>
          <cell r="X77">
            <v>-364281.73998473282</v>
          </cell>
          <cell r="Y77">
            <v>-1310394.5919999997</v>
          </cell>
        </row>
        <row r="78">
          <cell r="B78" t="str">
            <v>Other Expenses</v>
          </cell>
          <cell r="C78">
            <v>-17114.134081999997</v>
          </cell>
          <cell r="D78">
            <v>39922.279202279176</v>
          </cell>
          <cell r="E78">
            <v>30005.24216524214</v>
          </cell>
          <cell r="F78">
            <v>71503.219373219385</v>
          </cell>
          <cell r="G78">
            <v>141430.7407407407</v>
          </cell>
          <cell r="H78">
            <v>315998.05539169419</v>
          </cell>
          <cell r="I78">
            <v>19742.004306126502</v>
          </cell>
          <cell r="J78">
            <v>178316.81346643189</v>
          </cell>
          <cell r="K78">
            <v>158018.47230377764</v>
          </cell>
          <cell r="L78">
            <v>356077.29007633601</v>
          </cell>
          <cell r="M78">
            <v>19041.240947347862</v>
          </cell>
          <cell r="N78">
            <v>14919.866901546338</v>
          </cell>
          <cell r="O78">
            <v>131319.23566255625</v>
          </cell>
          <cell r="P78">
            <v>165280.3435114504</v>
          </cell>
          <cell r="Q78">
            <v>24086.279115286743</v>
          </cell>
          <cell r="R78">
            <v>10909.179878645518</v>
          </cell>
          <cell r="S78">
            <v>30333.739479350159</v>
          </cell>
          <cell r="T78">
            <v>65329.198473282508</v>
          </cell>
          <cell r="U78">
            <v>22858.034840477601</v>
          </cell>
          <cell r="V78">
            <v>33546.584458798287</v>
          </cell>
          <cell r="W78">
            <v>26281.06772362499</v>
          </cell>
          <cell r="X78">
            <v>82685.687022900907</v>
          </cell>
          <cell r="Y78">
            <v>669372.51908396976</v>
          </cell>
        </row>
        <row r="79">
          <cell r="B79" t="str">
            <v xml:space="preserve">     Total Other Expenses</v>
          </cell>
          <cell r="C79">
            <v>4281982.9827300003</v>
          </cell>
          <cell r="D79">
            <v>1678404.4225881074</v>
          </cell>
          <cell r="E79">
            <v>1652825.8952900483</v>
          </cell>
          <cell r="F79">
            <v>1688930.5941688572</v>
          </cell>
          <cell r="G79">
            <v>5020160.9120470118</v>
          </cell>
          <cell r="H79">
            <v>19176831.550541889</v>
          </cell>
          <cell r="I79">
            <v>1773366.1675643004</v>
          </cell>
          <cell r="J79">
            <v>1842678.17538801</v>
          </cell>
          <cell r="K79">
            <v>1959778.8503849537</v>
          </cell>
          <cell r="L79">
            <v>5575823.1933372626</v>
          </cell>
          <cell r="M79">
            <v>1711142.6357176562</v>
          </cell>
          <cell r="N79">
            <v>1694057.5879554667</v>
          </cell>
          <cell r="O79">
            <v>1840908.5639264667</v>
          </cell>
          <cell r="P79">
            <v>5246108.7875995897</v>
          </cell>
          <cell r="Q79">
            <v>1663343.4581537037</v>
          </cell>
          <cell r="R79">
            <v>1633425.3784455413</v>
          </cell>
          <cell r="S79">
            <v>1748974.2488357644</v>
          </cell>
          <cell r="T79">
            <v>5045743.0854350096</v>
          </cell>
          <cell r="U79">
            <v>1618692.6388730926</v>
          </cell>
          <cell r="V79">
            <v>1619428.7654425981</v>
          </cell>
          <cell r="W79">
            <v>1668042.3122519106</v>
          </cell>
          <cell r="X79">
            <v>4906163.7165676011</v>
          </cell>
          <cell r="Y79">
            <v>20773838.782939464</v>
          </cell>
        </row>
        <row r="80">
          <cell r="C80">
            <v>1.3771469956287374</v>
          </cell>
          <cell r="G80">
            <v>1.35</v>
          </cell>
        </row>
        <row r="81">
          <cell r="B81" t="str">
            <v>Subtotal Operating Expenses</v>
          </cell>
          <cell r="C81">
            <v>11738474.177340001</v>
          </cell>
          <cell r="D81">
            <v>4303703.5880202064</v>
          </cell>
          <cell r="E81">
            <v>4276296.2459073327</v>
          </cell>
          <cell r="F81">
            <v>5373333.6114528086</v>
          </cell>
          <cell r="G81">
            <v>13953333.445380347</v>
          </cell>
          <cell r="H81">
            <v>51863059.85819295</v>
          </cell>
          <cell r="I81">
            <v>4522565.5033543184</v>
          </cell>
          <cell r="J81">
            <v>4551435.4535581805</v>
          </cell>
          <cell r="K81">
            <v>5291693.59064156</v>
          </cell>
          <cell r="L81">
            <v>14365694.547554057</v>
          </cell>
          <cell r="M81">
            <v>4424454.0869687423</v>
          </cell>
          <cell r="N81">
            <v>4357885.5598279275</v>
          </cell>
          <cell r="O81">
            <v>5016945.7120090276</v>
          </cell>
          <cell r="P81">
            <v>13799285.358805696</v>
          </cell>
          <cell r="Q81">
            <v>4319507.2391070798</v>
          </cell>
          <cell r="R81">
            <v>4276345.0508706737</v>
          </cell>
          <cell r="S81">
            <v>5004857.4958511498</v>
          </cell>
          <cell r="T81">
            <v>13600709.785828903</v>
          </cell>
          <cell r="U81">
            <v>4381435.1147944089</v>
          </cell>
          <cell r="V81">
            <v>4439949.9061211664</v>
          </cell>
          <cell r="W81">
            <v>5068187.3846184406</v>
          </cell>
          <cell r="X81">
            <v>13889572.405534014</v>
          </cell>
          <cell r="Y81">
            <v>55655262.097722672</v>
          </cell>
        </row>
        <row r="83">
          <cell r="B83" t="str">
            <v>Bad Debt Expense</v>
          </cell>
          <cell r="C83">
            <v>549713.95992000005</v>
          </cell>
          <cell r="D83">
            <v>197777.77777777775</v>
          </cell>
          <cell r="E83">
            <v>214074.07407407407</v>
          </cell>
          <cell r="F83">
            <v>342222.22222222219</v>
          </cell>
          <cell r="G83">
            <v>754074.07407407393</v>
          </cell>
          <cell r="H83">
            <v>2323113.6298450823</v>
          </cell>
          <cell r="I83">
            <v>187969.46564885497</v>
          </cell>
          <cell r="J83">
            <v>206244.27480916027</v>
          </cell>
          <cell r="K83">
            <v>321114.50381679385</v>
          </cell>
          <cell r="L83">
            <v>715328.24427480903</v>
          </cell>
          <cell r="M83">
            <v>187969.46564885497</v>
          </cell>
          <cell r="N83">
            <v>176221.37404580152</v>
          </cell>
          <cell r="O83">
            <v>224519.08396946563</v>
          </cell>
          <cell r="P83">
            <v>588709.92366412212</v>
          </cell>
          <cell r="Q83">
            <v>177526.71755725192</v>
          </cell>
          <cell r="R83">
            <v>169694.6564885496</v>
          </cell>
          <cell r="S83">
            <v>227129.77099236642</v>
          </cell>
          <cell r="T83">
            <v>574351.14503816795</v>
          </cell>
          <cell r="U83">
            <v>203633.58778625954</v>
          </cell>
          <cell r="V83">
            <v>217992.36641221371</v>
          </cell>
          <cell r="W83">
            <v>310671.75572519086</v>
          </cell>
          <cell r="X83">
            <v>732297.70992366411</v>
          </cell>
          <cell r="Y83">
            <v>2610687.022900763</v>
          </cell>
        </row>
        <row r="84">
          <cell r="B84" t="str">
            <v>Goodwill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 t="str">
            <v>0</v>
          </cell>
          <cell r="J84" t="str">
            <v>0</v>
          </cell>
          <cell r="K84" t="str">
            <v>0</v>
          </cell>
          <cell r="L84" t="str">
            <v>0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>0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</row>
        <row r="85">
          <cell r="B85" t="str">
            <v>Minority Interest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B86" t="str">
            <v>Corp. Charges to Subs</v>
          </cell>
          <cell r="C86">
            <v>368257.42733999999</v>
          </cell>
          <cell r="D86">
            <v>124020</v>
          </cell>
          <cell r="E86">
            <v>124020</v>
          </cell>
          <cell r="F86">
            <v>186031.11111111109</v>
          </cell>
          <cell r="G86">
            <v>434071.11111111107</v>
          </cell>
          <cell r="H86">
            <v>1581031.4208665749</v>
          </cell>
          <cell r="I86">
            <v>130457.25190839694</v>
          </cell>
          <cell r="J86">
            <v>130457.25190839694</v>
          </cell>
          <cell r="K86">
            <v>163071.75572519083</v>
          </cell>
          <cell r="L86">
            <v>423986.25954198471</v>
          </cell>
          <cell r="M86">
            <v>130457.25190839694</v>
          </cell>
          <cell r="N86">
            <v>130457.25190839694</v>
          </cell>
          <cell r="O86">
            <v>163071.75572519083</v>
          </cell>
          <cell r="P86">
            <v>423986.25954198471</v>
          </cell>
          <cell r="Q86">
            <v>130457.25190839694</v>
          </cell>
          <cell r="R86">
            <v>130457.25190839694</v>
          </cell>
          <cell r="S86">
            <v>163071.75572519083</v>
          </cell>
          <cell r="T86">
            <v>423986.25954198471</v>
          </cell>
          <cell r="U86">
            <v>130457.25190839694</v>
          </cell>
          <cell r="V86">
            <v>130457.25190839694</v>
          </cell>
          <cell r="W86">
            <v>163071.75572519083</v>
          </cell>
          <cell r="X86">
            <v>423986.25954198471</v>
          </cell>
          <cell r="Y86">
            <v>1695945.0381679388</v>
          </cell>
        </row>
        <row r="87">
          <cell r="B87" t="str">
            <v>IT Charges to Subs - Fixed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B88" t="str">
            <v>IT Charges to Subs - Variable</v>
          </cell>
          <cell r="C88">
            <v>1228971.088612</v>
          </cell>
          <cell r="D88">
            <v>315249.62962962961</v>
          </cell>
          <cell r="E88">
            <v>315249.62962962961</v>
          </cell>
          <cell r="F88">
            <v>472502.96296296292</v>
          </cell>
          <cell r="G88">
            <v>1103002.222222222</v>
          </cell>
          <cell r="H88">
            <v>5179977.153428887</v>
          </cell>
          <cell r="I88">
            <v>396751.90839694656</v>
          </cell>
          <cell r="J88">
            <v>396751.90839694656</v>
          </cell>
          <cell r="K88">
            <v>495939.69465648854</v>
          </cell>
          <cell r="L88">
            <v>1289443.5114503817</v>
          </cell>
          <cell r="M88">
            <v>396751.90839694656</v>
          </cell>
          <cell r="N88">
            <v>396751.90839694656</v>
          </cell>
          <cell r="O88">
            <v>495939.69465648854</v>
          </cell>
          <cell r="P88">
            <v>1289443.5114503817</v>
          </cell>
          <cell r="Q88">
            <v>396751.90839694656</v>
          </cell>
          <cell r="R88">
            <v>396751.90839694656</v>
          </cell>
          <cell r="S88">
            <v>495939.69465648854</v>
          </cell>
          <cell r="T88">
            <v>1289443.5114503817</v>
          </cell>
          <cell r="U88">
            <v>396751.90839694656</v>
          </cell>
          <cell r="V88">
            <v>396751.90839694656</v>
          </cell>
          <cell r="W88">
            <v>495939.69465648854</v>
          </cell>
          <cell r="X88">
            <v>1289443.5114503817</v>
          </cell>
          <cell r="Y88">
            <v>5157774.0458015269</v>
          </cell>
        </row>
        <row r="89">
          <cell r="B89" t="str">
            <v xml:space="preserve">     Total Bad Debt Exp./Mang. Fees</v>
          </cell>
          <cell r="C89">
            <v>2146942.4758719997</v>
          </cell>
          <cell r="D89">
            <v>637047.40740740742</v>
          </cell>
          <cell r="E89">
            <v>653343.70370370359</v>
          </cell>
          <cell r="F89">
            <v>1000756.2962962962</v>
          </cell>
          <cell r="G89">
            <v>2291147.4074074067</v>
          </cell>
          <cell r="H89">
            <v>9084122.2041405439</v>
          </cell>
          <cell r="I89">
            <v>715178.62595419842</v>
          </cell>
          <cell r="J89">
            <v>733453.43511450384</v>
          </cell>
          <cell r="K89">
            <v>980125.95419847313</v>
          </cell>
          <cell r="L89">
            <v>2428758.0152671756</v>
          </cell>
          <cell r="M89">
            <v>715178.62595419842</v>
          </cell>
          <cell r="N89">
            <v>703430.53435114503</v>
          </cell>
          <cell r="O89">
            <v>883530.53435114492</v>
          </cell>
          <cell r="P89">
            <v>2302139.6946564885</v>
          </cell>
          <cell r="Q89">
            <v>704735.87786259549</v>
          </cell>
          <cell r="R89">
            <v>696903.81679389311</v>
          </cell>
          <cell r="S89">
            <v>886141.22137404582</v>
          </cell>
          <cell r="T89">
            <v>2287780.9160305345</v>
          </cell>
          <cell r="U89">
            <v>730842.74809160305</v>
          </cell>
          <cell r="V89">
            <v>745201.52671755722</v>
          </cell>
          <cell r="W89">
            <v>969683.2061068702</v>
          </cell>
          <cell r="X89">
            <v>2445727.4809160307</v>
          </cell>
          <cell r="Y89">
            <v>9464406.1068702284</v>
          </cell>
        </row>
        <row r="91">
          <cell r="B91" t="str">
            <v>Grand Total Operating Expense</v>
          </cell>
          <cell r="C91">
            <v>13885416.653212</v>
          </cell>
          <cell r="D91">
            <v>4940750.9954276141</v>
          </cell>
          <cell r="E91">
            <v>4929639.9496110361</v>
          </cell>
          <cell r="F91">
            <v>6374089.9077491052</v>
          </cell>
          <cell r="G91">
            <v>16244480.852787754</v>
          </cell>
          <cell r="H91">
            <v>60947182.062333494</v>
          </cell>
          <cell r="I91">
            <v>5237744.1293085171</v>
          </cell>
          <cell r="J91">
            <v>5284888.8886726843</v>
          </cell>
          <cell r="K91">
            <v>6271819.5448400332</v>
          </cell>
          <cell r="L91">
            <v>16794452.562821232</v>
          </cell>
          <cell r="M91">
            <v>5139632.712922941</v>
          </cell>
          <cell r="N91">
            <v>5061316.0941790724</v>
          </cell>
          <cell r="O91">
            <v>5900476.2463601725</v>
          </cell>
          <cell r="P91">
            <v>16101425.053462185</v>
          </cell>
          <cell r="Q91">
            <v>5024243.1169696748</v>
          </cell>
          <cell r="R91">
            <v>4973248.8676645672</v>
          </cell>
          <cell r="S91">
            <v>5890998.7172251958</v>
          </cell>
          <cell r="T91">
            <v>15888490.701859437</v>
          </cell>
          <cell r="U91">
            <v>5112277.8628860116</v>
          </cell>
          <cell r="V91">
            <v>5185151.432838724</v>
          </cell>
          <cell r="W91">
            <v>6037870.5907253111</v>
          </cell>
          <cell r="X91">
            <v>16335299.886450045</v>
          </cell>
          <cell r="Y91">
            <v>65119668.204592898</v>
          </cell>
        </row>
        <row r="92">
          <cell r="B92" t="str">
            <v>% of External Net Sales</v>
          </cell>
          <cell r="C92">
            <v>4.7794951803199232E-2</v>
          </cell>
          <cell r="D92">
            <v>4.7021214823607271E-2</v>
          </cell>
          <cell r="E92">
            <v>4.3467561745002686E-2</v>
          </cell>
          <cell r="F92">
            <v>3.5215822292805045E-2</v>
          </cell>
          <cell r="G92">
            <v>4.0663525923952032E-2</v>
          </cell>
          <cell r="H92">
            <v>4.6278442612132077E-2</v>
          </cell>
          <cell r="I92">
            <v>5.2549147839914018E-2</v>
          </cell>
          <cell r="J92">
            <v>4.8273069182094258E-2</v>
          </cell>
          <cell r="K92">
            <v>3.6886750284105874E-2</v>
          </cell>
          <cell r="L92">
            <v>4.4291347713327107E-2</v>
          </cell>
          <cell r="M92">
            <v>5.164196430059928E-2</v>
          </cell>
          <cell r="N92">
            <v>5.4230760871542612E-2</v>
          </cell>
          <cell r="O92">
            <v>4.95786334782038E-2</v>
          </cell>
          <cell r="P92">
            <v>5.1629293195495633E-2</v>
          </cell>
          <cell r="Q92">
            <v>5.3412712551100694E-2</v>
          </cell>
          <cell r="R92">
            <v>5.5251465165027019E-2</v>
          </cell>
          <cell r="S92">
            <v>4.8834470727916933E-2</v>
          </cell>
          <cell r="T92">
            <v>5.2143384305219191E-2</v>
          </cell>
          <cell r="U92">
            <v>4.7279095031869361E-2</v>
          </cell>
          <cell r="V92">
            <v>4.4780685457034078E-2</v>
          </cell>
          <cell r="W92">
            <v>3.6609011717534938E-2</v>
          </cell>
          <cell r="X92">
            <v>4.2009450672917267E-2</v>
          </cell>
          <cell r="Y92">
            <v>4.7031280948431217E-2</v>
          </cell>
        </row>
        <row r="94">
          <cell r="B94" t="str">
            <v>Income from Operations (bef Reorg)</v>
          </cell>
          <cell r="C94">
            <v>2995135.1002718955</v>
          </cell>
          <cell r="D94">
            <v>1026774.5601279465</v>
          </cell>
          <cell r="E94">
            <v>1337023.7540926496</v>
          </cell>
          <cell r="F94">
            <v>3338502.3144730851</v>
          </cell>
          <cell r="G94">
            <v>5702300.6286937762</v>
          </cell>
          <cell r="H94">
            <v>12137706.459023431</v>
          </cell>
          <cell r="I94">
            <v>332051.29053880554</v>
          </cell>
          <cell r="J94">
            <v>963456.149495258</v>
          </cell>
          <cell r="K94">
            <v>3064784.2719538407</v>
          </cell>
          <cell r="L94">
            <v>4360291.7119879797</v>
          </cell>
          <cell r="M94">
            <v>380194.00463430863</v>
          </cell>
          <cell r="N94">
            <v>138694.59284382872</v>
          </cell>
          <cell r="O94">
            <v>852464.21165509243</v>
          </cell>
          <cell r="P94">
            <v>1371352.8091332018</v>
          </cell>
          <cell r="Q94">
            <v>304985.12730513792</v>
          </cell>
          <cell r="R94">
            <v>217383.9567629043</v>
          </cell>
          <cell r="S94">
            <v>1283679.9087290149</v>
          </cell>
          <cell r="T94">
            <v>1806048.9927970283</v>
          </cell>
          <cell r="U94">
            <v>1243572.5187933734</v>
          </cell>
          <cell r="V94">
            <v>1654466.1244132053</v>
          </cell>
          <cell r="W94">
            <v>3752509.5619464656</v>
          </cell>
          <cell r="X94">
            <v>6650548.2051530592</v>
          </cell>
          <cell r="Y94">
            <v>14188241.71907115</v>
          </cell>
        </row>
        <row r="95">
          <cell r="B95" t="str">
            <v>% of External Net Sales</v>
          </cell>
          <cell r="C95">
            <v>1.0309545715248759E-2</v>
          </cell>
          <cell r="D95">
            <v>9.7718316935768712E-3</v>
          </cell>
          <cell r="E95">
            <v>1.1789332117479118E-2</v>
          </cell>
          <cell r="F95">
            <v>1.844468872139263E-2</v>
          </cell>
          <cell r="G95">
            <v>1.427411879409274E-2</v>
          </cell>
          <cell r="H95">
            <v>9.2164089101335264E-3</v>
          </cell>
          <cell r="I95">
            <v>3.3313983894935968E-3</v>
          </cell>
          <cell r="J95">
            <v>8.8003714625265479E-3</v>
          </cell>
          <cell r="K95">
            <v>1.8025061356751769E-2</v>
          </cell>
          <cell r="L95">
            <v>1.1499225451070967E-2</v>
          </cell>
          <cell r="M95">
            <v>3.8201105626205116E-3</v>
          </cell>
          <cell r="N95">
            <v>1.4860785532324285E-3</v>
          </cell>
          <cell r="O95">
            <v>7.1628134642530228E-3</v>
          </cell>
          <cell r="P95">
            <v>4.3972490647329722E-3</v>
          </cell>
          <cell r="Q95">
            <v>3.2422959155956202E-3</v>
          </cell>
          <cell r="R95">
            <v>2.4150776351881216E-3</v>
          </cell>
          <cell r="S95">
            <v>1.0641290541032345E-2</v>
          </cell>
          <cell r="T95">
            <v>5.9271524572468244E-3</v>
          </cell>
          <cell r="U95">
            <v>1.1500740936225594E-2</v>
          </cell>
          <cell r="V95">
            <v>1.4288517524762975E-2</v>
          </cell>
          <cell r="W95">
            <v>2.2752337013396892E-2</v>
          </cell>
          <cell r="X95">
            <v>1.7103198515748309E-2</v>
          </cell>
          <cell r="Y95">
            <v>1.024715267831822E-2</v>
          </cell>
        </row>
        <row r="97">
          <cell r="B97" t="str">
            <v>Reorganization Charges</v>
          </cell>
          <cell r="C97">
            <v>85898.191483999995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261816.31154919049</v>
          </cell>
          <cell r="I97">
            <v>27910.305343511449</v>
          </cell>
          <cell r="J97">
            <v>27910.305343511449</v>
          </cell>
          <cell r="K97">
            <v>27910.305343511449</v>
          </cell>
          <cell r="L97">
            <v>83730.916030534339</v>
          </cell>
          <cell r="M97">
            <v>27910.305343511449</v>
          </cell>
          <cell r="N97">
            <v>27910.305343511449</v>
          </cell>
          <cell r="O97">
            <v>27910.305343511449</v>
          </cell>
          <cell r="P97">
            <v>83730.916030534339</v>
          </cell>
          <cell r="Q97">
            <v>27910.305343511449</v>
          </cell>
          <cell r="R97">
            <v>27910.305343511449</v>
          </cell>
          <cell r="S97">
            <v>27910.305343511449</v>
          </cell>
          <cell r="T97">
            <v>83730.916030534339</v>
          </cell>
          <cell r="U97">
            <v>27910.305343511449</v>
          </cell>
          <cell r="V97">
            <v>27910.305343511449</v>
          </cell>
          <cell r="W97">
            <v>27910.305343511449</v>
          </cell>
          <cell r="X97">
            <v>83730.916030534339</v>
          </cell>
          <cell r="Y97">
            <v>334923.66412213736</v>
          </cell>
        </row>
        <row r="98">
          <cell r="H98">
            <v>7600569.6943835141</v>
          </cell>
        </row>
        <row r="99">
          <cell r="B99" t="str">
            <v>Income from Operations</v>
          </cell>
          <cell r="C99">
            <v>2909236.9087878955</v>
          </cell>
          <cell r="D99">
            <v>1026774.5601279465</v>
          </cell>
          <cell r="E99">
            <v>1337023.7540926496</v>
          </cell>
          <cell r="F99">
            <v>3338502.3144730851</v>
          </cell>
          <cell r="G99">
            <v>5702300.6286937762</v>
          </cell>
          <cell r="H99">
            <v>11875890.147474241</v>
          </cell>
          <cell r="I99">
            <v>304140.98519529408</v>
          </cell>
          <cell r="J99">
            <v>935545.8441517466</v>
          </cell>
          <cell r="K99">
            <v>3036873.9666103292</v>
          </cell>
          <cell r="L99">
            <v>4276560.7959574452</v>
          </cell>
          <cell r="M99">
            <v>352283.69929079717</v>
          </cell>
          <cell r="N99">
            <v>110784.28750031727</v>
          </cell>
          <cell r="O99">
            <v>824553.90631158103</v>
          </cell>
          <cell r="P99">
            <v>1287621.8931026675</v>
          </cell>
          <cell r="Q99">
            <v>277074.82196162647</v>
          </cell>
          <cell r="R99">
            <v>189473.65141939285</v>
          </cell>
          <cell r="S99">
            <v>1255769.6033855034</v>
          </cell>
          <cell r="T99">
            <v>1722318.076766494</v>
          </cell>
          <cell r="U99">
            <v>1215662.2134498619</v>
          </cell>
          <cell r="V99">
            <v>1626555.8190696938</v>
          </cell>
          <cell r="W99">
            <v>3724599.2566029541</v>
          </cell>
          <cell r="X99">
            <v>6566817.2891225247</v>
          </cell>
          <cell r="Y99">
            <v>13853318.054949012</v>
          </cell>
        </row>
        <row r="100">
          <cell r="B100" t="str">
            <v>% of External Net Sales</v>
          </cell>
          <cell r="C100">
            <v>1.0013875803103194E-2</v>
          </cell>
          <cell r="D100">
            <v>9.7718316935768712E-3</v>
          </cell>
          <cell r="E100">
            <v>1.1789332117479118E-2</v>
          </cell>
          <cell r="F100">
            <v>1.844468872139263E-2</v>
          </cell>
          <cell r="G100">
            <v>1.427411879409274E-2</v>
          </cell>
          <cell r="H100">
            <v>9.0176064267544383E-3</v>
          </cell>
          <cell r="I100">
            <v>3.0513803654083015E-3</v>
          </cell>
          <cell r="J100">
            <v>8.545434011783079E-3</v>
          </cell>
          <cell r="K100">
            <v>1.7860911151823398E-2</v>
          </cell>
          <cell r="L100">
            <v>1.1278405206862852E-2</v>
          </cell>
          <cell r="M100">
            <v>3.539673598993836E-3</v>
          </cell>
          <cell r="N100">
            <v>1.1870264753200315E-3</v>
          </cell>
          <cell r="O100">
            <v>6.9282976826253442E-3</v>
          </cell>
          <cell r="P100">
            <v>4.128765498904844E-3</v>
          </cell>
          <cell r="Q100">
            <v>2.9455815485118935E-3</v>
          </cell>
          <cell r="R100">
            <v>2.105001605520929E-3</v>
          </cell>
          <cell r="S100">
            <v>1.0409923152457029E-2</v>
          </cell>
          <cell r="T100">
            <v>5.6523615148763679E-3</v>
          </cell>
          <cell r="U100">
            <v>1.1242622341326013E-2</v>
          </cell>
          <cell r="V100">
            <v>1.4047474881980734E-2</v>
          </cell>
          <cell r="W100">
            <v>2.2583110349789673E-2</v>
          </cell>
          <cell r="X100">
            <v>1.6887867924254202E-2</v>
          </cell>
          <cell r="Y100">
            <v>1.0005261259367543E-2</v>
          </cell>
        </row>
        <row r="102">
          <cell r="B102" t="str">
            <v>OTHER (INCOME) EXPENSE</v>
          </cell>
        </row>
        <row r="103">
          <cell r="B103" t="str">
            <v>Interest Income</v>
          </cell>
          <cell r="C103">
            <v>-184581.51256999999</v>
          </cell>
          <cell r="D103">
            <v>-44444.444444444438</v>
          </cell>
          <cell r="E103">
            <v>-44444.444444444438</v>
          </cell>
          <cell r="F103">
            <v>-44444.444444444438</v>
          </cell>
          <cell r="G103">
            <v>-133333.33333333331</v>
          </cell>
          <cell r="H103">
            <v>-1130497.6057581154</v>
          </cell>
          <cell r="I103">
            <v>-38167.938931297707</v>
          </cell>
          <cell r="J103">
            <v>-38167.938931297707</v>
          </cell>
          <cell r="K103">
            <v>-38167.938931297707</v>
          </cell>
          <cell r="L103">
            <v>-114503.81679389311</v>
          </cell>
          <cell r="M103">
            <v>-38167.938931297707</v>
          </cell>
          <cell r="N103">
            <v>-38167.938931297707</v>
          </cell>
          <cell r="O103">
            <v>-38167.938931297707</v>
          </cell>
          <cell r="P103">
            <v>-114503.81679389311</v>
          </cell>
          <cell r="Q103">
            <v>-38167.938931297707</v>
          </cell>
          <cell r="R103">
            <v>-38167.938931297707</v>
          </cell>
          <cell r="S103">
            <v>-38167.938931297707</v>
          </cell>
          <cell r="T103">
            <v>-114503.81679389311</v>
          </cell>
          <cell r="U103">
            <v>-38167.938931297707</v>
          </cell>
          <cell r="V103">
            <v>-38167.938931297707</v>
          </cell>
          <cell r="W103">
            <v>-38167.938931297707</v>
          </cell>
          <cell r="X103">
            <v>-114503.81679389311</v>
          </cell>
          <cell r="Y103">
            <v>-458015.26717557246</v>
          </cell>
        </row>
        <row r="104">
          <cell r="B104" t="str">
            <v>Intercompany Interest Income</v>
          </cell>
          <cell r="C104">
            <v>-1150.8476799999999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-1150.8476799999999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  <cell r="S104" t="str">
            <v>0</v>
          </cell>
          <cell r="T104" t="str">
            <v>0</v>
          </cell>
          <cell r="U104" t="str">
            <v>0</v>
          </cell>
          <cell r="V104" t="str">
            <v>0</v>
          </cell>
          <cell r="W104" t="str">
            <v>0</v>
          </cell>
          <cell r="X104" t="str">
            <v>0</v>
          </cell>
          <cell r="Y104" t="str">
            <v>0</v>
          </cell>
        </row>
        <row r="105">
          <cell r="B105" t="str">
            <v>Interest Expense</v>
          </cell>
          <cell r="C105">
            <v>13968.051421400003</v>
          </cell>
          <cell r="D105">
            <v>84223.214814814812</v>
          </cell>
          <cell r="E105">
            <v>105833.85185185185</v>
          </cell>
          <cell r="F105">
            <v>140031.9259259259</v>
          </cell>
          <cell r="G105">
            <v>330088.99259259255</v>
          </cell>
          <cell r="H105">
            <v>480819.07571950118</v>
          </cell>
          <cell r="I105">
            <v>77557.251908396938</v>
          </cell>
          <cell r="J105">
            <v>53442.748091603054</v>
          </cell>
          <cell r="K105">
            <v>69656.488549618312</v>
          </cell>
          <cell r="L105">
            <v>200656.48854961831</v>
          </cell>
          <cell r="M105">
            <v>103622.90076335878</v>
          </cell>
          <cell r="N105">
            <v>74042.748091603047</v>
          </cell>
          <cell r="O105">
            <v>88247.328244274802</v>
          </cell>
          <cell r="P105">
            <v>265912.97709923662</v>
          </cell>
          <cell r="Q105">
            <v>69194.656488549619</v>
          </cell>
          <cell r="R105">
            <v>77919.847328244272</v>
          </cell>
          <cell r="S105">
            <v>91941.984732824421</v>
          </cell>
          <cell r="T105">
            <v>239056.48854961834</v>
          </cell>
          <cell r="U105">
            <v>119543.51145038167</v>
          </cell>
          <cell r="V105">
            <v>116909.92366412214</v>
          </cell>
          <cell r="W105">
            <v>151948.85496183205</v>
          </cell>
          <cell r="X105">
            <v>388402.29007633589</v>
          </cell>
          <cell r="Y105">
            <v>1094028.2442748093</v>
          </cell>
        </row>
        <row r="106">
          <cell r="B106" t="str">
            <v>Intercompany Interest Expense</v>
          </cell>
          <cell r="C106">
            <v>40723.629851999998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361477.63883012737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  <cell r="S106" t="str">
            <v>0</v>
          </cell>
          <cell r="T106" t="str">
            <v>0</v>
          </cell>
          <cell r="U106" t="str">
            <v>0</v>
          </cell>
          <cell r="V106" t="str">
            <v>0</v>
          </cell>
          <cell r="W106" t="str">
            <v>0</v>
          </cell>
          <cell r="X106" t="str">
            <v>0</v>
          </cell>
          <cell r="Y106" t="str">
            <v>0</v>
          </cell>
        </row>
        <row r="107">
          <cell r="B107" t="str">
            <v>Foreign Curr Trans Gain/Loss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  <cell r="S107" t="str">
            <v>0</v>
          </cell>
          <cell r="T107" t="str">
            <v>0</v>
          </cell>
          <cell r="U107" t="str">
            <v>0</v>
          </cell>
          <cell r="V107" t="str">
            <v>0</v>
          </cell>
          <cell r="W107" t="str">
            <v>0</v>
          </cell>
          <cell r="X107" t="str">
            <v>0</v>
          </cell>
          <cell r="Y107" t="str">
            <v>0</v>
          </cell>
        </row>
        <row r="108">
          <cell r="B108" t="str">
            <v>Capitalized Costs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 t="str">
            <v>0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  <cell r="S108" t="str">
            <v>0</v>
          </cell>
          <cell r="T108" t="str">
            <v>0</v>
          </cell>
          <cell r="U108" t="str">
            <v>0</v>
          </cell>
          <cell r="V108" t="str">
            <v>0</v>
          </cell>
          <cell r="W108" t="str">
            <v>0</v>
          </cell>
          <cell r="X108" t="str">
            <v>0</v>
          </cell>
          <cell r="Y108" t="str">
            <v>0</v>
          </cell>
        </row>
        <row r="109">
          <cell r="B109" t="str">
            <v>Other (Income)/ Expense</v>
          </cell>
          <cell r="C109">
            <v>-87422.132929399988</v>
          </cell>
          <cell r="D109">
            <v>-21900.740740740741</v>
          </cell>
          <cell r="E109">
            <v>-25155.555555555555</v>
          </cell>
          <cell r="F109">
            <v>-32878.518518518518</v>
          </cell>
          <cell r="G109">
            <v>-79934.814814814803</v>
          </cell>
          <cell r="H109">
            <v>-29366.126903550321</v>
          </cell>
          <cell r="I109">
            <v>-27180.152671755728</v>
          </cell>
          <cell r="J109">
            <v>-26918.32061068702</v>
          </cell>
          <cell r="K109">
            <v>-29434.351145038163</v>
          </cell>
          <cell r="L109">
            <v>-83532.824427480911</v>
          </cell>
          <cell r="M109">
            <v>-26360.305343511449</v>
          </cell>
          <cell r="N109">
            <v>-25968.702290076333</v>
          </cell>
          <cell r="O109">
            <v>-29358.778625954197</v>
          </cell>
          <cell r="P109">
            <v>-81687.786259541987</v>
          </cell>
          <cell r="Q109">
            <v>-26728.244274809163</v>
          </cell>
          <cell r="R109">
            <v>-27086.259541984728</v>
          </cell>
          <cell r="S109">
            <v>-30713.740458015265</v>
          </cell>
          <cell r="T109">
            <v>-84528.244274809156</v>
          </cell>
          <cell r="U109">
            <v>-27732.061068702289</v>
          </cell>
          <cell r="V109">
            <v>-27299.236641221374</v>
          </cell>
          <cell r="W109">
            <v>-30315.267175572517</v>
          </cell>
          <cell r="X109">
            <v>-85346.564885496176</v>
          </cell>
          <cell r="Y109">
            <v>-335095.41984732822</v>
          </cell>
        </row>
        <row r="110">
          <cell r="B110" t="str">
            <v xml:space="preserve">     Total Other (Income) Expense</v>
          </cell>
          <cell r="C110">
            <v>-218462.81190599996</v>
          </cell>
          <cell r="D110">
            <v>17878.029629629633</v>
          </cell>
          <cell r="E110">
            <v>36233.851851851861</v>
          </cell>
          <cell r="F110">
            <v>62708.962962962942</v>
          </cell>
          <cell r="G110">
            <v>116820.84444444443</v>
          </cell>
          <cell r="H110">
            <v>-318717.8657920371</v>
          </cell>
          <cell r="I110">
            <v>12209.160305343503</v>
          </cell>
          <cell r="J110">
            <v>-11643.511450381673</v>
          </cell>
          <cell r="K110">
            <v>2054.1984732824421</v>
          </cell>
          <cell r="L110">
            <v>2619.8473282442865</v>
          </cell>
          <cell r="M110">
            <v>39094.656488549619</v>
          </cell>
          <cell r="N110">
            <v>9906.1068702290067</v>
          </cell>
          <cell r="O110">
            <v>20720.610687022898</v>
          </cell>
          <cell r="P110">
            <v>69721.374045801524</v>
          </cell>
          <cell r="Q110">
            <v>4298.4732824427483</v>
          </cell>
          <cell r="R110">
            <v>12665.648854961837</v>
          </cell>
          <cell r="S110">
            <v>23060.305343511449</v>
          </cell>
          <cell r="T110">
            <v>40024.427480916071</v>
          </cell>
          <cell r="U110">
            <v>53643.511450381688</v>
          </cell>
          <cell r="V110">
            <v>51442.748091603062</v>
          </cell>
          <cell r="W110">
            <v>83465.648854961823</v>
          </cell>
          <cell r="X110">
            <v>188551.90839694662</v>
          </cell>
          <cell r="Y110">
            <v>300917.55725190858</v>
          </cell>
        </row>
        <row r="112">
          <cell r="B112" t="str">
            <v>Income Before Taxes</v>
          </cell>
          <cell r="C112">
            <v>3127699.7206938956</v>
          </cell>
          <cell r="D112">
            <v>1008896.5304983169</v>
          </cell>
          <cell r="E112">
            <v>1300789.9022407976</v>
          </cell>
          <cell r="F112">
            <v>3275793.351510122</v>
          </cell>
          <cell r="G112">
            <v>5585479.7842493318</v>
          </cell>
          <cell r="H112">
            <v>12194608.013266278</v>
          </cell>
          <cell r="I112">
            <v>291931.82488995057</v>
          </cell>
          <cell r="J112">
            <v>947189.35560212831</v>
          </cell>
          <cell r="K112">
            <v>3034819.7681370466</v>
          </cell>
          <cell r="L112">
            <v>4273940.9486292005</v>
          </cell>
          <cell r="M112">
            <v>313189.04280224757</v>
          </cell>
          <cell r="N112">
            <v>100878.18063008826</v>
          </cell>
          <cell r="O112">
            <v>803833.29562455812</v>
          </cell>
          <cell r="P112">
            <v>1217900.5190568659</v>
          </cell>
          <cell r="Q112">
            <v>272776.34867918375</v>
          </cell>
          <cell r="R112">
            <v>176808.00256443099</v>
          </cell>
          <cell r="S112">
            <v>1232709.2980419919</v>
          </cell>
          <cell r="T112">
            <v>1682293.6492855779</v>
          </cell>
          <cell r="U112">
            <v>1162018.7019994801</v>
          </cell>
          <cell r="V112">
            <v>1575113.0709780906</v>
          </cell>
          <cell r="W112">
            <v>3641133.6077479925</v>
          </cell>
          <cell r="X112">
            <v>6378265.3807255784</v>
          </cell>
          <cell r="Y112">
            <v>13552400.497697104</v>
          </cell>
        </row>
        <row r="113">
          <cell r="C113">
            <v>1.0832724738596259E-2</v>
          </cell>
          <cell r="D113">
            <v>9.6871288490236688E-3</v>
          </cell>
          <cell r="E113">
            <v>1.1553068210691296E-2</v>
          </cell>
          <cell r="F113">
            <v>1.8198851952834015E-2</v>
          </cell>
          <cell r="G113">
            <v>1.4078412450964523E-2</v>
          </cell>
          <cell r="H113">
            <v>9.3216176167359409E-3</v>
          </cell>
        </row>
        <row r="114">
          <cell r="B114" t="str">
            <v>Taxes - Current</v>
          </cell>
          <cell r="C114">
            <v>1180125.4095679999</v>
          </cell>
          <cell r="D114">
            <v>370265.02669288032</v>
          </cell>
          <cell r="E114">
            <v>477389.89412237931</v>
          </cell>
          <cell r="F114">
            <v>1202216.1600042267</v>
          </cell>
          <cell r="G114">
            <v>2049871.0808194864</v>
          </cell>
          <cell r="H114">
            <v>4718676.4270408098</v>
          </cell>
          <cell r="I114">
            <v>111145.14025613021</v>
          </cell>
          <cell r="J114">
            <v>338847.13217860874</v>
          </cell>
          <cell r="K114">
            <v>1064298.7005345004</v>
          </cell>
          <cell r="L114">
            <v>1514290.9729692393</v>
          </cell>
          <cell r="M114">
            <v>118532.0234806517</v>
          </cell>
          <cell r="N114">
            <v>44753.998875825477</v>
          </cell>
          <cell r="O114">
            <v>289030.90133640467</v>
          </cell>
          <cell r="P114">
            <v>452316.92369288183</v>
          </cell>
          <cell r="Q114">
            <v>104488.61227288478</v>
          </cell>
          <cell r="R114">
            <v>71139.611998013017</v>
          </cell>
          <cell r="S114">
            <v>438065.31217645813</v>
          </cell>
          <cell r="T114">
            <v>613693.53644735599</v>
          </cell>
          <cell r="U114">
            <v>413500.33005169075</v>
          </cell>
          <cell r="V114">
            <v>557050.6232717497</v>
          </cell>
          <cell r="W114">
            <v>1274992.75979929</v>
          </cell>
          <cell r="X114">
            <v>2245543.7131227301</v>
          </cell>
          <cell r="Y114">
            <v>4825845.1462322073</v>
          </cell>
        </row>
        <row r="115">
          <cell r="B115" t="str">
            <v>Taxes - Deferred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 t="str">
            <v>0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  <cell r="S115" t="str">
            <v>0</v>
          </cell>
          <cell r="T115" t="str">
            <v>0</v>
          </cell>
          <cell r="U115" t="str">
            <v>0</v>
          </cell>
          <cell r="V115" t="str">
            <v>0</v>
          </cell>
          <cell r="W115" t="str">
            <v>0</v>
          </cell>
          <cell r="X115" t="str">
            <v>0</v>
          </cell>
          <cell r="Y115" t="str">
            <v>0</v>
          </cell>
        </row>
        <row r="116">
          <cell r="B116" t="str">
            <v>Taxes - Reorg</v>
          </cell>
          <cell r="C116">
            <v>96973.944031999999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96973.944031999999</v>
          </cell>
          <cell r="I116">
            <v>-9698.8549618320612</v>
          </cell>
          <cell r="J116">
            <v>-9698.8549618320612</v>
          </cell>
          <cell r="K116">
            <v>-9698.8549618320612</v>
          </cell>
          <cell r="L116">
            <v>-29096.564885496184</v>
          </cell>
          <cell r="M116">
            <v>-9698.8549618320612</v>
          </cell>
          <cell r="N116">
            <v>-9698.8549618320612</v>
          </cell>
          <cell r="O116">
            <v>-9698.8549618320612</v>
          </cell>
          <cell r="P116">
            <v>-29096.564885496184</v>
          </cell>
          <cell r="Q116">
            <v>-9698.8549618320612</v>
          </cell>
          <cell r="R116">
            <v>-9698.8549618320612</v>
          </cell>
          <cell r="S116">
            <v>-9698.8549618320612</v>
          </cell>
          <cell r="T116">
            <v>-29096.564885496184</v>
          </cell>
          <cell r="U116">
            <v>-9698.8549618320612</v>
          </cell>
          <cell r="V116">
            <v>-9698.8549618320612</v>
          </cell>
          <cell r="W116">
            <v>-9698.8549618320612</v>
          </cell>
          <cell r="X116">
            <v>-29096.564885496184</v>
          </cell>
          <cell r="Y116">
            <v>-116386.25954198473</v>
          </cell>
        </row>
        <row r="117">
          <cell r="B117" t="str">
            <v>Extraordinary Item</v>
          </cell>
          <cell r="C117">
            <v>-258943.66009599998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-856786.88975559536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B118" t="str">
            <v>Net Income</v>
          </cell>
          <cell r="C118">
            <v>1591656.7069978958</v>
          </cell>
          <cell r="D118">
            <v>638631.50380543654</v>
          </cell>
          <cell r="E118">
            <v>823400.00811841828</v>
          </cell>
          <cell r="F118">
            <v>2073577.1915058952</v>
          </cell>
          <cell r="G118">
            <v>3535608.7034298452</v>
          </cell>
          <cell r="H118">
            <v>8235744.5319490638</v>
          </cell>
          <cell r="I118">
            <v>190485.53959565243</v>
          </cell>
          <cell r="J118">
            <v>618041.07838535169</v>
          </cell>
          <cell r="K118">
            <v>1980219.9225643782</v>
          </cell>
          <cell r="L118">
            <v>2788746.540545457</v>
          </cell>
          <cell r="M118">
            <v>204355.87428342793</v>
          </cell>
          <cell r="N118">
            <v>65823.036716094852</v>
          </cell>
          <cell r="O118">
            <v>524501.24924998556</v>
          </cell>
          <cell r="P118">
            <v>794680.16024948028</v>
          </cell>
          <cell r="Q118">
            <v>177986.59136813102</v>
          </cell>
          <cell r="R118">
            <v>115367.24552825003</v>
          </cell>
          <cell r="S118">
            <v>804342.84082736587</v>
          </cell>
          <cell r="T118">
            <v>1097696.6777237181</v>
          </cell>
          <cell r="U118">
            <v>758217.22690962139</v>
          </cell>
          <cell r="V118">
            <v>1027761.302668173</v>
          </cell>
          <cell r="W118">
            <v>2375839.7029105346</v>
          </cell>
          <cell r="X118">
            <v>4161818.2324883444</v>
          </cell>
          <cell r="Y118">
            <v>8842941.611006882</v>
          </cell>
        </row>
        <row r="119">
          <cell r="C119">
            <v>0.40831904199443703</v>
          </cell>
          <cell r="D119">
            <v>0.36699999999999805</v>
          </cell>
          <cell r="E119">
            <v>0.36700000000000504</v>
          </cell>
          <cell r="F119">
            <v>0.36700000000000366</v>
          </cell>
          <cell r="G119">
            <v>0.36699999999999672</v>
          </cell>
          <cell r="H119">
            <v>0.39489997266283239</v>
          </cell>
          <cell r="I119">
            <v>0.38072293179419048</v>
          </cell>
          <cell r="J119">
            <v>0.35773959047840398</v>
          </cell>
          <cell r="K119">
            <v>0.35069585077463444</v>
          </cell>
          <cell r="L119">
            <v>0.3543078837939781</v>
          </cell>
          <cell r="M119">
            <v>0.37846797710446933</v>
          </cell>
          <cell r="N119">
            <v>0.44364399314391484</v>
          </cell>
          <cell r="O119">
            <v>0.35956572452231528</v>
          </cell>
          <cell r="P119">
            <v>0.37139069785695883</v>
          </cell>
          <cell r="Q119">
            <v>0.38305598259831303</v>
          </cell>
          <cell r="R119">
            <v>0.40235515907764907</v>
          </cell>
          <cell r="S119">
            <v>0.35536789806994346</v>
          </cell>
          <cell r="T119">
            <v>0.36479572796816662</v>
          </cell>
          <cell r="U119">
            <v>0.35584653615314682</v>
          </cell>
          <cell r="V119">
            <v>0.35365754594737797</v>
          </cell>
          <cell r="W119">
            <v>0.35016368448722246</v>
          </cell>
          <cell r="X119">
            <v>0.35206181917555801</v>
          </cell>
          <cell r="Y119">
            <v>0.35608784931143678</v>
          </cell>
        </row>
        <row r="122">
          <cell r="B122" t="str">
            <v>BALANCE SHEET (US$)</v>
          </cell>
          <cell r="C122" t="str">
            <v>Q3-03</v>
          </cell>
          <cell r="D122" t="str">
            <v>Oct-03</v>
          </cell>
          <cell r="E122" t="str">
            <v>Nov-03</v>
          </cell>
          <cell r="F122" t="str">
            <v>Dec-03</v>
          </cell>
          <cell r="G122" t="str">
            <v>Q4-03</v>
          </cell>
          <cell r="H122" t="str">
            <v>Year-03</v>
          </cell>
          <cell r="I122">
            <v>37622</v>
          </cell>
          <cell r="J122">
            <v>37653</v>
          </cell>
          <cell r="K122">
            <v>37681</v>
          </cell>
          <cell r="L122" t="str">
            <v>Q1-04</v>
          </cell>
          <cell r="M122">
            <v>37714</v>
          </cell>
          <cell r="N122">
            <v>37744</v>
          </cell>
          <cell r="O122">
            <v>37775</v>
          </cell>
          <cell r="P122" t="str">
            <v>Q2-04</v>
          </cell>
          <cell r="Q122">
            <v>37803</v>
          </cell>
          <cell r="R122">
            <v>37834</v>
          </cell>
          <cell r="S122">
            <v>37865</v>
          </cell>
          <cell r="T122" t="str">
            <v>Q3-04</v>
          </cell>
          <cell r="U122">
            <v>37895</v>
          </cell>
          <cell r="V122">
            <v>37926</v>
          </cell>
          <cell r="W122">
            <v>37956</v>
          </cell>
          <cell r="X122" t="str">
            <v>Q4-04</v>
          </cell>
          <cell r="Y122" t="str">
            <v>Year-04</v>
          </cell>
        </row>
        <row r="123">
          <cell r="B123" t="str">
            <v>Region Name</v>
          </cell>
          <cell r="C123" t="str">
            <v>Average</v>
          </cell>
          <cell r="D123" t="str">
            <v>Fcst</v>
          </cell>
          <cell r="E123" t="str">
            <v>Fcst</v>
          </cell>
          <cell r="F123" t="str">
            <v>Fcst</v>
          </cell>
          <cell r="G123" t="str">
            <v>Average</v>
          </cell>
          <cell r="H123" t="str">
            <v>12 Mo Avg.</v>
          </cell>
          <cell r="I123" t="str">
            <v>Prelim Plan</v>
          </cell>
          <cell r="J123" t="str">
            <v>Prelim Plan</v>
          </cell>
          <cell r="K123" t="str">
            <v>Prelim Plan</v>
          </cell>
          <cell r="L123" t="str">
            <v>Average</v>
          </cell>
          <cell r="M123" t="str">
            <v>Prelim Plan</v>
          </cell>
          <cell r="N123" t="str">
            <v>Prelim Plan</v>
          </cell>
          <cell r="O123" t="str">
            <v>Prelim Plan</v>
          </cell>
          <cell r="P123" t="str">
            <v>Average</v>
          </cell>
          <cell r="Q123" t="str">
            <v>Prelim Plan</v>
          </cell>
          <cell r="R123" t="str">
            <v>Prelim Plan</v>
          </cell>
          <cell r="S123" t="str">
            <v>Prelim Plan</v>
          </cell>
          <cell r="T123" t="str">
            <v>Average</v>
          </cell>
          <cell r="U123" t="str">
            <v>Prelim Plan</v>
          </cell>
          <cell r="V123" t="str">
            <v>Prelim Plan</v>
          </cell>
          <cell r="W123" t="str">
            <v>Prelim Plan</v>
          </cell>
          <cell r="X123" t="str">
            <v>Average</v>
          </cell>
          <cell r="Y123" t="str">
            <v>12 Mo Average</v>
          </cell>
        </row>
        <row r="124">
          <cell r="B124" t="str">
            <v>000's USD</v>
          </cell>
          <cell r="D124">
            <v>1.35</v>
          </cell>
          <cell r="E124">
            <v>1.35</v>
          </cell>
          <cell r="F124">
            <v>1.35</v>
          </cell>
        </row>
        <row r="125">
          <cell r="B125" t="str">
            <v>CURRENT ASSETS</v>
          </cell>
        </row>
        <row r="126">
          <cell r="B126" t="str">
            <v>Cash</v>
          </cell>
          <cell r="C126">
            <v>9137352.1468852907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1885853.4532516829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</row>
        <row r="128">
          <cell r="B128" t="str">
            <v>Accounts Receivable</v>
          </cell>
          <cell r="C128">
            <v>137517704.98120189</v>
          </cell>
          <cell r="D128">
            <v>160060072.98666665</v>
          </cell>
          <cell r="E128">
            <v>167455564.73148146</v>
          </cell>
          <cell r="F128">
            <v>177423113.67548147</v>
          </cell>
          <cell r="G128">
            <v>168312917.13120985</v>
          </cell>
          <cell r="H128">
            <v>153519699.13538349</v>
          </cell>
          <cell r="I128">
            <v>157839585.60523432</v>
          </cell>
          <cell r="J128">
            <v>157734569.24754655</v>
          </cell>
          <cell r="K128">
            <v>197430752.45365342</v>
          </cell>
          <cell r="L128">
            <v>171001635.76881143</v>
          </cell>
          <cell r="M128">
            <v>162691341.33042517</v>
          </cell>
          <cell r="N128">
            <v>137046346.78298777</v>
          </cell>
          <cell r="O128">
            <v>137072600.87240991</v>
          </cell>
          <cell r="P128">
            <v>145603429.66194096</v>
          </cell>
          <cell r="Q128">
            <v>134294918.21155953</v>
          </cell>
          <cell r="R128">
            <v>129485169.0294435</v>
          </cell>
          <cell r="S128">
            <v>136442502.72628167</v>
          </cell>
          <cell r="T128">
            <v>133407529.9890949</v>
          </cell>
          <cell r="U128">
            <v>149396270.44710991</v>
          </cell>
          <cell r="V128">
            <v>159624863.68593204</v>
          </cell>
          <cell r="W128">
            <v>183726117.77535418</v>
          </cell>
          <cell r="X128">
            <v>164249083.96946537</v>
          </cell>
          <cell r="Y128">
            <v>153565419.84732819</v>
          </cell>
        </row>
        <row r="129">
          <cell r="B129" t="str">
            <v>AR Factoring (-)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 t="str">
            <v>Retained Interest on AR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B131" t="str">
            <v>Allowance for Doubtful</v>
          </cell>
          <cell r="C131">
            <v>-2804184.6781837833</v>
          </cell>
          <cell r="D131">
            <v>-2588888.8888888885</v>
          </cell>
          <cell r="E131">
            <v>-2588888.8888888885</v>
          </cell>
          <cell r="F131">
            <v>-2588888.8888888885</v>
          </cell>
          <cell r="G131">
            <v>-2588888.8888888885</v>
          </cell>
          <cell r="H131">
            <v>-2645738.2199150394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B132" t="str">
            <v>Reserve for Sales Returns</v>
          </cell>
          <cell r="C132">
            <v>-355868.52557344007</v>
          </cell>
          <cell r="D132">
            <v>-597037.03703703696</v>
          </cell>
          <cell r="E132">
            <v>-597037.03703703696</v>
          </cell>
          <cell r="F132">
            <v>-597037.03703703696</v>
          </cell>
          <cell r="G132">
            <v>-597037.03703703696</v>
          </cell>
          <cell r="H132">
            <v>-430301.30103026878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B133" t="str">
            <v xml:space="preserve">     Trade Accounts Receivable</v>
          </cell>
          <cell r="C133">
            <v>134357651.77744466</v>
          </cell>
          <cell r="D133">
            <v>156874147.06074071</v>
          </cell>
          <cell r="E133">
            <v>164269638.80555552</v>
          </cell>
          <cell r="F133">
            <v>174237187.74955553</v>
          </cell>
          <cell r="G133">
            <v>165126991.20528391</v>
          </cell>
          <cell r="H133">
            <v>150443659.61443818</v>
          </cell>
          <cell r="I133">
            <v>157839585.60523432</v>
          </cell>
          <cell r="J133">
            <v>157734569.24754655</v>
          </cell>
          <cell r="K133">
            <v>197430752.45365342</v>
          </cell>
          <cell r="L133">
            <v>171001635.76881143</v>
          </cell>
          <cell r="M133">
            <v>162691341.33042517</v>
          </cell>
          <cell r="N133">
            <v>137046346.78298777</v>
          </cell>
          <cell r="O133">
            <v>137072600.87240991</v>
          </cell>
          <cell r="P133">
            <v>145603429.66194096</v>
          </cell>
          <cell r="Q133">
            <v>134294918.21155953</v>
          </cell>
          <cell r="R133">
            <v>129485169.0294435</v>
          </cell>
          <cell r="S133">
            <v>136442502.72628167</v>
          </cell>
          <cell r="T133">
            <v>133407529.9890949</v>
          </cell>
          <cell r="U133">
            <v>149396270.44710991</v>
          </cell>
          <cell r="V133">
            <v>159624863.68593204</v>
          </cell>
          <cell r="W133">
            <v>183726117.77535418</v>
          </cell>
          <cell r="X133">
            <v>164249083.96946537</v>
          </cell>
          <cell r="Y133">
            <v>153565419.84732819</v>
          </cell>
        </row>
        <row r="135">
          <cell r="B135" t="str">
            <v>Inventory</v>
          </cell>
          <cell r="C135">
            <v>87518733.259026989</v>
          </cell>
          <cell r="D135">
            <v>98174532.229629621</v>
          </cell>
          <cell r="E135">
            <v>102218186.74814816</v>
          </cell>
          <cell r="F135">
            <v>108910513.47033703</v>
          </cell>
          <cell r="G135">
            <v>103101077.48270494</v>
          </cell>
          <cell r="H135">
            <v>97311405.08747609</v>
          </cell>
          <cell r="I135">
            <v>102398595.34729312</v>
          </cell>
          <cell r="J135">
            <v>106149498.57805726</v>
          </cell>
          <cell r="K135">
            <v>113687100.00771068</v>
          </cell>
          <cell r="L135">
            <v>107411731.31102036</v>
          </cell>
          <cell r="M135">
            <v>103053248.16949695</v>
          </cell>
          <cell r="N135">
            <v>93009435.114503816</v>
          </cell>
          <cell r="O135">
            <v>85794154.059680924</v>
          </cell>
          <cell r="P135">
            <v>93952279.114560559</v>
          </cell>
          <cell r="Q135">
            <v>91664023.349797711</v>
          </cell>
          <cell r="R135">
            <v>85874809.160305336</v>
          </cell>
          <cell r="S135">
            <v>88407938.931297705</v>
          </cell>
          <cell r="T135">
            <v>88648923.81380026</v>
          </cell>
          <cell r="U135">
            <v>99274130.619168699</v>
          </cell>
          <cell r="V135">
            <v>100680969.59957175</v>
          </cell>
          <cell r="W135">
            <v>120799954.76392443</v>
          </cell>
          <cell r="X135">
            <v>106918351.6608883</v>
          </cell>
          <cell r="Y135">
            <v>99232821.475067377</v>
          </cell>
        </row>
        <row r="136">
          <cell r="B136" t="str">
            <v>Inventory Reserve</v>
          </cell>
          <cell r="C136">
            <v>-1404961.3434465399</v>
          </cell>
          <cell r="D136">
            <v>-2618976.6740740738</v>
          </cell>
          <cell r="E136">
            <v>-2736705.2666666666</v>
          </cell>
          <cell r="F136">
            <v>-2890372.2296296293</v>
          </cell>
          <cell r="G136">
            <v>-2748684.7234567897</v>
          </cell>
          <cell r="H136">
            <v>-1642558.2952756744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B137" t="str">
            <v>Prepaid Inventory</v>
          </cell>
          <cell r="C137">
            <v>38775.436494206668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20375.881141056976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B138" t="str">
            <v xml:space="preserve">     Subtotal Inventory</v>
          </cell>
          <cell r="C138">
            <v>86152547.352074653</v>
          </cell>
          <cell r="D138">
            <v>95555555.555555552</v>
          </cell>
          <cell r="E138">
            <v>99481481.481481493</v>
          </cell>
          <cell r="F138">
            <v>106020141.2407074</v>
          </cell>
          <cell r="G138">
            <v>100352392.75924815</v>
          </cell>
          <cell r="H138">
            <v>95689222.673341468</v>
          </cell>
          <cell r="I138">
            <v>102398595.34729312</v>
          </cell>
          <cell r="J138">
            <v>106149498.57805726</v>
          </cell>
          <cell r="K138">
            <v>113687100.00771068</v>
          </cell>
          <cell r="L138">
            <v>107411731.31102036</v>
          </cell>
          <cell r="M138">
            <v>103053248.16949695</v>
          </cell>
          <cell r="N138">
            <v>93009435.114503816</v>
          </cell>
          <cell r="O138">
            <v>85794154.059680924</v>
          </cell>
          <cell r="P138">
            <v>93952279.114560559</v>
          </cell>
          <cell r="Q138">
            <v>91664023.349797711</v>
          </cell>
          <cell r="R138">
            <v>85874809.160305336</v>
          </cell>
          <cell r="S138">
            <v>88407938.931297705</v>
          </cell>
          <cell r="T138">
            <v>88648923.81380026</v>
          </cell>
          <cell r="U138">
            <v>99274130.619168699</v>
          </cell>
          <cell r="V138">
            <v>100680969.59957175</v>
          </cell>
          <cell r="W138">
            <v>120799954.76392443</v>
          </cell>
          <cell r="X138">
            <v>106918351.6608883</v>
          </cell>
          <cell r="Y138">
            <v>99232821.475067377</v>
          </cell>
        </row>
        <row r="140">
          <cell r="B140" t="str">
            <v>Trade Notes Receivable</v>
          </cell>
          <cell r="C140">
            <v>-15616351.430308854</v>
          </cell>
          <cell r="D140">
            <v>-2222222.3333333004</v>
          </cell>
          <cell r="E140">
            <v>-2222222.3333333004</v>
          </cell>
          <cell r="F140">
            <v>-2222222.3333333004</v>
          </cell>
          <cell r="G140">
            <v>-2222222.3333333004</v>
          </cell>
          <cell r="H140">
            <v>-14260142.892486583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Y140">
            <v>0</v>
          </cell>
        </row>
        <row r="141">
          <cell r="B141" t="str">
            <v>Other Receivables</v>
          </cell>
          <cell r="C141">
            <v>1300839.4098441333</v>
          </cell>
          <cell r="D141">
            <v>1851851.8518518517</v>
          </cell>
          <cell r="E141">
            <v>1851851.8518518517</v>
          </cell>
          <cell r="F141">
            <v>1851851.8518518517</v>
          </cell>
          <cell r="G141">
            <v>1851851.8518518517</v>
          </cell>
          <cell r="H141">
            <v>1932729.9082731544</v>
          </cell>
          <cell r="I141">
            <v>1526717.5572519084</v>
          </cell>
          <cell r="J141">
            <v>1526717.5572519084</v>
          </cell>
          <cell r="K141">
            <v>1526717.5572519084</v>
          </cell>
          <cell r="L141">
            <v>1526717.5572519086</v>
          </cell>
          <cell r="M141">
            <v>1526717.5572519084</v>
          </cell>
          <cell r="N141">
            <v>1526717.5572519084</v>
          </cell>
          <cell r="O141">
            <v>1526717.5572519084</v>
          </cell>
          <cell r="P141">
            <v>1526717.5572519086</v>
          </cell>
          <cell r="Q141">
            <v>1526717.5572519084</v>
          </cell>
          <cell r="R141">
            <v>1526717.5572519084</v>
          </cell>
          <cell r="S141">
            <v>1526717.5572519084</v>
          </cell>
          <cell r="T141">
            <v>1526717.5572519086</v>
          </cell>
          <cell r="U141">
            <v>1526717.5572519084</v>
          </cell>
          <cell r="V141">
            <v>1526717.5572519084</v>
          </cell>
          <cell r="W141">
            <v>1526717.5572519084</v>
          </cell>
          <cell r="X141">
            <v>1526717.5572519086</v>
          </cell>
          <cell r="Y141">
            <v>1526717.5572519086</v>
          </cell>
        </row>
        <row r="142">
          <cell r="B142" t="str">
            <v>A/R Building Finance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B143" t="str">
            <v>A/R - US</v>
          </cell>
          <cell r="C143">
            <v>2153.2609955500002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1567.9302300473373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B144" t="str">
            <v>A/R - Latin America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5220.2012232916486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B145" t="str">
            <v>A/R - Canada</v>
          </cell>
          <cell r="C145">
            <v>-7228065.7213259563</v>
          </cell>
          <cell r="D145">
            <v>-19999999.888888888</v>
          </cell>
          <cell r="E145">
            <v>-19999999.888888888</v>
          </cell>
          <cell r="F145">
            <v>-19999999.888888888</v>
          </cell>
          <cell r="G145">
            <v>-19999999.888888888</v>
          </cell>
          <cell r="H145">
            <v>-9103770.6730383374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B146" t="str">
            <v>A/R - Europe</v>
          </cell>
          <cell r="C146">
            <v>57132.5579278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36658.508949063173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B147" t="str">
            <v>A/R - Asia Pacific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1295.0455199043481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B148" t="str">
            <v>A/R - Europe with Others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 t="str">
            <v>A/R - IM Macrotron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 t="str">
            <v>A/R - IM Funding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 t="str">
            <v>Deferred Taxes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B152" t="str">
            <v>Prepaid &amp; Other</v>
          </cell>
          <cell r="C152">
            <v>-48377.034456270027</v>
          </cell>
          <cell r="D152">
            <v>370370.37037037034</v>
          </cell>
          <cell r="E152">
            <v>370370.37037037034</v>
          </cell>
          <cell r="F152">
            <v>370370.37037037034</v>
          </cell>
          <cell r="G152">
            <v>370370.37037037034</v>
          </cell>
          <cell r="H152">
            <v>194304.38019153531</v>
          </cell>
          <cell r="I152">
            <v>3053435.1145038167</v>
          </cell>
          <cell r="J152">
            <v>3816793.8931297706</v>
          </cell>
          <cell r="K152">
            <v>5343511.4503816795</v>
          </cell>
          <cell r="L152">
            <v>4071246.8193384223</v>
          </cell>
          <cell r="M152">
            <v>4580152.6717557255</v>
          </cell>
          <cell r="N152">
            <v>3816793.8931297706</v>
          </cell>
          <cell r="O152">
            <v>4580152.6717557255</v>
          </cell>
          <cell r="P152">
            <v>4325699.7455470739</v>
          </cell>
          <cell r="Q152">
            <v>3816793.8931297706</v>
          </cell>
          <cell r="R152">
            <v>3816793.8931297706</v>
          </cell>
          <cell r="S152">
            <v>4580152.6717557255</v>
          </cell>
          <cell r="T152">
            <v>4071246.8193384223</v>
          </cell>
          <cell r="U152">
            <v>3816793.8931297706</v>
          </cell>
          <cell r="V152">
            <v>4580152.6717557255</v>
          </cell>
          <cell r="W152">
            <v>6106870.2290076334</v>
          </cell>
          <cell r="X152">
            <v>4834605.5979643771</v>
          </cell>
          <cell r="Y152">
            <v>4325699.7455470739</v>
          </cell>
        </row>
        <row r="153">
          <cell r="B153" t="str">
            <v xml:space="preserve">     Subtotal Other Current Assets</v>
          </cell>
          <cell r="C153">
            <v>-21532668.9573236</v>
          </cell>
          <cell r="D153">
            <v>-20000000</v>
          </cell>
          <cell r="E153">
            <v>-20000000</v>
          </cell>
          <cell r="F153">
            <v>-20000000</v>
          </cell>
          <cell r="G153">
            <v>-20000000</v>
          </cell>
          <cell r="H153">
            <v>-21192137.591137934</v>
          </cell>
          <cell r="I153">
            <v>4580152.6717557255</v>
          </cell>
          <cell r="J153">
            <v>5343511.4503816795</v>
          </cell>
          <cell r="K153">
            <v>6870229.0076335873</v>
          </cell>
          <cell r="L153">
            <v>5597964.3765903311</v>
          </cell>
          <cell r="M153">
            <v>6106870.2290076334</v>
          </cell>
          <cell r="N153">
            <v>5343511.4503816795</v>
          </cell>
          <cell r="O153">
            <v>6106870.2290076334</v>
          </cell>
          <cell r="P153">
            <v>5852417.3027989818</v>
          </cell>
          <cell r="Q153">
            <v>5343511.4503816795</v>
          </cell>
          <cell r="R153">
            <v>5343511.4503816795</v>
          </cell>
          <cell r="S153">
            <v>6106870.2290076334</v>
          </cell>
          <cell r="T153">
            <v>5597964.3765903311</v>
          </cell>
          <cell r="U153">
            <v>5343511.4503816795</v>
          </cell>
          <cell r="V153">
            <v>6106870.2290076334</v>
          </cell>
          <cell r="W153">
            <v>7633587.7862595413</v>
          </cell>
          <cell r="X153">
            <v>6361323.155216286</v>
          </cell>
          <cell r="Y153">
            <v>5852417.3027989827</v>
          </cell>
        </row>
        <row r="155">
          <cell r="B155" t="str">
            <v>Total Current Assets</v>
          </cell>
          <cell r="C155">
            <v>208114882.31908098</v>
          </cell>
          <cell r="D155">
            <v>232429702.61629626</v>
          </cell>
          <cell r="E155">
            <v>243751120.28703701</v>
          </cell>
          <cell r="F155">
            <v>260257328.99026293</v>
          </cell>
          <cell r="G155">
            <v>245479383.96453208</v>
          </cell>
          <cell r="H155">
            <v>226826598.1498934</v>
          </cell>
          <cell r="I155">
            <v>264818333.62428319</v>
          </cell>
          <cell r="J155">
            <v>269227579.27598548</v>
          </cell>
          <cell r="K155">
            <v>317988081.46899772</v>
          </cell>
          <cell r="L155">
            <v>284011331.45642215</v>
          </cell>
          <cell r="M155">
            <v>271851459.72892976</v>
          </cell>
          <cell r="N155">
            <v>235399293.34787327</v>
          </cell>
          <cell r="O155">
            <v>228973625.16109848</v>
          </cell>
          <cell r="P155">
            <v>245408126.07930049</v>
          </cell>
          <cell r="Q155">
            <v>231302453.01173893</v>
          </cell>
          <cell r="R155">
            <v>220703489.64013052</v>
          </cell>
          <cell r="S155">
            <v>230957311.88658702</v>
          </cell>
          <cell r="T155">
            <v>227654418.17948547</v>
          </cell>
          <cell r="U155">
            <v>254013912.51666027</v>
          </cell>
          <cell r="V155">
            <v>266412703.51451141</v>
          </cell>
          <cell r="W155">
            <v>312159660.32553816</v>
          </cell>
          <cell r="X155">
            <v>277528758.78556997</v>
          </cell>
          <cell r="Y155">
            <v>258650658.62519449</v>
          </cell>
        </row>
        <row r="157">
          <cell r="B157" t="str">
            <v>PROPERTY, PLANT, &amp; EQUIP</v>
          </cell>
        </row>
        <row r="158">
          <cell r="B158" t="str">
            <v>Total PP&amp;E at Cost</v>
          </cell>
          <cell r="C158">
            <v>39975611.537264101</v>
          </cell>
          <cell r="D158">
            <v>41037037.037037037</v>
          </cell>
          <cell r="E158">
            <v>41037037.037037037</v>
          </cell>
          <cell r="F158">
            <v>41037037.037037037</v>
          </cell>
          <cell r="G158">
            <v>41037037.037037037</v>
          </cell>
          <cell r="H158">
            <v>39252163.696233116</v>
          </cell>
          <cell r="I158">
            <v>42837987.984732822</v>
          </cell>
          <cell r="J158">
            <v>42856640.656488545</v>
          </cell>
          <cell r="K158">
            <v>42892936.335877866</v>
          </cell>
          <cell r="L158">
            <v>42862521.659033082</v>
          </cell>
          <cell r="M158">
            <v>42976656.183206111</v>
          </cell>
          <cell r="N158">
            <v>42977171.450381681</v>
          </cell>
          <cell r="O158">
            <v>43406727.633587785</v>
          </cell>
          <cell r="P158">
            <v>43120185.089058526</v>
          </cell>
          <cell r="Q158">
            <v>43427662.748091593</v>
          </cell>
          <cell r="R158">
            <v>43428178.015267164</v>
          </cell>
          <cell r="S158">
            <v>43441059.694656476</v>
          </cell>
          <cell r="T158">
            <v>43432300.152671747</v>
          </cell>
          <cell r="U158">
            <v>43586040.610687017</v>
          </cell>
          <cell r="V158">
            <v>43586555.877862588</v>
          </cell>
          <cell r="W158">
            <v>43587071.145038158</v>
          </cell>
          <cell r="X158">
            <v>43586555.877862588</v>
          </cell>
          <cell r="Y158">
            <v>43250390.694656491</v>
          </cell>
        </row>
        <row r="159">
          <cell r="B159" t="str">
            <v>Total Accum Depreciation</v>
          </cell>
          <cell r="C159">
            <v>-27382436.778377783</v>
          </cell>
          <cell r="D159">
            <v>-28740740.740740739</v>
          </cell>
          <cell r="E159">
            <v>-29037037.037037034</v>
          </cell>
          <cell r="F159">
            <v>-29407407.407407407</v>
          </cell>
          <cell r="G159">
            <v>-29061728.395061728</v>
          </cell>
          <cell r="H159">
            <v>-26522193.332522172</v>
          </cell>
          <cell r="I159">
            <v>-30457006.796831455</v>
          </cell>
          <cell r="J159">
            <v>-30789538.723433901</v>
          </cell>
          <cell r="K159">
            <v>-31120265.627050772</v>
          </cell>
          <cell r="L159">
            <v>-30788937.049105376</v>
          </cell>
          <cell r="M159">
            <v>-31451740.718114622</v>
          </cell>
          <cell r="N159">
            <v>-31780051.099254813</v>
          </cell>
          <cell r="O159">
            <v>-32113426.46003877</v>
          </cell>
          <cell r="P159">
            <v>-31781739.425802734</v>
          </cell>
          <cell r="Q159">
            <v>-32445141.710559793</v>
          </cell>
          <cell r="R159">
            <v>-32774961.587035015</v>
          </cell>
          <cell r="S159">
            <v>-33104350.249769777</v>
          </cell>
          <cell r="T159">
            <v>-32774817.84912153</v>
          </cell>
          <cell r="U159">
            <v>-33385198.308602929</v>
          </cell>
          <cell r="V159">
            <v>-33660946.413237609</v>
          </cell>
          <cell r="W159">
            <v>-33926279.441536412</v>
          </cell>
          <cell r="X159">
            <v>-33657474.721125655</v>
          </cell>
          <cell r="Y159">
            <v>-32250742.261288822</v>
          </cell>
        </row>
        <row r="160">
          <cell r="B160" t="str">
            <v xml:space="preserve">     PP&amp;E, Net</v>
          </cell>
          <cell r="C160">
            <v>12593174.758886319</v>
          </cell>
          <cell r="D160">
            <v>12296296.296296299</v>
          </cell>
          <cell r="E160">
            <v>12000000.000000004</v>
          </cell>
          <cell r="F160">
            <v>11629629.629629631</v>
          </cell>
          <cell r="G160">
            <v>11975308.64197531</v>
          </cell>
          <cell r="H160">
            <v>12729970.36371094</v>
          </cell>
          <cell r="I160">
            <v>12380981.187901367</v>
          </cell>
          <cell r="J160">
            <v>12067101.933054645</v>
          </cell>
          <cell r="K160">
            <v>11772670.708827093</v>
          </cell>
          <cell r="L160">
            <v>12073584.609927701</v>
          </cell>
          <cell r="M160">
            <v>11524915.465091489</v>
          </cell>
          <cell r="N160">
            <v>11197120.351126868</v>
          </cell>
          <cell r="O160">
            <v>11293301.173549015</v>
          </cell>
          <cell r="P160">
            <v>11338445.66325579</v>
          </cell>
          <cell r="Q160">
            <v>10982521.037531801</v>
          </cell>
          <cell r="R160">
            <v>10653216.428232148</v>
          </cell>
          <cell r="S160">
            <v>10336709.444886699</v>
          </cell>
          <cell r="T160">
            <v>10657482.303550215</v>
          </cell>
          <cell r="U160">
            <v>10200842.302084088</v>
          </cell>
          <cell r="V160">
            <v>9925609.4646249786</v>
          </cell>
          <cell r="W160">
            <v>9660791.7035017461</v>
          </cell>
          <cell r="X160">
            <v>9929081.1567369327</v>
          </cell>
          <cell r="Y160">
            <v>10999648.43336766</v>
          </cell>
        </row>
        <row r="162">
          <cell r="B162" t="str">
            <v>Goodwill, Net</v>
          </cell>
          <cell r="C162">
            <v>679302.66265263001</v>
          </cell>
          <cell r="D162">
            <v>693333.33333333326</v>
          </cell>
          <cell r="E162">
            <v>693333.33333333326</v>
          </cell>
          <cell r="F162">
            <v>693333.33333333326</v>
          </cell>
          <cell r="G162">
            <v>693333.33333333326</v>
          </cell>
          <cell r="H162">
            <v>707413.25549861859</v>
          </cell>
          <cell r="I162">
            <v>714505.24427480914</v>
          </cell>
          <cell r="J162">
            <v>714505.24427480914</v>
          </cell>
          <cell r="K162">
            <v>714505.24427480914</v>
          </cell>
          <cell r="L162">
            <v>714505.24427480914</v>
          </cell>
          <cell r="M162">
            <v>714505.24427480914</v>
          </cell>
          <cell r="N162">
            <v>714505.24427480914</v>
          </cell>
          <cell r="O162">
            <v>714505.24427480914</v>
          </cell>
          <cell r="P162">
            <v>714505.24427480914</v>
          </cell>
          <cell r="Q162">
            <v>714505.24427480914</v>
          </cell>
          <cell r="R162">
            <v>714505.24427480914</v>
          </cell>
          <cell r="S162">
            <v>714505.24427480914</v>
          </cell>
          <cell r="T162">
            <v>714505.24427480914</v>
          </cell>
          <cell r="U162">
            <v>714505.24427480914</v>
          </cell>
          <cell r="V162">
            <v>714505.24427480914</v>
          </cell>
          <cell r="W162">
            <v>714505.24427480914</v>
          </cell>
          <cell r="X162">
            <v>714505.24427480914</v>
          </cell>
          <cell r="Y162">
            <v>714505.24427480914</v>
          </cell>
        </row>
        <row r="163">
          <cell r="B163" t="str">
            <v>Investment in Softbank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5">
          <cell r="B165" t="str">
            <v>OTHER ASSETS</v>
          </cell>
        </row>
        <row r="166">
          <cell r="B166" t="str">
            <v>Investment in Europe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B167" t="str">
            <v>Investment in Canada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 t="str">
            <v>Investment in US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 t="str">
            <v>Investment in Latin Am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B170" t="str">
            <v>Investment in Asia Pac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 t="str">
            <v>Investment in CIM Rel. Value Fund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B172" t="str">
            <v>Investment in Other Subs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B173" t="str">
            <v>Intangibles, Net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B174" t="str">
            <v>Deposits</v>
          </cell>
          <cell r="C174">
            <v>95545.581599000012</v>
          </cell>
          <cell r="D174">
            <v>97519.259259259255</v>
          </cell>
          <cell r="E174">
            <v>97519.259259259255</v>
          </cell>
          <cell r="F174">
            <v>97519.259259259255</v>
          </cell>
          <cell r="G174">
            <v>97519.259259259255</v>
          </cell>
          <cell r="H174">
            <v>94065.040995003452</v>
          </cell>
          <cell r="I174">
            <v>100496.9465648855</v>
          </cell>
          <cell r="J174">
            <v>100496.9465648855</v>
          </cell>
          <cell r="K174">
            <v>100496.9465648855</v>
          </cell>
          <cell r="L174">
            <v>100496.9465648855</v>
          </cell>
          <cell r="M174">
            <v>100496.9465648855</v>
          </cell>
          <cell r="N174">
            <v>100496.9465648855</v>
          </cell>
          <cell r="O174">
            <v>100496.9465648855</v>
          </cell>
          <cell r="P174">
            <v>100496.9465648855</v>
          </cell>
          <cell r="Q174">
            <v>100496.9465648855</v>
          </cell>
          <cell r="R174">
            <v>100496.9465648855</v>
          </cell>
          <cell r="S174">
            <v>100496.9465648855</v>
          </cell>
          <cell r="T174">
            <v>100496.9465648855</v>
          </cell>
          <cell r="U174">
            <v>100496.9465648855</v>
          </cell>
          <cell r="V174">
            <v>100496.9465648855</v>
          </cell>
          <cell r="W174">
            <v>100496.9465648855</v>
          </cell>
          <cell r="X174">
            <v>100496.9465648855</v>
          </cell>
          <cell r="Y174">
            <v>100496.9465648855</v>
          </cell>
        </row>
        <row r="175">
          <cell r="B175" t="str">
            <v>Other Assets - LT</v>
          </cell>
          <cell r="C175">
            <v>36965.245328356665</v>
          </cell>
          <cell r="D175">
            <v>44814.81481481481</v>
          </cell>
          <cell r="E175">
            <v>44814.81481481481</v>
          </cell>
          <cell r="F175">
            <v>44814.81481481481</v>
          </cell>
          <cell r="G175">
            <v>44814.81481481481</v>
          </cell>
          <cell r="H175">
            <v>45247.993345618634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>
            <v>0</v>
          </cell>
        </row>
        <row r="176">
          <cell r="B176" t="str">
            <v xml:space="preserve">     Total Other Assets</v>
          </cell>
          <cell r="C176">
            <v>132510.82692735668</v>
          </cell>
          <cell r="D176">
            <v>142334.07407407407</v>
          </cell>
          <cell r="E176">
            <v>142334.07407407407</v>
          </cell>
          <cell r="F176">
            <v>142334.07407407407</v>
          </cell>
          <cell r="G176">
            <v>142334.07407407407</v>
          </cell>
          <cell r="H176">
            <v>139313.03434062208</v>
          </cell>
          <cell r="I176">
            <v>100496.9465648855</v>
          </cell>
          <cell r="J176">
            <v>100496.9465648855</v>
          </cell>
          <cell r="K176">
            <v>100496.9465648855</v>
          </cell>
          <cell r="L176">
            <v>100496.9465648855</v>
          </cell>
          <cell r="M176">
            <v>100496.9465648855</v>
          </cell>
          <cell r="N176">
            <v>100496.9465648855</v>
          </cell>
          <cell r="O176">
            <v>100496.9465648855</v>
          </cell>
          <cell r="P176">
            <v>100496.9465648855</v>
          </cell>
          <cell r="Q176">
            <v>100496.9465648855</v>
          </cell>
          <cell r="R176">
            <v>100496.9465648855</v>
          </cell>
          <cell r="S176">
            <v>100496.9465648855</v>
          </cell>
          <cell r="T176">
            <v>100496.9465648855</v>
          </cell>
          <cell r="U176">
            <v>100496.9465648855</v>
          </cell>
          <cell r="V176">
            <v>100496.9465648855</v>
          </cell>
          <cell r="W176">
            <v>100496.9465648855</v>
          </cell>
          <cell r="X176">
            <v>100496.9465648855</v>
          </cell>
          <cell r="Y176">
            <v>100496.9465648855</v>
          </cell>
        </row>
        <row r="178">
          <cell r="B178" t="str">
            <v>Total Assets</v>
          </cell>
          <cell r="C178">
            <v>221519870.56754729</v>
          </cell>
          <cell r="D178">
            <v>245561666.31999996</v>
          </cell>
          <cell r="E178">
            <v>256586787.69444442</v>
          </cell>
          <cell r="F178">
            <v>272722626.02729994</v>
          </cell>
          <cell r="G178">
            <v>258290360.01391479</v>
          </cell>
          <cell r="H178">
            <v>240403294.80344358</v>
          </cell>
          <cell r="I178">
            <v>278014317.00302422</v>
          </cell>
          <cell r="J178">
            <v>282109683.39987981</v>
          </cell>
          <cell r="K178">
            <v>330575754.36866444</v>
          </cell>
          <cell r="L178">
            <v>296899918.25718951</v>
          </cell>
          <cell r="M178">
            <v>284191377.38486093</v>
          </cell>
          <cell r="N178">
            <v>247411415.88983986</v>
          </cell>
          <cell r="O178">
            <v>241081928.52548721</v>
          </cell>
          <cell r="P178">
            <v>257561573.93339598</v>
          </cell>
          <cell r="Q178">
            <v>243099976.2401104</v>
          </cell>
          <cell r="R178">
            <v>232171708.25920233</v>
          </cell>
          <cell r="S178">
            <v>242109023.52231345</v>
          </cell>
          <cell r="T178">
            <v>239126902.67387542</v>
          </cell>
          <cell r="U178">
            <v>265029757.00958407</v>
          </cell>
          <cell r="V178">
            <v>277153315.16997612</v>
          </cell>
          <cell r="W178">
            <v>322635454.21987963</v>
          </cell>
          <cell r="X178">
            <v>288272842.13314658</v>
          </cell>
          <cell r="Y178">
            <v>270465309.24940187</v>
          </cell>
        </row>
        <row r="179">
          <cell r="B179" t="str">
            <v>BALANCE SHEET (US$)</v>
          </cell>
          <cell r="C179" t="str">
            <v>Q3-03</v>
          </cell>
          <cell r="D179" t="str">
            <v>Oct-03</v>
          </cell>
          <cell r="E179" t="str">
            <v>Nov-03</v>
          </cell>
          <cell r="F179" t="str">
            <v>Dec-03</v>
          </cell>
          <cell r="G179" t="str">
            <v>Q4-03</v>
          </cell>
          <cell r="H179" t="str">
            <v>Year-03</v>
          </cell>
          <cell r="I179">
            <v>37987</v>
          </cell>
          <cell r="J179">
            <v>38018</v>
          </cell>
          <cell r="K179">
            <v>38047</v>
          </cell>
          <cell r="L179" t="str">
            <v>Q1-04</v>
          </cell>
          <cell r="M179">
            <v>38080</v>
          </cell>
          <cell r="N179">
            <v>38110</v>
          </cell>
          <cell r="O179">
            <v>38141</v>
          </cell>
          <cell r="P179" t="str">
            <v>Q2-04</v>
          </cell>
          <cell r="Q179">
            <v>38169</v>
          </cell>
          <cell r="R179">
            <v>38200</v>
          </cell>
          <cell r="S179">
            <v>38231</v>
          </cell>
          <cell r="T179" t="str">
            <v>Q3-04</v>
          </cell>
          <cell r="U179">
            <v>38261</v>
          </cell>
          <cell r="V179">
            <v>38292</v>
          </cell>
          <cell r="W179">
            <v>38322</v>
          </cell>
          <cell r="X179" t="str">
            <v>Q4-04</v>
          </cell>
          <cell r="Y179" t="str">
            <v>Year-04</v>
          </cell>
        </row>
        <row r="180">
          <cell r="B180" t="str">
            <v>Region Name</v>
          </cell>
          <cell r="C180" t="str">
            <v>Average</v>
          </cell>
          <cell r="D180" t="str">
            <v>Fcst</v>
          </cell>
          <cell r="E180" t="str">
            <v>Fcst</v>
          </cell>
          <cell r="F180" t="str">
            <v>Fcst</v>
          </cell>
          <cell r="G180" t="str">
            <v>Average</v>
          </cell>
          <cell r="H180" t="str">
            <v>12 Mo Avg.</v>
          </cell>
          <cell r="I180" t="str">
            <v>Prelim Plan</v>
          </cell>
          <cell r="J180" t="str">
            <v>Prelim Plan</v>
          </cell>
          <cell r="K180" t="str">
            <v>Prelim Plan</v>
          </cell>
          <cell r="L180" t="str">
            <v>Average</v>
          </cell>
          <cell r="M180" t="str">
            <v>Prelim Plan</v>
          </cell>
          <cell r="N180" t="str">
            <v>Prelim Plan</v>
          </cell>
          <cell r="O180" t="str">
            <v>Prelim Plan</v>
          </cell>
          <cell r="P180" t="str">
            <v>Average</v>
          </cell>
          <cell r="Q180" t="str">
            <v>Prelim Plan</v>
          </cell>
          <cell r="R180" t="str">
            <v>Prelim Plan</v>
          </cell>
          <cell r="S180" t="str">
            <v>Prelim Plan</v>
          </cell>
          <cell r="T180" t="str">
            <v>Average</v>
          </cell>
          <cell r="U180" t="str">
            <v>Prelim Plan</v>
          </cell>
          <cell r="V180" t="str">
            <v>Prelim Plan</v>
          </cell>
          <cell r="W180" t="str">
            <v>Prelim Plan</v>
          </cell>
          <cell r="X180" t="str">
            <v>Average</v>
          </cell>
          <cell r="Y180" t="str">
            <v>12 Mo Average</v>
          </cell>
        </row>
        <row r="181">
          <cell r="B181" t="str">
            <v>CURRENT LIABILITIES</v>
          </cell>
        </row>
        <row r="182">
          <cell r="B182" t="str">
            <v>Accounts Payable -Trade</v>
          </cell>
          <cell r="C182">
            <v>108292764.78631313</v>
          </cell>
          <cell r="D182">
            <v>128664523.77036665</v>
          </cell>
          <cell r="E182">
            <v>141064601.51662666</v>
          </cell>
          <cell r="F182">
            <v>164352599.23133332</v>
          </cell>
          <cell r="G182">
            <v>144693908.17277554</v>
          </cell>
          <cell r="H182">
            <v>115378830.96176548</v>
          </cell>
          <cell r="I182">
            <v>144526183.4632206</v>
          </cell>
          <cell r="J182">
            <v>148316006.55485192</v>
          </cell>
          <cell r="K182">
            <v>188311899.30528778</v>
          </cell>
          <cell r="L182">
            <v>160384696.44112009</v>
          </cell>
          <cell r="M182">
            <v>136974138.04400074</v>
          </cell>
          <cell r="N182">
            <v>128926416.15671526</v>
          </cell>
          <cell r="O182">
            <v>124764785.82018702</v>
          </cell>
          <cell r="P182">
            <v>130221780.00696768</v>
          </cell>
          <cell r="Q182">
            <v>130688877.60308856</v>
          </cell>
          <cell r="R182">
            <v>136026766.8195</v>
          </cell>
          <cell r="S182">
            <v>136542386.68724734</v>
          </cell>
          <cell r="T182">
            <v>134419343.70327863</v>
          </cell>
          <cell r="U182">
            <v>152939319.66509157</v>
          </cell>
          <cell r="V182">
            <v>177016599.6459977</v>
          </cell>
          <cell r="W182">
            <v>217001023.76452136</v>
          </cell>
          <cell r="X182">
            <v>182318981.02520356</v>
          </cell>
          <cell r="Y182">
            <v>151836200.29414248</v>
          </cell>
        </row>
        <row r="183">
          <cell r="B183" t="str">
            <v>Accounts Payable -Expense</v>
          </cell>
          <cell r="C183">
            <v>4229640.9103469132</v>
          </cell>
          <cell r="D183">
            <v>2962962.9629629627</v>
          </cell>
          <cell r="E183">
            <v>2962962.9629629627</v>
          </cell>
          <cell r="F183">
            <v>2962962.9629629627</v>
          </cell>
          <cell r="G183">
            <v>2962962.9629629627</v>
          </cell>
          <cell r="H183">
            <v>3346803.0437102113</v>
          </cell>
          <cell r="I183">
            <v>3816793.8931297706</v>
          </cell>
          <cell r="J183">
            <v>3816793.8931297706</v>
          </cell>
          <cell r="K183">
            <v>3816793.8931297706</v>
          </cell>
          <cell r="L183">
            <v>3816793.8931297711</v>
          </cell>
          <cell r="M183">
            <v>3816793.8931297706</v>
          </cell>
          <cell r="N183">
            <v>3816793.8931297706</v>
          </cell>
          <cell r="O183">
            <v>3816793.8931297706</v>
          </cell>
          <cell r="P183">
            <v>3816793.8931297711</v>
          </cell>
          <cell r="Q183">
            <v>3816793.8931297706</v>
          </cell>
          <cell r="R183">
            <v>3816793.8931297706</v>
          </cell>
          <cell r="S183">
            <v>3816793.8931297706</v>
          </cell>
          <cell r="T183">
            <v>3816793.8931297711</v>
          </cell>
          <cell r="U183">
            <v>3816793.8931297706</v>
          </cell>
          <cell r="V183">
            <v>3816793.8931297706</v>
          </cell>
          <cell r="W183">
            <v>3816793.8931297706</v>
          </cell>
          <cell r="X183">
            <v>3816793.8931297711</v>
          </cell>
          <cell r="Y183">
            <v>3816793.8931297711</v>
          </cell>
        </row>
        <row r="184">
          <cell r="B184" t="str">
            <v xml:space="preserve">     Subtotal Accounts Payable</v>
          </cell>
          <cell r="C184">
            <v>112522405.69666004</v>
          </cell>
          <cell r="D184">
            <v>131627486.73332962</v>
          </cell>
          <cell r="E184">
            <v>144027564.47958961</v>
          </cell>
          <cell r="F184">
            <v>167315562.19429627</v>
          </cell>
          <cell r="G184">
            <v>147656871.13573849</v>
          </cell>
          <cell r="H184">
            <v>118725634.0054757</v>
          </cell>
          <cell r="I184">
            <v>148342977.35635036</v>
          </cell>
          <cell r="J184">
            <v>152132800.44798169</v>
          </cell>
          <cell r="K184">
            <v>192128693.19841754</v>
          </cell>
          <cell r="L184">
            <v>164201490.33424985</v>
          </cell>
          <cell r="M184">
            <v>140790931.93713051</v>
          </cell>
          <cell r="N184">
            <v>132743210.04984502</v>
          </cell>
          <cell r="O184">
            <v>128581579.71331678</v>
          </cell>
          <cell r="P184">
            <v>134038573.90009744</v>
          </cell>
          <cell r="Q184">
            <v>134505671.49621832</v>
          </cell>
          <cell r="R184">
            <v>139843560.71262977</v>
          </cell>
          <cell r="S184">
            <v>140359180.5803771</v>
          </cell>
          <cell r="T184">
            <v>138236137.5964084</v>
          </cell>
          <cell r="U184">
            <v>156756113.55822134</v>
          </cell>
          <cell r="V184">
            <v>180833393.53912747</v>
          </cell>
          <cell r="W184">
            <v>220817817.65765113</v>
          </cell>
          <cell r="X184">
            <v>186135774.91833332</v>
          </cell>
          <cell r="Y184">
            <v>155652994.18727225</v>
          </cell>
        </row>
        <row r="186">
          <cell r="B186" t="str">
            <v>A/R - Ingram Industries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B187" t="str">
            <v>Accrued Expenses</v>
          </cell>
          <cell r="C187">
            <v>13572307.424759859</v>
          </cell>
          <cell r="D187">
            <v>-11361664.185185187</v>
          </cell>
          <cell r="E187">
            <v>-13614874.185185187</v>
          </cell>
          <cell r="F187">
            <v>-18665094.185185187</v>
          </cell>
          <cell r="G187">
            <v>-14547210.851851853</v>
          </cell>
          <cell r="H187">
            <v>6738226.166640915</v>
          </cell>
          <cell r="I187">
            <v>12213740.458015267</v>
          </cell>
          <cell r="J187">
            <v>10687022.900763359</v>
          </cell>
          <cell r="K187">
            <v>12977099.236641221</v>
          </cell>
          <cell r="L187">
            <v>11959287.531806616</v>
          </cell>
          <cell r="M187">
            <v>14503816.793893129</v>
          </cell>
          <cell r="N187">
            <v>11450381.679389313</v>
          </cell>
          <cell r="O187">
            <v>10687022.900763359</v>
          </cell>
          <cell r="P187">
            <v>12213740.458015269</v>
          </cell>
          <cell r="Q187">
            <v>12977099.236641221</v>
          </cell>
          <cell r="R187">
            <v>12213740.458015267</v>
          </cell>
          <cell r="S187">
            <v>12213740.458015267</v>
          </cell>
          <cell r="T187">
            <v>12468193.384223917</v>
          </cell>
          <cell r="U187">
            <v>10687022.900763359</v>
          </cell>
          <cell r="V187">
            <v>12977099.236641221</v>
          </cell>
          <cell r="W187">
            <v>12977099.236641221</v>
          </cell>
          <cell r="X187">
            <v>12213740.458015269</v>
          </cell>
          <cell r="Y187">
            <v>12213740.458015269</v>
          </cell>
        </row>
        <row r="188">
          <cell r="B188" t="str">
            <v>Estimated Fed/State Tax</v>
          </cell>
          <cell r="C188">
            <v>1224424.01522657</v>
          </cell>
          <cell r="D188">
            <v>1851851.8518518517</v>
          </cell>
          <cell r="E188">
            <v>1851851.8518518517</v>
          </cell>
          <cell r="F188">
            <v>1851851.8518518517</v>
          </cell>
          <cell r="G188">
            <v>1851851.8518518517</v>
          </cell>
          <cell r="H188">
            <v>1789695.6553773489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B189" t="str">
            <v>Unearned Rebates &amp; Disc</v>
          </cell>
          <cell r="C189">
            <v>93933.165947820002</v>
          </cell>
          <cell r="D189">
            <v>153974.07407407407</v>
          </cell>
          <cell r="E189">
            <v>153974.07407407407</v>
          </cell>
          <cell r="F189">
            <v>153974.07407407407</v>
          </cell>
          <cell r="G189">
            <v>153974.07407407407</v>
          </cell>
          <cell r="H189">
            <v>140266.65304007704</v>
          </cell>
          <cell r="I189">
            <v>1526717.5572519084</v>
          </cell>
          <cell r="J189">
            <v>2290076.3358778623</v>
          </cell>
          <cell r="K189">
            <v>2290076.3358778623</v>
          </cell>
          <cell r="L189">
            <v>2035623.4096692111</v>
          </cell>
          <cell r="M189">
            <v>2290076.3358778623</v>
          </cell>
          <cell r="N189">
            <v>763358.77862595418</v>
          </cell>
          <cell r="O189">
            <v>1526717.5572519084</v>
          </cell>
          <cell r="P189">
            <v>1526717.5572519086</v>
          </cell>
          <cell r="Q189">
            <v>1526717.5572519084</v>
          </cell>
          <cell r="R189">
            <v>3053435.1145038167</v>
          </cell>
          <cell r="S189">
            <v>2290076.3358778623</v>
          </cell>
          <cell r="T189">
            <v>2290076.3358778623</v>
          </cell>
          <cell r="U189">
            <v>2290076.3358778623</v>
          </cell>
          <cell r="V189">
            <v>3053435.1145038167</v>
          </cell>
          <cell r="W189">
            <v>2290076.3358778623</v>
          </cell>
          <cell r="X189">
            <v>2544529.2620865139</v>
          </cell>
          <cell r="Y189">
            <v>2099236.6412213743</v>
          </cell>
        </row>
        <row r="190">
          <cell r="B190" t="str">
            <v>Deferred Income</v>
          </cell>
          <cell r="C190">
            <v>729935.97799314337</v>
          </cell>
          <cell r="D190">
            <v>670815.5555555555</v>
          </cell>
          <cell r="E190">
            <v>633778.51851851842</v>
          </cell>
          <cell r="F190">
            <v>596741.48148148146</v>
          </cell>
          <cell r="G190">
            <v>633778.51851851854</v>
          </cell>
          <cell r="H190">
            <v>700061.19508419104</v>
          </cell>
          <cell r="I190">
            <v>2290076.3358778623</v>
          </cell>
          <cell r="J190">
            <v>2290076.3358778623</v>
          </cell>
          <cell r="K190">
            <v>2290076.3358778623</v>
          </cell>
          <cell r="L190">
            <v>2290076.3358778623</v>
          </cell>
          <cell r="M190">
            <v>2290076.3358778623</v>
          </cell>
          <cell r="N190">
            <v>2290076.3358778623</v>
          </cell>
          <cell r="O190">
            <v>2290076.3358778623</v>
          </cell>
          <cell r="P190">
            <v>2290076.3358778623</v>
          </cell>
          <cell r="Q190">
            <v>2290076.3358778623</v>
          </cell>
          <cell r="R190">
            <v>2290076.3358778623</v>
          </cell>
          <cell r="S190">
            <v>2290076.3358778623</v>
          </cell>
          <cell r="T190">
            <v>2290076.3358778623</v>
          </cell>
          <cell r="U190">
            <v>2290076.3358778623</v>
          </cell>
          <cell r="V190">
            <v>2290076.3358778623</v>
          </cell>
          <cell r="W190">
            <v>2290076.3358778623</v>
          </cell>
          <cell r="X190">
            <v>2290076.3358778623</v>
          </cell>
          <cell r="Y190">
            <v>2290076.3358778623</v>
          </cell>
        </row>
        <row r="191">
          <cell r="B191" t="str">
            <v xml:space="preserve">     Subtotal Accrued Expenses</v>
          </cell>
          <cell r="C191">
            <v>15620600.583927393</v>
          </cell>
          <cell r="D191">
            <v>-8685022.7037037052</v>
          </cell>
          <cell r="E191">
            <v>-10975269.740740743</v>
          </cell>
          <cell r="F191">
            <v>-16062526.77777778</v>
          </cell>
          <cell r="G191">
            <v>-11907606.407407407</v>
          </cell>
          <cell r="H191">
            <v>9368249.6701425333</v>
          </cell>
          <cell r="I191">
            <v>16030534.351145037</v>
          </cell>
          <cell r="J191">
            <v>15267175.572519083</v>
          </cell>
          <cell r="K191">
            <v>17557251.908396944</v>
          </cell>
          <cell r="L191">
            <v>16284987.277353689</v>
          </cell>
          <cell r="M191">
            <v>19083969.465648852</v>
          </cell>
          <cell r="N191">
            <v>14503816.793893129</v>
          </cell>
          <cell r="O191">
            <v>14503816.793893129</v>
          </cell>
          <cell r="P191">
            <v>16030534.351145037</v>
          </cell>
          <cell r="Q191">
            <v>16793893.12977099</v>
          </cell>
          <cell r="R191">
            <v>17557251.908396944</v>
          </cell>
          <cell r="S191">
            <v>16793893.12977099</v>
          </cell>
          <cell r="T191">
            <v>17048346.055979643</v>
          </cell>
          <cell r="U191">
            <v>15267175.572519083</v>
          </cell>
          <cell r="V191">
            <v>18320610.687022898</v>
          </cell>
          <cell r="W191">
            <v>17557251.908396944</v>
          </cell>
          <cell r="X191">
            <v>17048346.055979647</v>
          </cell>
          <cell r="Y191">
            <v>16603053.435114505</v>
          </cell>
        </row>
        <row r="193">
          <cell r="B193" t="str">
            <v xml:space="preserve">     Current Maturities of LT Debt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5">
          <cell r="B195" t="str">
            <v>Total Current Liabilities</v>
          </cell>
          <cell r="C195">
            <v>128143006.28058743</v>
          </cell>
          <cell r="D195">
            <v>122942464.02962592</v>
          </cell>
          <cell r="E195">
            <v>133052294.73884887</v>
          </cell>
          <cell r="F195">
            <v>151253035.41651848</v>
          </cell>
          <cell r="G195">
            <v>135749264.72833109</v>
          </cell>
          <cell r="H195">
            <v>128093883.67561823</v>
          </cell>
          <cell r="I195">
            <v>164373511.70749539</v>
          </cell>
          <cell r="J195">
            <v>167399976.02050078</v>
          </cell>
          <cell r="K195">
            <v>209685945.1068145</v>
          </cell>
          <cell r="L195">
            <v>180486477.61160359</v>
          </cell>
          <cell r="M195">
            <v>159874901.40277937</v>
          </cell>
          <cell r="N195">
            <v>147247026.84373814</v>
          </cell>
          <cell r="O195">
            <v>143085396.5072099</v>
          </cell>
          <cell r="P195">
            <v>150069108.25124249</v>
          </cell>
          <cell r="Q195">
            <v>151299564.62598932</v>
          </cell>
          <cell r="R195">
            <v>157400812.62102669</v>
          </cell>
          <cell r="S195">
            <v>157153073.7101481</v>
          </cell>
          <cell r="T195">
            <v>155284483.65238804</v>
          </cell>
          <cell r="U195">
            <v>172023289.13074043</v>
          </cell>
          <cell r="V195">
            <v>199154004.22615036</v>
          </cell>
          <cell r="W195">
            <v>238375069.56604809</v>
          </cell>
          <cell r="X195">
            <v>203184120.97431296</v>
          </cell>
          <cell r="Y195">
            <v>172256047.62238675</v>
          </cell>
        </row>
        <row r="197">
          <cell r="B197" t="str">
            <v>NON CURRENT LIABILITIES</v>
          </cell>
        </row>
        <row r="198">
          <cell r="B198" t="str">
            <v>Debenture - Convert ICO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B199" t="str">
            <v>Debenture - Convert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B200" t="str">
            <v xml:space="preserve">     Subtotal Convertible Debenture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2">
          <cell r="B202" t="str">
            <v>Notes Payable (Swaps)</v>
          </cell>
          <cell r="C202">
            <v>-5233874.38</v>
          </cell>
          <cell r="D202">
            <v>20170370.370370369</v>
          </cell>
          <cell r="E202">
            <v>20305185.185185183</v>
          </cell>
          <cell r="F202">
            <v>16209629.629629629</v>
          </cell>
          <cell r="G202">
            <v>18895061.72839506</v>
          </cell>
          <cell r="H202">
            <v>15315898.4854321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B203" t="str">
            <v>Revolving Lines of Credit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4482011.4127039863</v>
          </cell>
          <cell r="J203">
            <v>4932872.418168867</v>
          </cell>
          <cell r="K203">
            <v>9132754.3780754115</v>
          </cell>
          <cell r="L203">
            <v>6182546.0696494207</v>
          </cell>
          <cell r="M203">
            <v>12355065.224023489</v>
          </cell>
          <cell r="N203">
            <v>-11099485.970046524</v>
          </cell>
          <cell r="O203">
            <v>-13791844.247120906</v>
          </cell>
          <cell r="P203">
            <v>-4178754.9977146466</v>
          </cell>
          <cell r="Q203">
            <v>-20165951.242645159</v>
          </cell>
          <cell r="R203">
            <v>-37310834.464118905</v>
          </cell>
          <cell r="S203">
            <v>-28693481.909582544</v>
          </cell>
          <cell r="T203">
            <v>-28723422.538782205</v>
          </cell>
          <cell r="U203">
            <v>-21401181.06981387</v>
          </cell>
          <cell r="V203">
            <v>-37436099.307499953</v>
          </cell>
          <cell r="W203">
            <v>-33550865.300404608</v>
          </cell>
          <cell r="X203">
            <v>-30796048.559239477</v>
          </cell>
          <cell r="Y203">
            <v>-14378920.006521728</v>
          </cell>
        </row>
        <row r="204">
          <cell r="B204" t="str">
            <v>Notes Payable - LT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B205" t="str">
            <v xml:space="preserve">     Subtotal Other LT Debt</v>
          </cell>
          <cell r="C205">
            <v>-5233874.38</v>
          </cell>
          <cell r="D205">
            <v>20170370.370370369</v>
          </cell>
          <cell r="E205">
            <v>20305185.185185183</v>
          </cell>
          <cell r="F205">
            <v>16209629.629629629</v>
          </cell>
          <cell r="G205">
            <v>18895061.72839506</v>
          </cell>
          <cell r="H205">
            <v>15315898.4854321</v>
          </cell>
          <cell r="I205">
            <v>4482011.4127039863</v>
          </cell>
          <cell r="J205">
            <v>4932872.418168867</v>
          </cell>
          <cell r="K205">
            <v>9132754.3780754115</v>
          </cell>
          <cell r="L205">
            <v>6182546.0696494207</v>
          </cell>
          <cell r="M205">
            <v>12355065.224023489</v>
          </cell>
          <cell r="N205">
            <v>-11099485.970046524</v>
          </cell>
          <cell r="O205">
            <v>-13791844.247120906</v>
          </cell>
          <cell r="P205">
            <v>-4178754.9977146466</v>
          </cell>
          <cell r="Q205">
            <v>-20165951.242645159</v>
          </cell>
          <cell r="R205">
            <v>-37310834.464118905</v>
          </cell>
          <cell r="S205">
            <v>-28693481.909582544</v>
          </cell>
          <cell r="T205">
            <v>-28723422.538782205</v>
          </cell>
          <cell r="U205">
            <v>-21401181.06981387</v>
          </cell>
          <cell r="V205">
            <v>-37436099.307499953</v>
          </cell>
          <cell r="W205">
            <v>-33550865.300404608</v>
          </cell>
          <cell r="X205">
            <v>-30796048.559239477</v>
          </cell>
          <cell r="Y205">
            <v>-14378920.006521728</v>
          </cell>
        </row>
        <row r="207">
          <cell r="B207" t="str">
            <v>Leases - LT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 t="str">
            <v>Minority Interest (BS)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B209" t="str">
            <v>Deferred Income Taxes</v>
          </cell>
          <cell r="C209">
            <v>-2875177.5545781702</v>
          </cell>
          <cell r="D209">
            <v>-2834569.874074074</v>
          </cell>
          <cell r="E209">
            <v>-2734569.874074074</v>
          </cell>
          <cell r="F209">
            <v>-2634569.874074074</v>
          </cell>
          <cell r="G209">
            <v>-2734569.874074074</v>
          </cell>
          <cell r="H209">
            <v>-2884432.3510757997</v>
          </cell>
          <cell r="I209">
            <v>-3053435.1145038167</v>
          </cell>
          <cell r="J209">
            <v>-3053435.1145038167</v>
          </cell>
          <cell r="K209">
            <v>-3053435.1145038167</v>
          </cell>
          <cell r="L209">
            <v>-3053435.1145038172</v>
          </cell>
          <cell r="M209">
            <v>-3053435.1145038167</v>
          </cell>
          <cell r="N209">
            <v>-3053435.1145038167</v>
          </cell>
          <cell r="O209">
            <v>-3053435.1145038167</v>
          </cell>
          <cell r="P209">
            <v>-3053435.1145038172</v>
          </cell>
          <cell r="Q209">
            <v>-3053435.1145038167</v>
          </cell>
          <cell r="R209">
            <v>-3053435.1145038167</v>
          </cell>
          <cell r="S209">
            <v>-3053435.1145038167</v>
          </cell>
          <cell r="T209">
            <v>-3053435.1145038172</v>
          </cell>
          <cell r="U209">
            <v>-3053435.1145038167</v>
          </cell>
          <cell r="V209">
            <v>-3053435.1145038167</v>
          </cell>
          <cell r="W209">
            <v>-3053435.1145038167</v>
          </cell>
          <cell r="X209">
            <v>-3053435.1145038172</v>
          </cell>
          <cell r="Y209">
            <v>-3053435.1145038172</v>
          </cell>
        </row>
        <row r="210">
          <cell r="B210" t="str">
            <v>Other Long Term/Deferreds</v>
          </cell>
          <cell r="C210">
            <v>8467373.7185149733</v>
          </cell>
          <cell r="D210">
            <v>8366688.1481481474</v>
          </cell>
          <cell r="E210">
            <v>8223764.444444444</v>
          </cell>
          <cell r="F210">
            <v>8080840.7407407407</v>
          </cell>
          <cell r="G210">
            <v>8223764.444444444</v>
          </cell>
          <cell r="H210">
            <v>8627806.9469524194</v>
          </cell>
          <cell r="I210">
            <v>9160305.3435114492</v>
          </cell>
          <cell r="J210">
            <v>9160305.3435114492</v>
          </cell>
          <cell r="K210">
            <v>9160305.3435114492</v>
          </cell>
          <cell r="L210">
            <v>9160305.3435114492</v>
          </cell>
          <cell r="M210">
            <v>9160305.3435114492</v>
          </cell>
          <cell r="N210">
            <v>8396946.5648854952</v>
          </cell>
          <cell r="O210">
            <v>8396946.5648854952</v>
          </cell>
          <cell r="P210">
            <v>8651399.4910941478</v>
          </cell>
          <cell r="Q210">
            <v>8396946.5648854952</v>
          </cell>
          <cell r="R210">
            <v>8396946.5648854952</v>
          </cell>
          <cell r="S210">
            <v>9160305.3435114492</v>
          </cell>
          <cell r="T210">
            <v>8651399.4910941478</v>
          </cell>
          <cell r="U210">
            <v>9160305.3435114492</v>
          </cell>
          <cell r="V210">
            <v>9160305.3435114492</v>
          </cell>
          <cell r="W210">
            <v>9160305.3435114492</v>
          </cell>
          <cell r="X210">
            <v>9160305.3435114492</v>
          </cell>
          <cell r="Y210">
            <v>8905852.4173027985</v>
          </cell>
        </row>
        <row r="211">
          <cell r="B211" t="str">
            <v xml:space="preserve">     Subtotal Other LT Liabilities</v>
          </cell>
          <cell r="C211">
            <v>5592196.1639368031</v>
          </cell>
          <cell r="D211">
            <v>5532118.2740740739</v>
          </cell>
          <cell r="E211">
            <v>5489194.5703703705</v>
          </cell>
          <cell r="F211">
            <v>5446270.8666666672</v>
          </cell>
          <cell r="G211">
            <v>5489194.5703703705</v>
          </cell>
          <cell r="H211">
            <v>5743374.5958766192</v>
          </cell>
          <cell r="I211">
            <v>6106870.2290076325</v>
          </cell>
          <cell r="J211">
            <v>6106870.2290076325</v>
          </cell>
          <cell r="K211">
            <v>6106870.2290076325</v>
          </cell>
          <cell r="L211">
            <v>6106870.2290076325</v>
          </cell>
          <cell r="M211">
            <v>6106870.2290076325</v>
          </cell>
          <cell r="N211">
            <v>5343511.4503816785</v>
          </cell>
          <cell r="O211">
            <v>5343511.4503816785</v>
          </cell>
          <cell r="P211">
            <v>5597964.3765903302</v>
          </cell>
          <cell r="Q211">
            <v>5343511.4503816785</v>
          </cell>
          <cell r="R211">
            <v>5343511.4503816785</v>
          </cell>
          <cell r="S211">
            <v>6106870.2290076325</v>
          </cell>
          <cell r="T211">
            <v>5597964.3765903302</v>
          </cell>
          <cell r="U211">
            <v>6106870.2290076325</v>
          </cell>
          <cell r="V211">
            <v>6106870.2290076325</v>
          </cell>
          <cell r="W211">
            <v>6106870.2290076325</v>
          </cell>
          <cell r="X211">
            <v>6106870.2290076315</v>
          </cell>
          <cell r="Y211">
            <v>5852417.3027989808</v>
          </cell>
        </row>
        <row r="213">
          <cell r="B213" t="str">
            <v>Total Liabilities</v>
          </cell>
          <cell r="C213">
            <v>128501328.06452425</v>
          </cell>
          <cell r="D213">
            <v>148644952.67407036</v>
          </cell>
          <cell r="E213">
            <v>158846674.49440444</v>
          </cell>
          <cell r="F213">
            <v>172908935.9128148</v>
          </cell>
          <cell r="G213">
            <v>160133521.02709651</v>
          </cell>
          <cell r="H213">
            <v>149153156.75692695</v>
          </cell>
          <cell r="I213">
            <v>174962393.34920701</v>
          </cell>
          <cell r="J213">
            <v>178439718.66767728</v>
          </cell>
          <cell r="K213">
            <v>224925569.71389753</v>
          </cell>
          <cell r="L213">
            <v>192775893.91026059</v>
          </cell>
          <cell r="M213">
            <v>178336836.85581049</v>
          </cell>
          <cell r="N213">
            <v>141491052.32407331</v>
          </cell>
          <cell r="O213">
            <v>134637063.71047068</v>
          </cell>
          <cell r="P213">
            <v>151488317.63011816</v>
          </cell>
          <cell r="Q213">
            <v>136477124.83372581</v>
          </cell>
          <cell r="R213">
            <v>125433489.60728951</v>
          </cell>
          <cell r="S213">
            <v>134566462.0295732</v>
          </cell>
          <cell r="T213">
            <v>132159025.49019617</v>
          </cell>
          <cell r="U213">
            <v>156728978.28993419</v>
          </cell>
          <cell r="V213">
            <v>167824775.14765805</v>
          </cell>
          <cell r="W213">
            <v>210931074.49465108</v>
          </cell>
          <cell r="X213">
            <v>178494942.64408112</v>
          </cell>
          <cell r="Y213">
            <v>163729544.91866401</v>
          </cell>
        </row>
        <row r="215">
          <cell r="B215" t="str">
            <v>Redeemable Class B Stock</v>
          </cell>
          <cell r="C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</row>
        <row r="217">
          <cell r="B217" t="str">
            <v>STOCKHOLDER'S EQUITY</v>
          </cell>
        </row>
        <row r="218">
          <cell r="B218" t="str">
            <v>Common Stock - Class A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 t="str">
            <v>Common Stock - Class B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B220" t="str">
            <v>Preferred Stock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</row>
        <row r="222">
          <cell r="B222" t="str">
            <v>Additional Paid In Cap</v>
          </cell>
          <cell r="C222">
            <v>14483159</v>
          </cell>
          <cell r="D222">
            <v>14483159</v>
          </cell>
          <cell r="E222">
            <v>14483159</v>
          </cell>
          <cell r="F222">
            <v>14483159</v>
          </cell>
          <cell r="G222">
            <v>14483159</v>
          </cell>
          <cell r="H222">
            <v>14483159</v>
          </cell>
          <cell r="I222">
            <v>14483159</v>
          </cell>
          <cell r="J222">
            <v>14483159</v>
          </cell>
          <cell r="K222">
            <v>14483159</v>
          </cell>
          <cell r="L222">
            <v>14483159</v>
          </cell>
          <cell r="M222">
            <v>14483159</v>
          </cell>
          <cell r="N222">
            <v>14483159</v>
          </cell>
          <cell r="O222">
            <v>14483159</v>
          </cell>
          <cell r="P222">
            <v>14483159</v>
          </cell>
          <cell r="Q222">
            <v>14483159</v>
          </cell>
          <cell r="R222">
            <v>14483159</v>
          </cell>
          <cell r="S222">
            <v>14483159</v>
          </cell>
          <cell r="T222">
            <v>14483159</v>
          </cell>
          <cell r="U222">
            <v>14483159</v>
          </cell>
          <cell r="V222">
            <v>14483159</v>
          </cell>
          <cell r="W222">
            <v>14483159</v>
          </cell>
          <cell r="X222">
            <v>14483159</v>
          </cell>
          <cell r="Y222">
            <v>14483159</v>
          </cell>
        </row>
        <row r="223">
          <cell r="B223" t="str">
            <v>Treasury Stock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B224" t="str">
            <v xml:space="preserve">     Subtotal APIC</v>
          </cell>
          <cell r="C224">
            <v>14483159</v>
          </cell>
          <cell r="D224">
            <v>14483159</v>
          </cell>
          <cell r="E224">
            <v>14483159</v>
          </cell>
          <cell r="F224">
            <v>14483159</v>
          </cell>
          <cell r="G224">
            <v>14483159</v>
          </cell>
          <cell r="H224">
            <v>14483159</v>
          </cell>
          <cell r="I224">
            <v>14483159</v>
          </cell>
          <cell r="J224">
            <v>14483159</v>
          </cell>
          <cell r="K224">
            <v>14483159</v>
          </cell>
          <cell r="L224">
            <v>14483159</v>
          </cell>
          <cell r="M224">
            <v>14483159</v>
          </cell>
          <cell r="N224">
            <v>14483159</v>
          </cell>
          <cell r="O224">
            <v>14483159</v>
          </cell>
          <cell r="P224">
            <v>14483159</v>
          </cell>
          <cell r="Q224">
            <v>14483159</v>
          </cell>
          <cell r="R224">
            <v>14483159</v>
          </cell>
          <cell r="S224">
            <v>14483159</v>
          </cell>
          <cell r="T224">
            <v>14483159</v>
          </cell>
          <cell r="U224">
            <v>14483159</v>
          </cell>
          <cell r="V224">
            <v>14483159</v>
          </cell>
          <cell r="W224">
            <v>14483159</v>
          </cell>
          <cell r="X224">
            <v>14483159</v>
          </cell>
          <cell r="Y224">
            <v>14483159</v>
          </cell>
        </row>
        <row r="226">
          <cell r="B226" t="str">
            <v>Unrealized Gain on Securities, Net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8">
          <cell r="B228" t="str">
            <v>Dividends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B229" t="str">
            <v>Retained Earnings-Prior</v>
          </cell>
          <cell r="C229">
            <v>73156097</v>
          </cell>
          <cell r="D229">
            <v>73156097</v>
          </cell>
          <cell r="E229">
            <v>73156097</v>
          </cell>
          <cell r="F229">
            <v>73156097</v>
          </cell>
          <cell r="G229">
            <v>73156097</v>
          </cell>
          <cell r="H229">
            <v>73156097</v>
          </cell>
          <cell r="I229">
            <v>81391845.599307269</v>
          </cell>
          <cell r="J229">
            <v>81391845.599307269</v>
          </cell>
          <cell r="K229">
            <v>81391845.599307269</v>
          </cell>
          <cell r="L229">
            <v>81391845.599307269</v>
          </cell>
          <cell r="M229">
            <v>81391845.599307269</v>
          </cell>
          <cell r="N229">
            <v>81391845.599307269</v>
          </cell>
          <cell r="O229">
            <v>81391845.599307269</v>
          </cell>
          <cell r="P229">
            <v>81391845.599307269</v>
          </cell>
          <cell r="Q229">
            <v>81391845.599307269</v>
          </cell>
          <cell r="R229">
            <v>81391845.599307269</v>
          </cell>
          <cell r="S229">
            <v>81391845.599307269</v>
          </cell>
          <cell r="T229">
            <v>81391845.599307269</v>
          </cell>
          <cell r="U229">
            <v>81391845.599307269</v>
          </cell>
          <cell r="V229">
            <v>81391845.599307269</v>
          </cell>
          <cell r="W229">
            <v>81391845.599307269</v>
          </cell>
          <cell r="X229">
            <v>81391845.599307269</v>
          </cell>
          <cell r="Y229">
            <v>81391845.599307269</v>
          </cell>
        </row>
        <row r="230">
          <cell r="B230" t="str">
            <v>Retained Earnings-Current</v>
          </cell>
          <cell r="C230">
            <v>3365358.2180099827</v>
          </cell>
          <cell r="D230">
            <v>5338767.3323247572</v>
          </cell>
          <cell r="E230">
            <v>6162167.3404431753</v>
          </cell>
          <cell r="F230">
            <v>8235744.5319490703</v>
          </cell>
          <cell r="G230">
            <v>6578893.0682390006</v>
          </cell>
          <cell r="H230">
            <v>3098577.263828347</v>
          </cell>
          <cell r="I230">
            <v>190485.53959565423</v>
          </cell>
          <cell r="J230">
            <v>808526.61798100465</v>
          </cell>
          <cell r="K230">
            <v>2788746.5405454165</v>
          </cell>
          <cell r="L230">
            <v>1262586.2327073584</v>
          </cell>
          <cell r="M230">
            <v>2993102.4148288416</v>
          </cell>
          <cell r="N230">
            <v>3058925.4515449433</v>
          </cell>
          <cell r="O230">
            <v>3583426.7007949464</v>
          </cell>
          <cell r="P230">
            <v>3211818.1890562437</v>
          </cell>
          <cell r="Q230">
            <v>3761413.2921630782</v>
          </cell>
          <cell r="R230">
            <v>3876780.5376913277</v>
          </cell>
          <cell r="S230">
            <v>4681123.3785187006</v>
          </cell>
          <cell r="T230">
            <v>4106439.0694577023</v>
          </cell>
          <cell r="U230">
            <v>5439340.6054283157</v>
          </cell>
          <cell r="V230">
            <v>6467101.9080964886</v>
          </cell>
          <cell r="W230">
            <v>8842941.6110069957</v>
          </cell>
          <cell r="X230">
            <v>6916461.3748439327</v>
          </cell>
          <cell r="Y230">
            <v>3874326.2165163094</v>
          </cell>
        </row>
        <row r="231">
          <cell r="B231" t="str">
            <v xml:space="preserve">     Retained Earnings</v>
          </cell>
          <cell r="C231">
            <v>76521455.218009979</v>
          </cell>
          <cell r="D231">
            <v>78494864.332324758</v>
          </cell>
          <cell r="E231">
            <v>79318264.340443179</v>
          </cell>
          <cell r="F231">
            <v>81391841.531949073</v>
          </cell>
          <cell r="G231">
            <v>79734990.068239003</v>
          </cell>
          <cell r="H231">
            <v>76254674.263828352</v>
          </cell>
          <cell r="I231">
            <v>81582331.138902918</v>
          </cell>
          <cell r="J231">
            <v>82200372.217288271</v>
          </cell>
          <cell r="K231">
            <v>84180592.139852688</v>
          </cell>
          <cell r="L231">
            <v>82654431.83201462</v>
          </cell>
          <cell r="M231">
            <v>84384948.014136106</v>
          </cell>
          <cell r="N231">
            <v>84450771.050852209</v>
          </cell>
          <cell r="O231">
            <v>84975272.300102219</v>
          </cell>
          <cell r="P231">
            <v>84603663.788363516</v>
          </cell>
          <cell r="Q231">
            <v>85153258.891470343</v>
          </cell>
          <cell r="R231">
            <v>85268626.136998594</v>
          </cell>
          <cell r="S231">
            <v>86072968.977825969</v>
          </cell>
          <cell r="T231">
            <v>85498284.668764964</v>
          </cell>
          <cell r="U231">
            <v>86831186.204735577</v>
          </cell>
          <cell r="V231">
            <v>87858947.507403761</v>
          </cell>
          <cell r="W231">
            <v>90234787.210314259</v>
          </cell>
          <cell r="X231">
            <v>88308306.974151194</v>
          </cell>
          <cell r="Y231">
            <v>85266171.81582357</v>
          </cell>
        </row>
        <row r="233">
          <cell r="B233" t="str">
            <v>Foreign Currency Trans</v>
          </cell>
          <cell r="C233">
            <v>2013928.2850131292</v>
          </cell>
          <cell r="D233">
            <v>3938690.3136048466</v>
          </cell>
          <cell r="E233">
            <v>3938689.8595968038</v>
          </cell>
          <cell r="F233">
            <v>3938689.5825360715</v>
          </cell>
          <cell r="G233">
            <v>3938689.9185792408</v>
          </cell>
          <cell r="H233">
            <v>512304.78268828872</v>
          </cell>
          <cell r="I233">
            <v>6986433.5149142761</v>
          </cell>
          <cell r="J233">
            <v>6986433.5149142751</v>
          </cell>
          <cell r="K233">
            <v>6986433.5149142724</v>
          </cell>
          <cell r="L233">
            <v>6986433.5149142742</v>
          </cell>
          <cell r="M233">
            <v>6986433.5149143655</v>
          </cell>
          <cell r="N233">
            <v>6986433.5149143338</v>
          </cell>
          <cell r="O233">
            <v>6986433.5149143357</v>
          </cell>
          <cell r="P233">
            <v>6986433.514914345</v>
          </cell>
          <cell r="Q233">
            <v>6986433.5149142761</v>
          </cell>
          <cell r="R233">
            <v>6986433.5149142444</v>
          </cell>
          <cell r="S233">
            <v>6986433.514914304</v>
          </cell>
          <cell r="T233">
            <v>6986433.5149142742</v>
          </cell>
          <cell r="U233">
            <v>6986433.5149143022</v>
          </cell>
          <cell r="V233">
            <v>6986433.5149142975</v>
          </cell>
          <cell r="W233">
            <v>6986433.5149143338</v>
          </cell>
          <cell r="X233">
            <v>6986433.5149143115</v>
          </cell>
          <cell r="Y233">
            <v>6986433.5149143012</v>
          </cell>
        </row>
        <row r="234">
          <cell r="B234" t="str">
            <v>Unearned Compensation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Y235" t="e">
            <v>#DIV/0!</v>
          </cell>
        </row>
        <row r="236">
          <cell r="B236" t="str">
            <v>Total Shareholder Equity</v>
          </cell>
          <cell r="C236">
            <v>93018542.503023103</v>
          </cell>
          <cell r="D236">
            <v>96916713.645929605</v>
          </cell>
          <cell r="E236">
            <v>97740113.200039983</v>
          </cell>
          <cell r="F236">
            <v>99813690.114485145</v>
          </cell>
          <cell r="G236">
            <v>98156838.986818239</v>
          </cell>
          <cell r="H236">
            <v>91250138.046516642</v>
          </cell>
          <cell r="I236">
            <v>103051923.65381719</v>
          </cell>
          <cell r="J236">
            <v>103669964.73220254</v>
          </cell>
          <cell r="K236">
            <v>105650184.65476696</v>
          </cell>
          <cell r="L236">
            <v>104124024.34692889</v>
          </cell>
          <cell r="M236">
            <v>105854540.52905047</v>
          </cell>
          <cell r="N236">
            <v>105920363.56576654</v>
          </cell>
          <cell r="O236">
            <v>106444864.81501655</v>
          </cell>
          <cell r="P236">
            <v>106073256.30327785</v>
          </cell>
          <cell r="Q236">
            <v>106622851.40638462</v>
          </cell>
          <cell r="R236">
            <v>106738218.65191284</v>
          </cell>
          <cell r="S236">
            <v>107542561.49274027</v>
          </cell>
          <cell r="T236">
            <v>106967877.18367924</v>
          </cell>
          <cell r="U236">
            <v>108300778.71964988</v>
          </cell>
          <cell r="V236">
            <v>109328540.02231807</v>
          </cell>
          <cell r="W236">
            <v>111704379.72522859</v>
          </cell>
          <cell r="X236">
            <v>109777899.48906551</v>
          </cell>
          <cell r="Y236">
            <v>106735764.33073787</v>
          </cell>
        </row>
        <row r="238">
          <cell r="B238" t="str">
            <v>Total Liab &amp; Equity</v>
          </cell>
          <cell r="C238">
            <v>221519870.56754735</v>
          </cell>
          <cell r="D238">
            <v>245561666.31999996</v>
          </cell>
          <cell r="E238">
            <v>256586787.69444442</v>
          </cell>
          <cell r="F238">
            <v>272722626.02729994</v>
          </cell>
          <cell r="G238">
            <v>258290360.01391476</v>
          </cell>
          <cell r="H238">
            <v>240403294.80344361</v>
          </cell>
          <cell r="I238">
            <v>278014317.00302422</v>
          </cell>
          <cell r="J238">
            <v>282109683.39987981</v>
          </cell>
          <cell r="K238">
            <v>330575754.3686645</v>
          </cell>
          <cell r="L238">
            <v>296899918.25718951</v>
          </cell>
          <cell r="M238">
            <v>284191377.38486099</v>
          </cell>
          <cell r="N238">
            <v>247411415.88983986</v>
          </cell>
          <cell r="O238">
            <v>241081928.52548724</v>
          </cell>
          <cell r="P238">
            <v>257561573.93339601</v>
          </cell>
          <cell r="Q238">
            <v>243099976.24011043</v>
          </cell>
          <cell r="R238">
            <v>232171708.25920236</v>
          </cell>
          <cell r="S238">
            <v>242109023.52231348</v>
          </cell>
          <cell r="T238">
            <v>239126902.67387542</v>
          </cell>
          <cell r="U238">
            <v>265029757.00958407</v>
          </cell>
          <cell r="V238">
            <v>277153315.16997612</v>
          </cell>
          <cell r="W238">
            <v>322635454.21987969</v>
          </cell>
          <cell r="X238">
            <v>288272842.13314658</v>
          </cell>
          <cell r="Y238">
            <v>270465309.24940187</v>
          </cell>
        </row>
        <row r="239">
          <cell r="B239" t="str">
            <v>RE Check</v>
          </cell>
          <cell r="I239">
            <v>1.8044374883174896E-9</v>
          </cell>
          <cell r="J239">
            <v>-1.280568540096283E-9</v>
          </cell>
          <cell r="K239">
            <v>3.3760443329811096E-8</v>
          </cell>
          <cell r="M239">
            <v>-2.8812792152166367E-9</v>
          </cell>
          <cell r="N239">
            <v>6.8394001573324203E-9</v>
          </cell>
          <cell r="O239">
            <v>1.7578713595867157E-8</v>
          </cell>
          <cell r="Q239">
            <v>7.8580342233181E-10</v>
          </cell>
          <cell r="R239">
            <v>-4.9476511776447296E-10</v>
          </cell>
          <cell r="S239">
            <v>6.9849193096160889E-9</v>
          </cell>
          <cell r="U239">
            <v>-6.28642737865448E-9</v>
          </cell>
          <cell r="V239">
            <v>0</v>
          </cell>
          <cell r="W239">
            <v>-2.7474015951156616E-8</v>
          </cell>
        </row>
        <row r="240">
          <cell r="B240" t="str">
            <v>Balance Check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2">
          <cell r="B242" t="str">
            <v>KEY RATIOS</v>
          </cell>
          <cell r="C242" t="str">
            <v>Q3-03</v>
          </cell>
          <cell r="D242" t="str">
            <v>Oct-03</v>
          </cell>
          <cell r="E242" t="str">
            <v>Nov-03</v>
          </cell>
          <cell r="F242" t="str">
            <v>Dec-03</v>
          </cell>
          <cell r="G242" t="str">
            <v>Q4-03</v>
          </cell>
          <cell r="H242" t="str">
            <v>Year-03</v>
          </cell>
          <cell r="I242">
            <v>37987</v>
          </cell>
          <cell r="J242">
            <v>38018</v>
          </cell>
          <cell r="K242">
            <v>38047</v>
          </cell>
          <cell r="L242" t="str">
            <v>Q1-04</v>
          </cell>
          <cell r="M242">
            <v>38080</v>
          </cell>
          <cell r="N242">
            <v>38110</v>
          </cell>
          <cell r="O242">
            <v>38141</v>
          </cell>
          <cell r="P242" t="str">
            <v>Q2-04</v>
          </cell>
          <cell r="Q242">
            <v>38169</v>
          </cell>
          <cell r="R242">
            <v>38200</v>
          </cell>
          <cell r="S242">
            <v>38231</v>
          </cell>
          <cell r="T242" t="str">
            <v>Q3-04</v>
          </cell>
          <cell r="U242">
            <v>38261</v>
          </cell>
          <cell r="V242">
            <v>38292</v>
          </cell>
          <cell r="W242">
            <v>38322</v>
          </cell>
          <cell r="X242" t="str">
            <v>Q4-04</v>
          </cell>
          <cell r="Y242" t="str">
            <v>Year-04</v>
          </cell>
        </row>
        <row r="243">
          <cell r="B243" t="str">
            <v>Region Name</v>
          </cell>
          <cell r="C243" t="str">
            <v>Actual</v>
          </cell>
          <cell r="D243" t="str">
            <v>Fcst</v>
          </cell>
          <cell r="E243" t="str">
            <v>Fcst</v>
          </cell>
          <cell r="F243" t="str">
            <v>Fcst</v>
          </cell>
          <cell r="G243" t="str">
            <v>Fcst</v>
          </cell>
          <cell r="H243" t="str">
            <v>Fcst</v>
          </cell>
          <cell r="I243" t="str">
            <v>Prelim Plan</v>
          </cell>
          <cell r="J243" t="str">
            <v>Prelim Plan</v>
          </cell>
          <cell r="K243" t="str">
            <v>Prelim Plan</v>
          </cell>
          <cell r="L243" t="str">
            <v>Average</v>
          </cell>
          <cell r="M243" t="str">
            <v>Prelim Plan</v>
          </cell>
          <cell r="N243" t="str">
            <v>Prelim Plan</v>
          </cell>
          <cell r="O243" t="str">
            <v>Prelim Plan</v>
          </cell>
          <cell r="P243" t="str">
            <v>Average</v>
          </cell>
          <cell r="Q243" t="str">
            <v>Prelim Plan</v>
          </cell>
          <cell r="R243" t="str">
            <v>Prelim Plan</v>
          </cell>
          <cell r="S243" t="str">
            <v>Prelim Plan</v>
          </cell>
          <cell r="T243" t="str">
            <v>Average</v>
          </cell>
          <cell r="U243" t="str">
            <v>Prelim Plan</v>
          </cell>
          <cell r="V243" t="str">
            <v>Prelim Plan</v>
          </cell>
          <cell r="W243" t="str">
            <v>Prelim Plan</v>
          </cell>
          <cell r="X243" t="str">
            <v>Average</v>
          </cell>
          <cell r="Y243" t="str">
            <v>12 Mo Average</v>
          </cell>
        </row>
        <row r="244">
          <cell r="B244" t="str">
            <v>DSO</v>
          </cell>
          <cell r="C244">
            <v>39.587574393106628</v>
          </cell>
          <cell r="D244">
            <v>40.503522369516041</v>
          </cell>
          <cell r="E244">
            <v>39.004057024301716</v>
          </cell>
          <cell r="F244">
            <v>37.995648418906192</v>
          </cell>
          <cell r="G244">
            <v>39.167742604241319</v>
          </cell>
          <cell r="H244">
            <v>40.007312878474949</v>
          </cell>
          <cell r="I244">
            <v>39.335877862595389</v>
          </cell>
          <cell r="J244">
            <v>39.00000000000005</v>
          </cell>
          <cell r="K244">
            <v>39.00000000000005</v>
          </cell>
          <cell r="L244">
            <v>39.111959287531825</v>
          </cell>
          <cell r="M244">
            <v>38.999999999999972</v>
          </cell>
          <cell r="N244">
            <v>37.999999999999936</v>
          </cell>
          <cell r="O244">
            <v>37.999999999999964</v>
          </cell>
          <cell r="P244">
            <v>38.333333333333293</v>
          </cell>
          <cell r="Q244">
            <v>37.500000000000028</v>
          </cell>
          <cell r="R244">
            <v>37.499999999999915</v>
          </cell>
          <cell r="S244">
            <v>37.500000000000092</v>
          </cell>
          <cell r="T244">
            <v>37.500000000000007</v>
          </cell>
          <cell r="U244">
            <v>37.499999999999936</v>
          </cell>
          <cell r="V244">
            <v>36.999999999999915</v>
          </cell>
          <cell r="W244">
            <v>36.999999999999943</v>
          </cell>
          <cell r="X244">
            <v>37.1666666666666</v>
          </cell>
          <cell r="Y244">
            <v>38.027989821882933</v>
          </cell>
        </row>
        <row r="245">
          <cell r="B245" t="str">
            <v>DPO</v>
          </cell>
          <cell r="C245">
            <v>33.505468261160452</v>
          </cell>
          <cell r="D245">
            <v>33.393202634782469</v>
          </cell>
          <cell r="E245">
            <v>34.281397302030349</v>
          </cell>
          <cell r="F245">
            <v>37.004381210456486</v>
          </cell>
          <cell r="G245">
            <v>34.89299371575644</v>
          </cell>
          <cell r="H245">
            <v>32.380876845319506</v>
          </cell>
          <cell r="I245">
            <v>39.169960150245423</v>
          </cell>
          <cell r="J245">
            <v>38.647204355429501</v>
          </cell>
          <cell r="K245">
            <v>37.953742475578892</v>
          </cell>
          <cell r="L245">
            <v>38.590302327084608</v>
          </cell>
          <cell r="M245">
            <v>37.820978390655235</v>
          </cell>
          <cell r="N245">
            <v>43.052336610429101</v>
          </cell>
          <cell r="O245">
            <v>39.981637819230656</v>
          </cell>
          <cell r="P245">
            <v>40.284984273438333</v>
          </cell>
          <cell r="Q245">
            <v>37.988806674665831</v>
          </cell>
          <cell r="R245">
            <v>42.988197924346792</v>
          </cell>
          <cell r="S245">
            <v>40.02167229773395</v>
          </cell>
          <cell r="T245">
            <v>40.332892298915517</v>
          </cell>
          <cell r="U245">
            <v>38.004559470753961</v>
          </cell>
          <cell r="V245">
            <v>42.514748887326668</v>
          </cell>
          <cell r="W245">
            <v>43.01951361026137</v>
          </cell>
          <cell r="X245">
            <v>41.179607322780662</v>
          </cell>
          <cell r="Y245">
            <v>40.09694655555478</v>
          </cell>
        </row>
        <row r="246">
          <cell r="B246" t="str">
            <v>Inventory Turns</v>
          </cell>
          <cell r="C246">
            <v>12.646292448123219</v>
          </cell>
          <cell r="D246">
            <v>13.483217054263564</v>
          </cell>
          <cell r="E246">
            <v>14.001183916604615</v>
          </cell>
          <cell r="F246">
            <v>14.002030808280335</v>
          </cell>
          <cell r="G246">
            <v>13.828810593049505</v>
          </cell>
          <cell r="H246">
            <v>12.742536524347253</v>
          </cell>
          <cell r="I246">
            <v>12.152902848077909</v>
          </cell>
          <cell r="J246">
            <v>12.643548686528067</v>
          </cell>
          <cell r="K246">
            <v>14.740395140093035</v>
          </cell>
          <cell r="L246">
            <v>13.178948891566337</v>
          </cell>
          <cell r="M246">
            <v>12.178488004055398</v>
          </cell>
          <cell r="N246">
            <v>12.39237045537512</v>
          </cell>
          <cell r="O246">
            <v>13.645529406492214</v>
          </cell>
          <cell r="P246">
            <v>12.738795955307578</v>
          </cell>
          <cell r="Q246">
            <v>12.624034923769468</v>
          </cell>
          <cell r="R246">
            <v>12.882653967776797</v>
          </cell>
          <cell r="S246">
            <v>13.383385559752748</v>
          </cell>
          <cell r="T246">
            <v>12.963358150433004</v>
          </cell>
          <cell r="U246">
            <v>13.363962820394846</v>
          </cell>
          <cell r="V246">
            <v>14.106388311807118</v>
          </cell>
          <cell r="W246">
            <v>13.392962849992577</v>
          </cell>
          <cell r="X246">
            <v>13.621104660731513</v>
          </cell>
          <cell r="Y246">
            <v>13.125551914509609</v>
          </cell>
        </row>
        <row r="247">
          <cell r="B247" t="str">
            <v>Owned Inventory</v>
          </cell>
          <cell r="C247">
            <v>-22140217.434238479</v>
          </cell>
          <cell r="D247">
            <v>-33108968.214811102</v>
          </cell>
          <cell r="E247">
            <v>-41583120.035145164</v>
          </cell>
          <cell r="F247">
            <v>-58332457.990625918</v>
          </cell>
          <cell r="G247">
            <v>-44341515.413527384</v>
          </cell>
          <cell r="H247">
            <v>-19689608.288424015</v>
          </cell>
          <cell r="I247">
            <v>-42127588.115927473</v>
          </cell>
          <cell r="J247">
            <v>-42166507.97679466</v>
          </cell>
          <cell r="K247">
            <v>-74624799.297577098</v>
          </cell>
          <cell r="L247">
            <v>-52972965.130099729</v>
          </cell>
          <cell r="M247">
            <v>-33920889.874503791</v>
          </cell>
          <cell r="N247">
            <v>-35916981.042211443</v>
          </cell>
          <cell r="O247">
            <v>-38970631.760506094</v>
          </cell>
          <cell r="P247">
            <v>-36269500.892407119</v>
          </cell>
          <cell r="Q247">
            <v>-39024854.253290847</v>
          </cell>
          <cell r="R247">
            <v>-50151957.659194663</v>
          </cell>
          <cell r="S247">
            <v>-48134447.755949631</v>
          </cell>
          <cell r="T247">
            <v>-45770419.889478371</v>
          </cell>
          <cell r="U247">
            <v>-53665189.045922875</v>
          </cell>
          <cell r="V247">
            <v>-76335630.046425954</v>
          </cell>
          <cell r="W247">
            <v>-96201069.000596926</v>
          </cell>
          <cell r="X247">
            <v>-75400629.364315256</v>
          </cell>
          <cell r="Y247">
            <v>-52603378.819075108</v>
          </cell>
        </row>
        <row r="248">
          <cell r="B248" t="str">
            <v xml:space="preserve">Debt </v>
          </cell>
          <cell r="C248">
            <v>8125772.8557359362</v>
          </cell>
          <cell r="D248">
            <v>40170370.259259254</v>
          </cell>
          <cell r="E248">
            <v>40305185.074074075</v>
          </cell>
          <cell r="F248">
            <v>36209629.518518515</v>
          </cell>
          <cell r="G248">
            <v>38895061.617283948</v>
          </cell>
          <cell r="H248">
            <v>25922644.305881463</v>
          </cell>
          <cell r="I248">
            <v>4482011.4127039863</v>
          </cell>
          <cell r="J248">
            <v>4932872.418168867</v>
          </cell>
          <cell r="K248">
            <v>9132754.3780754115</v>
          </cell>
          <cell r="L248">
            <v>6182546.0696494207</v>
          </cell>
          <cell r="M248">
            <v>12355065.224023489</v>
          </cell>
          <cell r="N248">
            <v>-11099485.970046524</v>
          </cell>
          <cell r="O248">
            <v>-13791844.247120906</v>
          </cell>
          <cell r="P248">
            <v>-4178754.9977146466</v>
          </cell>
          <cell r="Q248">
            <v>-20165951.242645159</v>
          </cell>
          <cell r="R248">
            <v>-37310834.464118905</v>
          </cell>
          <cell r="S248">
            <v>-28693481.909582544</v>
          </cell>
          <cell r="T248">
            <v>-28723422.538782205</v>
          </cell>
          <cell r="U248">
            <v>-21401181.06981387</v>
          </cell>
          <cell r="V248">
            <v>-37436099.307499953</v>
          </cell>
          <cell r="W248">
            <v>-33550865.300404608</v>
          </cell>
          <cell r="X248">
            <v>-30796048.559239477</v>
          </cell>
          <cell r="Y248">
            <v>-14378920.006521726</v>
          </cell>
        </row>
        <row r="249">
          <cell r="B249" t="str">
            <v xml:space="preserve">Peak Borrowing </v>
          </cell>
          <cell r="C249">
            <v>0</v>
          </cell>
          <cell r="G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  <cell r="Y249">
            <v>0</v>
          </cell>
        </row>
        <row r="251">
          <cell r="B251" t="str">
            <v>Wtd Avg VAT% - Sales or A/R</v>
          </cell>
          <cell r="C251">
            <v>7.0000000000000506E-2</v>
          </cell>
          <cell r="D251">
            <v>7.0000000000000007E-2</v>
          </cell>
          <cell r="E251">
            <v>7.0000000000000007E-2</v>
          </cell>
          <cell r="F251">
            <v>7.0000000000000007E-2</v>
          </cell>
          <cell r="G251">
            <v>7.0000000000000062E-2</v>
          </cell>
          <cell r="H251">
            <v>6.999999999999984E-2</v>
          </cell>
          <cell r="I251">
            <v>7.0000000000000007E-2</v>
          </cell>
          <cell r="J251">
            <v>7.0000000000000007E-2</v>
          </cell>
          <cell r="K251">
            <v>7.0000000000000007E-2</v>
          </cell>
          <cell r="L251">
            <v>7.0000000000000062E-2</v>
          </cell>
          <cell r="M251">
            <v>7.0000000000000007E-2</v>
          </cell>
          <cell r="N251">
            <v>7.0000000000000007E-2</v>
          </cell>
          <cell r="O251">
            <v>7.0000000000000007E-2</v>
          </cell>
          <cell r="P251">
            <v>7.0000000000000062E-2</v>
          </cell>
          <cell r="Q251">
            <v>7.0000000000000007E-2</v>
          </cell>
          <cell r="R251">
            <v>7.0000000000000007E-2</v>
          </cell>
          <cell r="S251">
            <v>7.0000000000000007E-2</v>
          </cell>
          <cell r="T251">
            <v>7.0000000000000062E-2</v>
          </cell>
          <cell r="U251">
            <v>7.0000000000000007E-2</v>
          </cell>
          <cell r="V251">
            <v>7.0000000000000007E-2</v>
          </cell>
          <cell r="W251">
            <v>7.0000000000000007E-2</v>
          </cell>
          <cell r="X251">
            <v>6.999999999999984E-2</v>
          </cell>
          <cell r="Y251">
            <v>7.0000000000000062E-2</v>
          </cell>
        </row>
        <row r="252">
          <cell r="B252" t="str">
            <v>Wtd Avg VAT% - COS or A/P</v>
          </cell>
          <cell r="C252">
            <v>4.8999999999999932E-2</v>
          </cell>
          <cell r="D252">
            <v>4.9000000000000002E-2</v>
          </cell>
          <cell r="E252">
            <v>4.9000000000000002E-2</v>
          </cell>
          <cell r="F252">
            <v>4.9000000000000002E-2</v>
          </cell>
          <cell r="G252">
            <v>4.9000000000000155E-2</v>
          </cell>
          <cell r="H252">
            <v>4.899999999999971E-2</v>
          </cell>
          <cell r="I252">
            <v>4.9000000000000002E-2</v>
          </cell>
          <cell r="J252">
            <v>4.9000000000000002E-2</v>
          </cell>
          <cell r="K252">
            <v>4.9000000000000002E-2</v>
          </cell>
          <cell r="L252">
            <v>4.9000000000000155E-2</v>
          </cell>
          <cell r="M252">
            <v>4.9000000000000002E-2</v>
          </cell>
          <cell r="N252">
            <v>4.9000000000000002E-2</v>
          </cell>
          <cell r="O252">
            <v>4.9000000000000002E-2</v>
          </cell>
          <cell r="P252">
            <v>4.8999999999999932E-2</v>
          </cell>
          <cell r="Q252">
            <v>4.9000000000000002E-2</v>
          </cell>
          <cell r="R252">
            <v>4.9000000000000002E-2</v>
          </cell>
          <cell r="S252">
            <v>4.9000000000000002E-2</v>
          </cell>
          <cell r="T252">
            <v>4.899999999999971E-2</v>
          </cell>
          <cell r="U252">
            <v>4.9000000000000002E-2</v>
          </cell>
          <cell r="V252">
            <v>4.9000000000000002E-2</v>
          </cell>
          <cell r="W252">
            <v>4.9000000000000002E-2</v>
          </cell>
          <cell r="X252">
            <v>4.8999999999999932E-2</v>
          </cell>
          <cell r="Y252">
            <v>4.8999999999999932E-2</v>
          </cell>
        </row>
        <row r="253">
          <cell r="B253" t="str">
            <v>Sales incl. VAT</v>
          </cell>
          <cell r="C253">
            <v>310625989.48898101</v>
          </cell>
          <cell r="D253">
            <v>111990955.55555555</v>
          </cell>
          <cell r="E253">
            <v>121071688.8888889</v>
          </cell>
          <cell r="F253">
            <v>193555074.07407406</v>
          </cell>
          <cell r="G253">
            <v>426617718.51851851</v>
          </cell>
          <cell r="H253">
            <v>1407356313.779896</v>
          </cell>
          <cell r="I253">
            <v>106406942.29007636</v>
          </cell>
          <cell r="J253">
            <v>116752061.67938933</v>
          </cell>
          <cell r="K253">
            <v>181760442.59541985</v>
          </cell>
          <cell r="L253">
            <v>404919446.5648855</v>
          </cell>
          <cell r="M253">
            <v>106406942.29007636</v>
          </cell>
          <cell r="N253">
            <v>99746584.351145044</v>
          </cell>
          <cell r="O253">
            <v>127084537.09923664</v>
          </cell>
          <cell r="P253">
            <v>333238063.74045801</v>
          </cell>
          <cell r="Q253">
            <v>100485447.9389313</v>
          </cell>
          <cell r="R253">
            <v>96052266.412213728</v>
          </cell>
          <cell r="S253">
            <v>128549473.28244276</v>
          </cell>
          <cell r="T253">
            <v>325087187.63358778</v>
          </cell>
          <cell r="U253">
            <v>115262719.69465648</v>
          </cell>
          <cell r="V253">
            <v>123390219.16030535</v>
          </cell>
          <cell r="W253">
            <v>175832038.16793892</v>
          </cell>
          <cell r="X253">
            <v>414484977.0229007</v>
          </cell>
          <cell r="Y253">
            <v>1477729674.961832</v>
          </cell>
        </row>
        <row r="254">
          <cell r="B254" t="str">
            <v>COS incl VAT</v>
          </cell>
          <cell r="C254">
            <v>287048379.40888751</v>
          </cell>
          <cell r="D254">
            <v>103963670.37037034</v>
          </cell>
          <cell r="E254">
            <v>112392968.14814815</v>
          </cell>
          <cell r="F254">
            <v>179681267.4074074</v>
          </cell>
          <cell r="G254">
            <v>396037905.92592591</v>
          </cell>
          <cell r="H254">
            <v>1304832342.43852</v>
          </cell>
          <cell r="I254">
            <v>98714519.450381681</v>
          </cell>
          <cell r="J254">
            <v>108288990.68702289</v>
          </cell>
          <cell r="K254">
            <v>168566388.45801526</v>
          </cell>
          <cell r="L254">
            <v>375569898.59541982</v>
          </cell>
          <cell r="M254">
            <v>98610740.519083977</v>
          </cell>
          <cell r="N254">
            <v>92447569.236641213</v>
          </cell>
          <cell r="O254">
            <v>117760259.54198472</v>
          </cell>
          <cell r="P254">
            <v>308818569.29770994</v>
          </cell>
          <cell r="Q254">
            <v>93083359.328244269</v>
          </cell>
          <cell r="R254">
            <v>88976740.534351125</v>
          </cell>
          <cell r="S254">
            <v>119016705.29770991</v>
          </cell>
          <cell r="T254">
            <v>301076805.16030526</v>
          </cell>
          <cell r="U254">
            <v>106760845.92366411</v>
          </cell>
          <cell r="V254">
            <v>114288854.29007632</v>
          </cell>
          <cell r="W254">
            <v>162739922.15267172</v>
          </cell>
          <cell r="X254">
            <v>383789622.36641216</v>
          </cell>
          <cell r="Y254">
            <v>1369254895.4198472</v>
          </cell>
        </row>
        <row r="256">
          <cell r="B256" t="str">
            <v>Weeks</v>
          </cell>
          <cell r="C256">
            <v>13</v>
          </cell>
          <cell r="D256">
            <v>4</v>
          </cell>
          <cell r="E256">
            <v>4</v>
          </cell>
          <cell r="F256">
            <v>6</v>
          </cell>
          <cell r="G256">
            <v>14</v>
          </cell>
          <cell r="H256">
            <v>53</v>
          </cell>
          <cell r="I256">
            <v>4</v>
          </cell>
          <cell r="J256">
            <v>4</v>
          </cell>
          <cell r="K256">
            <v>5</v>
          </cell>
          <cell r="L256">
            <v>13</v>
          </cell>
          <cell r="M256">
            <v>4</v>
          </cell>
          <cell r="N256">
            <v>4</v>
          </cell>
          <cell r="O256">
            <v>5</v>
          </cell>
          <cell r="P256">
            <v>13</v>
          </cell>
          <cell r="Q256">
            <v>4</v>
          </cell>
          <cell r="R256">
            <v>4</v>
          </cell>
          <cell r="S256">
            <v>5</v>
          </cell>
          <cell r="T256">
            <v>13</v>
          </cell>
          <cell r="U256">
            <v>4</v>
          </cell>
          <cell r="V256">
            <v>4</v>
          </cell>
          <cell r="W256">
            <v>5</v>
          </cell>
          <cell r="X256">
            <v>13</v>
          </cell>
          <cell r="Y256">
            <v>52</v>
          </cell>
        </row>
        <row r="257">
          <cell r="B257" t="str">
            <v>Weeks in This Year</v>
          </cell>
        </row>
        <row r="259">
          <cell r="B259" t="str">
            <v>INVESTED CAPITAL - CALCULATED</v>
          </cell>
          <cell r="C259" t="str">
            <v>Q3-03</v>
          </cell>
          <cell r="D259" t="str">
            <v>Oct-03</v>
          </cell>
          <cell r="E259" t="str">
            <v>Nov-03</v>
          </cell>
          <cell r="F259" t="str">
            <v>Dec-03</v>
          </cell>
          <cell r="G259" t="str">
            <v>Q4-03</v>
          </cell>
          <cell r="H259" t="str">
            <v>Year-03</v>
          </cell>
          <cell r="I259">
            <v>37987</v>
          </cell>
          <cell r="J259">
            <v>38018</v>
          </cell>
          <cell r="K259">
            <v>38047</v>
          </cell>
          <cell r="L259" t="str">
            <v>Q1-04</v>
          </cell>
          <cell r="M259">
            <v>38080</v>
          </cell>
          <cell r="N259">
            <v>38110</v>
          </cell>
          <cell r="O259">
            <v>38141</v>
          </cell>
          <cell r="P259" t="str">
            <v>Q2-04</v>
          </cell>
          <cell r="Q259">
            <v>38169</v>
          </cell>
          <cell r="R259">
            <v>38200</v>
          </cell>
          <cell r="S259">
            <v>38231</v>
          </cell>
          <cell r="T259" t="str">
            <v>Q3-04</v>
          </cell>
          <cell r="U259">
            <v>38261</v>
          </cell>
          <cell r="V259">
            <v>38292</v>
          </cell>
          <cell r="W259">
            <v>38322</v>
          </cell>
          <cell r="X259" t="str">
            <v>Q4-04</v>
          </cell>
          <cell r="Y259" t="str">
            <v>Year-04</v>
          </cell>
        </row>
        <row r="260">
          <cell r="B260" t="str">
            <v>Region Name</v>
          </cell>
          <cell r="C260" t="str">
            <v>4 Mo Avg</v>
          </cell>
          <cell r="D260" t="str">
            <v>Fcst</v>
          </cell>
          <cell r="E260" t="str">
            <v>Fcst</v>
          </cell>
          <cell r="F260" t="str">
            <v>Fcst</v>
          </cell>
          <cell r="G260" t="str">
            <v>4 Mo Avg</v>
          </cell>
          <cell r="H260" t="str">
            <v>13 Mo Avg</v>
          </cell>
          <cell r="I260" t="str">
            <v>Prelim Plan</v>
          </cell>
          <cell r="J260" t="str">
            <v>Prelim Plan</v>
          </cell>
          <cell r="K260" t="str">
            <v>Prelim Plan</v>
          </cell>
          <cell r="L260" t="str">
            <v>4 Mo Average</v>
          </cell>
          <cell r="M260" t="str">
            <v>Prelim Plan</v>
          </cell>
          <cell r="N260" t="str">
            <v>Prelim Plan</v>
          </cell>
          <cell r="O260" t="str">
            <v>Prelim Plan</v>
          </cell>
          <cell r="P260" t="str">
            <v>4 Mo Average</v>
          </cell>
          <cell r="Q260" t="str">
            <v>Prelim Plan</v>
          </cell>
          <cell r="R260" t="str">
            <v>Prelim Plan</v>
          </cell>
          <cell r="S260" t="str">
            <v>Prelim Plan</v>
          </cell>
          <cell r="T260" t="str">
            <v>4 Mo Average</v>
          </cell>
          <cell r="U260" t="str">
            <v>Prelim Plan</v>
          </cell>
          <cell r="V260" t="str">
            <v>Prelim Plan</v>
          </cell>
          <cell r="W260" t="str">
            <v>Prelim Plan</v>
          </cell>
          <cell r="X260" t="str">
            <v>4 Mo Average</v>
          </cell>
          <cell r="Y260" t="str">
            <v>13 Mo Average</v>
          </cell>
        </row>
        <row r="261">
          <cell r="B261" t="str">
            <v>Current Maturities of LT Debt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</row>
        <row r="262">
          <cell r="B262" t="str">
            <v>A/R - US</v>
          </cell>
          <cell r="C262">
            <v>-2165.6042492875004</v>
          </cell>
          <cell r="D262">
            <v>0</v>
          </cell>
          <cell r="E262">
            <v>0</v>
          </cell>
          <cell r="F262">
            <v>0</v>
          </cell>
          <cell r="G262">
            <v>-548.15588030000004</v>
          </cell>
          <cell r="H262">
            <v>-1593.1009815821576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</row>
        <row r="263">
          <cell r="B263" t="str">
            <v>A/R - Latin America</v>
          </cell>
          <cell r="C263">
            <v>-2791.8670975250002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-5556.5703599615226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</row>
        <row r="264">
          <cell r="B264" t="str">
            <v>A/R - Canada</v>
          </cell>
          <cell r="C264">
            <v>11738262.32304424</v>
          </cell>
          <cell r="D264">
            <v>19999999.888888888</v>
          </cell>
          <cell r="E264">
            <v>19999999.888888888</v>
          </cell>
          <cell r="F264">
            <v>19999999.888888888</v>
          </cell>
          <cell r="G264">
            <v>21880885.169776224</v>
          </cell>
          <cell r="H264">
            <v>12744232.940496925</v>
          </cell>
          <cell r="I264">
            <v>0</v>
          </cell>
          <cell r="J264">
            <v>0</v>
          </cell>
          <cell r="K264">
            <v>0</v>
          </cell>
          <cell r="L264">
            <v>4999999.972222222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1538461.5299145298</v>
          </cell>
        </row>
        <row r="265">
          <cell r="B265" t="str">
            <v>A/R - Europe</v>
          </cell>
          <cell r="C265">
            <v>-57460.061960350002</v>
          </cell>
          <cell r="D265">
            <v>0</v>
          </cell>
          <cell r="E265">
            <v>0</v>
          </cell>
          <cell r="F265">
            <v>0</v>
          </cell>
          <cell r="G265">
            <v>-14544.2413388</v>
          </cell>
          <cell r="H265">
            <v>-35154.546722212166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B266" t="str">
            <v>A/R - Asia Pacific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-1111.8112491424752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67">
          <cell r="B267" t="str">
            <v>A/R - Frameworks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B268" t="str">
            <v>A/R - IM Management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B269" t="str">
            <v>A/R - IM Funding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B270" t="str">
            <v>Notes Payable (Swaps)</v>
          </cell>
          <cell r="C270">
            <v>-1247651.32</v>
          </cell>
          <cell r="D270">
            <v>20170370.370370369</v>
          </cell>
          <cell r="E270">
            <v>20305185.185185183</v>
          </cell>
          <cell r="F270">
            <v>16209629.629629629</v>
          </cell>
          <cell r="G270">
            <v>10695651.756296296</v>
          </cell>
          <cell r="H270">
            <v>14889349.063475786</v>
          </cell>
          <cell r="I270">
            <v>0</v>
          </cell>
          <cell r="J270">
            <v>0</v>
          </cell>
          <cell r="K270">
            <v>0</v>
          </cell>
          <cell r="L270">
            <v>4052407.4074074072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1246894.5868945869</v>
          </cell>
        </row>
        <row r="271">
          <cell r="B271" t="str">
            <v>Revolving Lines of Credit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4482011.4127039863</v>
          </cell>
          <cell r="J271">
            <v>4932872.418168867</v>
          </cell>
          <cell r="K271">
            <v>9132754.3780754115</v>
          </cell>
          <cell r="L271">
            <v>4636909.5522370655</v>
          </cell>
          <cell r="M271">
            <v>12355065.224023489</v>
          </cell>
          <cell r="N271">
            <v>-11099485.970046524</v>
          </cell>
          <cell r="O271">
            <v>-13791844.247120906</v>
          </cell>
          <cell r="P271">
            <v>-850877.6537671322</v>
          </cell>
          <cell r="Q271">
            <v>-20165951.242645159</v>
          </cell>
          <cell r="R271">
            <v>-37310834.464118905</v>
          </cell>
          <cell r="S271">
            <v>-28693481.909582544</v>
          </cell>
          <cell r="T271">
            <v>-24990527.965866879</v>
          </cell>
          <cell r="U271">
            <v>-21401181.06981387</v>
          </cell>
          <cell r="V271">
            <v>-37436099.307499953</v>
          </cell>
          <cell r="W271">
            <v>-33550865.300404608</v>
          </cell>
          <cell r="X271">
            <v>-30270406.896825243</v>
          </cell>
          <cell r="Y271">
            <v>-13272849.236789286</v>
          </cell>
        </row>
        <row r="272">
          <cell r="B272" t="str">
            <v>Debenture - Convert ICO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B273" t="str">
            <v>Debenture - Convert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B274" t="str">
            <v>Notes Payable - LT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B275" t="str">
            <v>Total Shareholder Equity</v>
          </cell>
          <cell r="C275">
            <v>93351950.614841297</v>
          </cell>
          <cell r="D275">
            <v>96916713.645929605</v>
          </cell>
          <cell r="E275">
            <v>97740113.200039983</v>
          </cell>
          <cell r="F275">
            <v>99813690.114485145</v>
          </cell>
          <cell r="G275">
            <v>97631106.246410996</v>
          </cell>
          <cell r="H275">
            <v>90283884.743707657</v>
          </cell>
          <cell r="I275">
            <v>103051923.65381719</v>
          </cell>
          <cell r="J275">
            <v>103669964.73220254</v>
          </cell>
          <cell r="K275">
            <v>105650184.65476696</v>
          </cell>
          <cell r="L275">
            <v>103046440.78881796</v>
          </cell>
          <cell r="M275">
            <v>105854540.52905047</v>
          </cell>
          <cell r="N275">
            <v>105920363.56576654</v>
          </cell>
          <cell r="O275">
            <v>106444864.81501655</v>
          </cell>
          <cell r="P275">
            <v>105967488.39115013</v>
          </cell>
          <cell r="Q275">
            <v>106622851.40638462</v>
          </cell>
          <cell r="R275">
            <v>106738218.65191284</v>
          </cell>
          <cell r="S275">
            <v>107542561.49274027</v>
          </cell>
          <cell r="T275">
            <v>106837124.09151357</v>
          </cell>
          <cell r="U275">
            <v>108300778.71964988</v>
          </cell>
          <cell r="V275">
            <v>109328540.02231807</v>
          </cell>
          <cell r="W275">
            <v>111704379.72522859</v>
          </cell>
          <cell r="X275">
            <v>109219064.9899842</v>
          </cell>
          <cell r="Y275">
            <v>106203297.08333382</v>
          </cell>
        </row>
        <row r="276">
          <cell r="B276" t="str">
            <v xml:space="preserve">Off-BS AR Securitization 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B277" t="str">
            <v>Total invested Capital</v>
          </cell>
          <cell r="C277">
            <v>103780144.08457838</v>
          </cell>
          <cell r="D277">
            <v>137087083.90518886</v>
          </cell>
          <cell r="E277">
            <v>138045298.27411407</v>
          </cell>
          <cell r="F277">
            <v>136023319.63300365</v>
          </cell>
          <cell r="G277">
            <v>130192550.77526441</v>
          </cell>
          <cell r="H277">
            <v>117874050.71836744</v>
          </cell>
          <cell r="I277">
            <v>107533935.06652118</v>
          </cell>
          <cell r="J277">
            <v>108602837.15037142</v>
          </cell>
          <cell r="K277">
            <v>114782939.03284237</v>
          </cell>
          <cell r="L277">
            <v>116735757.72068466</v>
          </cell>
          <cell r="M277">
            <v>118209605.75307396</v>
          </cell>
          <cell r="N277">
            <v>94820877.595720023</v>
          </cell>
          <cell r="O277">
            <v>92653020.567895651</v>
          </cell>
          <cell r="P277">
            <v>105116610.73738301</v>
          </cell>
          <cell r="Q277">
            <v>86456900.163739458</v>
          </cell>
          <cell r="R277">
            <v>69427384.18779394</v>
          </cell>
          <cell r="S277">
            <v>78849079.583157733</v>
          </cell>
          <cell r="T277">
            <v>81846596.125646695</v>
          </cell>
          <cell r="U277">
            <v>86899597.649836004</v>
          </cell>
          <cell r="V277">
            <v>71892440.71481812</v>
          </cell>
          <cell r="W277">
            <v>78153514.424823985</v>
          </cell>
          <cell r="X277">
            <v>78948658.09315896</v>
          </cell>
          <cell r="Y277">
            <v>95715803.963353649</v>
          </cell>
        </row>
        <row r="279">
          <cell r="B279" t="str">
            <v>Cash (Worldwide Consolidation Only)</v>
          </cell>
          <cell r="C279">
            <v>-9137352.1468852907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-1885853.4532516829</v>
          </cell>
          <cell r="I279">
            <v>0</v>
          </cell>
          <cell r="J279">
            <v>0</v>
          </cell>
          <cell r="K279">
            <v>0</v>
          </cell>
          <cell r="M279">
            <v>0</v>
          </cell>
          <cell r="N279">
            <v>0</v>
          </cell>
          <cell r="O279">
            <v>0</v>
          </cell>
          <cell r="Q279">
            <v>0</v>
          </cell>
          <cell r="R279">
            <v>0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</row>
        <row r="280">
          <cell r="B280" t="str">
            <v>Total Invested Cptl</v>
          </cell>
          <cell r="C280">
            <v>94642791.937693089</v>
          </cell>
          <cell r="D280">
            <v>137087083.90518886</v>
          </cell>
          <cell r="E280">
            <v>138045298.27411407</v>
          </cell>
          <cell r="F280">
            <v>136023319.63300365</v>
          </cell>
          <cell r="G280">
            <v>130192550.77526441</v>
          </cell>
          <cell r="I280">
            <v>107533935.06652118</v>
          </cell>
          <cell r="J280">
            <v>108602837.15037142</v>
          </cell>
          <cell r="K280">
            <v>114782939.03284237</v>
          </cell>
          <cell r="L280">
            <v>116735757.72068466</v>
          </cell>
          <cell r="M280">
            <v>118209605.75307396</v>
          </cell>
          <cell r="N280">
            <v>94820877.595720023</v>
          </cell>
          <cell r="O280">
            <v>92653020.567895651</v>
          </cell>
          <cell r="P280">
            <v>105116610.73738301</v>
          </cell>
          <cell r="Q280">
            <v>86456900.163739458</v>
          </cell>
          <cell r="R280">
            <v>69427384.18779394</v>
          </cell>
          <cell r="S280">
            <v>78849079.583157733</v>
          </cell>
          <cell r="T280">
            <v>81846596.125646695</v>
          </cell>
          <cell r="U280">
            <v>86899597.649836004</v>
          </cell>
          <cell r="V280">
            <v>71892440.71481812</v>
          </cell>
          <cell r="W280">
            <v>78153514.424823985</v>
          </cell>
          <cell r="X280">
            <v>78948658.09315896</v>
          </cell>
        </row>
        <row r="282">
          <cell r="B282" t="str">
            <v>Average Invested Capital - monthly</v>
          </cell>
          <cell r="C282">
            <v>103212820.52646559</v>
          </cell>
          <cell r="D282">
            <v>115999406.31665194</v>
          </cell>
          <cell r="E282">
            <v>137566191.08965147</v>
          </cell>
          <cell r="F282">
            <v>137034308.95355886</v>
          </cell>
          <cell r="G282">
            <v>120343901.4076595</v>
          </cell>
          <cell r="H282">
            <v>115118302.7858142</v>
          </cell>
          <cell r="I282">
            <v>121778627.34976241</v>
          </cell>
          <cell r="J282">
            <v>108068386.1084463</v>
          </cell>
          <cell r="K282">
            <v>111692888.09160689</v>
          </cell>
          <cell r="L282">
            <v>119643552.62584361</v>
          </cell>
          <cell r="M282">
            <v>116496272.39295816</v>
          </cell>
          <cell r="N282">
            <v>106515241.67439699</v>
          </cell>
          <cell r="O282">
            <v>93736949.081807837</v>
          </cell>
          <cell r="P282">
            <v>107110337.81019247</v>
          </cell>
          <cell r="Q282">
            <v>89554960.365817547</v>
          </cell>
          <cell r="R282">
            <v>77942142.175766706</v>
          </cell>
          <cell r="S282">
            <v>74138231.885475844</v>
          </cell>
          <cell r="T282">
            <v>83843070.87721698</v>
          </cell>
          <cell r="U282">
            <v>82874338.616496861</v>
          </cell>
          <cell r="V282">
            <v>79396019.182327062</v>
          </cell>
          <cell r="W282">
            <v>75022977.56982106</v>
          </cell>
          <cell r="X282">
            <v>77857891.813530207</v>
          </cell>
          <cell r="Y282">
            <v>98019334.111403286</v>
          </cell>
        </row>
        <row r="283">
          <cell r="B283" t="str">
            <v>Average Invested Capital - Qtrly/Yr *</v>
          </cell>
          <cell r="C283">
            <v>98788596.292190313</v>
          </cell>
          <cell r="G283">
            <v>126516857.6351054</v>
          </cell>
          <cell r="H283">
            <v>114810109.06921206</v>
          </cell>
          <cell r="L283">
            <v>116735757.72068466</v>
          </cell>
          <cell r="P283">
            <v>105116610.73738301</v>
          </cell>
          <cell r="T283">
            <v>81846596.125646695</v>
          </cell>
          <cell r="X283">
            <v>78948658.09315896</v>
          </cell>
          <cell r="Y283">
            <v>95715803.963353649</v>
          </cell>
        </row>
        <row r="286">
          <cell r="B286" t="str">
            <v>ROIC AND ECONOMIC VALUE ADDED</v>
          </cell>
          <cell r="C286" t="str">
            <v>Q3-03</v>
          </cell>
          <cell r="D286" t="str">
            <v>Oct-03</v>
          </cell>
          <cell r="E286" t="str">
            <v>Nov-03</v>
          </cell>
          <cell r="F286" t="str">
            <v>Dec-03</v>
          </cell>
          <cell r="G286" t="str">
            <v>Q4-03</v>
          </cell>
          <cell r="H286" t="str">
            <v>Year-03</v>
          </cell>
          <cell r="I286">
            <v>37987</v>
          </cell>
          <cell r="J286">
            <v>38018</v>
          </cell>
          <cell r="K286">
            <v>38047</v>
          </cell>
          <cell r="L286" t="str">
            <v>Q1-04</v>
          </cell>
          <cell r="M286">
            <v>38080</v>
          </cell>
          <cell r="N286">
            <v>38110</v>
          </cell>
          <cell r="O286">
            <v>38141</v>
          </cell>
          <cell r="P286" t="str">
            <v>Q2-04</v>
          </cell>
          <cell r="Q286">
            <v>38169</v>
          </cell>
          <cell r="R286">
            <v>38200</v>
          </cell>
          <cell r="S286">
            <v>38231</v>
          </cell>
          <cell r="T286" t="str">
            <v>Q3-04</v>
          </cell>
          <cell r="U286">
            <v>38261</v>
          </cell>
          <cell r="V286">
            <v>38292</v>
          </cell>
          <cell r="W286">
            <v>38322</v>
          </cell>
          <cell r="X286" t="str">
            <v>Q4-04</v>
          </cell>
          <cell r="Y286" t="str">
            <v>Year-04</v>
          </cell>
        </row>
        <row r="287">
          <cell r="B287" t="str">
            <v>Region Name</v>
          </cell>
          <cell r="C287" t="str">
            <v>Actual</v>
          </cell>
          <cell r="D287" t="str">
            <v>Fcst</v>
          </cell>
          <cell r="E287" t="str">
            <v>Fcst</v>
          </cell>
          <cell r="F287" t="str">
            <v>Fcst</v>
          </cell>
          <cell r="G287" t="str">
            <v>Fcst</v>
          </cell>
          <cell r="H287" t="str">
            <v>Fcst</v>
          </cell>
          <cell r="I287" t="str">
            <v>Prelim Plan</v>
          </cell>
          <cell r="J287" t="str">
            <v>Prelim Plan</v>
          </cell>
          <cell r="K287" t="str">
            <v>Prelim Plan</v>
          </cell>
          <cell r="L287" t="str">
            <v>Prelim Plan</v>
          </cell>
          <cell r="M287" t="str">
            <v>Prelim Plan</v>
          </cell>
          <cell r="N287" t="str">
            <v>Prelim Plan</v>
          </cell>
          <cell r="O287" t="str">
            <v>Prelim Plan</v>
          </cell>
          <cell r="P287" t="str">
            <v>Prelim Plan</v>
          </cell>
          <cell r="Q287" t="str">
            <v>Prelim Plan</v>
          </cell>
          <cell r="R287" t="str">
            <v>Prelim Plan</v>
          </cell>
          <cell r="S287" t="str">
            <v>Prelim Plan</v>
          </cell>
          <cell r="T287" t="str">
            <v>Prelim Plan</v>
          </cell>
          <cell r="U287" t="str">
            <v>Prelim Plan</v>
          </cell>
          <cell r="V287" t="str">
            <v>Prelim Plan</v>
          </cell>
          <cell r="W287" t="str">
            <v>Prelim Plan</v>
          </cell>
          <cell r="X287" t="str">
            <v>Prelim Plan</v>
          </cell>
          <cell r="Y287" t="str">
            <v>Prelim Plan</v>
          </cell>
        </row>
        <row r="289">
          <cell r="B289" t="str">
            <v>Ext. Format Income from Ops.</v>
          </cell>
          <cell r="C289">
            <v>2995135.1002718955</v>
          </cell>
          <cell r="D289">
            <v>1026774.5601279465</v>
          </cell>
          <cell r="E289">
            <v>1337023.7540926496</v>
          </cell>
          <cell r="F289">
            <v>3338502.3144730851</v>
          </cell>
          <cell r="G289">
            <v>5702300.6286937762</v>
          </cell>
          <cell r="H289">
            <v>12137706.459023431</v>
          </cell>
          <cell r="I289">
            <v>332051.29053880554</v>
          </cell>
          <cell r="J289">
            <v>963456.149495258</v>
          </cell>
          <cell r="K289">
            <v>3064784.2719538407</v>
          </cell>
          <cell r="L289">
            <v>4360291.7119879797</v>
          </cell>
          <cell r="M289">
            <v>380194.00463430863</v>
          </cell>
          <cell r="N289">
            <v>138694.59284382872</v>
          </cell>
          <cell r="O289">
            <v>852464.21165509243</v>
          </cell>
          <cell r="P289">
            <v>1371352.8091332018</v>
          </cell>
          <cell r="Q289">
            <v>304985.12730513792</v>
          </cell>
          <cell r="R289">
            <v>217383.9567629043</v>
          </cell>
          <cell r="S289">
            <v>1283679.9087290149</v>
          </cell>
          <cell r="T289">
            <v>1806048.9927970283</v>
          </cell>
          <cell r="U289">
            <v>1243572.5187933734</v>
          </cell>
          <cell r="V289">
            <v>1654466.1244132053</v>
          </cell>
          <cell r="W289">
            <v>3752509.5619464656</v>
          </cell>
          <cell r="X289">
            <v>6650548.2051530592</v>
          </cell>
          <cell r="Y289">
            <v>14188241.71907115</v>
          </cell>
        </row>
        <row r="291">
          <cell r="B291" t="str">
            <v>Taxes</v>
          </cell>
          <cell r="H291">
            <v>4718676.4270408098</v>
          </cell>
          <cell r="Y291">
            <v>4825845.1462322073</v>
          </cell>
        </row>
        <row r="292">
          <cell r="B292" t="str">
            <v>Dvided by: Pretax Profit</v>
          </cell>
          <cell r="H292">
            <v>12194608.013266278</v>
          </cell>
          <cell r="Y292">
            <v>13552400.497697104</v>
          </cell>
        </row>
        <row r="293">
          <cell r="B293" t="str">
            <v>Effective Tax Rate %</v>
          </cell>
          <cell r="C293">
            <v>0.36679</v>
          </cell>
          <cell r="D293">
            <v>0.36679</v>
          </cell>
          <cell r="E293">
            <v>0.36679</v>
          </cell>
          <cell r="F293">
            <v>0.36679</v>
          </cell>
          <cell r="G293">
            <v>0.36679</v>
          </cell>
          <cell r="H293">
            <v>0.36679</v>
          </cell>
          <cell r="I293">
            <v>0.34749999999999998</v>
          </cell>
          <cell r="J293">
            <v>0.34749999999999998</v>
          </cell>
          <cell r="K293">
            <v>0.34749999999999998</v>
          </cell>
          <cell r="L293">
            <v>0.34749999999999998</v>
          </cell>
          <cell r="M293">
            <v>0.34749999999999998</v>
          </cell>
          <cell r="N293">
            <v>0.34749999999999998</v>
          </cell>
          <cell r="O293">
            <v>0.34749999999999998</v>
          </cell>
          <cell r="P293">
            <v>0.34749999999999998</v>
          </cell>
          <cell r="Q293">
            <v>0.34749999999999998</v>
          </cell>
          <cell r="R293">
            <v>0.34749999999999998</v>
          </cell>
          <cell r="S293">
            <v>0.34749999999999998</v>
          </cell>
          <cell r="T293">
            <v>0.34749999999999998</v>
          </cell>
          <cell r="U293">
            <v>0.34749999999999998</v>
          </cell>
          <cell r="V293">
            <v>0.34749999999999998</v>
          </cell>
          <cell r="W293">
            <v>0.34749999999999998</v>
          </cell>
          <cell r="X293">
            <v>0.34749999999999998</v>
          </cell>
          <cell r="Y293">
            <v>0.34749999999999998</v>
          </cell>
        </row>
        <row r="295">
          <cell r="B295" t="str">
            <v>Net Operating Profit After Tax</v>
          </cell>
          <cell r="C295">
            <v>1896549.4968431671</v>
          </cell>
          <cell r="D295">
            <v>650163.91921861714</v>
          </cell>
          <cell r="E295">
            <v>846616.81132900668</v>
          </cell>
          <cell r="F295">
            <v>2113973.0505475025</v>
          </cell>
          <cell r="G295">
            <v>3610753.7810951862</v>
          </cell>
          <cell r="H295">
            <v>7685717.1069182269</v>
          </cell>
          <cell r="I295">
            <v>216663.46707657064</v>
          </cell>
          <cell r="J295">
            <v>628655.13754565595</v>
          </cell>
          <cell r="K295">
            <v>1999771.7374498814</v>
          </cell>
          <cell r="L295">
            <v>2845090.3420721572</v>
          </cell>
          <cell r="M295">
            <v>248076.5880238864</v>
          </cell>
          <cell r="N295">
            <v>90498.221830598253</v>
          </cell>
          <cell r="O295">
            <v>556232.89810494788</v>
          </cell>
          <cell r="P295">
            <v>894807.70795941434</v>
          </cell>
          <cell r="Q295">
            <v>199002.79556660252</v>
          </cell>
          <cell r="R295">
            <v>141843.03178779507</v>
          </cell>
          <cell r="S295">
            <v>837601.14044568234</v>
          </cell>
          <cell r="T295">
            <v>1178446.967800061</v>
          </cell>
          <cell r="U295">
            <v>811431.06851267617</v>
          </cell>
          <cell r="V295">
            <v>1079539.1461796167</v>
          </cell>
          <cell r="W295">
            <v>2448512.4891700693</v>
          </cell>
          <cell r="X295">
            <v>4339482.7038623719</v>
          </cell>
          <cell r="Y295">
            <v>9257827.7216939256</v>
          </cell>
        </row>
        <row r="297">
          <cell r="B297" t="str">
            <v>ROIC - monthly</v>
          </cell>
          <cell r="D297">
            <v>7.426479327084301E-2</v>
          </cell>
          <cell r="E297">
            <v>8.1543820187612928E-2</v>
          </cell>
          <cell r="F297">
            <v>0.13626827292935859</v>
          </cell>
          <cell r="I297">
            <v>2.3129059123862046E-2</v>
          </cell>
          <cell r="J297">
            <v>7.56235665432482E-2</v>
          </cell>
          <cell r="K297">
            <v>0.18620367352683392</v>
          </cell>
          <cell r="M297">
            <v>2.7683251816265533E-2</v>
          </cell>
          <cell r="N297">
            <v>1.1045150584121206E-2</v>
          </cell>
          <cell r="O297">
            <v>6.1713360600661557E-2</v>
          </cell>
          <cell r="Q297">
            <v>2.8887694571000953E-2</v>
          </cell>
          <cell r="R297">
            <v>2.3658054061216814E-2</v>
          </cell>
          <cell r="S297">
            <v>0.11749743201444823</v>
          </cell>
          <cell r="U297">
            <v>0.1272843206565874</v>
          </cell>
          <cell r="V297">
            <v>0.17675960388022677</v>
          </cell>
          <cell r="W297">
            <v>0.33942307693226176</v>
          </cell>
        </row>
        <row r="298">
          <cell r="B298" t="str">
            <v>ROIC - Qtrly/Yr</v>
          </cell>
          <cell r="C298">
            <v>7.8269017886814687E-2</v>
          </cell>
          <cell r="G298">
            <v>0.10804316852947209</v>
          </cell>
          <cell r="H298">
            <v>6.6942860426035949E-2</v>
          </cell>
          <cell r="L298">
            <v>9.7488221179996823E-2</v>
          </cell>
          <cell r="P298">
            <v>3.4050097379754674E-2</v>
          </cell>
          <cell r="T298">
            <v>5.7592961642092953E-2</v>
          </cell>
          <cell r="X298">
            <v>0.21986353200541078</v>
          </cell>
          <cell r="Y298">
            <v>9.6722038977371333E-2</v>
          </cell>
        </row>
        <row r="300">
          <cell r="B300" t="str">
            <v>ECONOMIC VALUE ADDED</v>
          </cell>
          <cell r="C300">
            <v>-1011190.3185496042</v>
          </cell>
          <cell r="D300">
            <v>-400396.74176238151</v>
          </cell>
          <cell r="E300">
            <v>-399265.67401123291</v>
          </cell>
          <cell r="F300">
            <v>252374.89117840113</v>
          </cell>
          <cell r="G300">
            <v>-399591.89488551294</v>
          </cell>
          <cell r="H300">
            <v>-6091495.9813872194</v>
          </cell>
          <cell r="I300">
            <v>-907446.93922892853</v>
          </cell>
          <cell r="J300">
            <v>-368899.19576307904</v>
          </cell>
          <cell r="K300">
            <v>711007.64408518653</v>
          </cell>
          <cell r="L300">
            <v>-656982.38954838272</v>
          </cell>
          <cell r="M300">
            <v>-827273.6186803428</v>
          </cell>
          <cell r="N300">
            <v>-892719.39362537407</v>
          </cell>
          <cell r="O300">
            <v>-525347.28360821947</v>
          </cell>
          <cell r="P300">
            <v>-2258690.6141620758</v>
          </cell>
          <cell r="Q300">
            <v>-627658.37704094395</v>
          </cell>
          <cell r="R300">
            <v>-577622.8959885129</v>
          </cell>
          <cell r="S300">
            <v>-17839.996694423531</v>
          </cell>
          <cell r="T300">
            <v>-1276950.9159693399</v>
          </cell>
          <cell r="U300">
            <v>46437.173591166727</v>
          </cell>
          <cell r="V300">
            <v>346652.81526582845</v>
          </cell>
          <cell r="W300">
            <v>1582862.7479798265</v>
          </cell>
          <cell r="X300">
            <v>1971022.9610676032</v>
          </cell>
          <cell r="Y300">
            <v>-2228068.7539085122</v>
          </cell>
        </row>
        <row r="302">
          <cell r="B302" t="str">
            <v>INCOME STATEMENT (US$)</v>
          </cell>
          <cell r="C302" t="str">
            <v>Q3-03</v>
          </cell>
          <cell r="D302" t="str">
            <v>Oct-03</v>
          </cell>
          <cell r="E302" t="str">
            <v>Nov-03</v>
          </cell>
          <cell r="F302" t="str">
            <v>Dec-03</v>
          </cell>
          <cell r="G302" t="str">
            <v>Q4-03</v>
          </cell>
          <cell r="H302" t="str">
            <v>Year-03</v>
          </cell>
          <cell r="I302">
            <v>37987</v>
          </cell>
          <cell r="J302">
            <v>38018</v>
          </cell>
          <cell r="K302">
            <v>38047</v>
          </cell>
          <cell r="L302" t="str">
            <v>Q1-04</v>
          </cell>
          <cell r="M302">
            <v>38080</v>
          </cell>
          <cell r="N302">
            <v>38110</v>
          </cell>
          <cell r="O302">
            <v>38141</v>
          </cell>
          <cell r="P302" t="str">
            <v>Q2-04</v>
          </cell>
          <cell r="Q302">
            <v>38169</v>
          </cell>
          <cell r="R302">
            <v>38200</v>
          </cell>
          <cell r="S302">
            <v>38231</v>
          </cell>
          <cell r="T302" t="str">
            <v>Q3-04</v>
          </cell>
          <cell r="U302">
            <v>38261</v>
          </cell>
          <cell r="V302">
            <v>38292</v>
          </cell>
          <cell r="W302">
            <v>38322</v>
          </cell>
          <cell r="X302" t="str">
            <v>Q4-04</v>
          </cell>
          <cell r="Y302" t="str">
            <v>Year-04</v>
          </cell>
        </row>
        <row r="303">
          <cell r="B303" t="str">
            <v>Region Name</v>
          </cell>
          <cell r="C303">
            <v>0</v>
          </cell>
          <cell r="D303" t="str">
            <v>Fcst</v>
          </cell>
          <cell r="E303" t="str">
            <v>Fcst</v>
          </cell>
          <cell r="F303" t="str">
            <v>Fcst</v>
          </cell>
          <cell r="G303">
            <v>0</v>
          </cell>
          <cell r="H303" t="str">
            <v>Forecast</v>
          </cell>
          <cell r="I303" t="str">
            <v>Prelim Plan</v>
          </cell>
          <cell r="J303" t="str">
            <v>Prelim Plan</v>
          </cell>
          <cell r="K303" t="str">
            <v>Prelim Plan</v>
          </cell>
          <cell r="L303" t="str">
            <v>Average</v>
          </cell>
          <cell r="M303" t="str">
            <v>Prelim Plan</v>
          </cell>
          <cell r="N303" t="str">
            <v>Prelim Plan</v>
          </cell>
          <cell r="O303" t="str">
            <v>Prelim Plan</v>
          </cell>
          <cell r="P303" t="str">
            <v>Average</v>
          </cell>
          <cell r="Q303" t="str">
            <v>Prelim Plan</v>
          </cell>
          <cell r="R303" t="str">
            <v>Prelim Plan</v>
          </cell>
          <cell r="S303" t="str">
            <v>Prelim Plan</v>
          </cell>
          <cell r="T303" t="str">
            <v>Average</v>
          </cell>
          <cell r="U303" t="str">
            <v>Prelim Plan</v>
          </cell>
          <cell r="V303" t="str">
            <v>Prelim Plan</v>
          </cell>
          <cell r="W303" t="str">
            <v>Prelim Plan</v>
          </cell>
          <cell r="X303" t="str">
            <v>Average</v>
          </cell>
          <cell r="Y303" t="str">
            <v>12 Mo Average</v>
          </cell>
        </row>
        <row r="305">
          <cell r="B305" t="str">
            <v>KEY RATIOS</v>
          </cell>
        </row>
        <row r="307">
          <cell r="B307" t="str">
            <v>Days Sales Outstanding (DSO)</v>
          </cell>
        </row>
        <row r="308">
          <cell r="B308" t="str">
            <v>A/R (Net of Allowance &amp; Sls Rtns Rsrv)</v>
          </cell>
          <cell r="D308">
            <v>156874147.06074071</v>
          </cell>
          <cell r="E308">
            <v>164269638.80555552</v>
          </cell>
          <cell r="F308">
            <v>174237187.74955553</v>
          </cell>
          <cell r="I308">
            <v>157839585.60523432</v>
          </cell>
          <cell r="J308">
            <v>157734569.24754655</v>
          </cell>
          <cell r="K308">
            <v>197430752.45365342</v>
          </cell>
          <cell r="M308">
            <v>162691341.33042517</v>
          </cell>
          <cell r="N308">
            <v>137046346.78298777</v>
          </cell>
          <cell r="O308">
            <v>137072600.87240991</v>
          </cell>
          <cell r="Q308">
            <v>134294918.21155953</v>
          </cell>
          <cell r="R308">
            <v>129485169.0294435</v>
          </cell>
          <cell r="S308">
            <v>136442502.72628167</v>
          </cell>
          <cell r="U308">
            <v>149396270.44710991</v>
          </cell>
          <cell r="V308">
            <v>159624863.68593204</v>
          </cell>
          <cell r="W308">
            <v>183726117.77535418</v>
          </cell>
        </row>
        <row r="309">
          <cell r="B309" t="str">
            <v>Average VAT on Sales</v>
          </cell>
          <cell r="D309">
            <v>7.0000000000000007E-2</v>
          </cell>
          <cell r="E309">
            <v>7.0000000000000007E-2</v>
          </cell>
          <cell r="F309">
            <v>7.0000000000000007E-2</v>
          </cell>
          <cell r="I309">
            <v>7.0000000000000007E-2</v>
          </cell>
          <cell r="J309">
            <v>7.0000000000000007E-2</v>
          </cell>
          <cell r="K309">
            <v>7.0000000000000007E-2</v>
          </cell>
          <cell r="M309">
            <v>7.0000000000000007E-2</v>
          </cell>
          <cell r="N309">
            <v>7.0000000000000007E-2</v>
          </cell>
          <cell r="O309">
            <v>7.0000000000000007E-2</v>
          </cell>
          <cell r="Q309">
            <v>7.0000000000000007E-2</v>
          </cell>
          <cell r="R309">
            <v>7.0000000000000007E-2</v>
          </cell>
          <cell r="S309">
            <v>7.0000000000000007E-2</v>
          </cell>
          <cell r="U309">
            <v>7.0000000000000007E-2</v>
          </cell>
          <cell r="V309">
            <v>7.0000000000000007E-2</v>
          </cell>
          <cell r="W309">
            <v>7.0000000000000007E-2</v>
          </cell>
        </row>
        <row r="310">
          <cell r="B310" t="str">
            <v>Adj A/R</v>
          </cell>
          <cell r="D310">
            <v>146611352.3932156</v>
          </cell>
          <cell r="E310">
            <v>153523026.9210799</v>
          </cell>
          <cell r="F310">
            <v>162838493.22388366</v>
          </cell>
          <cell r="I310">
            <v>147513631.40676105</v>
          </cell>
          <cell r="J310">
            <v>147415485.27808088</v>
          </cell>
          <cell r="K310">
            <v>184514721.91930225</v>
          </cell>
          <cell r="M310">
            <v>152047982.55179921</v>
          </cell>
          <cell r="N310">
            <v>128080697.92802595</v>
          </cell>
          <cell r="O310">
            <v>128105234.46019617</v>
          </cell>
          <cell r="Q310">
            <v>125509269.35659769</v>
          </cell>
          <cell r="R310">
            <v>121014176.66303131</v>
          </cell>
          <cell r="S310">
            <v>127516357.6881137</v>
          </cell>
          <cell r="U310">
            <v>139622682.66085038</v>
          </cell>
          <cell r="V310">
            <v>149182115.594329</v>
          </cell>
          <cell r="W310">
            <v>171706652.12649921</v>
          </cell>
        </row>
        <row r="312">
          <cell r="B312" t="str">
            <v>Net Sales</v>
          </cell>
          <cell r="D312">
            <v>104148148.14814813</v>
          </cell>
          <cell r="E312">
            <v>112592592.59259258</v>
          </cell>
          <cell r="F312">
            <v>179999999.99999997</v>
          </cell>
          <cell r="I312">
            <v>98931297.70992367</v>
          </cell>
          <cell r="J312">
            <v>108549618.32061069</v>
          </cell>
          <cell r="K312">
            <v>169007633.58778626</v>
          </cell>
          <cell r="M312">
            <v>98931297.70992367</v>
          </cell>
          <cell r="N312">
            <v>92748091.603053436</v>
          </cell>
          <cell r="O312">
            <v>118167938.9312977</v>
          </cell>
          <cell r="Q312">
            <v>93435114.503816798</v>
          </cell>
          <cell r="R312">
            <v>89312977.099236622</v>
          </cell>
          <cell r="S312">
            <v>119541984.73282443</v>
          </cell>
          <cell r="U312">
            <v>107175572.51908396</v>
          </cell>
          <cell r="V312">
            <v>114732824.42748092</v>
          </cell>
          <cell r="W312">
            <v>163511450.38167939</v>
          </cell>
        </row>
        <row r="313">
          <cell r="B313" t="str">
            <v>Less: Interco Sales</v>
          </cell>
          <cell r="D313">
            <v>0</v>
          </cell>
          <cell r="E313">
            <v>0</v>
          </cell>
          <cell r="F313">
            <v>0</v>
          </cell>
          <cell r="I313">
            <v>0</v>
          </cell>
          <cell r="J313">
            <v>0</v>
          </cell>
          <cell r="K313">
            <v>0</v>
          </cell>
          <cell r="M313">
            <v>0</v>
          </cell>
          <cell r="N313">
            <v>0</v>
          </cell>
          <cell r="O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</row>
        <row r="314">
          <cell r="B314" t="str">
            <v>Sales (excl. Interco)</v>
          </cell>
          <cell r="D314">
            <v>104148148.14814813</v>
          </cell>
          <cell r="E314">
            <v>112592592.59259258</v>
          </cell>
          <cell r="F314">
            <v>179999999.99999997</v>
          </cell>
          <cell r="I314">
            <v>98931297.70992367</v>
          </cell>
          <cell r="J314">
            <v>108549618.32061069</v>
          </cell>
          <cell r="K314">
            <v>169007633.58778626</v>
          </cell>
          <cell r="M314">
            <v>98931297.70992367</v>
          </cell>
          <cell r="N314">
            <v>92748091.603053436</v>
          </cell>
          <cell r="O314">
            <v>118167938.9312977</v>
          </cell>
          <cell r="Q314">
            <v>93435114.503816798</v>
          </cell>
          <cell r="R314">
            <v>89312977.099236622</v>
          </cell>
          <cell r="S314">
            <v>119541984.73282443</v>
          </cell>
          <cell r="U314">
            <v>107175572.51908396</v>
          </cell>
          <cell r="V314">
            <v>114732824.42748092</v>
          </cell>
          <cell r="W314">
            <v>163511450.38167939</v>
          </cell>
        </row>
        <row r="316">
          <cell r="B316" t="str">
            <v>Fiscal Days in Month</v>
          </cell>
          <cell r="D316">
            <v>28</v>
          </cell>
          <cell r="E316">
            <v>28</v>
          </cell>
          <cell r="F316">
            <v>42</v>
          </cell>
          <cell r="I316">
            <v>28</v>
          </cell>
          <cell r="J316">
            <v>28</v>
          </cell>
          <cell r="K316">
            <v>35</v>
          </cell>
          <cell r="M316">
            <v>28</v>
          </cell>
          <cell r="N316">
            <v>28</v>
          </cell>
          <cell r="O316">
            <v>35</v>
          </cell>
          <cell r="Q316">
            <v>28</v>
          </cell>
          <cell r="R316">
            <v>28</v>
          </cell>
          <cell r="S316">
            <v>35</v>
          </cell>
          <cell r="U316">
            <v>28</v>
          </cell>
          <cell r="V316">
            <v>28</v>
          </cell>
          <cell r="W316">
            <v>35</v>
          </cell>
        </row>
        <row r="318">
          <cell r="B318" t="str">
            <v>A/R left from previous month</v>
          </cell>
          <cell r="D318">
            <v>42463204.245067462</v>
          </cell>
          <cell r="E318">
            <v>40930434.328487322</v>
          </cell>
          <cell r="F318">
            <v>0</v>
          </cell>
          <cell r="I318">
            <v>48582333.696837381</v>
          </cell>
          <cell r="J318">
            <v>38865866.957470194</v>
          </cell>
          <cell r="K318">
            <v>15507088.331515998</v>
          </cell>
          <cell r="M318">
            <v>53116684.841875538</v>
          </cell>
          <cell r="N318">
            <v>35332606.32497251</v>
          </cell>
          <cell r="O318">
            <v>9937295.5288984627</v>
          </cell>
          <cell r="Q318">
            <v>32074154.852780893</v>
          </cell>
          <cell r="R318">
            <v>31701199.563794687</v>
          </cell>
          <cell r="S318">
            <v>7974372.9552892745</v>
          </cell>
          <cell r="U318">
            <v>32447110.141766414</v>
          </cell>
          <cell r="V318">
            <v>34449291.166848078</v>
          </cell>
          <cell r="W318">
            <v>8195201.7448198199</v>
          </cell>
        </row>
        <row r="319">
          <cell r="B319" t="str">
            <v>A/R left from 2 months ago</v>
          </cell>
          <cell r="D319">
            <v>0</v>
          </cell>
          <cell r="E319">
            <v>0</v>
          </cell>
          <cell r="F319">
            <v>0</v>
          </cell>
          <cell r="I319">
            <v>0</v>
          </cell>
          <cell r="J319">
            <v>0</v>
          </cell>
          <cell r="K319">
            <v>0</v>
          </cell>
          <cell r="M319">
            <v>0</v>
          </cell>
          <cell r="N319">
            <v>0</v>
          </cell>
          <cell r="O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</row>
        <row r="321">
          <cell r="B321" t="str">
            <v>A/R days current month</v>
          </cell>
          <cell r="D321">
            <v>28</v>
          </cell>
          <cell r="E321">
            <v>28</v>
          </cell>
          <cell r="F321">
            <v>37.995648418906192</v>
          </cell>
          <cell r="I321">
            <v>28</v>
          </cell>
          <cell r="J321">
            <v>28</v>
          </cell>
          <cell r="K321">
            <v>35</v>
          </cell>
          <cell r="M321">
            <v>28</v>
          </cell>
          <cell r="N321">
            <v>28</v>
          </cell>
          <cell r="O321">
            <v>35</v>
          </cell>
          <cell r="Q321">
            <v>28</v>
          </cell>
          <cell r="R321">
            <v>28</v>
          </cell>
          <cell r="S321">
            <v>35</v>
          </cell>
          <cell r="U321">
            <v>28</v>
          </cell>
          <cell r="V321">
            <v>28</v>
          </cell>
          <cell r="W321">
            <v>35</v>
          </cell>
        </row>
        <row r="322">
          <cell r="B322" t="str">
            <v>A/R days previous month</v>
          </cell>
          <cell r="D322">
            <v>12.503522369516043</v>
          </cell>
          <cell r="E322">
            <v>11.004057024301714</v>
          </cell>
          <cell r="F322">
            <v>0</v>
          </cell>
          <cell r="I322">
            <v>11.335877862595391</v>
          </cell>
          <cell r="J322">
            <v>11.000000000000052</v>
          </cell>
          <cell r="K322">
            <v>4.000000000000048</v>
          </cell>
          <cell r="M322">
            <v>10.99999999999997</v>
          </cell>
          <cell r="N322">
            <v>9.9999999999999343</v>
          </cell>
          <cell r="O322">
            <v>2.9999999999999636</v>
          </cell>
          <cell r="Q322">
            <v>9.5000000000000266</v>
          </cell>
          <cell r="R322">
            <v>9.4999999999999112</v>
          </cell>
          <cell r="S322">
            <v>2.500000000000091</v>
          </cell>
          <cell r="U322">
            <v>9.4999999999999378</v>
          </cell>
          <cell r="V322">
            <v>8.9999999999999112</v>
          </cell>
          <cell r="W322">
            <v>1.99999999999994</v>
          </cell>
        </row>
        <row r="323">
          <cell r="B323" t="str">
            <v>A/R days 2 months ago</v>
          </cell>
          <cell r="D323">
            <v>0</v>
          </cell>
          <cell r="E323">
            <v>0</v>
          </cell>
          <cell r="F323">
            <v>0</v>
          </cell>
          <cell r="I323">
            <v>0</v>
          </cell>
          <cell r="J323">
            <v>0</v>
          </cell>
          <cell r="K323">
            <v>0</v>
          </cell>
          <cell r="M323">
            <v>0</v>
          </cell>
          <cell r="N323">
            <v>0</v>
          </cell>
          <cell r="O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</row>
        <row r="325">
          <cell r="B325" t="str">
            <v>DSO</v>
          </cell>
          <cell r="C325">
            <v>39.587574393106628</v>
          </cell>
          <cell r="D325">
            <v>40.503522369516041</v>
          </cell>
          <cell r="E325">
            <v>39.004057024301716</v>
          </cell>
          <cell r="F325">
            <v>37.995648418906192</v>
          </cell>
          <cell r="G325">
            <v>39.167742604241319</v>
          </cell>
          <cell r="H325">
            <v>40.007312878474949</v>
          </cell>
          <cell r="I325">
            <v>39.335877862595389</v>
          </cell>
          <cell r="J325">
            <v>39.00000000000005</v>
          </cell>
          <cell r="K325">
            <v>39.00000000000005</v>
          </cell>
          <cell r="L325">
            <v>39.111959287531825</v>
          </cell>
          <cell r="M325">
            <v>38.999999999999972</v>
          </cell>
          <cell r="N325">
            <v>37.999999999999936</v>
          </cell>
          <cell r="O325">
            <v>37.999999999999964</v>
          </cell>
          <cell r="P325">
            <v>38.333333333333293</v>
          </cell>
          <cell r="Q325">
            <v>37.500000000000028</v>
          </cell>
          <cell r="R325">
            <v>37.499999999999915</v>
          </cell>
          <cell r="S325">
            <v>37.500000000000092</v>
          </cell>
          <cell r="T325">
            <v>37.500000000000007</v>
          </cell>
          <cell r="U325">
            <v>37.499999999999936</v>
          </cell>
          <cell r="V325">
            <v>36.999999999999915</v>
          </cell>
          <cell r="W325">
            <v>36.999999999999943</v>
          </cell>
          <cell r="X325">
            <v>37.1666666666666</v>
          </cell>
          <cell r="Y325">
            <v>38.027989821882926</v>
          </cell>
        </row>
        <row r="327">
          <cell r="B327" t="str">
            <v>Days Purchases Outstanding (DPO)</v>
          </cell>
        </row>
        <row r="328">
          <cell r="B328" t="str">
            <v>A/P Trade</v>
          </cell>
          <cell r="D328">
            <v>128664523.77036665</v>
          </cell>
          <cell r="E328">
            <v>141064601.51662666</v>
          </cell>
          <cell r="F328">
            <v>164352599.23133332</v>
          </cell>
          <cell r="I328">
            <v>144526183.4632206</v>
          </cell>
          <cell r="J328">
            <v>148316006.55485192</v>
          </cell>
          <cell r="K328">
            <v>188311899.30528778</v>
          </cell>
          <cell r="M328">
            <v>136974138.04400074</v>
          </cell>
          <cell r="N328">
            <v>128926416.15671526</v>
          </cell>
          <cell r="O328">
            <v>124764785.82018702</v>
          </cell>
          <cell r="Q328">
            <v>130688877.60308856</v>
          </cell>
          <cell r="R328">
            <v>136026766.8195</v>
          </cell>
          <cell r="S328">
            <v>136542386.68724734</v>
          </cell>
          <cell r="U328">
            <v>152939319.66509157</v>
          </cell>
          <cell r="V328">
            <v>177016599.6459977</v>
          </cell>
          <cell r="W328">
            <v>217001023.76452136</v>
          </cell>
        </row>
        <row r="329">
          <cell r="B329" t="str">
            <v>Average VAT% on Purchases</v>
          </cell>
          <cell r="D329">
            <v>4.9000000000000002E-2</v>
          </cell>
          <cell r="E329">
            <v>4.9000000000000002E-2</v>
          </cell>
          <cell r="F329">
            <v>4.9000000000000002E-2</v>
          </cell>
          <cell r="I329">
            <v>4.9000000000000002E-2</v>
          </cell>
          <cell r="J329">
            <v>4.9000000000000002E-2</v>
          </cell>
          <cell r="K329">
            <v>4.9000000000000002E-2</v>
          </cell>
          <cell r="M329">
            <v>4.9000000000000002E-2</v>
          </cell>
          <cell r="N329">
            <v>4.9000000000000002E-2</v>
          </cell>
          <cell r="O329">
            <v>4.9000000000000002E-2</v>
          </cell>
          <cell r="Q329">
            <v>4.9000000000000002E-2</v>
          </cell>
          <cell r="R329">
            <v>4.9000000000000002E-2</v>
          </cell>
          <cell r="S329">
            <v>4.9000000000000002E-2</v>
          </cell>
          <cell r="U329">
            <v>4.9000000000000002E-2</v>
          </cell>
          <cell r="V329">
            <v>4.9000000000000002E-2</v>
          </cell>
          <cell r="W329">
            <v>4.9000000000000002E-2</v>
          </cell>
        </row>
        <row r="330">
          <cell r="B330" t="str">
            <v>Adj A/P</v>
          </cell>
          <cell r="D330">
            <v>122654455.45316173</v>
          </cell>
          <cell r="E330">
            <v>134475311.26465839</v>
          </cell>
          <cell r="F330">
            <v>156675499.74388304</v>
          </cell>
          <cell r="I330">
            <v>137775198.72566313</v>
          </cell>
          <cell r="J330">
            <v>141387994.80920106</v>
          </cell>
          <cell r="K330">
            <v>179515633.27482155</v>
          </cell>
          <cell r="M330">
            <v>130575918.05910462</v>
          </cell>
          <cell r="N330">
            <v>122904114.5440565</v>
          </cell>
          <cell r="O330">
            <v>118936878.76090279</v>
          </cell>
          <cell r="Q330">
            <v>124584249.38330655</v>
          </cell>
          <cell r="R330">
            <v>129672799.63727359</v>
          </cell>
          <cell r="S330">
            <v>130164334.30624151</v>
          </cell>
          <cell r="U330">
            <v>145795347.63116452</v>
          </cell>
          <cell r="V330">
            <v>168747950.09151354</v>
          </cell>
          <cell r="W330">
            <v>206864655.63824725</v>
          </cell>
        </row>
        <row r="332">
          <cell r="B332" t="str">
            <v>Ending Inventory</v>
          </cell>
          <cell r="D332">
            <v>95555555.555555552</v>
          </cell>
          <cell r="E332">
            <v>99481481.481481493</v>
          </cell>
          <cell r="F332">
            <v>106020141.2407074</v>
          </cell>
          <cell r="I332">
            <v>102398595.34729312</v>
          </cell>
          <cell r="J332">
            <v>106149498.57805726</v>
          </cell>
          <cell r="K332">
            <v>113687100.00771068</v>
          </cell>
          <cell r="M332">
            <v>103053248.16949695</v>
          </cell>
          <cell r="N332">
            <v>93009435.114503816</v>
          </cell>
          <cell r="O332">
            <v>85794154.059680924</v>
          </cell>
          <cell r="Q332">
            <v>91664023.349797711</v>
          </cell>
          <cell r="R332">
            <v>85874809.160305336</v>
          </cell>
          <cell r="S332">
            <v>88407938.931297705</v>
          </cell>
          <cell r="U332">
            <v>99274130.619168699</v>
          </cell>
          <cell r="V332">
            <v>100680969.59957175</v>
          </cell>
          <cell r="W332">
            <v>120799954.76392443</v>
          </cell>
        </row>
        <row r="333">
          <cell r="B333" t="str">
            <v>Less: Beginning Inventory</v>
          </cell>
          <cell r="D333">
            <v>-90326332.909375042</v>
          </cell>
          <cell r="E333">
            <v>-95555555.555555552</v>
          </cell>
          <cell r="F333">
            <v>-99481481.481481493</v>
          </cell>
          <cell r="I333">
            <v>-106020141.2407074</v>
          </cell>
          <cell r="J333">
            <v>-102398595.34729312</v>
          </cell>
          <cell r="K333">
            <v>-106149498.57805726</v>
          </cell>
          <cell r="M333">
            <v>-113687100.00771068</v>
          </cell>
          <cell r="N333">
            <v>-103053248.16949695</v>
          </cell>
          <cell r="O333">
            <v>-93009435.114503816</v>
          </cell>
          <cell r="Q333">
            <v>-85794154.059680924</v>
          </cell>
          <cell r="R333">
            <v>-91664023.349797711</v>
          </cell>
          <cell r="S333">
            <v>-85874809.160305336</v>
          </cell>
          <cell r="U333">
            <v>-88407938.931297705</v>
          </cell>
          <cell r="V333">
            <v>-99274130.619168699</v>
          </cell>
          <cell r="W333">
            <v>-100680969.59957175</v>
          </cell>
        </row>
        <row r="334">
          <cell r="B334" t="str">
            <v>Increase/(Decrease) to Inventory</v>
          </cell>
          <cell r="D334">
            <v>5229222.6461805105</v>
          </cell>
          <cell r="E334">
            <v>3925925.9259259403</v>
          </cell>
          <cell r="F334">
            <v>6538659.7592259049</v>
          </cell>
          <cell r="I334">
            <v>-3621545.8934142739</v>
          </cell>
          <cell r="J334">
            <v>3750903.2307641357</v>
          </cell>
          <cell r="K334">
            <v>7537601.429653421</v>
          </cell>
          <cell r="M334">
            <v>-10633851.838213727</v>
          </cell>
          <cell r="N334">
            <v>-10043813.054993138</v>
          </cell>
          <cell r="O334">
            <v>-7215281.054822892</v>
          </cell>
          <cell r="Q334">
            <v>5869869.290116787</v>
          </cell>
          <cell r="R334">
            <v>-5789214.1894923747</v>
          </cell>
          <cell r="S334">
            <v>2533129.7709923685</v>
          </cell>
          <cell r="U334">
            <v>10866191.687870994</v>
          </cell>
          <cell r="V334">
            <v>1406838.9804030508</v>
          </cell>
          <cell r="W334">
            <v>20118985.164352685</v>
          </cell>
        </row>
        <row r="336">
          <cell r="B336" t="str">
            <v>COS</v>
          </cell>
          <cell r="D336">
            <v>99107407.407407388</v>
          </cell>
          <cell r="E336">
            <v>107142962.96296297</v>
          </cell>
          <cell r="F336">
            <v>171288148.14814815</v>
          </cell>
          <cell r="I336">
            <v>94103450.381679401</v>
          </cell>
          <cell r="J336">
            <v>103230687.02290076</v>
          </cell>
          <cell r="K336">
            <v>160692458.01526719</v>
          </cell>
          <cell r="M336">
            <v>94004519.083969474</v>
          </cell>
          <cell r="N336">
            <v>88129236.641221374</v>
          </cell>
          <cell r="O336">
            <v>112259541.98473282</v>
          </cell>
          <cell r="Q336">
            <v>88735328.24427481</v>
          </cell>
          <cell r="R336">
            <v>84820534.351145029</v>
          </cell>
          <cell r="S336">
            <v>113457297.70992365</v>
          </cell>
          <cell r="U336">
            <v>101773923.66412213</v>
          </cell>
          <cell r="V336">
            <v>108950290.07633586</v>
          </cell>
          <cell r="W336">
            <v>155138152.6717557</v>
          </cell>
        </row>
        <row r="337">
          <cell r="B337" t="str">
            <v>Less: Interco COS</v>
          </cell>
          <cell r="D337">
            <v>0</v>
          </cell>
          <cell r="E337">
            <v>0</v>
          </cell>
          <cell r="F337">
            <v>0</v>
          </cell>
          <cell r="I337">
            <v>0</v>
          </cell>
          <cell r="J337">
            <v>0</v>
          </cell>
          <cell r="K337">
            <v>0</v>
          </cell>
          <cell r="M337">
            <v>0</v>
          </cell>
          <cell r="N337">
            <v>0</v>
          </cell>
          <cell r="O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</row>
        <row r="338">
          <cell r="B338" t="str">
            <v>COS (excl. Interco)</v>
          </cell>
          <cell r="D338">
            <v>99107407.407407388</v>
          </cell>
          <cell r="E338">
            <v>107142962.96296297</v>
          </cell>
          <cell r="F338">
            <v>171288148.14814815</v>
          </cell>
          <cell r="I338">
            <v>94103450.381679401</v>
          </cell>
          <cell r="J338">
            <v>103230687.02290076</v>
          </cell>
          <cell r="K338">
            <v>160692458.01526719</v>
          </cell>
          <cell r="M338">
            <v>94004519.083969474</v>
          </cell>
          <cell r="N338">
            <v>88129236.641221374</v>
          </cell>
          <cell r="O338">
            <v>112259541.98473282</v>
          </cell>
          <cell r="Q338">
            <v>88735328.24427481</v>
          </cell>
          <cell r="R338">
            <v>84820534.351145029</v>
          </cell>
          <cell r="S338">
            <v>113457297.70992365</v>
          </cell>
          <cell r="U338">
            <v>101773923.66412213</v>
          </cell>
          <cell r="V338">
            <v>108950290.07633586</v>
          </cell>
          <cell r="W338">
            <v>155138152.6717557</v>
          </cell>
        </row>
        <row r="340">
          <cell r="B340" t="str">
            <v>Purchases</v>
          </cell>
          <cell r="D340">
            <v>104336630.0535879</v>
          </cell>
          <cell r="E340">
            <v>111068888.88888891</v>
          </cell>
          <cell r="F340">
            <v>177826807.90737405</v>
          </cell>
          <cell r="I340">
            <v>90481904.488265127</v>
          </cell>
          <cell r="J340">
            <v>106981590.2536649</v>
          </cell>
          <cell r="K340">
            <v>168230059.4449206</v>
          </cell>
          <cell r="M340">
            <v>83370667.245755747</v>
          </cell>
          <cell r="N340">
            <v>78085423.586228237</v>
          </cell>
          <cell r="O340">
            <v>105044260.92990993</v>
          </cell>
          <cell r="Q340">
            <v>94605197.534391597</v>
          </cell>
          <cell r="R340">
            <v>79031320.161652654</v>
          </cell>
          <cell r="S340">
            <v>115990427.48091602</v>
          </cell>
          <cell r="U340">
            <v>112640115.35199313</v>
          </cell>
          <cell r="V340">
            <v>110357129.05673891</v>
          </cell>
          <cell r="W340">
            <v>175257137.83610839</v>
          </cell>
        </row>
        <row r="342">
          <cell r="B342" t="str">
            <v>Fiscal Days in Month</v>
          </cell>
          <cell r="D342">
            <v>28</v>
          </cell>
          <cell r="E342">
            <v>28</v>
          </cell>
          <cell r="F342">
            <v>42</v>
          </cell>
          <cell r="I342">
            <v>28</v>
          </cell>
          <cell r="J342">
            <v>28</v>
          </cell>
          <cell r="K342">
            <v>35</v>
          </cell>
          <cell r="M342">
            <v>28</v>
          </cell>
          <cell r="N342">
            <v>28</v>
          </cell>
          <cell r="O342">
            <v>35</v>
          </cell>
          <cell r="Q342">
            <v>28</v>
          </cell>
          <cell r="R342">
            <v>28</v>
          </cell>
          <cell r="S342">
            <v>35</v>
          </cell>
          <cell r="U342">
            <v>28</v>
          </cell>
          <cell r="V342">
            <v>28</v>
          </cell>
          <cell r="W342">
            <v>35</v>
          </cell>
        </row>
        <row r="344">
          <cell r="B344" t="str">
            <v>A/P left from previous month</v>
          </cell>
          <cell r="D344">
            <v>18317825.399573833</v>
          </cell>
          <cell r="E344">
            <v>23406422.375769481</v>
          </cell>
          <cell r="F344">
            <v>0</v>
          </cell>
          <cell r="I344">
            <v>47293294.237397999</v>
          </cell>
          <cell r="J344">
            <v>34406404.555536166</v>
          </cell>
          <cell r="K344">
            <v>11285573.82990095</v>
          </cell>
          <cell r="M344">
            <v>47205250.813348874</v>
          </cell>
          <cell r="N344">
            <v>44818690.957828268</v>
          </cell>
          <cell r="O344">
            <v>13892617.830992863</v>
          </cell>
          <cell r="Q344">
            <v>29979051.848914951</v>
          </cell>
          <cell r="R344">
            <v>50641479.47562094</v>
          </cell>
          <cell r="S344">
            <v>14173906.825325489</v>
          </cell>
          <cell r="U344">
            <v>33155232.279171392</v>
          </cell>
          <cell r="V344">
            <v>58390821.034774631</v>
          </cell>
          <cell r="W344">
            <v>31607517.802138865</v>
          </cell>
        </row>
        <row r="345">
          <cell r="B345" t="str">
            <v>A/P left from 2 months ago</v>
          </cell>
          <cell r="D345">
            <v>0</v>
          </cell>
          <cell r="E345">
            <v>0</v>
          </cell>
          <cell r="F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</row>
        <row r="347">
          <cell r="B347" t="str">
            <v>A/P days current month</v>
          </cell>
          <cell r="D347">
            <v>28</v>
          </cell>
          <cell r="E347">
            <v>28</v>
          </cell>
          <cell r="F347">
            <v>37.004381210456486</v>
          </cell>
          <cell r="I347">
            <v>28</v>
          </cell>
          <cell r="J347">
            <v>28</v>
          </cell>
          <cell r="K347">
            <v>35</v>
          </cell>
          <cell r="M347">
            <v>28</v>
          </cell>
          <cell r="N347">
            <v>28</v>
          </cell>
          <cell r="O347">
            <v>35</v>
          </cell>
          <cell r="Q347">
            <v>28</v>
          </cell>
          <cell r="R347">
            <v>28</v>
          </cell>
          <cell r="S347">
            <v>35</v>
          </cell>
          <cell r="U347">
            <v>28</v>
          </cell>
          <cell r="V347">
            <v>28</v>
          </cell>
          <cell r="W347">
            <v>35</v>
          </cell>
        </row>
        <row r="348">
          <cell r="B348" t="str">
            <v>A/P days previous month</v>
          </cell>
          <cell r="D348">
            <v>5.3932026347824689</v>
          </cell>
          <cell r="E348">
            <v>6.2813973020303475</v>
          </cell>
          <cell r="F348">
            <v>0</v>
          </cell>
          <cell r="I348">
            <v>11.169960150245423</v>
          </cell>
          <cell r="J348">
            <v>10.647204355429501</v>
          </cell>
          <cell r="K348">
            <v>2.9537424755788901</v>
          </cell>
          <cell r="M348">
            <v>9.8209783906552346</v>
          </cell>
          <cell r="N348">
            <v>15.052336610429101</v>
          </cell>
          <cell r="O348">
            <v>4.9816378192306567</v>
          </cell>
          <cell r="Q348">
            <v>9.9888066746658293</v>
          </cell>
          <cell r="R348">
            <v>14.988197924346791</v>
          </cell>
          <cell r="S348">
            <v>5.0216722977339492</v>
          </cell>
          <cell r="U348">
            <v>10.004559470753959</v>
          </cell>
          <cell r="V348">
            <v>14.514748887326668</v>
          </cell>
          <cell r="W348">
            <v>8.0195136102613702</v>
          </cell>
        </row>
        <row r="349">
          <cell r="B349" t="str">
            <v>A/P days 2 months ago</v>
          </cell>
          <cell r="D349">
            <v>0</v>
          </cell>
          <cell r="E349">
            <v>0</v>
          </cell>
          <cell r="F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0</v>
          </cell>
          <cell r="N349">
            <v>0</v>
          </cell>
          <cell r="O349">
            <v>0</v>
          </cell>
          <cell r="Q349">
            <v>0</v>
          </cell>
          <cell r="R349">
            <v>0</v>
          </cell>
          <cell r="S349">
            <v>0</v>
          </cell>
          <cell r="U349">
            <v>0</v>
          </cell>
          <cell r="V349">
            <v>0</v>
          </cell>
          <cell r="W349">
            <v>0</v>
          </cell>
        </row>
        <row r="351">
          <cell r="B351" t="str">
            <v>DPO</v>
          </cell>
          <cell r="C351">
            <v>33.505468261160452</v>
          </cell>
          <cell r="D351">
            <v>33.393202634782469</v>
          </cell>
          <cell r="E351">
            <v>34.281397302030349</v>
          </cell>
          <cell r="F351">
            <v>37.004381210456486</v>
          </cell>
          <cell r="G351">
            <v>34.89299371575644</v>
          </cell>
          <cell r="H351">
            <v>32.380876845319506</v>
          </cell>
          <cell r="I351">
            <v>39.169960150245423</v>
          </cell>
          <cell r="J351">
            <v>38.647204355429501</v>
          </cell>
          <cell r="K351">
            <v>37.953742475578892</v>
          </cell>
          <cell r="L351">
            <v>38.590302327084608</v>
          </cell>
          <cell r="M351">
            <v>37.820978390655235</v>
          </cell>
          <cell r="N351">
            <v>43.052336610429101</v>
          </cell>
          <cell r="O351">
            <v>39.981637819230656</v>
          </cell>
          <cell r="P351">
            <v>40.284984273438333</v>
          </cell>
          <cell r="Q351">
            <v>37.988806674665831</v>
          </cell>
          <cell r="R351">
            <v>42.988197924346792</v>
          </cell>
          <cell r="S351">
            <v>40.02167229773395</v>
          </cell>
          <cell r="T351">
            <v>40.332892298915517</v>
          </cell>
          <cell r="U351">
            <v>38.004559470753961</v>
          </cell>
          <cell r="V351">
            <v>42.514748887326668</v>
          </cell>
          <cell r="W351">
            <v>43.01951361026137</v>
          </cell>
          <cell r="X351">
            <v>41.179607322780662</v>
          </cell>
          <cell r="Y351">
            <v>40.09694655555478</v>
          </cell>
        </row>
        <row r="353">
          <cell r="B353" t="str">
            <v>Total Inventory Days</v>
          </cell>
        </row>
        <row r="354">
          <cell r="B354" t="str">
            <v>Inventory (Incl Prepaid, Net of E&amp;O Reserve)</v>
          </cell>
          <cell r="D354">
            <v>95555555.555555552</v>
          </cell>
          <cell r="E354">
            <v>99481481.481481493</v>
          </cell>
          <cell r="F354">
            <v>106020141.2407074</v>
          </cell>
          <cell r="I354">
            <v>102398595.34729312</v>
          </cell>
          <cell r="J354">
            <v>106149498.57805726</v>
          </cell>
          <cell r="K354">
            <v>113687100.00771068</v>
          </cell>
          <cell r="M354">
            <v>103053248.16949695</v>
          </cell>
          <cell r="N354">
            <v>93009435.114503816</v>
          </cell>
          <cell r="O354">
            <v>85794154.059680924</v>
          </cell>
          <cell r="Q354">
            <v>91664023.349797711</v>
          </cell>
          <cell r="R354">
            <v>85874809.160305336</v>
          </cell>
          <cell r="S354">
            <v>88407938.931297705</v>
          </cell>
          <cell r="U354">
            <v>99274130.619168699</v>
          </cell>
          <cell r="V354">
            <v>100680969.59957175</v>
          </cell>
          <cell r="W354">
            <v>120799954.76392443</v>
          </cell>
        </row>
        <row r="355">
          <cell r="B355" t="str">
            <v>COS</v>
          </cell>
          <cell r="D355">
            <v>99107407.407407388</v>
          </cell>
          <cell r="E355">
            <v>107142962.96296297</v>
          </cell>
          <cell r="F355">
            <v>171288148.14814815</v>
          </cell>
          <cell r="I355">
            <v>94103450.381679401</v>
          </cell>
          <cell r="J355">
            <v>103230687.02290076</v>
          </cell>
          <cell r="K355">
            <v>160692458.01526719</v>
          </cell>
          <cell r="M355">
            <v>94004519.083969474</v>
          </cell>
          <cell r="N355">
            <v>88129236.641221374</v>
          </cell>
          <cell r="O355">
            <v>112259541.98473282</v>
          </cell>
          <cell r="Q355">
            <v>88735328.24427481</v>
          </cell>
          <cell r="R355">
            <v>84820534.351145029</v>
          </cell>
          <cell r="S355">
            <v>113457297.70992365</v>
          </cell>
          <cell r="U355">
            <v>101773923.66412213</v>
          </cell>
          <cell r="V355">
            <v>108950290.07633586</v>
          </cell>
          <cell r="W355">
            <v>155138152.6717557</v>
          </cell>
        </row>
        <row r="357">
          <cell r="B357" t="str">
            <v>Fiscal Days in Month</v>
          </cell>
          <cell r="D357">
            <v>28</v>
          </cell>
          <cell r="E357">
            <v>28</v>
          </cell>
          <cell r="F357">
            <v>42</v>
          </cell>
          <cell r="I357">
            <v>28</v>
          </cell>
          <cell r="J357">
            <v>28</v>
          </cell>
          <cell r="K357">
            <v>35</v>
          </cell>
          <cell r="M357">
            <v>28</v>
          </cell>
          <cell r="N357">
            <v>28</v>
          </cell>
          <cell r="O357">
            <v>35</v>
          </cell>
          <cell r="Q357">
            <v>28</v>
          </cell>
          <cell r="R357">
            <v>28</v>
          </cell>
          <cell r="S357">
            <v>35</v>
          </cell>
          <cell r="U357">
            <v>28</v>
          </cell>
          <cell r="V357">
            <v>28</v>
          </cell>
          <cell r="W357">
            <v>35</v>
          </cell>
        </row>
        <row r="359">
          <cell r="B359" t="str">
            <v>Inventory left from previous month</v>
          </cell>
          <cell r="D359">
            <v>0</v>
          </cell>
          <cell r="E359">
            <v>0</v>
          </cell>
          <cell r="F359">
            <v>0</v>
          </cell>
          <cell r="I359">
            <v>8295144.9656137228</v>
          </cell>
          <cell r="J359">
            <v>2918811.5551564991</v>
          </cell>
          <cell r="K359">
            <v>0</v>
          </cell>
          <cell r="M359">
            <v>9048729.0855274796</v>
          </cell>
          <cell r="N359">
            <v>4880198.4732824415</v>
          </cell>
          <cell r="O359">
            <v>0</v>
          </cell>
          <cell r="Q359">
            <v>2928695.1055229008</v>
          </cell>
          <cell r="R359">
            <v>1054274.809160307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</row>
        <row r="360">
          <cell r="B360" t="str">
            <v>Inventory left from 2 months ago</v>
          </cell>
          <cell r="D360">
            <v>0</v>
          </cell>
          <cell r="E360">
            <v>0</v>
          </cell>
          <cell r="F360">
            <v>0</v>
          </cell>
          <cell r="I360">
            <v>0</v>
          </cell>
          <cell r="J360">
            <v>0</v>
          </cell>
          <cell r="K360">
            <v>0</v>
          </cell>
          <cell r="M360">
            <v>0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</row>
        <row r="362">
          <cell r="B362" t="str">
            <v>Inventory days current month</v>
          </cell>
          <cell r="D362">
            <v>26.996524533801715</v>
          </cell>
          <cell r="E362">
            <v>25.997801483652857</v>
          </cell>
          <cell r="F362">
            <v>25.996229045914006</v>
          </cell>
          <cell r="I362">
            <v>28</v>
          </cell>
          <cell r="J362">
            <v>28</v>
          </cell>
          <cell r="K362">
            <v>24.761887081793404</v>
          </cell>
          <cell r="M362">
            <v>28</v>
          </cell>
          <cell r="N362">
            <v>28</v>
          </cell>
          <cell r="O362">
            <v>26.748687363228413</v>
          </cell>
          <cell r="Q362">
            <v>28</v>
          </cell>
          <cell r="R362">
            <v>28</v>
          </cell>
          <cell r="S362">
            <v>27.272620845479342</v>
          </cell>
          <cell r="U362">
            <v>27.312257966100496</v>
          </cell>
          <cell r="V362">
            <v>25.874801680774176</v>
          </cell>
          <cell r="W362">
            <v>27.253118229936874</v>
          </cell>
        </row>
        <row r="363">
          <cell r="B363" t="str">
            <v>Inventory days previous month</v>
          </cell>
          <cell r="D363">
            <v>0</v>
          </cell>
          <cell r="E363">
            <v>0</v>
          </cell>
          <cell r="F363">
            <v>0</v>
          </cell>
          <cell r="I363">
            <v>2.033976619645899</v>
          </cell>
          <cell r="J363">
            <v>0.86847743853070247</v>
          </cell>
          <cell r="K363">
            <v>0</v>
          </cell>
          <cell r="M363">
            <v>1.9708797905336166</v>
          </cell>
          <cell r="N363">
            <v>1.4536062583315787</v>
          </cell>
          <cell r="O363">
            <v>0</v>
          </cell>
          <cell r="Q363">
            <v>0.91310125518988849</v>
          </cell>
          <cell r="R363">
            <v>0.33267127355663106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</row>
        <row r="364">
          <cell r="B364" t="str">
            <v>Inventory days 2 months ago</v>
          </cell>
          <cell r="D364">
            <v>0</v>
          </cell>
          <cell r="E364">
            <v>0</v>
          </cell>
          <cell r="F364">
            <v>0</v>
          </cell>
          <cell r="I364">
            <v>0</v>
          </cell>
          <cell r="J364">
            <v>0</v>
          </cell>
          <cell r="K364">
            <v>0</v>
          </cell>
          <cell r="M364">
            <v>0</v>
          </cell>
          <cell r="N364">
            <v>0</v>
          </cell>
          <cell r="O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</row>
        <row r="366">
          <cell r="B366" t="str">
            <v>Total Inventory Days</v>
          </cell>
          <cell r="C366">
            <v>28.789700289387127</v>
          </cell>
          <cell r="D366">
            <v>26.996524533801715</v>
          </cell>
          <cell r="E366">
            <v>25.997801483652857</v>
          </cell>
          <cell r="F366">
            <v>25.996229045914006</v>
          </cell>
          <cell r="G366">
            <v>26.330185021122858</v>
          </cell>
          <cell r="H366">
            <v>28.940646178948551</v>
          </cell>
          <cell r="I366">
            <v>30.033976619645898</v>
          </cell>
          <cell r="J366">
            <v>28.868477438530704</v>
          </cell>
          <cell r="K366">
            <v>24.761887081793404</v>
          </cell>
          <cell r="L366">
            <v>27.888113713323335</v>
          </cell>
          <cell r="M366">
            <v>29.970879790533616</v>
          </cell>
          <cell r="N366">
            <v>29.453606258331579</v>
          </cell>
          <cell r="O366">
            <v>26.748687363228413</v>
          </cell>
          <cell r="P366">
            <v>28.724391137364535</v>
          </cell>
          <cell r="Q366">
            <v>28.91310125518989</v>
          </cell>
          <cell r="R366">
            <v>28.332671273556631</v>
          </cell>
          <cell r="S366">
            <v>27.272620845479342</v>
          </cell>
          <cell r="T366">
            <v>28.172797791408623</v>
          </cell>
          <cell r="U366">
            <v>27.312257966100496</v>
          </cell>
          <cell r="V366">
            <v>25.874801680774176</v>
          </cell>
          <cell r="W366">
            <v>27.253118229936874</v>
          </cell>
          <cell r="X366">
            <v>26.81339262560385</v>
          </cell>
          <cell r="Y366">
            <v>27.899673816925088</v>
          </cell>
        </row>
        <row r="368">
          <cell r="B368" t="str">
            <v>Total Inventory Turns</v>
          </cell>
          <cell r="C368">
            <v>12.646292448123219</v>
          </cell>
          <cell r="D368">
            <v>13.483217054263564</v>
          </cell>
          <cell r="E368">
            <v>14.001183916604615</v>
          </cell>
          <cell r="F368">
            <v>14.002030808280335</v>
          </cell>
          <cell r="G368">
            <v>13.828810593049505</v>
          </cell>
          <cell r="H368">
            <v>12.742536524347257</v>
          </cell>
          <cell r="I368">
            <v>12.152902848077909</v>
          </cell>
          <cell r="J368">
            <v>12.643548686528067</v>
          </cell>
          <cell r="K368">
            <v>14.740395140093035</v>
          </cell>
          <cell r="L368">
            <v>13.178948891566337</v>
          </cell>
          <cell r="M368">
            <v>12.178488004055398</v>
          </cell>
          <cell r="N368">
            <v>12.39237045537512</v>
          </cell>
          <cell r="O368">
            <v>13.645529406492214</v>
          </cell>
          <cell r="P368">
            <v>12.738795955307578</v>
          </cell>
          <cell r="Q368">
            <v>12.624034923769468</v>
          </cell>
          <cell r="R368">
            <v>12.882653967776797</v>
          </cell>
          <cell r="S368">
            <v>13.383385559752748</v>
          </cell>
          <cell r="T368">
            <v>12.963358150433004</v>
          </cell>
          <cell r="U368">
            <v>13.363962820394846</v>
          </cell>
          <cell r="V368">
            <v>14.106388311807118</v>
          </cell>
          <cell r="W368">
            <v>13.392962849992577</v>
          </cell>
          <cell r="X368">
            <v>13.621104660731513</v>
          </cell>
          <cell r="Y368">
            <v>13.125551914509607</v>
          </cell>
        </row>
        <row r="370">
          <cell r="B370" t="str">
            <v>INCOME STATEMENT (US$)</v>
          </cell>
          <cell r="C370" t="str">
            <v>Q3-03</v>
          </cell>
          <cell r="D370" t="str">
            <v>Oct-03</v>
          </cell>
          <cell r="E370" t="str">
            <v>Nov-03</v>
          </cell>
          <cell r="F370" t="str">
            <v>Dec-03</v>
          </cell>
          <cell r="G370" t="str">
            <v>Q4-03</v>
          </cell>
          <cell r="H370" t="str">
            <v>Year-03</v>
          </cell>
          <cell r="I370">
            <v>37987</v>
          </cell>
          <cell r="J370">
            <v>38018</v>
          </cell>
          <cell r="K370">
            <v>38047</v>
          </cell>
          <cell r="L370" t="str">
            <v>Q1-04</v>
          </cell>
          <cell r="M370">
            <v>38080</v>
          </cell>
          <cell r="N370">
            <v>38110</v>
          </cell>
          <cell r="O370">
            <v>38141</v>
          </cell>
          <cell r="P370" t="str">
            <v>Q2-04</v>
          </cell>
          <cell r="Q370">
            <v>38169</v>
          </cell>
          <cell r="R370">
            <v>38200</v>
          </cell>
          <cell r="S370">
            <v>38231</v>
          </cell>
          <cell r="T370" t="str">
            <v>Q3-04</v>
          </cell>
          <cell r="U370">
            <v>38261</v>
          </cell>
          <cell r="V370">
            <v>38292</v>
          </cell>
          <cell r="W370">
            <v>38322</v>
          </cell>
          <cell r="X370" t="str">
            <v>Q4-04</v>
          </cell>
          <cell r="Y370" t="str">
            <v>Year-04</v>
          </cell>
        </row>
        <row r="371">
          <cell r="B371" t="str">
            <v>Region Name</v>
          </cell>
          <cell r="C371" t="str">
            <v>3 mos Avg</v>
          </cell>
          <cell r="D371" t="str">
            <v>Plan</v>
          </cell>
          <cell r="E371" t="str">
            <v>Plan</v>
          </cell>
          <cell r="F371" t="str">
            <v>Plan</v>
          </cell>
          <cell r="G371" t="str">
            <v>3 mos Avg</v>
          </cell>
          <cell r="H371" t="str">
            <v>12 mos Avg</v>
          </cell>
          <cell r="I371" t="str">
            <v>Plan</v>
          </cell>
          <cell r="J371" t="str">
            <v>Plan</v>
          </cell>
          <cell r="K371" t="str">
            <v>Plan</v>
          </cell>
          <cell r="L371" t="str">
            <v>3 mos Avg</v>
          </cell>
          <cell r="M371" t="str">
            <v>Plan</v>
          </cell>
          <cell r="N371" t="str">
            <v>Plan</v>
          </cell>
          <cell r="O371" t="str">
            <v>Plan</v>
          </cell>
          <cell r="P371" t="str">
            <v>3 mos Avg</v>
          </cell>
          <cell r="Q371" t="str">
            <v>Plan</v>
          </cell>
          <cell r="R371" t="str">
            <v>Plan</v>
          </cell>
          <cell r="S371" t="str">
            <v>Plan</v>
          </cell>
          <cell r="T371" t="str">
            <v>3 mos Avg</v>
          </cell>
          <cell r="U371" t="str">
            <v>Plan</v>
          </cell>
          <cell r="V371" t="str">
            <v>Plan</v>
          </cell>
          <cell r="W371" t="str">
            <v>Plan</v>
          </cell>
          <cell r="X371" t="str">
            <v>3 mos Avg</v>
          </cell>
          <cell r="Y371" t="str">
            <v>12 mos Avg</v>
          </cell>
        </row>
        <row r="372">
          <cell r="B372" t="str">
            <v>DEBT CALCULATION</v>
          </cell>
        </row>
        <row r="374">
          <cell r="B374" t="str">
            <v>Debt Components:</v>
          </cell>
        </row>
        <row r="375">
          <cell r="B375" t="str">
            <v>Notes Payable</v>
          </cell>
          <cell r="C375">
            <v>-5233874.38</v>
          </cell>
          <cell r="D375">
            <v>20170370.370370369</v>
          </cell>
          <cell r="E375">
            <v>20305185.185185183</v>
          </cell>
          <cell r="F375">
            <v>16209629.629629629</v>
          </cell>
          <cell r="G375">
            <v>18895061.72839506</v>
          </cell>
          <cell r="H375">
            <v>15315898.485432101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B376" t="str">
            <v>Revolving Lines of Credit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4482011.4127039863</v>
          </cell>
          <cell r="J376">
            <v>4932872.418168867</v>
          </cell>
          <cell r="K376">
            <v>9132754.3780754115</v>
          </cell>
          <cell r="L376">
            <v>6182546.0696494207</v>
          </cell>
          <cell r="M376">
            <v>12355065.224023489</v>
          </cell>
          <cell r="N376">
            <v>-11099485.970046524</v>
          </cell>
          <cell r="O376">
            <v>-13791844.247120906</v>
          </cell>
          <cell r="P376">
            <v>-4178754.9977146466</v>
          </cell>
          <cell r="Q376">
            <v>-20165951.242645159</v>
          </cell>
          <cell r="R376">
            <v>-37310834.464118905</v>
          </cell>
          <cell r="S376">
            <v>-28693481.909582544</v>
          </cell>
          <cell r="T376">
            <v>-28723422.538782205</v>
          </cell>
          <cell r="U376">
            <v>-21401181.06981387</v>
          </cell>
          <cell r="V376">
            <v>-37436099.307499953</v>
          </cell>
          <cell r="W376">
            <v>-33550865.300404608</v>
          </cell>
          <cell r="X376">
            <v>-30796048.559239477</v>
          </cell>
          <cell r="Y376">
            <v>-14378920.006521726</v>
          </cell>
        </row>
        <row r="377">
          <cell r="B377" t="str">
            <v>Bonds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</row>
        <row r="378">
          <cell r="B378" t="str">
            <v>A/R Securitization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B379" t="str">
            <v>Subtotal</v>
          </cell>
          <cell r="C379">
            <v>-5233874.38</v>
          </cell>
          <cell r="D379">
            <v>20170370.370370369</v>
          </cell>
          <cell r="E379">
            <v>20305185.185185183</v>
          </cell>
          <cell r="F379">
            <v>16209629.629629629</v>
          </cell>
          <cell r="G379">
            <v>18895061.72839506</v>
          </cell>
          <cell r="H379">
            <v>15315898.485432101</v>
          </cell>
          <cell r="I379">
            <v>4482011.4127039863</v>
          </cell>
          <cell r="J379">
            <v>4932872.418168867</v>
          </cell>
          <cell r="K379">
            <v>9132754.3780754115</v>
          </cell>
          <cell r="L379">
            <v>6182546.0696494207</v>
          </cell>
          <cell r="M379">
            <v>12355065.224023489</v>
          </cell>
          <cell r="N379">
            <v>-11099485.970046524</v>
          </cell>
          <cell r="O379">
            <v>-13791844.247120906</v>
          </cell>
          <cell r="P379">
            <v>-4178754.9977146466</v>
          </cell>
          <cell r="Q379">
            <v>-20165951.242645159</v>
          </cell>
          <cell r="R379">
            <v>-37310834.464118905</v>
          </cell>
          <cell r="S379">
            <v>-28693481.909582544</v>
          </cell>
          <cell r="T379">
            <v>-28723422.538782205</v>
          </cell>
          <cell r="U379">
            <v>-21401181.06981387</v>
          </cell>
          <cell r="V379">
            <v>-37436099.307499953</v>
          </cell>
          <cell r="W379">
            <v>-33550865.300404608</v>
          </cell>
          <cell r="X379">
            <v>-30796048.559239477</v>
          </cell>
          <cell r="Y379">
            <v>-14378920.006521726</v>
          </cell>
        </row>
        <row r="381">
          <cell r="B381" t="str">
            <v>Intercompany Debt</v>
          </cell>
        </row>
        <row r="382">
          <cell r="B382" t="str">
            <v>A/R - US</v>
          </cell>
          <cell r="C382">
            <v>-2153.2609955500002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-1567.9302300473373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B383" t="str">
            <v>A/R - Latin America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-5220.2012232916495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B384" t="str">
            <v>A/R - Canada</v>
          </cell>
          <cell r="C384">
            <v>13418933.054659287</v>
          </cell>
          <cell r="D384">
            <v>19999999.888888888</v>
          </cell>
          <cell r="E384">
            <v>19999999.888888888</v>
          </cell>
          <cell r="F384">
            <v>19999999.888888888</v>
          </cell>
          <cell r="G384">
            <v>19999999.888888888</v>
          </cell>
          <cell r="H384">
            <v>10651487.506371671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B385" t="str">
            <v>A/R - Europe</v>
          </cell>
          <cell r="C385">
            <v>-57132.5579278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-36658.50894906318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B386" t="str">
            <v>A/R - Europe with Others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-1295.0455199043481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B387" t="str">
            <v>A/R - IM Macrotron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B388" t="str">
            <v>A/R - IM Funding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9">
          <cell r="B389" t="str">
            <v>Subtotal</v>
          </cell>
          <cell r="C389">
            <v>13359647.235735936</v>
          </cell>
          <cell r="D389">
            <v>19999999.888888888</v>
          </cell>
          <cell r="E389">
            <v>19999999.888888888</v>
          </cell>
          <cell r="F389">
            <v>19999999.888888888</v>
          </cell>
          <cell r="G389">
            <v>19999999.888888888</v>
          </cell>
          <cell r="H389">
            <v>10606745.820449363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1">
          <cell r="B391" t="str">
            <v>Total Debt</v>
          </cell>
          <cell r="C391">
            <v>8125772.8557359362</v>
          </cell>
          <cell r="D391">
            <v>40170370.259259254</v>
          </cell>
          <cell r="E391">
            <v>40305185.074074075</v>
          </cell>
          <cell r="F391">
            <v>36209629.518518515</v>
          </cell>
          <cell r="G391">
            <v>38895061.617283948</v>
          </cell>
          <cell r="H391">
            <v>25922644.305881463</v>
          </cell>
          <cell r="I391">
            <v>4482011.4127039863</v>
          </cell>
          <cell r="J391">
            <v>4932872.418168867</v>
          </cell>
          <cell r="K391">
            <v>9132754.3780754115</v>
          </cell>
          <cell r="L391">
            <v>6182546.0696494207</v>
          </cell>
          <cell r="M391">
            <v>12355065.224023489</v>
          </cell>
          <cell r="N391">
            <v>-11099485.970046524</v>
          </cell>
          <cell r="O391">
            <v>-13791844.247120906</v>
          </cell>
          <cell r="P391">
            <v>-4178754.9977146466</v>
          </cell>
          <cell r="Q391">
            <v>-20165951.242645159</v>
          </cell>
          <cell r="R391">
            <v>-37310834.464118905</v>
          </cell>
          <cell r="S391">
            <v>-28693481.909582544</v>
          </cell>
          <cell r="T391">
            <v>-28723422.538782205</v>
          </cell>
          <cell r="U391">
            <v>-21401181.06981387</v>
          </cell>
          <cell r="V391">
            <v>-37436099.307499953</v>
          </cell>
          <cell r="W391">
            <v>-33550865.300404608</v>
          </cell>
          <cell r="X391">
            <v>-30796048.559239477</v>
          </cell>
          <cell r="Y391">
            <v>-14378920.006521726</v>
          </cell>
        </row>
        <row r="397">
          <cell r="C397" t="str">
            <v>Q3-03</v>
          </cell>
          <cell r="D397" t="str">
            <v>Oct-03</v>
          </cell>
          <cell r="E397" t="str">
            <v>Nov-03</v>
          </cell>
          <cell r="F397" t="str">
            <v>Dec-03</v>
          </cell>
          <cell r="G397" t="str">
            <v>Q4-03</v>
          </cell>
          <cell r="H397" t="str">
            <v>Year-03</v>
          </cell>
          <cell r="I397">
            <v>37987</v>
          </cell>
          <cell r="J397">
            <v>38018</v>
          </cell>
          <cell r="K397">
            <v>38047</v>
          </cell>
          <cell r="L397" t="str">
            <v>Q1-04</v>
          </cell>
          <cell r="M397">
            <v>38080</v>
          </cell>
          <cell r="N397">
            <v>38110</v>
          </cell>
          <cell r="O397">
            <v>38141</v>
          </cell>
          <cell r="P397" t="str">
            <v>Q2-04</v>
          </cell>
          <cell r="Q397">
            <v>38169</v>
          </cell>
          <cell r="R397">
            <v>38200</v>
          </cell>
          <cell r="S397">
            <v>38231</v>
          </cell>
          <cell r="T397" t="str">
            <v>Q3-04</v>
          </cell>
          <cell r="U397">
            <v>38261</v>
          </cell>
          <cell r="V397">
            <v>38292</v>
          </cell>
          <cell r="W397">
            <v>38322</v>
          </cell>
          <cell r="X397" t="str">
            <v>Q4-04</v>
          </cell>
          <cell r="Y397" t="str">
            <v>Year-04</v>
          </cell>
        </row>
        <row r="398">
          <cell r="B398" t="str">
            <v>ROIC without Horizon Calc</v>
          </cell>
          <cell r="C398">
            <v>0</v>
          </cell>
          <cell r="D398" t="str">
            <v>Fcst</v>
          </cell>
          <cell r="E398" t="str">
            <v>Fcst</v>
          </cell>
          <cell r="F398" t="str">
            <v>Fcst</v>
          </cell>
          <cell r="G398">
            <v>0</v>
          </cell>
          <cell r="H398">
            <v>0</v>
          </cell>
          <cell r="I398" t="str">
            <v>Prelim Plan</v>
          </cell>
          <cell r="J398" t="str">
            <v>Prelim Plan</v>
          </cell>
          <cell r="K398" t="str">
            <v>Prelim Plan</v>
          </cell>
          <cell r="L398" t="str">
            <v>Prelim Plan</v>
          </cell>
          <cell r="M398" t="str">
            <v>Prelim Plan</v>
          </cell>
          <cell r="N398" t="str">
            <v>Prelim Plan</v>
          </cell>
          <cell r="O398" t="str">
            <v>Prelim Plan</v>
          </cell>
          <cell r="P398" t="str">
            <v>Prelim Plan</v>
          </cell>
          <cell r="Q398" t="str">
            <v>Prelim Plan</v>
          </cell>
          <cell r="R398" t="str">
            <v>Prelim Plan</v>
          </cell>
          <cell r="S398" t="str">
            <v>Prelim Plan</v>
          </cell>
          <cell r="T398" t="str">
            <v>Prelim Plan</v>
          </cell>
          <cell r="U398" t="str">
            <v>Prelim Plan</v>
          </cell>
          <cell r="V398" t="str">
            <v>Prelim Plan</v>
          </cell>
          <cell r="W398" t="str">
            <v>Prelim Plan</v>
          </cell>
          <cell r="X398" t="str">
            <v>Prelim Plan</v>
          </cell>
          <cell r="Y398" t="str">
            <v>Prelim Plan</v>
          </cell>
        </row>
        <row r="399">
          <cell r="B399" t="str">
            <v>Operating Profit</v>
          </cell>
          <cell r="C399">
            <v>2995135.1002720157</v>
          </cell>
          <cell r="D399">
            <v>1026774.5601279465</v>
          </cell>
          <cell r="E399">
            <v>1337023.7540926496</v>
          </cell>
          <cell r="F399">
            <v>3338502.3144730851</v>
          </cell>
          <cell r="G399">
            <v>5702300.6286936812</v>
          </cell>
          <cell r="H399">
            <v>12137706.459023438</v>
          </cell>
          <cell r="I399">
            <v>332051.29053880554</v>
          </cell>
          <cell r="J399">
            <v>963456.149495258</v>
          </cell>
          <cell r="K399">
            <v>3064784.2719538407</v>
          </cell>
          <cell r="L399">
            <v>4360291.7119879043</v>
          </cell>
          <cell r="M399">
            <v>380194.00463430863</v>
          </cell>
          <cell r="N399">
            <v>138694.59284382872</v>
          </cell>
          <cell r="O399">
            <v>852464.21165509243</v>
          </cell>
          <cell r="P399">
            <v>1371352.8091332298</v>
          </cell>
          <cell r="Q399">
            <v>304985.12730513792</v>
          </cell>
          <cell r="R399">
            <v>217383.9567629043</v>
          </cell>
          <cell r="S399">
            <v>1283679.9087290149</v>
          </cell>
          <cell r="T399">
            <v>1806048.9927970571</v>
          </cell>
          <cell r="U399">
            <v>1243572.5187933734</v>
          </cell>
          <cell r="V399">
            <v>1654466.1244132053</v>
          </cell>
          <cell r="W399">
            <v>3752509.5619464656</v>
          </cell>
          <cell r="X399">
            <v>6650548.2051530443</v>
          </cell>
          <cell r="Y399">
            <v>14188241.719071236</v>
          </cell>
        </row>
        <row r="400">
          <cell r="B400" t="str">
            <v>Horizon Costs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765887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B401" t="str">
            <v>Operating Profit Excluding Horizon</v>
          </cell>
          <cell r="C401">
            <v>2995135.1002720157</v>
          </cell>
          <cell r="D401">
            <v>1026774.5601279465</v>
          </cell>
          <cell r="E401">
            <v>1337023.7540926496</v>
          </cell>
          <cell r="F401">
            <v>3338502.3144730851</v>
          </cell>
          <cell r="G401">
            <v>5702300.6286936812</v>
          </cell>
          <cell r="H401">
            <v>12903593.459023438</v>
          </cell>
          <cell r="I401">
            <v>332051.29053880554</v>
          </cell>
          <cell r="J401">
            <v>963456.149495258</v>
          </cell>
          <cell r="K401">
            <v>3064784.2719538407</v>
          </cell>
          <cell r="L401">
            <v>4360291.7119879043</v>
          </cell>
          <cell r="M401">
            <v>380194.00463430863</v>
          </cell>
          <cell r="N401">
            <v>138694.59284382872</v>
          </cell>
          <cell r="O401">
            <v>852464.21165509243</v>
          </cell>
          <cell r="P401">
            <v>1371352.8091332298</v>
          </cell>
          <cell r="Q401">
            <v>304985.12730513792</v>
          </cell>
          <cell r="R401">
            <v>217383.9567629043</v>
          </cell>
          <cell r="S401">
            <v>1283679.9087290149</v>
          </cell>
          <cell r="T401">
            <v>1806048.9927970571</v>
          </cell>
          <cell r="U401">
            <v>1243572.5187933734</v>
          </cell>
          <cell r="V401">
            <v>1654466.1244132053</v>
          </cell>
          <cell r="W401">
            <v>3752509.5619464656</v>
          </cell>
          <cell r="X401">
            <v>6650548.2051530443</v>
          </cell>
          <cell r="Y401">
            <v>14188241.719071236</v>
          </cell>
        </row>
        <row r="402">
          <cell r="B402" t="str">
            <v>Tax</v>
          </cell>
          <cell r="C402">
            <v>0.36679</v>
          </cell>
          <cell r="D402">
            <v>0.36679</v>
          </cell>
          <cell r="E402">
            <v>0.36679</v>
          </cell>
          <cell r="F402">
            <v>0.36679</v>
          </cell>
          <cell r="G402">
            <v>0.36679</v>
          </cell>
          <cell r="H402">
            <v>0.36679</v>
          </cell>
          <cell r="I402">
            <v>0.34749999999999998</v>
          </cell>
          <cell r="J402">
            <v>0.34749999999999998</v>
          </cell>
          <cell r="K402">
            <v>0.34749999999999998</v>
          </cell>
          <cell r="L402">
            <v>0.34749999999999998</v>
          </cell>
          <cell r="M402">
            <v>0.34749999999999998</v>
          </cell>
          <cell r="N402">
            <v>0.34749999999999998</v>
          </cell>
          <cell r="O402">
            <v>0.34749999999999998</v>
          </cell>
          <cell r="P402">
            <v>0.34749999999999998</v>
          </cell>
          <cell r="Q402">
            <v>0.34749999999999998</v>
          </cell>
          <cell r="R402">
            <v>0.34749999999999998</v>
          </cell>
          <cell r="S402">
            <v>0.34749999999999998</v>
          </cell>
          <cell r="T402">
            <v>0.34749999999999998</v>
          </cell>
          <cell r="U402">
            <v>0.34749999999999998</v>
          </cell>
          <cell r="V402">
            <v>0.34749999999999998</v>
          </cell>
          <cell r="W402">
            <v>0.34749999999999998</v>
          </cell>
          <cell r="X402">
            <v>0.34749999999999998</v>
          </cell>
          <cell r="Y402">
            <v>0.34749999999999998</v>
          </cell>
        </row>
        <row r="403">
          <cell r="B403" t="str">
            <v>O P Excluding Horizon After Tax</v>
          </cell>
          <cell r="C403">
            <v>1896549.496843243</v>
          </cell>
          <cell r="D403">
            <v>650163.91921861703</v>
          </cell>
          <cell r="E403">
            <v>846616.81132900668</v>
          </cell>
          <cell r="F403">
            <v>2113973.050547502</v>
          </cell>
          <cell r="G403">
            <v>3610753.7810951257</v>
          </cell>
          <cell r="H403">
            <v>8170684.4141882313</v>
          </cell>
          <cell r="I403">
            <v>216663.46707657061</v>
          </cell>
          <cell r="J403">
            <v>628655.13754565595</v>
          </cell>
          <cell r="K403">
            <v>1999771.7374498812</v>
          </cell>
          <cell r="L403">
            <v>2845090.3420721078</v>
          </cell>
          <cell r="M403">
            <v>248076.58802388638</v>
          </cell>
          <cell r="N403">
            <v>90498.221830598253</v>
          </cell>
          <cell r="O403">
            <v>556232.89810494776</v>
          </cell>
          <cell r="P403">
            <v>894807.70795943239</v>
          </cell>
          <cell r="Q403">
            <v>199002.79556660249</v>
          </cell>
          <cell r="R403">
            <v>141843.03178779507</v>
          </cell>
          <cell r="S403">
            <v>837601.14044568222</v>
          </cell>
          <cell r="T403">
            <v>1178446.9678000798</v>
          </cell>
          <cell r="U403">
            <v>811431.06851267617</v>
          </cell>
          <cell r="V403">
            <v>1079539.1461796165</v>
          </cell>
          <cell r="W403">
            <v>2448512.4891700689</v>
          </cell>
          <cell r="X403">
            <v>4339482.7038623616</v>
          </cell>
          <cell r="Y403">
            <v>9257827.7216939814</v>
          </cell>
        </row>
        <row r="404">
          <cell r="B404" t="str">
            <v>Avg Invested Capital</v>
          </cell>
          <cell r="C404">
            <v>98788596.292190313</v>
          </cell>
          <cell r="D404">
            <v>115999406.31665194</v>
          </cell>
          <cell r="E404">
            <v>137566191.08965147</v>
          </cell>
          <cell r="F404">
            <v>137034308.95355886</v>
          </cell>
          <cell r="G404">
            <v>126516857.6351054</v>
          </cell>
          <cell r="H404">
            <v>114810109.06921206</v>
          </cell>
          <cell r="I404">
            <v>121778627.34976241</v>
          </cell>
          <cell r="J404">
            <v>108068386.1084463</v>
          </cell>
          <cell r="K404">
            <v>111692888.09160689</v>
          </cell>
          <cell r="L404">
            <v>116735757.72068466</v>
          </cell>
          <cell r="M404">
            <v>116496272.39295816</v>
          </cell>
          <cell r="N404">
            <v>106515241.67439699</v>
          </cell>
          <cell r="O404">
            <v>93736949.081807837</v>
          </cell>
          <cell r="P404">
            <v>105116610.73738301</v>
          </cell>
          <cell r="Q404">
            <v>89554960.365817547</v>
          </cell>
          <cell r="R404">
            <v>77942142.175766706</v>
          </cell>
          <cell r="S404">
            <v>74138231.885475844</v>
          </cell>
          <cell r="T404">
            <v>81846596.125646695</v>
          </cell>
          <cell r="U404">
            <v>82874338.616496861</v>
          </cell>
          <cell r="V404">
            <v>79396019.182327062</v>
          </cell>
          <cell r="W404">
            <v>75022977.56982106</v>
          </cell>
          <cell r="X404">
            <v>78948658.09315896</v>
          </cell>
          <cell r="Y404">
            <v>95715803.963353649</v>
          </cell>
        </row>
        <row r="405">
          <cell r="B405" t="str">
            <v>ROIC</v>
          </cell>
          <cell r="C405">
            <v>7.826901788681781E-2</v>
          </cell>
          <cell r="D405">
            <v>7.426479327084301E-2</v>
          </cell>
          <cell r="E405">
            <v>8.1543820187612928E-2</v>
          </cell>
          <cell r="F405">
            <v>0.13626827292935853</v>
          </cell>
          <cell r="G405">
            <v>0.10804316852947027</v>
          </cell>
          <cell r="H405">
            <v>7.1166942357511573E-2</v>
          </cell>
          <cell r="I405">
            <v>2.3129059123862043E-2</v>
          </cell>
          <cell r="J405">
            <v>7.56235665432482E-2</v>
          </cell>
          <cell r="K405">
            <v>0.18620367352683392</v>
          </cell>
          <cell r="L405">
            <v>9.748822117999513E-2</v>
          </cell>
          <cell r="M405">
            <v>2.768325181626553E-2</v>
          </cell>
          <cell r="N405">
            <v>1.1045150584121206E-2</v>
          </cell>
          <cell r="O405">
            <v>6.1713360600661543E-2</v>
          </cell>
          <cell r="P405">
            <v>3.405009737975536E-2</v>
          </cell>
          <cell r="Q405">
            <v>2.8887694571000946E-2</v>
          </cell>
          <cell r="R405">
            <v>2.3658054061216814E-2</v>
          </cell>
          <cell r="S405">
            <v>0.11749743201444823</v>
          </cell>
          <cell r="T405">
            <v>5.7592961642093876E-2</v>
          </cell>
          <cell r="U405">
            <v>0.1272843206565874</v>
          </cell>
          <cell r="V405">
            <v>0.17675960388022671</v>
          </cell>
          <cell r="W405">
            <v>0.3394230769322617</v>
          </cell>
          <cell r="X405">
            <v>0.21986353200541026</v>
          </cell>
          <cell r="Y405">
            <v>9.6722038977371916E-2</v>
          </cell>
        </row>
        <row r="407">
          <cell r="B407" t="str">
            <v>ROIC Including Cash w/o Horizon</v>
          </cell>
          <cell r="C407">
            <v>7.450448713874977E-2</v>
          </cell>
          <cell r="D407">
            <v>6.9838804828711659E-2</v>
          </cell>
          <cell r="E407">
            <v>8.1543820187612928E-2</v>
          </cell>
          <cell r="F407">
            <v>0.13626827292935853</v>
          </cell>
          <cell r="G407">
            <v>0.10499281325921873</v>
          </cell>
          <cell r="H407">
            <v>6.9317074999909661E-2</v>
          </cell>
          <cell r="I407">
            <v>2.3129059123862043E-2</v>
          </cell>
          <cell r="J407">
            <v>7.56235665432482E-2</v>
          </cell>
          <cell r="K407">
            <v>0.18620367352683392</v>
          </cell>
          <cell r="L407">
            <v>9.7488221179995144E-2</v>
          </cell>
          <cell r="M407">
            <v>2.768325181626553E-2</v>
          </cell>
          <cell r="N407">
            <v>1.1045150584121206E-2</v>
          </cell>
          <cell r="O407">
            <v>6.1713360600661543E-2</v>
          </cell>
          <cell r="P407">
            <v>3.405009737975536E-2</v>
          </cell>
          <cell r="Q407">
            <v>2.8887694571000946E-2</v>
          </cell>
          <cell r="R407">
            <v>2.3658054061216814E-2</v>
          </cell>
          <cell r="S407">
            <v>0.11749743201444823</v>
          </cell>
          <cell r="T407">
            <v>5.7592961642093876E-2</v>
          </cell>
          <cell r="U407">
            <v>0.1272843206565874</v>
          </cell>
          <cell r="V407">
            <v>0.17675960388022671</v>
          </cell>
          <cell r="W407">
            <v>0.3394230769322617</v>
          </cell>
          <cell r="X407">
            <v>0.21986353200541026</v>
          </cell>
          <cell r="Y407">
            <v>9.6722038977371916E-2</v>
          </cell>
        </row>
        <row r="409">
          <cell r="B409" t="str">
            <v>ROIC Including Horizon</v>
          </cell>
          <cell r="C409">
            <v>7.8269017886814687E-2</v>
          </cell>
          <cell r="D409">
            <v>7.426479327084301E-2</v>
          </cell>
          <cell r="E409">
            <v>8.1543820187612928E-2</v>
          </cell>
          <cell r="F409">
            <v>0.13626827292935859</v>
          </cell>
          <cell r="G409">
            <v>0.10804316852947209</v>
          </cell>
          <cell r="H409">
            <v>6.6942860426035949E-2</v>
          </cell>
          <cell r="I409">
            <v>2.3129059123862046E-2</v>
          </cell>
          <cell r="J409">
            <v>7.56235665432482E-2</v>
          </cell>
          <cell r="K409">
            <v>0.18620367352683392</v>
          </cell>
          <cell r="L409">
            <v>9.7488221179996823E-2</v>
          </cell>
          <cell r="M409">
            <v>2.7683251816265533E-2</v>
          </cell>
          <cell r="N409">
            <v>1.1045150584121206E-2</v>
          </cell>
          <cell r="O409">
            <v>6.1713360600661557E-2</v>
          </cell>
          <cell r="P409">
            <v>3.4050097379754674E-2</v>
          </cell>
          <cell r="Q409">
            <v>2.8887694571000953E-2</v>
          </cell>
          <cell r="R409">
            <v>2.3658054061216814E-2</v>
          </cell>
          <cell r="S409">
            <v>0.11749743201444823</v>
          </cell>
          <cell r="T409">
            <v>5.7592961642092953E-2</v>
          </cell>
          <cell r="U409">
            <v>0.1272843206565874</v>
          </cell>
          <cell r="V409">
            <v>0.17675960388022677</v>
          </cell>
          <cell r="W409">
            <v>0.33942307693226176</v>
          </cell>
          <cell r="X409">
            <v>0.21986353200541078</v>
          </cell>
          <cell r="Y409">
            <v>9.6722038977371333E-2</v>
          </cell>
        </row>
      </sheetData>
      <sheetData sheetId="3" refreshError="1">
        <row r="27">
          <cell r="AB27" t="str">
            <v>INPUTS</v>
          </cell>
        </row>
        <row r="28">
          <cell r="B28" t="str">
            <v>INPUT BUILD-UP FOR FCST P&amp;L</v>
          </cell>
          <cell r="C28" t="str">
            <v>Q3 YTD</v>
          </cell>
          <cell r="D28" t="str">
            <v>Oct-00</v>
          </cell>
          <cell r="E28" t="str">
            <v>Nov-00</v>
          </cell>
          <cell r="F28" t="str">
            <v>Dec-00</v>
          </cell>
          <cell r="G28" t="str">
            <v>Q4-00</v>
          </cell>
          <cell r="H28">
            <v>2000</v>
          </cell>
          <cell r="I28" t="str">
            <v>Jan-04</v>
          </cell>
          <cell r="J28" t="str">
            <v>Feb-04</v>
          </cell>
          <cell r="K28" t="str">
            <v>Mar-04</v>
          </cell>
          <cell r="L28" t="str">
            <v>Q1-04</v>
          </cell>
          <cell r="M28" t="str">
            <v>Apr-04</v>
          </cell>
          <cell r="N28" t="str">
            <v>May-04</v>
          </cell>
          <cell r="O28" t="str">
            <v>Jun-04</v>
          </cell>
          <cell r="P28" t="str">
            <v>Q2-04</v>
          </cell>
          <cell r="Q28" t="str">
            <v>Jul-04</v>
          </cell>
          <cell r="R28" t="str">
            <v>Aug-04</v>
          </cell>
          <cell r="S28" t="str">
            <v>Sep-04</v>
          </cell>
          <cell r="T28" t="str">
            <v>Q3-04</v>
          </cell>
          <cell r="U28" t="str">
            <v>Oct-04</v>
          </cell>
          <cell r="V28" t="str">
            <v>Nov-04</v>
          </cell>
          <cell r="W28" t="str">
            <v>Dec-04</v>
          </cell>
          <cell r="X28" t="str">
            <v>Q4-04</v>
          </cell>
          <cell r="Y28" t="str">
            <v>Year-04</v>
          </cell>
          <cell r="AB28" t="str">
            <v>Jan-04</v>
          </cell>
          <cell r="AC28" t="str">
            <v>Feb-04</v>
          </cell>
          <cell r="AD28" t="str">
            <v>Mar-04</v>
          </cell>
          <cell r="AE28" t="str">
            <v>Q1-04</v>
          </cell>
          <cell r="AF28" t="str">
            <v>Apr-04</v>
          </cell>
          <cell r="AG28" t="str">
            <v>May-04</v>
          </cell>
          <cell r="AH28" t="str">
            <v>Jun-04</v>
          </cell>
          <cell r="AI28" t="str">
            <v>Q2-04</v>
          </cell>
          <cell r="AJ28" t="str">
            <v>Jul-04</v>
          </cell>
          <cell r="AK28" t="str">
            <v>Aug-04</v>
          </cell>
          <cell r="AL28" t="str">
            <v>Sep-04</v>
          </cell>
          <cell r="AM28" t="str">
            <v>Q3-04</v>
          </cell>
          <cell r="AN28" t="str">
            <v>Oct-04</v>
          </cell>
          <cell r="AO28" t="str">
            <v>Nov-04</v>
          </cell>
          <cell r="AP28" t="str">
            <v>Dec-04</v>
          </cell>
          <cell r="AQ28" t="str">
            <v>Q4-04</v>
          </cell>
          <cell r="AR28" t="str">
            <v>Year-04</v>
          </cell>
        </row>
        <row r="29">
          <cell r="B29" t="str">
            <v>Sales</v>
          </cell>
          <cell r="G29">
            <v>0</v>
          </cell>
          <cell r="I29">
            <v>791658123.2825619</v>
          </cell>
          <cell r="J29">
            <v>791530969.71313012</v>
          </cell>
          <cell r="K29">
            <v>989413444.39834595</v>
          </cell>
          <cell r="L29">
            <v>2572602537.3940382</v>
          </cell>
          <cell r="M29">
            <v>786559412.77923167</v>
          </cell>
          <cell r="N29">
            <v>786440974.06264293</v>
          </cell>
          <cell r="O29">
            <v>983050682.1925559</v>
          </cell>
          <cell r="P29">
            <v>2556051069.0344305</v>
          </cell>
          <cell r="Q29">
            <v>822069431.47706437</v>
          </cell>
          <cell r="R29">
            <v>821945645.72505498</v>
          </cell>
          <cell r="S29">
            <v>1027432057.1563187</v>
          </cell>
          <cell r="T29">
            <v>2671447134.358438</v>
          </cell>
          <cell r="U29">
            <v>829318966.51338053</v>
          </cell>
          <cell r="V29">
            <v>829194089.13928699</v>
          </cell>
          <cell r="W29">
            <v>1036492076.0885538</v>
          </cell>
          <cell r="X29">
            <v>2695005131.7412214</v>
          </cell>
          <cell r="Y29">
            <v>10495105872.52813</v>
          </cell>
        </row>
        <row r="30">
          <cell r="B30" t="str">
            <v>Returns &amp; Allowances</v>
          </cell>
          <cell r="G30">
            <v>0</v>
          </cell>
          <cell r="I30">
            <v>-48128852.198224567</v>
          </cell>
          <cell r="J30">
            <v>-48121121.897518136</v>
          </cell>
          <cell r="K30">
            <v>-60151386.094459094</v>
          </cell>
          <cell r="L30">
            <v>-156401360.19020179</v>
          </cell>
          <cell r="M30">
            <v>-47827842.212670982</v>
          </cell>
          <cell r="N30">
            <v>-47820640.381306641</v>
          </cell>
          <cell r="O30">
            <v>-59775767.921756133</v>
          </cell>
          <cell r="P30">
            <v>-155424250.51573378</v>
          </cell>
          <cell r="Q30">
            <v>-49991765.188573152</v>
          </cell>
          <cell r="R30">
            <v>-49984237.517538086</v>
          </cell>
          <cell r="S30">
            <v>-62480296.896922611</v>
          </cell>
          <cell r="T30">
            <v>-162456299.60303384</v>
          </cell>
          <cell r="U30">
            <v>-50432624.609182768</v>
          </cell>
          <cell r="V30">
            <v>-50425030.554320715</v>
          </cell>
          <cell r="W30">
            <v>-63031255.638023734</v>
          </cell>
          <cell r="X30">
            <v>-163888910.8015272</v>
          </cell>
          <cell r="Y30">
            <v>-638170821.11049664</v>
          </cell>
          <cell r="AA30" t="str">
            <v>Constant</v>
          </cell>
          <cell r="AB30">
            <v>-6.4859732868742595E-2</v>
          </cell>
          <cell r="AC30">
            <v>-6.4859732868742595E-2</v>
          </cell>
          <cell r="AD30">
            <v>-6.4859732868742595E-2</v>
          </cell>
          <cell r="AE30">
            <v>-6.4859732868742595E-2</v>
          </cell>
          <cell r="AF30">
            <v>-6.4859732868742595E-2</v>
          </cell>
          <cell r="AG30">
            <v>-6.4859732868742595E-2</v>
          </cell>
          <cell r="AH30">
            <v>-6.4859732868742595E-2</v>
          </cell>
          <cell r="AI30">
            <v>-6.4859732868742595E-2</v>
          </cell>
          <cell r="AJ30">
            <v>-6.4859732868742595E-2</v>
          </cell>
          <cell r="AK30">
            <v>-6.4859732868742595E-2</v>
          </cell>
          <cell r="AL30">
            <v>-6.4859732868742595E-2</v>
          </cell>
          <cell r="AM30">
            <v>-6.4859732868742595E-2</v>
          </cell>
          <cell r="AN30">
            <v>-6.4859732868742595E-2</v>
          </cell>
          <cell r="AO30">
            <v>-6.4859732868742595E-2</v>
          </cell>
          <cell r="AP30">
            <v>-6.4859732868742595E-2</v>
          </cell>
          <cell r="AQ30">
            <v>-6.4859732868742595E-2</v>
          </cell>
          <cell r="AR30">
            <v>-6.4859732868742595E-2</v>
          </cell>
        </row>
        <row r="31">
          <cell r="B31" t="str">
            <v>Sales Discounts</v>
          </cell>
          <cell r="G31">
            <v>0</v>
          </cell>
          <cell r="L31">
            <v>0</v>
          </cell>
          <cell r="P31">
            <v>0</v>
          </cell>
          <cell r="T31">
            <v>0</v>
          </cell>
          <cell r="X31">
            <v>0</v>
          </cell>
          <cell r="Y31">
            <v>0</v>
          </cell>
        </row>
        <row r="32">
          <cell r="B32" t="str">
            <v>Freight-Out, Expense x</v>
          </cell>
          <cell r="G32">
            <v>0</v>
          </cell>
          <cell r="I32">
            <v>-5194316.2650602413</v>
          </cell>
          <cell r="J32">
            <v>-5193481.9707677485</v>
          </cell>
          <cell r="K32">
            <v>-6491850.7067137808</v>
          </cell>
          <cell r="L32">
            <v>-16879648.942541771</v>
          </cell>
          <cell r="M32">
            <v>-5014348.8519191574</v>
          </cell>
          <cell r="N32">
            <v>-5013593.8001927398</v>
          </cell>
          <cell r="O32">
            <v>-6266988.837134596</v>
          </cell>
          <cell r="P32">
            <v>-16294931.489246493</v>
          </cell>
          <cell r="Q32">
            <v>-5164141.3238822911</v>
          </cell>
          <cell r="R32">
            <v>-5163363.716672021</v>
          </cell>
          <cell r="S32">
            <v>-6454204.6458400255</v>
          </cell>
          <cell r="T32">
            <v>-16781709.686394338</v>
          </cell>
          <cell r="U32">
            <v>-5209682.0313049071</v>
          </cell>
          <cell r="V32">
            <v>-5208897.566655959</v>
          </cell>
          <cell r="W32">
            <v>-6511118.59540636</v>
          </cell>
          <cell r="X32">
            <v>-16929698.193367228</v>
          </cell>
          <cell r="Y32">
            <v>-66885988.311549827</v>
          </cell>
          <cell r="AA32" t="str">
            <v>Frt Out</v>
          </cell>
          <cell r="AB32">
            <v>-7.0000000000000001E-3</v>
          </cell>
          <cell r="AC32">
            <v>-7.0000000000000001E-3</v>
          </cell>
          <cell r="AD32">
            <v>-7.0000000000000001E-3</v>
          </cell>
          <cell r="AE32">
            <v>-7.0000000000000001E-3</v>
          </cell>
          <cell r="AF32">
            <v>-6.7999999999999996E-3</v>
          </cell>
          <cell r="AG32">
            <v>-6.7999999999999996E-3</v>
          </cell>
          <cell r="AH32">
            <v>-6.7999999999999996E-3</v>
          </cell>
          <cell r="AI32">
            <v>-6.7999999999999996E-3</v>
          </cell>
          <cell r="AJ32">
            <v>-6.7000000000000002E-3</v>
          </cell>
          <cell r="AK32">
            <v>-6.7000000000000002E-3</v>
          </cell>
          <cell r="AL32">
            <v>-6.7000000000000002E-3</v>
          </cell>
          <cell r="AM32">
            <v>-6.7000000000000002E-3</v>
          </cell>
          <cell r="AN32">
            <v>-6.7000000000000002E-3</v>
          </cell>
          <cell r="AO32">
            <v>-6.7000000000000002E-3</v>
          </cell>
          <cell r="AP32">
            <v>-6.7000000000000002E-3</v>
          </cell>
          <cell r="AQ32">
            <v>-6.7000000000000002E-3</v>
          </cell>
          <cell r="AR32">
            <v>-6.8000000000000005E-3</v>
          </cell>
        </row>
        <row r="33">
          <cell r="B33" t="str">
            <v>Freight-Out, Recoveries x</v>
          </cell>
          <cell r="G33">
            <v>0</v>
          </cell>
          <cell r="I33">
            <v>3710225.9036144577</v>
          </cell>
          <cell r="J33">
            <v>3709629.9791198201</v>
          </cell>
          <cell r="K33">
            <v>4637036.2190812724</v>
          </cell>
          <cell r="L33">
            <v>12056892.101815552</v>
          </cell>
          <cell r="M33">
            <v>3687021.2146464395</v>
          </cell>
          <cell r="N33">
            <v>3686466.0295534856</v>
          </cell>
          <cell r="O33">
            <v>4608080.0273048505</v>
          </cell>
          <cell r="P33">
            <v>11981567.271504775</v>
          </cell>
          <cell r="Q33">
            <v>3853836.8088673814</v>
          </cell>
          <cell r="R33">
            <v>3853256.5049791201</v>
          </cell>
          <cell r="S33">
            <v>4816570.6312239002</v>
          </cell>
          <cell r="T33">
            <v>12523663.945070401</v>
          </cell>
          <cell r="U33">
            <v>3887822.4114215719</v>
          </cell>
          <cell r="V33">
            <v>3887236.9900417603</v>
          </cell>
          <cell r="W33">
            <v>4859043.7279151939</v>
          </cell>
          <cell r="X33">
            <v>12634103.129378526</v>
          </cell>
          <cell r="Y33">
            <v>49196226.447769254</v>
          </cell>
          <cell r="AA33" t="str">
            <v>Frt Out Recov</v>
          </cell>
          <cell r="AB33">
            <v>5.0000000000000001E-3</v>
          </cell>
          <cell r="AC33">
            <v>5.0000000000000001E-3</v>
          </cell>
          <cell r="AD33">
            <v>5.0000000000000001E-3</v>
          </cell>
          <cell r="AE33">
            <v>5.0000000000000001E-3</v>
          </cell>
          <cell r="AF33">
            <v>5.0000000000000001E-3</v>
          </cell>
          <cell r="AG33">
            <v>5.0000000000000001E-3</v>
          </cell>
          <cell r="AH33">
            <v>5.0000000000000001E-3</v>
          </cell>
          <cell r="AI33">
            <v>5.0000000000000001E-3</v>
          </cell>
          <cell r="AJ33">
            <v>5.0000000000000001E-3</v>
          </cell>
          <cell r="AK33">
            <v>5.0000000000000001E-3</v>
          </cell>
          <cell r="AL33">
            <v>5.0000000000000001E-3</v>
          </cell>
          <cell r="AM33">
            <v>5.0000000000000001E-3</v>
          </cell>
          <cell r="AN33">
            <v>5.0000000000000001E-3</v>
          </cell>
          <cell r="AO33">
            <v>5.0000000000000001E-3</v>
          </cell>
          <cell r="AP33">
            <v>5.0000000000000001E-3</v>
          </cell>
          <cell r="AQ33">
            <v>5.0000000000000001E-3</v>
          </cell>
          <cell r="AR33">
            <v>5.0000000000000001E-3</v>
          </cell>
        </row>
        <row r="34">
          <cell r="B34" t="str">
            <v xml:space="preserve">     Total Net Sales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742045180.72289157</v>
          </cell>
          <cell r="J34">
            <v>741925995.823964</v>
          </cell>
          <cell r="K34">
            <v>927407243.81625438</v>
          </cell>
          <cell r="L34">
            <v>2411378420.3631105</v>
          </cell>
          <cell r="M34">
            <v>737404242.92928791</v>
          </cell>
          <cell r="N34">
            <v>737293205.9106971</v>
          </cell>
          <cell r="O34">
            <v>921616005.46097004</v>
          </cell>
          <cell r="P34">
            <v>2396313454.3009553</v>
          </cell>
          <cell r="Q34">
            <v>770767361.77347624</v>
          </cell>
          <cell r="R34">
            <v>770651300.99582398</v>
          </cell>
          <cell r="S34">
            <v>963314126.24477994</v>
          </cell>
          <cell r="T34">
            <v>2504732789.01408</v>
          </cell>
          <cell r="U34">
            <v>777564482.28431439</v>
          </cell>
          <cell r="V34">
            <v>777447398.00835204</v>
          </cell>
          <cell r="W34">
            <v>971808745.58303881</v>
          </cell>
          <cell r="X34">
            <v>2526820625.8757057</v>
          </cell>
          <cell r="Y34">
            <v>9839245289.5538521</v>
          </cell>
          <cell r="AA34" t="str">
            <v>Dave +FW</v>
          </cell>
          <cell r="AB34">
            <v>742045180.72289157</v>
          </cell>
          <cell r="AC34">
            <v>741925995.823964</v>
          </cell>
          <cell r="AD34">
            <v>927407243.81625438</v>
          </cell>
          <cell r="AE34">
            <v>2411378420.3631096</v>
          </cell>
          <cell r="AF34">
            <v>737404242.92928791</v>
          </cell>
          <cell r="AG34">
            <v>737293205.9106971</v>
          </cell>
          <cell r="AH34">
            <v>921616005.46097004</v>
          </cell>
          <cell r="AI34">
            <v>2396313454.3009548</v>
          </cell>
          <cell r="AJ34">
            <v>770767361.77347624</v>
          </cell>
          <cell r="AK34">
            <v>770651300.99582398</v>
          </cell>
          <cell r="AL34">
            <v>963314126.24477994</v>
          </cell>
          <cell r="AM34">
            <v>2504732789.01408</v>
          </cell>
          <cell r="AN34">
            <v>777564482.28431439</v>
          </cell>
          <cell r="AO34">
            <v>777447398.00835204</v>
          </cell>
          <cell r="AP34">
            <v>971808745.58303881</v>
          </cell>
          <cell r="AQ34">
            <v>2526820625.8757052</v>
          </cell>
          <cell r="AR34">
            <v>9839245289.5538502</v>
          </cell>
        </row>
        <row r="35">
          <cell r="AA35" t="str">
            <v>Daily Sales Calc</v>
          </cell>
          <cell r="AB35">
            <v>37102259.036144577</v>
          </cell>
          <cell r="AC35">
            <v>37096299.791198201</v>
          </cell>
          <cell r="AD35">
            <v>37096289.752650172</v>
          </cell>
        </row>
        <row r="36">
          <cell r="B36" t="str">
            <v>Cost of Sales</v>
          </cell>
          <cell r="G36">
            <v>0</v>
          </cell>
          <cell r="I36">
            <v>713402236.74698794</v>
          </cell>
          <cell r="J36">
            <v>713287652.38515902</v>
          </cell>
          <cell r="K36">
            <v>891609324.20494699</v>
          </cell>
          <cell r="L36">
            <v>2318299213.3370938</v>
          </cell>
          <cell r="M36">
            <v>708866698.72792447</v>
          </cell>
          <cell r="N36">
            <v>708759958.84195304</v>
          </cell>
          <cell r="O36">
            <v>885949466.04963052</v>
          </cell>
          <cell r="P36">
            <v>2303576123.6195083</v>
          </cell>
          <cell r="Q36">
            <v>740553281.19195592</v>
          </cell>
          <cell r="R36">
            <v>740441769.99678767</v>
          </cell>
          <cell r="S36">
            <v>925552212.49598455</v>
          </cell>
          <cell r="T36">
            <v>2406547263.6847281</v>
          </cell>
          <cell r="U36">
            <v>747006198.13054085</v>
          </cell>
          <cell r="V36">
            <v>746893715.26662385</v>
          </cell>
          <cell r="W36">
            <v>933665252.31890464</v>
          </cell>
          <cell r="X36">
            <v>2427565165.7160692</v>
          </cell>
          <cell r="Y36">
            <v>9455987766.357399</v>
          </cell>
        </row>
        <row r="37">
          <cell r="B37" t="str">
            <v>Freight-In x</v>
          </cell>
          <cell r="G37">
            <v>0</v>
          </cell>
          <cell r="I37">
            <v>816249.69879518077</v>
          </cell>
          <cell r="J37">
            <v>816118.59540636046</v>
          </cell>
          <cell r="K37">
            <v>1020147.9681978798</v>
          </cell>
          <cell r="L37">
            <v>2652516.2623994211</v>
          </cell>
          <cell r="M37">
            <v>811144.66722221673</v>
          </cell>
          <cell r="N37">
            <v>811022.52650176687</v>
          </cell>
          <cell r="O37">
            <v>1013777.6060070671</v>
          </cell>
          <cell r="P37">
            <v>2635944.7997310506</v>
          </cell>
          <cell r="Q37">
            <v>847844.09795082395</v>
          </cell>
          <cell r="R37">
            <v>847716.43109540641</v>
          </cell>
          <cell r="S37">
            <v>1059645.538869258</v>
          </cell>
          <cell r="T37">
            <v>2755206.0679154885</v>
          </cell>
          <cell r="U37">
            <v>855320.93051274586</v>
          </cell>
          <cell r="V37">
            <v>855192.13780918729</v>
          </cell>
          <cell r="W37">
            <v>1068989.6201413427</v>
          </cell>
          <cell r="X37">
            <v>2779502.6884632758</v>
          </cell>
          <cell r="Y37">
            <v>10823169.818509236</v>
          </cell>
          <cell r="AA37" t="str">
            <v>Frt In</v>
          </cell>
          <cell r="AB37">
            <v>1.1000000000000001E-3</v>
          </cell>
          <cell r="AC37">
            <v>1.1000000000000001E-3</v>
          </cell>
          <cell r="AD37">
            <v>1.1000000000000001E-3</v>
          </cell>
          <cell r="AE37">
            <v>1.1000000000000001E-3</v>
          </cell>
          <cell r="AF37">
            <v>1.1000000000000001E-3</v>
          </cell>
          <cell r="AG37">
            <v>1.1000000000000001E-3</v>
          </cell>
          <cell r="AH37">
            <v>1.1000000000000001E-3</v>
          </cell>
          <cell r="AI37">
            <v>1.1000000000000001E-3</v>
          </cell>
          <cell r="AJ37">
            <v>1.1000000000000001E-3</v>
          </cell>
          <cell r="AK37">
            <v>1.1000000000000001E-3</v>
          </cell>
          <cell r="AL37">
            <v>1.1000000000000001E-3</v>
          </cell>
          <cell r="AM37">
            <v>1.1000000000000001E-3</v>
          </cell>
          <cell r="AN37">
            <v>1.1000000000000001E-3</v>
          </cell>
          <cell r="AO37">
            <v>1.1000000000000001E-3</v>
          </cell>
          <cell r="AP37">
            <v>1.1000000000000001E-3</v>
          </cell>
          <cell r="AQ37">
            <v>1.1000000000000001E-3</v>
          </cell>
          <cell r="AR37">
            <v>1.1000000000000001E-3</v>
          </cell>
        </row>
        <row r="38">
          <cell r="B38" t="str">
            <v>Purchase Discount &amp; Rebates</v>
          </cell>
          <cell r="G38">
            <v>0</v>
          </cell>
          <cell r="I38">
            <v>-10462837.048192773</v>
          </cell>
          <cell r="J38">
            <v>-9793423.1448763255</v>
          </cell>
          <cell r="K38">
            <v>-13261923.586572438</v>
          </cell>
          <cell r="L38">
            <v>-33518183.779641539</v>
          </cell>
          <cell r="M38">
            <v>-10397399.82530296</v>
          </cell>
          <cell r="N38">
            <v>-9732270.3180212025</v>
          </cell>
          <cell r="O38">
            <v>-13179108.878091872</v>
          </cell>
          <cell r="P38">
            <v>-33308779.021416035</v>
          </cell>
          <cell r="Q38">
            <v>-10867819.801006015</v>
          </cell>
          <cell r="R38">
            <v>-10172597.173144877</v>
          </cell>
          <cell r="S38">
            <v>-13775392.005300354</v>
          </cell>
          <cell r="T38">
            <v>-34815808.979451247</v>
          </cell>
          <cell r="U38">
            <v>-10963659.200208833</v>
          </cell>
          <cell r="V38">
            <v>-10262305.653710246</v>
          </cell>
          <cell r="W38">
            <v>-13896865.061837455</v>
          </cell>
          <cell r="X38">
            <v>-35122829.915756539</v>
          </cell>
          <cell r="Y38">
            <v>-136765601.69626534</v>
          </cell>
          <cell r="AA38" t="str">
            <v>Loaded</v>
          </cell>
          <cell r="AB38">
            <v>-1.4100000000000001E-2</v>
          </cell>
          <cell r="AC38">
            <v>-1.32E-2</v>
          </cell>
          <cell r="AD38">
            <v>-1.43E-2</v>
          </cell>
          <cell r="AE38">
            <v>-1.3866666666666666E-2</v>
          </cell>
          <cell r="AF38">
            <v>-1.4100000000000001E-2</v>
          </cell>
          <cell r="AG38">
            <v>-1.32E-2</v>
          </cell>
          <cell r="AH38">
            <v>-1.43E-2</v>
          </cell>
          <cell r="AI38">
            <v>-1.3866666666666666E-2</v>
          </cell>
          <cell r="AJ38">
            <v>-1.4100000000000001E-2</v>
          </cell>
          <cell r="AK38">
            <v>-1.32E-2</v>
          </cell>
          <cell r="AL38">
            <v>-1.43E-2</v>
          </cell>
          <cell r="AM38">
            <v>-1.3866666666666666E-2</v>
          </cell>
          <cell r="AN38">
            <v>-1.4100000000000001E-2</v>
          </cell>
          <cell r="AO38">
            <v>-1.32E-2</v>
          </cell>
          <cell r="AP38">
            <v>-1.43E-2</v>
          </cell>
          <cell r="AQ38">
            <v>-1.3866666666666666E-2</v>
          </cell>
          <cell r="AR38">
            <v>-1.3866666666666666E-2</v>
          </cell>
        </row>
        <row r="39">
          <cell r="B39" t="str">
            <v xml:space="preserve">     Total Cost of Sales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703755649.3975904</v>
          </cell>
          <cell r="J39">
            <v>704310347.83568907</v>
          </cell>
          <cell r="K39">
            <v>879367548.58657241</v>
          </cell>
          <cell r="L39">
            <v>2287433545.8198514</v>
          </cell>
          <cell r="M39">
            <v>699280443.56984377</v>
          </cell>
          <cell r="N39">
            <v>699838711.05043364</v>
          </cell>
          <cell r="O39">
            <v>873784134.77754569</v>
          </cell>
          <cell r="P39">
            <v>2272903289.3978233</v>
          </cell>
          <cell r="Q39">
            <v>730533305.48890078</v>
          </cell>
          <cell r="R39">
            <v>731116889.25473821</v>
          </cell>
          <cell r="S39">
            <v>912836466.02955341</v>
          </cell>
          <cell r="T39">
            <v>2374486660.7731924</v>
          </cell>
          <cell r="U39">
            <v>736897859.86084473</v>
          </cell>
          <cell r="V39">
            <v>737486601.75072277</v>
          </cell>
          <cell r="W39">
            <v>920837376.87720847</v>
          </cell>
          <cell r="X39">
            <v>2395221838.4887757</v>
          </cell>
          <cell r="Y39">
            <v>9330045334.4796429</v>
          </cell>
          <cell r="AA39" t="str">
            <v>SAGP</v>
          </cell>
          <cell r="AB39">
            <v>5.16E-2</v>
          </cell>
          <cell r="AC39">
            <v>5.0700000000000002E-2</v>
          </cell>
          <cell r="AD39">
            <v>5.1799999999999999E-2</v>
          </cell>
          <cell r="AE39">
            <v>5.1366666666666672E-2</v>
          </cell>
          <cell r="AF39">
            <v>5.1700000000000003E-2</v>
          </cell>
          <cell r="AG39">
            <v>5.0799999999999998E-2</v>
          </cell>
          <cell r="AH39">
            <v>5.1900000000000002E-2</v>
          </cell>
          <cell r="AI39">
            <v>5.1466666666666668E-2</v>
          </cell>
          <cell r="AJ39">
            <v>5.2199999999999996E-2</v>
          </cell>
          <cell r="AK39">
            <v>5.1299999999999998E-2</v>
          </cell>
          <cell r="AL39">
            <v>5.2400000000000002E-2</v>
          </cell>
          <cell r="AM39">
            <v>5.1966666666666661E-2</v>
          </cell>
          <cell r="AN39">
            <v>5.2299999999999999E-2</v>
          </cell>
          <cell r="AO39">
            <v>5.1400000000000001E-2</v>
          </cell>
          <cell r="AP39">
            <v>5.2449999999999997E-2</v>
          </cell>
          <cell r="AQ39">
            <v>5.2050000000000006E-2</v>
          </cell>
          <cell r="AR39">
            <v>5.1712500000000002E-2</v>
          </cell>
        </row>
        <row r="41">
          <cell r="B41" t="str">
            <v>SAGP$ / FAGP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38289531.32530117</v>
          </cell>
          <cell r="J41">
            <v>37615647.988274932</v>
          </cell>
          <cell r="K41">
            <v>48039695.229681969</v>
          </cell>
          <cell r="L41">
            <v>123944874.54325914</v>
          </cell>
          <cell r="M41">
            <v>38123799.359444141</v>
          </cell>
          <cell r="N41">
            <v>37454494.860263467</v>
          </cell>
          <cell r="O41">
            <v>47831870.683424354</v>
          </cell>
          <cell r="P41">
            <v>123410164.90313196</v>
          </cell>
          <cell r="Q41">
            <v>40234056.284575462</v>
          </cell>
          <cell r="R41">
            <v>39534411.741085768</v>
          </cell>
          <cell r="S41">
            <v>50477660.215226531</v>
          </cell>
          <cell r="T41">
            <v>130246128.24088764</v>
          </cell>
          <cell r="U41">
            <v>40666622.423469663</v>
          </cell>
          <cell r="V41">
            <v>39960796.257629275</v>
          </cell>
          <cell r="W41">
            <v>50971368.705830336</v>
          </cell>
          <cell r="X41">
            <v>131598787.38692999</v>
          </cell>
          <cell r="Y41">
            <v>509199955.07420921</v>
          </cell>
          <cell r="AA41" t="str">
            <v>Freight Total</v>
          </cell>
          <cell r="AB41">
            <v>-3.1000000000000003E-3</v>
          </cell>
          <cell r="AC41">
            <v>-3.1000000000000003E-3</v>
          </cell>
          <cell r="AD41">
            <v>-3.1000000000000003E-3</v>
          </cell>
          <cell r="AE41">
            <v>-3.1000000000000003E-3</v>
          </cell>
          <cell r="AF41">
            <v>-2.8999999999999998E-3</v>
          </cell>
          <cell r="AG41">
            <v>-2.8999999999999998E-3</v>
          </cell>
          <cell r="AH41">
            <v>-2.8999999999999998E-3</v>
          </cell>
          <cell r="AI41">
            <v>-2.8999999999999998E-3</v>
          </cell>
          <cell r="AJ41">
            <v>-2.8000000000000004E-3</v>
          </cell>
          <cell r="AK41">
            <v>-2.8000000000000004E-3</v>
          </cell>
          <cell r="AL41">
            <v>-2.8000000000000004E-3</v>
          </cell>
          <cell r="AM41">
            <v>-2.8000000000000004E-3</v>
          </cell>
          <cell r="AN41">
            <v>-2.8000000000000004E-3</v>
          </cell>
          <cell r="AO41">
            <v>-2.8000000000000004E-3</v>
          </cell>
          <cell r="AP41">
            <v>-2.8000000000000004E-3</v>
          </cell>
          <cell r="AQ41">
            <v>-2.8000000000000004E-3</v>
          </cell>
          <cell r="AR41">
            <v>-2.9000000000000007E-3</v>
          </cell>
        </row>
        <row r="42">
          <cell r="B42" t="str">
            <v>SAGP%</v>
          </cell>
          <cell r="C42" t="e">
            <v>#DIV/0!</v>
          </cell>
          <cell r="D42" t="e">
            <v>#DIV/0!</v>
          </cell>
          <cell r="E42" t="e">
            <v>#DIV/0!</v>
          </cell>
          <cell r="F42" t="e">
            <v>#DIV/0!</v>
          </cell>
          <cell r="G42" t="e">
            <v>#DIV/0!</v>
          </cell>
          <cell r="H42" t="e">
            <v>#DIV/0!</v>
          </cell>
          <cell r="I42">
            <v>5.1599999999999951E-2</v>
          </cell>
          <cell r="J42">
            <v>5.069999999999994E-2</v>
          </cell>
          <cell r="K42">
            <v>5.1799999999999992E-2</v>
          </cell>
          <cell r="L42">
            <v>5.1400009843579529E-2</v>
          </cell>
          <cell r="M42">
            <v>5.169999999999994E-2</v>
          </cell>
          <cell r="N42">
            <v>5.0800000000000074E-2</v>
          </cell>
          <cell r="O42">
            <v>5.1900000000000009E-2</v>
          </cell>
          <cell r="P42">
            <v>5.1500009183536789E-2</v>
          </cell>
          <cell r="Q42">
            <v>5.2200000000000003E-2</v>
          </cell>
          <cell r="R42">
            <v>5.1299999999999998E-2</v>
          </cell>
          <cell r="S42">
            <v>5.2400000000000065E-2</v>
          </cell>
          <cell r="T42">
            <v>5.2000009267318084E-2</v>
          </cell>
          <cell r="U42">
            <v>5.2300000000000027E-2</v>
          </cell>
          <cell r="V42">
            <v>5.1399999999999973E-2</v>
          </cell>
          <cell r="W42">
            <v>5.2449999999999948E-2</v>
          </cell>
          <cell r="X42">
            <v>5.2080779315833929E-2</v>
          </cell>
          <cell r="Y42">
            <v>5.1751932194923279E-2</v>
          </cell>
        </row>
        <row r="43">
          <cell r="B43" t="str">
            <v>Frameworks Revenue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A43" t="str">
            <v>Mary Sanchez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 t="str">
            <v>Loaded Rebate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 t="str">
            <v>BTL Not used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 t="str">
            <v>Total PDR</v>
          </cell>
          <cell r="AA45" t="str">
            <v>Total P D&amp;R</v>
          </cell>
          <cell r="AB45">
            <v>1.4100000000000001E-2</v>
          </cell>
          <cell r="AC45">
            <v>1.32E-2</v>
          </cell>
          <cell r="AD45">
            <v>1.43E-2</v>
          </cell>
          <cell r="AE45">
            <v>1.3866666666666666E-2</v>
          </cell>
          <cell r="AF45">
            <v>1.4100000000000001E-2</v>
          </cell>
          <cell r="AG45">
            <v>1.32E-2</v>
          </cell>
          <cell r="AH45">
            <v>1.43E-2</v>
          </cell>
          <cell r="AI45">
            <v>1.3866666666666666E-2</v>
          </cell>
          <cell r="AJ45">
            <v>1.4100000000000001E-2</v>
          </cell>
          <cell r="AK45">
            <v>1.32E-2</v>
          </cell>
          <cell r="AL45">
            <v>1.43E-2</v>
          </cell>
          <cell r="AM45">
            <v>1.3866666666666666E-2</v>
          </cell>
          <cell r="AN45">
            <v>1.4100000000000001E-2</v>
          </cell>
          <cell r="AO45">
            <v>1.32E-2</v>
          </cell>
          <cell r="AP45">
            <v>1.43E-2</v>
          </cell>
          <cell r="AQ45">
            <v>1.3866666666666666E-2</v>
          </cell>
          <cell r="AR45">
            <v>1.3866666666666666E-2</v>
          </cell>
        </row>
        <row r="46">
          <cell r="B46" t="str">
            <v>Profit Challenge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L46">
            <v>0</v>
          </cell>
          <cell r="P46">
            <v>0</v>
          </cell>
          <cell r="T46">
            <v>0</v>
          </cell>
          <cell r="X46">
            <v>0</v>
          </cell>
          <cell r="Y46">
            <v>0</v>
          </cell>
        </row>
        <row r="47">
          <cell r="B47" t="str">
            <v>Sales Discounts not in SAGP</v>
          </cell>
          <cell r="G47">
            <v>0</v>
          </cell>
          <cell r="I47">
            <v>-2968180.7228915663</v>
          </cell>
          <cell r="J47">
            <v>-2848995.8239640216</v>
          </cell>
          <cell r="K47">
            <v>-3561243.8162544169</v>
          </cell>
          <cell r="L47">
            <v>-9378420.3631100059</v>
          </cell>
          <cell r="M47">
            <v>-2942242.9292878583</v>
          </cell>
          <cell r="N47">
            <v>-2831205.9106970769</v>
          </cell>
          <cell r="O47">
            <v>-3539005.4609701252</v>
          </cell>
          <cell r="P47">
            <v>-9312454.3009550609</v>
          </cell>
          <cell r="Q47">
            <v>-3075361.7734761699</v>
          </cell>
          <cell r="R47">
            <v>-2959300.995823964</v>
          </cell>
          <cell r="S47">
            <v>-3699126.2447799551</v>
          </cell>
          <cell r="T47">
            <v>-9733789.0140800886</v>
          </cell>
          <cell r="U47">
            <v>-3102482.284314414</v>
          </cell>
          <cell r="V47">
            <v>-2985398.008352072</v>
          </cell>
          <cell r="W47">
            <v>-3731745.5830388693</v>
          </cell>
          <cell r="X47">
            <v>-9819625.8757053539</v>
          </cell>
          <cell r="Y47">
            <v>-38244289.553850509</v>
          </cell>
          <cell r="AA47" t="str">
            <v>Customer Rebates</v>
          </cell>
          <cell r="AB47">
            <v>4.0000000000000001E-3</v>
          </cell>
          <cell r="AC47">
            <v>3.8400000000000001E-3</v>
          </cell>
          <cell r="AD47">
            <v>3.8400000000000001E-3</v>
          </cell>
          <cell r="AE47">
            <v>3.8933333333333333E-3</v>
          </cell>
          <cell r="AF47">
            <v>3.9899999999999996E-3</v>
          </cell>
          <cell r="AG47">
            <v>3.8400000000000001E-3</v>
          </cell>
          <cell r="AH47">
            <v>3.8400000000000001E-3</v>
          </cell>
          <cell r="AI47">
            <v>3.8899999999999998E-3</v>
          </cell>
          <cell r="AJ47">
            <v>3.9899999999999996E-3</v>
          </cell>
          <cell r="AK47">
            <v>3.8400000000000001E-3</v>
          </cell>
          <cell r="AL47">
            <v>3.8400000000000001E-3</v>
          </cell>
          <cell r="AM47">
            <v>3.8899999999999998E-3</v>
          </cell>
          <cell r="AN47">
            <v>3.9899999999999996E-3</v>
          </cell>
          <cell r="AO47">
            <v>3.8400000000000001E-3</v>
          </cell>
          <cell r="AP47">
            <v>3.8400000000000001E-3</v>
          </cell>
          <cell r="AQ47">
            <v>3.8899999999999998E-3</v>
          </cell>
          <cell r="AR47">
            <v>3.8908333333333329E-3</v>
          </cell>
        </row>
        <row r="48">
          <cell r="B48" t="str">
            <v>Sweeps/Ongoing Reserves</v>
          </cell>
          <cell r="G48">
            <v>0</v>
          </cell>
          <cell r="I48">
            <v>-95227.108433734858</v>
          </cell>
          <cell r="J48">
            <v>-95155.597494378337</v>
          </cell>
          <cell r="K48">
            <v>-156444.34628975252</v>
          </cell>
          <cell r="L48">
            <v>-346827.05221786571</v>
          </cell>
          <cell r="M48">
            <v>-142442.54575757263</v>
          </cell>
          <cell r="N48">
            <v>-142375.9235464182</v>
          </cell>
          <cell r="O48">
            <v>-252969.60327658197</v>
          </cell>
          <cell r="P48">
            <v>-537788.0725805728</v>
          </cell>
          <cell r="Q48">
            <v>-162460.41706408572</v>
          </cell>
          <cell r="R48">
            <v>-162390.78059749433</v>
          </cell>
          <cell r="S48">
            <v>-277988.47574686795</v>
          </cell>
          <cell r="T48">
            <v>-602839.673408448</v>
          </cell>
          <cell r="U48">
            <v>-116538.68937058863</v>
          </cell>
          <cell r="V48">
            <v>-116468.4388050111</v>
          </cell>
          <cell r="W48">
            <v>-183085.24734982336</v>
          </cell>
          <cell r="X48">
            <v>-416092.37552542309</v>
          </cell>
          <cell r="Y48">
            <v>-1903547.1737323096</v>
          </cell>
          <cell r="AA48" t="str">
            <v>E&amp;O</v>
          </cell>
          <cell r="AB48">
            <v>-5.9999999999999995E-4</v>
          </cell>
          <cell r="AC48">
            <v>-5.9999999999999995E-4</v>
          </cell>
          <cell r="AD48">
            <v>-5.9999999999999995E-4</v>
          </cell>
          <cell r="AE48">
            <v>-5.9999999999999995E-4</v>
          </cell>
          <cell r="AF48">
            <v>-5.9999999999999995E-4</v>
          </cell>
          <cell r="AG48">
            <v>-5.9999999999999995E-4</v>
          </cell>
          <cell r="AH48">
            <v>-5.9999999999999995E-4</v>
          </cell>
          <cell r="AI48">
            <v>-5.9999999999999995E-4</v>
          </cell>
          <cell r="AJ48">
            <v>-5.9999999999999995E-4</v>
          </cell>
          <cell r="AK48">
            <v>-5.9999999999999995E-4</v>
          </cell>
          <cell r="AL48">
            <v>-5.9999999999999995E-4</v>
          </cell>
          <cell r="AM48">
            <v>-5.9999999999999995E-4</v>
          </cell>
          <cell r="AN48">
            <v>-5.9999999999999995E-4</v>
          </cell>
          <cell r="AO48">
            <v>-5.9999999999999995E-4</v>
          </cell>
          <cell r="AP48">
            <v>-5.9999999999999995E-4</v>
          </cell>
          <cell r="AQ48">
            <v>-5.9999999999999995E-4</v>
          </cell>
          <cell r="AR48">
            <v>-5.9999999999999995E-4</v>
          </cell>
        </row>
        <row r="49">
          <cell r="B49" t="str">
            <v>"Other" Margin Adjustments</v>
          </cell>
          <cell r="G49">
            <v>0</v>
          </cell>
          <cell r="I49">
            <v>-319412.10997837526</v>
          </cell>
          <cell r="J49">
            <v>-323875.14208406454</v>
          </cell>
          <cell r="K49">
            <v>-521038.86616916611</v>
          </cell>
          <cell r="L49">
            <v>-1164326.118231606</v>
          </cell>
          <cell r="M49">
            <v>-329808.39704266191</v>
          </cell>
          <cell r="N49">
            <v>-325658.99206800287</v>
          </cell>
          <cell r="O49">
            <v>-520497.78843065019</v>
          </cell>
          <cell r="P49">
            <v>-1175965.1775413151</v>
          </cell>
          <cell r="Q49">
            <v>-372638.28830881388</v>
          </cell>
          <cell r="R49">
            <v>-373003.79611554544</v>
          </cell>
          <cell r="S49">
            <v>-563033.12411969621</v>
          </cell>
          <cell r="T49">
            <v>-1308675.2085440555</v>
          </cell>
          <cell r="U49">
            <v>-333242.09750751668</v>
          </cell>
          <cell r="V49">
            <v>-325761.38525785186</v>
          </cell>
          <cell r="W49">
            <v>-540940.28762756649</v>
          </cell>
          <cell r="X49">
            <v>-1199943.770392935</v>
          </cell>
          <cell r="Y49">
            <v>-4848910.274709912</v>
          </cell>
          <cell r="AA49" t="str">
            <v>Other</v>
          </cell>
          <cell r="AB49">
            <v>-4.3044833155200574E-4</v>
          </cell>
          <cell r="AC49">
            <v>-4.3653294790456441E-4</v>
          </cell>
          <cell r="AD49">
            <v>-5.618231576724655E-4</v>
          </cell>
          <cell r="AE49">
            <v>-4.762681457096786E-4</v>
          </cell>
          <cell r="AF49">
            <v>-4.4725589824723633E-4</v>
          </cell>
          <cell r="AG49">
            <v>-4.4169536550354099E-4</v>
          </cell>
          <cell r="AH49">
            <v>-5.6476643780758757E-4</v>
          </cell>
          <cell r="AI49">
            <v>-4.8457256718612165E-4</v>
          </cell>
          <cell r="AJ49">
            <v>-4.8346402142846568E-4</v>
          </cell>
          <cell r="AK49">
            <v>-4.8401111583611881E-4</v>
          </cell>
          <cell r="AL49">
            <v>-5.8447510399803728E-4</v>
          </cell>
          <cell r="AM49">
            <v>-5.1731674708754057E-4</v>
          </cell>
          <cell r="AN49">
            <v>-4.2857165559893412E-4</v>
          </cell>
          <cell r="AO49">
            <v>-4.1901405303095793E-4</v>
          </cell>
          <cell r="AP49">
            <v>-5.5663245477692027E-4</v>
          </cell>
          <cell r="AQ49">
            <v>-4.6807272113560413E-4</v>
          </cell>
          <cell r="AR49">
            <v>-4.8655754527973622E-4</v>
          </cell>
        </row>
        <row r="50">
          <cell r="B50" t="str">
            <v>$GM Leak-CO&amp; CSCO ACOP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>
            <v>0.99956955166844808</v>
          </cell>
          <cell r="J50">
            <v>0.99956346705209531</v>
          </cell>
          <cell r="K50">
            <v>0.9994381768423275</v>
          </cell>
          <cell r="L50">
            <v>0.99951715329771573</v>
          </cell>
          <cell r="M50">
            <v>0.99955274410175277</v>
          </cell>
          <cell r="N50">
            <v>0.99955830463449635</v>
          </cell>
          <cell r="O50">
            <v>0.99943523356219233</v>
          </cell>
          <cell r="P50">
            <v>0.99950926070400736</v>
          </cell>
          <cell r="Q50">
            <v>0.99951653597857149</v>
          </cell>
          <cell r="R50">
            <v>0.99951598888416393</v>
          </cell>
          <cell r="S50">
            <v>0.99941552489600205</v>
          </cell>
          <cell r="T50">
            <v>0.99947751903345372</v>
          </cell>
          <cell r="U50">
            <v>0.99957142834440116</v>
          </cell>
          <cell r="V50">
            <v>0.99958098594696909</v>
          </cell>
          <cell r="W50">
            <v>0.99944336754522312</v>
          </cell>
          <cell r="X50">
            <v>0.9995251171539028</v>
          </cell>
          <cell r="Y50">
            <v>0.99950718676768247</v>
          </cell>
          <cell r="AA50" t="str">
            <v>$GM Leak-CO&amp; CSCO ACOP</v>
          </cell>
          <cell r="AB50">
            <v>400000</v>
          </cell>
          <cell r="AC50">
            <v>400000</v>
          </cell>
          <cell r="AD50">
            <v>500000</v>
          </cell>
          <cell r="AE50">
            <v>1300000</v>
          </cell>
          <cell r="AF50">
            <v>400000</v>
          </cell>
          <cell r="AG50">
            <v>400000</v>
          </cell>
          <cell r="AH50">
            <v>500000</v>
          </cell>
          <cell r="AI50">
            <v>1300000</v>
          </cell>
          <cell r="AJ50">
            <v>400000</v>
          </cell>
          <cell r="AK50">
            <v>400000</v>
          </cell>
          <cell r="AL50">
            <v>500000</v>
          </cell>
          <cell r="AM50">
            <v>1300000</v>
          </cell>
          <cell r="AN50">
            <v>400000</v>
          </cell>
          <cell r="AO50">
            <v>400000</v>
          </cell>
          <cell r="AP50">
            <v>500000</v>
          </cell>
          <cell r="AQ50">
            <v>1300000</v>
          </cell>
          <cell r="AR50">
            <v>5200000</v>
          </cell>
        </row>
        <row r="51">
          <cell r="B51" t="str">
            <v>$GM Leak -PP</v>
          </cell>
          <cell r="AA51" t="str">
            <v>$GM Leak -PP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 t="str">
            <v>Total Leakage</v>
          </cell>
          <cell r="AA52" t="str">
            <v>Total Leakage</v>
          </cell>
          <cell r="AB52">
            <v>400000</v>
          </cell>
          <cell r="AC52">
            <v>400000</v>
          </cell>
          <cell r="AD52">
            <v>500000</v>
          </cell>
          <cell r="AE52">
            <v>1300000</v>
          </cell>
          <cell r="AF52">
            <v>400000</v>
          </cell>
          <cell r="AG52">
            <v>400000</v>
          </cell>
          <cell r="AH52">
            <v>500000</v>
          </cell>
          <cell r="AI52">
            <v>1300000</v>
          </cell>
          <cell r="AJ52">
            <v>400000</v>
          </cell>
          <cell r="AK52">
            <v>400000</v>
          </cell>
          <cell r="AL52">
            <v>500000</v>
          </cell>
          <cell r="AM52">
            <v>1300000</v>
          </cell>
          <cell r="AN52">
            <v>400000</v>
          </cell>
          <cell r="AO52">
            <v>400000</v>
          </cell>
          <cell r="AP52">
            <v>500000</v>
          </cell>
          <cell r="AQ52">
            <v>1300000</v>
          </cell>
          <cell r="AR52">
            <v>5200000</v>
          </cell>
        </row>
        <row r="53">
          <cell r="B53" t="str">
            <v>$ Sweeps</v>
          </cell>
          <cell r="AA53" t="str">
            <v>$ Sweeps</v>
          </cell>
          <cell r="AB53">
            <v>750000</v>
          </cell>
          <cell r="AC53">
            <v>750000</v>
          </cell>
          <cell r="AD53">
            <v>900000</v>
          </cell>
          <cell r="AE53">
            <v>2400000</v>
          </cell>
          <cell r="AF53">
            <v>700000</v>
          </cell>
          <cell r="AG53">
            <v>700000</v>
          </cell>
          <cell r="AH53">
            <v>800000</v>
          </cell>
          <cell r="AI53">
            <v>2200000</v>
          </cell>
          <cell r="AJ53">
            <v>700000</v>
          </cell>
          <cell r="AK53">
            <v>700000</v>
          </cell>
          <cell r="AL53">
            <v>800000</v>
          </cell>
          <cell r="AM53">
            <v>2200000</v>
          </cell>
          <cell r="AN53">
            <v>750000</v>
          </cell>
          <cell r="AO53">
            <v>750000</v>
          </cell>
          <cell r="AP53">
            <v>900000</v>
          </cell>
          <cell r="AQ53">
            <v>2400000</v>
          </cell>
          <cell r="AR53">
            <v>9200000</v>
          </cell>
        </row>
        <row r="54">
          <cell r="B54" t="str">
            <v>Combined Claims</v>
          </cell>
          <cell r="I54">
            <v>-100000</v>
          </cell>
          <cell r="J54">
            <v>-100000</v>
          </cell>
          <cell r="K54">
            <v>-100000</v>
          </cell>
          <cell r="L54">
            <v>-300000</v>
          </cell>
          <cell r="M54">
            <v>-100000</v>
          </cell>
          <cell r="N54">
            <v>-100000</v>
          </cell>
          <cell r="O54">
            <v>-100000</v>
          </cell>
          <cell r="P54">
            <v>-300000</v>
          </cell>
          <cell r="Q54">
            <v>-100000</v>
          </cell>
          <cell r="R54">
            <v>-100000</v>
          </cell>
          <cell r="S54">
            <v>-100000</v>
          </cell>
          <cell r="T54">
            <v>-300000</v>
          </cell>
          <cell r="U54">
            <v>-100000</v>
          </cell>
          <cell r="V54">
            <v>-100000</v>
          </cell>
          <cell r="W54">
            <v>-100000</v>
          </cell>
          <cell r="X54">
            <v>-300000</v>
          </cell>
          <cell r="Y54">
            <v>-1200000</v>
          </cell>
          <cell r="AA54" t="str">
            <v>Combined Claims</v>
          </cell>
          <cell r="AB54">
            <v>-100000</v>
          </cell>
          <cell r="AC54">
            <v>-100000</v>
          </cell>
          <cell r="AD54">
            <v>-100000</v>
          </cell>
          <cell r="AE54">
            <v>-300000</v>
          </cell>
          <cell r="AF54">
            <v>-100000</v>
          </cell>
          <cell r="AG54">
            <v>-100000</v>
          </cell>
          <cell r="AH54">
            <v>-100000</v>
          </cell>
          <cell r="AI54">
            <v>-300000</v>
          </cell>
          <cell r="AJ54">
            <v>-100000</v>
          </cell>
          <cell r="AK54">
            <v>-100000</v>
          </cell>
          <cell r="AL54">
            <v>-100000</v>
          </cell>
          <cell r="AM54">
            <v>-300000</v>
          </cell>
          <cell r="AN54">
            <v>-100000</v>
          </cell>
          <cell r="AO54">
            <v>-100000</v>
          </cell>
          <cell r="AP54">
            <v>-100000</v>
          </cell>
          <cell r="AQ54">
            <v>-300000</v>
          </cell>
          <cell r="AR54">
            <v>-1200000</v>
          </cell>
        </row>
        <row r="55">
          <cell r="B55" t="str">
            <v>Shrink Reserve</v>
          </cell>
          <cell r="I55">
            <v>-100000</v>
          </cell>
          <cell r="J55">
            <v>-100000</v>
          </cell>
          <cell r="K55">
            <v>-100000</v>
          </cell>
          <cell r="L55">
            <v>-300000</v>
          </cell>
          <cell r="M55">
            <v>-100000</v>
          </cell>
          <cell r="N55">
            <v>-100000</v>
          </cell>
          <cell r="O55">
            <v>-100000</v>
          </cell>
          <cell r="P55">
            <v>-300000</v>
          </cell>
          <cell r="Q55">
            <v>-100000</v>
          </cell>
          <cell r="R55">
            <v>-100000</v>
          </cell>
          <cell r="S55">
            <v>-100000</v>
          </cell>
          <cell r="T55">
            <v>-300000</v>
          </cell>
          <cell r="U55">
            <v>-100000</v>
          </cell>
          <cell r="V55">
            <v>-100000</v>
          </cell>
          <cell r="W55">
            <v>-100000</v>
          </cell>
          <cell r="X55">
            <v>-300000</v>
          </cell>
          <cell r="Y55">
            <v>-1200000</v>
          </cell>
          <cell r="AA55" t="str">
            <v>Shrink Reserve</v>
          </cell>
          <cell r="AB55">
            <v>-100000</v>
          </cell>
          <cell r="AC55">
            <v>-100000</v>
          </cell>
          <cell r="AD55">
            <v>-100000</v>
          </cell>
          <cell r="AE55">
            <v>-300000</v>
          </cell>
          <cell r="AF55">
            <v>-100000</v>
          </cell>
          <cell r="AG55">
            <v>-100000</v>
          </cell>
          <cell r="AH55">
            <v>-100000</v>
          </cell>
          <cell r="AI55">
            <v>-300000</v>
          </cell>
          <cell r="AJ55">
            <v>-100000</v>
          </cell>
          <cell r="AK55">
            <v>-100000</v>
          </cell>
          <cell r="AL55">
            <v>-100000</v>
          </cell>
          <cell r="AM55">
            <v>-300000</v>
          </cell>
          <cell r="AN55">
            <v>-100000</v>
          </cell>
          <cell r="AO55">
            <v>-100000</v>
          </cell>
          <cell r="AP55">
            <v>-100000</v>
          </cell>
          <cell r="AQ55">
            <v>-300000</v>
          </cell>
          <cell r="AR55">
            <v>-1200000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Returns"/>
      <sheetName val="Financial Model"/>
      <sheetName val="Val Mtx"/>
      <sheetName val="Comps"/>
      <sheetName val="Capitalisation table"/>
      <sheetName val="To be pasted "/>
      <sheetName val="Returns (2)"/>
      <sheetName val="Detail Break up of Market share"/>
      <sheetName val="To be Pasted"/>
      <sheetName val="Returns -11 cir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G4" t="str">
            <v>Management</v>
          </cell>
        </row>
        <row r="5">
          <cell r="G5" t="str">
            <v>GA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Mgmt Returns"/>
      <sheetName val="Cost Savings"/>
      <sheetName val="Module1"/>
    </sheetNames>
    <sheetDataSet>
      <sheetData sheetId="0" refreshError="1"/>
      <sheetData sheetId="1" refreshError="1">
        <row r="45">
          <cell r="B45">
            <v>1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alPrintCode"/>
      <sheetName val="MainPrintCode"/>
      <sheetName val="CAPITAL"/>
      <sheetName val="COLO"/>
      <sheetName val="COLO_Schedules"/>
      <sheetName val="SegmentMerg"/>
      <sheetName val="RecapAssump"/>
      <sheetName val="Credit"/>
      <sheetName val="TransInputs"/>
      <sheetName val="Summary"/>
      <sheetName val="ValMatrix"/>
      <sheetName val="Balance"/>
      <sheetName val="Merger"/>
      <sheetName val="RecapBS"/>
      <sheetName val="PFBS"/>
      <sheetName val="CapComp"/>
      <sheetName val="PayDown"/>
      <sheetName val="WorkCap"/>
      <sheetName val="Contrib"/>
      <sheetName val="Calcs"/>
      <sheetName val="F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1">
          <cell r="T21" t="str">
            <v>Research Case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Financial Summary"/>
      <sheetName val="Forex Chart"/>
      <sheetName val="Headcount"/>
      <sheetName val="Group PnL"/>
      <sheetName val="Group BS"/>
      <sheetName val="Group CF"/>
      <sheetName val="Consolidation Q1"/>
      <sheetName val="Consolidated CF"/>
      <sheetName val="Consolidation April"/>
      <sheetName val="Consolidation May"/>
      <sheetName val="Goodwill calculations"/>
      <sheetName val="Exchange Working"/>
      <sheetName val="SA BS Working"/>
      <sheetName val="AUS-Graphs"/>
      <sheetName val="AUS-P&amp;L"/>
      <sheetName val="AUS-Qtr P&amp;L"/>
      <sheetName val="AUS-BS"/>
      <sheetName val="AUS-CF"/>
      <sheetName val="AUS -HC"/>
      <sheetName val="AUS-OP"/>
      <sheetName val="AUS-A"/>
      <sheetName val="AUS-B"/>
      <sheetName val="AUS-PY"/>
      <sheetName val="AUS-FC"/>
      <sheetName val="AUS-RA"/>
      <sheetName val="Consoli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5">
          <cell r="A95" t="str">
            <v>iTouch Consolidation</v>
          </cell>
        </row>
        <row r="103">
          <cell r="W103" t="str">
            <v>Closing BS</v>
          </cell>
          <cell r="X103" t="str">
            <v>Opening BS</v>
          </cell>
          <cell r="Y103" t="str">
            <v>Movement</v>
          </cell>
          <cell r="Z103" t="str">
            <v>CashFlow Adjustments</v>
          </cell>
          <cell r="AD103" t="str">
            <v>Cash</v>
          </cell>
          <cell r="AE103" t="str">
            <v>Non Cash</v>
          </cell>
        </row>
        <row r="106">
          <cell r="W106" t="str">
            <v>Consolidation</v>
          </cell>
          <cell r="X106" t="str">
            <v>Consolidation</v>
          </cell>
          <cell r="Z106" t="str">
            <v>Aqn 1</v>
          </cell>
          <cell r="AA106" t="str">
            <v>Aqn 2</v>
          </cell>
          <cell r="AB106" t="str">
            <v>Divest 1</v>
          </cell>
        </row>
        <row r="110">
          <cell r="W110">
            <v>604308.16825998877</v>
          </cell>
          <cell r="X110">
            <v>0</v>
          </cell>
          <cell r="Y110">
            <v>604308.16825998877</v>
          </cell>
          <cell r="AD110">
            <v>633318.7670574995</v>
          </cell>
          <cell r="AE110">
            <v>-29010.598797510738</v>
          </cell>
        </row>
        <row r="111">
          <cell r="W111">
            <v>-118929.3280149627</v>
          </cell>
          <cell r="X111">
            <v>0</v>
          </cell>
          <cell r="Y111">
            <v>-118929.3280149627</v>
          </cell>
          <cell r="AD111">
            <v>-118929.3280149627</v>
          </cell>
        </row>
        <row r="112">
          <cell r="W112">
            <v>38662956.531208329</v>
          </cell>
          <cell r="X112">
            <v>1575387</v>
          </cell>
          <cell r="Y112">
            <v>37087569.531208329</v>
          </cell>
          <cell r="AD112">
            <v>37482553.890350737</v>
          </cell>
          <cell r="AE112">
            <v>-394984.35914240475</v>
          </cell>
        </row>
        <row r="113">
          <cell r="W113">
            <v>2949.0452136322856</v>
          </cell>
          <cell r="X113">
            <v>53781</v>
          </cell>
          <cell r="Y113">
            <v>-50831.954786367714</v>
          </cell>
          <cell r="AD113">
            <v>-50831.954786367714</v>
          </cell>
        </row>
        <row r="116">
          <cell r="W116">
            <v>39151284.416666985</v>
          </cell>
          <cell r="X116">
            <v>1629168</v>
          </cell>
          <cell r="Y116">
            <v>37522116.416666985</v>
          </cell>
          <cell r="Z116">
            <v>0</v>
          </cell>
          <cell r="AA116">
            <v>0</v>
          </cell>
          <cell r="AB116">
            <v>0</v>
          </cell>
          <cell r="AD116">
            <v>37946111.374606907</v>
          </cell>
          <cell r="AE116">
            <v>-423994.95793991548</v>
          </cell>
        </row>
        <row r="120">
          <cell r="W120">
            <v>373166.69053422171</v>
          </cell>
          <cell r="X120">
            <v>0</v>
          </cell>
          <cell r="Y120">
            <v>373166.69053422171</v>
          </cell>
          <cell r="AD120">
            <v>373166.69053422171</v>
          </cell>
          <cell r="AE120">
            <v>0</v>
          </cell>
        </row>
        <row r="121">
          <cell r="W121">
            <v>297345.18332521536</v>
          </cell>
          <cell r="X121">
            <v>1</v>
          </cell>
          <cell r="Y121">
            <v>297344.18332521536</v>
          </cell>
          <cell r="AD121">
            <v>297343.18332521536</v>
          </cell>
          <cell r="AE121">
            <v>1</v>
          </cell>
        </row>
        <row r="122">
          <cell r="W122">
            <v>10550449.70642695</v>
          </cell>
          <cell r="X122">
            <v>0</v>
          </cell>
          <cell r="Y122">
            <v>10550449.70642695</v>
          </cell>
          <cell r="AD122">
            <v>10550449.70642695</v>
          </cell>
          <cell r="AE122">
            <v>0</v>
          </cell>
        </row>
        <row r="123">
          <cell r="W123">
            <v>-0.34783502417849377</v>
          </cell>
          <cell r="X123">
            <v>0</v>
          </cell>
          <cell r="Y123">
            <v>-0.34783502417849377</v>
          </cell>
          <cell r="AD123">
            <v>-0.34783502417849377</v>
          </cell>
          <cell r="AE123">
            <v>0</v>
          </cell>
        </row>
        <row r="126">
          <cell r="W126">
            <v>11220961.232451363</v>
          </cell>
          <cell r="X126">
            <v>1</v>
          </cell>
          <cell r="Y126">
            <v>11220960.232451363</v>
          </cell>
          <cell r="Z126">
            <v>0</v>
          </cell>
          <cell r="AA126">
            <v>0</v>
          </cell>
          <cell r="AB126">
            <v>0</v>
          </cell>
          <cell r="AD126">
            <v>11220959.232451363</v>
          </cell>
          <cell r="AE126">
            <v>1</v>
          </cell>
        </row>
        <row r="130">
          <cell r="W130">
            <v>-793154.53278032294</v>
          </cell>
          <cell r="X130">
            <v>0</v>
          </cell>
          <cell r="Y130">
            <v>-793154.53278032294</v>
          </cell>
          <cell r="AD130">
            <v>-793154.53278032294</v>
          </cell>
          <cell r="AE130">
            <v>0</v>
          </cell>
        </row>
        <row r="131">
          <cell r="W131">
            <v>-9815.9170575648222</v>
          </cell>
          <cell r="X131">
            <v>0</v>
          </cell>
          <cell r="Y131">
            <v>-9815.9170575648222</v>
          </cell>
          <cell r="AD131">
            <v>-9815.9170575648222</v>
          </cell>
          <cell r="AE131">
            <v>0</v>
          </cell>
        </row>
        <row r="132">
          <cell r="W132">
            <v>0</v>
          </cell>
          <cell r="X132">
            <v>0</v>
          </cell>
          <cell r="Y132">
            <v>0</v>
          </cell>
          <cell r="AD132">
            <v>0</v>
          </cell>
          <cell r="AE132">
            <v>0</v>
          </cell>
        </row>
        <row r="133">
          <cell r="W133">
            <v>-0.13243777454044903</v>
          </cell>
          <cell r="X133">
            <v>0</v>
          </cell>
          <cell r="Y133">
            <v>-0.13243777454044903</v>
          </cell>
          <cell r="AD133">
            <v>-0.13243777454044903</v>
          </cell>
          <cell r="AE133">
            <v>0</v>
          </cell>
        </row>
        <row r="136">
          <cell r="W136">
            <v>-802970.58227566222</v>
          </cell>
          <cell r="X136">
            <v>0</v>
          </cell>
          <cell r="Y136">
            <v>-802970.58227566234</v>
          </cell>
          <cell r="Z136">
            <v>0</v>
          </cell>
          <cell r="AA136">
            <v>0</v>
          </cell>
          <cell r="AB136">
            <v>0</v>
          </cell>
          <cell r="AD136">
            <v>-802970.58227566234</v>
          </cell>
          <cell r="AE136">
            <v>0</v>
          </cell>
        </row>
        <row r="139">
          <cell r="W139">
            <v>10417990.6501757</v>
          </cell>
          <cell r="X139">
            <v>1</v>
          </cell>
          <cell r="Y139">
            <v>10417989.6501757</v>
          </cell>
          <cell r="Z139">
            <v>0</v>
          </cell>
          <cell r="AA139">
            <v>0</v>
          </cell>
          <cell r="AB139">
            <v>0</v>
          </cell>
          <cell r="AD139">
            <v>10417988.6501757</v>
          </cell>
          <cell r="AE139">
            <v>1</v>
          </cell>
        </row>
        <row r="143">
          <cell r="W143">
            <v>0</v>
          </cell>
          <cell r="X143">
            <v>0</v>
          </cell>
          <cell r="Y143">
            <v>0</v>
          </cell>
          <cell r="AD143">
            <v>0</v>
          </cell>
          <cell r="AE143">
            <v>0</v>
          </cell>
        </row>
        <row r="144">
          <cell r="W144">
            <v>-341763.37369406311</v>
          </cell>
          <cell r="X144">
            <v>0</v>
          </cell>
          <cell r="Y144">
            <v>-341763.37369406311</v>
          </cell>
          <cell r="AD144">
            <v>-341763.37369406311</v>
          </cell>
          <cell r="AE144">
            <v>0</v>
          </cell>
        </row>
        <row r="145">
          <cell r="W145">
            <v>0</v>
          </cell>
          <cell r="X145">
            <v>0</v>
          </cell>
          <cell r="Y145">
            <v>0</v>
          </cell>
          <cell r="AD145">
            <v>0</v>
          </cell>
          <cell r="AE145">
            <v>0</v>
          </cell>
        </row>
        <row r="146">
          <cell r="W146">
            <v>0</v>
          </cell>
          <cell r="X146">
            <v>0</v>
          </cell>
          <cell r="Y146">
            <v>0</v>
          </cell>
          <cell r="AD146">
            <v>0</v>
          </cell>
          <cell r="AE146">
            <v>0</v>
          </cell>
        </row>
        <row r="147">
          <cell r="W147">
            <v>-26298.929328014961</v>
          </cell>
          <cell r="X147">
            <v>0</v>
          </cell>
          <cell r="Y147">
            <v>-26298.929328014961</v>
          </cell>
          <cell r="AD147">
            <v>-26298.929328014961</v>
          </cell>
          <cell r="AE147">
            <v>0</v>
          </cell>
        </row>
        <row r="150">
          <cell r="W150">
            <v>-368062.30302207806</v>
          </cell>
          <cell r="X150">
            <v>0</v>
          </cell>
          <cell r="Y150">
            <v>-368062.30302207806</v>
          </cell>
          <cell r="Z150">
            <v>0</v>
          </cell>
          <cell r="AA150">
            <v>0</v>
          </cell>
          <cell r="AB150">
            <v>0</v>
          </cell>
          <cell r="AD150">
            <v>-368062.30302207806</v>
          </cell>
          <cell r="AE150">
            <v>0</v>
          </cell>
        </row>
        <row r="154">
          <cell r="W154">
            <v>49201213.763820603</v>
          </cell>
          <cell r="X154">
            <v>1629169</v>
          </cell>
          <cell r="Y154">
            <v>47572043.763820603</v>
          </cell>
          <cell r="Z154">
            <v>0</v>
          </cell>
          <cell r="AA154">
            <v>0</v>
          </cell>
          <cell r="AB154">
            <v>0</v>
          </cell>
          <cell r="AD154">
            <v>47996037.721760526</v>
          </cell>
          <cell r="AE154">
            <v>-423993.95793991548</v>
          </cell>
        </row>
        <row r="158">
          <cell r="W158">
            <v>49999999.960928425</v>
          </cell>
          <cell r="X158">
            <v>1808882</v>
          </cell>
          <cell r="Y158">
            <v>48191117.960928425</v>
          </cell>
          <cell r="AD158">
            <v>48263200.320934229</v>
          </cell>
          <cell r="AE158">
            <v>-72082.36000580166</v>
          </cell>
        </row>
        <row r="160">
          <cell r="W160">
            <v>-0.37830052897334099</v>
          </cell>
          <cell r="X160">
            <v>0</v>
          </cell>
          <cell r="Y160">
            <v>-0.37830052897334099</v>
          </cell>
          <cell r="AD160">
            <v>-0.37830052897334099</v>
          </cell>
          <cell r="AE160">
            <v>0</v>
          </cell>
        </row>
        <row r="162">
          <cell r="W162">
            <v>-723655.91244965768</v>
          </cell>
          <cell r="X162">
            <v>-164059.47252747254</v>
          </cell>
          <cell r="Y162">
            <v>-559596.43992218515</v>
          </cell>
          <cell r="AD162">
            <v>-559596.43992218515</v>
          </cell>
        </row>
        <row r="164">
          <cell r="W164">
            <v>-56894</v>
          </cell>
          <cell r="X164">
            <v>-15655.318681318682</v>
          </cell>
          <cell r="Y164">
            <v>-41238.681318681316</v>
          </cell>
        </row>
        <row r="167">
          <cell r="W167">
            <v>49219449.670178249</v>
          </cell>
          <cell r="X167">
            <v>1629167.2087912087</v>
          </cell>
          <cell r="Y167">
            <v>47590282.461387031</v>
          </cell>
          <cell r="Z167">
            <v>0</v>
          </cell>
          <cell r="AA167">
            <v>0</v>
          </cell>
          <cell r="AB167">
            <v>0</v>
          </cell>
          <cell r="AD167">
            <v>47703603.50271152</v>
          </cell>
          <cell r="AE167">
            <v>-72082.36000580166</v>
          </cell>
        </row>
        <row r="169">
          <cell r="W169">
            <v>-18235</v>
          </cell>
          <cell r="X169">
            <v>0</v>
          </cell>
          <cell r="Y169">
            <v>-18235</v>
          </cell>
          <cell r="AD169">
            <v>-18235</v>
          </cell>
          <cell r="AE169">
            <v>0</v>
          </cell>
        </row>
        <row r="172">
          <cell r="W172">
            <v>49201214.670178249</v>
          </cell>
          <cell r="X172">
            <v>1629167.2087912087</v>
          </cell>
          <cell r="Y172">
            <v>47572047.461387031</v>
          </cell>
          <cell r="Z172">
            <v>0</v>
          </cell>
          <cell r="AA172">
            <v>0</v>
          </cell>
          <cell r="AB172">
            <v>0</v>
          </cell>
          <cell r="AD172">
            <v>47685368.50271152</v>
          </cell>
          <cell r="AE172">
            <v>-72082.36000580166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. By Concept r&amp;d"/>
      <sheetName val="Exp. By Funct"/>
      <sheetName val="Exp. By Concept"/>
      <sheetName val="HC By Funct"/>
      <sheetName val="Run Rate"/>
      <sheetName val="HC Goingc"/>
      <sheetName val="Opex"/>
      <sheetName val="b_UP LOBS"/>
      <sheetName val="buc up cocte by concept"/>
      <sheetName val="buck up run rate l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SALARY &amp; WELFARE</v>
          </cell>
          <cell r="C4">
            <v>414495.19</v>
          </cell>
          <cell r="D4">
            <v>29140.47</v>
          </cell>
          <cell r="F4">
            <v>443635.66000000003</v>
          </cell>
          <cell r="G4">
            <v>487517.64639555768</v>
          </cell>
          <cell r="H4">
            <v>37155.921516307812</v>
          </cell>
          <cell r="J4">
            <v>524673.56791186554</v>
          </cell>
          <cell r="K4">
            <v>0.85021576770513585</v>
          </cell>
          <cell r="L4">
            <v>0.78427525979163748</v>
          </cell>
          <cell r="M4" t="str">
            <v/>
          </cell>
          <cell r="N4">
            <v>0.84554604449698856</v>
          </cell>
          <cell r="O4">
            <v>621742.78500000003</v>
          </cell>
          <cell r="P4">
            <v>43710.705000000002</v>
          </cell>
          <cell r="Q4">
            <v>0</v>
          </cell>
          <cell r="R4">
            <v>665453.49</v>
          </cell>
          <cell r="S4">
            <v>-134225.13860444236</v>
          </cell>
          <cell r="T4">
            <v>-6554.7834836921902</v>
          </cell>
          <cell r="U4">
            <v>0</v>
          </cell>
          <cell r="V4">
            <v>-140779.92208813454</v>
          </cell>
        </row>
        <row r="5">
          <cell r="B5" t="str">
            <v>SUBCONTRACTORS</v>
          </cell>
          <cell r="F5">
            <v>0</v>
          </cell>
          <cell r="J5">
            <v>0</v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B6" t="str">
            <v>AGENT FEES</v>
          </cell>
          <cell r="C6">
            <v>21.29</v>
          </cell>
          <cell r="F6">
            <v>21.29</v>
          </cell>
          <cell r="G6">
            <v>248780.00000000003</v>
          </cell>
          <cell r="J6">
            <v>248780.00000000003</v>
          </cell>
          <cell r="K6">
            <v>8.5577618779644654E-5</v>
          </cell>
          <cell r="L6" t="str">
            <v/>
          </cell>
          <cell r="M6" t="str">
            <v/>
          </cell>
          <cell r="N6">
            <v>8.5577618779644654E-5</v>
          </cell>
          <cell r="O6">
            <v>31.934999999999999</v>
          </cell>
          <cell r="P6">
            <v>0</v>
          </cell>
          <cell r="Q6">
            <v>0</v>
          </cell>
          <cell r="R6">
            <v>31.934999999999999</v>
          </cell>
          <cell r="S6">
            <v>248748.06500000003</v>
          </cell>
          <cell r="T6">
            <v>0</v>
          </cell>
          <cell r="U6">
            <v>0</v>
          </cell>
          <cell r="V6">
            <v>248748.06500000003</v>
          </cell>
        </row>
        <row r="7">
          <cell r="B7" t="str">
            <v>TRAVELING</v>
          </cell>
          <cell r="C7">
            <v>37945.39</v>
          </cell>
          <cell r="D7">
            <v>1823.93</v>
          </cell>
          <cell r="F7">
            <v>39769.32</v>
          </cell>
          <cell r="G7">
            <v>39328.985702479338</v>
          </cell>
          <cell r="H7">
            <v>2922.0119999999997</v>
          </cell>
          <cell r="J7">
            <v>42250.997702479341</v>
          </cell>
          <cell r="K7">
            <v>0.96481994951646777</v>
          </cell>
          <cell r="L7">
            <v>0.6242034598078311</v>
          </cell>
          <cell r="M7" t="str">
            <v/>
          </cell>
          <cell r="N7">
            <v>0.94126345323358573</v>
          </cell>
          <cell r="O7">
            <v>56918.084999999999</v>
          </cell>
          <cell r="P7">
            <v>2735.895</v>
          </cell>
          <cell r="Q7">
            <v>0</v>
          </cell>
          <cell r="R7">
            <v>59653.979999999996</v>
          </cell>
          <cell r="S7">
            <v>-17589.099297520661</v>
          </cell>
          <cell r="T7">
            <v>186.11699999999973</v>
          </cell>
          <cell r="U7">
            <v>0</v>
          </cell>
          <cell r="V7">
            <v>-17402.982297520663</v>
          </cell>
        </row>
        <row r="8">
          <cell r="B8" t="str">
            <v>CONSULTING</v>
          </cell>
          <cell r="F8">
            <v>0</v>
          </cell>
          <cell r="G8">
            <v>7254.1600000000008</v>
          </cell>
          <cell r="H8">
            <v>-116.78</v>
          </cell>
          <cell r="J8">
            <v>7137.380000000001</v>
          </cell>
          <cell r="K8">
            <v>0</v>
          </cell>
          <cell r="L8" t="str">
            <v/>
          </cell>
          <cell r="M8" t="str">
            <v/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7254.1600000000008</v>
          </cell>
          <cell r="T8">
            <v>-116.78</v>
          </cell>
          <cell r="U8">
            <v>0</v>
          </cell>
          <cell r="V8">
            <v>7137.380000000001</v>
          </cell>
        </row>
        <row r="9">
          <cell r="B9" t="str">
            <v>MARKETING EXPENSES</v>
          </cell>
          <cell r="C9">
            <v>993.05</v>
          </cell>
          <cell r="D9">
            <v>48476.07</v>
          </cell>
          <cell r="F9">
            <v>49469.120000000003</v>
          </cell>
          <cell r="H9">
            <v>69205.582352941172</v>
          </cell>
          <cell r="J9">
            <v>69205.582352941172</v>
          </cell>
          <cell r="K9" t="str">
            <v/>
          </cell>
          <cell r="L9">
            <v>0.70046473639622242</v>
          </cell>
          <cell r="M9" t="str">
            <v/>
          </cell>
          <cell r="N9">
            <v>0.71481401236843445</v>
          </cell>
          <cell r="O9">
            <v>1489.5749999999998</v>
          </cell>
          <cell r="P9">
            <v>72714.104999999996</v>
          </cell>
          <cell r="Q9">
            <v>0</v>
          </cell>
          <cell r="R9">
            <v>74203.679999999993</v>
          </cell>
          <cell r="S9">
            <v>-1489.5749999999998</v>
          </cell>
          <cell r="T9">
            <v>-3508.5226470588241</v>
          </cell>
          <cell r="U9">
            <v>0</v>
          </cell>
          <cell r="V9">
            <v>-4998.0976470588239</v>
          </cell>
        </row>
        <row r="10">
          <cell r="B10" t="str">
            <v>BAD DEBT PROVISION</v>
          </cell>
          <cell r="C10">
            <v>7810.34</v>
          </cell>
          <cell r="F10">
            <v>7810.34</v>
          </cell>
          <cell r="G10">
            <v>78810</v>
          </cell>
          <cell r="J10">
            <v>78810</v>
          </cell>
          <cell r="K10">
            <v>9.910341327242736E-2</v>
          </cell>
          <cell r="L10" t="str">
            <v/>
          </cell>
          <cell r="M10" t="str">
            <v/>
          </cell>
          <cell r="N10">
            <v>9.910341327242736E-2</v>
          </cell>
          <cell r="O10">
            <v>11715.51</v>
          </cell>
          <cell r="P10">
            <v>0</v>
          </cell>
          <cell r="Q10">
            <v>0</v>
          </cell>
          <cell r="R10">
            <v>11715.51</v>
          </cell>
          <cell r="S10">
            <v>67094.490000000005</v>
          </cell>
          <cell r="T10">
            <v>0</v>
          </cell>
          <cell r="U10">
            <v>0</v>
          </cell>
          <cell r="V10">
            <v>67094.490000000005</v>
          </cell>
        </row>
        <row r="11">
          <cell r="B11" t="str">
            <v>OTHER PLAN</v>
          </cell>
          <cell r="C11">
            <v>8294.7900000000009</v>
          </cell>
          <cell r="D11">
            <v>2187.84</v>
          </cell>
          <cell r="F11">
            <v>10482.630000000001</v>
          </cell>
          <cell r="G11">
            <v>4501.9016528925622</v>
          </cell>
          <cell r="H11">
            <v>2631.6179999999995</v>
          </cell>
          <cell r="J11">
            <v>7133.5196528925617</v>
          </cell>
          <cell r="K11">
            <v>1.8425080420560569</v>
          </cell>
          <cell r="L11">
            <v>0.83136686251576053</v>
          </cell>
          <cell r="M11" t="str">
            <v/>
          </cell>
          <cell r="N11">
            <v>1.4694891876760181</v>
          </cell>
          <cell r="O11">
            <v>12442.185000000001</v>
          </cell>
          <cell r="P11">
            <v>3281.76</v>
          </cell>
          <cell r="Q11">
            <v>0</v>
          </cell>
          <cell r="R11">
            <v>15723.945000000002</v>
          </cell>
          <cell r="S11">
            <v>-7940.2833471074391</v>
          </cell>
          <cell r="T11">
            <v>-650.14200000000073</v>
          </cell>
          <cell r="U11">
            <v>0</v>
          </cell>
          <cell r="V11">
            <v>-8590.4253471074408</v>
          </cell>
        </row>
        <row r="12">
          <cell r="B12" t="str">
            <v>GENERAL EXPENSES</v>
          </cell>
          <cell r="C12">
            <v>72251.479999999923</v>
          </cell>
          <cell r="D12">
            <v>6009.89</v>
          </cell>
          <cell r="F12">
            <v>78261.369999999923</v>
          </cell>
          <cell r="G12">
            <v>93577.109008264466</v>
          </cell>
          <cell r="H12">
            <v>15045.795000000004</v>
          </cell>
          <cell r="J12">
            <v>108622.90400826446</v>
          </cell>
          <cell r="K12">
            <v>0.77210634914591003</v>
          </cell>
          <cell r="L12">
            <v>0.39943984349115474</v>
          </cell>
          <cell r="M12" t="str">
            <v/>
          </cell>
          <cell r="N12">
            <v>0.72048681366542622</v>
          </cell>
          <cell r="O12">
            <v>108377.21999999988</v>
          </cell>
          <cell r="P12">
            <v>9014.8350000000009</v>
          </cell>
          <cell r="Q12">
            <v>0</v>
          </cell>
          <cell r="R12">
            <v>117392.05499999989</v>
          </cell>
          <cell r="S12">
            <v>-14800.110991735419</v>
          </cell>
          <cell r="T12">
            <v>6030.9600000000028</v>
          </cell>
          <cell r="U12">
            <v>0</v>
          </cell>
          <cell r="V12">
            <v>-8769.150991735416</v>
          </cell>
        </row>
        <row r="13">
          <cell r="C13">
            <v>541811.52999999991</v>
          </cell>
          <cell r="D13">
            <v>87638.2</v>
          </cell>
          <cell r="E13">
            <v>0</v>
          </cell>
          <cell r="F13">
            <v>629449.72999999986</v>
          </cell>
          <cell r="G13">
            <v>959769.80275919416</v>
          </cell>
          <cell r="H13">
            <v>126844.14886924898</v>
          </cell>
          <cell r="I13">
            <v>0</v>
          </cell>
          <cell r="J13">
            <v>1086613.9516284431</v>
          </cell>
          <cell r="K13">
            <v>0.56452237655568349</v>
          </cell>
          <cell r="L13">
            <v>0.69091243688613102</v>
          </cell>
          <cell r="M13" t="str">
            <v/>
          </cell>
          <cell r="N13">
            <v>0.57927631893247955</v>
          </cell>
          <cell r="O13">
            <v>812717.29499999993</v>
          </cell>
          <cell r="P13">
            <v>131457.29999999999</v>
          </cell>
          <cell r="Q13">
            <v>0</v>
          </cell>
          <cell r="R13">
            <v>944174.59499999997</v>
          </cell>
          <cell r="S13">
            <v>147052.50775919415</v>
          </cell>
          <cell r="T13">
            <v>-4613.1511307510118</v>
          </cell>
          <cell r="U13">
            <v>0</v>
          </cell>
          <cell r="V13">
            <v>142439.35662844314</v>
          </cell>
        </row>
        <row r="14">
          <cell r="B14" t="str">
            <v>SALARY &amp; WELFARE</v>
          </cell>
          <cell r="C14">
            <v>18123.189999999999</v>
          </cell>
          <cell r="E14">
            <v>3119.2</v>
          </cell>
          <cell r="F14">
            <v>21242.39</v>
          </cell>
          <cell r="G14">
            <v>30733.597339526001</v>
          </cell>
          <cell r="H14">
            <v>0</v>
          </cell>
          <cell r="I14">
            <v>5366.1596403108761</v>
          </cell>
          <cell r="J14">
            <v>36099.756979836879</v>
          </cell>
          <cell r="K14">
            <v>0.58968658305066179</v>
          </cell>
          <cell r="L14" t="str">
            <v/>
          </cell>
          <cell r="M14">
            <v>0.58127230814536412</v>
          </cell>
          <cell r="N14">
            <v>0.58843581722349825</v>
          </cell>
          <cell r="O14">
            <v>27184.784999999996</v>
          </cell>
          <cell r="P14">
            <v>0</v>
          </cell>
          <cell r="Q14">
            <v>4678.7999999999993</v>
          </cell>
          <cell r="R14">
            <v>31863.584999999995</v>
          </cell>
          <cell r="S14">
            <v>3548.8123395260045</v>
          </cell>
          <cell r="T14">
            <v>0</v>
          </cell>
          <cell r="U14">
            <v>687.35964031087678</v>
          </cell>
          <cell r="V14">
            <v>4236.1719798368813</v>
          </cell>
        </row>
        <row r="15">
          <cell r="B15" t="str">
            <v>SUBCONTRACTORS</v>
          </cell>
          <cell r="C15">
            <v>0</v>
          </cell>
          <cell r="F15">
            <v>0</v>
          </cell>
          <cell r="J15">
            <v>0</v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 t="str">
            <v>AGENT FEES</v>
          </cell>
          <cell r="F16">
            <v>0</v>
          </cell>
          <cell r="G16">
            <v>38290.000000000007</v>
          </cell>
          <cell r="J16">
            <v>38290.000000000007</v>
          </cell>
          <cell r="K16">
            <v>0</v>
          </cell>
          <cell r="L16" t="str">
            <v/>
          </cell>
          <cell r="M16" t="str">
            <v/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38290.000000000007</v>
          </cell>
          <cell r="T16">
            <v>0</v>
          </cell>
          <cell r="U16">
            <v>0</v>
          </cell>
          <cell r="V16">
            <v>38290.000000000007</v>
          </cell>
        </row>
        <row r="17">
          <cell r="B17" t="str">
            <v>TRAVELING</v>
          </cell>
          <cell r="C17">
            <v>6006.25</v>
          </cell>
          <cell r="F17">
            <v>6006.25</v>
          </cell>
          <cell r="G17">
            <v>1506.6120000000001</v>
          </cell>
          <cell r="H17">
            <v>0</v>
          </cell>
          <cell r="I17">
            <v>80.234999999999999</v>
          </cell>
          <cell r="J17">
            <v>1586.847</v>
          </cell>
          <cell r="K17">
            <v>3.9865937613665627</v>
          </cell>
          <cell r="L17" t="str">
            <v/>
          </cell>
          <cell r="M17">
            <v>0</v>
          </cell>
          <cell r="N17">
            <v>3.7850214923051815</v>
          </cell>
          <cell r="O17">
            <v>9009.375</v>
          </cell>
          <cell r="P17">
            <v>0</v>
          </cell>
          <cell r="Q17">
            <v>0</v>
          </cell>
          <cell r="R17">
            <v>9009.375</v>
          </cell>
          <cell r="S17">
            <v>-7502.7629999999999</v>
          </cell>
          <cell r="T17">
            <v>0</v>
          </cell>
          <cell r="U17">
            <v>80.234999999999999</v>
          </cell>
          <cell r="V17">
            <v>-7422.5280000000002</v>
          </cell>
        </row>
        <row r="18">
          <cell r="B18" t="str">
            <v>CONSULTING</v>
          </cell>
          <cell r="C18">
            <v>20476.96</v>
          </cell>
          <cell r="F18">
            <v>20476.96</v>
          </cell>
          <cell r="G18">
            <v>13944.099999999999</v>
          </cell>
          <cell r="H18">
            <v>0</v>
          </cell>
          <cell r="I18">
            <v>1785.68</v>
          </cell>
          <cell r="J18">
            <v>15729.779999999999</v>
          </cell>
          <cell r="K18">
            <v>1.4685035247882618</v>
          </cell>
          <cell r="L18" t="str">
            <v/>
          </cell>
          <cell r="M18">
            <v>0</v>
          </cell>
          <cell r="N18">
            <v>1.3017957021649382</v>
          </cell>
          <cell r="O18">
            <v>30715.439999999999</v>
          </cell>
          <cell r="P18">
            <v>0</v>
          </cell>
          <cell r="Q18">
            <v>0</v>
          </cell>
          <cell r="R18">
            <v>30715.439999999999</v>
          </cell>
          <cell r="S18">
            <v>-16771.34</v>
          </cell>
          <cell r="T18">
            <v>0</v>
          </cell>
          <cell r="U18">
            <v>1785.68</v>
          </cell>
          <cell r="V18">
            <v>-14985.66</v>
          </cell>
        </row>
        <row r="19">
          <cell r="B19" t="str">
            <v>MARKETING EXPENSES</v>
          </cell>
          <cell r="C19">
            <v>5657.32</v>
          </cell>
          <cell r="F19">
            <v>5657.32</v>
          </cell>
          <cell r="H19">
            <v>0</v>
          </cell>
          <cell r="J19">
            <v>0</v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>
            <v>8485.98</v>
          </cell>
          <cell r="P19">
            <v>0</v>
          </cell>
          <cell r="Q19">
            <v>0</v>
          </cell>
          <cell r="R19">
            <v>8485.98</v>
          </cell>
          <cell r="S19">
            <v>-8485.98</v>
          </cell>
          <cell r="T19">
            <v>0</v>
          </cell>
          <cell r="U19">
            <v>0</v>
          </cell>
          <cell r="V19">
            <v>-8485.98</v>
          </cell>
        </row>
        <row r="20">
          <cell r="B20" t="str">
            <v>BAD DEBT PROVISION</v>
          </cell>
          <cell r="F20">
            <v>0</v>
          </cell>
          <cell r="G20">
            <v>6600.0000000000009</v>
          </cell>
          <cell r="J20">
            <v>6600.0000000000009</v>
          </cell>
          <cell r="K20">
            <v>0</v>
          </cell>
          <cell r="L20" t="str">
            <v/>
          </cell>
          <cell r="M20" t="str">
            <v/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6600.0000000000009</v>
          </cell>
          <cell r="T20">
            <v>0</v>
          </cell>
          <cell r="U20">
            <v>0</v>
          </cell>
          <cell r="V20">
            <v>6600.0000000000009</v>
          </cell>
        </row>
        <row r="21">
          <cell r="B21" t="str">
            <v>OTHER PLAN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 t="str">
            <v>GENERAL EXPENSES</v>
          </cell>
          <cell r="C22">
            <v>11777.39</v>
          </cell>
          <cell r="E22">
            <v>319.66000000000003</v>
          </cell>
          <cell r="F22">
            <v>12097.05</v>
          </cell>
          <cell r="G22">
            <v>44100.048000000003</v>
          </cell>
          <cell r="H22">
            <v>0</v>
          </cell>
          <cell r="I22">
            <v>395.01000000000005</v>
          </cell>
          <cell r="J22">
            <v>44495.058000000005</v>
          </cell>
          <cell r="K22">
            <v>0.26706070705410567</v>
          </cell>
          <cell r="L22" t="str">
            <v/>
          </cell>
          <cell r="M22">
            <v>0.80924533556112499</v>
          </cell>
          <cell r="N22">
            <v>0.27187401351404011</v>
          </cell>
          <cell r="O22">
            <v>17666.084999999999</v>
          </cell>
          <cell r="P22">
            <v>0</v>
          </cell>
          <cell r="Q22">
            <v>479.49</v>
          </cell>
          <cell r="R22">
            <v>18145.575000000001</v>
          </cell>
          <cell r="S22">
            <v>26433.963000000003</v>
          </cell>
          <cell r="T22">
            <v>0</v>
          </cell>
          <cell r="U22">
            <v>-84.479999999999961</v>
          </cell>
          <cell r="V22">
            <v>26349.483000000004</v>
          </cell>
        </row>
        <row r="23">
          <cell r="C23">
            <v>62041.109999999993</v>
          </cell>
          <cell r="D23">
            <v>0</v>
          </cell>
          <cell r="E23">
            <v>3438.8599999999997</v>
          </cell>
          <cell r="F23">
            <v>65479.969999999994</v>
          </cell>
          <cell r="G23">
            <v>135174.357339526</v>
          </cell>
          <cell r="H23">
            <v>0</v>
          </cell>
          <cell r="I23">
            <v>7627.0846403108762</v>
          </cell>
          <cell r="J23">
            <v>142801.44197983688</v>
          </cell>
          <cell r="K23">
            <v>0.45897100027757043</v>
          </cell>
          <cell r="L23" t="str">
            <v/>
          </cell>
          <cell r="M23">
            <v>0.45087476567715568</v>
          </cell>
          <cell r="N23">
            <v>0.45853857700712547</v>
          </cell>
          <cell r="O23">
            <v>93061.664999999979</v>
          </cell>
          <cell r="P23">
            <v>0</v>
          </cell>
          <cell r="Q23">
            <v>5158.2899999999991</v>
          </cell>
          <cell r="R23">
            <v>98219.954999999973</v>
          </cell>
          <cell r="S23">
            <v>42112.692339526016</v>
          </cell>
          <cell r="T23">
            <v>0</v>
          </cell>
          <cell r="U23">
            <v>2468.7946403108767</v>
          </cell>
          <cell r="V23">
            <v>44581.486979836896</v>
          </cell>
        </row>
        <row r="34">
          <cell r="B34" t="str">
            <v>SALARY &amp; WELFARE</v>
          </cell>
          <cell r="C34">
            <v>40973.74</v>
          </cell>
          <cell r="E34">
            <v>3948.81</v>
          </cell>
          <cell r="F34">
            <v>44922.549999999996</v>
          </cell>
          <cell r="G34">
            <v>36735.599163493658</v>
          </cell>
          <cell r="H34">
            <v>0</v>
          </cell>
          <cell r="I34">
            <v>7233.1024914062928</v>
          </cell>
          <cell r="J34">
            <v>43968.701654899953</v>
          </cell>
          <cell r="K34">
            <v>1.1153687685246205</v>
          </cell>
          <cell r="L34" t="str">
            <v/>
          </cell>
          <cell r="M34">
            <v>0.54593585597488947</v>
          </cell>
          <cell r="N34">
            <v>1.021693802846092</v>
          </cell>
          <cell r="O34">
            <v>61460.61</v>
          </cell>
          <cell r="P34">
            <v>0</v>
          </cell>
          <cell r="Q34">
            <v>5923.2150000000001</v>
          </cell>
          <cell r="R34">
            <v>67383.824999999997</v>
          </cell>
          <cell r="S34">
            <v>-24725.010836506342</v>
          </cell>
          <cell r="T34">
            <v>0</v>
          </cell>
          <cell r="U34">
            <v>1309.8874914062926</v>
          </cell>
          <cell r="V34">
            <v>-23415.123345100052</v>
          </cell>
        </row>
        <row r="35">
          <cell r="B35" t="str">
            <v>SUBCONTRACTORS</v>
          </cell>
          <cell r="F35">
            <v>0</v>
          </cell>
          <cell r="J35">
            <v>0</v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AGENT FEES</v>
          </cell>
          <cell r="F36">
            <v>0</v>
          </cell>
          <cell r="G36">
            <v>23939.999999999996</v>
          </cell>
          <cell r="J36">
            <v>23939.999999999996</v>
          </cell>
          <cell r="K36">
            <v>0</v>
          </cell>
          <cell r="L36" t="str">
            <v/>
          </cell>
          <cell r="M36" t="str">
            <v/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23939.999999999996</v>
          </cell>
          <cell r="T36">
            <v>0</v>
          </cell>
          <cell r="U36">
            <v>0</v>
          </cell>
          <cell r="V36">
            <v>23939.999999999996</v>
          </cell>
        </row>
        <row r="37">
          <cell r="B37" t="str">
            <v>TRAVELING</v>
          </cell>
          <cell r="C37">
            <v>4930.58</v>
          </cell>
          <cell r="E37">
            <v>2862.38</v>
          </cell>
          <cell r="F37">
            <v>7792.96</v>
          </cell>
          <cell r="G37">
            <v>4291.66</v>
          </cell>
          <cell r="H37">
            <v>0</v>
          </cell>
          <cell r="I37">
            <v>3779.9300000000003</v>
          </cell>
          <cell r="J37">
            <v>8071.59</v>
          </cell>
          <cell r="K37">
            <v>1.1488747943686126</v>
          </cell>
          <cell r="L37" t="str">
            <v/>
          </cell>
          <cell r="M37">
            <v>0.75725740952874787</v>
          </cell>
          <cell r="N37">
            <v>0.96548015942336018</v>
          </cell>
          <cell r="O37">
            <v>7395.87</v>
          </cell>
          <cell r="P37">
            <v>0</v>
          </cell>
          <cell r="Q37">
            <v>4293.57</v>
          </cell>
          <cell r="R37">
            <v>11689.439999999999</v>
          </cell>
          <cell r="S37">
            <v>-3104.21</v>
          </cell>
          <cell r="T37">
            <v>0</v>
          </cell>
          <cell r="U37">
            <v>-513.63999999999942</v>
          </cell>
          <cell r="V37">
            <v>-3617.8499999999995</v>
          </cell>
        </row>
        <row r="38">
          <cell r="B38" t="str">
            <v>CONSULTING</v>
          </cell>
          <cell r="E38">
            <v>2263.04</v>
          </cell>
          <cell r="F38">
            <v>2263.04</v>
          </cell>
          <cell r="G38">
            <v>0</v>
          </cell>
          <cell r="H38">
            <v>0</v>
          </cell>
          <cell r="I38">
            <v>3087.03</v>
          </cell>
          <cell r="J38">
            <v>3087.03</v>
          </cell>
          <cell r="K38" t="str">
            <v/>
          </cell>
          <cell r="L38" t="str">
            <v/>
          </cell>
          <cell r="M38">
            <v>0.73308001541935119</v>
          </cell>
          <cell r="N38">
            <v>0.73308001541935119</v>
          </cell>
          <cell r="O38">
            <v>0</v>
          </cell>
          <cell r="P38">
            <v>0</v>
          </cell>
          <cell r="Q38">
            <v>3394.56</v>
          </cell>
          <cell r="R38">
            <v>3394.56</v>
          </cell>
          <cell r="S38">
            <v>0</v>
          </cell>
          <cell r="T38">
            <v>0</v>
          </cell>
          <cell r="U38">
            <v>-307.52999999999975</v>
          </cell>
          <cell r="V38">
            <v>-307.52999999999975</v>
          </cell>
        </row>
        <row r="39">
          <cell r="B39" t="str">
            <v>MARKETING EXPENSES</v>
          </cell>
          <cell r="D39">
            <v>9055.77</v>
          </cell>
          <cell r="F39">
            <v>9055.77</v>
          </cell>
          <cell r="H39">
            <v>20072.405000000002</v>
          </cell>
          <cell r="J39">
            <v>20072.405000000002</v>
          </cell>
          <cell r="K39" t="str">
            <v/>
          </cell>
          <cell r="L39">
            <v>0.45115520536776732</v>
          </cell>
          <cell r="M39" t="str">
            <v/>
          </cell>
          <cell r="N39">
            <v>0.45115520536776732</v>
          </cell>
          <cell r="O39">
            <v>0</v>
          </cell>
          <cell r="P39">
            <v>13583.655000000001</v>
          </cell>
          <cell r="Q39">
            <v>0</v>
          </cell>
          <cell r="R39">
            <v>13583.655000000001</v>
          </cell>
          <cell r="S39">
            <v>0</v>
          </cell>
          <cell r="T39">
            <v>6488.7500000000018</v>
          </cell>
          <cell r="U39">
            <v>0</v>
          </cell>
          <cell r="V39">
            <v>6488.7500000000018</v>
          </cell>
        </row>
        <row r="40">
          <cell r="B40" t="str">
            <v>BAD DEBT PROVISION</v>
          </cell>
          <cell r="F40">
            <v>0</v>
          </cell>
          <cell r="G40">
            <v>5550</v>
          </cell>
          <cell r="J40">
            <v>5550</v>
          </cell>
          <cell r="K40">
            <v>0</v>
          </cell>
          <cell r="L40" t="str">
            <v/>
          </cell>
          <cell r="M40" t="str">
            <v/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5550</v>
          </cell>
          <cell r="T40">
            <v>0</v>
          </cell>
          <cell r="U40">
            <v>0</v>
          </cell>
          <cell r="V40">
            <v>5550</v>
          </cell>
        </row>
        <row r="41">
          <cell r="B41" t="str">
            <v>OTHER PLAN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GENERAL EXPENSES</v>
          </cell>
          <cell r="C42">
            <v>13311.21</v>
          </cell>
          <cell r="E42">
            <v>5523.97</v>
          </cell>
          <cell r="F42">
            <v>18835.18</v>
          </cell>
          <cell r="G42">
            <v>17843.5</v>
          </cell>
          <cell r="H42">
            <v>0</v>
          </cell>
          <cell r="I42">
            <v>10080.439999999999</v>
          </cell>
          <cell r="J42">
            <v>27923.94</v>
          </cell>
          <cell r="K42">
            <v>0.74599770224451478</v>
          </cell>
          <cell r="L42" t="str">
            <v/>
          </cell>
          <cell r="M42">
            <v>0.54798897667165336</v>
          </cell>
          <cell r="N42">
            <v>0.67451727800589745</v>
          </cell>
          <cell r="O42">
            <v>19966.814999999999</v>
          </cell>
          <cell r="P42">
            <v>0</v>
          </cell>
          <cell r="Q42">
            <v>8285.9549999999999</v>
          </cell>
          <cell r="R42">
            <v>28252.769999999997</v>
          </cell>
          <cell r="S42">
            <v>-2123.3149999999987</v>
          </cell>
          <cell r="T42">
            <v>0</v>
          </cell>
          <cell r="U42">
            <v>1794.4849999999988</v>
          </cell>
          <cell r="V42">
            <v>-328.82999999999993</v>
          </cell>
        </row>
        <row r="43">
          <cell r="C43">
            <v>59215.53</v>
          </cell>
          <cell r="D43">
            <v>9055.77</v>
          </cell>
          <cell r="E43">
            <v>14598.2</v>
          </cell>
          <cell r="F43">
            <v>82869.5</v>
          </cell>
          <cell r="G43">
            <v>88360.759163493654</v>
          </cell>
          <cell r="H43">
            <v>20072.405000000002</v>
          </cell>
          <cell r="I43">
            <v>24180.502491406292</v>
          </cell>
          <cell r="J43">
            <v>132613.66665489995</v>
          </cell>
          <cell r="K43">
            <v>0.67015641966626471</v>
          </cell>
          <cell r="L43">
            <v>0.45115520536776732</v>
          </cell>
          <cell r="M43">
            <v>0.60371780963560107</v>
          </cell>
          <cell r="N43">
            <v>0.62489411604650813</v>
          </cell>
          <cell r="O43">
            <v>88823.294999999998</v>
          </cell>
          <cell r="P43">
            <v>13583.655000000001</v>
          </cell>
          <cell r="Q43">
            <v>21897.3</v>
          </cell>
          <cell r="R43">
            <v>124304.25</v>
          </cell>
          <cell r="S43">
            <v>-462.53583650634482</v>
          </cell>
          <cell r="T43">
            <v>6488.7500000000018</v>
          </cell>
          <cell r="U43">
            <v>2283.2024914062922</v>
          </cell>
          <cell r="V43">
            <v>8309.4166548999492</v>
          </cell>
        </row>
        <row r="84">
          <cell r="B84" t="str">
            <v>SALARY &amp; WELFARE</v>
          </cell>
          <cell r="C84">
            <v>111795.79</v>
          </cell>
          <cell r="D84">
            <v>1693.68</v>
          </cell>
          <cell r="E84">
            <v>18404.38</v>
          </cell>
          <cell r="F84">
            <v>131893.84999999998</v>
          </cell>
          <cell r="G84">
            <v>26712.361124859544</v>
          </cell>
          <cell r="H84">
            <v>0</v>
          </cell>
          <cell r="I84">
            <v>7632.1031785312989</v>
          </cell>
          <cell r="J84">
            <v>34344.464303390843</v>
          </cell>
          <cell r="K84">
            <v>4.1851706585367534</v>
          </cell>
          <cell r="L84" t="str">
            <v/>
          </cell>
          <cell r="M84">
            <v>2.4114427661002469</v>
          </cell>
          <cell r="N84">
            <v>3.8403234021902635</v>
          </cell>
          <cell r="O84">
            <v>167693.685</v>
          </cell>
          <cell r="P84">
            <v>2540.52</v>
          </cell>
          <cell r="Q84">
            <v>27606.57</v>
          </cell>
          <cell r="R84">
            <v>197840.77499999999</v>
          </cell>
          <cell r="S84">
            <v>-140981.32387514046</v>
          </cell>
          <cell r="T84">
            <v>-2540.52</v>
          </cell>
          <cell r="U84">
            <v>-19974.466821468701</v>
          </cell>
          <cell r="V84">
            <v>-163496.31069660914</v>
          </cell>
        </row>
        <row r="85">
          <cell r="B85" t="str">
            <v>SUBCONTRACTORS</v>
          </cell>
          <cell r="F85">
            <v>0</v>
          </cell>
          <cell r="J85">
            <v>0</v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B86" t="str">
            <v>AGENT FEES</v>
          </cell>
          <cell r="F86">
            <v>0</v>
          </cell>
          <cell r="G86">
            <v>0</v>
          </cell>
          <cell r="J86">
            <v>0</v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B87" t="str">
            <v>TRAVELING</v>
          </cell>
          <cell r="C87">
            <v>5023.8100000000004</v>
          </cell>
          <cell r="D87">
            <v>72.099999999999994</v>
          </cell>
          <cell r="E87">
            <v>7590.77</v>
          </cell>
          <cell r="F87">
            <v>12686.68</v>
          </cell>
          <cell r="G87">
            <v>1743.3179999999998</v>
          </cell>
          <cell r="H87">
            <v>0</v>
          </cell>
          <cell r="I87">
            <v>949.36500000000001</v>
          </cell>
          <cell r="J87">
            <v>2692.683</v>
          </cell>
          <cell r="K87">
            <v>2.8817519236306866</v>
          </cell>
          <cell r="L87" t="str">
            <v/>
          </cell>
          <cell r="M87">
            <v>7.9956286570497124</v>
          </cell>
          <cell r="N87">
            <v>4.711538640085001</v>
          </cell>
          <cell r="O87">
            <v>7535.7150000000001</v>
          </cell>
          <cell r="P87">
            <v>108.14999999999999</v>
          </cell>
          <cell r="Q87">
            <v>11386.155000000001</v>
          </cell>
          <cell r="R87">
            <v>19030.02</v>
          </cell>
          <cell r="S87">
            <v>-5792.3970000000008</v>
          </cell>
          <cell r="T87">
            <v>-108.14999999999999</v>
          </cell>
          <cell r="U87">
            <v>-10436.790000000001</v>
          </cell>
          <cell r="V87">
            <v>-16337.337000000001</v>
          </cell>
        </row>
        <row r="88">
          <cell r="B88" t="str">
            <v>CONSULTING</v>
          </cell>
          <cell r="E88">
            <v>8628.61</v>
          </cell>
          <cell r="F88">
            <v>8628.61</v>
          </cell>
          <cell r="G88">
            <v>0</v>
          </cell>
          <cell r="H88">
            <v>0</v>
          </cell>
          <cell r="I88">
            <v>5384.6299999999992</v>
          </cell>
          <cell r="J88">
            <v>5384.6299999999992</v>
          </cell>
          <cell r="K88" t="str">
            <v/>
          </cell>
          <cell r="L88" t="str">
            <v/>
          </cell>
          <cell r="M88">
            <v>1.6024517933451328</v>
          </cell>
          <cell r="N88">
            <v>1.6024517933451328</v>
          </cell>
          <cell r="O88">
            <v>0</v>
          </cell>
          <cell r="P88">
            <v>0</v>
          </cell>
          <cell r="Q88">
            <v>12942.915000000001</v>
          </cell>
          <cell r="R88">
            <v>12942.915000000001</v>
          </cell>
          <cell r="S88">
            <v>0</v>
          </cell>
          <cell r="T88">
            <v>0</v>
          </cell>
          <cell r="U88">
            <v>-7558.2850000000017</v>
          </cell>
          <cell r="V88">
            <v>-7558.2850000000017</v>
          </cell>
        </row>
        <row r="89">
          <cell r="B89" t="str">
            <v>MARKETING EXPENSES</v>
          </cell>
          <cell r="C89">
            <v>149.66</v>
          </cell>
          <cell r="D89">
            <v>8636.6299999999992</v>
          </cell>
          <cell r="F89">
            <v>8786.2899999999991</v>
          </cell>
          <cell r="H89">
            <v>0</v>
          </cell>
          <cell r="J89">
            <v>0</v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>
            <v>224.49</v>
          </cell>
          <cell r="P89">
            <v>12954.945</v>
          </cell>
          <cell r="Q89">
            <v>0</v>
          </cell>
          <cell r="R89">
            <v>13179.434999999999</v>
          </cell>
          <cell r="S89">
            <v>-224.49</v>
          </cell>
          <cell r="T89">
            <v>-12954.945</v>
          </cell>
          <cell r="U89">
            <v>0</v>
          </cell>
          <cell r="V89">
            <v>-13179.434999999999</v>
          </cell>
        </row>
        <row r="90">
          <cell r="B90" t="str">
            <v>BAD DEBT PROVISION</v>
          </cell>
          <cell r="F90">
            <v>0</v>
          </cell>
          <cell r="G90">
            <v>0</v>
          </cell>
          <cell r="J90">
            <v>0</v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B91" t="str">
            <v>OTHER PLAN</v>
          </cell>
          <cell r="F91">
            <v>0</v>
          </cell>
          <cell r="G91">
            <v>288.37200000000001</v>
          </cell>
          <cell r="H91">
            <v>0</v>
          </cell>
          <cell r="I91">
            <v>0</v>
          </cell>
          <cell r="J91">
            <v>288.37200000000001</v>
          </cell>
          <cell r="K91">
            <v>0</v>
          </cell>
          <cell r="L91" t="str">
            <v/>
          </cell>
          <cell r="M91" t="str">
            <v/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288.37200000000001</v>
          </cell>
          <cell r="T91">
            <v>0</v>
          </cell>
          <cell r="U91">
            <v>0</v>
          </cell>
          <cell r="V91">
            <v>288.37200000000001</v>
          </cell>
        </row>
        <row r="92">
          <cell r="B92" t="str">
            <v>GENERAL EXPENSES</v>
          </cell>
          <cell r="C92">
            <v>12395.91</v>
          </cell>
          <cell r="E92">
            <v>8717.51</v>
          </cell>
          <cell r="F92">
            <v>21113.42</v>
          </cell>
          <cell r="G92">
            <v>5779.0259999999998</v>
          </cell>
          <cell r="H92">
            <v>0</v>
          </cell>
          <cell r="I92">
            <v>6921.7837499999887</v>
          </cell>
          <cell r="J92">
            <v>12700.809749999989</v>
          </cell>
          <cell r="K92">
            <v>2.1449825628055663</v>
          </cell>
          <cell r="L92" t="str">
            <v/>
          </cell>
          <cell r="M92">
            <v>1.259431140130608</v>
          </cell>
          <cell r="N92">
            <v>1.6623680234246494</v>
          </cell>
          <cell r="O92">
            <v>18593.864999999998</v>
          </cell>
          <cell r="P92">
            <v>0</v>
          </cell>
          <cell r="Q92">
            <v>13076.264999999999</v>
          </cell>
          <cell r="R92">
            <v>31670.129999999997</v>
          </cell>
          <cell r="S92">
            <v>-12814.838999999998</v>
          </cell>
          <cell r="T92">
            <v>0</v>
          </cell>
          <cell r="U92">
            <v>-6154.4812500000107</v>
          </cell>
          <cell r="V92">
            <v>-18969.320250000008</v>
          </cell>
        </row>
        <row r="93">
          <cell r="C93">
            <v>129365.17</v>
          </cell>
          <cell r="D93">
            <v>10402.41</v>
          </cell>
          <cell r="E93">
            <v>43341.270000000004</v>
          </cell>
          <cell r="F93">
            <v>183108.84999999998</v>
          </cell>
          <cell r="G93">
            <v>34523.077124859541</v>
          </cell>
          <cell r="H93">
            <v>0</v>
          </cell>
          <cell r="I93">
            <v>20887.881928531286</v>
          </cell>
          <cell r="J93">
            <v>55410.959053390827</v>
          </cell>
          <cell r="K93">
            <v>3.7472085565294559</v>
          </cell>
          <cell r="L93" t="str">
            <v/>
          </cell>
          <cell r="M93">
            <v>2.0749480559251472</v>
          </cell>
          <cell r="N93">
            <v>3.3045602012332393</v>
          </cell>
          <cell r="O93">
            <v>194047.75499999998</v>
          </cell>
          <cell r="P93">
            <v>15603.615</v>
          </cell>
          <cell r="Q93">
            <v>65011.904999999999</v>
          </cell>
          <cell r="R93">
            <v>274663.27499999997</v>
          </cell>
          <cell r="S93">
            <v>-159524.67787514045</v>
          </cell>
          <cell r="T93">
            <v>-15603.615</v>
          </cell>
          <cell r="U93">
            <v>-44124.023071468713</v>
          </cell>
          <cell r="V93">
            <v>-219252.31594660916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01"/>
      <sheetName val="TOTAL NA"/>
      <sheetName val="NA Mktg (605)"/>
      <sheetName val="NA Prod Mktg (608)"/>
      <sheetName val="NA SALES"/>
      <sheetName val="NA Sales Admin 505"/>
      <sheetName val="Sales FS 510"/>
      <sheetName val="NA field sales 511"/>
      <sheetName val="Sales Consulting 520"/>
      <sheetName val="Alliances 530"/>
      <sheetName val="Sales Comp Plan"/>
      <sheetName val="NA SERVICES"/>
      <sheetName val="Services Admin"/>
      <sheetName val="Delivery - US"/>
      <sheetName val="Training - US"/>
      <sheetName val="Support - US"/>
      <sheetName val="NA ENG"/>
      <sheetName val="CTO"/>
      <sheetName val="Eng Admin"/>
      <sheetName val="White Spider"/>
      <sheetName val="Eng Staff"/>
      <sheetName val="QA"/>
      <sheetName val="Operations"/>
      <sheetName val="App Dev"/>
      <sheetName val="Tech Comm"/>
      <sheetName val="Config Mgt"/>
      <sheetName val="Sustaining"/>
      <sheetName val="Process Office"/>
      <sheetName val="NA G&amp;A"/>
      <sheetName val="CEO"/>
      <sheetName val="Finance"/>
      <sheetName val="Legal"/>
      <sheetName val="HR"/>
      <sheetName val="IS"/>
      <sheetName val="Facilities"/>
      <sheetName val="Housing"/>
      <sheetName val="Benefits"/>
      <sheetName val="depreciation 1999"/>
      <sheetName val="New Hires"/>
      <sheetName val="Allocations"/>
      <sheetName val="Headcount"/>
      <sheetName val="Capital Additions - NA"/>
      <sheetName val="Capital Additions WW"/>
      <sheetName val="Rents"/>
      <sheetName val="Consultants - Eng"/>
      <sheetName val="[Sa"/>
      <sheetName val="Add-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HR"/>
      <sheetName val="Ven Fdng"/>
      <sheetName val="Cash Flow"/>
      <sheetName val="Var Sum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  <sheetName val="capg"/>
    </sheetNames>
    <sheetDataSet>
      <sheetData sheetId="0">
        <row r="2">
          <cell r="P2" t="str">
            <v>USD</v>
          </cell>
        </row>
        <row r="24">
          <cell r="R24" t="str">
            <v>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PL"/>
      <sheetName val="BS"/>
      <sheetName val="CF"/>
      <sheetName val="ENGINE"/>
      <sheetName val="Price Target"/>
      <sheetName val="DCF"/>
      <sheetName val="Charts"/>
      <sheetName val="CUS Image"/>
      <sheetName val="Interactive Model"/>
      <sheetName val="parametros"/>
    </sheetNames>
    <sheetDataSet>
      <sheetData sheetId="0" refreshError="1">
        <row r="1">
          <cell r="B1" t="str">
            <v>Eyretel</v>
          </cell>
        </row>
        <row r="7">
          <cell r="H7" t="str">
            <v>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"/>
      <sheetName val="XXXXXXXXXXX0"/>
      <sheetName val="Scheme"/>
      <sheetName val="querries"/>
      <sheetName val="p&amp;l"/>
      <sheetName val="BS"/>
      <sheetName val="Cashflow"/>
      <sheetName val="WCL"/>
      <sheetName val="repayment"/>
      <sheetName val="p_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Costing"/>
      <sheetName val="D&amp;C_Pkg"/>
      <sheetName val="CostDetails"/>
      <sheetName val="sortpart"/>
      <sheetName val="Yarn Rates"/>
      <sheetName val="QUATERLY YARN RATES"/>
    </sheetNames>
    <sheetDataSet>
      <sheetData sheetId="0"/>
      <sheetData sheetId="1" refreshError="1">
        <row r="4">
          <cell r="L4" t="str">
            <v>Key -2</v>
          </cell>
          <cell r="M4" t="str">
            <v>Dyes</v>
          </cell>
          <cell r="N4" t="str">
            <v>Chemical</v>
          </cell>
          <cell r="O4" t="str">
            <v>PTR</v>
          </cell>
          <cell r="P4" t="str">
            <v>CDR</v>
          </cell>
          <cell r="Q4" t="str">
            <v>FSG</v>
          </cell>
          <cell r="R4" t="str">
            <v>Dyes</v>
          </cell>
          <cell r="S4" t="str">
            <v>Chem</v>
          </cell>
          <cell r="T4" t="str">
            <v>Total</v>
          </cell>
          <cell r="U4" t="str">
            <v>Pkg Cost</v>
          </cell>
        </row>
        <row r="5">
          <cell r="L5" t="str">
            <v>ExportTargetWaverlyUSABath76x142L</v>
          </cell>
          <cell r="M5">
            <v>1.21</v>
          </cell>
          <cell r="N5">
            <v>9.81</v>
          </cell>
          <cell r="R5">
            <v>1.21</v>
          </cell>
          <cell r="S5">
            <v>9.81</v>
          </cell>
          <cell r="T5">
            <v>11.02</v>
          </cell>
          <cell r="U5">
            <v>8.43</v>
          </cell>
        </row>
        <row r="6">
          <cell r="L6" t="str">
            <v>ExportTargetWaverlyUSABath76x142M</v>
          </cell>
          <cell r="M6">
            <v>4.22</v>
          </cell>
          <cell r="N6">
            <v>9.7200000000000006</v>
          </cell>
          <cell r="R6">
            <v>4.22</v>
          </cell>
          <cell r="S6">
            <v>9.7200000000000006</v>
          </cell>
          <cell r="T6">
            <v>13.940000000000001</v>
          </cell>
          <cell r="U6">
            <v>8.43</v>
          </cell>
        </row>
        <row r="7">
          <cell r="L7" t="str">
            <v>ExportTargetWaverlyUSABath76x142D</v>
          </cell>
          <cell r="M7">
            <v>14.66</v>
          </cell>
          <cell r="N7">
            <v>9.98</v>
          </cell>
          <cell r="R7">
            <v>14.66</v>
          </cell>
          <cell r="S7">
            <v>9.98</v>
          </cell>
          <cell r="T7">
            <v>24.64</v>
          </cell>
          <cell r="U7">
            <v>8.43</v>
          </cell>
        </row>
        <row r="8">
          <cell r="L8" t="str">
            <v>ExportTargetWaverlyUSAHand41x76L</v>
          </cell>
          <cell r="M8">
            <v>1.21</v>
          </cell>
          <cell r="N8">
            <v>9.81</v>
          </cell>
          <cell r="R8">
            <v>1.21</v>
          </cell>
          <cell r="S8">
            <v>9.81</v>
          </cell>
          <cell r="T8">
            <v>11.02</v>
          </cell>
          <cell r="U8">
            <v>19.39</v>
          </cell>
        </row>
        <row r="9">
          <cell r="L9" t="str">
            <v>ExportTargetWaverlyUSAHand41x76M</v>
          </cell>
          <cell r="M9">
            <v>4.22</v>
          </cell>
          <cell r="N9">
            <v>9.7200000000000006</v>
          </cell>
          <cell r="R9">
            <v>4.22</v>
          </cell>
          <cell r="S9">
            <v>9.7200000000000006</v>
          </cell>
          <cell r="T9">
            <v>13.940000000000001</v>
          </cell>
          <cell r="U9">
            <v>19.39</v>
          </cell>
        </row>
        <row r="10">
          <cell r="L10" t="str">
            <v>ExportTargetWaverlyUSAHand41x76D</v>
          </cell>
          <cell r="M10">
            <v>14.66</v>
          </cell>
          <cell r="N10">
            <v>9.98</v>
          </cell>
          <cell r="R10">
            <v>14.66</v>
          </cell>
          <cell r="S10">
            <v>9.98</v>
          </cell>
          <cell r="T10">
            <v>24.64</v>
          </cell>
          <cell r="U10">
            <v>19.39</v>
          </cell>
        </row>
        <row r="11">
          <cell r="L11" t="str">
            <v>ExportTargetWaverlyUSAWash30x30L</v>
          </cell>
          <cell r="M11">
            <v>1.21</v>
          </cell>
          <cell r="N11">
            <v>9.81</v>
          </cell>
          <cell r="R11">
            <v>1.21</v>
          </cell>
          <cell r="S11">
            <v>9.81</v>
          </cell>
          <cell r="T11">
            <v>11.02</v>
          </cell>
          <cell r="U11">
            <v>49.08</v>
          </cell>
        </row>
        <row r="12">
          <cell r="L12" t="str">
            <v>ExportTargetWaverlyUSAWash30x30M</v>
          </cell>
          <cell r="M12">
            <v>4.22</v>
          </cell>
          <cell r="N12">
            <v>9.7200000000000006</v>
          </cell>
          <cell r="R12">
            <v>4.22</v>
          </cell>
          <cell r="S12">
            <v>9.7200000000000006</v>
          </cell>
          <cell r="T12">
            <v>13.940000000000001</v>
          </cell>
          <cell r="U12">
            <v>49.08</v>
          </cell>
        </row>
        <row r="13">
          <cell r="L13" t="str">
            <v>ExportTargetWaverlyUSAWash30x30D</v>
          </cell>
          <cell r="M13">
            <v>14.66</v>
          </cell>
          <cell r="N13">
            <v>9.98</v>
          </cell>
          <cell r="R13">
            <v>14.66</v>
          </cell>
          <cell r="S13">
            <v>9.98</v>
          </cell>
          <cell r="T13">
            <v>24.64</v>
          </cell>
          <cell r="U13">
            <v>49.08</v>
          </cell>
        </row>
        <row r="14">
          <cell r="L14" t="str">
            <v>ExportWalmartHome TrendsUSABath76x132L</v>
          </cell>
          <cell r="M14">
            <v>1.21</v>
          </cell>
          <cell r="N14">
            <v>9.81</v>
          </cell>
          <cell r="R14">
            <v>1.21</v>
          </cell>
          <cell r="S14">
            <v>9.81</v>
          </cell>
          <cell r="T14">
            <v>11.02</v>
          </cell>
          <cell r="U14">
            <v>7.81</v>
          </cell>
        </row>
        <row r="15">
          <cell r="L15" t="str">
            <v>ExportWalmartHome TrendsUSABath76x132M</v>
          </cell>
          <cell r="M15">
            <v>4.22</v>
          </cell>
          <cell r="N15">
            <v>9.7200000000000006</v>
          </cell>
          <cell r="R15">
            <v>4.22</v>
          </cell>
          <cell r="S15">
            <v>9.7200000000000006</v>
          </cell>
          <cell r="T15">
            <v>13.940000000000001</v>
          </cell>
          <cell r="U15">
            <v>7.81</v>
          </cell>
        </row>
        <row r="16">
          <cell r="L16" t="str">
            <v>ExportWalmartHome TrendsUSABath76x132D</v>
          </cell>
          <cell r="M16">
            <v>14.66</v>
          </cell>
          <cell r="N16">
            <v>9.98</v>
          </cell>
          <cell r="R16">
            <v>14.66</v>
          </cell>
          <cell r="S16">
            <v>9.98</v>
          </cell>
          <cell r="T16">
            <v>24.64</v>
          </cell>
          <cell r="U16">
            <v>7.81</v>
          </cell>
        </row>
        <row r="17">
          <cell r="L17" t="str">
            <v>ExportWalmartHome TrendsUSAHand41x69L</v>
          </cell>
          <cell r="M17">
            <v>1.21</v>
          </cell>
          <cell r="N17">
            <v>9.81</v>
          </cell>
          <cell r="R17">
            <v>1.21</v>
          </cell>
          <cell r="S17">
            <v>9.81</v>
          </cell>
          <cell r="T17">
            <v>11.02</v>
          </cell>
          <cell r="U17">
            <v>13.26</v>
          </cell>
        </row>
        <row r="18">
          <cell r="L18" t="str">
            <v>ExportWalmartHome TrendsUSAHand41x69M</v>
          </cell>
          <cell r="M18">
            <v>4.22</v>
          </cell>
          <cell r="N18">
            <v>9.7200000000000006</v>
          </cell>
          <cell r="R18">
            <v>4.22</v>
          </cell>
          <cell r="S18">
            <v>9.7200000000000006</v>
          </cell>
          <cell r="T18">
            <v>13.940000000000001</v>
          </cell>
          <cell r="U18">
            <v>13.26</v>
          </cell>
        </row>
        <row r="19">
          <cell r="L19" t="str">
            <v>ExportWalmartHome TrendsUSAHand41x69D</v>
          </cell>
          <cell r="M19">
            <v>14.66</v>
          </cell>
          <cell r="N19">
            <v>9.98</v>
          </cell>
          <cell r="R19">
            <v>14.66</v>
          </cell>
          <cell r="S19">
            <v>9.98</v>
          </cell>
          <cell r="T19">
            <v>24.64</v>
          </cell>
          <cell r="U19">
            <v>13.26</v>
          </cell>
        </row>
        <row r="20">
          <cell r="L20" t="str">
            <v>ExportWalmartHome TrendsUSAWash33x33L</v>
          </cell>
          <cell r="M20">
            <v>1.21</v>
          </cell>
          <cell r="N20">
            <v>9.81</v>
          </cell>
          <cell r="R20">
            <v>1.21</v>
          </cell>
          <cell r="S20">
            <v>9.81</v>
          </cell>
          <cell r="T20">
            <v>11.02</v>
          </cell>
          <cell r="U20">
            <v>49.58</v>
          </cell>
        </row>
        <row r="21">
          <cell r="L21" t="str">
            <v>ExportWalmartHome TrendsUSAWash33x33M</v>
          </cell>
          <cell r="M21">
            <v>4.22</v>
          </cell>
          <cell r="N21">
            <v>9.7200000000000006</v>
          </cell>
          <cell r="R21">
            <v>4.22</v>
          </cell>
          <cell r="S21">
            <v>9.7200000000000006</v>
          </cell>
          <cell r="T21">
            <v>13.940000000000001</v>
          </cell>
          <cell r="U21">
            <v>49.58</v>
          </cell>
        </row>
        <row r="22">
          <cell r="L22" t="str">
            <v>ExportWalmartHome TrendsUSAWash33x33D</v>
          </cell>
          <cell r="M22">
            <v>14.66</v>
          </cell>
          <cell r="N22">
            <v>9.98</v>
          </cell>
          <cell r="R22">
            <v>14.66</v>
          </cell>
          <cell r="S22">
            <v>9.98</v>
          </cell>
          <cell r="T22">
            <v>24.64</v>
          </cell>
          <cell r="U22">
            <v>49.58</v>
          </cell>
        </row>
        <row r="23">
          <cell r="L23" t="str">
            <v>ExportMill WorkingCannon LandmarkUSABath76x137L</v>
          </cell>
          <cell r="M23">
            <v>1.21</v>
          </cell>
          <cell r="N23">
            <v>9.81</v>
          </cell>
          <cell r="R23">
            <v>1.21</v>
          </cell>
          <cell r="S23">
            <v>9.81</v>
          </cell>
          <cell r="T23">
            <v>11.02</v>
          </cell>
          <cell r="U23">
            <v>12.35</v>
          </cell>
        </row>
        <row r="24">
          <cell r="L24" t="str">
            <v>ExportMill WorkingCannon LandmarkUSABath76x137M</v>
          </cell>
          <cell r="M24">
            <v>4.22</v>
          </cell>
          <cell r="N24">
            <v>9.7200000000000006</v>
          </cell>
          <cell r="R24">
            <v>4.22</v>
          </cell>
          <cell r="S24">
            <v>9.7200000000000006</v>
          </cell>
          <cell r="T24">
            <v>13.940000000000001</v>
          </cell>
          <cell r="U24">
            <v>12.35</v>
          </cell>
        </row>
        <row r="25">
          <cell r="L25" t="str">
            <v>ExportMill WorkingCannon LandmarkUSABath76x137D</v>
          </cell>
          <cell r="M25">
            <v>14.66</v>
          </cell>
          <cell r="N25">
            <v>9.98</v>
          </cell>
          <cell r="R25">
            <v>14.66</v>
          </cell>
          <cell r="S25">
            <v>9.98</v>
          </cell>
          <cell r="T25">
            <v>24.64</v>
          </cell>
          <cell r="U25">
            <v>12.35</v>
          </cell>
        </row>
        <row r="26">
          <cell r="L26" t="str">
            <v>ExportMill WorkingCannon LandmarkUSAHand41x76L</v>
          </cell>
          <cell r="M26">
            <v>1.21</v>
          </cell>
          <cell r="N26">
            <v>9.81</v>
          </cell>
          <cell r="R26">
            <v>1.21</v>
          </cell>
          <cell r="S26">
            <v>9.81</v>
          </cell>
          <cell r="T26">
            <v>11.02</v>
          </cell>
          <cell r="U26">
            <v>24.95</v>
          </cell>
        </row>
        <row r="27">
          <cell r="L27" t="str">
            <v>ExportMill WorkingCannon LandmarkUSAHand41x76M</v>
          </cell>
          <cell r="M27">
            <v>4.22</v>
          </cell>
          <cell r="N27">
            <v>9.7200000000000006</v>
          </cell>
          <cell r="R27">
            <v>4.22</v>
          </cell>
          <cell r="S27">
            <v>9.7200000000000006</v>
          </cell>
          <cell r="T27">
            <v>13.940000000000001</v>
          </cell>
          <cell r="U27">
            <v>24.95</v>
          </cell>
        </row>
        <row r="28">
          <cell r="L28" t="str">
            <v>ExportMill WorkingCannon LandmarkUSAHand41x76D</v>
          </cell>
          <cell r="M28">
            <v>14.66</v>
          </cell>
          <cell r="N28">
            <v>9.98</v>
          </cell>
          <cell r="R28">
            <v>14.66</v>
          </cell>
          <cell r="S28">
            <v>9.98</v>
          </cell>
          <cell r="T28">
            <v>24.64</v>
          </cell>
          <cell r="U28">
            <v>24.95</v>
          </cell>
        </row>
        <row r="29">
          <cell r="L29" t="str">
            <v>ExportMill WorkingCannon LandmarkUSAWash33x33L</v>
          </cell>
          <cell r="M29">
            <v>1.21</v>
          </cell>
          <cell r="N29">
            <v>9.81</v>
          </cell>
          <cell r="R29">
            <v>1.21</v>
          </cell>
          <cell r="S29">
            <v>9.81</v>
          </cell>
          <cell r="T29">
            <v>11.02</v>
          </cell>
          <cell r="U29">
            <v>47.86</v>
          </cell>
        </row>
        <row r="30">
          <cell r="L30" t="str">
            <v>ExportMill WorkingCannon LandmarkUSAWash33x33M</v>
          </cell>
          <cell r="M30">
            <v>4.22</v>
          </cell>
          <cell r="N30">
            <v>9.7200000000000006</v>
          </cell>
          <cell r="R30">
            <v>4.22</v>
          </cell>
          <cell r="S30">
            <v>9.7200000000000006</v>
          </cell>
          <cell r="T30">
            <v>13.940000000000001</v>
          </cell>
          <cell r="U30">
            <v>47.86</v>
          </cell>
        </row>
        <row r="31">
          <cell r="L31" t="str">
            <v>ExportMill WorkingCannon LandmarkUSAWash33x33D</v>
          </cell>
          <cell r="M31">
            <v>14.66</v>
          </cell>
          <cell r="N31">
            <v>9.98</v>
          </cell>
          <cell r="R31">
            <v>14.66</v>
          </cell>
          <cell r="S31">
            <v>9.98</v>
          </cell>
          <cell r="T31">
            <v>24.64</v>
          </cell>
          <cell r="U31">
            <v>47.86</v>
          </cell>
        </row>
        <row r="32">
          <cell r="L32" t="str">
            <v>ExportMill WorkingCannon MilestoneUSABath76x137L</v>
          </cell>
          <cell r="M32">
            <v>1.21</v>
          </cell>
          <cell r="N32">
            <v>9.81</v>
          </cell>
          <cell r="R32">
            <v>1.21</v>
          </cell>
          <cell r="S32">
            <v>9.81</v>
          </cell>
          <cell r="T32">
            <v>11.02</v>
          </cell>
          <cell r="U32">
            <v>12.35</v>
          </cell>
        </row>
        <row r="33">
          <cell r="L33" t="str">
            <v>ExportMill WorkingCannon MilestoneUSABath76x137M</v>
          </cell>
          <cell r="M33">
            <v>4.22</v>
          </cell>
          <cell r="N33">
            <v>9.7200000000000006</v>
          </cell>
          <cell r="R33">
            <v>4.22</v>
          </cell>
          <cell r="S33">
            <v>9.7200000000000006</v>
          </cell>
          <cell r="T33">
            <v>13.940000000000001</v>
          </cell>
          <cell r="U33">
            <v>12.35</v>
          </cell>
        </row>
        <row r="34">
          <cell r="L34" t="str">
            <v>ExportMill WorkingCannon MilestoneUSABath76x137D</v>
          </cell>
          <cell r="M34">
            <v>14.66</v>
          </cell>
          <cell r="N34">
            <v>9.98</v>
          </cell>
          <cell r="R34">
            <v>14.66</v>
          </cell>
          <cell r="S34">
            <v>9.98</v>
          </cell>
          <cell r="T34">
            <v>24.64</v>
          </cell>
          <cell r="U34">
            <v>12.35</v>
          </cell>
        </row>
        <row r="35">
          <cell r="L35" t="str">
            <v>ExportMill WorkingCannon MilestoneUSAHand41x76L</v>
          </cell>
          <cell r="M35">
            <v>1.21</v>
          </cell>
          <cell r="N35">
            <v>9.81</v>
          </cell>
          <cell r="R35">
            <v>1.21</v>
          </cell>
          <cell r="S35">
            <v>9.81</v>
          </cell>
          <cell r="T35">
            <v>11.02</v>
          </cell>
          <cell r="U35">
            <v>24.95</v>
          </cell>
        </row>
        <row r="36">
          <cell r="L36" t="str">
            <v>ExportMill WorkingCannon MilestoneUSAHand41x76M</v>
          </cell>
          <cell r="M36">
            <v>4.22</v>
          </cell>
          <cell r="N36">
            <v>9.7200000000000006</v>
          </cell>
          <cell r="R36">
            <v>4.22</v>
          </cell>
          <cell r="S36">
            <v>9.7200000000000006</v>
          </cell>
          <cell r="T36">
            <v>13.940000000000001</v>
          </cell>
          <cell r="U36">
            <v>24.95</v>
          </cell>
        </row>
        <row r="37">
          <cell r="L37" t="str">
            <v>ExportMill WorkingCannon MilestoneUSAHand41x76D</v>
          </cell>
          <cell r="M37">
            <v>14.66</v>
          </cell>
          <cell r="N37">
            <v>9.98</v>
          </cell>
          <cell r="R37">
            <v>14.66</v>
          </cell>
          <cell r="S37">
            <v>9.98</v>
          </cell>
          <cell r="T37">
            <v>24.64</v>
          </cell>
          <cell r="U37">
            <v>24.95</v>
          </cell>
        </row>
        <row r="38">
          <cell r="L38" t="str">
            <v>ExportMill WorkingCannon MilestoneUSAWash33x33L</v>
          </cell>
          <cell r="M38">
            <v>1.21</v>
          </cell>
          <cell r="N38">
            <v>9.81</v>
          </cell>
          <cell r="R38">
            <v>1.21</v>
          </cell>
          <cell r="S38">
            <v>9.81</v>
          </cell>
          <cell r="T38">
            <v>11.02</v>
          </cell>
          <cell r="U38">
            <v>47.86</v>
          </cell>
        </row>
        <row r="39">
          <cell r="L39" t="str">
            <v>ExportMill WorkingCannon MilestoneUSAWash33x33M</v>
          </cell>
          <cell r="M39">
            <v>4.22</v>
          </cell>
          <cell r="N39">
            <v>9.7200000000000006</v>
          </cell>
          <cell r="R39">
            <v>4.22</v>
          </cell>
          <cell r="S39">
            <v>9.7200000000000006</v>
          </cell>
          <cell r="T39">
            <v>13.940000000000001</v>
          </cell>
          <cell r="U39">
            <v>47.86</v>
          </cell>
        </row>
        <row r="40">
          <cell r="L40" t="str">
            <v>ExportMill WorkingCannon MilestoneUSAWash33x33D</v>
          </cell>
          <cell r="M40">
            <v>14.66</v>
          </cell>
          <cell r="N40">
            <v>9.98</v>
          </cell>
          <cell r="R40">
            <v>14.66</v>
          </cell>
          <cell r="S40">
            <v>9.98</v>
          </cell>
          <cell r="T40">
            <v>24.64</v>
          </cell>
          <cell r="U40">
            <v>47.86</v>
          </cell>
        </row>
        <row r="41">
          <cell r="L41" t="str">
            <v>ExportWelspun USAEsplamaUSABath76x137L</v>
          </cell>
          <cell r="M41">
            <v>1.21</v>
          </cell>
          <cell r="N41">
            <v>9.81</v>
          </cell>
          <cell r="R41">
            <v>1.21</v>
          </cell>
          <cell r="S41">
            <v>9.81</v>
          </cell>
          <cell r="T41">
            <v>11.02</v>
          </cell>
          <cell r="U41">
            <v>4.83</v>
          </cell>
        </row>
        <row r="42">
          <cell r="L42" t="str">
            <v>ExportWelspun USAEsplamaUSABath76x137M</v>
          </cell>
          <cell r="M42">
            <v>4.22</v>
          </cell>
          <cell r="N42">
            <v>9.7200000000000006</v>
          </cell>
          <cell r="R42">
            <v>4.22</v>
          </cell>
          <cell r="S42">
            <v>9.7200000000000006</v>
          </cell>
          <cell r="T42">
            <v>13.940000000000001</v>
          </cell>
          <cell r="U42">
            <v>4.83</v>
          </cell>
        </row>
        <row r="43">
          <cell r="L43" t="str">
            <v>ExportWelspun USAEsplamaUSABath76x137D</v>
          </cell>
          <cell r="M43">
            <v>14.66</v>
          </cell>
          <cell r="N43">
            <v>9.98</v>
          </cell>
          <cell r="R43">
            <v>14.66</v>
          </cell>
          <cell r="S43">
            <v>9.98</v>
          </cell>
          <cell r="T43">
            <v>24.64</v>
          </cell>
          <cell r="U43">
            <v>4.83</v>
          </cell>
        </row>
        <row r="44">
          <cell r="L44" t="str">
            <v>ExportWelspun USAEsplamaUSAHand41x71L</v>
          </cell>
          <cell r="M44">
            <v>1.21</v>
          </cell>
          <cell r="N44">
            <v>9.81</v>
          </cell>
          <cell r="R44">
            <v>1.21</v>
          </cell>
          <cell r="S44">
            <v>9.81</v>
          </cell>
          <cell r="T44">
            <v>11.02</v>
          </cell>
          <cell r="U44">
            <v>10.32</v>
          </cell>
        </row>
        <row r="45">
          <cell r="L45" t="str">
            <v>ExportWelspun USAEsplamaUSAHand41x71M</v>
          </cell>
          <cell r="M45">
            <v>4.22</v>
          </cell>
          <cell r="N45">
            <v>9.7200000000000006</v>
          </cell>
          <cell r="R45">
            <v>4.22</v>
          </cell>
          <cell r="S45">
            <v>9.7200000000000006</v>
          </cell>
          <cell r="T45">
            <v>13.940000000000001</v>
          </cell>
          <cell r="U45">
            <v>10.32</v>
          </cell>
        </row>
        <row r="46">
          <cell r="L46" t="str">
            <v>ExportWelspun USAEsplamaUSAHand41x71D</v>
          </cell>
          <cell r="M46">
            <v>14.66</v>
          </cell>
          <cell r="N46">
            <v>9.98</v>
          </cell>
          <cell r="R46">
            <v>14.66</v>
          </cell>
          <cell r="S46">
            <v>9.98</v>
          </cell>
          <cell r="T46">
            <v>24.64</v>
          </cell>
          <cell r="U46">
            <v>10.32</v>
          </cell>
        </row>
        <row r="47">
          <cell r="L47" t="str">
            <v>ExportWelspun USAEsplamaUSAWash33x33L</v>
          </cell>
          <cell r="M47">
            <v>1.21</v>
          </cell>
          <cell r="N47">
            <v>9.81</v>
          </cell>
          <cell r="R47">
            <v>1.21</v>
          </cell>
          <cell r="S47">
            <v>9.81</v>
          </cell>
          <cell r="T47">
            <v>11.02</v>
          </cell>
          <cell r="U47">
            <v>25.14</v>
          </cell>
        </row>
        <row r="48">
          <cell r="L48" t="str">
            <v>ExportWelspun USAEsplamaUSAWash33x33M</v>
          </cell>
          <cell r="M48">
            <v>4.22</v>
          </cell>
          <cell r="N48">
            <v>9.7200000000000006</v>
          </cell>
          <cell r="R48">
            <v>4.22</v>
          </cell>
          <cell r="S48">
            <v>9.7200000000000006</v>
          </cell>
          <cell r="T48">
            <v>13.940000000000001</v>
          </cell>
          <cell r="U48">
            <v>25.14</v>
          </cell>
        </row>
        <row r="49">
          <cell r="L49" t="str">
            <v>ExportWelspun USAEsplamaUSAWash33x33D</v>
          </cell>
          <cell r="M49">
            <v>14.66</v>
          </cell>
          <cell r="N49">
            <v>9.98</v>
          </cell>
          <cell r="R49">
            <v>14.66</v>
          </cell>
          <cell r="S49">
            <v>9.98</v>
          </cell>
          <cell r="T49">
            <v>24.64</v>
          </cell>
          <cell r="U49">
            <v>25.14</v>
          </cell>
        </row>
        <row r="50">
          <cell r="L50" t="str">
            <v>ExportLNTManorUSABath76x147L</v>
          </cell>
          <cell r="M50">
            <v>1.21</v>
          </cell>
          <cell r="N50">
            <v>9.81</v>
          </cell>
          <cell r="R50">
            <v>1.21</v>
          </cell>
          <cell r="S50">
            <v>9.81</v>
          </cell>
          <cell r="T50">
            <v>11.02</v>
          </cell>
          <cell r="U50">
            <v>13.19</v>
          </cell>
        </row>
        <row r="51">
          <cell r="L51" t="str">
            <v>ExportLNTManorUSABath76x147M</v>
          </cell>
          <cell r="M51">
            <v>4.22</v>
          </cell>
          <cell r="N51">
            <v>9.7200000000000006</v>
          </cell>
          <cell r="R51">
            <v>4.22</v>
          </cell>
          <cell r="S51">
            <v>9.7200000000000006</v>
          </cell>
          <cell r="T51">
            <v>13.940000000000001</v>
          </cell>
          <cell r="U51">
            <v>13.19</v>
          </cell>
        </row>
        <row r="52">
          <cell r="L52" t="str">
            <v>ExportLNTManorUSABath76x147D</v>
          </cell>
          <cell r="M52">
            <v>14.66</v>
          </cell>
          <cell r="N52">
            <v>9.98</v>
          </cell>
          <cell r="R52">
            <v>14.66</v>
          </cell>
          <cell r="S52">
            <v>9.98</v>
          </cell>
          <cell r="T52">
            <v>24.64</v>
          </cell>
          <cell r="U52">
            <v>13.19</v>
          </cell>
        </row>
        <row r="53">
          <cell r="L53" t="str">
            <v>ExportLNTManorUSAHand51x76L</v>
          </cell>
          <cell r="M53">
            <v>1.21</v>
          </cell>
          <cell r="N53">
            <v>9.81</v>
          </cell>
          <cell r="R53">
            <v>1.21</v>
          </cell>
          <cell r="S53">
            <v>9.81</v>
          </cell>
          <cell r="T53">
            <v>11.02</v>
          </cell>
          <cell r="U53">
            <v>15.63</v>
          </cell>
        </row>
        <row r="54">
          <cell r="L54" t="str">
            <v>ExportLNTManorUSAHand51x76M</v>
          </cell>
          <cell r="M54">
            <v>4.22</v>
          </cell>
          <cell r="N54">
            <v>9.7200000000000006</v>
          </cell>
          <cell r="R54">
            <v>4.22</v>
          </cell>
          <cell r="S54">
            <v>9.7200000000000006</v>
          </cell>
          <cell r="T54">
            <v>13.940000000000001</v>
          </cell>
          <cell r="U54">
            <v>15.63</v>
          </cell>
        </row>
        <row r="55">
          <cell r="L55" t="str">
            <v>ExportLNTManorUSAHand51x76D</v>
          </cell>
          <cell r="M55">
            <v>14.66</v>
          </cell>
          <cell r="N55">
            <v>9.98</v>
          </cell>
          <cell r="R55">
            <v>14.66</v>
          </cell>
          <cell r="S55">
            <v>9.98</v>
          </cell>
          <cell r="T55">
            <v>24.64</v>
          </cell>
          <cell r="U55">
            <v>15.63</v>
          </cell>
        </row>
        <row r="56">
          <cell r="L56" t="str">
            <v>ExportLNTManorUSAWash33x33L</v>
          </cell>
          <cell r="M56">
            <v>1.21</v>
          </cell>
          <cell r="N56">
            <v>9.81</v>
          </cell>
          <cell r="R56">
            <v>1.21</v>
          </cell>
          <cell r="S56">
            <v>9.81</v>
          </cell>
          <cell r="T56">
            <v>11.02</v>
          </cell>
          <cell r="U56">
            <v>60.77</v>
          </cell>
        </row>
        <row r="57">
          <cell r="L57" t="str">
            <v>ExportLNTManorUSAWash33x33M</v>
          </cell>
          <cell r="M57">
            <v>4.22</v>
          </cell>
          <cell r="N57">
            <v>9.7200000000000006</v>
          </cell>
          <cell r="R57">
            <v>4.22</v>
          </cell>
          <cell r="S57">
            <v>9.7200000000000006</v>
          </cell>
          <cell r="T57">
            <v>13.940000000000001</v>
          </cell>
          <cell r="U57">
            <v>60.77</v>
          </cell>
        </row>
        <row r="58">
          <cell r="L58" t="str">
            <v>ExportLNTManorUSAWash33x33D</v>
          </cell>
          <cell r="M58">
            <v>14.66</v>
          </cell>
          <cell r="N58">
            <v>9.98</v>
          </cell>
          <cell r="R58">
            <v>14.66</v>
          </cell>
          <cell r="S58">
            <v>9.98</v>
          </cell>
          <cell r="T58">
            <v>24.64</v>
          </cell>
          <cell r="U58">
            <v>60.77</v>
          </cell>
        </row>
        <row r="59">
          <cell r="L59" t="str">
            <v>ExportLNTNewUSABath76x147L</v>
          </cell>
          <cell r="M59">
            <v>1.21</v>
          </cell>
          <cell r="N59">
            <v>9.81</v>
          </cell>
          <cell r="R59">
            <v>1.21</v>
          </cell>
          <cell r="S59">
            <v>9.81</v>
          </cell>
          <cell r="T59">
            <v>11.02</v>
          </cell>
          <cell r="U59">
            <v>13.19</v>
          </cell>
        </row>
        <row r="60">
          <cell r="L60" t="str">
            <v>ExportLNTNewUSABath76x147M</v>
          </cell>
          <cell r="M60">
            <v>4.22</v>
          </cell>
          <cell r="N60">
            <v>9.7200000000000006</v>
          </cell>
          <cell r="R60">
            <v>4.22</v>
          </cell>
          <cell r="S60">
            <v>9.7200000000000006</v>
          </cell>
          <cell r="T60">
            <v>13.940000000000001</v>
          </cell>
          <cell r="U60">
            <v>13.19</v>
          </cell>
        </row>
        <row r="61">
          <cell r="L61" t="str">
            <v>ExportLNTNewUSABath76x147D</v>
          </cell>
          <cell r="M61">
            <v>14.66</v>
          </cell>
          <cell r="N61">
            <v>9.98</v>
          </cell>
          <cell r="R61">
            <v>14.66</v>
          </cell>
          <cell r="S61">
            <v>9.98</v>
          </cell>
          <cell r="T61">
            <v>24.64</v>
          </cell>
          <cell r="U61">
            <v>13.19</v>
          </cell>
        </row>
        <row r="62">
          <cell r="L62" t="str">
            <v>ExportLNTNewUSAHand51x76L</v>
          </cell>
          <cell r="M62">
            <v>1.21</v>
          </cell>
          <cell r="N62">
            <v>9.81</v>
          </cell>
          <cell r="R62">
            <v>1.21</v>
          </cell>
          <cell r="S62">
            <v>9.81</v>
          </cell>
          <cell r="T62">
            <v>11.02</v>
          </cell>
          <cell r="U62">
            <v>15.63</v>
          </cell>
        </row>
        <row r="63">
          <cell r="L63" t="str">
            <v>ExportLNTNewUSAHand51x76M</v>
          </cell>
          <cell r="M63">
            <v>4.22</v>
          </cell>
          <cell r="N63">
            <v>9.7200000000000006</v>
          </cell>
          <cell r="R63">
            <v>4.22</v>
          </cell>
          <cell r="S63">
            <v>9.7200000000000006</v>
          </cell>
          <cell r="T63">
            <v>13.940000000000001</v>
          </cell>
          <cell r="U63">
            <v>15.63</v>
          </cell>
        </row>
        <row r="64">
          <cell r="L64" t="str">
            <v>ExportLNTNewUSAHand51x76D</v>
          </cell>
          <cell r="M64">
            <v>14.66</v>
          </cell>
          <cell r="N64">
            <v>9.98</v>
          </cell>
          <cell r="R64">
            <v>14.66</v>
          </cell>
          <cell r="S64">
            <v>9.98</v>
          </cell>
          <cell r="T64">
            <v>24.64</v>
          </cell>
          <cell r="U64">
            <v>15.63</v>
          </cell>
        </row>
        <row r="65">
          <cell r="L65" t="str">
            <v>ExportLNTNewUSAWash33x33L</v>
          </cell>
          <cell r="M65">
            <v>1.21</v>
          </cell>
          <cell r="N65">
            <v>9.81</v>
          </cell>
          <cell r="R65">
            <v>1.21</v>
          </cell>
          <cell r="S65">
            <v>9.81</v>
          </cell>
          <cell r="T65">
            <v>11.02</v>
          </cell>
          <cell r="U65">
            <v>60.77</v>
          </cell>
        </row>
        <row r="66">
          <cell r="L66" t="str">
            <v>ExportLNTNewUSAWash33x33M</v>
          </cell>
          <cell r="M66">
            <v>4.22</v>
          </cell>
          <cell r="N66">
            <v>9.7200000000000006</v>
          </cell>
          <cell r="R66">
            <v>4.22</v>
          </cell>
          <cell r="S66">
            <v>9.7200000000000006</v>
          </cell>
          <cell r="T66">
            <v>13.940000000000001</v>
          </cell>
          <cell r="U66">
            <v>60.77</v>
          </cell>
        </row>
        <row r="67">
          <cell r="L67" t="str">
            <v>ExportLNTNewUSAWash33x33D</v>
          </cell>
          <cell r="M67">
            <v>14.66</v>
          </cell>
          <cell r="N67">
            <v>9.98</v>
          </cell>
          <cell r="R67">
            <v>14.66</v>
          </cell>
          <cell r="S67">
            <v>9.98</v>
          </cell>
          <cell r="T67">
            <v>24.64</v>
          </cell>
          <cell r="U67">
            <v>60.77</v>
          </cell>
        </row>
        <row r="68">
          <cell r="L68" t="str">
            <v>ExportKohlsBig One StripeUSABath76x137L</v>
          </cell>
          <cell r="M68">
            <v>1.21</v>
          </cell>
          <cell r="N68">
            <v>9.81</v>
          </cell>
          <cell r="R68">
            <v>1.21</v>
          </cell>
          <cell r="S68">
            <v>9.81</v>
          </cell>
          <cell r="T68">
            <v>11.02</v>
          </cell>
          <cell r="U68">
            <v>9.26</v>
          </cell>
        </row>
        <row r="69">
          <cell r="L69" t="str">
            <v>ExportKohlsBig One StripeUSABath76x137M</v>
          </cell>
          <cell r="M69">
            <v>4.22</v>
          </cell>
          <cell r="N69">
            <v>9.7200000000000006</v>
          </cell>
          <cell r="R69">
            <v>4.22</v>
          </cell>
          <cell r="S69">
            <v>9.7200000000000006</v>
          </cell>
          <cell r="T69">
            <v>13.940000000000001</v>
          </cell>
          <cell r="U69">
            <v>9.26</v>
          </cell>
        </row>
        <row r="70">
          <cell r="L70" t="str">
            <v>ExportKohlsBig One StripeUSABath76x137D</v>
          </cell>
          <cell r="M70">
            <v>14.66</v>
          </cell>
          <cell r="N70">
            <v>9.98</v>
          </cell>
          <cell r="R70">
            <v>14.66</v>
          </cell>
          <cell r="S70">
            <v>9.98</v>
          </cell>
          <cell r="T70">
            <v>24.64</v>
          </cell>
          <cell r="U70">
            <v>9.26</v>
          </cell>
        </row>
        <row r="71">
          <cell r="L71" t="str">
            <v>ExportKohlsBig One StripeUSAHand41x71L</v>
          </cell>
          <cell r="M71">
            <v>1.21</v>
          </cell>
          <cell r="N71">
            <v>9.81</v>
          </cell>
          <cell r="R71">
            <v>1.21</v>
          </cell>
          <cell r="S71">
            <v>9.81</v>
          </cell>
          <cell r="T71">
            <v>11.02</v>
          </cell>
          <cell r="U71">
            <v>9.61</v>
          </cell>
        </row>
        <row r="72">
          <cell r="L72" t="str">
            <v>ExportKohlsBig One StripeUSAHand41x71M</v>
          </cell>
          <cell r="M72">
            <v>4.22</v>
          </cell>
          <cell r="N72">
            <v>9.7200000000000006</v>
          </cell>
          <cell r="R72">
            <v>4.22</v>
          </cell>
          <cell r="S72">
            <v>9.7200000000000006</v>
          </cell>
          <cell r="T72">
            <v>13.940000000000001</v>
          </cell>
          <cell r="U72">
            <v>9.61</v>
          </cell>
        </row>
        <row r="73">
          <cell r="L73" t="str">
            <v>ExportKohlsBig One StripeUSAHand41x71D</v>
          </cell>
          <cell r="M73">
            <v>14.66</v>
          </cell>
          <cell r="N73">
            <v>9.98</v>
          </cell>
          <cell r="R73">
            <v>14.66</v>
          </cell>
          <cell r="S73">
            <v>9.98</v>
          </cell>
          <cell r="T73">
            <v>24.64</v>
          </cell>
          <cell r="U73">
            <v>9.61</v>
          </cell>
        </row>
        <row r="74">
          <cell r="L74" t="str">
            <v>ExportKohlsBig One StripeUSAWash30x30L</v>
          </cell>
          <cell r="M74">
            <v>1.21</v>
          </cell>
          <cell r="N74">
            <v>9.81</v>
          </cell>
          <cell r="R74">
            <v>1.21</v>
          </cell>
          <cell r="S74">
            <v>9.81</v>
          </cell>
          <cell r="T74">
            <v>11.02</v>
          </cell>
          <cell r="U74">
            <v>32.75</v>
          </cell>
        </row>
        <row r="75">
          <cell r="L75" t="str">
            <v>ExportKohlsBig One StripeUSAWash30x30M</v>
          </cell>
          <cell r="M75">
            <v>4.22</v>
          </cell>
          <cell r="N75">
            <v>9.7200000000000006</v>
          </cell>
          <cell r="R75">
            <v>4.22</v>
          </cell>
          <cell r="S75">
            <v>9.7200000000000006</v>
          </cell>
          <cell r="T75">
            <v>13.940000000000001</v>
          </cell>
          <cell r="U75">
            <v>32.75</v>
          </cell>
        </row>
        <row r="76">
          <cell r="L76" t="str">
            <v>ExportKohlsBig One StripeUSAWash30x30D</v>
          </cell>
          <cell r="M76">
            <v>14.66</v>
          </cell>
          <cell r="N76">
            <v>9.98</v>
          </cell>
          <cell r="R76">
            <v>14.66</v>
          </cell>
          <cell r="S76">
            <v>9.98</v>
          </cell>
          <cell r="T76">
            <v>24.64</v>
          </cell>
          <cell r="U76">
            <v>32.75</v>
          </cell>
        </row>
        <row r="77">
          <cell r="L77" t="str">
            <v>ExportKohlsBig One SolidUSABath76x137L</v>
          </cell>
          <cell r="M77">
            <v>1.21</v>
          </cell>
          <cell r="N77">
            <v>9.81</v>
          </cell>
          <cell r="R77">
            <v>1.21</v>
          </cell>
          <cell r="S77">
            <v>9.81</v>
          </cell>
          <cell r="T77">
            <v>11.02</v>
          </cell>
          <cell r="U77">
            <v>9.26</v>
          </cell>
        </row>
        <row r="78">
          <cell r="L78" t="str">
            <v>ExportKohlsBig One SolidUSABath76x137M</v>
          </cell>
          <cell r="M78">
            <v>4.22</v>
          </cell>
          <cell r="N78">
            <v>9.7200000000000006</v>
          </cell>
          <cell r="R78">
            <v>4.22</v>
          </cell>
          <cell r="S78">
            <v>9.7200000000000006</v>
          </cell>
          <cell r="T78">
            <v>13.940000000000001</v>
          </cell>
          <cell r="U78">
            <v>9.26</v>
          </cell>
        </row>
        <row r="79">
          <cell r="L79" t="str">
            <v>ExportKohlsBig One SolidUSABath76x137D</v>
          </cell>
          <cell r="M79">
            <v>14.66</v>
          </cell>
          <cell r="N79">
            <v>9.98</v>
          </cell>
          <cell r="R79">
            <v>14.66</v>
          </cell>
          <cell r="S79">
            <v>9.98</v>
          </cell>
          <cell r="T79">
            <v>24.64</v>
          </cell>
          <cell r="U79">
            <v>9.26</v>
          </cell>
        </row>
        <row r="80">
          <cell r="L80" t="str">
            <v>ExportKohlsBig One SolidUSAHand41x71L</v>
          </cell>
          <cell r="M80">
            <v>1.21</v>
          </cell>
          <cell r="N80">
            <v>9.81</v>
          </cell>
          <cell r="R80">
            <v>1.21</v>
          </cell>
          <cell r="S80">
            <v>9.81</v>
          </cell>
          <cell r="T80">
            <v>11.02</v>
          </cell>
          <cell r="U80">
            <v>9.61</v>
          </cell>
        </row>
        <row r="81">
          <cell r="L81" t="str">
            <v>ExportKohlsBig One SolidUSAHand41x71M</v>
          </cell>
          <cell r="M81">
            <v>4.22</v>
          </cell>
          <cell r="N81">
            <v>9.7200000000000006</v>
          </cell>
          <cell r="R81">
            <v>4.22</v>
          </cell>
          <cell r="S81">
            <v>9.7200000000000006</v>
          </cell>
          <cell r="T81">
            <v>13.940000000000001</v>
          </cell>
          <cell r="U81">
            <v>9.61</v>
          </cell>
        </row>
        <row r="82">
          <cell r="L82" t="str">
            <v>ExportKohlsBig One SolidUSAHand41x71D</v>
          </cell>
          <cell r="M82">
            <v>14.66</v>
          </cell>
          <cell r="N82">
            <v>9.98</v>
          </cell>
          <cell r="R82">
            <v>14.66</v>
          </cell>
          <cell r="S82">
            <v>9.98</v>
          </cell>
          <cell r="T82">
            <v>24.64</v>
          </cell>
          <cell r="U82">
            <v>9.61</v>
          </cell>
        </row>
        <row r="83">
          <cell r="L83" t="str">
            <v>ExportKohlsBig One SolidUSAWash30x30L</v>
          </cell>
          <cell r="M83">
            <v>1.21</v>
          </cell>
          <cell r="N83">
            <v>9.81</v>
          </cell>
          <cell r="R83">
            <v>1.21</v>
          </cell>
          <cell r="S83">
            <v>9.81</v>
          </cell>
          <cell r="T83">
            <v>11.02</v>
          </cell>
          <cell r="U83">
            <v>32.75</v>
          </cell>
        </row>
        <row r="84">
          <cell r="L84" t="str">
            <v>ExportKohlsBig One SolidUSAWash30x30M</v>
          </cell>
          <cell r="M84">
            <v>4.22</v>
          </cell>
          <cell r="N84">
            <v>9.7200000000000006</v>
          </cell>
          <cell r="R84">
            <v>4.22</v>
          </cell>
          <cell r="S84">
            <v>9.7200000000000006</v>
          </cell>
          <cell r="T84">
            <v>13.940000000000001</v>
          </cell>
          <cell r="U84">
            <v>32.75</v>
          </cell>
        </row>
        <row r="85">
          <cell r="L85" t="str">
            <v>ExportKohlsBig One SolidUSAWash30x30D</v>
          </cell>
          <cell r="M85">
            <v>14.66</v>
          </cell>
          <cell r="N85">
            <v>9.98</v>
          </cell>
          <cell r="R85">
            <v>14.66</v>
          </cell>
          <cell r="S85">
            <v>9.98</v>
          </cell>
          <cell r="T85">
            <v>24.64</v>
          </cell>
          <cell r="U85">
            <v>32.75</v>
          </cell>
        </row>
        <row r="86">
          <cell r="L86" t="str">
            <v>ExportIst New Buyer00Bath76x137L</v>
          </cell>
          <cell r="M86">
            <v>1.21</v>
          </cell>
          <cell r="N86">
            <v>9.81</v>
          </cell>
          <cell r="R86">
            <v>1.21</v>
          </cell>
          <cell r="S86">
            <v>9.81</v>
          </cell>
          <cell r="T86">
            <v>11.02</v>
          </cell>
          <cell r="U86">
            <v>12.35</v>
          </cell>
        </row>
        <row r="87">
          <cell r="L87" t="str">
            <v>ExportIst New Buyer00Bath76x137M</v>
          </cell>
          <cell r="M87">
            <v>4.22</v>
          </cell>
          <cell r="N87">
            <v>9.7200000000000006</v>
          </cell>
          <cell r="R87">
            <v>4.22</v>
          </cell>
          <cell r="S87">
            <v>9.7200000000000006</v>
          </cell>
          <cell r="T87">
            <v>13.940000000000001</v>
          </cell>
          <cell r="U87">
            <v>12.35</v>
          </cell>
        </row>
        <row r="88">
          <cell r="L88" t="str">
            <v>ExportIst New Buyer00Bath76x137D</v>
          </cell>
          <cell r="M88">
            <v>14.66</v>
          </cell>
          <cell r="N88">
            <v>9.98</v>
          </cell>
          <cell r="R88">
            <v>14.66</v>
          </cell>
          <cell r="S88">
            <v>9.98</v>
          </cell>
          <cell r="T88">
            <v>24.64</v>
          </cell>
          <cell r="U88">
            <v>12.35</v>
          </cell>
        </row>
        <row r="89">
          <cell r="L89" t="str">
            <v>ExportIst New Buyer00Hand41x76L</v>
          </cell>
          <cell r="M89">
            <v>1.21</v>
          </cell>
          <cell r="N89">
            <v>9.81</v>
          </cell>
          <cell r="R89">
            <v>1.21</v>
          </cell>
          <cell r="S89">
            <v>9.81</v>
          </cell>
          <cell r="T89">
            <v>11.02</v>
          </cell>
          <cell r="U89">
            <v>24.95</v>
          </cell>
        </row>
        <row r="90">
          <cell r="L90" t="str">
            <v>ExportIst New Buyer00Hand41x76M</v>
          </cell>
          <cell r="M90">
            <v>4.22</v>
          </cell>
          <cell r="N90">
            <v>9.7200000000000006</v>
          </cell>
          <cell r="R90">
            <v>4.22</v>
          </cell>
          <cell r="S90">
            <v>9.7200000000000006</v>
          </cell>
          <cell r="T90">
            <v>13.940000000000001</v>
          </cell>
          <cell r="U90">
            <v>24.95</v>
          </cell>
        </row>
        <row r="91">
          <cell r="L91" t="str">
            <v>ExportIst New Buyer00Hand41x76D</v>
          </cell>
          <cell r="M91">
            <v>14.66</v>
          </cell>
          <cell r="N91">
            <v>9.98</v>
          </cell>
          <cell r="R91">
            <v>14.66</v>
          </cell>
          <cell r="S91">
            <v>9.98</v>
          </cell>
          <cell r="T91">
            <v>24.64</v>
          </cell>
          <cell r="U91">
            <v>24.95</v>
          </cell>
        </row>
        <row r="92">
          <cell r="L92" t="str">
            <v>ExportIst New Buyer00Wash33x33L</v>
          </cell>
          <cell r="M92">
            <v>1.21</v>
          </cell>
          <cell r="N92">
            <v>9.81</v>
          </cell>
          <cell r="R92">
            <v>1.21</v>
          </cell>
          <cell r="S92">
            <v>9.81</v>
          </cell>
          <cell r="T92">
            <v>11.02</v>
          </cell>
          <cell r="U92">
            <v>47.86</v>
          </cell>
        </row>
        <row r="93">
          <cell r="L93" t="str">
            <v>ExportIst New Buyer00Wash33x33M</v>
          </cell>
          <cell r="M93">
            <v>4.22</v>
          </cell>
          <cell r="N93">
            <v>9.7200000000000006</v>
          </cell>
          <cell r="R93">
            <v>4.22</v>
          </cell>
          <cell r="S93">
            <v>9.7200000000000006</v>
          </cell>
          <cell r="T93">
            <v>13.940000000000001</v>
          </cell>
          <cell r="U93">
            <v>47.86</v>
          </cell>
        </row>
        <row r="94">
          <cell r="L94" t="str">
            <v>ExportIst New Buyer00Wash33x33D</v>
          </cell>
          <cell r="M94">
            <v>14.66</v>
          </cell>
          <cell r="N94">
            <v>9.98</v>
          </cell>
          <cell r="R94">
            <v>14.66</v>
          </cell>
          <cell r="S94">
            <v>9.98</v>
          </cell>
          <cell r="T94">
            <v>24.64</v>
          </cell>
          <cell r="U94">
            <v>47.86</v>
          </cell>
        </row>
        <row r="95">
          <cell r="L95" t="str">
            <v>Export2nd New Buyer00Bath76x137L</v>
          </cell>
          <cell r="M95">
            <v>1.21</v>
          </cell>
          <cell r="N95">
            <v>9.81</v>
          </cell>
          <cell r="R95">
            <v>1.21</v>
          </cell>
          <cell r="S95">
            <v>9.81</v>
          </cell>
          <cell r="T95">
            <v>11.02</v>
          </cell>
          <cell r="U95">
            <v>12.35</v>
          </cell>
        </row>
        <row r="96">
          <cell r="L96" t="str">
            <v>Export2nd New Buyer00Bath76x137M</v>
          </cell>
          <cell r="M96">
            <v>4.22</v>
          </cell>
          <cell r="N96">
            <v>9.7200000000000006</v>
          </cell>
          <cell r="R96">
            <v>4.22</v>
          </cell>
          <cell r="S96">
            <v>9.7200000000000006</v>
          </cell>
          <cell r="T96">
            <v>13.940000000000001</v>
          </cell>
          <cell r="U96">
            <v>12.35</v>
          </cell>
        </row>
        <row r="97">
          <cell r="L97" t="str">
            <v>Export2nd New Buyer00Bath76x137D</v>
          </cell>
          <cell r="M97">
            <v>14.66</v>
          </cell>
          <cell r="N97">
            <v>9.98</v>
          </cell>
          <cell r="R97">
            <v>14.66</v>
          </cell>
          <cell r="S97">
            <v>9.98</v>
          </cell>
          <cell r="T97">
            <v>24.64</v>
          </cell>
          <cell r="U97">
            <v>12.35</v>
          </cell>
        </row>
        <row r="98">
          <cell r="L98" t="str">
            <v>Export2nd New Buyer00Hand41x76L</v>
          </cell>
          <cell r="M98">
            <v>1.21</v>
          </cell>
          <cell r="N98">
            <v>9.81</v>
          </cell>
          <cell r="R98">
            <v>1.21</v>
          </cell>
          <cell r="S98">
            <v>9.81</v>
          </cell>
          <cell r="T98">
            <v>11.02</v>
          </cell>
          <cell r="U98">
            <v>24.95</v>
          </cell>
        </row>
        <row r="99">
          <cell r="L99" t="str">
            <v>Export2nd New Buyer00Hand41x76M</v>
          </cell>
          <cell r="M99">
            <v>4.22</v>
          </cell>
          <cell r="N99">
            <v>9.7200000000000006</v>
          </cell>
          <cell r="R99">
            <v>4.22</v>
          </cell>
          <cell r="S99">
            <v>9.7200000000000006</v>
          </cell>
          <cell r="T99">
            <v>13.940000000000001</v>
          </cell>
          <cell r="U99">
            <v>24.95</v>
          </cell>
        </row>
        <row r="100">
          <cell r="L100" t="str">
            <v>Export2nd New Buyer00Hand41x76D</v>
          </cell>
          <cell r="M100">
            <v>14.66</v>
          </cell>
          <cell r="N100">
            <v>9.98</v>
          </cell>
          <cell r="R100">
            <v>14.66</v>
          </cell>
          <cell r="S100">
            <v>9.98</v>
          </cell>
          <cell r="T100">
            <v>24.64</v>
          </cell>
          <cell r="U100">
            <v>24.95</v>
          </cell>
        </row>
        <row r="101">
          <cell r="L101" t="str">
            <v>Export2nd New Buyer00Wash33x33L</v>
          </cell>
          <cell r="M101">
            <v>1.21</v>
          </cell>
          <cell r="N101">
            <v>9.81</v>
          </cell>
          <cell r="R101">
            <v>1.21</v>
          </cell>
          <cell r="S101">
            <v>9.81</v>
          </cell>
          <cell r="T101">
            <v>11.02</v>
          </cell>
          <cell r="U101">
            <v>47.86</v>
          </cell>
        </row>
        <row r="102">
          <cell r="L102" t="str">
            <v>Export2nd New Buyer00Wash33x33M</v>
          </cell>
          <cell r="M102">
            <v>4.22</v>
          </cell>
          <cell r="N102">
            <v>9.7200000000000006</v>
          </cell>
          <cell r="R102">
            <v>4.22</v>
          </cell>
          <cell r="S102">
            <v>9.7200000000000006</v>
          </cell>
          <cell r="T102">
            <v>13.940000000000001</v>
          </cell>
          <cell r="U102">
            <v>47.86</v>
          </cell>
        </row>
        <row r="103">
          <cell r="L103" t="str">
            <v>Export2nd New Buyer00Wash33x33D</v>
          </cell>
          <cell r="M103">
            <v>14.66</v>
          </cell>
          <cell r="N103">
            <v>9.98</v>
          </cell>
          <cell r="R103">
            <v>14.66</v>
          </cell>
          <cell r="S103">
            <v>9.98</v>
          </cell>
          <cell r="T103">
            <v>24.64</v>
          </cell>
          <cell r="U103">
            <v>47.86</v>
          </cell>
        </row>
        <row r="104">
          <cell r="L104" t="str">
            <v>Export3rd New Buyer00Bath0x0L</v>
          </cell>
          <cell r="M104">
            <v>1.21</v>
          </cell>
          <cell r="N104">
            <v>9.81</v>
          </cell>
          <cell r="R104">
            <v>1.21</v>
          </cell>
          <cell r="S104">
            <v>9.81</v>
          </cell>
          <cell r="T104">
            <v>11.02</v>
          </cell>
          <cell r="U104">
            <v>0</v>
          </cell>
        </row>
        <row r="105">
          <cell r="L105" t="str">
            <v>Export3rd New Buyer00Bath0x0M</v>
          </cell>
          <cell r="M105">
            <v>4.22</v>
          </cell>
          <cell r="N105">
            <v>9.7200000000000006</v>
          </cell>
          <cell r="R105">
            <v>4.22</v>
          </cell>
          <cell r="S105">
            <v>9.7200000000000006</v>
          </cell>
          <cell r="T105">
            <v>13.940000000000001</v>
          </cell>
          <cell r="U105">
            <v>0</v>
          </cell>
        </row>
        <row r="106">
          <cell r="L106" t="str">
            <v>Export3rd New Buyer00Bath0x0D</v>
          </cell>
          <cell r="M106">
            <v>14.66</v>
          </cell>
          <cell r="N106">
            <v>9.98</v>
          </cell>
          <cell r="R106">
            <v>14.66</v>
          </cell>
          <cell r="S106">
            <v>9.98</v>
          </cell>
          <cell r="T106">
            <v>24.64</v>
          </cell>
          <cell r="U106">
            <v>0</v>
          </cell>
        </row>
      </sheetData>
      <sheetData sheetId="2" refreshError="1">
        <row r="4">
          <cell r="K4" t="str">
            <v>Key -3</v>
          </cell>
          <cell r="L4" t="str">
            <v>Key -2</v>
          </cell>
          <cell r="M4" t="str">
            <v>Pile 1</v>
          </cell>
          <cell r="N4" t="str">
            <v>Pile 2</v>
          </cell>
          <cell r="O4" t="str">
            <v>Ground</v>
          </cell>
          <cell r="P4" t="str">
            <v>Weft  1</v>
          </cell>
          <cell r="Q4" t="str">
            <v xml:space="preserve">Weft 2 </v>
          </cell>
          <cell r="R4" t="str">
            <v xml:space="preserve">Weft 3 </v>
          </cell>
          <cell r="S4" t="str">
            <v xml:space="preserve">Weft 4 </v>
          </cell>
          <cell r="T4" t="str">
            <v>Grey Wt</v>
          </cell>
          <cell r="U4" t="str">
            <v>Net Wt</v>
          </cell>
          <cell r="V4" t="str">
            <v>FRC%</v>
          </cell>
          <cell r="W4" t="str">
            <v>Rem/Oth Waste%</v>
          </cell>
          <cell r="X4" t="str">
            <v>Sizing Gain-Pile%</v>
          </cell>
          <cell r="Y4" t="str">
            <v>SizingGain-Grnd %</v>
          </cell>
          <cell r="Z4" t="str">
            <v>Wt Loss %</v>
          </cell>
          <cell r="AA4" t="str">
            <v>Hard Waste %</v>
          </cell>
          <cell r="AB4" t="str">
            <v>GSM Var %</v>
          </cell>
          <cell r="AC4" t="str">
            <v>FRC</v>
          </cell>
          <cell r="AD4" t="str">
            <v>Rem/Oth Waste</v>
          </cell>
          <cell r="AE4" t="str">
            <v>Sizing Wt Gain-Pile</v>
          </cell>
          <cell r="AF4" t="str">
            <v>Sizing Wt Gain-Grnd</v>
          </cell>
          <cell r="AG4" t="str">
            <v>Wt Loss</v>
          </cell>
          <cell r="AH4" t="str">
            <v xml:space="preserve">Hard Waste </v>
          </cell>
          <cell r="AI4" t="str">
            <v xml:space="preserve">GSM Var </v>
          </cell>
          <cell r="AJ4" t="str">
            <v>Total Waste</v>
          </cell>
          <cell r="AK4" t="str">
            <v>Yarn Consumn</v>
          </cell>
          <cell r="AL4" t="str">
            <v>Pile 1</v>
          </cell>
          <cell r="AM4" t="str">
            <v>Pile  2</v>
          </cell>
          <cell r="AN4" t="str">
            <v>Ground</v>
          </cell>
          <cell r="AO4" t="str">
            <v>Weft  1</v>
          </cell>
          <cell r="AP4" t="str">
            <v xml:space="preserve">Weft 2 </v>
          </cell>
          <cell r="AQ4" t="str">
            <v xml:space="preserve">Weft 3 </v>
          </cell>
          <cell r="AR4" t="str">
            <v xml:space="preserve">Weft 4 </v>
          </cell>
          <cell r="AS4" t="str">
            <v>Pile 1</v>
          </cell>
          <cell r="AT4" t="str">
            <v>Pile 2</v>
          </cell>
          <cell r="AU4" t="str">
            <v>Ground</v>
          </cell>
          <cell r="AV4" t="str">
            <v>Weft  1</v>
          </cell>
          <cell r="AW4" t="str">
            <v xml:space="preserve">Weft 2 </v>
          </cell>
          <cell r="AX4" t="str">
            <v xml:space="preserve">Weft 3 </v>
          </cell>
          <cell r="AY4" t="str">
            <v xml:space="preserve">Weft 4 </v>
          </cell>
          <cell r="AZ4" t="str">
            <v xml:space="preserve">Pile </v>
          </cell>
          <cell r="BA4" t="str">
            <v>Ground</v>
          </cell>
          <cell r="BB4" t="str">
            <v>Weft  1</v>
          </cell>
          <cell r="BC4" t="str">
            <v xml:space="preserve">Weft 2 </v>
          </cell>
          <cell r="BD4" t="str">
            <v xml:space="preserve">Weft 3 </v>
          </cell>
          <cell r="BE4" t="str">
            <v>FRC</v>
          </cell>
          <cell r="BF4" t="str">
            <v>Rem/Oth Waste</v>
          </cell>
          <cell r="BG4" t="str">
            <v>Sizing Gain-Pile</v>
          </cell>
          <cell r="BH4" t="str">
            <v xml:space="preserve">SizingGain-Grnd </v>
          </cell>
          <cell r="BI4" t="str">
            <v xml:space="preserve">Wt Loss </v>
          </cell>
          <cell r="BJ4" t="str">
            <v xml:space="preserve">Hard Waste </v>
          </cell>
          <cell r="BK4" t="str">
            <v xml:space="preserve">GSM Var </v>
          </cell>
          <cell r="BL4" t="str">
            <v>Total Recovery</v>
          </cell>
          <cell r="BM4" t="str">
            <v>FRC</v>
          </cell>
          <cell r="BN4" t="str">
            <v>Rem/Oth Waste</v>
          </cell>
          <cell r="BO4" t="str">
            <v>Sizing Gain-Pile</v>
          </cell>
          <cell r="BP4" t="str">
            <v xml:space="preserve">SizingGain-Grnd </v>
          </cell>
          <cell r="BQ4" t="str">
            <v xml:space="preserve">Wt Loss </v>
          </cell>
          <cell r="BR4" t="str">
            <v xml:space="preserve">Hard Waste </v>
          </cell>
          <cell r="BS4" t="str">
            <v xml:space="preserve">GSM Var </v>
          </cell>
          <cell r="BT4" t="str">
            <v>Total Recovery</v>
          </cell>
          <cell r="BU4" t="str">
            <v>Gross</v>
          </cell>
          <cell r="BV4" t="str">
            <v>Waste Recovery</v>
          </cell>
          <cell r="BW4" t="str">
            <v>Net Cost</v>
          </cell>
          <cell r="BX4" t="str">
            <v>Gross</v>
          </cell>
          <cell r="BY4" t="str">
            <v>Waste Recovery</v>
          </cell>
          <cell r="BZ4" t="str">
            <v>Net Cost</v>
          </cell>
          <cell r="CA4" t="str">
            <v>Gross</v>
          </cell>
          <cell r="CB4" t="str">
            <v>Waste Recovery</v>
          </cell>
          <cell r="CC4" t="str">
            <v>Net Cost</v>
          </cell>
          <cell r="CD4" t="str">
            <v>Vikol -Qty gms/pc</v>
          </cell>
          <cell r="CE4" t="str">
            <v>Vikol -Rate</v>
          </cell>
          <cell r="CF4" t="str">
            <v>Vikol -Cost Rs/fsd kg</v>
          </cell>
          <cell r="CG4" t="str">
            <v>Sizabond -Qty</v>
          </cell>
          <cell r="CH4" t="str">
            <v>Sizabond -Rate</v>
          </cell>
          <cell r="CI4" t="str">
            <v>Sizabond -Cost</v>
          </cell>
          <cell r="CJ4" t="str">
            <v>Total Sizing Cost</v>
          </cell>
          <cell r="CK4" t="str">
            <v>Steam -Sizing-Pile</v>
          </cell>
          <cell r="CL4" t="str">
            <v>Steam -Sizing-Ground</v>
          </cell>
          <cell r="CM4" t="str">
            <v>Steam -Process</v>
          </cell>
          <cell r="CN4" t="str">
            <v>Steam Cost Total</v>
          </cell>
          <cell r="CO4" t="str">
            <v>Water -Sizing</v>
          </cell>
          <cell r="CP4" t="str">
            <v>Water -Process</v>
          </cell>
          <cell r="CQ4" t="str">
            <v>Water Total</v>
          </cell>
          <cell r="CR4" t="str">
            <v>Dyes</v>
          </cell>
          <cell r="CS4" t="str">
            <v>Chemical</v>
          </cell>
          <cell r="CT4" t="str">
            <v>Pkg Cost</v>
          </cell>
          <cell r="CU4" t="str">
            <v xml:space="preserve">Others </v>
          </cell>
          <cell r="CV4" t="str">
            <v>Total cost</v>
          </cell>
        </row>
        <row r="5">
          <cell r="K5" t="str">
            <v>ExportTargetWaverlyUSABath76x142L</v>
          </cell>
          <cell r="L5">
            <v>0</v>
          </cell>
          <cell r="M5">
            <v>483.24</v>
          </cell>
          <cell r="N5">
            <v>0</v>
          </cell>
          <cell r="O5">
            <v>74.06</v>
          </cell>
          <cell r="P5">
            <v>89.668999999999997</v>
          </cell>
          <cell r="Q5">
            <v>34.369999999999997</v>
          </cell>
          <cell r="R5">
            <v>9.0609999999999999</v>
          </cell>
          <cell r="S5">
            <v>0</v>
          </cell>
          <cell r="T5">
            <v>690.4</v>
          </cell>
          <cell r="U5">
            <v>642.07199999999989</v>
          </cell>
          <cell r="V5">
            <v>2.5000000000000001E-3</v>
          </cell>
          <cell r="W5">
            <v>0</v>
          </cell>
          <cell r="X5">
            <v>-1.3999999999999999E-2</v>
          </cell>
          <cell r="Y5">
            <v>-2.5000000000000001E-2</v>
          </cell>
          <cell r="Z5">
            <v>7.0000000000000173E-2</v>
          </cell>
          <cell r="AA5">
            <v>1.4999999999999999E-2</v>
          </cell>
          <cell r="AB5">
            <v>0.01</v>
          </cell>
          <cell r="AC5">
            <v>1.6092030075187966</v>
          </cell>
          <cell r="AD5">
            <v>0</v>
          </cell>
          <cell r="AE5">
            <v>-6.7653599999999994</v>
          </cell>
          <cell r="AF5">
            <v>-1.8515000000000001</v>
          </cell>
          <cell r="AG5">
            <v>48.328000000000117</v>
          </cell>
          <cell r="AH5">
            <v>9.7777461928933995</v>
          </cell>
          <cell r="AI5">
            <v>6.4855757575757575</v>
          </cell>
          <cell r="AJ5">
            <v>57.583664957988077</v>
          </cell>
          <cell r="AK5">
            <v>699.65566495798794</v>
          </cell>
          <cell r="AL5" t="str">
            <v>1/13  Comb</v>
          </cell>
          <cell r="AM5">
            <v>0</v>
          </cell>
          <cell r="AN5" t="str">
            <v>2/30  KC</v>
          </cell>
          <cell r="AO5" t="str">
            <v xml:space="preserve">1/16OE  </v>
          </cell>
          <cell r="AP5" t="str">
            <v>2/20  KC</v>
          </cell>
          <cell r="AQ5" t="str">
            <v>/450  Den</v>
          </cell>
          <cell r="AR5">
            <v>0</v>
          </cell>
          <cell r="AS5">
            <v>96.5</v>
          </cell>
          <cell r="AT5">
            <v>0</v>
          </cell>
          <cell r="AU5">
            <v>118.5</v>
          </cell>
          <cell r="AV5">
            <v>77.75</v>
          </cell>
          <cell r="AW5">
            <v>107.5</v>
          </cell>
          <cell r="AX5">
            <v>127.25</v>
          </cell>
          <cell r="AY5">
            <v>0</v>
          </cell>
          <cell r="AZ5">
            <v>46.632660000000001</v>
          </cell>
          <cell r="BA5">
            <v>8.776110000000001</v>
          </cell>
          <cell r="BB5">
            <v>6.9717647499999993</v>
          </cell>
          <cell r="BC5">
            <v>3.6947749999999995</v>
          </cell>
          <cell r="BD5">
            <v>1.15301225</v>
          </cell>
          <cell r="BE5">
            <v>0.15669759263157892</v>
          </cell>
          <cell r="BF5">
            <v>0</v>
          </cell>
          <cell r="BI5">
            <v>0</v>
          </cell>
          <cell r="BJ5">
            <v>0.95211684456852785</v>
          </cell>
          <cell r="BK5">
            <v>0.63153878242424255</v>
          </cell>
          <cell r="BL5">
            <v>1.7403532196243492</v>
          </cell>
          <cell r="BM5">
            <v>-4.0230075187969914E-2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-0.24444365482233499</v>
          </cell>
          <cell r="BS5">
            <v>0</v>
          </cell>
          <cell r="BT5">
            <v>-0.28467373001030488</v>
          </cell>
          <cell r="BU5">
            <v>99.896690642561367</v>
          </cell>
          <cell r="BV5">
            <v>-0.35406091370558368</v>
          </cell>
          <cell r="BW5">
            <v>99.542629728855786</v>
          </cell>
          <cell r="BX5">
            <v>107.41579638985094</v>
          </cell>
          <cell r="BY5">
            <v>-0.38071065989847708</v>
          </cell>
          <cell r="BZ5">
            <v>107.03508572995246</v>
          </cell>
          <cell r="CA5">
            <v>107.41579638985094</v>
          </cell>
          <cell r="CB5">
            <v>-0.44336730150248715</v>
          </cell>
          <cell r="CC5">
            <v>106.97242908834845</v>
          </cell>
          <cell r="CD5">
            <v>6.7653599999999994</v>
          </cell>
          <cell r="CE5">
            <v>200</v>
          </cell>
          <cell r="CF5">
            <v>2.1073524464546036</v>
          </cell>
          <cell r="CG5">
            <v>1.8515000000000001</v>
          </cell>
          <cell r="CH5">
            <v>140</v>
          </cell>
          <cell r="CI5">
            <v>0.40370861834809818</v>
          </cell>
          <cell r="CJ5">
            <v>2.5110610648027016</v>
          </cell>
          <cell r="CK5">
            <v>0.67736328636040821</v>
          </cell>
          <cell r="CL5">
            <v>0.10381078757522522</v>
          </cell>
          <cell r="CM5">
            <v>2.903225806451613</v>
          </cell>
          <cell r="CN5">
            <v>3.6843998803872466</v>
          </cell>
          <cell r="CO5">
            <v>1.4074103838821817E-2</v>
          </cell>
          <cell r="CP5">
            <v>1.2795698924731187</v>
          </cell>
          <cell r="CQ5">
            <v>1.2936439963119406</v>
          </cell>
          <cell r="CR5">
            <v>1.21</v>
          </cell>
          <cell r="CS5">
            <v>9.81</v>
          </cell>
          <cell r="CT5">
            <v>8.43</v>
          </cell>
          <cell r="CU5">
            <v>0</v>
          </cell>
          <cell r="CV5">
            <v>133.91153402985034</v>
          </cell>
        </row>
        <row r="6">
          <cell r="K6" t="str">
            <v>ExportTargetWaverlyUSABath76x142M</v>
          </cell>
          <cell r="L6">
            <v>0</v>
          </cell>
          <cell r="M6">
            <v>483.24</v>
          </cell>
          <cell r="N6">
            <v>0</v>
          </cell>
          <cell r="O6">
            <v>74.06</v>
          </cell>
          <cell r="P6">
            <v>89.668999999999997</v>
          </cell>
          <cell r="Q6">
            <v>34.369999999999997</v>
          </cell>
          <cell r="R6">
            <v>9.0609999999999999</v>
          </cell>
          <cell r="S6">
            <v>0</v>
          </cell>
          <cell r="T6">
            <v>690.4</v>
          </cell>
          <cell r="U6">
            <v>642.07199999999989</v>
          </cell>
          <cell r="V6">
            <v>2.5000000000000001E-3</v>
          </cell>
          <cell r="W6">
            <v>0</v>
          </cell>
          <cell r="X6">
            <v>-1.3999999999999999E-2</v>
          </cell>
          <cell r="Y6">
            <v>-2.5000000000000001E-2</v>
          </cell>
          <cell r="Z6">
            <v>7.0000000000000173E-2</v>
          </cell>
          <cell r="AA6">
            <v>1.4999999999999999E-2</v>
          </cell>
          <cell r="AB6">
            <v>0.01</v>
          </cell>
          <cell r="AC6">
            <v>1.6092030075187966</v>
          </cell>
          <cell r="AD6">
            <v>0</v>
          </cell>
          <cell r="AE6">
            <v>-6.7653599999999994</v>
          </cell>
          <cell r="AF6">
            <v>-1.8515000000000001</v>
          </cell>
          <cell r="AG6">
            <v>48.328000000000117</v>
          </cell>
          <cell r="AH6">
            <v>9.7777461928933995</v>
          </cell>
          <cell r="AI6">
            <v>6.4855757575757575</v>
          </cell>
          <cell r="AJ6">
            <v>57.583664957988077</v>
          </cell>
          <cell r="AK6">
            <v>699.65566495798794</v>
          </cell>
          <cell r="AL6" t="str">
            <v>1/13  Comb</v>
          </cell>
          <cell r="AM6">
            <v>0</v>
          </cell>
          <cell r="AN6" t="str">
            <v>2/30  KC</v>
          </cell>
          <cell r="AO6" t="str">
            <v xml:space="preserve">1/16OE  </v>
          </cell>
          <cell r="AP6" t="str">
            <v>2/20  KC</v>
          </cell>
          <cell r="AQ6" t="str">
            <v>/450  Den</v>
          </cell>
          <cell r="AR6">
            <v>0</v>
          </cell>
          <cell r="AS6">
            <v>96.5</v>
          </cell>
          <cell r="AT6">
            <v>0</v>
          </cell>
          <cell r="AU6">
            <v>118.5</v>
          </cell>
          <cell r="AV6">
            <v>77.75</v>
          </cell>
          <cell r="AW6">
            <v>107.5</v>
          </cell>
          <cell r="AX6">
            <v>127.25</v>
          </cell>
          <cell r="AY6">
            <v>0</v>
          </cell>
          <cell r="AZ6">
            <v>46.632660000000001</v>
          </cell>
          <cell r="BA6">
            <v>8.776110000000001</v>
          </cell>
          <cell r="BB6">
            <v>6.9717647499999993</v>
          </cell>
          <cell r="BC6">
            <v>3.6947749999999995</v>
          </cell>
          <cell r="BD6">
            <v>1.15301225</v>
          </cell>
          <cell r="BE6">
            <v>0.15669759263157892</v>
          </cell>
          <cell r="BF6">
            <v>0</v>
          </cell>
          <cell r="BI6">
            <v>0</v>
          </cell>
          <cell r="BJ6">
            <v>0.95211684456852785</v>
          </cell>
          <cell r="BK6">
            <v>0.63153878242424255</v>
          </cell>
          <cell r="BL6">
            <v>1.7403532196243492</v>
          </cell>
          <cell r="BM6">
            <v>-4.0230075187969914E-2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-0.24444365482233499</v>
          </cell>
          <cell r="BS6">
            <v>0</v>
          </cell>
          <cell r="BT6">
            <v>-0.28467373001030488</v>
          </cell>
          <cell r="BU6">
            <v>99.896690642561367</v>
          </cell>
          <cell r="BV6">
            <v>-0.35406091370558368</v>
          </cell>
          <cell r="BW6">
            <v>99.542629728855786</v>
          </cell>
          <cell r="BX6">
            <v>107.41579638985094</v>
          </cell>
          <cell r="BY6">
            <v>-0.38071065989847708</v>
          </cell>
          <cell r="BZ6">
            <v>107.03508572995246</v>
          </cell>
          <cell r="CA6">
            <v>107.41579638985094</v>
          </cell>
          <cell r="CB6">
            <v>-0.44336730150248715</v>
          </cell>
          <cell r="CC6">
            <v>106.97242908834845</v>
          </cell>
          <cell r="CD6">
            <v>6.7653599999999994</v>
          </cell>
          <cell r="CE6">
            <v>200</v>
          </cell>
          <cell r="CF6">
            <v>2.1073524464546036</v>
          </cell>
          <cell r="CG6">
            <v>1.8515000000000001</v>
          </cell>
          <cell r="CH6">
            <v>140</v>
          </cell>
          <cell r="CI6">
            <v>0.40370861834809818</v>
          </cell>
          <cell r="CJ6">
            <v>2.5110610648027016</v>
          </cell>
          <cell r="CK6">
            <v>0.67736328636040821</v>
          </cell>
          <cell r="CL6">
            <v>0.10381078757522522</v>
          </cell>
          <cell r="CM6">
            <v>2.903225806451613</v>
          </cell>
          <cell r="CN6">
            <v>3.6843998803872466</v>
          </cell>
          <cell r="CO6">
            <v>1.4074103838821817E-2</v>
          </cell>
          <cell r="CP6">
            <v>1.2795698924731187</v>
          </cell>
          <cell r="CQ6">
            <v>1.2936439963119406</v>
          </cell>
          <cell r="CR6">
            <v>4.22</v>
          </cell>
          <cell r="CS6">
            <v>9.7200000000000006</v>
          </cell>
          <cell r="CT6">
            <v>8.43</v>
          </cell>
          <cell r="CU6">
            <v>0</v>
          </cell>
          <cell r="CV6">
            <v>136.83153402985033</v>
          </cell>
        </row>
        <row r="7">
          <cell r="K7" t="str">
            <v>ExportTargetWaverlyUSABath76x142D</v>
          </cell>
          <cell r="L7">
            <v>0</v>
          </cell>
          <cell r="M7">
            <v>483.24</v>
          </cell>
          <cell r="N7">
            <v>0</v>
          </cell>
          <cell r="O7">
            <v>74.06</v>
          </cell>
          <cell r="P7">
            <v>89.668999999999997</v>
          </cell>
          <cell r="Q7">
            <v>34.369999999999997</v>
          </cell>
          <cell r="R7">
            <v>9.0609999999999999</v>
          </cell>
          <cell r="S7">
            <v>0</v>
          </cell>
          <cell r="T7">
            <v>690.4</v>
          </cell>
          <cell r="U7">
            <v>642.07199999999989</v>
          </cell>
          <cell r="V7">
            <v>2.5000000000000001E-3</v>
          </cell>
          <cell r="W7">
            <v>0</v>
          </cell>
          <cell r="X7">
            <v>-1.3999999999999999E-2</v>
          </cell>
          <cell r="Y7">
            <v>-2.5000000000000001E-2</v>
          </cell>
          <cell r="Z7">
            <v>7.0000000000000173E-2</v>
          </cell>
          <cell r="AA7">
            <v>1.4999999999999999E-2</v>
          </cell>
          <cell r="AB7">
            <v>0.01</v>
          </cell>
          <cell r="AC7">
            <v>1.6092030075187966</v>
          </cell>
          <cell r="AD7">
            <v>0</v>
          </cell>
          <cell r="AE7">
            <v>-6.7653599999999994</v>
          </cell>
          <cell r="AF7">
            <v>-1.8515000000000001</v>
          </cell>
          <cell r="AG7">
            <v>48.328000000000117</v>
          </cell>
          <cell r="AH7">
            <v>9.7777461928933995</v>
          </cell>
          <cell r="AI7">
            <v>6.4855757575757575</v>
          </cell>
          <cell r="AJ7">
            <v>57.583664957988077</v>
          </cell>
          <cell r="AK7">
            <v>699.65566495798794</v>
          </cell>
          <cell r="AL7" t="str">
            <v>1/13  Comb</v>
          </cell>
          <cell r="AM7">
            <v>0</v>
          </cell>
          <cell r="AN7" t="str">
            <v>2/30  KC</v>
          </cell>
          <cell r="AO7" t="str">
            <v xml:space="preserve">1/16OE  </v>
          </cell>
          <cell r="AP7" t="str">
            <v>2/20  KC</v>
          </cell>
          <cell r="AQ7" t="str">
            <v>/450  Den</v>
          </cell>
          <cell r="AR7">
            <v>0</v>
          </cell>
          <cell r="AS7">
            <v>96.5</v>
          </cell>
          <cell r="AT7">
            <v>0</v>
          </cell>
          <cell r="AU7">
            <v>118.5</v>
          </cell>
          <cell r="AV7">
            <v>77.75</v>
          </cell>
          <cell r="AW7">
            <v>107.5</v>
          </cell>
          <cell r="AX7">
            <v>127.25</v>
          </cell>
          <cell r="AY7">
            <v>0</v>
          </cell>
          <cell r="AZ7">
            <v>46.632660000000001</v>
          </cell>
          <cell r="BA7">
            <v>8.776110000000001</v>
          </cell>
          <cell r="BB7">
            <v>6.9717647499999993</v>
          </cell>
          <cell r="BC7">
            <v>3.6947749999999995</v>
          </cell>
          <cell r="BD7">
            <v>1.15301225</v>
          </cell>
          <cell r="BE7">
            <v>0.15669759263157892</v>
          </cell>
          <cell r="BF7">
            <v>0</v>
          </cell>
          <cell r="BI7">
            <v>0</v>
          </cell>
          <cell r="BJ7">
            <v>0.95211684456852785</v>
          </cell>
          <cell r="BK7">
            <v>0.63153878242424255</v>
          </cell>
          <cell r="BL7">
            <v>1.7403532196243492</v>
          </cell>
          <cell r="BM7">
            <v>-4.0230075187969914E-2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-0.24444365482233499</v>
          </cell>
          <cell r="BS7">
            <v>0</v>
          </cell>
          <cell r="BT7">
            <v>-0.28467373001030488</v>
          </cell>
          <cell r="BU7">
            <v>99.896690642561367</v>
          </cell>
          <cell r="BV7">
            <v>-0.35406091370558368</v>
          </cell>
          <cell r="BW7">
            <v>99.542629728855786</v>
          </cell>
          <cell r="BX7">
            <v>107.41579638985094</v>
          </cell>
          <cell r="BY7">
            <v>-0.38071065989847708</v>
          </cell>
          <cell r="BZ7">
            <v>107.03508572995246</v>
          </cell>
          <cell r="CA7">
            <v>107.41579638985094</v>
          </cell>
          <cell r="CB7">
            <v>-0.44336730150248715</v>
          </cell>
          <cell r="CC7">
            <v>106.97242908834845</v>
          </cell>
          <cell r="CD7">
            <v>6.7653599999999994</v>
          </cell>
          <cell r="CE7">
            <v>200</v>
          </cell>
          <cell r="CF7">
            <v>2.1073524464546036</v>
          </cell>
          <cell r="CG7">
            <v>1.8515000000000001</v>
          </cell>
          <cell r="CH7">
            <v>140</v>
          </cell>
          <cell r="CI7">
            <v>0.40370861834809818</v>
          </cell>
          <cell r="CJ7">
            <v>2.5110610648027016</v>
          </cell>
          <cell r="CK7">
            <v>0.67736328636040821</v>
          </cell>
          <cell r="CL7">
            <v>0.10381078757522522</v>
          </cell>
          <cell r="CM7">
            <v>2.903225806451613</v>
          </cell>
          <cell r="CN7">
            <v>3.6843998803872466</v>
          </cell>
          <cell r="CO7">
            <v>1.4074103838821817E-2</v>
          </cell>
          <cell r="CP7">
            <v>1.2795698924731187</v>
          </cell>
          <cell r="CQ7">
            <v>1.2936439963119406</v>
          </cell>
          <cell r="CR7">
            <v>14.66</v>
          </cell>
          <cell r="CS7">
            <v>9.98</v>
          </cell>
          <cell r="CT7">
            <v>8.43</v>
          </cell>
          <cell r="CU7">
            <v>0</v>
          </cell>
          <cell r="CV7">
            <v>147.53153402985035</v>
          </cell>
        </row>
        <row r="8">
          <cell r="K8" t="str">
            <v>ExportTargetWaverlyUSAHand41x76L</v>
          </cell>
          <cell r="L8">
            <v>0</v>
          </cell>
          <cell r="M8">
            <v>133.83000000000001</v>
          </cell>
          <cell r="N8">
            <v>0</v>
          </cell>
          <cell r="O8">
            <v>22.79</v>
          </cell>
          <cell r="P8">
            <v>29.478000000000002</v>
          </cell>
          <cell r="Q8">
            <v>15.87</v>
          </cell>
          <cell r="R8">
            <v>3.7370000000000001</v>
          </cell>
          <cell r="S8">
            <v>0</v>
          </cell>
          <cell r="T8">
            <v>205.70500000000001</v>
          </cell>
          <cell r="U8">
            <v>191.30564999999999</v>
          </cell>
          <cell r="V8">
            <v>2.5000000000000001E-3</v>
          </cell>
          <cell r="W8">
            <v>0</v>
          </cell>
          <cell r="X8">
            <v>-1.3999999999999999E-2</v>
          </cell>
          <cell r="Y8">
            <v>-2.5000000000000001E-2</v>
          </cell>
          <cell r="Z8">
            <v>7.0000000000000173E-2</v>
          </cell>
          <cell r="AA8">
            <v>1.4999999999999999E-2</v>
          </cell>
          <cell r="AB8">
            <v>0.01</v>
          </cell>
          <cell r="AC8">
            <v>0.47946278195488717</v>
          </cell>
          <cell r="AD8">
            <v>0</v>
          </cell>
          <cell r="AE8">
            <v>-1.8736200000000001</v>
          </cell>
          <cell r="AF8">
            <v>-0.56974999999999998</v>
          </cell>
          <cell r="AG8">
            <v>14.399350000000036</v>
          </cell>
          <cell r="AH8">
            <v>2.9132840101522843</v>
          </cell>
          <cell r="AI8">
            <v>1.9323803030303028</v>
          </cell>
          <cell r="AJ8">
            <v>17.281107095137511</v>
          </cell>
          <cell r="AK8">
            <v>208.5867570951375</v>
          </cell>
          <cell r="AL8" t="str">
            <v>1/13  Comb</v>
          </cell>
          <cell r="AM8">
            <v>0</v>
          </cell>
          <cell r="AN8" t="str">
            <v>2/30  KC</v>
          </cell>
          <cell r="AO8" t="str">
            <v xml:space="preserve">1/16OE  </v>
          </cell>
          <cell r="AP8" t="str">
            <v>2/20  KC</v>
          </cell>
          <cell r="AQ8" t="str">
            <v>/450  Den</v>
          </cell>
          <cell r="AR8">
            <v>0</v>
          </cell>
          <cell r="AS8">
            <v>96.5</v>
          </cell>
          <cell r="AT8">
            <v>0</v>
          </cell>
          <cell r="AU8">
            <v>118.5</v>
          </cell>
          <cell r="AV8">
            <v>77.75</v>
          </cell>
          <cell r="AW8">
            <v>107.5</v>
          </cell>
          <cell r="AX8">
            <v>127.25</v>
          </cell>
          <cell r="AY8">
            <v>0</v>
          </cell>
          <cell r="AZ8">
            <v>12.914595000000002</v>
          </cell>
          <cell r="BA8">
            <v>2.700615</v>
          </cell>
          <cell r="BB8">
            <v>2.2919145000000003</v>
          </cell>
          <cell r="BC8">
            <v>1.7060249999999999</v>
          </cell>
          <cell r="BD8">
            <v>0.47553325000000002</v>
          </cell>
          <cell r="BE8">
            <v>4.6823245507518797E-2</v>
          </cell>
          <cell r="BF8">
            <v>0</v>
          </cell>
          <cell r="BI8">
            <v>0</v>
          </cell>
          <cell r="BJ8">
            <v>0.28450469478426399</v>
          </cell>
          <cell r="BK8">
            <v>0.18871186825757577</v>
          </cell>
          <cell r="BL8">
            <v>0.52003980854935861</v>
          </cell>
          <cell r="BM8">
            <v>-1.1986569548872179E-2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-7.2832100253807111E-2</v>
          </cell>
          <cell r="BS8">
            <v>0</v>
          </cell>
          <cell r="BT8">
            <v>-8.4818669802679297E-2</v>
          </cell>
          <cell r="BU8">
            <v>100.18581249142881</v>
          </cell>
          <cell r="BV8">
            <v>-0.35406091370558379</v>
          </cell>
          <cell r="BW8">
            <v>99.831751577723225</v>
          </cell>
          <cell r="BX8">
            <v>107.72668009831055</v>
          </cell>
          <cell r="BY8">
            <v>-0.38071065989847724</v>
          </cell>
          <cell r="BZ8">
            <v>107.34596943841207</v>
          </cell>
          <cell r="CA8">
            <v>107.72668009831055</v>
          </cell>
          <cell r="CB8">
            <v>-0.44336730150248727</v>
          </cell>
          <cell r="CC8">
            <v>107.28331279680806</v>
          </cell>
          <cell r="CD8">
            <v>1.8736200000000001</v>
          </cell>
          <cell r="CE8">
            <v>200</v>
          </cell>
          <cell r="CF8">
            <v>1.9587712124550425</v>
          </cell>
          <cell r="CG8">
            <v>0.56974999999999998</v>
          </cell>
          <cell r="CH8">
            <v>140</v>
          </cell>
          <cell r="CI8">
            <v>0.41695057098418165</v>
          </cell>
          <cell r="CJ8">
            <v>2.3757217834392241</v>
          </cell>
          <cell r="CK8">
            <v>0.62960503257483513</v>
          </cell>
          <cell r="CL8">
            <v>0.10721586111021811</v>
          </cell>
          <cell r="CM8">
            <v>2.903225806451613</v>
          </cell>
          <cell r="CN8">
            <v>3.6400467001366663</v>
          </cell>
          <cell r="CO8">
            <v>1.3081793454610465E-2</v>
          </cell>
          <cell r="CP8">
            <v>1.2795698924731187</v>
          </cell>
          <cell r="CQ8">
            <v>1.2926516859277291</v>
          </cell>
          <cell r="CR8">
            <v>1.21</v>
          </cell>
          <cell r="CS8">
            <v>9.81</v>
          </cell>
          <cell r="CT8">
            <v>19.39</v>
          </cell>
          <cell r="CU8">
            <v>0</v>
          </cell>
          <cell r="CV8">
            <v>145.00173296631166</v>
          </cell>
        </row>
        <row r="9">
          <cell r="K9" t="str">
            <v>ExportTargetWaverlyUSAHand41x76M</v>
          </cell>
          <cell r="L9">
            <v>0</v>
          </cell>
          <cell r="M9">
            <v>133.83000000000001</v>
          </cell>
          <cell r="N9">
            <v>0</v>
          </cell>
          <cell r="O9">
            <v>22.79</v>
          </cell>
          <cell r="P9">
            <v>29.478000000000002</v>
          </cell>
          <cell r="Q9">
            <v>15.87</v>
          </cell>
          <cell r="R9">
            <v>3.7370000000000001</v>
          </cell>
          <cell r="S9">
            <v>0</v>
          </cell>
          <cell r="T9">
            <v>205.70500000000001</v>
          </cell>
          <cell r="U9">
            <v>191.30564999999999</v>
          </cell>
          <cell r="V9">
            <v>2.5000000000000001E-3</v>
          </cell>
          <cell r="W9">
            <v>0</v>
          </cell>
          <cell r="X9">
            <v>-1.3999999999999999E-2</v>
          </cell>
          <cell r="Y9">
            <v>-2.5000000000000001E-2</v>
          </cell>
          <cell r="Z9">
            <v>7.0000000000000173E-2</v>
          </cell>
          <cell r="AA9">
            <v>1.4999999999999999E-2</v>
          </cell>
          <cell r="AB9">
            <v>0.01</v>
          </cell>
          <cell r="AC9">
            <v>0.47946278195488717</v>
          </cell>
          <cell r="AD9">
            <v>0</v>
          </cell>
          <cell r="AE9">
            <v>-1.8736200000000001</v>
          </cell>
          <cell r="AF9">
            <v>-0.56974999999999998</v>
          </cell>
          <cell r="AG9">
            <v>14.399350000000036</v>
          </cell>
          <cell r="AH9">
            <v>2.9132840101522843</v>
          </cell>
          <cell r="AI9">
            <v>1.9323803030303028</v>
          </cell>
          <cell r="AJ9">
            <v>17.281107095137511</v>
          </cell>
          <cell r="AK9">
            <v>208.5867570951375</v>
          </cell>
          <cell r="AL9" t="str">
            <v>1/13  Comb</v>
          </cell>
          <cell r="AM9">
            <v>0</v>
          </cell>
          <cell r="AN9" t="str">
            <v>2/30  KC</v>
          </cell>
          <cell r="AO9" t="str">
            <v xml:space="preserve">1/16OE  </v>
          </cell>
          <cell r="AP9" t="str">
            <v>2/20  KC</v>
          </cell>
          <cell r="AQ9" t="str">
            <v>/450  Den</v>
          </cell>
          <cell r="AR9">
            <v>0</v>
          </cell>
          <cell r="AS9">
            <v>96.5</v>
          </cell>
          <cell r="AT9">
            <v>0</v>
          </cell>
          <cell r="AU9">
            <v>118.5</v>
          </cell>
          <cell r="AV9">
            <v>77.75</v>
          </cell>
          <cell r="AW9">
            <v>107.5</v>
          </cell>
          <cell r="AX9">
            <v>127.25</v>
          </cell>
          <cell r="AY9">
            <v>0</v>
          </cell>
          <cell r="AZ9">
            <v>12.914595000000002</v>
          </cell>
          <cell r="BA9">
            <v>2.700615</v>
          </cell>
          <cell r="BB9">
            <v>2.2919145000000003</v>
          </cell>
          <cell r="BC9">
            <v>1.7060249999999999</v>
          </cell>
          <cell r="BD9">
            <v>0.47553325000000002</v>
          </cell>
          <cell r="BE9">
            <v>4.6823245507518797E-2</v>
          </cell>
          <cell r="BF9">
            <v>0</v>
          </cell>
          <cell r="BI9">
            <v>0</v>
          </cell>
          <cell r="BJ9">
            <v>0.28450469478426399</v>
          </cell>
          <cell r="BK9">
            <v>0.18871186825757577</v>
          </cell>
          <cell r="BL9">
            <v>0.52003980854935861</v>
          </cell>
          <cell r="BM9">
            <v>-1.1986569548872179E-2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-7.2832100253807111E-2</v>
          </cell>
          <cell r="BS9">
            <v>0</v>
          </cell>
          <cell r="BT9">
            <v>-8.4818669802679297E-2</v>
          </cell>
          <cell r="BU9">
            <v>100.18581249142881</v>
          </cell>
          <cell r="BV9">
            <v>-0.35406091370558379</v>
          </cell>
          <cell r="BW9">
            <v>99.831751577723225</v>
          </cell>
          <cell r="BX9">
            <v>107.72668009831055</v>
          </cell>
          <cell r="BY9">
            <v>-0.38071065989847724</v>
          </cell>
          <cell r="BZ9">
            <v>107.34596943841207</v>
          </cell>
          <cell r="CA9">
            <v>107.72668009831055</v>
          </cell>
          <cell r="CB9">
            <v>-0.44336730150248727</v>
          </cell>
          <cell r="CC9">
            <v>107.28331279680806</v>
          </cell>
          <cell r="CD9">
            <v>1.8736200000000001</v>
          </cell>
          <cell r="CE9">
            <v>200</v>
          </cell>
          <cell r="CF9">
            <v>1.9587712124550425</v>
          </cell>
          <cell r="CG9">
            <v>0.56974999999999998</v>
          </cell>
          <cell r="CH9">
            <v>140</v>
          </cell>
          <cell r="CI9">
            <v>0.41695057098418165</v>
          </cell>
          <cell r="CJ9">
            <v>2.3757217834392241</v>
          </cell>
          <cell r="CK9">
            <v>0.62960503257483513</v>
          </cell>
          <cell r="CL9">
            <v>0.10721586111021811</v>
          </cell>
          <cell r="CM9">
            <v>2.903225806451613</v>
          </cell>
          <cell r="CN9">
            <v>3.6400467001366663</v>
          </cell>
          <cell r="CO9">
            <v>1.3081793454610465E-2</v>
          </cell>
          <cell r="CP9">
            <v>1.2795698924731187</v>
          </cell>
          <cell r="CQ9">
            <v>1.2926516859277291</v>
          </cell>
          <cell r="CR9">
            <v>4.22</v>
          </cell>
          <cell r="CS9">
            <v>9.7200000000000006</v>
          </cell>
          <cell r="CT9">
            <v>19.39</v>
          </cell>
          <cell r="CU9">
            <v>0</v>
          </cell>
          <cell r="CV9">
            <v>147.92173296631165</v>
          </cell>
        </row>
        <row r="10">
          <cell r="K10" t="str">
            <v>ExportTargetWaverlyUSAHand41x76D</v>
          </cell>
          <cell r="L10">
            <v>0</v>
          </cell>
          <cell r="M10">
            <v>133.83000000000001</v>
          </cell>
          <cell r="N10">
            <v>0</v>
          </cell>
          <cell r="O10">
            <v>22.79</v>
          </cell>
          <cell r="P10">
            <v>29.478000000000002</v>
          </cell>
          <cell r="Q10">
            <v>15.87</v>
          </cell>
          <cell r="R10">
            <v>3.7370000000000001</v>
          </cell>
          <cell r="S10">
            <v>0</v>
          </cell>
          <cell r="T10">
            <v>205.70500000000001</v>
          </cell>
          <cell r="U10">
            <v>191.30564999999999</v>
          </cell>
          <cell r="V10">
            <v>2.5000000000000001E-3</v>
          </cell>
          <cell r="W10">
            <v>0</v>
          </cell>
          <cell r="X10">
            <v>-1.3999999999999999E-2</v>
          </cell>
          <cell r="Y10">
            <v>-2.5000000000000001E-2</v>
          </cell>
          <cell r="Z10">
            <v>7.0000000000000173E-2</v>
          </cell>
          <cell r="AA10">
            <v>1.4999999999999999E-2</v>
          </cell>
          <cell r="AB10">
            <v>0.01</v>
          </cell>
          <cell r="AC10">
            <v>0.47946278195488717</v>
          </cell>
          <cell r="AD10">
            <v>0</v>
          </cell>
          <cell r="AE10">
            <v>-1.8736200000000001</v>
          </cell>
          <cell r="AF10">
            <v>-0.56974999999999998</v>
          </cell>
          <cell r="AG10">
            <v>14.399350000000036</v>
          </cell>
          <cell r="AH10">
            <v>2.9132840101522843</v>
          </cell>
          <cell r="AI10">
            <v>1.9323803030303028</v>
          </cell>
          <cell r="AJ10">
            <v>17.281107095137511</v>
          </cell>
          <cell r="AK10">
            <v>208.5867570951375</v>
          </cell>
          <cell r="AL10" t="str">
            <v>1/13  Comb</v>
          </cell>
          <cell r="AM10">
            <v>0</v>
          </cell>
          <cell r="AN10" t="str">
            <v>2/30  KC</v>
          </cell>
          <cell r="AO10" t="str">
            <v xml:space="preserve">1/16OE  </v>
          </cell>
          <cell r="AP10" t="str">
            <v>2/20  KC</v>
          </cell>
          <cell r="AQ10" t="str">
            <v>/450  Den</v>
          </cell>
          <cell r="AR10">
            <v>0</v>
          </cell>
          <cell r="AS10">
            <v>96.5</v>
          </cell>
          <cell r="AT10">
            <v>0</v>
          </cell>
          <cell r="AU10">
            <v>118.5</v>
          </cell>
          <cell r="AV10">
            <v>77.75</v>
          </cell>
          <cell r="AW10">
            <v>107.5</v>
          </cell>
          <cell r="AX10">
            <v>127.25</v>
          </cell>
          <cell r="AY10">
            <v>0</v>
          </cell>
          <cell r="AZ10">
            <v>12.914595000000002</v>
          </cell>
          <cell r="BA10">
            <v>2.700615</v>
          </cell>
          <cell r="BB10">
            <v>2.2919145000000003</v>
          </cell>
          <cell r="BC10">
            <v>1.7060249999999999</v>
          </cell>
          <cell r="BD10">
            <v>0.47553325000000002</v>
          </cell>
          <cell r="BE10">
            <v>4.6823245507518797E-2</v>
          </cell>
          <cell r="BF10">
            <v>0</v>
          </cell>
          <cell r="BI10">
            <v>0</v>
          </cell>
          <cell r="BJ10">
            <v>0.28450469478426399</v>
          </cell>
          <cell r="BK10">
            <v>0.18871186825757577</v>
          </cell>
          <cell r="BL10">
            <v>0.52003980854935861</v>
          </cell>
          <cell r="BM10">
            <v>-1.1986569548872179E-2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-7.2832100253807111E-2</v>
          </cell>
          <cell r="BS10">
            <v>0</v>
          </cell>
          <cell r="BT10">
            <v>-8.4818669802679297E-2</v>
          </cell>
          <cell r="BU10">
            <v>100.18581249142881</v>
          </cell>
          <cell r="BV10">
            <v>-0.35406091370558379</v>
          </cell>
          <cell r="BW10">
            <v>99.831751577723225</v>
          </cell>
          <cell r="BX10">
            <v>107.72668009831055</v>
          </cell>
          <cell r="BY10">
            <v>-0.38071065989847724</v>
          </cell>
          <cell r="BZ10">
            <v>107.34596943841207</v>
          </cell>
          <cell r="CA10">
            <v>107.72668009831055</v>
          </cell>
          <cell r="CB10">
            <v>-0.44336730150248727</v>
          </cell>
          <cell r="CC10">
            <v>107.28331279680806</v>
          </cell>
          <cell r="CD10">
            <v>1.8736200000000001</v>
          </cell>
          <cell r="CE10">
            <v>200</v>
          </cell>
          <cell r="CF10">
            <v>1.9587712124550425</v>
          </cell>
          <cell r="CG10">
            <v>0.56974999999999998</v>
          </cell>
          <cell r="CH10">
            <v>140</v>
          </cell>
          <cell r="CI10">
            <v>0.41695057098418165</v>
          </cell>
          <cell r="CJ10">
            <v>2.3757217834392241</v>
          </cell>
          <cell r="CK10">
            <v>0.62960503257483513</v>
          </cell>
          <cell r="CL10">
            <v>0.10721586111021811</v>
          </cell>
          <cell r="CM10">
            <v>2.903225806451613</v>
          </cell>
          <cell r="CN10">
            <v>3.6400467001366663</v>
          </cell>
          <cell r="CO10">
            <v>1.3081793454610465E-2</v>
          </cell>
          <cell r="CP10">
            <v>1.2795698924731187</v>
          </cell>
          <cell r="CQ10">
            <v>1.2926516859277291</v>
          </cell>
          <cell r="CR10">
            <v>14.66</v>
          </cell>
          <cell r="CS10">
            <v>9.98</v>
          </cell>
          <cell r="CT10">
            <v>19.39</v>
          </cell>
          <cell r="CU10">
            <v>0</v>
          </cell>
          <cell r="CV10">
            <v>158.62173296631167</v>
          </cell>
        </row>
        <row r="11">
          <cell r="K11" t="str">
            <v>ExportTargetWaverlyUSAWash30x30L</v>
          </cell>
          <cell r="L11">
            <v>0</v>
          </cell>
          <cell r="M11">
            <v>36.840000000000003</v>
          </cell>
          <cell r="N11">
            <v>0</v>
          </cell>
          <cell r="O11">
            <v>7.97</v>
          </cell>
          <cell r="P11">
            <v>9.52</v>
          </cell>
          <cell r="Q11">
            <v>7.02</v>
          </cell>
          <cell r="R11">
            <v>1.052</v>
          </cell>
          <cell r="S11">
            <v>0</v>
          </cell>
          <cell r="T11">
            <v>62.401999999999994</v>
          </cell>
          <cell r="U11">
            <v>58.03385999999999</v>
          </cell>
          <cell r="V11">
            <v>2.5000000000000001E-3</v>
          </cell>
          <cell r="W11">
            <v>0</v>
          </cell>
          <cell r="X11">
            <v>-1.3999999999999999E-2</v>
          </cell>
          <cell r="Y11">
            <v>-2.5000000000000001E-2</v>
          </cell>
          <cell r="Z11">
            <v>7.0000000000000062E-2</v>
          </cell>
          <cell r="AA11">
            <v>1.4999999999999999E-2</v>
          </cell>
          <cell r="AB11">
            <v>0.01</v>
          </cell>
          <cell r="AC11">
            <v>0.14544827067669169</v>
          </cell>
          <cell r="AD11">
            <v>0</v>
          </cell>
          <cell r="AE11">
            <v>-0.51576</v>
          </cell>
          <cell r="AF11">
            <v>-0.19925000000000001</v>
          </cell>
          <cell r="AG11">
            <v>4.368140000000003</v>
          </cell>
          <cell r="AH11">
            <v>0.88376436548223336</v>
          </cell>
          <cell r="AI11">
            <v>0.58620060606060598</v>
          </cell>
          <cell r="AJ11">
            <v>5.2685432422195344</v>
          </cell>
          <cell r="AK11">
            <v>63.302403242219526</v>
          </cell>
          <cell r="AL11" t="str">
            <v>1/13  Comb</v>
          </cell>
          <cell r="AM11">
            <v>0</v>
          </cell>
          <cell r="AN11" t="str">
            <v>2/30  KC</v>
          </cell>
          <cell r="AO11" t="str">
            <v xml:space="preserve">1/16OE  </v>
          </cell>
          <cell r="AP11" t="str">
            <v>2/20  KC</v>
          </cell>
          <cell r="AQ11" t="str">
            <v>/450  Den</v>
          </cell>
          <cell r="AR11">
            <v>0</v>
          </cell>
          <cell r="AS11">
            <v>96.5</v>
          </cell>
          <cell r="AT11">
            <v>0</v>
          </cell>
          <cell r="AU11">
            <v>118.5</v>
          </cell>
          <cell r="AV11">
            <v>77.75</v>
          </cell>
          <cell r="AW11">
            <v>107.5</v>
          </cell>
          <cell r="AX11">
            <v>127.25</v>
          </cell>
          <cell r="AY11">
            <v>0</v>
          </cell>
          <cell r="AZ11">
            <v>3.5550600000000006</v>
          </cell>
          <cell r="BA11">
            <v>0.94444499999999998</v>
          </cell>
          <cell r="BB11">
            <v>0.74017999999999995</v>
          </cell>
          <cell r="BC11">
            <v>0.75464999999999993</v>
          </cell>
          <cell r="BD11">
            <v>0.13386700000000001</v>
          </cell>
          <cell r="BE11">
            <v>1.4283779097744361E-2</v>
          </cell>
          <cell r="BF11">
            <v>0</v>
          </cell>
          <cell r="BI11">
            <v>0</v>
          </cell>
          <cell r="BJ11">
            <v>8.6790271979695438E-2</v>
          </cell>
          <cell r="BK11">
            <v>5.7567958181818188E-2</v>
          </cell>
          <cell r="BL11">
            <v>0.15864200925925798</v>
          </cell>
          <cell r="BM11">
            <v>-3.6362067669172926E-3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-2.2094109137055836E-2</v>
          </cell>
          <cell r="BS11">
            <v>0</v>
          </cell>
          <cell r="BT11">
            <v>-2.5730315903973129E-2</v>
          </cell>
          <cell r="BU11">
            <v>100.74747619081535</v>
          </cell>
          <cell r="BV11">
            <v>-0.35406091370558374</v>
          </cell>
          <cell r="BW11">
            <v>100.39341527710977</v>
          </cell>
          <cell r="BX11">
            <v>108.33061956001652</v>
          </cell>
          <cell r="BY11">
            <v>-0.38071065989847719</v>
          </cell>
          <cell r="BZ11">
            <v>107.94990890011803</v>
          </cell>
          <cell r="CA11">
            <v>108.33061956001652</v>
          </cell>
          <cell r="CB11">
            <v>-0.44336730150248721</v>
          </cell>
          <cell r="CC11">
            <v>107.88725225851402</v>
          </cell>
          <cell r="CD11">
            <v>0.51576</v>
          </cell>
          <cell r="CE11">
            <v>200</v>
          </cell>
          <cell r="CF11">
            <v>1.7774450984304684</v>
          </cell>
          <cell r="CG11">
            <v>0.19925000000000001</v>
          </cell>
          <cell r="CH11">
            <v>140</v>
          </cell>
          <cell r="CI11">
            <v>0.4806676653939615</v>
          </cell>
          <cell r="CJ11">
            <v>2.25811276382443</v>
          </cell>
          <cell r="CK11">
            <v>0.57132163878122189</v>
          </cell>
          <cell r="CL11">
            <v>0.12360025681559007</v>
          </cell>
          <cell r="CM11">
            <v>2.903225806451613</v>
          </cell>
          <cell r="CN11">
            <v>3.5981477020484247</v>
          </cell>
          <cell r="CO11">
            <v>1.1870794050232057E-2</v>
          </cell>
          <cell r="CP11">
            <v>1.2795698924731185</v>
          </cell>
          <cell r="CQ11">
            <v>1.2914406865233505</v>
          </cell>
          <cell r="CR11">
            <v>1.21</v>
          </cell>
          <cell r="CS11">
            <v>9.81</v>
          </cell>
          <cell r="CT11">
            <v>49.08</v>
          </cell>
          <cell r="CU11">
            <v>0</v>
          </cell>
          <cell r="CV11">
            <v>175.13495341091021</v>
          </cell>
        </row>
        <row r="12">
          <cell r="K12" t="str">
            <v>ExportTargetWaverlyUSAWash30x30M</v>
          </cell>
          <cell r="L12">
            <v>0</v>
          </cell>
          <cell r="M12">
            <v>36.840000000000003</v>
          </cell>
          <cell r="N12">
            <v>0</v>
          </cell>
          <cell r="O12">
            <v>7.97</v>
          </cell>
          <cell r="P12">
            <v>9.52</v>
          </cell>
          <cell r="Q12">
            <v>7.02</v>
          </cell>
          <cell r="R12">
            <v>1.052</v>
          </cell>
          <cell r="S12">
            <v>0</v>
          </cell>
          <cell r="T12">
            <v>62.401999999999994</v>
          </cell>
          <cell r="U12">
            <v>58.03385999999999</v>
          </cell>
          <cell r="V12">
            <v>2.5000000000000001E-3</v>
          </cell>
          <cell r="W12">
            <v>0</v>
          </cell>
          <cell r="X12">
            <v>-1.3999999999999999E-2</v>
          </cell>
          <cell r="Y12">
            <v>-2.5000000000000001E-2</v>
          </cell>
          <cell r="Z12">
            <v>7.0000000000000062E-2</v>
          </cell>
          <cell r="AA12">
            <v>1.4999999999999999E-2</v>
          </cell>
          <cell r="AB12">
            <v>0.01</v>
          </cell>
          <cell r="AC12">
            <v>0.14544827067669169</v>
          </cell>
          <cell r="AD12">
            <v>0</v>
          </cell>
          <cell r="AE12">
            <v>-0.51576</v>
          </cell>
          <cell r="AF12">
            <v>-0.19925000000000001</v>
          </cell>
          <cell r="AG12">
            <v>4.368140000000003</v>
          </cell>
          <cell r="AH12">
            <v>0.88376436548223336</v>
          </cell>
          <cell r="AI12">
            <v>0.58620060606060598</v>
          </cell>
          <cell r="AJ12">
            <v>5.2685432422195344</v>
          </cell>
          <cell r="AK12">
            <v>63.302403242219526</v>
          </cell>
          <cell r="AL12" t="str">
            <v>1/13  Comb</v>
          </cell>
          <cell r="AM12">
            <v>0</v>
          </cell>
          <cell r="AN12" t="str">
            <v>2/30  KC</v>
          </cell>
          <cell r="AO12" t="str">
            <v xml:space="preserve">1/16OE  </v>
          </cell>
          <cell r="AP12" t="str">
            <v>2/20  KC</v>
          </cell>
          <cell r="AQ12" t="str">
            <v>/450  Den</v>
          </cell>
          <cell r="AR12">
            <v>0</v>
          </cell>
          <cell r="AS12">
            <v>96.5</v>
          </cell>
          <cell r="AT12">
            <v>0</v>
          </cell>
          <cell r="AU12">
            <v>118.5</v>
          </cell>
          <cell r="AV12">
            <v>77.75</v>
          </cell>
          <cell r="AW12">
            <v>107.5</v>
          </cell>
          <cell r="AX12">
            <v>127.25</v>
          </cell>
          <cell r="AY12">
            <v>0</v>
          </cell>
          <cell r="AZ12">
            <v>3.5550600000000006</v>
          </cell>
          <cell r="BA12">
            <v>0.94444499999999998</v>
          </cell>
          <cell r="BB12">
            <v>0.74017999999999995</v>
          </cell>
          <cell r="BC12">
            <v>0.75464999999999993</v>
          </cell>
          <cell r="BD12">
            <v>0.13386700000000001</v>
          </cell>
          <cell r="BE12">
            <v>1.4283779097744361E-2</v>
          </cell>
          <cell r="BF12">
            <v>0</v>
          </cell>
          <cell r="BI12">
            <v>0</v>
          </cell>
          <cell r="BJ12">
            <v>8.6790271979695438E-2</v>
          </cell>
          <cell r="BK12">
            <v>5.7567958181818188E-2</v>
          </cell>
          <cell r="BL12">
            <v>0.15864200925925798</v>
          </cell>
          <cell r="BM12">
            <v>-3.6362067669172926E-3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-2.2094109137055836E-2</v>
          </cell>
          <cell r="BS12">
            <v>0</v>
          </cell>
          <cell r="BT12">
            <v>-2.5730315903973129E-2</v>
          </cell>
          <cell r="BU12">
            <v>100.74747619081535</v>
          </cell>
          <cell r="BV12">
            <v>-0.35406091370558374</v>
          </cell>
          <cell r="BW12">
            <v>100.39341527710977</v>
          </cell>
          <cell r="BX12">
            <v>108.33061956001652</v>
          </cell>
          <cell r="BY12">
            <v>-0.38071065989847719</v>
          </cell>
          <cell r="BZ12">
            <v>107.94990890011803</v>
          </cell>
          <cell r="CA12">
            <v>108.33061956001652</v>
          </cell>
          <cell r="CB12">
            <v>-0.44336730150248721</v>
          </cell>
          <cell r="CC12">
            <v>107.88725225851402</v>
          </cell>
          <cell r="CD12">
            <v>0.51576</v>
          </cell>
          <cell r="CE12">
            <v>200</v>
          </cell>
          <cell r="CF12">
            <v>1.7774450984304684</v>
          </cell>
          <cell r="CG12">
            <v>0.19925000000000001</v>
          </cell>
          <cell r="CH12">
            <v>140</v>
          </cell>
          <cell r="CI12">
            <v>0.4806676653939615</v>
          </cell>
          <cell r="CJ12">
            <v>2.25811276382443</v>
          </cell>
          <cell r="CK12">
            <v>0.57132163878122189</v>
          </cell>
          <cell r="CL12">
            <v>0.12360025681559007</v>
          </cell>
          <cell r="CM12">
            <v>2.903225806451613</v>
          </cell>
          <cell r="CN12">
            <v>3.5981477020484247</v>
          </cell>
          <cell r="CO12">
            <v>1.1870794050232057E-2</v>
          </cell>
          <cell r="CP12">
            <v>1.2795698924731185</v>
          </cell>
          <cell r="CQ12">
            <v>1.2914406865233505</v>
          </cell>
          <cell r="CR12">
            <v>4.22</v>
          </cell>
          <cell r="CS12">
            <v>9.7200000000000006</v>
          </cell>
          <cell r="CT12">
            <v>49.08</v>
          </cell>
          <cell r="CU12">
            <v>0</v>
          </cell>
          <cell r="CV12">
            <v>178.05495341091023</v>
          </cell>
        </row>
        <row r="13">
          <cell r="K13" t="str">
            <v>ExportTargetWaverlyUSAWash30x30D</v>
          </cell>
          <cell r="L13">
            <v>0</v>
          </cell>
          <cell r="M13">
            <v>36.840000000000003</v>
          </cell>
          <cell r="N13">
            <v>0</v>
          </cell>
          <cell r="O13">
            <v>7.97</v>
          </cell>
          <cell r="P13">
            <v>9.52</v>
          </cell>
          <cell r="Q13">
            <v>7.02</v>
          </cell>
          <cell r="R13">
            <v>1.052</v>
          </cell>
          <cell r="S13">
            <v>0</v>
          </cell>
          <cell r="T13">
            <v>62.401999999999994</v>
          </cell>
          <cell r="U13">
            <v>58.03385999999999</v>
          </cell>
          <cell r="V13">
            <v>2.5000000000000001E-3</v>
          </cell>
          <cell r="W13">
            <v>0</v>
          </cell>
          <cell r="X13">
            <v>-1.3999999999999999E-2</v>
          </cell>
          <cell r="Y13">
            <v>-2.5000000000000001E-2</v>
          </cell>
          <cell r="Z13">
            <v>7.0000000000000062E-2</v>
          </cell>
          <cell r="AA13">
            <v>1.4999999999999999E-2</v>
          </cell>
          <cell r="AB13">
            <v>0.01</v>
          </cell>
          <cell r="AC13">
            <v>0.14544827067669169</v>
          </cell>
          <cell r="AD13">
            <v>0</v>
          </cell>
          <cell r="AE13">
            <v>-0.51576</v>
          </cell>
          <cell r="AF13">
            <v>-0.19925000000000001</v>
          </cell>
          <cell r="AG13">
            <v>4.368140000000003</v>
          </cell>
          <cell r="AH13">
            <v>0.88376436548223336</v>
          </cell>
          <cell r="AI13">
            <v>0.58620060606060598</v>
          </cell>
          <cell r="AJ13">
            <v>5.2685432422195344</v>
          </cell>
          <cell r="AK13">
            <v>63.302403242219526</v>
          </cell>
          <cell r="AL13" t="str">
            <v>1/13  Comb</v>
          </cell>
          <cell r="AM13">
            <v>0</v>
          </cell>
          <cell r="AN13" t="str">
            <v>2/30  KC</v>
          </cell>
          <cell r="AO13" t="str">
            <v xml:space="preserve">1/16OE  </v>
          </cell>
          <cell r="AP13" t="str">
            <v>2/20  KC</v>
          </cell>
          <cell r="AQ13" t="str">
            <v>/450  Den</v>
          </cell>
          <cell r="AR13">
            <v>0</v>
          </cell>
          <cell r="AS13">
            <v>96.5</v>
          </cell>
          <cell r="AT13">
            <v>0</v>
          </cell>
          <cell r="AU13">
            <v>118.5</v>
          </cell>
          <cell r="AV13">
            <v>77.75</v>
          </cell>
          <cell r="AW13">
            <v>107.5</v>
          </cell>
          <cell r="AX13">
            <v>127.25</v>
          </cell>
          <cell r="AY13">
            <v>0</v>
          </cell>
          <cell r="AZ13">
            <v>3.5550600000000006</v>
          </cell>
          <cell r="BA13">
            <v>0.94444499999999998</v>
          </cell>
          <cell r="BB13">
            <v>0.74017999999999995</v>
          </cell>
          <cell r="BC13">
            <v>0.75464999999999993</v>
          </cell>
          <cell r="BD13">
            <v>0.13386700000000001</v>
          </cell>
          <cell r="BE13">
            <v>1.4283779097744361E-2</v>
          </cell>
          <cell r="BF13">
            <v>0</v>
          </cell>
          <cell r="BI13">
            <v>0</v>
          </cell>
          <cell r="BJ13">
            <v>8.6790271979695438E-2</v>
          </cell>
          <cell r="BK13">
            <v>5.7567958181818188E-2</v>
          </cell>
          <cell r="BL13">
            <v>0.15864200925925798</v>
          </cell>
          <cell r="BM13">
            <v>-3.6362067669172926E-3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-2.2094109137055836E-2</v>
          </cell>
          <cell r="BS13">
            <v>0</v>
          </cell>
          <cell r="BT13">
            <v>-2.5730315903973129E-2</v>
          </cell>
          <cell r="BU13">
            <v>100.74747619081535</v>
          </cell>
          <cell r="BV13">
            <v>-0.35406091370558374</v>
          </cell>
          <cell r="BW13">
            <v>100.39341527710977</v>
          </cell>
          <cell r="BX13">
            <v>108.33061956001652</v>
          </cell>
          <cell r="BY13">
            <v>-0.38071065989847719</v>
          </cell>
          <cell r="BZ13">
            <v>107.94990890011803</v>
          </cell>
          <cell r="CA13">
            <v>108.33061956001652</v>
          </cell>
          <cell r="CB13">
            <v>-0.44336730150248721</v>
          </cell>
          <cell r="CC13">
            <v>107.88725225851402</v>
          </cell>
          <cell r="CD13">
            <v>0.51576</v>
          </cell>
          <cell r="CE13">
            <v>200</v>
          </cell>
          <cell r="CF13">
            <v>1.7774450984304684</v>
          </cell>
          <cell r="CG13">
            <v>0.19925000000000001</v>
          </cell>
          <cell r="CH13">
            <v>140</v>
          </cell>
          <cell r="CI13">
            <v>0.4806676653939615</v>
          </cell>
          <cell r="CJ13">
            <v>2.25811276382443</v>
          </cell>
          <cell r="CK13">
            <v>0.57132163878122189</v>
          </cell>
          <cell r="CL13">
            <v>0.12360025681559007</v>
          </cell>
          <cell r="CM13">
            <v>2.903225806451613</v>
          </cell>
          <cell r="CN13">
            <v>3.5981477020484247</v>
          </cell>
          <cell r="CO13">
            <v>1.1870794050232057E-2</v>
          </cell>
          <cell r="CP13">
            <v>1.2795698924731185</v>
          </cell>
          <cell r="CQ13">
            <v>1.2914406865233505</v>
          </cell>
          <cell r="CR13">
            <v>14.66</v>
          </cell>
          <cell r="CS13">
            <v>9.98</v>
          </cell>
          <cell r="CT13">
            <v>49.08</v>
          </cell>
          <cell r="CU13">
            <v>0</v>
          </cell>
          <cell r="CV13">
            <v>188.75495341091022</v>
          </cell>
        </row>
        <row r="14">
          <cell r="K14" t="str">
            <v>ExportWalmartHome TrendsUSABath76x132L</v>
          </cell>
          <cell r="L14">
            <v>0</v>
          </cell>
          <cell r="M14">
            <v>446.08</v>
          </cell>
          <cell r="N14">
            <v>0</v>
          </cell>
          <cell r="O14">
            <v>87.53</v>
          </cell>
          <cell r="P14">
            <v>81.709999999999994</v>
          </cell>
          <cell r="Q14">
            <v>28.48</v>
          </cell>
          <cell r="R14">
            <v>0</v>
          </cell>
          <cell r="S14">
            <v>0</v>
          </cell>
          <cell r="T14">
            <v>643.80000000000007</v>
          </cell>
          <cell r="U14">
            <v>585.85800000000006</v>
          </cell>
          <cell r="V14">
            <v>2.5000000000000001E-3</v>
          </cell>
          <cell r="W14">
            <v>0</v>
          </cell>
          <cell r="X14">
            <v>-1.3999999999999999E-2</v>
          </cell>
          <cell r="Y14">
            <v>-2.5000000000000001E-2</v>
          </cell>
          <cell r="Z14">
            <v>8.9999999999999969E-2</v>
          </cell>
          <cell r="AA14">
            <v>1.4999999999999999E-2</v>
          </cell>
          <cell r="AB14">
            <v>0.01</v>
          </cell>
          <cell r="AC14">
            <v>1.4683157894736842</v>
          </cell>
          <cell r="AD14">
            <v>0</v>
          </cell>
          <cell r="AE14">
            <v>-6.2451199999999991</v>
          </cell>
          <cell r="AF14">
            <v>-2.18825</v>
          </cell>
          <cell r="AG14">
            <v>57.941999999999986</v>
          </cell>
          <cell r="AH14">
            <v>8.9216954314720827</v>
          </cell>
          <cell r="AI14">
            <v>5.9177575757575767</v>
          </cell>
          <cell r="AJ14">
            <v>65.816398796703339</v>
          </cell>
          <cell r="AK14">
            <v>651.67439879670337</v>
          </cell>
          <cell r="AL14" t="str">
            <v>1/13  Tend KC</v>
          </cell>
          <cell r="AM14">
            <v>0</v>
          </cell>
          <cell r="AN14" t="str">
            <v>2/24  KC</v>
          </cell>
          <cell r="AO14" t="str">
            <v xml:space="preserve">1/14OE  </v>
          </cell>
          <cell r="AP14" t="str">
            <v>2/20  KC</v>
          </cell>
          <cell r="AQ14">
            <v>0</v>
          </cell>
          <cell r="AR14">
            <v>0</v>
          </cell>
          <cell r="AS14">
            <v>87.5</v>
          </cell>
          <cell r="AT14">
            <v>0</v>
          </cell>
          <cell r="AU14">
            <v>107.5</v>
          </cell>
          <cell r="AV14">
            <v>75.75</v>
          </cell>
          <cell r="AW14">
            <v>107.5</v>
          </cell>
          <cell r="AX14">
            <v>0</v>
          </cell>
          <cell r="AY14">
            <v>0</v>
          </cell>
          <cell r="AZ14">
            <v>39.031999999999996</v>
          </cell>
          <cell r="BA14">
            <v>9.4094750000000005</v>
          </cell>
          <cell r="BB14">
            <v>6.1895324999999994</v>
          </cell>
          <cell r="BC14">
            <v>3.0615999999999999</v>
          </cell>
          <cell r="BD14">
            <v>0</v>
          </cell>
          <cell r="BE14">
            <v>0.13157963114035087</v>
          </cell>
          <cell r="BF14">
            <v>0</v>
          </cell>
          <cell r="BI14">
            <v>0</v>
          </cell>
          <cell r="BJ14">
            <v>0.79949654048223351</v>
          </cell>
          <cell r="BK14">
            <v>0.53030578611111112</v>
          </cell>
          <cell r="BL14">
            <v>1.4613819577336955</v>
          </cell>
          <cell r="BM14">
            <v>-3.6707894736842106E-2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-0.22304238578680208</v>
          </cell>
          <cell r="BS14">
            <v>0</v>
          </cell>
          <cell r="BT14">
            <v>-0.25975028052364418</v>
          </cell>
          <cell r="BU14">
            <v>91.882555852335642</v>
          </cell>
          <cell r="BV14">
            <v>-0.34644670050761422</v>
          </cell>
          <cell r="BW14">
            <v>91.536109151828029</v>
          </cell>
          <cell r="BX14">
            <v>100.96984159597322</v>
          </cell>
          <cell r="BY14">
            <v>-0.38071065989847719</v>
          </cell>
          <cell r="BZ14">
            <v>100.58913093607474</v>
          </cell>
          <cell r="CA14">
            <v>100.96984159597322</v>
          </cell>
          <cell r="CB14">
            <v>-0.44336730150248721</v>
          </cell>
          <cell r="CC14">
            <v>100.52647429447073</v>
          </cell>
          <cell r="CD14">
            <v>6.2451199999999991</v>
          </cell>
          <cell r="CE14">
            <v>200</v>
          </cell>
          <cell r="CF14">
            <v>2.1319568905775799</v>
          </cell>
          <cell r="CG14">
            <v>2.18825</v>
          </cell>
          <cell r="CH14">
            <v>140</v>
          </cell>
          <cell r="CI14">
            <v>0.5229168160202643</v>
          </cell>
          <cell r="CJ14">
            <v>2.6548737065978441</v>
          </cell>
          <cell r="CK14">
            <v>0.68527185768565058</v>
          </cell>
          <cell r="CL14">
            <v>0.13446432411949649</v>
          </cell>
          <cell r="CM14">
            <v>2.9670329670329667</v>
          </cell>
          <cell r="CN14">
            <v>3.7867691488381139</v>
          </cell>
          <cell r="CO14">
            <v>1.4238426376357411E-2</v>
          </cell>
          <cell r="CP14">
            <v>1.3076923076923079</v>
          </cell>
          <cell r="CQ14">
            <v>1.3219307340686652</v>
          </cell>
          <cell r="CR14">
            <v>1.21</v>
          </cell>
          <cell r="CS14">
            <v>9.81</v>
          </cell>
          <cell r="CT14">
            <v>7.81</v>
          </cell>
          <cell r="CU14">
            <v>0</v>
          </cell>
          <cell r="CV14">
            <v>127.12004788397535</v>
          </cell>
        </row>
        <row r="15">
          <cell r="K15" t="str">
            <v>ExportWalmartHome TrendsUSABath76x132M</v>
          </cell>
          <cell r="L15">
            <v>0</v>
          </cell>
          <cell r="M15">
            <v>446.08</v>
          </cell>
          <cell r="N15">
            <v>0</v>
          </cell>
          <cell r="O15">
            <v>87.53</v>
          </cell>
          <cell r="P15">
            <v>81.709999999999994</v>
          </cell>
          <cell r="Q15">
            <v>28.48</v>
          </cell>
          <cell r="R15">
            <v>0</v>
          </cell>
          <cell r="S15">
            <v>0</v>
          </cell>
          <cell r="T15">
            <v>643.80000000000007</v>
          </cell>
          <cell r="U15">
            <v>585.85800000000006</v>
          </cell>
          <cell r="V15">
            <v>2.5000000000000001E-3</v>
          </cell>
          <cell r="W15">
            <v>0</v>
          </cell>
          <cell r="X15">
            <v>-1.3999999999999999E-2</v>
          </cell>
          <cell r="Y15">
            <v>-2.5000000000000001E-2</v>
          </cell>
          <cell r="Z15">
            <v>8.9999999999999969E-2</v>
          </cell>
          <cell r="AA15">
            <v>1.4999999999999999E-2</v>
          </cell>
          <cell r="AB15">
            <v>0.01</v>
          </cell>
          <cell r="AC15">
            <v>1.4683157894736842</v>
          </cell>
          <cell r="AD15">
            <v>0</v>
          </cell>
          <cell r="AE15">
            <v>-6.2451199999999991</v>
          </cell>
          <cell r="AF15">
            <v>-2.18825</v>
          </cell>
          <cell r="AG15">
            <v>57.941999999999986</v>
          </cell>
          <cell r="AH15">
            <v>8.9216954314720827</v>
          </cell>
          <cell r="AI15">
            <v>5.9177575757575767</v>
          </cell>
          <cell r="AJ15">
            <v>65.816398796703339</v>
          </cell>
          <cell r="AK15">
            <v>651.67439879670337</v>
          </cell>
          <cell r="AL15" t="str">
            <v>1/13  Tend KC</v>
          </cell>
          <cell r="AM15">
            <v>0</v>
          </cell>
          <cell r="AN15" t="str">
            <v>2/24  KC</v>
          </cell>
          <cell r="AO15" t="str">
            <v xml:space="preserve">1/14OE  </v>
          </cell>
          <cell r="AP15" t="str">
            <v>2/20  KC</v>
          </cell>
          <cell r="AQ15">
            <v>0</v>
          </cell>
          <cell r="AR15">
            <v>0</v>
          </cell>
          <cell r="AS15">
            <v>87.5</v>
          </cell>
          <cell r="AT15">
            <v>0</v>
          </cell>
          <cell r="AU15">
            <v>107.5</v>
          </cell>
          <cell r="AV15">
            <v>75.75</v>
          </cell>
          <cell r="AW15">
            <v>107.5</v>
          </cell>
          <cell r="AX15">
            <v>0</v>
          </cell>
          <cell r="AY15">
            <v>0</v>
          </cell>
          <cell r="AZ15">
            <v>39.031999999999996</v>
          </cell>
          <cell r="BA15">
            <v>9.4094750000000005</v>
          </cell>
          <cell r="BB15">
            <v>6.1895324999999994</v>
          </cell>
          <cell r="BC15">
            <v>3.0615999999999999</v>
          </cell>
          <cell r="BD15">
            <v>0</v>
          </cell>
          <cell r="BE15">
            <v>0.13157963114035087</v>
          </cell>
          <cell r="BF15">
            <v>0</v>
          </cell>
          <cell r="BI15">
            <v>0</v>
          </cell>
          <cell r="BJ15">
            <v>0.79949654048223351</v>
          </cell>
          <cell r="BK15">
            <v>0.53030578611111112</v>
          </cell>
          <cell r="BL15">
            <v>1.4613819577336955</v>
          </cell>
          <cell r="BM15">
            <v>-3.6707894736842106E-2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-0.22304238578680208</v>
          </cell>
          <cell r="BS15">
            <v>0</v>
          </cell>
          <cell r="BT15">
            <v>-0.25975028052364418</v>
          </cell>
          <cell r="BU15">
            <v>91.882555852335642</v>
          </cell>
          <cell r="BV15">
            <v>-0.34644670050761422</v>
          </cell>
          <cell r="BW15">
            <v>91.536109151828029</v>
          </cell>
          <cell r="BX15">
            <v>100.96984159597322</v>
          </cell>
          <cell r="BY15">
            <v>-0.38071065989847719</v>
          </cell>
          <cell r="BZ15">
            <v>100.58913093607474</v>
          </cell>
          <cell r="CA15">
            <v>100.96984159597322</v>
          </cell>
          <cell r="CB15">
            <v>-0.44336730150248721</v>
          </cell>
          <cell r="CC15">
            <v>100.52647429447073</v>
          </cell>
          <cell r="CD15">
            <v>6.2451199999999991</v>
          </cell>
          <cell r="CE15">
            <v>200</v>
          </cell>
          <cell r="CF15">
            <v>2.1319568905775799</v>
          </cell>
          <cell r="CG15">
            <v>2.18825</v>
          </cell>
          <cell r="CH15">
            <v>140</v>
          </cell>
          <cell r="CI15">
            <v>0.5229168160202643</v>
          </cell>
          <cell r="CJ15">
            <v>2.6548737065978441</v>
          </cell>
          <cell r="CK15">
            <v>0.68527185768565058</v>
          </cell>
          <cell r="CL15">
            <v>0.13446432411949649</v>
          </cell>
          <cell r="CM15">
            <v>2.9670329670329667</v>
          </cell>
          <cell r="CN15">
            <v>3.7867691488381139</v>
          </cell>
          <cell r="CO15">
            <v>1.4238426376357411E-2</v>
          </cell>
          <cell r="CP15">
            <v>1.3076923076923079</v>
          </cell>
          <cell r="CQ15">
            <v>1.3219307340686652</v>
          </cell>
          <cell r="CR15">
            <v>4.22</v>
          </cell>
          <cell r="CS15">
            <v>9.7200000000000006</v>
          </cell>
          <cell r="CT15">
            <v>7.81</v>
          </cell>
          <cell r="CU15">
            <v>0</v>
          </cell>
          <cell r="CV15">
            <v>130.04004788397535</v>
          </cell>
        </row>
        <row r="16">
          <cell r="K16" t="str">
            <v>ExportWalmartHome TrendsUSABath76x132D</v>
          </cell>
          <cell r="L16">
            <v>0</v>
          </cell>
          <cell r="M16">
            <v>446.08</v>
          </cell>
          <cell r="N16">
            <v>0</v>
          </cell>
          <cell r="O16">
            <v>87.53</v>
          </cell>
          <cell r="P16">
            <v>81.709999999999994</v>
          </cell>
          <cell r="Q16">
            <v>28.48</v>
          </cell>
          <cell r="R16">
            <v>0</v>
          </cell>
          <cell r="S16">
            <v>0</v>
          </cell>
          <cell r="T16">
            <v>643.80000000000007</v>
          </cell>
          <cell r="U16">
            <v>585.85800000000006</v>
          </cell>
          <cell r="V16">
            <v>2.5000000000000001E-3</v>
          </cell>
          <cell r="W16">
            <v>0</v>
          </cell>
          <cell r="X16">
            <v>-1.3999999999999999E-2</v>
          </cell>
          <cell r="Y16">
            <v>-2.5000000000000001E-2</v>
          </cell>
          <cell r="Z16">
            <v>8.9999999999999969E-2</v>
          </cell>
          <cell r="AA16">
            <v>1.4999999999999999E-2</v>
          </cell>
          <cell r="AB16">
            <v>0.01</v>
          </cell>
          <cell r="AC16">
            <v>1.4683157894736842</v>
          </cell>
          <cell r="AD16">
            <v>0</v>
          </cell>
          <cell r="AE16">
            <v>-6.2451199999999991</v>
          </cell>
          <cell r="AF16">
            <v>-2.18825</v>
          </cell>
          <cell r="AG16">
            <v>57.941999999999986</v>
          </cell>
          <cell r="AH16">
            <v>8.9216954314720827</v>
          </cell>
          <cell r="AI16">
            <v>5.9177575757575767</v>
          </cell>
          <cell r="AJ16">
            <v>65.816398796703339</v>
          </cell>
          <cell r="AK16">
            <v>651.67439879670337</v>
          </cell>
          <cell r="AL16" t="str">
            <v>1/13  Tend KC</v>
          </cell>
          <cell r="AM16">
            <v>0</v>
          </cell>
          <cell r="AN16" t="str">
            <v>2/24  KC</v>
          </cell>
          <cell r="AO16" t="str">
            <v xml:space="preserve">1/14OE  </v>
          </cell>
          <cell r="AP16" t="str">
            <v>2/20  KC</v>
          </cell>
          <cell r="AQ16">
            <v>0</v>
          </cell>
          <cell r="AR16">
            <v>0</v>
          </cell>
          <cell r="AS16">
            <v>87.5</v>
          </cell>
          <cell r="AT16">
            <v>0</v>
          </cell>
          <cell r="AU16">
            <v>107.5</v>
          </cell>
          <cell r="AV16">
            <v>75.75</v>
          </cell>
          <cell r="AW16">
            <v>107.5</v>
          </cell>
          <cell r="AX16">
            <v>0</v>
          </cell>
          <cell r="AY16">
            <v>0</v>
          </cell>
          <cell r="AZ16">
            <v>39.031999999999996</v>
          </cell>
          <cell r="BA16">
            <v>9.4094750000000005</v>
          </cell>
          <cell r="BB16">
            <v>6.1895324999999994</v>
          </cell>
          <cell r="BC16">
            <v>3.0615999999999999</v>
          </cell>
          <cell r="BD16">
            <v>0</v>
          </cell>
          <cell r="BE16">
            <v>0.13157963114035087</v>
          </cell>
          <cell r="BF16">
            <v>0</v>
          </cell>
          <cell r="BI16">
            <v>0</v>
          </cell>
          <cell r="BJ16">
            <v>0.79949654048223351</v>
          </cell>
          <cell r="BK16">
            <v>0.53030578611111112</v>
          </cell>
          <cell r="BL16">
            <v>1.4613819577336955</v>
          </cell>
          <cell r="BM16">
            <v>-3.6707894736842106E-2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-0.22304238578680208</v>
          </cell>
          <cell r="BS16">
            <v>0</v>
          </cell>
          <cell r="BT16">
            <v>-0.25975028052364418</v>
          </cell>
          <cell r="BU16">
            <v>91.882555852335642</v>
          </cell>
          <cell r="BV16">
            <v>-0.34644670050761422</v>
          </cell>
          <cell r="BW16">
            <v>91.536109151828029</v>
          </cell>
          <cell r="BX16">
            <v>100.96984159597322</v>
          </cell>
          <cell r="BY16">
            <v>-0.38071065989847719</v>
          </cell>
          <cell r="BZ16">
            <v>100.58913093607474</v>
          </cell>
          <cell r="CA16">
            <v>100.96984159597322</v>
          </cell>
          <cell r="CB16">
            <v>-0.44336730150248721</v>
          </cell>
          <cell r="CC16">
            <v>100.52647429447073</v>
          </cell>
          <cell r="CD16">
            <v>6.2451199999999991</v>
          </cell>
          <cell r="CE16">
            <v>200</v>
          </cell>
          <cell r="CF16">
            <v>2.1319568905775799</v>
          </cell>
          <cell r="CG16">
            <v>2.18825</v>
          </cell>
          <cell r="CH16">
            <v>140</v>
          </cell>
          <cell r="CI16">
            <v>0.5229168160202643</v>
          </cell>
          <cell r="CJ16">
            <v>2.6548737065978441</v>
          </cell>
          <cell r="CK16">
            <v>0.68527185768565058</v>
          </cell>
          <cell r="CL16">
            <v>0.13446432411949649</v>
          </cell>
          <cell r="CM16">
            <v>2.9670329670329667</v>
          </cell>
          <cell r="CN16">
            <v>3.7867691488381139</v>
          </cell>
          <cell r="CO16">
            <v>1.4238426376357411E-2</v>
          </cell>
          <cell r="CP16">
            <v>1.3076923076923079</v>
          </cell>
          <cell r="CQ16">
            <v>1.3219307340686652</v>
          </cell>
          <cell r="CR16">
            <v>14.66</v>
          </cell>
          <cell r="CS16">
            <v>9.98</v>
          </cell>
          <cell r="CT16">
            <v>7.81</v>
          </cell>
          <cell r="CU16">
            <v>0</v>
          </cell>
          <cell r="CV16">
            <v>140.74004788397536</v>
          </cell>
        </row>
        <row r="17">
          <cell r="K17" t="str">
            <v>ExportWalmartHome TrendsUSAHand41x69L</v>
          </cell>
          <cell r="L17">
            <v>0</v>
          </cell>
          <cell r="M17">
            <v>102</v>
          </cell>
          <cell r="N17">
            <v>0</v>
          </cell>
          <cell r="O17">
            <v>26.85</v>
          </cell>
          <cell r="P17">
            <v>23.364000000000001</v>
          </cell>
          <cell r="Q17">
            <v>13.78</v>
          </cell>
          <cell r="R17">
            <v>0</v>
          </cell>
          <cell r="S17">
            <v>0</v>
          </cell>
          <cell r="T17">
            <v>165.994</v>
          </cell>
          <cell r="U17">
            <v>151.05454</v>
          </cell>
          <cell r="V17">
            <v>2.5000000000000001E-3</v>
          </cell>
          <cell r="W17">
            <v>0</v>
          </cell>
          <cell r="X17">
            <v>-1.3999999999999999E-2</v>
          </cell>
          <cell r="Y17">
            <v>-2.5000000000000001E-2</v>
          </cell>
          <cell r="Z17">
            <v>8.9999999999999969E-2</v>
          </cell>
          <cell r="AA17">
            <v>1.4999999999999999E-2</v>
          </cell>
          <cell r="AB17">
            <v>0.01</v>
          </cell>
          <cell r="AC17">
            <v>0.37858280701754382</v>
          </cell>
          <cell r="AD17">
            <v>0</v>
          </cell>
          <cell r="AE17">
            <v>-1.4279999999999999</v>
          </cell>
          <cell r="AF17">
            <v>-0.67125000000000012</v>
          </cell>
          <cell r="AG17">
            <v>14.939459999999995</v>
          </cell>
          <cell r="AH17">
            <v>2.3003229441624367</v>
          </cell>
          <cell r="AI17">
            <v>1.5258034343434344</v>
          </cell>
          <cell r="AJ17">
            <v>17.044919185523412</v>
          </cell>
          <cell r="AK17">
            <v>168.09945918552341</v>
          </cell>
          <cell r="AL17" t="str">
            <v>1/13   KC</v>
          </cell>
          <cell r="AM17">
            <v>0</v>
          </cell>
          <cell r="AN17" t="str">
            <v>2/24  KC</v>
          </cell>
          <cell r="AO17" t="str">
            <v xml:space="preserve">1/14OE  </v>
          </cell>
          <cell r="AP17" t="str">
            <v>2/20  KC</v>
          </cell>
          <cell r="AQ17">
            <v>0</v>
          </cell>
          <cell r="AR17">
            <v>0</v>
          </cell>
          <cell r="AS17">
            <v>84.5</v>
          </cell>
          <cell r="AT17">
            <v>0</v>
          </cell>
          <cell r="AU17">
            <v>107.5</v>
          </cell>
          <cell r="AV17">
            <v>75.75</v>
          </cell>
          <cell r="AW17">
            <v>107.5</v>
          </cell>
          <cell r="AX17">
            <v>0</v>
          </cell>
          <cell r="AY17">
            <v>0</v>
          </cell>
          <cell r="AZ17">
            <v>8.6189999999999998</v>
          </cell>
          <cell r="BA17">
            <v>2.8863750000000001</v>
          </cell>
          <cell r="BB17">
            <v>1.7698230000000001</v>
          </cell>
          <cell r="BC17">
            <v>1.4813499999999999</v>
          </cell>
          <cell r="BD17">
            <v>0</v>
          </cell>
          <cell r="BE17">
            <v>3.3655284912280703E-2</v>
          </cell>
          <cell r="BF17">
            <v>0</v>
          </cell>
          <cell r="BI17">
            <v>0</v>
          </cell>
          <cell r="BJ17">
            <v>0.20449429461928936</v>
          </cell>
          <cell r="BK17">
            <v>0.13564099676767677</v>
          </cell>
          <cell r="BL17">
            <v>0.37379057629924684</v>
          </cell>
          <cell r="BM17">
            <v>-9.4645701754385962E-3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-5.7508073604060919E-2</v>
          </cell>
          <cell r="BS17">
            <v>0</v>
          </cell>
          <cell r="BT17">
            <v>-6.6972643779499519E-2</v>
          </cell>
          <cell r="BU17">
            <v>91.149912504664314</v>
          </cell>
          <cell r="BV17">
            <v>-0.34644670050761422</v>
          </cell>
          <cell r="BW17">
            <v>90.803465804156701</v>
          </cell>
          <cell r="BX17">
            <v>100.16473901611462</v>
          </cell>
          <cell r="BY17">
            <v>-0.38071065989847719</v>
          </cell>
          <cell r="BZ17">
            <v>99.78402835621614</v>
          </cell>
          <cell r="CA17">
            <v>100.16473901611462</v>
          </cell>
          <cell r="CB17">
            <v>-0.44336730150248721</v>
          </cell>
          <cell r="CC17">
            <v>99.721371714612133</v>
          </cell>
          <cell r="CD17">
            <v>1.4279999999999999</v>
          </cell>
          <cell r="CE17">
            <v>200</v>
          </cell>
          <cell r="CF17">
            <v>1.8907078198377882</v>
          </cell>
          <cell r="CG17">
            <v>0.67125000000000012</v>
          </cell>
          <cell r="CH17">
            <v>140</v>
          </cell>
          <cell r="CI17">
            <v>0.62212628630691946</v>
          </cell>
          <cell r="CJ17">
            <v>2.5128341061447079</v>
          </cell>
          <cell r="CK17">
            <v>0.60772751351928911</v>
          </cell>
          <cell r="CL17">
            <v>0.15997533076463638</v>
          </cell>
          <cell r="CM17">
            <v>2.9670329670329667</v>
          </cell>
          <cell r="CN17">
            <v>3.7347358113168925</v>
          </cell>
          <cell r="CO17">
            <v>1.262722722534523E-2</v>
          </cell>
          <cell r="CP17">
            <v>1.3076923076923079</v>
          </cell>
          <cell r="CQ17">
            <v>1.3203195349176531</v>
          </cell>
          <cell r="CR17">
            <v>1.21</v>
          </cell>
          <cell r="CS17">
            <v>9.81</v>
          </cell>
          <cell r="CT17">
            <v>13.26</v>
          </cell>
          <cell r="CU17">
            <v>0</v>
          </cell>
          <cell r="CV17">
            <v>131.5692611669914</v>
          </cell>
        </row>
        <row r="18">
          <cell r="K18" t="str">
            <v>ExportWalmartHome TrendsUSAHand41x69M</v>
          </cell>
          <cell r="L18">
            <v>0</v>
          </cell>
          <cell r="M18">
            <v>102</v>
          </cell>
          <cell r="N18">
            <v>0</v>
          </cell>
          <cell r="O18">
            <v>26.85</v>
          </cell>
          <cell r="P18">
            <v>23.364000000000001</v>
          </cell>
          <cell r="Q18">
            <v>13.78</v>
          </cell>
          <cell r="R18">
            <v>0</v>
          </cell>
          <cell r="S18">
            <v>0</v>
          </cell>
          <cell r="T18">
            <v>165.994</v>
          </cell>
          <cell r="U18">
            <v>151.05454</v>
          </cell>
          <cell r="V18">
            <v>2.5000000000000001E-3</v>
          </cell>
          <cell r="W18">
            <v>0</v>
          </cell>
          <cell r="X18">
            <v>-1.3999999999999999E-2</v>
          </cell>
          <cell r="Y18">
            <v>-2.5000000000000001E-2</v>
          </cell>
          <cell r="Z18">
            <v>8.9999999999999969E-2</v>
          </cell>
          <cell r="AA18">
            <v>1.4999999999999999E-2</v>
          </cell>
          <cell r="AB18">
            <v>0.01</v>
          </cell>
          <cell r="AC18">
            <v>0.37858280701754382</v>
          </cell>
          <cell r="AD18">
            <v>0</v>
          </cell>
          <cell r="AE18">
            <v>-1.4279999999999999</v>
          </cell>
          <cell r="AF18">
            <v>-0.67125000000000012</v>
          </cell>
          <cell r="AG18">
            <v>14.939459999999995</v>
          </cell>
          <cell r="AH18">
            <v>2.3003229441624367</v>
          </cell>
          <cell r="AI18">
            <v>1.5258034343434344</v>
          </cell>
          <cell r="AJ18">
            <v>17.044919185523412</v>
          </cell>
          <cell r="AK18">
            <v>168.09945918552341</v>
          </cell>
          <cell r="AL18" t="str">
            <v>1/13   KC</v>
          </cell>
          <cell r="AM18">
            <v>0</v>
          </cell>
          <cell r="AN18" t="str">
            <v>2/24  KC</v>
          </cell>
          <cell r="AO18" t="str">
            <v xml:space="preserve">1/14OE  </v>
          </cell>
          <cell r="AP18" t="str">
            <v>2/20  KC</v>
          </cell>
          <cell r="AQ18">
            <v>0</v>
          </cell>
          <cell r="AR18">
            <v>0</v>
          </cell>
          <cell r="AS18">
            <v>84.5</v>
          </cell>
          <cell r="AT18">
            <v>0</v>
          </cell>
          <cell r="AU18">
            <v>107.5</v>
          </cell>
          <cell r="AV18">
            <v>75.75</v>
          </cell>
          <cell r="AW18">
            <v>107.5</v>
          </cell>
          <cell r="AX18">
            <v>0</v>
          </cell>
          <cell r="AY18">
            <v>0</v>
          </cell>
          <cell r="AZ18">
            <v>8.6189999999999998</v>
          </cell>
          <cell r="BA18">
            <v>2.8863750000000001</v>
          </cell>
          <cell r="BB18">
            <v>1.7698230000000001</v>
          </cell>
          <cell r="BC18">
            <v>1.4813499999999999</v>
          </cell>
          <cell r="BD18">
            <v>0</v>
          </cell>
          <cell r="BE18">
            <v>3.3655284912280703E-2</v>
          </cell>
          <cell r="BF18">
            <v>0</v>
          </cell>
          <cell r="BI18">
            <v>0</v>
          </cell>
          <cell r="BJ18">
            <v>0.20449429461928936</v>
          </cell>
          <cell r="BK18">
            <v>0.13564099676767677</v>
          </cell>
          <cell r="BL18">
            <v>0.37379057629924684</v>
          </cell>
          <cell r="BM18">
            <v>-9.4645701754385962E-3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-5.7508073604060919E-2</v>
          </cell>
          <cell r="BS18">
            <v>0</v>
          </cell>
          <cell r="BT18">
            <v>-6.6972643779499519E-2</v>
          </cell>
          <cell r="BU18">
            <v>91.149912504664314</v>
          </cell>
          <cell r="BV18">
            <v>-0.34644670050761422</v>
          </cell>
          <cell r="BW18">
            <v>90.803465804156701</v>
          </cell>
          <cell r="BX18">
            <v>100.16473901611462</v>
          </cell>
          <cell r="BY18">
            <v>-0.38071065989847719</v>
          </cell>
          <cell r="BZ18">
            <v>99.78402835621614</v>
          </cell>
          <cell r="CA18">
            <v>100.16473901611462</v>
          </cell>
          <cell r="CB18">
            <v>-0.44336730150248721</v>
          </cell>
          <cell r="CC18">
            <v>99.721371714612133</v>
          </cell>
          <cell r="CD18">
            <v>1.4279999999999999</v>
          </cell>
          <cell r="CE18">
            <v>200</v>
          </cell>
          <cell r="CF18">
            <v>1.8907078198377882</v>
          </cell>
          <cell r="CG18">
            <v>0.67125000000000012</v>
          </cell>
          <cell r="CH18">
            <v>140</v>
          </cell>
          <cell r="CI18">
            <v>0.62212628630691946</v>
          </cell>
          <cell r="CJ18">
            <v>2.5128341061447079</v>
          </cell>
          <cell r="CK18">
            <v>0.60772751351928911</v>
          </cell>
          <cell r="CL18">
            <v>0.15997533076463638</v>
          </cell>
          <cell r="CM18">
            <v>2.9670329670329667</v>
          </cell>
          <cell r="CN18">
            <v>3.7347358113168925</v>
          </cell>
          <cell r="CO18">
            <v>1.262722722534523E-2</v>
          </cell>
          <cell r="CP18">
            <v>1.3076923076923079</v>
          </cell>
          <cell r="CQ18">
            <v>1.3203195349176531</v>
          </cell>
          <cell r="CR18">
            <v>4.22</v>
          </cell>
          <cell r="CS18">
            <v>9.7200000000000006</v>
          </cell>
          <cell r="CT18">
            <v>13.26</v>
          </cell>
          <cell r="CU18">
            <v>0</v>
          </cell>
          <cell r="CV18">
            <v>134.48926116699141</v>
          </cell>
        </row>
        <row r="19">
          <cell r="K19" t="str">
            <v>ExportWalmartHome TrendsUSAHand41x69D</v>
          </cell>
          <cell r="L19">
            <v>0</v>
          </cell>
          <cell r="M19">
            <v>102</v>
          </cell>
          <cell r="N19">
            <v>0</v>
          </cell>
          <cell r="O19">
            <v>26.85</v>
          </cell>
          <cell r="P19">
            <v>23.364000000000001</v>
          </cell>
          <cell r="Q19">
            <v>13.78</v>
          </cell>
          <cell r="R19">
            <v>0</v>
          </cell>
          <cell r="S19">
            <v>0</v>
          </cell>
          <cell r="T19">
            <v>165.994</v>
          </cell>
          <cell r="U19">
            <v>151.05454</v>
          </cell>
          <cell r="V19">
            <v>2.5000000000000001E-3</v>
          </cell>
          <cell r="W19">
            <v>0</v>
          </cell>
          <cell r="X19">
            <v>-1.3999999999999999E-2</v>
          </cell>
          <cell r="Y19">
            <v>-2.5000000000000001E-2</v>
          </cell>
          <cell r="Z19">
            <v>8.9999999999999969E-2</v>
          </cell>
          <cell r="AA19">
            <v>1.4999999999999999E-2</v>
          </cell>
          <cell r="AB19">
            <v>0.01</v>
          </cell>
          <cell r="AC19">
            <v>0.37858280701754382</v>
          </cell>
          <cell r="AD19">
            <v>0</v>
          </cell>
          <cell r="AE19">
            <v>-1.4279999999999999</v>
          </cell>
          <cell r="AF19">
            <v>-0.67125000000000012</v>
          </cell>
          <cell r="AG19">
            <v>14.939459999999995</v>
          </cell>
          <cell r="AH19">
            <v>2.3003229441624367</v>
          </cell>
          <cell r="AI19">
            <v>1.5258034343434344</v>
          </cell>
          <cell r="AJ19">
            <v>17.044919185523412</v>
          </cell>
          <cell r="AK19">
            <v>168.09945918552341</v>
          </cell>
          <cell r="AL19" t="str">
            <v>1/13   KC</v>
          </cell>
          <cell r="AM19">
            <v>0</v>
          </cell>
          <cell r="AN19" t="str">
            <v>2/24  KC</v>
          </cell>
          <cell r="AO19" t="str">
            <v xml:space="preserve">1/14OE  </v>
          </cell>
          <cell r="AP19" t="str">
            <v>2/20  KC</v>
          </cell>
          <cell r="AQ19">
            <v>0</v>
          </cell>
          <cell r="AR19">
            <v>0</v>
          </cell>
          <cell r="AS19">
            <v>84.5</v>
          </cell>
          <cell r="AT19">
            <v>0</v>
          </cell>
          <cell r="AU19">
            <v>107.5</v>
          </cell>
          <cell r="AV19">
            <v>75.75</v>
          </cell>
          <cell r="AW19">
            <v>107.5</v>
          </cell>
          <cell r="AX19">
            <v>0</v>
          </cell>
          <cell r="AY19">
            <v>0</v>
          </cell>
          <cell r="AZ19">
            <v>8.6189999999999998</v>
          </cell>
          <cell r="BA19">
            <v>2.8863750000000001</v>
          </cell>
          <cell r="BB19">
            <v>1.7698230000000001</v>
          </cell>
          <cell r="BC19">
            <v>1.4813499999999999</v>
          </cell>
          <cell r="BD19">
            <v>0</v>
          </cell>
          <cell r="BE19">
            <v>3.3655284912280703E-2</v>
          </cell>
          <cell r="BF19">
            <v>0</v>
          </cell>
          <cell r="BI19">
            <v>0</v>
          </cell>
          <cell r="BJ19">
            <v>0.20449429461928936</v>
          </cell>
          <cell r="BK19">
            <v>0.13564099676767677</v>
          </cell>
          <cell r="BL19">
            <v>0.37379057629924684</v>
          </cell>
          <cell r="BM19">
            <v>-9.4645701754385962E-3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-5.7508073604060919E-2</v>
          </cell>
          <cell r="BS19">
            <v>0</v>
          </cell>
          <cell r="BT19">
            <v>-6.6972643779499519E-2</v>
          </cell>
          <cell r="BU19">
            <v>91.149912504664314</v>
          </cell>
          <cell r="BV19">
            <v>-0.34644670050761422</v>
          </cell>
          <cell r="BW19">
            <v>90.803465804156701</v>
          </cell>
          <cell r="BX19">
            <v>100.16473901611462</v>
          </cell>
          <cell r="BY19">
            <v>-0.38071065989847719</v>
          </cell>
          <cell r="BZ19">
            <v>99.78402835621614</v>
          </cell>
          <cell r="CA19">
            <v>100.16473901611462</v>
          </cell>
          <cell r="CB19">
            <v>-0.44336730150248721</v>
          </cell>
          <cell r="CC19">
            <v>99.721371714612133</v>
          </cell>
          <cell r="CD19">
            <v>1.4279999999999999</v>
          </cell>
          <cell r="CE19">
            <v>200</v>
          </cell>
          <cell r="CF19">
            <v>1.8907078198377882</v>
          </cell>
          <cell r="CG19">
            <v>0.67125000000000012</v>
          </cell>
          <cell r="CH19">
            <v>140</v>
          </cell>
          <cell r="CI19">
            <v>0.62212628630691946</v>
          </cell>
          <cell r="CJ19">
            <v>2.5128341061447079</v>
          </cell>
          <cell r="CK19">
            <v>0.60772751351928911</v>
          </cell>
          <cell r="CL19">
            <v>0.15997533076463638</v>
          </cell>
          <cell r="CM19">
            <v>2.9670329670329667</v>
          </cell>
          <cell r="CN19">
            <v>3.7347358113168925</v>
          </cell>
          <cell r="CO19">
            <v>1.262722722534523E-2</v>
          </cell>
          <cell r="CP19">
            <v>1.3076923076923079</v>
          </cell>
          <cell r="CQ19">
            <v>1.3203195349176531</v>
          </cell>
          <cell r="CR19">
            <v>14.66</v>
          </cell>
          <cell r="CS19">
            <v>9.98</v>
          </cell>
          <cell r="CT19">
            <v>13.26</v>
          </cell>
          <cell r="CU19">
            <v>0</v>
          </cell>
          <cell r="CV19">
            <v>145.1892611669914</v>
          </cell>
        </row>
        <row r="20">
          <cell r="K20" t="str">
            <v>ExportWalmartHome TrendsUSAWash33x33L</v>
          </cell>
          <cell r="L20">
            <v>0</v>
          </cell>
          <cell r="M20">
            <v>41.32</v>
          </cell>
          <cell r="N20">
            <v>0</v>
          </cell>
          <cell r="O20">
            <v>9.2200000000000006</v>
          </cell>
          <cell r="P20">
            <v>8.09</v>
          </cell>
          <cell r="Q20">
            <v>4.0659999999999998</v>
          </cell>
          <cell r="R20">
            <v>0</v>
          </cell>
          <cell r="S20">
            <v>0</v>
          </cell>
          <cell r="T20">
            <v>62.695999999999998</v>
          </cell>
          <cell r="U20">
            <v>56.739879999999999</v>
          </cell>
          <cell r="V20">
            <v>2.5000000000000001E-3</v>
          </cell>
          <cell r="W20">
            <v>0</v>
          </cell>
          <cell r="X20">
            <v>-1.3999999999999999E-2</v>
          </cell>
          <cell r="Y20">
            <v>-2.5000000000000001E-2</v>
          </cell>
          <cell r="Z20">
            <v>9.4999999999999973E-2</v>
          </cell>
          <cell r="AA20">
            <v>1.4999999999999999E-2</v>
          </cell>
          <cell r="AB20">
            <v>0.01</v>
          </cell>
          <cell r="AC20">
            <v>0.14220521303258143</v>
          </cell>
          <cell r="AD20">
            <v>0</v>
          </cell>
          <cell r="AE20">
            <v>-0.57847999999999999</v>
          </cell>
          <cell r="AF20">
            <v>-0.23050000000000004</v>
          </cell>
          <cell r="AG20">
            <v>5.9561199999999985</v>
          </cell>
          <cell r="AH20">
            <v>0.86405908629441619</v>
          </cell>
          <cell r="AI20">
            <v>0.57313010101010098</v>
          </cell>
          <cell r="AJ20">
            <v>6.7265344003370968</v>
          </cell>
          <cell r="AK20">
            <v>63.466414400337094</v>
          </cell>
          <cell r="AL20" t="str">
            <v>1/13   KC</v>
          </cell>
          <cell r="AM20">
            <v>0</v>
          </cell>
          <cell r="AN20" t="str">
            <v>2/24  KC</v>
          </cell>
          <cell r="AO20" t="str">
            <v xml:space="preserve">1/14OE  </v>
          </cell>
          <cell r="AP20" t="str">
            <v>2/20  KC</v>
          </cell>
          <cell r="AQ20">
            <v>0</v>
          </cell>
          <cell r="AR20">
            <v>0</v>
          </cell>
          <cell r="AS20">
            <v>84.5</v>
          </cell>
          <cell r="AT20">
            <v>0</v>
          </cell>
          <cell r="AU20">
            <v>107.5</v>
          </cell>
          <cell r="AV20">
            <v>75.75</v>
          </cell>
          <cell r="AW20">
            <v>107.5</v>
          </cell>
          <cell r="AX20">
            <v>0</v>
          </cell>
          <cell r="AY20">
            <v>0</v>
          </cell>
          <cell r="AZ20">
            <v>3.4915400000000001</v>
          </cell>
          <cell r="BA20">
            <v>0.99115000000000009</v>
          </cell>
          <cell r="BB20">
            <v>0.61281750000000001</v>
          </cell>
          <cell r="BC20">
            <v>0.43709499999999996</v>
          </cell>
          <cell r="BD20">
            <v>0</v>
          </cell>
          <cell r="BE20">
            <v>1.2548885369674185E-2</v>
          </cell>
          <cell r="BF20">
            <v>0</v>
          </cell>
          <cell r="BI20">
            <v>0</v>
          </cell>
          <cell r="BJ20">
            <v>7.6248811104060912E-2</v>
          </cell>
          <cell r="BK20">
            <v>5.0575810732323236E-2</v>
          </cell>
          <cell r="BL20">
            <v>0.13937350720605834</v>
          </cell>
          <cell r="BM20">
            <v>-3.555130325814536E-3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-2.1601477157360407E-2</v>
          </cell>
          <cell r="BS20">
            <v>0</v>
          </cell>
          <cell r="BT20">
            <v>-2.5156607483174942E-2</v>
          </cell>
          <cell r="BU20">
            <v>90.467908753446139</v>
          </cell>
          <cell r="BV20">
            <v>-0.34454314720812185</v>
          </cell>
          <cell r="BW20">
            <v>90.123365606238011</v>
          </cell>
          <cell r="BX20">
            <v>99.964540059056503</v>
          </cell>
          <cell r="BY20">
            <v>-0.38071065989847713</v>
          </cell>
          <cell r="BZ20">
            <v>99.58382939915802</v>
          </cell>
          <cell r="CA20">
            <v>99.964540059056503</v>
          </cell>
          <cell r="CB20">
            <v>-0.44336730150248715</v>
          </cell>
          <cell r="CC20">
            <v>99.521172757554012</v>
          </cell>
          <cell r="CD20">
            <v>0.57847999999999999</v>
          </cell>
          <cell r="CE20">
            <v>200</v>
          </cell>
          <cell r="CF20">
            <v>2.0390596525759306</v>
          </cell>
          <cell r="CG20">
            <v>0.23050000000000004</v>
          </cell>
          <cell r="CH20">
            <v>140</v>
          </cell>
          <cell r="CI20">
            <v>0.5687357816054599</v>
          </cell>
          <cell r="CJ20">
            <v>2.6077954341813907</v>
          </cell>
          <cell r="CK20">
            <v>0.65541203118512048</v>
          </cell>
          <cell r="CL20">
            <v>0.14624634384140398</v>
          </cell>
          <cell r="CM20">
            <v>2.9834254143646404</v>
          </cell>
          <cell r="CN20">
            <v>3.7850837893911651</v>
          </cell>
          <cell r="CO20">
            <v>1.3618005536846394E-2</v>
          </cell>
          <cell r="CP20">
            <v>1.3149171270718234</v>
          </cell>
          <cell r="CQ20">
            <v>1.3285351326086698</v>
          </cell>
          <cell r="CR20">
            <v>1.21</v>
          </cell>
          <cell r="CS20">
            <v>9.81</v>
          </cell>
          <cell r="CT20">
            <v>49.58</v>
          </cell>
          <cell r="CU20">
            <v>0</v>
          </cell>
          <cell r="CV20">
            <v>167.84258711373522</v>
          </cell>
        </row>
        <row r="21">
          <cell r="K21" t="str">
            <v>ExportWalmartHome TrendsUSAWash33x33M</v>
          </cell>
          <cell r="L21">
            <v>0</v>
          </cell>
          <cell r="M21">
            <v>41.32</v>
          </cell>
          <cell r="N21">
            <v>0</v>
          </cell>
          <cell r="O21">
            <v>9.2200000000000006</v>
          </cell>
          <cell r="P21">
            <v>8.09</v>
          </cell>
          <cell r="Q21">
            <v>4.0659999999999998</v>
          </cell>
          <cell r="R21">
            <v>0</v>
          </cell>
          <cell r="S21">
            <v>0</v>
          </cell>
          <cell r="T21">
            <v>62.695999999999998</v>
          </cell>
          <cell r="U21">
            <v>56.739879999999999</v>
          </cell>
          <cell r="V21">
            <v>2.5000000000000001E-3</v>
          </cell>
          <cell r="W21">
            <v>0</v>
          </cell>
          <cell r="X21">
            <v>-1.3999999999999999E-2</v>
          </cell>
          <cell r="Y21">
            <v>-2.5000000000000001E-2</v>
          </cell>
          <cell r="Z21">
            <v>9.4999999999999973E-2</v>
          </cell>
          <cell r="AA21">
            <v>1.4999999999999999E-2</v>
          </cell>
          <cell r="AB21">
            <v>0.01</v>
          </cell>
          <cell r="AC21">
            <v>0.14220521303258143</v>
          </cell>
          <cell r="AD21">
            <v>0</v>
          </cell>
          <cell r="AE21">
            <v>-0.57847999999999999</v>
          </cell>
          <cell r="AF21">
            <v>-0.23050000000000004</v>
          </cell>
          <cell r="AG21">
            <v>5.9561199999999985</v>
          </cell>
          <cell r="AH21">
            <v>0.86405908629441619</v>
          </cell>
          <cell r="AI21">
            <v>0.57313010101010098</v>
          </cell>
          <cell r="AJ21">
            <v>6.7265344003370968</v>
          </cell>
          <cell r="AK21">
            <v>63.466414400337094</v>
          </cell>
          <cell r="AL21" t="str">
            <v>1/13   KC</v>
          </cell>
          <cell r="AM21">
            <v>0</v>
          </cell>
          <cell r="AN21" t="str">
            <v>2/24  KC</v>
          </cell>
          <cell r="AO21" t="str">
            <v xml:space="preserve">1/14OE  </v>
          </cell>
          <cell r="AP21" t="str">
            <v>2/20  KC</v>
          </cell>
          <cell r="AQ21">
            <v>0</v>
          </cell>
          <cell r="AR21">
            <v>0</v>
          </cell>
          <cell r="AS21">
            <v>84.5</v>
          </cell>
          <cell r="AT21">
            <v>0</v>
          </cell>
          <cell r="AU21">
            <v>107.5</v>
          </cell>
          <cell r="AV21">
            <v>75.75</v>
          </cell>
          <cell r="AW21">
            <v>107.5</v>
          </cell>
          <cell r="AX21">
            <v>0</v>
          </cell>
          <cell r="AY21">
            <v>0</v>
          </cell>
          <cell r="AZ21">
            <v>3.4915400000000001</v>
          </cell>
          <cell r="BA21">
            <v>0.99115000000000009</v>
          </cell>
          <cell r="BB21">
            <v>0.61281750000000001</v>
          </cell>
          <cell r="BC21">
            <v>0.43709499999999996</v>
          </cell>
          <cell r="BD21">
            <v>0</v>
          </cell>
          <cell r="BE21">
            <v>1.2548885369674185E-2</v>
          </cell>
          <cell r="BF21">
            <v>0</v>
          </cell>
          <cell r="BI21">
            <v>0</v>
          </cell>
          <cell r="BJ21">
            <v>7.6248811104060912E-2</v>
          </cell>
          <cell r="BK21">
            <v>5.0575810732323236E-2</v>
          </cell>
          <cell r="BL21">
            <v>0.13937350720605834</v>
          </cell>
          <cell r="BM21">
            <v>-3.555130325814536E-3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-2.1601477157360407E-2</v>
          </cell>
          <cell r="BS21">
            <v>0</v>
          </cell>
          <cell r="BT21">
            <v>-2.5156607483174942E-2</v>
          </cell>
          <cell r="BU21">
            <v>90.467908753446139</v>
          </cell>
          <cell r="BV21">
            <v>-0.34454314720812185</v>
          </cell>
          <cell r="BW21">
            <v>90.123365606238011</v>
          </cell>
          <cell r="BX21">
            <v>99.964540059056503</v>
          </cell>
          <cell r="BY21">
            <v>-0.38071065989847713</v>
          </cell>
          <cell r="BZ21">
            <v>99.58382939915802</v>
          </cell>
          <cell r="CA21">
            <v>99.964540059056503</v>
          </cell>
          <cell r="CB21">
            <v>-0.44336730150248715</v>
          </cell>
          <cell r="CC21">
            <v>99.521172757554012</v>
          </cell>
          <cell r="CD21">
            <v>0.57847999999999999</v>
          </cell>
          <cell r="CE21">
            <v>200</v>
          </cell>
          <cell r="CF21">
            <v>2.0390596525759306</v>
          </cell>
          <cell r="CG21">
            <v>0.23050000000000004</v>
          </cell>
          <cell r="CH21">
            <v>140</v>
          </cell>
          <cell r="CI21">
            <v>0.5687357816054599</v>
          </cell>
          <cell r="CJ21">
            <v>2.6077954341813907</v>
          </cell>
          <cell r="CK21">
            <v>0.65541203118512048</v>
          </cell>
          <cell r="CL21">
            <v>0.14624634384140398</v>
          </cell>
          <cell r="CM21">
            <v>2.9834254143646404</v>
          </cell>
          <cell r="CN21">
            <v>3.7850837893911651</v>
          </cell>
          <cell r="CO21">
            <v>1.3618005536846394E-2</v>
          </cell>
          <cell r="CP21">
            <v>1.3149171270718234</v>
          </cell>
          <cell r="CQ21">
            <v>1.3285351326086698</v>
          </cell>
          <cell r="CR21">
            <v>4.22</v>
          </cell>
          <cell r="CS21">
            <v>9.7200000000000006</v>
          </cell>
          <cell r="CT21">
            <v>49.58</v>
          </cell>
          <cell r="CU21">
            <v>0</v>
          </cell>
          <cell r="CV21">
            <v>170.76258711373521</v>
          </cell>
        </row>
        <row r="22">
          <cell r="K22" t="str">
            <v>ExportWalmartHome TrendsUSAWash33x33D</v>
          </cell>
          <cell r="L22">
            <v>0</v>
          </cell>
          <cell r="M22">
            <v>41.32</v>
          </cell>
          <cell r="N22">
            <v>0</v>
          </cell>
          <cell r="O22">
            <v>9.2200000000000006</v>
          </cell>
          <cell r="P22">
            <v>8.09</v>
          </cell>
          <cell r="Q22">
            <v>4.0659999999999998</v>
          </cell>
          <cell r="R22">
            <v>0</v>
          </cell>
          <cell r="S22">
            <v>0</v>
          </cell>
          <cell r="T22">
            <v>62.695999999999998</v>
          </cell>
          <cell r="U22">
            <v>56.739879999999999</v>
          </cell>
          <cell r="V22">
            <v>2.5000000000000001E-3</v>
          </cell>
          <cell r="W22">
            <v>0</v>
          </cell>
          <cell r="X22">
            <v>-1.3999999999999999E-2</v>
          </cell>
          <cell r="Y22">
            <v>-2.5000000000000001E-2</v>
          </cell>
          <cell r="Z22">
            <v>9.4999999999999973E-2</v>
          </cell>
          <cell r="AA22">
            <v>1.4999999999999999E-2</v>
          </cell>
          <cell r="AB22">
            <v>0.01</v>
          </cell>
          <cell r="AC22">
            <v>0.14220521303258143</v>
          </cell>
          <cell r="AD22">
            <v>0</v>
          </cell>
          <cell r="AE22">
            <v>-0.57847999999999999</v>
          </cell>
          <cell r="AF22">
            <v>-0.23050000000000004</v>
          </cell>
          <cell r="AG22">
            <v>5.9561199999999985</v>
          </cell>
          <cell r="AH22">
            <v>0.86405908629441619</v>
          </cell>
          <cell r="AI22">
            <v>0.57313010101010098</v>
          </cell>
          <cell r="AJ22">
            <v>6.7265344003370968</v>
          </cell>
          <cell r="AK22">
            <v>63.466414400337094</v>
          </cell>
          <cell r="AL22" t="str">
            <v>1/13   KC</v>
          </cell>
          <cell r="AM22">
            <v>0</v>
          </cell>
          <cell r="AN22" t="str">
            <v>2/24  KC</v>
          </cell>
          <cell r="AO22" t="str">
            <v xml:space="preserve">1/14OE  </v>
          </cell>
          <cell r="AP22" t="str">
            <v>2/20  KC</v>
          </cell>
          <cell r="AQ22">
            <v>0</v>
          </cell>
          <cell r="AR22">
            <v>0</v>
          </cell>
          <cell r="AS22">
            <v>84.5</v>
          </cell>
          <cell r="AT22">
            <v>0</v>
          </cell>
          <cell r="AU22">
            <v>107.5</v>
          </cell>
          <cell r="AV22">
            <v>75.75</v>
          </cell>
          <cell r="AW22">
            <v>107.5</v>
          </cell>
          <cell r="AX22">
            <v>0</v>
          </cell>
          <cell r="AY22">
            <v>0</v>
          </cell>
          <cell r="AZ22">
            <v>3.4915400000000001</v>
          </cell>
          <cell r="BA22">
            <v>0.99115000000000009</v>
          </cell>
          <cell r="BB22">
            <v>0.61281750000000001</v>
          </cell>
          <cell r="BC22">
            <v>0.43709499999999996</v>
          </cell>
          <cell r="BD22">
            <v>0</v>
          </cell>
          <cell r="BE22">
            <v>1.2548885369674185E-2</v>
          </cell>
          <cell r="BF22">
            <v>0</v>
          </cell>
          <cell r="BI22">
            <v>0</v>
          </cell>
          <cell r="BJ22">
            <v>7.6248811104060912E-2</v>
          </cell>
          <cell r="BK22">
            <v>5.0575810732323236E-2</v>
          </cell>
          <cell r="BL22">
            <v>0.13937350720605834</v>
          </cell>
          <cell r="BM22">
            <v>-3.555130325814536E-3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-2.1601477157360407E-2</v>
          </cell>
          <cell r="BS22">
            <v>0</v>
          </cell>
          <cell r="BT22">
            <v>-2.5156607483174942E-2</v>
          </cell>
          <cell r="BU22">
            <v>90.467908753446139</v>
          </cell>
          <cell r="BV22">
            <v>-0.34454314720812185</v>
          </cell>
          <cell r="BW22">
            <v>90.123365606238011</v>
          </cell>
          <cell r="BX22">
            <v>99.964540059056503</v>
          </cell>
          <cell r="BY22">
            <v>-0.38071065989847713</v>
          </cell>
          <cell r="BZ22">
            <v>99.58382939915802</v>
          </cell>
          <cell r="CA22">
            <v>99.964540059056503</v>
          </cell>
          <cell r="CB22">
            <v>-0.44336730150248715</v>
          </cell>
          <cell r="CC22">
            <v>99.521172757554012</v>
          </cell>
          <cell r="CD22">
            <v>0.57847999999999999</v>
          </cell>
          <cell r="CE22">
            <v>200</v>
          </cell>
          <cell r="CF22">
            <v>2.0390596525759306</v>
          </cell>
          <cell r="CG22">
            <v>0.23050000000000004</v>
          </cell>
          <cell r="CH22">
            <v>140</v>
          </cell>
          <cell r="CI22">
            <v>0.5687357816054599</v>
          </cell>
          <cell r="CJ22">
            <v>2.6077954341813907</v>
          </cell>
          <cell r="CK22">
            <v>0.65541203118512048</v>
          </cell>
          <cell r="CL22">
            <v>0.14624634384140398</v>
          </cell>
          <cell r="CM22">
            <v>2.9834254143646404</v>
          </cell>
          <cell r="CN22">
            <v>3.7850837893911651</v>
          </cell>
          <cell r="CO22">
            <v>1.3618005536846394E-2</v>
          </cell>
          <cell r="CP22">
            <v>1.3149171270718234</v>
          </cell>
          <cell r="CQ22">
            <v>1.3285351326086698</v>
          </cell>
          <cell r="CR22">
            <v>14.66</v>
          </cell>
          <cell r="CS22">
            <v>9.98</v>
          </cell>
          <cell r="CT22">
            <v>49.58</v>
          </cell>
          <cell r="CU22">
            <v>0</v>
          </cell>
          <cell r="CV22">
            <v>181.46258711373522</v>
          </cell>
        </row>
        <row r="23">
          <cell r="K23" t="str">
            <v>ExportMill WorkingCannon LandmarkUSABath76x137L</v>
          </cell>
          <cell r="L23">
            <v>0</v>
          </cell>
          <cell r="M23">
            <v>186.39</v>
          </cell>
          <cell r="N23">
            <v>242.31</v>
          </cell>
          <cell r="O23">
            <v>89.85</v>
          </cell>
          <cell r="P23">
            <v>99.68</v>
          </cell>
          <cell r="Q23">
            <v>38.619999999999997</v>
          </cell>
          <cell r="R23">
            <v>0</v>
          </cell>
          <cell r="S23">
            <v>0</v>
          </cell>
          <cell r="T23">
            <v>656.85</v>
          </cell>
          <cell r="U23">
            <v>607.58625000000006</v>
          </cell>
          <cell r="V23">
            <v>2.5000000000000001E-3</v>
          </cell>
          <cell r="W23">
            <v>0</v>
          </cell>
          <cell r="X23">
            <v>-1.3999999999999999E-2</v>
          </cell>
          <cell r="Y23">
            <v>-2.5000000000000001E-2</v>
          </cell>
          <cell r="Z23">
            <v>7.4999999999999956E-2</v>
          </cell>
          <cell r="AA23">
            <v>1.4999999999999999E-2</v>
          </cell>
          <cell r="AB23">
            <v>0.01</v>
          </cell>
          <cell r="AC23">
            <v>1.5227725563909775</v>
          </cell>
          <cell r="AD23">
            <v>0</v>
          </cell>
          <cell r="AE23">
            <v>-2.6094599999999994</v>
          </cell>
          <cell r="AF23">
            <v>-2.2462499999999999</v>
          </cell>
          <cell r="AG23">
            <v>49.263749999999973</v>
          </cell>
          <cell r="AH23">
            <v>9.2525824873096454</v>
          </cell>
          <cell r="AI23">
            <v>6.1372348484848489</v>
          </cell>
          <cell r="AJ23">
            <v>61.320629892185451</v>
          </cell>
          <cell r="AK23">
            <v>668.90687989218554</v>
          </cell>
          <cell r="AL23" t="str">
            <v>1/13  Comb</v>
          </cell>
          <cell r="AM23" t="str">
            <v>2/20  Comb</v>
          </cell>
          <cell r="AN23" t="str">
            <v>2/24  KC</v>
          </cell>
          <cell r="AO23" t="str">
            <v xml:space="preserve">1/11OE  </v>
          </cell>
          <cell r="AP23" t="str">
            <v>2/20  KC</v>
          </cell>
          <cell r="AQ23">
            <v>0</v>
          </cell>
          <cell r="AR23">
            <v>0</v>
          </cell>
          <cell r="AS23">
            <v>96.5</v>
          </cell>
          <cell r="AT23">
            <v>116.5</v>
          </cell>
          <cell r="AU23">
            <v>107.5</v>
          </cell>
          <cell r="AV23">
            <v>70.75</v>
          </cell>
          <cell r="AW23">
            <v>107.5</v>
          </cell>
          <cell r="AX23">
            <v>0</v>
          </cell>
          <cell r="AY23">
            <v>0</v>
          </cell>
          <cell r="AZ23">
            <v>46.21575</v>
          </cell>
          <cell r="BA23">
            <v>9.6588750000000001</v>
          </cell>
          <cell r="BB23">
            <v>7.0523600000000002</v>
          </cell>
          <cell r="BC23">
            <v>4.1516500000000001</v>
          </cell>
          <cell r="BD23">
            <v>0</v>
          </cell>
          <cell r="BE23">
            <v>0.15550811372180451</v>
          </cell>
          <cell r="BF23">
            <v>0</v>
          </cell>
          <cell r="BI23">
            <v>0</v>
          </cell>
          <cell r="BJ23">
            <v>0.94488940164974622</v>
          </cell>
          <cell r="BK23">
            <v>0.62674482196969705</v>
          </cell>
          <cell r="BL23">
            <v>1.727142337341248</v>
          </cell>
          <cell r="BM23">
            <v>-3.8069313909774437E-2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-0.23131456218274113</v>
          </cell>
          <cell r="BS23">
            <v>0</v>
          </cell>
          <cell r="BT23">
            <v>-0.26938387609251557</v>
          </cell>
          <cell r="BU23">
            <v>104.75112634138884</v>
          </cell>
          <cell r="BV23">
            <v>-0.35215736040609141</v>
          </cell>
          <cell r="BW23">
            <v>104.39896898098274</v>
          </cell>
          <cell r="BX23">
            <v>113.24446090960953</v>
          </cell>
          <cell r="BY23">
            <v>-0.38071065989847713</v>
          </cell>
          <cell r="BZ23">
            <v>112.86375024971105</v>
          </cell>
          <cell r="CA23">
            <v>113.24446090960953</v>
          </cell>
          <cell r="CB23">
            <v>-0.44336730150248715</v>
          </cell>
          <cell r="CC23">
            <v>112.80109360810704</v>
          </cell>
          <cell r="CD23">
            <v>2.6094599999999994</v>
          </cell>
          <cell r="CE23">
            <v>200</v>
          </cell>
          <cell r="CF23">
            <v>0.85895953043703654</v>
          </cell>
          <cell r="CG23">
            <v>2.2462499999999999</v>
          </cell>
          <cell r="CH23">
            <v>140</v>
          </cell>
          <cell r="CI23">
            <v>0.51758083728853299</v>
          </cell>
          <cell r="CJ23">
            <v>1.3765403677255694</v>
          </cell>
          <cell r="CK23">
            <v>0.27609413478333317</v>
          </cell>
          <cell r="CL23">
            <v>0.1330922153027656</v>
          </cell>
          <cell r="CM23">
            <v>2.9189189189189184</v>
          </cell>
          <cell r="CN23">
            <v>3.3281052690050172</v>
          </cell>
          <cell r="CO23">
            <v>1.3194324262604692E-2</v>
          </cell>
          <cell r="CP23">
            <v>1.2864864864864867</v>
          </cell>
          <cell r="CQ23">
            <v>1.2996808107490914</v>
          </cell>
          <cell r="CR23">
            <v>1.21</v>
          </cell>
          <cell r="CS23">
            <v>9.81</v>
          </cell>
          <cell r="CT23">
            <v>12.35</v>
          </cell>
          <cell r="CU23">
            <v>0</v>
          </cell>
          <cell r="CV23">
            <v>142.17542005558673</v>
          </cell>
        </row>
        <row r="24">
          <cell r="K24" t="str">
            <v>ExportMill WorkingCannon LandmarkUSABath76x137M</v>
          </cell>
          <cell r="L24">
            <v>0</v>
          </cell>
          <cell r="M24">
            <v>186.39</v>
          </cell>
          <cell r="N24">
            <v>242.31</v>
          </cell>
          <cell r="O24">
            <v>89.85</v>
          </cell>
          <cell r="P24">
            <v>99.68</v>
          </cell>
          <cell r="Q24">
            <v>38.619999999999997</v>
          </cell>
          <cell r="R24">
            <v>0</v>
          </cell>
          <cell r="S24">
            <v>0</v>
          </cell>
          <cell r="T24">
            <v>656.85</v>
          </cell>
          <cell r="U24">
            <v>607.58625000000006</v>
          </cell>
          <cell r="V24">
            <v>2.5000000000000001E-3</v>
          </cell>
          <cell r="W24">
            <v>0</v>
          </cell>
          <cell r="X24">
            <v>-1.3999999999999999E-2</v>
          </cell>
          <cell r="Y24">
            <v>-2.5000000000000001E-2</v>
          </cell>
          <cell r="Z24">
            <v>7.4999999999999956E-2</v>
          </cell>
          <cell r="AA24">
            <v>1.4999999999999999E-2</v>
          </cell>
          <cell r="AB24">
            <v>0.01</v>
          </cell>
          <cell r="AC24">
            <v>1.5227725563909775</v>
          </cell>
          <cell r="AD24">
            <v>0</v>
          </cell>
          <cell r="AE24">
            <v>-2.6094599999999994</v>
          </cell>
          <cell r="AF24">
            <v>-2.2462499999999999</v>
          </cell>
          <cell r="AG24">
            <v>49.263749999999973</v>
          </cell>
          <cell r="AH24">
            <v>9.2525824873096454</v>
          </cell>
          <cell r="AI24">
            <v>6.1372348484848489</v>
          </cell>
          <cell r="AJ24">
            <v>61.320629892185451</v>
          </cell>
          <cell r="AK24">
            <v>668.90687989218554</v>
          </cell>
          <cell r="AL24" t="str">
            <v>1/13  Comb</v>
          </cell>
          <cell r="AM24" t="str">
            <v>2/20  Comb</v>
          </cell>
          <cell r="AN24" t="str">
            <v>2/24  KC</v>
          </cell>
          <cell r="AO24" t="str">
            <v xml:space="preserve">1/11OE  </v>
          </cell>
          <cell r="AP24" t="str">
            <v>2/20  KC</v>
          </cell>
          <cell r="AQ24">
            <v>0</v>
          </cell>
          <cell r="AR24">
            <v>0</v>
          </cell>
          <cell r="AS24">
            <v>96.5</v>
          </cell>
          <cell r="AT24">
            <v>116.5</v>
          </cell>
          <cell r="AU24">
            <v>107.5</v>
          </cell>
          <cell r="AV24">
            <v>70.75</v>
          </cell>
          <cell r="AW24">
            <v>107.5</v>
          </cell>
          <cell r="AX24">
            <v>0</v>
          </cell>
          <cell r="AY24">
            <v>0</v>
          </cell>
          <cell r="AZ24">
            <v>46.21575</v>
          </cell>
          <cell r="BA24">
            <v>9.6588750000000001</v>
          </cell>
          <cell r="BB24">
            <v>7.0523600000000002</v>
          </cell>
          <cell r="BC24">
            <v>4.1516500000000001</v>
          </cell>
          <cell r="BD24">
            <v>0</v>
          </cell>
          <cell r="BE24">
            <v>0.15550811372180451</v>
          </cell>
          <cell r="BF24">
            <v>0</v>
          </cell>
          <cell r="BI24">
            <v>0</v>
          </cell>
          <cell r="BJ24">
            <v>0.94488940164974622</v>
          </cell>
          <cell r="BK24">
            <v>0.62674482196969705</v>
          </cell>
          <cell r="BL24">
            <v>1.727142337341248</v>
          </cell>
          <cell r="BM24">
            <v>-3.8069313909774437E-2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-0.23131456218274113</v>
          </cell>
          <cell r="BS24">
            <v>0</v>
          </cell>
          <cell r="BT24">
            <v>-0.26938387609251557</v>
          </cell>
          <cell r="BU24">
            <v>104.75112634138884</v>
          </cell>
          <cell r="BV24">
            <v>-0.35215736040609141</v>
          </cell>
          <cell r="BW24">
            <v>104.39896898098274</v>
          </cell>
          <cell r="BX24">
            <v>113.24446090960953</v>
          </cell>
          <cell r="BY24">
            <v>-0.38071065989847713</v>
          </cell>
          <cell r="BZ24">
            <v>112.86375024971105</v>
          </cell>
          <cell r="CA24">
            <v>113.24446090960953</v>
          </cell>
          <cell r="CB24">
            <v>-0.44336730150248715</v>
          </cell>
          <cell r="CC24">
            <v>112.80109360810704</v>
          </cell>
          <cell r="CD24">
            <v>2.6094599999999994</v>
          </cell>
          <cell r="CE24">
            <v>200</v>
          </cell>
          <cell r="CF24">
            <v>0.85895953043703654</v>
          </cell>
          <cell r="CG24">
            <v>2.2462499999999999</v>
          </cell>
          <cell r="CH24">
            <v>140</v>
          </cell>
          <cell r="CI24">
            <v>0.51758083728853299</v>
          </cell>
          <cell r="CJ24">
            <v>1.3765403677255694</v>
          </cell>
          <cell r="CK24">
            <v>0.27609413478333317</v>
          </cell>
          <cell r="CL24">
            <v>0.1330922153027656</v>
          </cell>
          <cell r="CM24">
            <v>2.9189189189189184</v>
          </cell>
          <cell r="CN24">
            <v>3.3281052690050172</v>
          </cell>
          <cell r="CO24">
            <v>1.3194324262604692E-2</v>
          </cell>
          <cell r="CP24">
            <v>1.2864864864864867</v>
          </cell>
          <cell r="CQ24">
            <v>1.2996808107490914</v>
          </cell>
          <cell r="CR24">
            <v>4.22</v>
          </cell>
          <cell r="CS24">
            <v>9.7200000000000006</v>
          </cell>
          <cell r="CT24">
            <v>12.35</v>
          </cell>
          <cell r="CU24">
            <v>0</v>
          </cell>
          <cell r="CV24">
            <v>145.09542005558671</v>
          </cell>
        </row>
        <row r="25">
          <cell r="K25" t="str">
            <v>ExportMill WorkingCannon LandmarkUSABath76x137D</v>
          </cell>
          <cell r="L25">
            <v>0</v>
          </cell>
          <cell r="M25">
            <v>186.39</v>
          </cell>
          <cell r="N25">
            <v>242.31</v>
          </cell>
          <cell r="O25">
            <v>89.85</v>
          </cell>
          <cell r="P25">
            <v>99.68</v>
          </cell>
          <cell r="Q25">
            <v>38.619999999999997</v>
          </cell>
          <cell r="R25">
            <v>0</v>
          </cell>
          <cell r="S25">
            <v>0</v>
          </cell>
          <cell r="T25">
            <v>656.85</v>
          </cell>
          <cell r="U25">
            <v>607.58625000000006</v>
          </cell>
          <cell r="V25">
            <v>2.5000000000000001E-3</v>
          </cell>
          <cell r="W25">
            <v>0</v>
          </cell>
          <cell r="X25">
            <v>-1.3999999999999999E-2</v>
          </cell>
          <cell r="Y25">
            <v>-2.5000000000000001E-2</v>
          </cell>
          <cell r="Z25">
            <v>7.4999999999999956E-2</v>
          </cell>
          <cell r="AA25">
            <v>1.4999999999999999E-2</v>
          </cell>
          <cell r="AB25">
            <v>0.01</v>
          </cell>
          <cell r="AC25">
            <v>1.5227725563909775</v>
          </cell>
          <cell r="AD25">
            <v>0</v>
          </cell>
          <cell r="AE25">
            <v>-2.6094599999999994</v>
          </cell>
          <cell r="AF25">
            <v>-2.2462499999999999</v>
          </cell>
          <cell r="AG25">
            <v>49.263749999999973</v>
          </cell>
          <cell r="AH25">
            <v>9.2525824873096454</v>
          </cell>
          <cell r="AI25">
            <v>6.1372348484848489</v>
          </cell>
          <cell r="AJ25">
            <v>61.320629892185451</v>
          </cell>
          <cell r="AK25">
            <v>668.90687989218554</v>
          </cell>
          <cell r="AL25" t="str">
            <v>1/13  Comb</v>
          </cell>
          <cell r="AM25" t="str">
            <v>2/20  Comb</v>
          </cell>
          <cell r="AN25" t="str">
            <v>2/24  KC</v>
          </cell>
          <cell r="AO25" t="str">
            <v xml:space="preserve">1/11OE  </v>
          </cell>
          <cell r="AP25" t="str">
            <v>2/20  KC</v>
          </cell>
          <cell r="AQ25">
            <v>0</v>
          </cell>
          <cell r="AR25">
            <v>0</v>
          </cell>
          <cell r="AS25">
            <v>96.5</v>
          </cell>
          <cell r="AT25">
            <v>116.5</v>
          </cell>
          <cell r="AU25">
            <v>107.5</v>
          </cell>
          <cell r="AV25">
            <v>70.75</v>
          </cell>
          <cell r="AW25">
            <v>107.5</v>
          </cell>
          <cell r="AX25">
            <v>0</v>
          </cell>
          <cell r="AY25">
            <v>0</v>
          </cell>
          <cell r="AZ25">
            <v>46.21575</v>
          </cell>
          <cell r="BA25">
            <v>9.6588750000000001</v>
          </cell>
          <cell r="BB25">
            <v>7.0523600000000002</v>
          </cell>
          <cell r="BC25">
            <v>4.1516500000000001</v>
          </cell>
          <cell r="BD25">
            <v>0</v>
          </cell>
          <cell r="BE25">
            <v>0.15550811372180451</v>
          </cell>
          <cell r="BF25">
            <v>0</v>
          </cell>
          <cell r="BI25">
            <v>0</v>
          </cell>
          <cell r="BJ25">
            <v>0.94488940164974622</v>
          </cell>
          <cell r="BK25">
            <v>0.62674482196969705</v>
          </cell>
          <cell r="BL25">
            <v>1.727142337341248</v>
          </cell>
          <cell r="BM25">
            <v>-3.8069313909774437E-2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-0.23131456218274113</v>
          </cell>
          <cell r="BS25">
            <v>0</v>
          </cell>
          <cell r="BT25">
            <v>-0.26938387609251557</v>
          </cell>
          <cell r="BU25">
            <v>104.75112634138884</v>
          </cell>
          <cell r="BV25">
            <v>-0.35215736040609141</v>
          </cell>
          <cell r="BW25">
            <v>104.39896898098274</v>
          </cell>
          <cell r="BX25">
            <v>113.24446090960953</v>
          </cell>
          <cell r="BY25">
            <v>-0.38071065989847713</v>
          </cell>
          <cell r="BZ25">
            <v>112.86375024971105</v>
          </cell>
          <cell r="CA25">
            <v>113.24446090960953</v>
          </cell>
          <cell r="CB25">
            <v>-0.44336730150248715</v>
          </cell>
          <cell r="CC25">
            <v>112.80109360810704</v>
          </cell>
          <cell r="CD25">
            <v>2.6094599999999994</v>
          </cell>
          <cell r="CE25">
            <v>200</v>
          </cell>
          <cell r="CF25">
            <v>0.85895953043703654</v>
          </cell>
          <cell r="CG25">
            <v>2.2462499999999999</v>
          </cell>
          <cell r="CH25">
            <v>140</v>
          </cell>
          <cell r="CI25">
            <v>0.51758083728853299</v>
          </cell>
          <cell r="CJ25">
            <v>1.3765403677255694</v>
          </cell>
          <cell r="CK25">
            <v>0.27609413478333317</v>
          </cell>
          <cell r="CL25">
            <v>0.1330922153027656</v>
          </cell>
          <cell r="CM25">
            <v>2.9189189189189184</v>
          </cell>
          <cell r="CN25">
            <v>3.3281052690050172</v>
          </cell>
          <cell r="CO25">
            <v>1.3194324262604692E-2</v>
          </cell>
          <cell r="CP25">
            <v>1.2864864864864867</v>
          </cell>
          <cell r="CQ25">
            <v>1.2996808107490914</v>
          </cell>
          <cell r="CR25">
            <v>14.66</v>
          </cell>
          <cell r="CS25">
            <v>9.98</v>
          </cell>
          <cell r="CT25">
            <v>12.35</v>
          </cell>
          <cell r="CU25">
            <v>0</v>
          </cell>
          <cell r="CV25">
            <v>155.79542005558673</v>
          </cell>
        </row>
        <row r="26">
          <cell r="K26" t="str">
            <v>ExportMill WorkingCannon LandmarkUSAHand41x76L</v>
          </cell>
          <cell r="L26">
            <v>0</v>
          </cell>
          <cell r="M26">
            <v>45.716999999999999</v>
          </cell>
          <cell r="N26">
            <v>59.432000000000002</v>
          </cell>
          <cell r="O26">
            <v>28.38</v>
          </cell>
          <cell r="P26">
            <v>23.428999999999998</v>
          </cell>
          <cell r="Q26">
            <v>17.27</v>
          </cell>
          <cell r="R26">
            <v>0</v>
          </cell>
          <cell r="S26">
            <v>0</v>
          </cell>
          <cell r="T26">
            <v>174.22800000000001</v>
          </cell>
          <cell r="U26">
            <v>161.16090000000003</v>
          </cell>
          <cell r="V26">
            <v>2.5000000000000001E-3</v>
          </cell>
          <cell r="W26">
            <v>0</v>
          </cell>
          <cell r="X26">
            <v>-1.3999999999999999E-2</v>
          </cell>
          <cell r="Y26">
            <v>-2.5000000000000001E-2</v>
          </cell>
          <cell r="Z26">
            <v>7.4999999999999845E-2</v>
          </cell>
          <cell r="AA26">
            <v>1.4999999999999999E-2</v>
          </cell>
          <cell r="AB26">
            <v>0.01</v>
          </cell>
          <cell r="AC26">
            <v>0.40391203007518806</v>
          </cell>
          <cell r="AD26">
            <v>0</v>
          </cell>
          <cell r="AE26">
            <v>-0.64003799999999988</v>
          </cell>
          <cell r="AF26">
            <v>-0.70950000000000002</v>
          </cell>
          <cell r="AG26">
            <v>13.067099999999973</v>
          </cell>
          <cell r="AH26">
            <v>2.4542269035532995</v>
          </cell>
          <cell r="AI26">
            <v>1.627887878787879</v>
          </cell>
          <cell r="AJ26">
            <v>16.203588812416339</v>
          </cell>
          <cell r="AK26">
            <v>177.36448881241637</v>
          </cell>
          <cell r="AL26" t="str">
            <v>1/13  Comb</v>
          </cell>
          <cell r="AM26" t="str">
            <v>2/20  Comb</v>
          </cell>
          <cell r="AN26" t="str">
            <v>2/24  KC</v>
          </cell>
          <cell r="AO26" t="str">
            <v xml:space="preserve">1/14OE  </v>
          </cell>
          <cell r="AP26" t="str">
            <v>2/20  KC</v>
          </cell>
          <cell r="AQ26">
            <v>0</v>
          </cell>
          <cell r="AR26">
            <v>0</v>
          </cell>
          <cell r="AS26">
            <v>96.5</v>
          </cell>
          <cell r="AT26">
            <v>116.5</v>
          </cell>
          <cell r="AU26">
            <v>107.5</v>
          </cell>
          <cell r="AV26">
            <v>75.75</v>
          </cell>
          <cell r="AW26">
            <v>107.5</v>
          </cell>
          <cell r="AX26">
            <v>0</v>
          </cell>
          <cell r="AY26">
            <v>0</v>
          </cell>
          <cell r="AZ26">
            <v>11.335518499999999</v>
          </cell>
          <cell r="BA26">
            <v>3.0508500000000001</v>
          </cell>
          <cell r="BB26">
            <v>1.7747467499999998</v>
          </cell>
          <cell r="BC26">
            <v>1.8565249999999998</v>
          </cell>
          <cell r="BD26">
            <v>0</v>
          </cell>
          <cell r="BE26">
            <v>4.1770218624686724E-2</v>
          </cell>
          <cell r="BF26">
            <v>0</v>
          </cell>
          <cell r="BI26">
            <v>0</v>
          </cell>
          <cell r="BJ26">
            <v>0.25380178524746194</v>
          </cell>
          <cell r="BK26">
            <v>0.16834663869949495</v>
          </cell>
          <cell r="BL26">
            <v>0.46391864257164361</v>
          </cell>
          <cell r="BM26">
            <v>-1.0097800751879701E-2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-6.135567258883249E-2</v>
          </cell>
          <cell r="BS26">
            <v>0</v>
          </cell>
          <cell r="BT26">
            <v>-7.1453473340712198E-2</v>
          </cell>
          <cell r="BU26">
            <v>106.07685844164914</v>
          </cell>
          <cell r="BV26">
            <v>-0.35215736040609141</v>
          </cell>
          <cell r="BW26">
            <v>105.72470108124304</v>
          </cell>
          <cell r="BX26">
            <v>114.67768480178282</v>
          </cell>
          <cell r="BY26">
            <v>-0.38071065989847713</v>
          </cell>
          <cell r="BZ26">
            <v>114.29697414188433</v>
          </cell>
          <cell r="CA26">
            <v>114.67768480178282</v>
          </cell>
          <cell r="CB26">
            <v>-0.44336730150248715</v>
          </cell>
          <cell r="CC26">
            <v>114.23431750028033</v>
          </cell>
          <cell r="CD26">
            <v>0.64003799999999988</v>
          </cell>
          <cell r="CE26">
            <v>200</v>
          </cell>
          <cell r="CF26">
            <v>0.79428446974421185</v>
          </cell>
          <cell r="CG26">
            <v>0.70950000000000002</v>
          </cell>
          <cell r="CH26">
            <v>140</v>
          </cell>
          <cell r="CI26">
            <v>0.61634056399536108</v>
          </cell>
          <cell r="CJ26">
            <v>1.4106250337395729</v>
          </cell>
          <cell r="CK26">
            <v>0.25530572241778238</v>
          </cell>
          <cell r="CL26">
            <v>0.15848757359880711</v>
          </cell>
          <cell r="CM26">
            <v>2.9189189189189184</v>
          </cell>
          <cell r="CN26">
            <v>3.332712214935508</v>
          </cell>
          <cell r="CO26">
            <v>1.2200765198010187E-2</v>
          </cell>
          <cell r="CP26">
            <v>1.2864864864864864</v>
          </cell>
          <cell r="CQ26">
            <v>1.2986872516844967</v>
          </cell>
          <cell r="CR26">
            <v>1.21</v>
          </cell>
          <cell r="CS26">
            <v>9.81</v>
          </cell>
          <cell r="CT26">
            <v>24.95</v>
          </cell>
          <cell r="CU26">
            <v>0</v>
          </cell>
          <cell r="CV26">
            <v>156.24634200063991</v>
          </cell>
        </row>
        <row r="27">
          <cell r="K27" t="str">
            <v>ExportMill WorkingCannon LandmarkUSAHand41x76M</v>
          </cell>
          <cell r="L27">
            <v>0</v>
          </cell>
          <cell r="M27">
            <v>45.716999999999999</v>
          </cell>
          <cell r="N27">
            <v>59.432000000000002</v>
          </cell>
          <cell r="O27">
            <v>28.38</v>
          </cell>
          <cell r="P27">
            <v>23.428999999999998</v>
          </cell>
          <cell r="Q27">
            <v>17.27</v>
          </cell>
          <cell r="R27">
            <v>0</v>
          </cell>
          <cell r="S27">
            <v>0</v>
          </cell>
          <cell r="T27">
            <v>174.22800000000001</v>
          </cell>
          <cell r="U27">
            <v>161.16090000000003</v>
          </cell>
          <cell r="V27">
            <v>2.5000000000000001E-3</v>
          </cell>
          <cell r="W27">
            <v>0</v>
          </cell>
          <cell r="X27">
            <v>-1.3999999999999999E-2</v>
          </cell>
          <cell r="Y27">
            <v>-2.5000000000000001E-2</v>
          </cell>
          <cell r="Z27">
            <v>7.4999999999999845E-2</v>
          </cell>
          <cell r="AA27">
            <v>1.4999999999999999E-2</v>
          </cell>
          <cell r="AB27">
            <v>0.01</v>
          </cell>
          <cell r="AC27">
            <v>0.40391203007518806</v>
          </cell>
          <cell r="AD27">
            <v>0</v>
          </cell>
          <cell r="AE27">
            <v>-0.64003799999999988</v>
          </cell>
          <cell r="AF27">
            <v>-0.70950000000000002</v>
          </cell>
          <cell r="AG27">
            <v>13.067099999999973</v>
          </cell>
          <cell r="AH27">
            <v>2.4542269035532995</v>
          </cell>
          <cell r="AI27">
            <v>1.627887878787879</v>
          </cell>
          <cell r="AJ27">
            <v>16.203588812416339</v>
          </cell>
          <cell r="AK27">
            <v>177.36448881241637</v>
          </cell>
          <cell r="AL27" t="str">
            <v>1/13  Comb</v>
          </cell>
          <cell r="AM27" t="str">
            <v>2/20  Comb</v>
          </cell>
          <cell r="AN27" t="str">
            <v>2/24  KC</v>
          </cell>
          <cell r="AO27" t="str">
            <v xml:space="preserve">1/14OE  </v>
          </cell>
          <cell r="AP27" t="str">
            <v>2/20  KC</v>
          </cell>
          <cell r="AQ27">
            <v>0</v>
          </cell>
          <cell r="AR27">
            <v>0</v>
          </cell>
          <cell r="AS27">
            <v>96.5</v>
          </cell>
          <cell r="AT27">
            <v>116.5</v>
          </cell>
          <cell r="AU27">
            <v>107.5</v>
          </cell>
          <cell r="AV27">
            <v>75.75</v>
          </cell>
          <cell r="AW27">
            <v>107.5</v>
          </cell>
          <cell r="AX27">
            <v>0</v>
          </cell>
          <cell r="AY27">
            <v>0</v>
          </cell>
          <cell r="AZ27">
            <v>11.335518499999999</v>
          </cell>
          <cell r="BA27">
            <v>3.0508500000000001</v>
          </cell>
          <cell r="BB27">
            <v>1.7747467499999998</v>
          </cell>
          <cell r="BC27">
            <v>1.8565249999999998</v>
          </cell>
          <cell r="BD27">
            <v>0</v>
          </cell>
          <cell r="BE27">
            <v>4.1770218624686724E-2</v>
          </cell>
          <cell r="BF27">
            <v>0</v>
          </cell>
          <cell r="BI27">
            <v>0</v>
          </cell>
          <cell r="BJ27">
            <v>0.25380178524746194</v>
          </cell>
          <cell r="BK27">
            <v>0.16834663869949495</v>
          </cell>
          <cell r="BL27">
            <v>0.46391864257164361</v>
          </cell>
          <cell r="BM27">
            <v>-1.0097800751879701E-2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-6.135567258883249E-2</v>
          </cell>
          <cell r="BS27">
            <v>0</v>
          </cell>
          <cell r="BT27">
            <v>-7.1453473340712198E-2</v>
          </cell>
          <cell r="BU27">
            <v>106.07685844164914</v>
          </cell>
          <cell r="BV27">
            <v>-0.35215736040609141</v>
          </cell>
          <cell r="BW27">
            <v>105.72470108124304</v>
          </cell>
          <cell r="BX27">
            <v>114.67768480178282</v>
          </cell>
          <cell r="BY27">
            <v>-0.38071065989847713</v>
          </cell>
          <cell r="BZ27">
            <v>114.29697414188433</v>
          </cell>
          <cell r="CA27">
            <v>114.67768480178282</v>
          </cell>
          <cell r="CB27">
            <v>-0.44336730150248715</v>
          </cell>
          <cell r="CC27">
            <v>114.23431750028033</v>
          </cell>
          <cell r="CD27">
            <v>0.64003799999999988</v>
          </cell>
          <cell r="CE27">
            <v>200</v>
          </cell>
          <cell r="CF27">
            <v>0.79428446974421185</v>
          </cell>
          <cell r="CG27">
            <v>0.70950000000000002</v>
          </cell>
          <cell r="CH27">
            <v>140</v>
          </cell>
          <cell r="CI27">
            <v>0.61634056399536108</v>
          </cell>
          <cell r="CJ27">
            <v>1.4106250337395729</v>
          </cell>
          <cell r="CK27">
            <v>0.25530572241778238</v>
          </cell>
          <cell r="CL27">
            <v>0.15848757359880711</v>
          </cell>
          <cell r="CM27">
            <v>2.9189189189189184</v>
          </cell>
          <cell r="CN27">
            <v>3.332712214935508</v>
          </cell>
          <cell r="CO27">
            <v>1.2200765198010187E-2</v>
          </cell>
          <cell r="CP27">
            <v>1.2864864864864864</v>
          </cell>
          <cell r="CQ27">
            <v>1.2986872516844967</v>
          </cell>
          <cell r="CR27">
            <v>4.22</v>
          </cell>
          <cell r="CS27">
            <v>9.7200000000000006</v>
          </cell>
          <cell r="CT27">
            <v>24.95</v>
          </cell>
          <cell r="CU27">
            <v>0</v>
          </cell>
          <cell r="CV27">
            <v>159.16634200063993</v>
          </cell>
        </row>
        <row r="28">
          <cell r="K28" t="str">
            <v>ExportMill WorkingCannon LandmarkUSAHand41x76D</v>
          </cell>
          <cell r="L28">
            <v>0</v>
          </cell>
          <cell r="M28">
            <v>45.716999999999999</v>
          </cell>
          <cell r="N28">
            <v>59.432000000000002</v>
          </cell>
          <cell r="O28">
            <v>28.38</v>
          </cell>
          <cell r="P28">
            <v>23.428999999999998</v>
          </cell>
          <cell r="Q28">
            <v>17.27</v>
          </cell>
          <cell r="R28">
            <v>0</v>
          </cell>
          <cell r="S28">
            <v>0</v>
          </cell>
          <cell r="T28">
            <v>174.22800000000001</v>
          </cell>
          <cell r="U28">
            <v>161.16090000000003</v>
          </cell>
          <cell r="V28">
            <v>2.5000000000000001E-3</v>
          </cell>
          <cell r="W28">
            <v>0</v>
          </cell>
          <cell r="X28">
            <v>-1.3999999999999999E-2</v>
          </cell>
          <cell r="Y28">
            <v>-2.5000000000000001E-2</v>
          </cell>
          <cell r="Z28">
            <v>7.4999999999999845E-2</v>
          </cell>
          <cell r="AA28">
            <v>1.4999999999999999E-2</v>
          </cell>
          <cell r="AB28">
            <v>0.01</v>
          </cell>
          <cell r="AC28">
            <v>0.40391203007518806</v>
          </cell>
          <cell r="AD28">
            <v>0</v>
          </cell>
          <cell r="AE28">
            <v>-0.64003799999999988</v>
          </cell>
          <cell r="AF28">
            <v>-0.70950000000000002</v>
          </cell>
          <cell r="AG28">
            <v>13.067099999999973</v>
          </cell>
          <cell r="AH28">
            <v>2.4542269035532995</v>
          </cell>
          <cell r="AI28">
            <v>1.627887878787879</v>
          </cell>
          <cell r="AJ28">
            <v>16.203588812416339</v>
          </cell>
          <cell r="AK28">
            <v>177.36448881241637</v>
          </cell>
          <cell r="AL28" t="str">
            <v>1/13  Comb</v>
          </cell>
          <cell r="AM28" t="str">
            <v>2/20  Comb</v>
          </cell>
          <cell r="AN28" t="str">
            <v>2/24  KC</v>
          </cell>
          <cell r="AO28" t="str">
            <v xml:space="preserve">1/14OE  </v>
          </cell>
          <cell r="AP28" t="str">
            <v>2/20  KC</v>
          </cell>
          <cell r="AQ28">
            <v>0</v>
          </cell>
          <cell r="AR28">
            <v>0</v>
          </cell>
          <cell r="AS28">
            <v>96.5</v>
          </cell>
          <cell r="AT28">
            <v>116.5</v>
          </cell>
          <cell r="AU28">
            <v>107.5</v>
          </cell>
          <cell r="AV28">
            <v>75.75</v>
          </cell>
          <cell r="AW28">
            <v>107.5</v>
          </cell>
          <cell r="AX28">
            <v>0</v>
          </cell>
          <cell r="AY28">
            <v>0</v>
          </cell>
          <cell r="AZ28">
            <v>11.335518499999999</v>
          </cell>
          <cell r="BA28">
            <v>3.0508500000000001</v>
          </cell>
          <cell r="BB28">
            <v>1.7747467499999998</v>
          </cell>
          <cell r="BC28">
            <v>1.8565249999999998</v>
          </cell>
          <cell r="BD28">
            <v>0</v>
          </cell>
          <cell r="BE28">
            <v>4.1770218624686724E-2</v>
          </cell>
          <cell r="BF28">
            <v>0</v>
          </cell>
          <cell r="BI28">
            <v>0</v>
          </cell>
          <cell r="BJ28">
            <v>0.25380178524746194</v>
          </cell>
          <cell r="BK28">
            <v>0.16834663869949495</v>
          </cell>
          <cell r="BL28">
            <v>0.46391864257164361</v>
          </cell>
          <cell r="BM28">
            <v>-1.0097800751879701E-2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-6.135567258883249E-2</v>
          </cell>
          <cell r="BS28">
            <v>0</v>
          </cell>
          <cell r="BT28">
            <v>-7.1453473340712198E-2</v>
          </cell>
          <cell r="BU28">
            <v>106.07685844164914</v>
          </cell>
          <cell r="BV28">
            <v>-0.35215736040609141</v>
          </cell>
          <cell r="BW28">
            <v>105.72470108124304</v>
          </cell>
          <cell r="BX28">
            <v>114.67768480178282</v>
          </cell>
          <cell r="BY28">
            <v>-0.38071065989847713</v>
          </cell>
          <cell r="BZ28">
            <v>114.29697414188433</v>
          </cell>
          <cell r="CA28">
            <v>114.67768480178282</v>
          </cell>
          <cell r="CB28">
            <v>-0.44336730150248715</v>
          </cell>
          <cell r="CC28">
            <v>114.23431750028033</v>
          </cell>
          <cell r="CD28">
            <v>0.64003799999999988</v>
          </cell>
          <cell r="CE28">
            <v>200</v>
          </cell>
          <cell r="CF28">
            <v>0.79428446974421185</v>
          </cell>
          <cell r="CG28">
            <v>0.70950000000000002</v>
          </cell>
          <cell r="CH28">
            <v>140</v>
          </cell>
          <cell r="CI28">
            <v>0.61634056399536108</v>
          </cell>
          <cell r="CJ28">
            <v>1.4106250337395729</v>
          </cell>
          <cell r="CK28">
            <v>0.25530572241778238</v>
          </cell>
          <cell r="CL28">
            <v>0.15848757359880711</v>
          </cell>
          <cell r="CM28">
            <v>2.9189189189189184</v>
          </cell>
          <cell r="CN28">
            <v>3.332712214935508</v>
          </cell>
          <cell r="CO28">
            <v>1.2200765198010187E-2</v>
          </cell>
          <cell r="CP28">
            <v>1.2864864864864864</v>
          </cell>
          <cell r="CQ28">
            <v>1.2986872516844967</v>
          </cell>
          <cell r="CR28">
            <v>14.66</v>
          </cell>
          <cell r="CS28">
            <v>9.98</v>
          </cell>
          <cell r="CT28">
            <v>24.95</v>
          </cell>
          <cell r="CU28">
            <v>0</v>
          </cell>
          <cell r="CV28">
            <v>169.86634200063992</v>
          </cell>
        </row>
        <row r="29">
          <cell r="K29" t="str">
            <v>ExportMill WorkingCannon LandmarkUSAWash33x33L</v>
          </cell>
          <cell r="L29">
            <v>0</v>
          </cell>
          <cell r="M29">
            <v>16.986000000000001</v>
          </cell>
          <cell r="N29">
            <v>22.082000000000001</v>
          </cell>
          <cell r="O29">
            <v>11.56</v>
          </cell>
          <cell r="P29">
            <v>12.162000000000001</v>
          </cell>
          <cell r="Q29">
            <v>8.8680000000000003</v>
          </cell>
          <cell r="R29">
            <v>0</v>
          </cell>
          <cell r="S29">
            <v>0</v>
          </cell>
          <cell r="T29">
            <v>71.658000000000001</v>
          </cell>
          <cell r="U29">
            <v>66.283650000000009</v>
          </cell>
          <cell r="V29">
            <v>2.5000000000000001E-3</v>
          </cell>
          <cell r="W29">
            <v>0</v>
          </cell>
          <cell r="X29">
            <v>-1.3999999999999999E-2</v>
          </cell>
          <cell r="Y29">
            <v>-2.5000000000000001E-2</v>
          </cell>
          <cell r="Z29">
            <v>7.4999999999999845E-2</v>
          </cell>
          <cell r="AA29">
            <v>1.4999999999999999E-2</v>
          </cell>
          <cell r="AB29">
            <v>0.01</v>
          </cell>
          <cell r="AC29">
            <v>0.16612443609022559</v>
          </cell>
          <cell r="AD29">
            <v>0</v>
          </cell>
          <cell r="AE29">
            <v>-0.23780399999999999</v>
          </cell>
          <cell r="AF29">
            <v>-0.28900000000000003</v>
          </cell>
          <cell r="AG29">
            <v>5.3743499999999891</v>
          </cell>
          <cell r="AH29">
            <v>1.0093956852791879</v>
          </cell>
          <cell r="AI29">
            <v>0.66953181818181828</v>
          </cell>
          <cell r="AJ29">
            <v>6.692597939551221</v>
          </cell>
          <cell r="AK29">
            <v>72.976247939551229</v>
          </cell>
          <cell r="AL29" t="str">
            <v>1/13  Comb</v>
          </cell>
          <cell r="AM29" t="str">
            <v>2/20  Comb</v>
          </cell>
          <cell r="AN29" t="str">
            <v>2/24  KC</v>
          </cell>
          <cell r="AO29" t="str">
            <v xml:space="preserve">1/11.5OE VIS+COT  </v>
          </cell>
          <cell r="AP29" t="str">
            <v>2/20  KC</v>
          </cell>
          <cell r="AQ29">
            <v>0</v>
          </cell>
          <cell r="AR29">
            <v>0</v>
          </cell>
          <cell r="AS29">
            <v>96.5</v>
          </cell>
          <cell r="AT29">
            <v>116.5</v>
          </cell>
          <cell r="AU29">
            <v>107.5</v>
          </cell>
          <cell r="AV29">
            <v>72.33</v>
          </cell>
          <cell r="AW29">
            <v>107.5</v>
          </cell>
          <cell r="AX29">
            <v>0</v>
          </cell>
          <cell r="AY29">
            <v>0</v>
          </cell>
          <cell r="AZ29">
            <v>4.2117020000000007</v>
          </cell>
          <cell r="BA29">
            <v>1.2427000000000001</v>
          </cell>
          <cell r="BB29">
            <v>0.87967746000000002</v>
          </cell>
          <cell r="BC29">
            <v>0.9533100000000001</v>
          </cell>
          <cell r="BD29">
            <v>0</v>
          </cell>
          <cell r="BE29">
            <v>1.6894323936090229E-2</v>
          </cell>
          <cell r="BF29">
            <v>0</v>
          </cell>
          <cell r="BI29">
            <v>0</v>
          </cell>
          <cell r="BJ29">
            <v>0.10265231345939088</v>
          </cell>
          <cell r="BK29">
            <v>6.8089244954545464E-2</v>
          </cell>
          <cell r="BL29">
            <v>0.18763588235002657</v>
          </cell>
          <cell r="BM29">
            <v>-4.1531109022556398E-3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-2.52348921319797E-2</v>
          </cell>
          <cell r="BS29">
            <v>0</v>
          </cell>
          <cell r="BT29">
            <v>-2.938800303423534E-2</v>
          </cell>
          <cell r="BU29">
            <v>104.31529406835283</v>
          </cell>
          <cell r="BV29">
            <v>-0.35215736040609147</v>
          </cell>
          <cell r="BW29">
            <v>103.96313670794673</v>
          </cell>
          <cell r="BX29">
            <v>112.77329088470574</v>
          </cell>
          <cell r="BY29">
            <v>-0.38071065989847713</v>
          </cell>
          <cell r="BZ29">
            <v>112.39258022480726</v>
          </cell>
          <cell r="CA29">
            <v>112.77329088470574</v>
          </cell>
          <cell r="CB29">
            <v>-0.44336730150248721</v>
          </cell>
          <cell r="CC29">
            <v>112.32992358320325</v>
          </cell>
          <cell r="CD29">
            <v>0.23780399999999999</v>
          </cell>
          <cell r="CE29">
            <v>200</v>
          </cell>
          <cell r="CF29">
            <v>0.71753441459545442</v>
          </cell>
          <cell r="CG29">
            <v>0.28900000000000003</v>
          </cell>
          <cell r="CH29">
            <v>140</v>
          </cell>
          <cell r="CI29">
            <v>0.61040694047476263</v>
          </cell>
          <cell r="CJ29">
            <v>1.327941355070217</v>
          </cell>
          <cell r="CK29">
            <v>0.23063606183425323</v>
          </cell>
          <cell r="CL29">
            <v>0.15696178469351038</v>
          </cell>
          <cell r="CM29">
            <v>2.9189189189189184</v>
          </cell>
          <cell r="CN29">
            <v>3.3065167654466823</v>
          </cell>
          <cell r="CO29">
            <v>1.1021897556939003E-2</v>
          </cell>
          <cell r="CP29">
            <v>1.2864864864864867</v>
          </cell>
          <cell r="CQ29">
            <v>1.2975083840434256</v>
          </cell>
          <cell r="CR29">
            <v>1.21</v>
          </cell>
          <cell r="CS29">
            <v>9.81</v>
          </cell>
          <cell r="CT29">
            <v>47.86</v>
          </cell>
          <cell r="CU29">
            <v>0</v>
          </cell>
          <cell r="CV29">
            <v>177.14189008776358</v>
          </cell>
        </row>
        <row r="30">
          <cell r="K30" t="str">
            <v>ExportMill WorkingCannon LandmarkUSAWash33x33M</v>
          </cell>
          <cell r="L30">
            <v>0</v>
          </cell>
          <cell r="M30">
            <v>16.986000000000001</v>
          </cell>
          <cell r="N30">
            <v>22.082000000000001</v>
          </cell>
          <cell r="O30">
            <v>11.56</v>
          </cell>
          <cell r="P30">
            <v>12.162000000000001</v>
          </cell>
          <cell r="Q30">
            <v>8.8680000000000003</v>
          </cell>
          <cell r="R30">
            <v>0</v>
          </cell>
          <cell r="S30">
            <v>0</v>
          </cell>
          <cell r="T30">
            <v>71.658000000000001</v>
          </cell>
          <cell r="U30">
            <v>66.283650000000009</v>
          </cell>
          <cell r="V30">
            <v>2.5000000000000001E-3</v>
          </cell>
          <cell r="W30">
            <v>0</v>
          </cell>
          <cell r="X30">
            <v>-1.3999999999999999E-2</v>
          </cell>
          <cell r="Y30">
            <v>-2.5000000000000001E-2</v>
          </cell>
          <cell r="Z30">
            <v>7.4999999999999845E-2</v>
          </cell>
          <cell r="AA30">
            <v>1.4999999999999999E-2</v>
          </cell>
          <cell r="AB30">
            <v>0.01</v>
          </cell>
          <cell r="AC30">
            <v>0.16612443609022559</v>
          </cell>
          <cell r="AD30">
            <v>0</v>
          </cell>
          <cell r="AE30">
            <v>-0.23780399999999999</v>
          </cell>
          <cell r="AF30">
            <v>-0.28900000000000003</v>
          </cell>
          <cell r="AG30">
            <v>5.3743499999999891</v>
          </cell>
          <cell r="AH30">
            <v>1.0093956852791879</v>
          </cell>
          <cell r="AI30">
            <v>0.66953181818181828</v>
          </cell>
          <cell r="AJ30">
            <v>6.692597939551221</v>
          </cell>
          <cell r="AK30">
            <v>72.976247939551229</v>
          </cell>
          <cell r="AL30" t="str">
            <v>1/13  Comb</v>
          </cell>
          <cell r="AM30" t="str">
            <v>2/20  Comb</v>
          </cell>
          <cell r="AN30" t="str">
            <v>2/24  KC</v>
          </cell>
          <cell r="AO30" t="str">
            <v xml:space="preserve">1/11.5OE VIS+COT  </v>
          </cell>
          <cell r="AP30" t="str">
            <v>2/20  KC</v>
          </cell>
          <cell r="AQ30">
            <v>0</v>
          </cell>
          <cell r="AR30">
            <v>0</v>
          </cell>
          <cell r="AS30">
            <v>96.5</v>
          </cell>
          <cell r="AT30">
            <v>116.5</v>
          </cell>
          <cell r="AU30">
            <v>107.5</v>
          </cell>
          <cell r="AV30">
            <v>72.33</v>
          </cell>
          <cell r="AW30">
            <v>107.5</v>
          </cell>
          <cell r="AX30">
            <v>0</v>
          </cell>
          <cell r="AY30">
            <v>0</v>
          </cell>
          <cell r="AZ30">
            <v>4.2117020000000007</v>
          </cell>
          <cell r="BA30">
            <v>1.2427000000000001</v>
          </cell>
          <cell r="BB30">
            <v>0.87967746000000002</v>
          </cell>
          <cell r="BC30">
            <v>0.9533100000000001</v>
          </cell>
          <cell r="BD30">
            <v>0</v>
          </cell>
          <cell r="BE30">
            <v>1.6894323936090229E-2</v>
          </cell>
          <cell r="BF30">
            <v>0</v>
          </cell>
          <cell r="BI30">
            <v>0</v>
          </cell>
          <cell r="BJ30">
            <v>0.10265231345939088</v>
          </cell>
          <cell r="BK30">
            <v>6.8089244954545464E-2</v>
          </cell>
          <cell r="BL30">
            <v>0.18763588235002657</v>
          </cell>
          <cell r="BM30">
            <v>-4.1531109022556398E-3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-2.52348921319797E-2</v>
          </cell>
          <cell r="BS30">
            <v>0</v>
          </cell>
          <cell r="BT30">
            <v>-2.938800303423534E-2</v>
          </cell>
          <cell r="BU30">
            <v>104.31529406835283</v>
          </cell>
          <cell r="BV30">
            <v>-0.35215736040609147</v>
          </cell>
          <cell r="BW30">
            <v>103.96313670794673</v>
          </cell>
          <cell r="BX30">
            <v>112.77329088470574</v>
          </cell>
          <cell r="BY30">
            <v>-0.38071065989847713</v>
          </cell>
          <cell r="BZ30">
            <v>112.39258022480726</v>
          </cell>
          <cell r="CA30">
            <v>112.77329088470574</v>
          </cell>
          <cell r="CB30">
            <v>-0.44336730150248721</v>
          </cell>
          <cell r="CC30">
            <v>112.32992358320325</v>
          </cell>
          <cell r="CD30">
            <v>0.23780399999999999</v>
          </cell>
          <cell r="CE30">
            <v>200</v>
          </cell>
          <cell r="CF30">
            <v>0.71753441459545442</v>
          </cell>
          <cell r="CG30">
            <v>0.28900000000000003</v>
          </cell>
          <cell r="CH30">
            <v>140</v>
          </cell>
          <cell r="CI30">
            <v>0.61040694047476263</v>
          </cell>
          <cell r="CJ30">
            <v>1.327941355070217</v>
          </cell>
          <cell r="CK30">
            <v>0.23063606183425323</v>
          </cell>
          <cell r="CL30">
            <v>0.15696178469351038</v>
          </cell>
          <cell r="CM30">
            <v>2.9189189189189184</v>
          </cell>
          <cell r="CN30">
            <v>3.3065167654466823</v>
          </cell>
          <cell r="CO30">
            <v>1.1021897556939003E-2</v>
          </cell>
          <cell r="CP30">
            <v>1.2864864864864867</v>
          </cell>
          <cell r="CQ30">
            <v>1.2975083840434256</v>
          </cell>
          <cell r="CR30">
            <v>4.22</v>
          </cell>
          <cell r="CS30">
            <v>9.7200000000000006</v>
          </cell>
          <cell r="CT30">
            <v>47.86</v>
          </cell>
          <cell r="CU30">
            <v>0</v>
          </cell>
          <cell r="CV30">
            <v>180.06189008776357</v>
          </cell>
        </row>
        <row r="31">
          <cell r="K31" t="str">
            <v>ExportMill WorkingCannon LandmarkUSAWash33x33D</v>
          </cell>
          <cell r="L31">
            <v>0</v>
          </cell>
          <cell r="M31">
            <v>16.986000000000001</v>
          </cell>
          <cell r="N31">
            <v>22.082000000000001</v>
          </cell>
          <cell r="O31">
            <v>11.56</v>
          </cell>
          <cell r="P31">
            <v>12.162000000000001</v>
          </cell>
          <cell r="Q31">
            <v>8.8680000000000003</v>
          </cell>
          <cell r="R31">
            <v>0</v>
          </cell>
          <cell r="S31">
            <v>0</v>
          </cell>
          <cell r="T31">
            <v>71.658000000000001</v>
          </cell>
          <cell r="U31">
            <v>66.283650000000009</v>
          </cell>
          <cell r="V31">
            <v>2.5000000000000001E-3</v>
          </cell>
          <cell r="W31">
            <v>0</v>
          </cell>
          <cell r="X31">
            <v>-1.3999999999999999E-2</v>
          </cell>
          <cell r="Y31">
            <v>-2.5000000000000001E-2</v>
          </cell>
          <cell r="Z31">
            <v>7.4999999999999845E-2</v>
          </cell>
          <cell r="AA31">
            <v>1.4999999999999999E-2</v>
          </cell>
          <cell r="AB31">
            <v>0.01</v>
          </cell>
          <cell r="AC31">
            <v>0.16612443609022559</v>
          </cell>
          <cell r="AD31">
            <v>0</v>
          </cell>
          <cell r="AE31">
            <v>-0.23780399999999999</v>
          </cell>
          <cell r="AF31">
            <v>-0.28900000000000003</v>
          </cell>
          <cell r="AG31">
            <v>5.3743499999999891</v>
          </cell>
          <cell r="AH31">
            <v>1.0093956852791879</v>
          </cell>
          <cell r="AI31">
            <v>0.66953181818181828</v>
          </cell>
          <cell r="AJ31">
            <v>6.692597939551221</v>
          </cell>
          <cell r="AK31">
            <v>72.976247939551229</v>
          </cell>
          <cell r="AL31" t="str">
            <v>1/13  Comb</v>
          </cell>
          <cell r="AM31" t="str">
            <v>2/20  Comb</v>
          </cell>
          <cell r="AN31" t="str">
            <v>2/24  KC</v>
          </cell>
          <cell r="AO31" t="str">
            <v xml:space="preserve">1/11.5OE VIS+COT  </v>
          </cell>
          <cell r="AP31" t="str">
            <v>2/20  KC</v>
          </cell>
          <cell r="AQ31">
            <v>0</v>
          </cell>
          <cell r="AR31">
            <v>0</v>
          </cell>
          <cell r="AS31">
            <v>96.5</v>
          </cell>
          <cell r="AT31">
            <v>116.5</v>
          </cell>
          <cell r="AU31">
            <v>107.5</v>
          </cell>
          <cell r="AV31">
            <v>72.33</v>
          </cell>
          <cell r="AW31">
            <v>107.5</v>
          </cell>
          <cell r="AX31">
            <v>0</v>
          </cell>
          <cell r="AY31">
            <v>0</v>
          </cell>
          <cell r="AZ31">
            <v>4.2117020000000007</v>
          </cell>
          <cell r="BA31">
            <v>1.2427000000000001</v>
          </cell>
          <cell r="BB31">
            <v>0.87967746000000002</v>
          </cell>
          <cell r="BC31">
            <v>0.9533100000000001</v>
          </cell>
          <cell r="BD31">
            <v>0</v>
          </cell>
          <cell r="BE31">
            <v>1.6894323936090229E-2</v>
          </cell>
          <cell r="BF31">
            <v>0</v>
          </cell>
          <cell r="BI31">
            <v>0</v>
          </cell>
          <cell r="BJ31">
            <v>0.10265231345939088</v>
          </cell>
          <cell r="BK31">
            <v>6.8089244954545464E-2</v>
          </cell>
          <cell r="BL31">
            <v>0.18763588235002657</v>
          </cell>
          <cell r="BM31">
            <v>-4.1531109022556398E-3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-2.52348921319797E-2</v>
          </cell>
          <cell r="BS31">
            <v>0</v>
          </cell>
          <cell r="BT31">
            <v>-2.938800303423534E-2</v>
          </cell>
          <cell r="BU31">
            <v>104.31529406835283</v>
          </cell>
          <cell r="BV31">
            <v>-0.35215736040609147</v>
          </cell>
          <cell r="BW31">
            <v>103.96313670794673</v>
          </cell>
          <cell r="BX31">
            <v>112.77329088470574</v>
          </cell>
          <cell r="BY31">
            <v>-0.38071065989847713</v>
          </cell>
          <cell r="BZ31">
            <v>112.39258022480726</v>
          </cell>
          <cell r="CA31">
            <v>112.77329088470574</v>
          </cell>
          <cell r="CB31">
            <v>-0.44336730150248721</v>
          </cell>
          <cell r="CC31">
            <v>112.32992358320325</v>
          </cell>
          <cell r="CD31">
            <v>0.23780399999999999</v>
          </cell>
          <cell r="CE31">
            <v>200</v>
          </cell>
          <cell r="CF31">
            <v>0.71753441459545442</v>
          </cell>
          <cell r="CG31">
            <v>0.28900000000000003</v>
          </cell>
          <cell r="CH31">
            <v>140</v>
          </cell>
          <cell r="CI31">
            <v>0.61040694047476263</v>
          </cell>
          <cell r="CJ31">
            <v>1.327941355070217</v>
          </cell>
          <cell r="CK31">
            <v>0.23063606183425323</v>
          </cell>
          <cell r="CL31">
            <v>0.15696178469351038</v>
          </cell>
          <cell r="CM31">
            <v>2.9189189189189184</v>
          </cell>
          <cell r="CN31">
            <v>3.3065167654466823</v>
          </cell>
          <cell r="CO31">
            <v>1.1021897556939003E-2</v>
          </cell>
          <cell r="CP31">
            <v>1.2864864864864867</v>
          </cell>
          <cell r="CQ31">
            <v>1.2975083840434256</v>
          </cell>
          <cell r="CR31">
            <v>14.66</v>
          </cell>
          <cell r="CS31">
            <v>9.98</v>
          </cell>
          <cell r="CT31">
            <v>47.86</v>
          </cell>
          <cell r="CU31">
            <v>0</v>
          </cell>
          <cell r="CV31">
            <v>190.76189008776359</v>
          </cell>
        </row>
        <row r="32">
          <cell r="K32" t="str">
            <v>ExportMill WorkingCannon MilestoneUSABath76x137L</v>
          </cell>
          <cell r="L32">
            <v>0</v>
          </cell>
          <cell r="M32">
            <v>415.87</v>
          </cell>
          <cell r="N32">
            <v>0</v>
          </cell>
          <cell r="O32">
            <v>71.28</v>
          </cell>
          <cell r="P32">
            <v>67.712000000000003</v>
          </cell>
          <cell r="Q32">
            <v>36.33</v>
          </cell>
          <cell r="R32">
            <v>0</v>
          </cell>
          <cell r="S32">
            <v>0</v>
          </cell>
          <cell r="T32">
            <v>591.19200000000001</v>
          </cell>
          <cell r="U32">
            <v>549.80855999999994</v>
          </cell>
          <cell r="V32">
            <v>2.5000000000000001E-3</v>
          </cell>
          <cell r="W32">
            <v>0</v>
          </cell>
          <cell r="X32">
            <v>-1.3999999999999999E-2</v>
          </cell>
          <cell r="Y32">
            <v>-2.5000000000000001E-2</v>
          </cell>
          <cell r="Z32">
            <v>7.0000000000000062E-2</v>
          </cell>
          <cell r="AA32">
            <v>1.4999999999999999E-2</v>
          </cell>
          <cell r="AB32">
            <v>0.01</v>
          </cell>
          <cell r="AC32">
            <v>1.3779663157894735</v>
          </cell>
          <cell r="AD32">
            <v>0</v>
          </cell>
          <cell r="AE32">
            <v>-5.8221799999999995</v>
          </cell>
          <cell r="AF32">
            <v>-1.782</v>
          </cell>
          <cell r="AG32">
            <v>41.383440000000036</v>
          </cell>
          <cell r="AH32">
            <v>8.3727191878172569</v>
          </cell>
          <cell r="AI32">
            <v>5.5536218181818171</v>
          </cell>
          <cell r="AJ32">
            <v>49.083567321788586</v>
          </cell>
          <cell r="AK32">
            <v>598.89212732178851</v>
          </cell>
          <cell r="AL32" t="str">
            <v>1/13  Comb</v>
          </cell>
          <cell r="AM32">
            <v>0</v>
          </cell>
          <cell r="AN32" t="str">
            <v>2/30  KC</v>
          </cell>
          <cell r="AO32" t="str">
            <v xml:space="preserve">1/16OE  </v>
          </cell>
          <cell r="AP32" t="str">
            <v>2/20  Gas Mer</v>
          </cell>
          <cell r="AQ32">
            <v>0</v>
          </cell>
          <cell r="AR32">
            <v>0</v>
          </cell>
          <cell r="AS32">
            <v>96.5</v>
          </cell>
          <cell r="AT32">
            <v>0</v>
          </cell>
          <cell r="AU32">
            <v>118.5</v>
          </cell>
          <cell r="AV32">
            <v>77.75</v>
          </cell>
          <cell r="AW32">
            <v>174</v>
          </cell>
          <cell r="AX32">
            <v>0</v>
          </cell>
          <cell r="AY32">
            <v>0</v>
          </cell>
          <cell r="AZ32">
            <v>40.131455000000003</v>
          </cell>
          <cell r="BA32">
            <v>8.4466800000000006</v>
          </cell>
          <cell r="BB32">
            <v>5.264608</v>
          </cell>
          <cell r="BC32">
            <v>6.3214199999999998</v>
          </cell>
          <cell r="BD32">
            <v>0</v>
          </cell>
          <cell r="BE32">
            <v>0.14023225962406013</v>
          </cell>
          <cell r="BF32">
            <v>0</v>
          </cell>
          <cell r="BI32">
            <v>0</v>
          </cell>
          <cell r="BJ32">
            <v>0.85207114096446679</v>
          </cell>
          <cell r="BK32">
            <v>0.56517850090909083</v>
          </cell>
          <cell r="BL32">
            <v>1.5574819014976178</v>
          </cell>
          <cell r="BM32">
            <v>-3.4449157894736834E-2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-0.20931797969543142</v>
          </cell>
          <cell r="BS32">
            <v>0</v>
          </cell>
          <cell r="BT32">
            <v>-0.24376713759016827</v>
          </cell>
          <cell r="BU32">
            <v>104.40202996910922</v>
          </cell>
          <cell r="BV32">
            <v>-0.35406091370558362</v>
          </cell>
          <cell r="BW32">
            <v>104.04796905540364</v>
          </cell>
          <cell r="BX32">
            <v>112.26024727861207</v>
          </cell>
          <cell r="BY32">
            <v>-0.38071065989847708</v>
          </cell>
          <cell r="BZ32">
            <v>111.87953661871359</v>
          </cell>
          <cell r="CA32">
            <v>112.26024727861207</v>
          </cell>
          <cell r="CB32">
            <v>-0.44336730150248715</v>
          </cell>
          <cell r="CC32">
            <v>111.81687997710958</v>
          </cell>
          <cell r="CD32">
            <v>5.8221799999999995</v>
          </cell>
          <cell r="CE32">
            <v>200</v>
          </cell>
          <cell r="CF32">
            <v>2.1178935446185125</v>
          </cell>
          <cell r="CG32">
            <v>1.782</v>
          </cell>
          <cell r="CH32">
            <v>140</v>
          </cell>
          <cell r="CI32">
            <v>0.45375794076396347</v>
          </cell>
          <cell r="CJ32">
            <v>2.5716514853824761</v>
          </cell>
          <cell r="CK32">
            <v>0.68075149648452182</v>
          </cell>
          <cell r="CL32">
            <v>0.11668061333930488</v>
          </cell>
          <cell r="CM32">
            <v>2.903225806451613</v>
          </cell>
          <cell r="CN32">
            <v>3.7006579162754396</v>
          </cell>
          <cell r="CO32">
            <v>1.4144503315845066E-2</v>
          </cell>
          <cell r="CP32">
            <v>1.2795698924731185</v>
          </cell>
          <cell r="CQ32">
            <v>1.2937143957889636</v>
          </cell>
          <cell r="CR32">
            <v>1.21</v>
          </cell>
          <cell r="CS32">
            <v>9.81</v>
          </cell>
          <cell r="CT32">
            <v>12.35</v>
          </cell>
          <cell r="CU32">
            <v>0</v>
          </cell>
          <cell r="CV32">
            <v>142.75290377455647</v>
          </cell>
        </row>
        <row r="33">
          <cell r="K33" t="str">
            <v>ExportMill WorkingCannon MilestoneUSABath76x137M</v>
          </cell>
          <cell r="L33">
            <v>0</v>
          </cell>
          <cell r="M33">
            <v>415.87</v>
          </cell>
          <cell r="N33">
            <v>0</v>
          </cell>
          <cell r="O33">
            <v>71.28</v>
          </cell>
          <cell r="P33">
            <v>67.712000000000003</v>
          </cell>
          <cell r="Q33">
            <v>36.33</v>
          </cell>
          <cell r="R33">
            <v>0</v>
          </cell>
          <cell r="S33">
            <v>0</v>
          </cell>
          <cell r="T33">
            <v>591.19200000000001</v>
          </cell>
          <cell r="U33">
            <v>549.80855999999994</v>
          </cell>
          <cell r="V33">
            <v>2.5000000000000001E-3</v>
          </cell>
          <cell r="W33">
            <v>0</v>
          </cell>
          <cell r="X33">
            <v>-1.3999999999999999E-2</v>
          </cell>
          <cell r="Y33">
            <v>-2.5000000000000001E-2</v>
          </cell>
          <cell r="Z33">
            <v>7.0000000000000062E-2</v>
          </cell>
          <cell r="AA33">
            <v>1.4999999999999999E-2</v>
          </cell>
          <cell r="AB33">
            <v>0.01</v>
          </cell>
          <cell r="AC33">
            <v>1.3779663157894735</v>
          </cell>
          <cell r="AD33">
            <v>0</v>
          </cell>
          <cell r="AE33">
            <v>-5.8221799999999995</v>
          </cell>
          <cell r="AF33">
            <v>-1.782</v>
          </cell>
          <cell r="AG33">
            <v>41.383440000000036</v>
          </cell>
          <cell r="AH33">
            <v>8.3727191878172569</v>
          </cell>
          <cell r="AI33">
            <v>5.5536218181818171</v>
          </cell>
          <cell r="AJ33">
            <v>49.083567321788586</v>
          </cell>
          <cell r="AK33">
            <v>598.89212732178851</v>
          </cell>
          <cell r="AL33" t="str">
            <v>1/13  Comb</v>
          </cell>
          <cell r="AM33">
            <v>0</v>
          </cell>
          <cell r="AN33" t="str">
            <v>2/30  KC</v>
          </cell>
          <cell r="AO33" t="str">
            <v xml:space="preserve">1/16OE  </v>
          </cell>
          <cell r="AP33" t="str">
            <v>2/20  Gas Mer</v>
          </cell>
          <cell r="AQ33">
            <v>0</v>
          </cell>
          <cell r="AR33">
            <v>0</v>
          </cell>
          <cell r="AS33">
            <v>96.5</v>
          </cell>
          <cell r="AT33">
            <v>0</v>
          </cell>
          <cell r="AU33">
            <v>118.5</v>
          </cell>
          <cell r="AV33">
            <v>77.75</v>
          </cell>
          <cell r="AW33">
            <v>174</v>
          </cell>
          <cell r="AX33">
            <v>0</v>
          </cell>
          <cell r="AY33">
            <v>0</v>
          </cell>
          <cell r="AZ33">
            <v>40.131455000000003</v>
          </cell>
          <cell r="BA33">
            <v>8.4466800000000006</v>
          </cell>
          <cell r="BB33">
            <v>5.264608</v>
          </cell>
          <cell r="BC33">
            <v>6.3214199999999998</v>
          </cell>
          <cell r="BD33">
            <v>0</v>
          </cell>
          <cell r="BE33">
            <v>0.14023225962406013</v>
          </cell>
          <cell r="BF33">
            <v>0</v>
          </cell>
          <cell r="BI33">
            <v>0</v>
          </cell>
          <cell r="BJ33">
            <v>0.85207114096446679</v>
          </cell>
          <cell r="BK33">
            <v>0.56517850090909083</v>
          </cell>
          <cell r="BL33">
            <v>1.5574819014976178</v>
          </cell>
          <cell r="BM33">
            <v>-3.4449157894736834E-2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-0.20931797969543142</v>
          </cell>
          <cell r="BS33">
            <v>0</v>
          </cell>
          <cell r="BT33">
            <v>-0.24376713759016827</v>
          </cell>
          <cell r="BU33">
            <v>104.40202996910922</v>
          </cell>
          <cell r="BV33">
            <v>-0.35406091370558362</v>
          </cell>
          <cell r="BW33">
            <v>104.04796905540364</v>
          </cell>
          <cell r="BX33">
            <v>112.26024727861207</v>
          </cell>
          <cell r="BY33">
            <v>-0.38071065989847708</v>
          </cell>
          <cell r="BZ33">
            <v>111.87953661871359</v>
          </cell>
          <cell r="CA33">
            <v>112.26024727861207</v>
          </cell>
          <cell r="CB33">
            <v>-0.44336730150248715</v>
          </cell>
          <cell r="CC33">
            <v>111.81687997710958</v>
          </cell>
          <cell r="CD33">
            <v>5.8221799999999995</v>
          </cell>
          <cell r="CE33">
            <v>200</v>
          </cell>
          <cell r="CF33">
            <v>2.1178935446185125</v>
          </cell>
          <cell r="CG33">
            <v>1.782</v>
          </cell>
          <cell r="CH33">
            <v>140</v>
          </cell>
          <cell r="CI33">
            <v>0.45375794076396347</v>
          </cell>
          <cell r="CJ33">
            <v>2.5716514853824761</v>
          </cell>
          <cell r="CK33">
            <v>0.68075149648452182</v>
          </cell>
          <cell r="CL33">
            <v>0.11668061333930488</v>
          </cell>
          <cell r="CM33">
            <v>2.903225806451613</v>
          </cell>
          <cell r="CN33">
            <v>3.7006579162754396</v>
          </cell>
          <cell r="CO33">
            <v>1.4144503315845066E-2</v>
          </cell>
          <cell r="CP33">
            <v>1.2795698924731185</v>
          </cell>
          <cell r="CQ33">
            <v>1.2937143957889636</v>
          </cell>
          <cell r="CR33">
            <v>4.22</v>
          </cell>
          <cell r="CS33">
            <v>9.7200000000000006</v>
          </cell>
          <cell r="CT33">
            <v>12.35</v>
          </cell>
          <cell r="CU33">
            <v>0</v>
          </cell>
          <cell r="CV33">
            <v>145.67290377455646</v>
          </cell>
        </row>
        <row r="34">
          <cell r="K34" t="str">
            <v>ExportMill WorkingCannon MilestoneUSABath76x137D</v>
          </cell>
          <cell r="L34">
            <v>0</v>
          </cell>
          <cell r="M34">
            <v>415.87</v>
          </cell>
          <cell r="N34">
            <v>0</v>
          </cell>
          <cell r="O34">
            <v>71.28</v>
          </cell>
          <cell r="P34">
            <v>67.712000000000003</v>
          </cell>
          <cell r="Q34">
            <v>36.33</v>
          </cell>
          <cell r="R34">
            <v>0</v>
          </cell>
          <cell r="S34">
            <v>0</v>
          </cell>
          <cell r="T34">
            <v>591.19200000000001</v>
          </cell>
          <cell r="U34">
            <v>549.80855999999994</v>
          </cell>
          <cell r="V34">
            <v>2.5000000000000001E-3</v>
          </cell>
          <cell r="W34">
            <v>0</v>
          </cell>
          <cell r="X34">
            <v>-1.3999999999999999E-2</v>
          </cell>
          <cell r="Y34">
            <v>-2.5000000000000001E-2</v>
          </cell>
          <cell r="Z34">
            <v>7.0000000000000062E-2</v>
          </cell>
          <cell r="AA34">
            <v>1.4999999999999999E-2</v>
          </cell>
          <cell r="AB34">
            <v>0.01</v>
          </cell>
          <cell r="AC34">
            <v>1.3779663157894735</v>
          </cell>
          <cell r="AD34">
            <v>0</v>
          </cell>
          <cell r="AE34">
            <v>-5.8221799999999995</v>
          </cell>
          <cell r="AF34">
            <v>-1.782</v>
          </cell>
          <cell r="AG34">
            <v>41.383440000000036</v>
          </cell>
          <cell r="AH34">
            <v>8.3727191878172569</v>
          </cell>
          <cell r="AI34">
            <v>5.5536218181818171</v>
          </cell>
          <cell r="AJ34">
            <v>49.083567321788586</v>
          </cell>
          <cell r="AK34">
            <v>598.89212732178851</v>
          </cell>
          <cell r="AL34" t="str">
            <v>1/13  Comb</v>
          </cell>
          <cell r="AM34">
            <v>0</v>
          </cell>
          <cell r="AN34" t="str">
            <v>2/30  KC</v>
          </cell>
          <cell r="AO34" t="str">
            <v xml:space="preserve">1/16OE  </v>
          </cell>
          <cell r="AP34" t="str">
            <v>2/20  Gas Mer</v>
          </cell>
          <cell r="AQ34">
            <v>0</v>
          </cell>
          <cell r="AR34">
            <v>0</v>
          </cell>
          <cell r="AS34">
            <v>96.5</v>
          </cell>
          <cell r="AT34">
            <v>0</v>
          </cell>
          <cell r="AU34">
            <v>118.5</v>
          </cell>
          <cell r="AV34">
            <v>77.75</v>
          </cell>
          <cell r="AW34">
            <v>174</v>
          </cell>
          <cell r="AX34">
            <v>0</v>
          </cell>
          <cell r="AY34">
            <v>0</v>
          </cell>
          <cell r="AZ34">
            <v>40.131455000000003</v>
          </cell>
          <cell r="BA34">
            <v>8.4466800000000006</v>
          </cell>
          <cell r="BB34">
            <v>5.264608</v>
          </cell>
          <cell r="BC34">
            <v>6.3214199999999998</v>
          </cell>
          <cell r="BD34">
            <v>0</v>
          </cell>
          <cell r="BE34">
            <v>0.14023225962406013</v>
          </cell>
          <cell r="BF34">
            <v>0</v>
          </cell>
          <cell r="BI34">
            <v>0</v>
          </cell>
          <cell r="BJ34">
            <v>0.85207114096446679</v>
          </cell>
          <cell r="BK34">
            <v>0.56517850090909083</v>
          </cell>
          <cell r="BL34">
            <v>1.5574819014976178</v>
          </cell>
          <cell r="BM34">
            <v>-3.4449157894736834E-2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-0.20931797969543142</v>
          </cell>
          <cell r="BS34">
            <v>0</v>
          </cell>
          <cell r="BT34">
            <v>-0.24376713759016827</v>
          </cell>
          <cell r="BU34">
            <v>104.40202996910922</v>
          </cell>
          <cell r="BV34">
            <v>-0.35406091370558362</v>
          </cell>
          <cell r="BW34">
            <v>104.04796905540364</v>
          </cell>
          <cell r="BX34">
            <v>112.26024727861207</v>
          </cell>
          <cell r="BY34">
            <v>-0.38071065989847708</v>
          </cell>
          <cell r="BZ34">
            <v>111.87953661871359</v>
          </cell>
          <cell r="CA34">
            <v>112.26024727861207</v>
          </cell>
          <cell r="CB34">
            <v>-0.44336730150248715</v>
          </cell>
          <cell r="CC34">
            <v>111.81687997710958</v>
          </cell>
          <cell r="CD34">
            <v>5.8221799999999995</v>
          </cell>
          <cell r="CE34">
            <v>200</v>
          </cell>
          <cell r="CF34">
            <v>2.1178935446185125</v>
          </cell>
          <cell r="CG34">
            <v>1.782</v>
          </cell>
          <cell r="CH34">
            <v>140</v>
          </cell>
          <cell r="CI34">
            <v>0.45375794076396347</v>
          </cell>
          <cell r="CJ34">
            <v>2.5716514853824761</v>
          </cell>
          <cell r="CK34">
            <v>0.68075149648452182</v>
          </cell>
          <cell r="CL34">
            <v>0.11668061333930488</v>
          </cell>
          <cell r="CM34">
            <v>2.903225806451613</v>
          </cell>
          <cell r="CN34">
            <v>3.7006579162754396</v>
          </cell>
          <cell r="CO34">
            <v>1.4144503315845066E-2</v>
          </cell>
          <cell r="CP34">
            <v>1.2795698924731185</v>
          </cell>
          <cell r="CQ34">
            <v>1.2937143957889636</v>
          </cell>
          <cell r="CR34">
            <v>14.66</v>
          </cell>
          <cell r="CS34">
            <v>9.98</v>
          </cell>
          <cell r="CT34">
            <v>12.35</v>
          </cell>
          <cell r="CU34">
            <v>0</v>
          </cell>
          <cell r="CV34">
            <v>156.37290377455648</v>
          </cell>
        </row>
        <row r="35">
          <cell r="K35" t="str">
            <v>ExportMill WorkingCannon MilestoneUSAHand41x76L</v>
          </cell>
          <cell r="L35">
            <v>0</v>
          </cell>
          <cell r="M35">
            <v>107.55</v>
          </cell>
          <cell r="N35">
            <v>0</v>
          </cell>
          <cell r="O35">
            <v>21.15</v>
          </cell>
          <cell r="P35">
            <v>21.649000000000001</v>
          </cell>
          <cell r="Q35">
            <v>13.05</v>
          </cell>
          <cell r="R35">
            <v>0</v>
          </cell>
          <cell r="S35">
            <v>0</v>
          </cell>
          <cell r="T35">
            <v>163.399</v>
          </cell>
          <cell r="U35">
            <v>151.96106999999998</v>
          </cell>
          <cell r="V35">
            <v>2.5000000000000001E-3</v>
          </cell>
          <cell r="W35">
            <v>0</v>
          </cell>
          <cell r="X35">
            <v>-1.3999999999999999E-2</v>
          </cell>
          <cell r="Y35">
            <v>-2.5000000000000001E-2</v>
          </cell>
          <cell r="Z35">
            <v>7.0000000000000173E-2</v>
          </cell>
          <cell r="AA35">
            <v>1.4999999999999999E-2</v>
          </cell>
          <cell r="AB35">
            <v>0.01</v>
          </cell>
          <cell r="AC35">
            <v>0.3808548120300751</v>
          </cell>
          <cell r="AD35">
            <v>0</v>
          </cell>
          <cell r="AE35">
            <v>-1.5056999999999998</v>
          </cell>
          <cell r="AF35">
            <v>-0.52874999999999994</v>
          </cell>
          <cell r="AG35">
            <v>11.437930000000028</v>
          </cell>
          <cell r="AH35">
            <v>2.3141279695431467</v>
          </cell>
          <cell r="AI35">
            <v>1.534960303030303</v>
          </cell>
          <cell r="AJ35">
            <v>13.633423084603553</v>
          </cell>
          <cell r="AK35">
            <v>165.59449308460353</v>
          </cell>
          <cell r="AL35" t="str">
            <v>1/13  Comb</v>
          </cell>
          <cell r="AM35">
            <v>0</v>
          </cell>
          <cell r="AN35" t="str">
            <v>2/30  KC</v>
          </cell>
          <cell r="AO35" t="str">
            <v xml:space="preserve">1/16OE  </v>
          </cell>
          <cell r="AP35" t="str">
            <v>2/20  Gas Mer</v>
          </cell>
          <cell r="AQ35">
            <v>0</v>
          </cell>
          <cell r="AR35">
            <v>0</v>
          </cell>
          <cell r="AS35">
            <v>96.5</v>
          </cell>
          <cell r="AT35">
            <v>0</v>
          </cell>
          <cell r="AU35">
            <v>118.5</v>
          </cell>
          <cell r="AV35">
            <v>77.75</v>
          </cell>
          <cell r="AW35">
            <v>174</v>
          </cell>
          <cell r="AX35">
            <v>0</v>
          </cell>
          <cell r="AY35">
            <v>0</v>
          </cell>
          <cell r="AZ35">
            <v>10.378575</v>
          </cell>
          <cell r="BA35">
            <v>2.5062749999999996</v>
          </cell>
          <cell r="BB35">
            <v>1.6832097500000001</v>
          </cell>
          <cell r="BC35">
            <v>2.2707000000000002</v>
          </cell>
          <cell r="BD35">
            <v>0</v>
          </cell>
          <cell r="BE35">
            <v>3.9248237011278192E-2</v>
          </cell>
          <cell r="BF35">
            <v>0</v>
          </cell>
          <cell r="BI35">
            <v>0</v>
          </cell>
          <cell r="BJ35">
            <v>0.23847786651015226</v>
          </cell>
          <cell r="BK35">
            <v>0.15818228856060607</v>
          </cell>
          <cell r="BL35">
            <v>0.43590839208203652</v>
          </cell>
          <cell r="BM35">
            <v>-9.5213703007518777E-3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-5.7853199238578665E-2</v>
          </cell>
          <cell r="BS35">
            <v>0</v>
          </cell>
          <cell r="BT35">
            <v>-6.7374569539330548E-2</v>
          </cell>
          <cell r="BU35">
            <v>105.72077027449396</v>
          </cell>
          <cell r="BV35">
            <v>-0.35406091370558368</v>
          </cell>
          <cell r="BW35">
            <v>105.36670936078838</v>
          </cell>
          <cell r="BX35">
            <v>113.67824760698277</v>
          </cell>
          <cell r="BY35">
            <v>-0.38071065989847713</v>
          </cell>
          <cell r="BZ35">
            <v>113.29753694708428</v>
          </cell>
          <cell r="CA35">
            <v>113.67824760698277</v>
          </cell>
          <cell r="CB35">
            <v>-0.44336730150248715</v>
          </cell>
          <cell r="CC35">
            <v>113.23488030548027</v>
          </cell>
          <cell r="CD35">
            <v>1.5056999999999998</v>
          </cell>
          <cell r="CE35">
            <v>200</v>
          </cell>
          <cell r="CF35">
            <v>1.9816917582904623</v>
          </cell>
          <cell r="CG35">
            <v>0.52874999999999994</v>
          </cell>
          <cell r="CH35">
            <v>140</v>
          </cell>
          <cell r="CI35">
            <v>0.48713134225759269</v>
          </cell>
          <cell r="CJ35">
            <v>2.4688231005480548</v>
          </cell>
          <cell r="CK35">
            <v>0.63697235087907711</v>
          </cell>
          <cell r="CL35">
            <v>0.12526234515195239</v>
          </cell>
          <cell r="CM35">
            <v>2.903225806451613</v>
          </cell>
          <cell r="CN35">
            <v>3.6654605024826425</v>
          </cell>
          <cell r="CO35">
            <v>1.3234869957154161E-2</v>
          </cell>
          <cell r="CP35">
            <v>1.2795698924731185</v>
          </cell>
          <cell r="CQ35">
            <v>1.2928047624302725</v>
          </cell>
          <cell r="CR35">
            <v>1.21</v>
          </cell>
          <cell r="CS35">
            <v>9.81</v>
          </cell>
          <cell r="CT35">
            <v>24.95</v>
          </cell>
          <cell r="CU35">
            <v>0</v>
          </cell>
          <cell r="CV35">
            <v>156.63196867094126</v>
          </cell>
        </row>
        <row r="36">
          <cell r="K36" t="str">
            <v>ExportMill WorkingCannon MilestoneUSAHand41x76M</v>
          </cell>
          <cell r="L36">
            <v>0</v>
          </cell>
          <cell r="M36">
            <v>107.55</v>
          </cell>
          <cell r="N36">
            <v>0</v>
          </cell>
          <cell r="O36">
            <v>21.15</v>
          </cell>
          <cell r="P36">
            <v>21.649000000000001</v>
          </cell>
          <cell r="Q36">
            <v>13.05</v>
          </cell>
          <cell r="R36">
            <v>0</v>
          </cell>
          <cell r="S36">
            <v>0</v>
          </cell>
          <cell r="T36">
            <v>163.399</v>
          </cell>
          <cell r="U36">
            <v>151.96106999999998</v>
          </cell>
          <cell r="V36">
            <v>2.5000000000000001E-3</v>
          </cell>
          <cell r="W36">
            <v>0</v>
          </cell>
          <cell r="X36">
            <v>-1.3999999999999999E-2</v>
          </cell>
          <cell r="Y36">
            <v>-2.5000000000000001E-2</v>
          </cell>
          <cell r="Z36">
            <v>7.0000000000000173E-2</v>
          </cell>
          <cell r="AA36">
            <v>1.4999999999999999E-2</v>
          </cell>
          <cell r="AB36">
            <v>0.01</v>
          </cell>
          <cell r="AC36">
            <v>0.3808548120300751</v>
          </cell>
          <cell r="AD36">
            <v>0</v>
          </cell>
          <cell r="AE36">
            <v>-1.5056999999999998</v>
          </cell>
          <cell r="AF36">
            <v>-0.52874999999999994</v>
          </cell>
          <cell r="AG36">
            <v>11.437930000000028</v>
          </cell>
          <cell r="AH36">
            <v>2.3141279695431467</v>
          </cell>
          <cell r="AI36">
            <v>1.534960303030303</v>
          </cell>
          <cell r="AJ36">
            <v>13.633423084603553</v>
          </cell>
          <cell r="AK36">
            <v>165.59449308460353</v>
          </cell>
          <cell r="AL36" t="str">
            <v>1/13  Comb</v>
          </cell>
          <cell r="AM36">
            <v>0</v>
          </cell>
          <cell r="AN36" t="str">
            <v>2/30  KC</v>
          </cell>
          <cell r="AO36" t="str">
            <v xml:space="preserve">1/16OE  </v>
          </cell>
          <cell r="AP36" t="str">
            <v>2/20  Gas Mer</v>
          </cell>
          <cell r="AQ36">
            <v>0</v>
          </cell>
          <cell r="AR36">
            <v>0</v>
          </cell>
          <cell r="AS36">
            <v>96.5</v>
          </cell>
          <cell r="AT36">
            <v>0</v>
          </cell>
          <cell r="AU36">
            <v>118.5</v>
          </cell>
          <cell r="AV36">
            <v>77.75</v>
          </cell>
          <cell r="AW36">
            <v>174</v>
          </cell>
          <cell r="AX36">
            <v>0</v>
          </cell>
          <cell r="AY36">
            <v>0</v>
          </cell>
          <cell r="AZ36">
            <v>10.378575</v>
          </cell>
          <cell r="BA36">
            <v>2.5062749999999996</v>
          </cell>
          <cell r="BB36">
            <v>1.6832097500000001</v>
          </cell>
          <cell r="BC36">
            <v>2.2707000000000002</v>
          </cell>
          <cell r="BD36">
            <v>0</v>
          </cell>
          <cell r="BE36">
            <v>3.9248237011278192E-2</v>
          </cell>
          <cell r="BF36">
            <v>0</v>
          </cell>
          <cell r="BI36">
            <v>0</v>
          </cell>
          <cell r="BJ36">
            <v>0.23847786651015226</v>
          </cell>
          <cell r="BK36">
            <v>0.15818228856060607</v>
          </cell>
          <cell r="BL36">
            <v>0.43590839208203652</v>
          </cell>
          <cell r="BM36">
            <v>-9.5213703007518777E-3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-5.7853199238578665E-2</v>
          </cell>
          <cell r="BS36">
            <v>0</v>
          </cell>
          <cell r="BT36">
            <v>-6.7374569539330548E-2</v>
          </cell>
          <cell r="BU36">
            <v>105.72077027449396</v>
          </cell>
          <cell r="BV36">
            <v>-0.35406091370558368</v>
          </cell>
          <cell r="BW36">
            <v>105.36670936078838</v>
          </cell>
          <cell r="BX36">
            <v>113.67824760698277</v>
          </cell>
          <cell r="BY36">
            <v>-0.38071065989847713</v>
          </cell>
          <cell r="BZ36">
            <v>113.29753694708428</v>
          </cell>
          <cell r="CA36">
            <v>113.67824760698277</v>
          </cell>
          <cell r="CB36">
            <v>-0.44336730150248715</v>
          </cell>
          <cell r="CC36">
            <v>113.23488030548027</v>
          </cell>
          <cell r="CD36">
            <v>1.5056999999999998</v>
          </cell>
          <cell r="CE36">
            <v>200</v>
          </cell>
          <cell r="CF36">
            <v>1.9816917582904623</v>
          </cell>
          <cell r="CG36">
            <v>0.52874999999999994</v>
          </cell>
          <cell r="CH36">
            <v>140</v>
          </cell>
          <cell r="CI36">
            <v>0.48713134225759269</v>
          </cell>
          <cell r="CJ36">
            <v>2.4688231005480548</v>
          </cell>
          <cell r="CK36">
            <v>0.63697235087907711</v>
          </cell>
          <cell r="CL36">
            <v>0.12526234515195239</v>
          </cell>
          <cell r="CM36">
            <v>2.903225806451613</v>
          </cell>
          <cell r="CN36">
            <v>3.6654605024826425</v>
          </cell>
          <cell r="CO36">
            <v>1.3234869957154161E-2</v>
          </cell>
          <cell r="CP36">
            <v>1.2795698924731185</v>
          </cell>
          <cell r="CQ36">
            <v>1.2928047624302725</v>
          </cell>
          <cell r="CR36">
            <v>4.22</v>
          </cell>
          <cell r="CS36">
            <v>9.7200000000000006</v>
          </cell>
          <cell r="CT36">
            <v>24.95</v>
          </cell>
          <cell r="CU36">
            <v>0</v>
          </cell>
          <cell r="CV36">
            <v>159.55196867094125</v>
          </cell>
        </row>
        <row r="37">
          <cell r="K37" t="str">
            <v>ExportMill WorkingCannon MilestoneUSAHand41x76D</v>
          </cell>
          <cell r="L37">
            <v>0</v>
          </cell>
          <cell r="M37">
            <v>107.55</v>
          </cell>
          <cell r="N37">
            <v>0</v>
          </cell>
          <cell r="O37">
            <v>21.15</v>
          </cell>
          <cell r="P37">
            <v>21.649000000000001</v>
          </cell>
          <cell r="Q37">
            <v>13.05</v>
          </cell>
          <cell r="R37">
            <v>0</v>
          </cell>
          <cell r="S37">
            <v>0</v>
          </cell>
          <cell r="T37">
            <v>163.399</v>
          </cell>
          <cell r="U37">
            <v>151.96106999999998</v>
          </cell>
          <cell r="V37">
            <v>2.5000000000000001E-3</v>
          </cell>
          <cell r="W37">
            <v>0</v>
          </cell>
          <cell r="X37">
            <v>-1.3999999999999999E-2</v>
          </cell>
          <cell r="Y37">
            <v>-2.5000000000000001E-2</v>
          </cell>
          <cell r="Z37">
            <v>7.0000000000000173E-2</v>
          </cell>
          <cell r="AA37">
            <v>1.4999999999999999E-2</v>
          </cell>
          <cell r="AB37">
            <v>0.01</v>
          </cell>
          <cell r="AC37">
            <v>0.3808548120300751</v>
          </cell>
          <cell r="AD37">
            <v>0</v>
          </cell>
          <cell r="AE37">
            <v>-1.5056999999999998</v>
          </cell>
          <cell r="AF37">
            <v>-0.52874999999999994</v>
          </cell>
          <cell r="AG37">
            <v>11.437930000000028</v>
          </cell>
          <cell r="AH37">
            <v>2.3141279695431467</v>
          </cell>
          <cell r="AI37">
            <v>1.534960303030303</v>
          </cell>
          <cell r="AJ37">
            <v>13.633423084603553</v>
          </cell>
          <cell r="AK37">
            <v>165.59449308460353</v>
          </cell>
          <cell r="AL37" t="str">
            <v>1/13  Comb</v>
          </cell>
          <cell r="AM37">
            <v>0</v>
          </cell>
          <cell r="AN37" t="str">
            <v>2/30  KC</v>
          </cell>
          <cell r="AO37" t="str">
            <v xml:space="preserve">1/16OE  </v>
          </cell>
          <cell r="AP37" t="str">
            <v>2/20  Gas Mer</v>
          </cell>
          <cell r="AQ37">
            <v>0</v>
          </cell>
          <cell r="AR37">
            <v>0</v>
          </cell>
          <cell r="AS37">
            <v>96.5</v>
          </cell>
          <cell r="AT37">
            <v>0</v>
          </cell>
          <cell r="AU37">
            <v>118.5</v>
          </cell>
          <cell r="AV37">
            <v>77.75</v>
          </cell>
          <cell r="AW37">
            <v>174</v>
          </cell>
          <cell r="AX37">
            <v>0</v>
          </cell>
          <cell r="AY37">
            <v>0</v>
          </cell>
          <cell r="AZ37">
            <v>10.378575</v>
          </cell>
          <cell r="BA37">
            <v>2.5062749999999996</v>
          </cell>
          <cell r="BB37">
            <v>1.6832097500000001</v>
          </cell>
          <cell r="BC37">
            <v>2.2707000000000002</v>
          </cell>
          <cell r="BD37">
            <v>0</v>
          </cell>
          <cell r="BE37">
            <v>3.9248237011278192E-2</v>
          </cell>
          <cell r="BF37">
            <v>0</v>
          </cell>
          <cell r="BI37">
            <v>0</v>
          </cell>
          <cell r="BJ37">
            <v>0.23847786651015226</v>
          </cell>
          <cell r="BK37">
            <v>0.15818228856060607</v>
          </cell>
          <cell r="BL37">
            <v>0.43590839208203652</v>
          </cell>
          <cell r="BM37">
            <v>-9.5213703007518777E-3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-5.7853199238578665E-2</v>
          </cell>
          <cell r="BS37">
            <v>0</v>
          </cell>
          <cell r="BT37">
            <v>-6.7374569539330548E-2</v>
          </cell>
          <cell r="BU37">
            <v>105.72077027449396</v>
          </cell>
          <cell r="BV37">
            <v>-0.35406091370558368</v>
          </cell>
          <cell r="BW37">
            <v>105.36670936078838</v>
          </cell>
          <cell r="BX37">
            <v>113.67824760698277</v>
          </cell>
          <cell r="BY37">
            <v>-0.38071065989847713</v>
          </cell>
          <cell r="BZ37">
            <v>113.29753694708428</v>
          </cell>
          <cell r="CA37">
            <v>113.67824760698277</v>
          </cell>
          <cell r="CB37">
            <v>-0.44336730150248715</v>
          </cell>
          <cell r="CC37">
            <v>113.23488030548027</v>
          </cell>
          <cell r="CD37">
            <v>1.5056999999999998</v>
          </cell>
          <cell r="CE37">
            <v>200</v>
          </cell>
          <cell r="CF37">
            <v>1.9816917582904623</v>
          </cell>
          <cell r="CG37">
            <v>0.52874999999999994</v>
          </cell>
          <cell r="CH37">
            <v>140</v>
          </cell>
          <cell r="CI37">
            <v>0.48713134225759269</v>
          </cell>
          <cell r="CJ37">
            <v>2.4688231005480548</v>
          </cell>
          <cell r="CK37">
            <v>0.63697235087907711</v>
          </cell>
          <cell r="CL37">
            <v>0.12526234515195239</v>
          </cell>
          <cell r="CM37">
            <v>2.903225806451613</v>
          </cell>
          <cell r="CN37">
            <v>3.6654605024826425</v>
          </cell>
          <cell r="CO37">
            <v>1.3234869957154161E-2</v>
          </cell>
          <cell r="CP37">
            <v>1.2795698924731185</v>
          </cell>
          <cell r="CQ37">
            <v>1.2928047624302725</v>
          </cell>
          <cell r="CR37">
            <v>14.66</v>
          </cell>
          <cell r="CS37">
            <v>9.98</v>
          </cell>
          <cell r="CT37">
            <v>24.95</v>
          </cell>
          <cell r="CU37">
            <v>0</v>
          </cell>
          <cell r="CV37">
            <v>170.25196867094127</v>
          </cell>
        </row>
        <row r="38">
          <cell r="K38" t="str">
            <v>ExportMill WorkingCannon MilestoneUSAWash33x33L</v>
          </cell>
          <cell r="L38">
            <v>0</v>
          </cell>
          <cell r="M38">
            <v>36.76</v>
          </cell>
          <cell r="N38">
            <v>0</v>
          </cell>
          <cell r="O38">
            <v>8.4499999999999993</v>
          </cell>
          <cell r="P38">
            <v>8.9339999999999993</v>
          </cell>
          <cell r="Q38">
            <v>7.2619999999999996</v>
          </cell>
          <cell r="R38">
            <v>0</v>
          </cell>
          <cell r="S38">
            <v>0</v>
          </cell>
          <cell r="T38">
            <v>61.405999999999992</v>
          </cell>
          <cell r="U38">
            <v>57.107579999999992</v>
          </cell>
          <cell r="V38">
            <v>2.5000000000000001E-3</v>
          </cell>
          <cell r="W38">
            <v>0</v>
          </cell>
          <cell r="X38">
            <v>-1.3999999999999999E-2</v>
          </cell>
          <cell r="Y38">
            <v>-2.5000000000000001E-2</v>
          </cell>
          <cell r="Z38">
            <v>7.0000000000000062E-2</v>
          </cell>
          <cell r="AA38">
            <v>1.4999999999999999E-2</v>
          </cell>
          <cell r="AB38">
            <v>0.01</v>
          </cell>
          <cell r="AC38">
            <v>0.1431267669172932</v>
          </cell>
          <cell r="AD38">
            <v>0</v>
          </cell>
          <cell r="AE38">
            <v>-0.51463999999999988</v>
          </cell>
          <cell r="AF38">
            <v>-0.21124999999999999</v>
          </cell>
          <cell r="AG38">
            <v>4.2984200000000028</v>
          </cell>
          <cell r="AH38">
            <v>0.86965857868020291</v>
          </cell>
          <cell r="AI38">
            <v>0.57684424242424237</v>
          </cell>
          <cell r="AJ38">
            <v>5.1621595880217406</v>
          </cell>
          <cell r="AK38">
            <v>62.269739588021736</v>
          </cell>
          <cell r="AL38" t="str">
            <v>1/13  Comb</v>
          </cell>
          <cell r="AM38">
            <v>0</v>
          </cell>
          <cell r="AN38" t="str">
            <v>2/30  KC</v>
          </cell>
          <cell r="AO38" t="str">
            <v xml:space="preserve">1/16OE  </v>
          </cell>
          <cell r="AP38" t="str">
            <v>2/20  Gas Mer</v>
          </cell>
          <cell r="AQ38">
            <v>0</v>
          </cell>
          <cell r="AR38">
            <v>0</v>
          </cell>
          <cell r="AS38">
            <v>96.5</v>
          </cell>
          <cell r="AT38">
            <v>0</v>
          </cell>
          <cell r="AU38">
            <v>118.5</v>
          </cell>
          <cell r="AV38">
            <v>77.75</v>
          </cell>
          <cell r="AW38">
            <v>174</v>
          </cell>
          <cell r="AX38">
            <v>0</v>
          </cell>
          <cell r="AY38">
            <v>0</v>
          </cell>
          <cell r="AZ38">
            <v>3.5473399999999997</v>
          </cell>
          <cell r="BA38">
            <v>1.001325</v>
          </cell>
          <cell r="BB38">
            <v>0.69461849999999992</v>
          </cell>
          <cell r="BC38">
            <v>1.2635879999999999</v>
          </cell>
          <cell r="BD38">
            <v>0</v>
          </cell>
          <cell r="BE38">
            <v>1.5166392218045111E-2</v>
          </cell>
          <cell r="BF38">
            <v>0</v>
          </cell>
          <cell r="BI38">
            <v>0</v>
          </cell>
          <cell r="BJ38">
            <v>9.2153154746192886E-2</v>
          </cell>
          <cell r="BK38">
            <v>6.1125156515151512E-2</v>
          </cell>
          <cell r="BL38">
            <v>0.1684447034793895</v>
          </cell>
          <cell r="BM38">
            <v>-3.5781691729323303E-3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-2.1741464467005072E-2</v>
          </cell>
          <cell r="BS38">
            <v>0</v>
          </cell>
          <cell r="BT38">
            <v>-2.5319633639937403E-2</v>
          </cell>
          <cell r="BU38">
            <v>108.70788202259371</v>
          </cell>
          <cell r="BV38">
            <v>-0.35406091370558374</v>
          </cell>
          <cell r="BW38">
            <v>108.35382110888813</v>
          </cell>
          <cell r="BX38">
            <v>116.89019572321904</v>
          </cell>
          <cell r="BY38">
            <v>-0.38071065989847713</v>
          </cell>
          <cell r="BZ38">
            <v>116.50948506332055</v>
          </cell>
          <cell r="CA38">
            <v>116.89019572321904</v>
          </cell>
          <cell r="CB38">
            <v>-0.44336730150248715</v>
          </cell>
          <cell r="CC38">
            <v>116.44682842171655</v>
          </cell>
          <cell r="CD38">
            <v>0.51463999999999988</v>
          </cell>
          <cell r="CE38">
            <v>200</v>
          </cell>
          <cell r="CF38">
            <v>1.802352682428497</v>
          </cell>
          <cell r="CG38">
            <v>0.21124999999999999</v>
          </cell>
          <cell r="CH38">
            <v>140</v>
          </cell>
          <cell r="CI38">
            <v>0.51788221458517425</v>
          </cell>
          <cell r="CJ38">
            <v>2.3202348970136715</v>
          </cell>
          <cell r="CK38">
            <v>0.5793276479234456</v>
          </cell>
          <cell r="CL38">
            <v>0.13316971232190192</v>
          </cell>
          <cell r="CM38">
            <v>2.903225806451613</v>
          </cell>
          <cell r="CN38">
            <v>3.6157231666969603</v>
          </cell>
          <cell r="CO38">
            <v>1.2037141129076038E-2</v>
          </cell>
          <cell r="CP38">
            <v>1.2795698924731185</v>
          </cell>
          <cell r="CQ38">
            <v>1.2916070336021945</v>
          </cell>
          <cell r="CR38">
            <v>1.21</v>
          </cell>
          <cell r="CS38">
            <v>9.81</v>
          </cell>
          <cell r="CT38">
            <v>47.86</v>
          </cell>
          <cell r="CU38">
            <v>0</v>
          </cell>
          <cell r="CV38">
            <v>182.55439351902936</v>
          </cell>
        </row>
        <row r="39">
          <cell r="K39" t="str">
            <v>ExportMill WorkingCannon MilestoneUSAWash33x33M</v>
          </cell>
          <cell r="L39">
            <v>0</v>
          </cell>
          <cell r="M39">
            <v>36.76</v>
          </cell>
          <cell r="N39">
            <v>0</v>
          </cell>
          <cell r="O39">
            <v>8.4499999999999993</v>
          </cell>
          <cell r="P39">
            <v>8.9339999999999993</v>
          </cell>
          <cell r="Q39">
            <v>7.2619999999999996</v>
          </cell>
          <cell r="R39">
            <v>0</v>
          </cell>
          <cell r="S39">
            <v>0</v>
          </cell>
          <cell r="T39">
            <v>61.405999999999992</v>
          </cell>
          <cell r="U39">
            <v>57.107579999999992</v>
          </cell>
          <cell r="V39">
            <v>2.5000000000000001E-3</v>
          </cell>
          <cell r="W39">
            <v>0</v>
          </cell>
          <cell r="X39">
            <v>-1.3999999999999999E-2</v>
          </cell>
          <cell r="Y39">
            <v>-2.5000000000000001E-2</v>
          </cell>
          <cell r="Z39">
            <v>7.0000000000000062E-2</v>
          </cell>
          <cell r="AA39">
            <v>1.4999999999999999E-2</v>
          </cell>
          <cell r="AB39">
            <v>0.01</v>
          </cell>
          <cell r="AC39">
            <v>0.1431267669172932</v>
          </cell>
          <cell r="AD39">
            <v>0</v>
          </cell>
          <cell r="AE39">
            <v>-0.51463999999999988</v>
          </cell>
          <cell r="AF39">
            <v>-0.21124999999999999</v>
          </cell>
          <cell r="AG39">
            <v>4.2984200000000028</v>
          </cell>
          <cell r="AH39">
            <v>0.86965857868020291</v>
          </cell>
          <cell r="AI39">
            <v>0.57684424242424237</v>
          </cell>
          <cell r="AJ39">
            <v>5.1621595880217406</v>
          </cell>
          <cell r="AK39">
            <v>62.269739588021736</v>
          </cell>
          <cell r="AL39" t="str">
            <v>1/13  Comb</v>
          </cell>
          <cell r="AM39">
            <v>0</v>
          </cell>
          <cell r="AN39" t="str">
            <v>2/30  KC</v>
          </cell>
          <cell r="AO39" t="str">
            <v xml:space="preserve">1/16OE  </v>
          </cell>
          <cell r="AP39" t="str">
            <v>2/20  Gas Mer</v>
          </cell>
          <cell r="AQ39">
            <v>0</v>
          </cell>
          <cell r="AR39">
            <v>0</v>
          </cell>
          <cell r="AS39">
            <v>96.5</v>
          </cell>
          <cell r="AT39">
            <v>0</v>
          </cell>
          <cell r="AU39">
            <v>118.5</v>
          </cell>
          <cell r="AV39">
            <v>77.75</v>
          </cell>
          <cell r="AW39">
            <v>174</v>
          </cell>
          <cell r="AX39">
            <v>0</v>
          </cell>
          <cell r="AY39">
            <v>0</v>
          </cell>
          <cell r="AZ39">
            <v>3.5473399999999997</v>
          </cell>
          <cell r="BA39">
            <v>1.001325</v>
          </cell>
          <cell r="BB39">
            <v>0.69461849999999992</v>
          </cell>
          <cell r="BC39">
            <v>1.2635879999999999</v>
          </cell>
          <cell r="BD39">
            <v>0</v>
          </cell>
          <cell r="BE39">
            <v>1.5166392218045111E-2</v>
          </cell>
          <cell r="BF39">
            <v>0</v>
          </cell>
          <cell r="BI39">
            <v>0</v>
          </cell>
          <cell r="BJ39">
            <v>9.2153154746192886E-2</v>
          </cell>
          <cell r="BK39">
            <v>6.1125156515151512E-2</v>
          </cell>
          <cell r="BL39">
            <v>0.1684447034793895</v>
          </cell>
          <cell r="BM39">
            <v>-3.5781691729323303E-3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-2.1741464467005072E-2</v>
          </cell>
          <cell r="BS39">
            <v>0</v>
          </cell>
          <cell r="BT39">
            <v>-2.5319633639937403E-2</v>
          </cell>
          <cell r="BU39">
            <v>108.70788202259371</v>
          </cell>
          <cell r="BV39">
            <v>-0.35406091370558374</v>
          </cell>
          <cell r="BW39">
            <v>108.35382110888813</v>
          </cell>
          <cell r="BX39">
            <v>116.89019572321904</v>
          </cell>
          <cell r="BY39">
            <v>-0.38071065989847713</v>
          </cell>
          <cell r="BZ39">
            <v>116.50948506332055</v>
          </cell>
          <cell r="CA39">
            <v>116.89019572321904</v>
          </cell>
          <cell r="CB39">
            <v>-0.44336730150248715</v>
          </cell>
          <cell r="CC39">
            <v>116.44682842171655</v>
          </cell>
          <cell r="CD39">
            <v>0.51463999999999988</v>
          </cell>
          <cell r="CE39">
            <v>200</v>
          </cell>
          <cell r="CF39">
            <v>1.802352682428497</v>
          </cell>
          <cell r="CG39">
            <v>0.21124999999999999</v>
          </cell>
          <cell r="CH39">
            <v>140</v>
          </cell>
          <cell r="CI39">
            <v>0.51788221458517425</v>
          </cell>
          <cell r="CJ39">
            <v>2.3202348970136715</v>
          </cell>
          <cell r="CK39">
            <v>0.5793276479234456</v>
          </cell>
          <cell r="CL39">
            <v>0.13316971232190192</v>
          </cell>
          <cell r="CM39">
            <v>2.903225806451613</v>
          </cell>
          <cell r="CN39">
            <v>3.6157231666969603</v>
          </cell>
          <cell r="CO39">
            <v>1.2037141129076038E-2</v>
          </cell>
          <cell r="CP39">
            <v>1.2795698924731185</v>
          </cell>
          <cell r="CQ39">
            <v>1.2916070336021945</v>
          </cell>
          <cell r="CR39">
            <v>4.22</v>
          </cell>
          <cell r="CS39">
            <v>9.7200000000000006</v>
          </cell>
          <cell r="CT39">
            <v>47.86</v>
          </cell>
          <cell r="CU39">
            <v>0</v>
          </cell>
          <cell r="CV39">
            <v>185.47439351902938</v>
          </cell>
        </row>
        <row r="40">
          <cell r="K40" t="str">
            <v>ExportMill WorkingCannon MilestoneUSAWash33x33D</v>
          </cell>
          <cell r="L40">
            <v>0</v>
          </cell>
          <cell r="M40">
            <v>36.76</v>
          </cell>
          <cell r="N40">
            <v>0</v>
          </cell>
          <cell r="O40">
            <v>8.4499999999999993</v>
          </cell>
          <cell r="P40">
            <v>8.9339999999999993</v>
          </cell>
          <cell r="Q40">
            <v>7.2619999999999996</v>
          </cell>
          <cell r="R40">
            <v>0</v>
          </cell>
          <cell r="S40">
            <v>0</v>
          </cell>
          <cell r="T40">
            <v>61.405999999999992</v>
          </cell>
          <cell r="U40">
            <v>57.107579999999992</v>
          </cell>
          <cell r="V40">
            <v>2.5000000000000001E-3</v>
          </cell>
          <cell r="W40">
            <v>0</v>
          </cell>
          <cell r="X40">
            <v>-1.3999999999999999E-2</v>
          </cell>
          <cell r="Y40">
            <v>-2.5000000000000001E-2</v>
          </cell>
          <cell r="Z40">
            <v>7.0000000000000062E-2</v>
          </cell>
          <cell r="AA40">
            <v>1.4999999999999999E-2</v>
          </cell>
          <cell r="AB40">
            <v>0.01</v>
          </cell>
          <cell r="AC40">
            <v>0.1431267669172932</v>
          </cell>
          <cell r="AD40">
            <v>0</v>
          </cell>
          <cell r="AE40">
            <v>-0.51463999999999988</v>
          </cell>
          <cell r="AF40">
            <v>-0.21124999999999999</v>
          </cell>
          <cell r="AG40">
            <v>4.2984200000000028</v>
          </cell>
          <cell r="AH40">
            <v>0.86965857868020291</v>
          </cell>
          <cell r="AI40">
            <v>0.57684424242424237</v>
          </cell>
          <cell r="AJ40">
            <v>5.1621595880217406</v>
          </cell>
          <cell r="AK40">
            <v>62.269739588021736</v>
          </cell>
          <cell r="AL40" t="str">
            <v>1/13  Comb</v>
          </cell>
          <cell r="AM40">
            <v>0</v>
          </cell>
          <cell r="AN40" t="str">
            <v>2/30  KC</v>
          </cell>
          <cell r="AO40" t="str">
            <v xml:space="preserve">1/16OE  </v>
          </cell>
          <cell r="AP40" t="str">
            <v>2/20  Gas Mer</v>
          </cell>
          <cell r="AQ40">
            <v>0</v>
          </cell>
          <cell r="AR40">
            <v>0</v>
          </cell>
          <cell r="AS40">
            <v>96.5</v>
          </cell>
          <cell r="AT40">
            <v>0</v>
          </cell>
          <cell r="AU40">
            <v>118.5</v>
          </cell>
          <cell r="AV40">
            <v>77.75</v>
          </cell>
          <cell r="AW40">
            <v>174</v>
          </cell>
          <cell r="AX40">
            <v>0</v>
          </cell>
          <cell r="AY40">
            <v>0</v>
          </cell>
          <cell r="AZ40">
            <v>3.5473399999999997</v>
          </cell>
          <cell r="BA40">
            <v>1.001325</v>
          </cell>
          <cell r="BB40">
            <v>0.69461849999999992</v>
          </cell>
          <cell r="BC40">
            <v>1.2635879999999999</v>
          </cell>
          <cell r="BD40">
            <v>0</v>
          </cell>
          <cell r="BE40">
            <v>1.5166392218045111E-2</v>
          </cell>
          <cell r="BF40">
            <v>0</v>
          </cell>
          <cell r="BI40">
            <v>0</v>
          </cell>
          <cell r="BJ40">
            <v>9.2153154746192886E-2</v>
          </cell>
          <cell r="BK40">
            <v>6.1125156515151512E-2</v>
          </cell>
          <cell r="BL40">
            <v>0.1684447034793895</v>
          </cell>
          <cell r="BM40">
            <v>-3.5781691729323303E-3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-2.1741464467005072E-2</v>
          </cell>
          <cell r="BS40">
            <v>0</v>
          </cell>
          <cell r="BT40">
            <v>-2.5319633639937403E-2</v>
          </cell>
          <cell r="BU40">
            <v>108.70788202259371</v>
          </cell>
          <cell r="BV40">
            <v>-0.35406091370558374</v>
          </cell>
          <cell r="BW40">
            <v>108.35382110888813</v>
          </cell>
          <cell r="BX40">
            <v>116.89019572321904</v>
          </cell>
          <cell r="BY40">
            <v>-0.38071065989847713</v>
          </cell>
          <cell r="BZ40">
            <v>116.50948506332055</v>
          </cell>
          <cell r="CA40">
            <v>116.89019572321904</v>
          </cell>
          <cell r="CB40">
            <v>-0.44336730150248715</v>
          </cell>
          <cell r="CC40">
            <v>116.44682842171655</v>
          </cell>
          <cell r="CD40">
            <v>0.51463999999999988</v>
          </cell>
          <cell r="CE40">
            <v>200</v>
          </cell>
          <cell r="CF40">
            <v>1.802352682428497</v>
          </cell>
          <cell r="CG40">
            <v>0.21124999999999999</v>
          </cell>
          <cell r="CH40">
            <v>140</v>
          </cell>
          <cell r="CI40">
            <v>0.51788221458517425</v>
          </cell>
          <cell r="CJ40">
            <v>2.3202348970136715</v>
          </cell>
          <cell r="CK40">
            <v>0.5793276479234456</v>
          </cell>
          <cell r="CL40">
            <v>0.13316971232190192</v>
          </cell>
          <cell r="CM40">
            <v>2.903225806451613</v>
          </cell>
          <cell r="CN40">
            <v>3.6157231666969603</v>
          </cell>
          <cell r="CO40">
            <v>1.2037141129076038E-2</v>
          </cell>
          <cell r="CP40">
            <v>1.2795698924731185</v>
          </cell>
          <cell r="CQ40">
            <v>1.2916070336021945</v>
          </cell>
          <cell r="CR40">
            <v>14.66</v>
          </cell>
          <cell r="CS40">
            <v>9.98</v>
          </cell>
          <cell r="CT40">
            <v>47.86</v>
          </cell>
          <cell r="CU40">
            <v>0</v>
          </cell>
          <cell r="CV40">
            <v>196.17439351902937</v>
          </cell>
        </row>
        <row r="41">
          <cell r="K41" t="str">
            <v>ExportWelspun USAEsplamaUSABath76x137L</v>
          </cell>
          <cell r="L41">
            <v>0</v>
          </cell>
          <cell r="M41">
            <v>621.65</v>
          </cell>
          <cell r="N41">
            <v>0</v>
          </cell>
          <cell r="O41">
            <v>70.790000000000006</v>
          </cell>
          <cell r="P41">
            <v>82.85</v>
          </cell>
          <cell r="Q41">
            <v>28.8</v>
          </cell>
          <cell r="R41">
            <v>0</v>
          </cell>
          <cell r="S41">
            <v>0</v>
          </cell>
          <cell r="T41">
            <v>804.08999999999992</v>
          </cell>
          <cell r="U41">
            <v>755.8445999999999</v>
          </cell>
          <cell r="V41">
            <v>2.5000000000000001E-3</v>
          </cell>
          <cell r="W41">
            <v>0</v>
          </cell>
          <cell r="X41">
            <v>0</v>
          </cell>
          <cell r="Y41">
            <v>-2.5000000000000001E-2</v>
          </cell>
          <cell r="Z41">
            <v>6.0000000000000053E-2</v>
          </cell>
          <cell r="AA41">
            <v>1.4999999999999999E-2</v>
          </cell>
          <cell r="AB41">
            <v>0.01</v>
          </cell>
          <cell r="AC41">
            <v>1.8943473684210523</v>
          </cell>
          <cell r="AD41">
            <v>0</v>
          </cell>
          <cell r="AE41">
            <v>0</v>
          </cell>
          <cell r="AF41">
            <v>-1.7697500000000002</v>
          </cell>
          <cell r="AG41">
            <v>48.245400000000039</v>
          </cell>
          <cell r="AH41">
            <v>11.510323857868018</v>
          </cell>
          <cell r="AI41">
            <v>7.6347939393939388</v>
          </cell>
          <cell r="AJ41">
            <v>67.515115165683042</v>
          </cell>
          <cell r="AK41">
            <v>823.35971516568293</v>
          </cell>
          <cell r="AL41" t="str">
            <v>2/20  Comb</v>
          </cell>
          <cell r="AM41">
            <v>0</v>
          </cell>
          <cell r="AN41" t="str">
            <v>2/30  KC</v>
          </cell>
          <cell r="AO41" t="str">
            <v xml:space="preserve">1/16OE  </v>
          </cell>
          <cell r="AP41" t="str">
            <v>2/20  Gas Mer</v>
          </cell>
          <cell r="AQ41">
            <v>0</v>
          </cell>
          <cell r="AR41">
            <v>0</v>
          </cell>
          <cell r="AS41">
            <v>116.5</v>
          </cell>
          <cell r="AT41">
            <v>0</v>
          </cell>
          <cell r="AU41">
            <v>118.5</v>
          </cell>
          <cell r="AV41">
            <v>77.75</v>
          </cell>
          <cell r="AW41">
            <v>174</v>
          </cell>
          <cell r="AX41">
            <v>0</v>
          </cell>
          <cell r="AY41">
            <v>0</v>
          </cell>
          <cell r="AZ41">
            <v>72.422224999999997</v>
          </cell>
          <cell r="BA41">
            <v>8.3886150000000015</v>
          </cell>
          <cell r="BB41">
            <v>6.4415874999999998</v>
          </cell>
          <cell r="BC41">
            <v>5.0111999999999997</v>
          </cell>
          <cell r="BD41">
            <v>0</v>
          </cell>
          <cell r="BE41">
            <v>0.21736293195488721</v>
          </cell>
          <cell r="BF41">
            <v>0</v>
          </cell>
          <cell r="BI41">
            <v>0</v>
          </cell>
          <cell r="BJ41">
            <v>1.3207280687817258</v>
          </cell>
          <cell r="BK41">
            <v>0.87603848333333334</v>
          </cell>
          <cell r="BL41">
            <v>2.4141294840699463</v>
          </cell>
          <cell r="BM41">
            <v>-4.7358684210526303E-2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-0.28775809644670047</v>
          </cell>
          <cell r="BS41">
            <v>0</v>
          </cell>
          <cell r="BT41">
            <v>-0.33511678065722678</v>
          </cell>
          <cell r="BU41">
            <v>117.74522377354519</v>
          </cell>
          <cell r="BV41">
            <v>-0.35786802030456855</v>
          </cell>
          <cell r="BW41">
            <v>117.38735575324063</v>
          </cell>
          <cell r="BX41">
            <v>125.26087635483532</v>
          </cell>
          <cell r="BY41">
            <v>-0.38071065989847713</v>
          </cell>
          <cell r="BZ41">
            <v>124.88016569493684</v>
          </cell>
          <cell r="CA41">
            <v>125.26087635483532</v>
          </cell>
          <cell r="CB41">
            <v>-0.44336730150248715</v>
          </cell>
          <cell r="CC41">
            <v>124.81750905333283</v>
          </cell>
          <cell r="CD41">
            <v>0</v>
          </cell>
          <cell r="CE41">
            <v>200</v>
          </cell>
          <cell r="CF41">
            <v>0</v>
          </cell>
          <cell r="CG41">
            <v>1.7697500000000002</v>
          </cell>
          <cell r="CH41">
            <v>140</v>
          </cell>
          <cell r="CI41">
            <v>0.32779886235874417</v>
          </cell>
          <cell r="CJ41">
            <v>0.32779886235874417</v>
          </cell>
          <cell r="CK41">
            <v>0.74021167843231261</v>
          </cell>
          <cell r="CL41">
            <v>8.4291136035105643E-2</v>
          </cell>
          <cell r="CM41">
            <v>2.8723404255319149</v>
          </cell>
          <cell r="CN41">
            <v>3.6968432399993332</v>
          </cell>
          <cell r="CO41">
            <v>1.5379953762982498E-2</v>
          </cell>
          <cell r="CP41">
            <v>1.2659574468085109</v>
          </cell>
          <cell r="CQ41">
            <v>1.2813374005714933</v>
          </cell>
          <cell r="CR41">
            <v>1.21</v>
          </cell>
          <cell r="CS41">
            <v>9.81</v>
          </cell>
          <cell r="CT41">
            <v>4.83</v>
          </cell>
          <cell r="CU41">
            <v>0</v>
          </cell>
          <cell r="CV41">
            <v>145.9734885562624</v>
          </cell>
        </row>
        <row r="42">
          <cell r="K42" t="str">
            <v>ExportWelspun USAEsplamaUSABath76x137M</v>
          </cell>
          <cell r="L42">
            <v>0</v>
          </cell>
          <cell r="M42">
            <v>621.65</v>
          </cell>
          <cell r="N42">
            <v>0</v>
          </cell>
          <cell r="O42">
            <v>70.790000000000006</v>
          </cell>
          <cell r="P42">
            <v>82.85</v>
          </cell>
          <cell r="Q42">
            <v>28.8</v>
          </cell>
          <cell r="R42">
            <v>0</v>
          </cell>
          <cell r="S42">
            <v>0</v>
          </cell>
          <cell r="T42">
            <v>804.08999999999992</v>
          </cell>
          <cell r="U42">
            <v>755.8445999999999</v>
          </cell>
          <cell r="V42">
            <v>2.5000000000000001E-3</v>
          </cell>
          <cell r="W42">
            <v>0</v>
          </cell>
          <cell r="X42">
            <v>0</v>
          </cell>
          <cell r="Y42">
            <v>-2.5000000000000001E-2</v>
          </cell>
          <cell r="Z42">
            <v>6.0000000000000053E-2</v>
          </cell>
          <cell r="AA42">
            <v>1.4999999999999999E-2</v>
          </cell>
          <cell r="AB42">
            <v>0.01</v>
          </cell>
          <cell r="AC42">
            <v>1.8943473684210523</v>
          </cell>
          <cell r="AD42">
            <v>0</v>
          </cell>
          <cell r="AE42">
            <v>0</v>
          </cell>
          <cell r="AF42">
            <v>-1.7697500000000002</v>
          </cell>
          <cell r="AG42">
            <v>48.245400000000039</v>
          </cell>
          <cell r="AH42">
            <v>11.510323857868018</v>
          </cell>
          <cell r="AI42">
            <v>7.6347939393939388</v>
          </cell>
          <cell r="AJ42">
            <v>67.515115165683042</v>
          </cell>
          <cell r="AK42">
            <v>823.35971516568293</v>
          </cell>
          <cell r="AL42" t="str">
            <v>2/20  Comb</v>
          </cell>
          <cell r="AM42">
            <v>0</v>
          </cell>
          <cell r="AN42" t="str">
            <v>2/30  KC</v>
          </cell>
          <cell r="AO42" t="str">
            <v xml:space="preserve">1/16OE  </v>
          </cell>
          <cell r="AP42" t="str">
            <v>2/20  Gas Mer</v>
          </cell>
          <cell r="AQ42">
            <v>0</v>
          </cell>
          <cell r="AR42">
            <v>0</v>
          </cell>
          <cell r="AS42">
            <v>116.5</v>
          </cell>
          <cell r="AT42">
            <v>0</v>
          </cell>
          <cell r="AU42">
            <v>118.5</v>
          </cell>
          <cell r="AV42">
            <v>77.75</v>
          </cell>
          <cell r="AW42">
            <v>174</v>
          </cell>
          <cell r="AX42">
            <v>0</v>
          </cell>
          <cell r="AY42">
            <v>0</v>
          </cell>
          <cell r="AZ42">
            <v>72.422224999999997</v>
          </cell>
          <cell r="BA42">
            <v>8.3886150000000015</v>
          </cell>
          <cell r="BB42">
            <v>6.4415874999999998</v>
          </cell>
          <cell r="BC42">
            <v>5.0111999999999997</v>
          </cell>
          <cell r="BD42">
            <v>0</v>
          </cell>
          <cell r="BE42">
            <v>0.21736293195488721</v>
          </cell>
          <cell r="BF42">
            <v>0</v>
          </cell>
          <cell r="BI42">
            <v>0</v>
          </cell>
          <cell r="BJ42">
            <v>1.3207280687817258</v>
          </cell>
          <cell r="BK42">
            <v>0.87603848333333334</v>
          </cell>
          <cell r="BL42">
            <v>2.4141294840699463</v>
          </cell>
          <cell r="BM42">
            <v>-4.7358684210526303E-2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-0.28775809644670047</v>
          </cell>
          <cell r="BS42">
            <v>0</v>
          </cell>
          <cell r="BT42">
            <v>-0.33511678065722678</v>
          </cell>
          <cell r="BU42">
            <v>117.74522377354519</v>
          </cell>
          <cell r="BV42">
            <v>-0.35786802030456855</v>
          </cell>
          <cell r="BW42">
            <v>117.38735575324063</v>
          </cell>
          <cell r="BX42">
            <v>125.26087635483532</v>
          </cell>
          <cell r="BY42">
            <v>-0.38071065989847713</v>
          </cell>
          <cell r="BZ42">
            <v>124.88016569493684</v>
          </cell>
          <cell r="CA42">
            <v>125.26087635483532</v>
          </cell>
          <cell r="CB42">
            <v>-0.44336730150248715</v>
          </cell>
          <cell r="CC42">
            <v>124.81750905333283</v>
          </cell>
          <cell r="CD42">
            <v>0</v>
          </cell>
          <cell r="CE42">
            <v>200</v>
          </cell>
          <cell r="CF42">
            <v>0</v>
          </cell>
          <cell r="CG42">
            <v>1.7697500000000002</v>
          </cell>
          <cell r="CH42">
            <v>140</v>
          </cell>
          <cell r="CI42">
            <v>0.32779886235874417</v>
          </cell>
          <cell r="CJ42">
            <v>0.32779886235874417</v>
          </cell>
          <cell r="CK42">
            <v>0.74021167843231261</v>
          </cell>
          <cell r="CL42">
            <v>8.4291136035105643E-2</v>
          </cell>
          <cell r="CM42">
            <v>2.8723404255319149</v>
          </cell>
          <cell r="CN42">
            <v>3.6968432399993332</v>
          </cell>
          <cell r="CO42">
            <v>1.5379953762982498E-2</v>
          </cell>
          <cell r="CP42">
            <v>1.2659574468085109</v>
          </cell>
          <cell r="CQ42">
            <v>1.2813374005714933</v>
          </cell>
          <cell r="CR42">
            <v>4.22</v>
          </cell>
          <cell r="CS42">
            <v>9.7200000000000006</v>
          </cell>
          <cell r="CT42">
            <v>4.83</v>
          </cell>
          <cell r="CU42">
            <v>0</v>
          </cell>
          <cell r="CV42">
            <v>148.89348855626241</v>
          </cell>
        </row>
        <row r="43">
          <cell r="K43" t="str">
            <v>ExportWelspun USAEsplamaUSABath76x137D</v>
          </cell>
          <cell r="L43">
            <v>0</v>
          </cell>
          <cell r="M43">
            <v>621.65</v>
          </cell>
          <cell r="N43">
            <v>0</v>
          </cell>
          <cell r="O43">
            <v>70.790000000000006</v>
          </cell>
          <cell r="P43">
            <v>82.85</v>
          </cell>
          <cell r="Q43">
            <v>28.8</v>
          </cell>
          <cell r="R43">
            <v>0</v>
          </cell>
          <cell r="S43">
            <v>0</v>
          </cell>
          <cell r="T43">
            <v>804.08999999999992</v>
          </cell>
          <cell r="U43">
            <v>755.8445999999999</v>
          </cell>
          <cell r="V43">
            <v>2.5000000000000001E-3</v>
          </cell>
          <cell r="W43">
            <v>0</v>
          </cell>
          <cell r="X43">
            <v>0</v>
          </cell>
          <cell r="Y43">
            <v>-2.5000000000000001E-2</v>
          </cell>
          <cell r="Z43">
            <v>6.0000000000000053E-2</v>
          </cell>
          <cell r="AA43">
            <v>1.4999999999999999E-2</v>
          </cell>
          <cell r="AB43">
            <v>0.01</v>
          </cell>
          <cell r="AC43">
            <v>1.8943473684210523</v>
          </cell>
          <cell r="AD43">
            <v>0</v>
          </cell>
          <cell r="AE43">
            <v>0</v>
          </cell>
          <cell r="AF43">
            <v>-1.7697500000000002</v>
          </cell>
          <cell r="AG43">
            <v>48.245400000000039</v>
          </cell>
          <cell r="AH43">
            <v>11.510323857868018</v>
          </cell>
          <cell r="AI43">
            <v>7.6347939393939388</v>
          </cell>
          <cell r="AJ43">
            <v>67.515115165683042</v>
          </cell>
          <cell r="AK43">
            <v>823.35971516568293</v>
          </cell>
          <cell r="AL43" t="str">
            <v>2/20  Comb</v>
          </cell>
          <cell r="AM43">
            <v>0</v>
          </cell>
          <cell r="AN43" t="str">
            <v>2/30  KC</v>
          </cell>
          <cell r="AO43" t="str">
            <v xml:space="preserve">1/16OE  </v>
          </cell>
          <cell r="AP43" t="str">
            <v>2/20  Gas Mer</v>
          </cell>
          <cell r="AQ43">
            <v>0</v>
          </cell>
          <cell r="AR43">
            <v>0</v>
          </cell>
          <cell r="AS43">
            <v>116.5</v>
          </cell>
          <cell r="AT43">
            <v>0</v>
          </cell>
          <cell r="AU43">
            <v>118.5</v>
          </cell>
          <cell r="AV43">
            <v>77.75</v>
          </cell>
          <cell r="AW43">
            <v>174</v>
          </cell>
          <cell r="AX43">
            <v>0</v>
          </cell>
          <cell r="AY43">
            <v>0</v>
          </cell>
          <cell r="AZ43">
            <v>72.422224999999997</v>
          </cell>
          <cell r="BA43">
            <v>8.3886150000000015</v>
          </cell>
          <cell r="BB43">
            <v>6.4415874999999998</v>
          </cell>
          <cell r="BC43">
            <v>5.0111999999999997</v>
          </cell>
          <cell r="BD43">
            <v>0</v>
          </cell>
          <cell r="BE43">
            <v>0.21736293195488721</v>
          </cell>
          <cell r="BF43">
            <v>0</v>
          </cell>
          <cell r="BI43">
            <v>0</v>
          </cell>
          <cell r="BJ43">
            <v>1.3207280687817258</v>
          </cell>
          <cell r="BK43">
            <v>0.87603848333333334</v>
          </cell>
          <cell r="BL43">
            <v>2.4141294840699463</v>
          </cell>
          <cell r="BM43">
            <v>-4.7358684210526303E-2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-0.28775809644670047</v>
          </cell>
          <cell r="BS43">
            <v>0</v>
          </cell>
          <cell r="BT43">
            <v>-0.33511678065722678</v>
          </cell>
          <cell r="BU43">
            <v>117.74522377354519</v>
          </cell>
          <cell r="BV43">
            <v>-0.35786802030456855</v>
          </cell>
          <cell r="BW43">
            <v>117.38735575324063</v>
          </cell>
          <cell r="BX43">
            <v>125.26087635483532</v>
          </cell>
          <cell r="BY43">
            <v>-0.38071065989847713</v>
          </cell>
          <cell r="BZ43">
            <v>124.88016569493684</v>
          </cell>
          <cell r="CA43">
            <v>125.26087635483532</v>
          </cell>
          <cell r="CB43">
            <v>-0.44336730150248715</v>
          </cell>
          <cell r="CC43">
            <v>124.81750905333283</v>
          </cell>
          <cell r="CD43">
            <v>0</v>
          </cell>
          <cell r="CE43">
            <v>200</v>
          </cell>
          <cell r="CF43">
            <v>0</v>
          </cell>
          <cell r="CG43">
            <v>1.7697500000000002</v>
          </cell>
          <cell r="CH43">
            <v>140</v>
          </cell>
          <cell r="CI43">
            <v>0.32779886235874417</v>
          </cell>
          <cell r="CJ43">
            <v>0.32779886235874417</v>
          </cell>
          <cell r="CK43">
            <v>0.74021167843231261</v>
          </cell>
          <cell r="CL43">
            <v>8.4291136035105643E-2</v>
          </cell>
          <cell r="CM43">
            <v>2.8723404255319149</v>
          </cell>
          <cell r="CN43">
            <v>3.6968432399993332</v>
          </cell>
          <cell r="CO43">
            <v>1.5379953762982498E-2</v>
          </cell>
          <cell r="CP43">
            <v>1.2659574468085109</v>
          </cell>
          <cell r="CQ43">
            <v>1.2813374005714933</v>
          </cell>
          <cell r="CR43">
            <v>14.66</v>
          </cell>
          <cell r="CS43">
            <v>9.98</v>
          </cell>
          <cell r="CT43">
            <v>4.83</v>
          </cell>
          <cell r="CU43">
            <v>0</v>
          </cell>
          <cell r="CV43">
            <v>159.5934885562624</v>
          </cell>
        </row>
        <row r="44">
          <cell r="K44" t="str">
            <v>ExportWelspun USAEsplamaUSAHand41x71L</v>
          </cell>
          <cell r="L44">
            <v>0</v>
          </cell>
          <cell r="M44">
            <v>161.93</v>
          </cell>
          <cell r="N44">
            <v>0</v>
          </cell>
          <cell r="O44">
            <v>21.1</v>
          </cell>
          <cell r="P44">
            <v>25.036999999999999</v>
          </cell>
          <cell r="Q44">
            <v>13.23</v>
          </cell>
          <cell r="R44">
            <v>0</v>
          </cell>
          <cell r="S44">
            <v>0</v>
          </cell>
          <cell r="T44">
            <v>221.297</v>
          </cell>
          <cell r="U44">
            <v>210.23214999999999</v>
          </cell>
          <cell r="V44">
            <v>2.5000000000000001E-3</v>
          </cell>
          <cell r="W44">
            <v>0</v>
          </cell>
          <cell r="X44">
            <v>0</v>
          </cell>
          <cell r="Y44">
            <v>-2.5000000000000001E-2</v>
          </cell>
          <cell r="Z44">
            <v>5.0000000000000044E-2</v>
          </cell>
          <cell r="AA44">
            <v>1.4999999999999999E-2</v>
          </cell>
          <cell r="AB44">
            <v>0.01</v>
          </cell>
          <cell r="AC44">
            <v>0.526897619047619</v>
          </cell>
          <cell r="AD44">
            <v>0</v>
          </cell>
          <cell r="AE44">
            <v>0</v>
          </cell>
          <cell r="AF44">
            <v>-0.52750000000000008</v>
          </cell>
          <cell r="AG44">
            <v>11.064850000000011</v>
          </cell>
          <cell r="AH44">
            <v>3.2015048223350253</v>
          </cell>
          <cell r="AI44">
            <v>2.1235570707070708</v>
          </cell>
          <cell r="AJ44">
            <v>16.389309512089724</v>
          </cell>
          <cell r="AK44">
            <v>226.6214595120897</v>
          </cell>
          <cell r="AL44" t="str">
            <v>2/20  Comb</v>
          </cell>
          <cell r="AM44">
            <v>0</v>
          </cell>
          <cell r="AN44" t="str">
            <v>2/30  KC</v>
          </cell>
          <cell r="AO44" t="str">
            <v xml:space="preserve">1/16OE  </v>
          </cell>
          <cell r="AP44" t="str">
            <v>2/20  Gas Mer</v>
          </cell>
          <cell r="AQ44">
            <v>0</v>
          </cell>
          <cell r="AR44">
            <v>0</v>
          </cell>
          <cell r="AS44">
            <v>116.5</v>
          </cell>
          <cell r="AT44">
            <v>0</v>
          </cell>
          <cell r="AU44">
            <v>118.5</v>
          </cell>
          <cell r="AV44">
            <v>77.75</v>
          </cell>
          <cell r="AW44">
            <v>174</v>
          </cell>
          <cell r="AX44">
            <v>0</v>
          </cell>
          <cell r="AY44">
            <v>0</v>
          </cell>
          <cell r="AZ44">
            <v>18.864845000000003</v>
          </cell>
          <cell r="BA44">
            <v>2.5003500000000005</v>
          </cell>
          <cell r="BB44">
            <v>1.9466267499999999</v>
          </cell>
          <cell r="BC44">
            <v>2.3020200000000002</v>
          </cell>
          <cell r="BD44">
            <v>0</v>
          </cell>
          <cell r="BE44">
            <v>6.09853375E-2</v>
          </cell>
          <cell r="BF44">
            <v>0</v>
          </cell>
          <cell r="BI44">
            <v>0</v>
          </cell>
          <cell r="BJ44">
            <v>0.37055557861675131</v>
          </cell>
          <cell r="BK44">
            <v>0.24578939053030308</v>
          </cell>
          <cell r="BL44">
            <v>0.6773303066470544</v>
          </cell>
          <cell r="BM44">
            <v>-1.3172440476190475E-2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-8.0037620558375641E-2</v>
          </cell>
          <cell r="BS44">
            <v>0</v>
          </cell>
          <cell r="BT44">
            <v>-9.3210061034566111E-2</v>
          </cell>
          <cell r="BU44">
            <v>118.80491853322484</v>
          </cell>
          <cell r="BV44">
            <v>-0.3616751269035533</v>
          </cell>
          <cell r="BW44">
            <v>118.44324340632129</v>
          </cell>
          <cell r="BX44">
            <v>125.05780898234195</v>
          </cell>
          <cell r="BY44">
            <v>-0.38071065989847719</v>
          </cell>
          <cell r="BZ44">
            <v>124.67709832244347</v>
          </cell>
          <cell r="CA44">
            <v>125.05780898234195</v>
          </cell>
          <cell r="CB44">
            <v>-0.44336730150248721</v>
          </cell>
          <cell r="CC44">
            <v>124.61444168083946</v>
          </cell>
          <cell r="CD44">
            <v>0</v>
          </cell>
          <cell r="CE44">
            <v>200</v>
          </cell>
          <cell r="CF44">
            <v>0</v>
          </cell>
          <cell r="CG44">
            <v>0.52750000000000008</v>
          </cell>
          <cell r="CH44">
            <v>140</v>
          </cell>
          <cell r="CI44">
            <v>0.35127833682907211</v>
          </cell>
          <cell r="CJ44">
            <v>0.35127833682907211</v>
          </cell>
          <cell r="CK44">
            <v>0.69321937676991841</v>
          </cell>
          <cell r="CL44">
            <v>9.0328715184618519E-2</v>
          </cell>
          <cell r="CM44">
            <v>2.8421052631578947</v>
          </cell>
          <cell r="CN44">
            <v>3.6256533551124317</v>
          </cell>
          <cell r="CO44">
            <v>1.4403558161774974E-2</v>
          </cell>
          <cell r="CP44">
            <v>1.2526315789473685</v>
          </cell>
          <cell r="CQ44">
            <v>1.2670351371091435</v>
          </cell>
          <cell r="CR44">
            <v>1.21</v>
          </cell>
          <cell r="CS44">
            <v>9.81</v>
          </cell>
          <cell r="CT44">
            <v>10.32</v>
          </cell>
          <cell r="CU44">
            <v>0</v>
          </cell>
          <cell r="CV44">
            <v>151.1984085098901</v>
          </cell>
        </row>
        <row r="45">
          <cell r="K45" t="str">
            <v>ExportWelspun USAEsplamaUSAHand41x71M</v>
          </cell>
          <cell r="L45">
            <v>0</v>
          </cell>
          <cell r="M45">
            <v>161.93</v>
          </cell>
          <cell r="N45">
            <v>0</v>
          </cell>
          <cell r="O45">
            <v>21.1</v>
          </cell>
          <cell r="P45">
            <v>25.036999999999999</v>
          </cell>
          <cell r="Q45">
            <v>13.23</v>
          </cell>
          <cell r="R45">
            <v>0</v>
          </cell>
          <cell r="S45">
            <v>0</v>
          </cell>
          <cell r="T45">
            <v>221.297</v>
          </cell>
          <cell r="U45">
            <v>210.23214999999999</v>
          </cell>
          <cell r="V45">
            <v>2.5000000000000001E-3</v>
          </cell>
          <cell r="W45">
            <v>0</v>
          </cell>
          <cell r="X45">
            <v>0</v>
          </cell>
          <cell r="Y45">
            <v>-2.5000000000000001E-2</v>
          </cell>
          <cell r="Z45">
            <v>5.0000000000000044E-2</v>
          </cell>
          <cell r="AA45">
            <v>1.4999999999999999E-2</v>
          </cell>
          <cell r="AB45">
            <v>0.01</v>
          </cell>
          <cell r="AC45">
            <v>0.526897619047619</v>
          </cell>
          <cell r="AD45">
            <v>0</v>
          </cell>
          <cell r="AE45">
            <v>0</v>
          </cell>
          <cell r="AF45">
            <v>-0.52750000000000008</v>
          </cell>
          <cell r="AG45">
            <v>11.064850000000011</v>
          </cell>
          <cell r="AH45">
            <v>3.2015048223350253</v>
          </cell>
          <cell r="AI45">
            <v>2.1235570707070708</v>
          </cell>
          <cell r="AJ45">
            <v>16.389309512089724</v>
          </cell>
          <cell r="AK45">
            <v>226.6214595120897</v>
          </cell>
          <cell r="AL45" t="str">
            <v>2/20  Comb</v>
          </cell>
          <cell r="AM45">
            <v>0</v>
          </cell>
          <cell r="AN45" t="str">
            <v>2/30  KC</v>
          </cell>
          <cell r="AO45" t="str">
            <v xml:space="preserve">1/16OE  </v>
          </cell>
          <cell r="AP45" t="str">
            <v>2/20  Gas Mer</v>
          </cell>
          <cell r="AQ45">
            <v>0</v>
          </cell>
          <cell r="AR45">
            <v>0</v>
          </cell>
          <cell r="AS45">
            <v>116.5</v>
          </cell>
          <cell r="AT45">
            <v>0</v>
          </cell>
          <cell r="AU45">
            <v>118.5</v>
          </cell>
          <cell r="AV45">
            <v>77.75</v>
          </cell>
          <cell r="AW45">
            <v>174</v>
          </cell>
          <cell r="AX45">
            <v>0</v>
          </cell>
          <cell r="AY45">
            <v>0</v>
          </cell>
          <cell r="AZ45">
            <v>18.864845000000003</v>
          </cell>
          <cell r="BA45">
            <v>2.5003500000000005</v>
          </cell>
          <cell r="BB45">
            <v>1.9466267499999999</v>
          </cell>
          <cell r="BC45">
            <v>2.3020200000000002</v>
          </cell>
          <cell r="BD45">
            <v>0</v>
          </cell>
          <cell r="BE45">
            <v>6.09853375E-2</v>
          </cell>
          <cell r="BF45">
            <v>0</v>
          </cell>
          <cell r="BI45">
            <v>0</v>
          </cell>
          <cell r="BJ45">
            <v>0.37055557861675131</v>
          </cell>
          <cell r="BK45">
            <v>0.24578939053030308</v>
          </cell>
          <cell r="BL45">
            <v>0.6773303066470544</v>
          </cell>
          <cell r="BM45">
            <v>-1.3172440476190475E-2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-8.0037620558375641E-2</v>
          </cell>
          <cell r="BS45">
            <v>0</v>
          </cell>
          <cell r="BT45">
            <v>-9.3210061034566111E-2</v>
          </cell>
          <cell r="BU45">
            <v>118.80491853322484</v>
          </cell>
          <cell r="BV45">
            <v>-0.3616751269035533</v>
          </cell>
          <cell r="BW45">
            <v>118.44324340632129</v>
          </cell>
          <cell r="BX45">
            <v>125.05780898234195</v>
          </cell>
          <cell r="BY45">
            <v>-0.38071065989847719</v>
          </cell>
          <cell r="BZ45">
            <v>124.67709832244347</v>
          </cell>
          <cell r="CA45">
            <v>125.05780898234195</v>
          </cell>
          <cell r="CB45">
            <v>-0.44336730150248721</v>
          </cell>
          <cell r="CC45">
            <v>124.61444168083946</v>
          </cell>
          <cell r="CD45">
            <v>0</v>
          </cell>
          <cell r="CE45">
            <v>200</v>
          </cell>
          <cell r="CF45">
            <v>0</v>
          </cell>
          <cell r="CG45">
            <v>0.52750000000000008</v>
          </cell>
          <cell r="CH45">
            <v>140</v>
          </cell>
          <cell r="CI45">
            <v>0.35127833682907211</v>
          </cell>
          <cell r="CJ45">
            <v>0.35127833682907211</v>
          </cell>
          <cell r="CK45">
            <v>0.69321937676991841</v>
          </cell>
          <cell r="CL45">
            <v>9.0328715184618519E-2</v>
          </cell>
          <cell r="CM45">
            <v>2.8421052631578947</v>
          </cell>
          <cell r="CN45">
            <v>3.6256533551124317</v>
          </cell>
          <cell r="CO45">
            <v>1.4403558161774974E-2</v>
          </cell>
          <cell r="CP45">
            <v>1.2526315789473685</v>
          </cell>
          <cell r="CQ45">
            <v>1.2670351371091435</v>
          </cell>
          <cell r="CR45">
            <v>4.22</v>
          </cell>
          <cell r="CS45">
            <v>9.7200000000000006</v>
          </cell>
          <cell r="CT45">
            <v>10.32</v>
          </cell>
          <cell r="CU45">
            <v>0</v>
          </cell>
          <cell r="CV45">
            <v>154.11840850989009</v>
          </cell>
        </row>
        <row r="46">
          <cell r="K46" t="str">
            <v>ExportWelspun USAEsplamaUSAHand41x71D</v>
          </cell>
          <cell r="L46">
            <v>0</v>
          </cell>
          <cell r="M46">
            <v>161.93</v>
          </cell>
          <cell r="N46">
            <v>0</v>
          </cell>
          <cell r="O46">
            <v>21.1</v>
          </cell>
          <cell r="P46">
            <v>25.036999999999999</v>
          </cell>
          <cell r="Q46">
            <v>13.23</v>
          </cell>
          <cell r="R46">
            <v>0</v>
          </cell>
          <cell r="S46">
            <v>0</v>
          </cell>
          <cell r="T46">
            <v>221.297</v>
          </cell>
          <cell r="U46">
            <v>210.23214999999999</v>
          </cell>
          <cell r="V46">
            <v>2.5000000000000001E-3</v>
          </cell>
          <cell r="W46">
            <v>0</v>
          </cell>
          <cell r="X46">
            <v>0</v>
          </cell>
          <cell r="Y46">
            <v>-2.5000000000000001E-2</v>
          </cell>
          <cell r="Z46">
            <v>5.0000000000000044E-2</v>
          </cell>
          <cell r="AA46">
            <v>1.4999999999999999E-2</v>
          </cell>
          <cell r="AB46">
            <v>0.01</v>
          </cell>
          <cell r="AC46">
            <v>0.526897619047619</v>
          </cell>
          <cell r="AD46">
            <v>0</v>
          </cell>
          <cell r="AE46">
            <v>0</v>
          </cell>
          <cell r="AF46">
            <v>-0.52750000000000008</v>
          </cell>
          <cell r="AG46">
            <v>11.064850000000011</v>
          </cell>
          <cell r="AH46">
            <v>3.2015048223350253</v>
          </cell>
          <cell r="AI46">
            <v>2.1235570707070708</v>
          </cell>
          <cell r="AJ46">
            <v>16.389309512089724</v>
          </cell>
          <cell r="AK46">
            <v>226.6214595120897</v>
          </cell>
          <cell r="AL46" t="str">
            <v>2/20  Comb</v>
          </cell>
          <cell r="AM46">
            <v>0</v>
          </cell>
          <cell r="AN46" t="str">
            <v>2/30  KC</v>
          </cell>
          <cell r="AO46" t="str">
            <v xml:space="preserve">1/16OE  </v>
          </cell>
          <cell r="AP46" t="str">
            <v>2/20  Gas Mer</v>
          </cell>
          <cell r="AQ46">
            <v>0</v>
          </cell>
          <cell r="AR46">
            <v>0</v>
          </cell>
          <cell r="AS46">
            <v>116.5</v>
          </cell>
          <cell r="AT46">
            <v>0</v>
          </cell>
          <cell r="AU46">
            <v>118.5</v>
          </cell>
          <cell r="AV46">
            <v>77.75</v>
          </cell>
          <cell r="AW46">
            <v>174</v>
          </cell>
          <cell r="AX46">
            <v>0</v>
          </cell>
          <cell r="AY46">
            <v>0</v>
          </cell>
          <cell r="AZ46">
            <v>18.864845000000003</v>
          </cell>
          <cell r="BA46">
            <v>2.5003500000000005</v>
          </cell>
          <cell r="BB46">
            <v>1.9466267499999999</v>
          </cell>
          <cell r="BC46">
            <v>2.3020200000000002</v>
          </cell>
          <cell r="BD46">
            <v>0</v>
          </cell>
          <cell r="BE46">
            <v>6.09853375E-2</v>
          </cell>
          <cell r="BF46">
            <v>0</v>
          </cell>
          <cell r="BI46">
            <v>0</v>
          </cell>
          <cell r="BJ46">
            <v>0.37055557861675131</v>
          </cell>
          <cell r="BK46">
            <v>0.24578939053030308</v>
          </cell>
          <cell r="BL46">
            <v>0.6773303066470544</v>
          </cell>
          <cell r="BM46">
            <v>-1.3172440476190475E-2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-8.0037620558375641E-2</v>
          </cell>
          <cell r="BS46">
            <v>0</v>
          </cell>
          <cell r="BT46">
            <v>-9.3210061034566111E-2</v>
          </cell>
          <cell r="BU46">
            <v>118.80491853322484</v>
          </cell>
          <cell r="BV46">
            <v>-0.3616751269035533</v>
          </cell>
          <cell r="BW46">
            <v>118.44324340632129</v>
          </cell>
          <cell r="BX46">
            <v>125.05780898234195</v>
          </cell>
          <cell r="BY46">
            <v>-0.38071065989847719</v>
          </cell>
          <cell r="BZ46">
            <v>124.67709832244347</v>
          </cell>
          <cell r="CA46">
            <v>125.05780898234195</v>
          </cell>
          <cell r="CB46">
            <v>-0.44336730150248721</v>
          </cell>
          <cell r="CC46">
            <v>124.61444168083946</v>
          </cell>
          <cell r="CD46">
            <v>0</v>
          </cell>
          <cell r="CE46">
            <v>200</v>
          </cell>
          <cell r="CF46">
            <v>0</v>
          </cell>
          <cell r="CG46">
            <v>0.52750000000000008</v>
          </cell>
          <cell r="CH46">
            <v>140</v>
          </cell>
          <cell r="CI46">
            <v>0.35127833682907211</v>
          </cell>
          <cell r="CJ46">
            <v>0.35127833682907211</v>
          </cell>
          <cell r="CK46">
            <v>0.69321937676991841</v>
          </cell>
          <cell r="CL46">
            <v>9.0328715184618519E-2</v>
          </cell>
          <cell r="CM46">
            <v>2.8421052631578947</v>
          </cell>
          <cell r="CN46">
            <v>3.6256533551124317</v>
          </cell>
          <cell r="CO46">
            <v>1.4403558161774974E-2</v>
          </cell>
          <cell r="CP46">
            <v>1.2526315789473685</v>
          </cell>
          <cell r="CQ46">
            <v>1.2670351371091435</v>
          </cell>
          <cell r="CR46">
            <v>14.66</v>
          </cell>
          <cell r="CS46">
            <v>9.98</v>
          </cell>
          <cell r="CT46">
            <v>10.32</v>
          </cell>
          <cell r="CU46">
            <v>0</v>
          </cell>
          <cell r="CV46">
            <v>164.81840850989011</v>
          </cell>
        </row>
        <row r="47">
          <cell r="K47" t="str">
            <v>ExportWelspun USAEsplamaUSAWash33x33L</v>
          </cell>
          <cell r="L47">
            <v>0</v>
          </cell>
          <cell r="M47">
            <v>52.43</v>
          </cell>
          <cell r="N47">
            <v>0</v>
          </cell>
          <cell r="O47">
            <v>8.92</v>
          </cell>
          <cell r="P47">
            <v>9.1739999999999995</v>
          </cell>
          <cell r="Q47">
            <v>9.4789999999999992</v>
          </cell>
          <cell r="R47">
            <v>0</v>
          </cell>
          <cell r="S47">
            <v>0</v>
          </cell>
          <cell r="T47">
            <v>80.003</v>
          </cell>
          <cell r="U47">
            <v>76.002849999999995</v>
          </cell>
          <cell r="V47">
            <v>2.5000000000000001E-3</v>
          </cell>
          <cell r="W47">
            <v>0</v>
          </cell>
          <cell r="X47">
            <v>0</v>
          </cell>
          <cell r="Y47">
            <v>-2.5000000000000001E-2</v>
          </cell>
          <cell r="Z47">
            <v>5.0000000000000044E-2</v>
          </cell>
          <cell r="AA47">
            <v>1.4999999999999999E-2</v>
          </cell>
          <cell r="AB47">
            <v>0.01</v>
          </cell>
          <cell r="AC47">
            <v>0.19048333333333334</v>
          </cell>
          <cell r="AD47">
            <v>0</v>
          </cell>
          <cell r="AE47">
            <v>0</v>
          </cell>
          <cell r="AF47">
            <v>-0.223</v>
          </cell>
          <cell r="AG47">
            <v>4.0001500000000032</v>
          </cell>
          <cell r="AH47">
            <v>1.1574038071065988</v>
          </cell>
          <cell r="AI47">
            <v>0.76770555555555553</v>
          </cell>
          <cell r="AJ47">
            <v>5.8927426959954916</v>
          </cell>
          <cell r="AK47">
            <v>81.895592695995489</v>
          </cell>
          <cell r="AL47" t="str">
            <v>2/20  Comb</v>
          </cell>
          <cell r="AM47">
            <v>0</v>
          </cell>
          <cell r="AN47" t="str">
            <v>2/30  KC</v>
          </cell>
          <cell r="AO47" t="str">
            <v xml:space="preserve">1/16OE  </v>
          </cell>
          <cell r="AP47" t="str">
            <v>2/20  Gas Mer</v>
          </cell>
          <cell r="AQ47">
            <v>0</v>
          </cell>
          <cell r="AR47">
            <v>0</v>
          </cell>
          <cell r="AS47">
            <v>116.5</v>
          </cell>
          <cell r="AT47">
            <v>0</v>
          </cell>
          <cell r="AU47">
            <v>118.5</v>
          </cell>
          <cell r="AV47">
            <v>77.75</v>
          </cell>
          <cell r="AW47">
            <v>174</v>
          </cell>
          <cell r="AX47">
            <v>0</v>
          </cell>
          <cell r="AY47">
            <v>0</v>
          </cell>
          <cell r="AZ47">
            <v>6.1080950000000005</v>
          </cell>
          <cell r="BA47">
            <v>1.0570200000000001</v>
          </cell>
          <cell r="BB47">
            <v>0.71327850000000004</v>
          </cell>
          <cell r="BC47">
            <v>1.6493459999999998</v>
          </cell>
          <cell r="BD47">
            <v>0</v>
          </cell>
          <cell r="BE47">
            <v>2.268509404761905E-2</v>
          </cell>
          <cell r="BF47">
            <v>0</v>
          </cell>
          <cell r="BI47">
            <v>0</v>
          </cell>
          <cell r="BJ47">
            <v>0.1378378557106599</v>
          </cell>
          <cell r="BK47">
            <v>9.1427803282828277E-2</v>
          </cell>
          <cell r="BL47">
            <v>0.25195075304110726</v>
          </cell>
          <cell r="BM47">
            <v>-4.7620833333333326E-3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-2.893509517766497E-2</v>
          </cell>
          <cell r="BS47">
            <v>0</v>
          </cell>
          <cell r="BT47">
            <v>-3.36971785109983E-2</v>
          </cell>
          <cell r="BU47">
            <v>122.24154410510991</v>
          </cell>
          <cell r="BV47">
            <v>-0.36167512690355319</v>
          </cell>
          <cell r="BW47">
            <v>121.87986897820636</v>
          </cell>
          <cell r="BX47">
            <v>128.67530958432624</v>
          </cell>
          <cell r="BY47">
            <v>-0.38071065989847708</v>
          </cell>
          <cell r="BZ47">
            <v>128.29459892442776</v>
          </cell>
          <cell r="CA47">
            <v>128.67530958432624</v>
          </cell>
          <cell r="CB47">
            <v>-0.4433673015024871</v>
          </cell>
          <cell r="CC47">
            <v>128.23194228282375</v>
          </cell>
          <cell r="CD47">
            <v>0</v>
          </cell>
          <cell r="CE47">
            <v>200</v>
          </cell>
          <cell r="CF47">
            <v>0</v>
          </cell>
          <cell r="CG47">
            <v>0.223</v>
          </cell>
          <cell r="CH47">
            <v>140</v>
          </cell>
          <cell r="CI47">
            <v>0.41077406965659841</v>
          </cell>
          <cell r="CJ47">
            <v>0.41077406965659841</v>
          </cell>
          <cell r="CK47">
            <v>0.62085829676123994</v>
          </cell>
          <cell r="CL47">
            <v>0.10562761791169673</v>
          </cell>
          <cell r="CM47">
            <v>2.8421052631578947</v>
          </cell>
          <cell r="CN47">
            <v>3.5685911778308315</v>
          </cell>
          <cell r="CO47">
            <v>1.2900055721594653E-2</v>
          </cell>
          <cell r="CP47">
            <v>1.2526315789473688</v>
          </cell>
          <cell r="CQ47">
            <v>1.2655316346689633</v>
          </cell>
          <cell r="CR47">
            <v>1.21</v>
          </cell>
          <cell r="CS47">
            <v>9.81</v>
          </cell>
          <cell r="CT47">
            <v>25.14</v>
          </cell>
          <cell r="CU47">
            <v>0</v>
          </cell>
          <cell r="CV47">
            <v>169.63683916498016</v>
          </cell>
        </row>
        <row r="48">
          <cell r="K48" t="str">
            <v>ExportWelspun USAEsplamaUSAWash33x33M</v>
          </cell>
          <cell r="L48">
            <v>0</v>
          </cell>
          <cell r="M48">
            <v>52.43</v>
          </cell>
          <cell r="N48">
            <v>0</v>
          </cell>
          <cell r="O48">
            <v>8.92</v>
          </cell>
          <cell r="P48">
            <v>9.1739999999999995</v>
          </cell>
          <cell r="Q48">
            <v>9.4789999999999992</v>
          </cell>
          <cell r="R48">
            <v>0</v>
          </cell>
          <cell r="S48">
            <v>0</v>
          </cell>
          <cell r="T48">
            <v>80.003</v>
          </cell>
          <cell r="U48">
            <v>76.002849999999995</v>
          </cell>
          <cell r="V48">
            <v>2.5000000000000001E-3</v>
          </cell>
          <cell r="W48">
            <v>0</v>
          </cell>
          <cell r="X48">
            <v>0</v>
          </cell>
          <cell r="Y48">
            <v>-2.5000000000000001E-2</v>
          </cell>
          <cell r="Z48">
            <v>5.0000000000000044E-2</v>
          </cell>
          <cell r="AA48">
            <v>1.4999999999999999E-2</v>
          </cell>
          <cell r="AB48">
            <v>0.01</v>
          </cell>
          <cell r="AC48">
            <v>0.19048333333333334</v>
          </cell>
          <cell r="AD48">
            <v>0</v>
          </cell>
          <cell r="AE48">
            <v>0</v>
          </cell>
          <cell r="AF48">
            <v>-0.223</v>
          </cell>
          <cell r="AG48">
            <v>4.0001500000000032</v>
          </cell>
          <cell r="AH48">
            <v>1.1574038071065988</v>
          </cell>
          <cell r="AI48">
            <v>0.76770555555555553</v>
          </cell>
          <cell r="AJ48">
            <v>5.8927426959954916</v>
          </cell>
          <cell r="AK48">
            <v>81.895592695995489</v>
          </cell>
          <cell r="AL48" t="str">
            <v>2/20  Comb</v>
          </cell>
          <cell r="AM48">
            <v>0</v>
          </cell>
          <cell r="AN48" t="str">
            <v>2/30  KC</v>
          </cell>
          <cell r="AO48" t="str">
            <v xml:space="preserve">1/16OE  </v>
          </cell>
          <cell r="AP48" t="str">
            <v>2/20  Gas Mer</v>
          </cell>
          <cell r="AQ48">
            <v>0</v>
          </cell>
          <cell r="AR48">
            <v>0</v>
          </cell>
          <cell r="AS48">
            <v>116.5</v>
          </cell>
          <cell r="AT48">
            <v>0</v>
          </cell>
          <cell r="AU48">
            <v>118.5</v>
          </cell>
          <cell r="AV48">
            <v>77.75</v>
          </cell>
          <cell r="AW48">
            <v>174</v>
          </cell>
          <cell r="AX48">
            <v>0</v>
          </cell>
          <cell r="AY48">
            <v>0</v>
          </cell>
          <cell r="AZ48">
            <v>6.1080950000000005</v>
          </cell>
          <cell r="BA48">
            <v>1.0570200000000001</v>
          </cell>
          <cell r="BB48">
            <v>0.71327850000000004</v>
          </cell>
          <cell r="BC48">
            <v>1.6493459999999998</v>
          </cell>
          <cell r="BD48">
            <v>0</v>
          </cell>
          <cell r="BE48">
            <v>2.268509404761905E-2</v>
          </cell>
          <cell r="BF48">
            <v>0</v>
          </cell>
          <cell r="BI48">
            <v>0</v>
          </cell>
          <cell r="BJ48">
            <v>0.1378378557106599</v>
          </cell>
          <cell r="BK48">
            <v>9.1427803282828277E-2</v>
          </cell>
          <cell r="BL48">
            <v>0.25195075304110726</v>
          </cell>
          <cell r="BM48">
            <v>-4.7620833333333326E-3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-2.893509517766497E-2</v>
          </cell>
          <cell r="BS48">
            <v>0</v>
          </cell>
          <cell r="BT48">
            <v>-3.36971785109983E-2</v>
          </cell>
          <cell r="BU48">
            <v>122.24154410510991</v>
          </cell>
          <cell r="BV48">
            <v>-0.36167512690355319</v>
          </cell>
          <cell r="BW48">
            <v>121.87986897820636</v>
          </cell>
          <cell r="BX48">
            <v>128.67530958432624</v>
          </cell>
          <cell r="BY48">
            <v>-0.38071065989847708</v>
          </cell>
          <cell r="BZ48">
            <v>128.29459892442776</v>
          </cell>
          <cell r="CA48">
            <v>128.67530958432624</v>
          </cell>
          <cell r="CB48">
            <v>-0.4433673015024871</v>
          </cell>
          <cell r="CC48">
            <v>128.23194228282375</v>
          </cell>
          <cell r="CD48">
            <v>0</v>
          </cell>
          <cell r="CE48">
            <v>200</v>
          </cell>
          <cell r="CF48">
            <v>0</v>
          </cell>
          <cell r="CG48">
            <v>0.223</v>
          </cell>
          <cell r="CH48">
            <v>140</v>
          </cell>
          <cell r="CI48">
            <v>0.41077406965659841</v>
          </cell>
          <cell r="CJ48">
            <v>0.41077406965659841</v>
          </cell>
          <cell r="CK48">
            <v>0.62085829676123994</v>
          </cell>
          <cell r="CL48">
            <v>0.10562761791169673</v>
          </cell>
          <cell r="CM48">
            <v>2.8421052631578947</v>
          </cell>
          <cell r="CN48">
            <v>3.5685911778308315</v>
          </cell>
          <cell r="CO48">
            <v>1.2900055721594653E-2</v>
          </cell>
          <cell r="CP48">
            <v>1.2526315789473688</v>
          </cell>
          <cell r="CQ48">
            <v>1.2655316346689633</v>
          </cell>
          <cell r="CR48">
            <v>4.22</v>
          </cell>
          <cell r="CS48">
            <v>9.7200000000000006</v>
          </cell>
          <cell r="CT48">
            <v>25.14</v>
          </cell>
          <cell r="CU48">
            <v>0</v>
          </cell>
          <cell r="CV48">
            <v>172.55683916498015</v>
          </cell>
        </row>
        <row r="49">
          <cell r="K49" t="str">
            <v>ExportWelspun USAEsplamaUSAWash33x33D</v>
          </cell>
          <cell r="L49">
            <v>0</v>
          </cell>
          <cell r="M49">
            <v>52.43</v>
          </cell>
          <cell r="N49">
            <v>0</v>
          </cell>
          <cell r="O49">
            <v>8.92</v>
          </cell>
          <cell r="P49">
            <v>9.1739999999999995</v>
          </cell>
          <cell r="Q49">
            <v>9.4789999999999992</v>
          </cell>
          <cell r="R49">
            <v>0</v>
          </cell>
          <cell r="S49">
            <v>0</v>
          </cell>
          <cell r="T49">
            <v>80.003</v>
          </cell>
          <cell r="U49">
            <v>76.002849999999995</v>
          </cell>
          <cell r="V49">
            <v>2.5000000000000001E-3</v>
          </cell>
          <cell r="W49">
            <v>0</v>
          </cell>
          <cell r="X49">
            <v>0</v>
          </cell>
          <cell r="Y49">
            <v>-2.5000000000000001E-2</v>
          </cell>
          <cell r="Z49">
            <v>5.0000000000000044E-2</v>
          </cell>
          <cell r="AA49">
            <v>1.4999999999999999E-2</v>
          </cell>
          <cell r="AB49">
            <v>0.01</v>
          </cell>
          <cell r="AC49">
            <v>0.19048333333333334</v>
          </cell>
          <cell r="AD49">
            <v>0</v>
          </cell>
          <cell r="AE49">
            <v>0</v>
          </cell>
          <cell r="AF49">
            <v>-0.223</v>
          </cell>
          <cell r="AG49">
            <v>4.0001500000000032</v>
          </cell>
          <cell r="AH49">
            <v>1.1574038071065988</v>
          </cell>
          <cell r="AI49">
            <v>0.76770555555555553</v>
          </cell>
          <cell r="AJ49">
            <v>5.8927426959954916</v>
          </cell>
          <cell r="AK49">
            <v>81.895592695995489</v>
          </cell>
          <cell r="AL49" t="str">
            <v>2/20  Comb</v>
          </cell>
          <cell r="AM49">
            <v>0</v>
          </cell>
          <cell r="AN49" t="str">
            <v>2/30  KC</v>
          </cell>
          <cell r="AO49" t="str">
            <v xml:space="preserve">1/16OE  </v>
          </cell>
          <cell r="AP49" t="str">
            <v>2/20  Gas Mer</v>
          </cell>
          <cell r="AQ49">
            <v>0</v>
          </cell>
          <cell r="AR49">
            <v>0</v>
          </cell>
          <cell r="AS49">
            <v>116.5</v>
          </cell>
          <cell r="AT49">
            <v>0</v>
          </cell>
          <cell r="AU49">
            <v>118.5</v>
          </cell>
          <cell r="AV49">
            <v>77.75</v>
          </cell>
          <cell r="AW49">
            <v>174</v>
          </cell>
          <cell r="AX49">
            <v>0</v>
          </cell>
          <cell r="AY49">
            <v>0</v>
          </cell>
          <cell r="AZ49">
            <v>6.1080950000000005</v>
          </cell>
          <cell r="BA49">
            <v>1.0570200000000001</v>
          </cell>
          <cell r="BB49">
            <v>0.71327850000000004</v>
          </cell>
          <cell r="BC49">
            <v>1.6493459999999998</v>
          </cell>
          <cell r="BD49">
            <v>0</v>
          </cell>
          <cell r="BE49">
            <v>2.268509404761905E-2</v>
          </cell>
          <cell r="BF49">
            <v>0</v>
          </cell>
          <cell r="BI49">
            <v>0</v>
          </cell>
          <cell r="BJ49">
            <v>0.1378378557106599</v>
          </cell>
          <cell r="BK49">
            <v>9.1427803282828277E-2</v>
          </cell>
          <cell r="BL49">
            <v>0.25195075304110726</v>
          </cell>
          <cell r="BM49">
            <v>-4.7620833333333326E-3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-2.893509517766497E-2</v>
          </cell>
          <cell r="BS49">
            <v>0</v>
          </cell>
          <cell r="BT49">
            <v>-3.36971785109983E-2</v>
          </cell>
          <cell r="BU49">
            <v>122.24154410510991</v>
          </cell>
          <cell r="BV49">
            <v>-0.36167512690355319</v>
          </cell>
          <cell r="BW49">
            <v>121.87986897820636</v>
          </cell>
          <cell r="BX49">
            <v>128.67530958432624</v>
          </cell>
          <cell r="BY49">
            <v>-0.38071065989847708</v>
          </cell>
          <cell r="BZ49">
            <v>128.29459892442776</v>
          </cell>
          <cell r="CA49">
            <v>128.67530958432624</v>
          </cell>
          <cell r="CB49">
            <v>-0.4433673015024871</v>
          </cell>
          <cell r="CC49">
            <v>128.23194228282375</v>
          </cell>
          <cell r="CD49">
            <v>0</v>
          </cell>
          <cell r="CE49">
            <v>200</v>
          </cell>
          <cell r="CF49">
            <v>0</v>
          </cell>
          <cell r="CG49">
            <v>0.223</v>
          </cell>
          <cell r="CH49">
            <v>140</v>
          </cell>
          <cell r="CI49">
            <v>0.41077406965659841</v>
          </cell>
          <cell r="CJ49">
            <v>0.41077406965659841</v>
          </cell>
          <cell r="CK49">
            <v>0.62085829676123994</v>
          </cell>
          <cell r="CL49">
            <v>0.10562761791169673</v>
          </cell>
          <cell r="CM49">
            <v>2.8421052631578947</v>
          </cell>
          <cell r="CN49">
            <v>3.5685911778308315</v>
          </cell>
          <cell r="CO49">
            <v>1.2900055721594653E-2</v>
          </cell>
          <cell r="CP49">
            <v>1.2526315789473688</v>
          </cell>
          <cell r="CQ49">
            <v>1.2655316346689633</v>
          </cell>
          <cell r="CR49">
            <v>14.66</v>
          </cell>
          <cell r="CS49">
            <v>9.98</v>
          </cell>
          <cell r="CT49">
            <v>25.14</v>
          </cell>
          <cell r="CU49">
            <v>0</v>
          </cell>
          <cell r="CV49">
            <v>183.25683916498016</v>
          </cell>
        </row>
        <row r="50">
          <cell r="K50" t="str">
            <v>ExportLNTManorUSABath76x147L</v>
          </cell>
          <cell r="L50">
            <v>0</v>
          </cell>
          <cell r="M50">
            <v>501.9</v>
          </cell>
          <cell r="N50">
            <v>0</v>
          </cell>
          <cell r="O50">
            <v>142.19999999999999</v>
          </cell>
          <cell r="P50">
            <v>92.114000000000004</v>
          </cell>
          <cell r="Q50">
            <v>32.08</v>
          </cell>
          <cell r="R50">
            <v>0</v>
          </cell>
          <cell r="S50">
            <v>0</v>
          </cell>
          <cell r="T50">
            <v>768.29399999999998</v>
          </cell>
          <cell r="U50">
            <v>718.35489000000007</v>
          </cell>
          <cell r="V50">
            <v>2.5000000000000001E-3</v>
          </cell>
          <cell r="W50">
            <v>0</v>
          </cell>
          <cell r="X50">
            <v>-1.3999999999999999E-2</v>
          </cell>
          <cell r="Y50">
            <v>-2.5000000000000001E-2</v>
          </cell>
          <cell r="Z50">
            <v>6.4999999999999836E-2</v>
          </cell>
          <cell r="AA50">
            <v>1.4999999999999999E-2</v>
          </cell>
          <cell r="AB50">
            <v>0.01</v>
          </cell>
          <cell r="AC50">
            <v>1.800388195488722</v>
          </cell>
          <cell r="AD50">
            <v>0</v>
          </cell>
          <cell r="AE50">
            <v>-7.0265999999999993</v>
          </cell>
          <cell r="AF50">
            <v>-3.5549999999999997</v>
          </cell>
          <cell r="AG50">
            <v>49.939109999999872</v>
          </cell>
          <cell r="AH50">
            <v>10.939414568527919</v>
          </cell>
          <cell r="AI50">
            <v>7.2561100000000014</v>
          </cell>
          <cell r="AJ50">
            <v>59.353422764016521</v>
          </cell>
          <cell r="AK50">
            <v>777.70831276401657</v>
          </cell>
          <cell r="AL50" t="str">
            <v>1/13  Egy Comb</v>
          </cell>
          <cell r="AM50">
            <v>0</v>
          </cell>
          <cell r="AN50" t="str">
            <v>2/16  Egy Comb</v>
          </cell>
          <cell r="AO50" t="str">
            <v xml:space="preserve">1/14OE  </v>
          </cell>
          <cell r="AP50" t="str">
            <v>2/20  Gas Mer</v>
          </cell>
          <cell r="AQ50">
            <v>0</v>
          </cell>
          <cell r="AR50">
            <v>0</v>
          </cell>
          <cell r="AS50">
            <v>172.09</v>
          </cell>
          <cell r="AT50">
            <v>0</v>
          </cell>
          <cell r="AU50">
            <v>142.57</v>
          </cell>
          <cell r="AV50">
            <v>75.75</v>
          </cell>
          <cell r="AW50">
            <v>174</v>
          </cell>
          <cell r="AX50">
            <v>0</v>
          </cell>
          <cell r="AY50">
            <v>0</v>
          </cell>
          <cell r="AZ50">
            <v>86.371971000000002</v>
          </cell>
          <cell r="BA50">
            <v>20.273453999999997</v>
          </cell>
          <cell r="BB50">
            <v>6.9776354999999999</v>
          </cell>
          <cell r="BC50">
            <v>5.5819200000000002</v>
          </cell>
          <cell r="BD50">
            <v>0</v>
          </cell>
          <cell r="BE50">
            <v>0.27933999189849629</v>
          </cell>
          <cell r="BF50">
            <v>0</v>
          </cell>
          <cell r="BI50">
            <v>0</v>
          </cell>
          <cell r="BJ50">
            <v>1.6973094939213198</v>
          </cell>
          <cell r="BK50">
            <v>1.1258248158333335</v>
          </cell>
          <cell r="BL50">
            <v>3.1024743016531495</v>
          </cell>
          <cell r="BM50">
            <v>-4.5009704887218047E-2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-0.27348536421319797</v>
          </cell>
          <cell r="BS50">
            <v>0</v>
          </cell>
          <cell r="BT50">
            <v>-0.31849506910041603</v>
          </cell>
          <cell r="BU50">
            <v>159.19355715605374</v>
          </cell>
          <cell r="BV50">
            <v>-0.35596446700507617</v>
          </cell>
          <cell r="BW50">
            <v>158.83759268904868</v>
          </cell>
          <cell r="BX50">
            <v>170.26048893695585</v>
          </cell>
          <cell r="BY50">
            <v>-0.38071065989847708</v>
          </cell>
          <cell r="BZ50">
            <v>169.87977827705737</v>
          </cell>
          <cell r="CA50">
            <v>170.26048893695585</v>
          </cell>
          <cell r="CB50">
            <v>-0.44336730150248715</v>
          </cell>
          <cell r="CC50">
            <v>169.81712163545336</v>
          </cell>
          <cell r="CD50">
            <v>7.0265999999999993</v>
          </cell>
          <cell r="CE50">
            <v>200</v>
          </cell>
          <cell r="CF50">
            <v>1.9563032417027186</v>
          </cell>
          <cell r="CG50">
            <v>3.5549999999999997</v>
          </cell>
          <cell r="CH50">
            <v>140</v>
          </cell>
          <cell r="CI50">
            <v>0.69283303688515285</v>
          </cell>
          <cell r="CJ50">
            <v>2.6491362785878714</v>
          </cell>
          <cell r="CK50">
            <v>0.62881175626158803</v>
          </cell>
          <cell r="CL50">
            <v>0.17815706662761072</v>
          </cell>
          <cell r="CM50">
            <v>2.8877005347593578</v>
          </cell>
          <cell r="CN50">
            <v>3.6946693576485563</v>
          </cell>
          <cell r="CO50">
            <v>1.3065310935657444E-2</v>
          </cell>
          <cell r="CP50">
            <v>1.2727272727272727</v>
          </cell>
          <cell r="CQ50">
            <v>1.2857925836629303</v>
          </cell>
          <cell r="CR50">
            <v>1.21</v>
          </cell>
          <cell r="CS50">
            <v>9.81</v>
          </cell>
          <cell r="CT50">
            <v>13.19</v>
          </cell>
          <cell r="CU50">
            <v>0</v>
          </cell>
          <cell r="CV50">
            <v>201.65671985535272</v>
          </cell>
        </row>
        <row r="51">
          <cell r="K51" t="str">
            <v>ExportLNTManorUSABath76x147M</v>
          </cell>
          <cell r="L51">
            <v>0</v>
          </cell>
          <cell r="M51">
            <v>501.9</v>
          </cell>
          <cell r="N51">
            <v>0</v>
          </cell>
          <cell r="O51">
            <v>142.19999999999999</v>
          </cell>
          <cell r="P51">
            <v>92.114000000000004</v>
          </cell>
          <cell r="Q51">
            <v>32.08</v>
          </cell>
          <cell r="R51">
            <v>0</v>
          </cell>
          <cell r="S51">
            <v>0</v>
          </cell>
          <cell r="T51">
            <v>768.29399999999998</v>
          </cell>
          <cell r="U51">
            <v>718.35489000000007</v>
          </cell>
          <cell r="V51">
            <v>2.5000000000000001E-3</v>
          </cell>
          <cell r="W51">
            <v>0</v>
          </cell>
          <cell r="X51">
            <v>-1.3999999999999999E-2</v>
          </cell>
          <cell r="Y51">
            <v>-2.5000000000000001E-2</v>
          </cell>
          <cell r="Z51">
            <v>6.4999999999999836E-2</v>
          </cell>
          <cell r="AA51">
            <v>1.4999999999999999E-2</v>
          </cell>
          <cell r="AB51">
            <v>0.01</v>
          </cell>
          <cell r="AC51">
            <v>1.800388195488722</v>
          </cell>
          <cell r="AD51">
            <v>0</v>
          </cell>
          <cell r="AE51">
            <v>-7.0265999999999993</v>
          </cell>
          <cell r="AF51">
            <v>-3.5549999999999997</v>
          </cell>
          <cell r="AG51">
            <v>49.939109999999872</v>
          </cell>
          <cell r="AH51">
            <v>10.939414568527919</v>
          </cell>
          <cell r="AI51">
            <v>7.2561100000000014</v>
          </cell>
          <cell r="AJ51">
            <v>59.353422764016521</v>
          </cell>
          <cell r="AK51">
            <v>777.70831276401657</v>
          </cell>
          <cell r="AL51" t="str">
            <v>1/13  Egy Comb</v>
          </cell>
          <cell r="AM51">
            <v>0</v>
          </cell>
          <cell r="AN51" t="str">
            <v>2/16  Egy Comb</v>
          </cell>
          <cell r="AO51" t="str">
            <v xml:space="preserve">1/14OE  </v>
          </cell>
          <cell r="AP51" t="str">
            <v>2/20  Gas Mer</v>
          </cell>
          <cell r="AQ51">
            <v>0</v>
          </cell>
          <cell r="AR51">
            <v>0</v>
          </cell>
          <cell r="AS51">
            <v>172.09</v>
          </cell>
          <cell r="AT51">
            <v>0</v>
          </cell>
          <cell r="AU51">
            <v>142.57</v>
          </cell>
          <cell r="AV51">
            <v>75.75</v>
          </cell>
          <cell r="AW51">
            <v>174</v>
          </cell>
          <cell r="AX51">
            <v>0</v>
          </cell>
          <cell r="AY51">
            <v>0</v>
          </cell>
          <cell r="AZ51">
            <v>86.371971000000002</v>
          </cell>
          <cell r="BA51">
            <v>20.273453999999997</v>
          </cell>
          <cell r="BB51">
            <v>6.9776354999999999</v>
          </cell>
          <cell r="BC51">
            <v>5.5819200000000002</v>
          </cell>
          <cell r="BD51">
            <v>0</v>
          </cell>
          <cell r="BE51">
            <v>0.27933999189849629</v>
          </cell>
          <cell r="BF51">
            <v>0</v>
          </cell>
          <cell r="BI51">
            <v>0</v>
          </cell>
          <cell r="BJ51">
            <v>1.6973094939213198</v>
          </cell>
          <cell r="BK51">
            <v>1.1258248158333335</v>
          </cell>
          <cell r="BL51">
            <v>3.1024743016531495</v>
          </cell>
          <cell r="BM51">
            <v>-4.5009704887218047E-2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-0.27348536421319797</v>
          </cell>
          <cell r="BS51">
            <v>0</v>
          </cell>
          <cell r="BT51">
            <v>-0.31849506910041603</v>
          </cell>
          <cell r="BU51">
            <v>159.19355715605374</v>
          </cell>
          <cell r="BV51">
            <v>-0.35596446700507617</v>
          </cell>
          <cell r="BW51">
            <v>158.83759268904868</v>
          </cell>
          <cell r="BX51">
            <v>170.26048893695585</v>
          </cell>
          <cell r="BY51">
            <v>-0.38071065989847708</v>
          </cell>
          <cell r="BZ51">
            <v>169.87977827705737</v>
          </cell>
          <cell r="CA51">
            <v>170.26048893695585</v>
          </cell>
          <cell r="CB51">
            <v>-0.44336730150248715</v>
          </cell>
          <cell r="CC51">
            <v>169.81712163545336</v>
          </cell>
          <cell r="CD51">
            <v>7.0265999999999993</v>
          </cell>
          <cell r="CE51">
            <v>200</v>
          </cell>
          <cell r="CF51">
            <v>1.9563032417027186</v>
          </cell>
          <cell r="CG51">
            <v>3.5549999999999997</v>
          </cell>
          <cell r="CH51">
            <v>140</v>
          </cell>
          <cell r="CI51">
            <v>0.69283303688515285</v>
          </cell>
          <cell r="CJ51">
            <v>2.6491362785878714</v>
          </cell>
          <cell r="CK51">
            <v>0.62881175626158803</v>
          </cell>
          <cell r="CL51">
            <v>0.17815706662761072</v>
          </cell>
          <cell r="CM51">
            <v>2.8877005347593578</v>
          </cell>
          <cell r="CN51">
            <v>3.6946693576485563</v>
          </cell>
          <cell r="CO51">
            <v>1.3065310935657444E-2</v>
          </cell>
          <cell r="CP51">
            <v>1.2727272727272727</v>
          </cell>
          <cell r="CQ51">
            <v>1.2857925836629303</v>
          </cell>
          <cell r="CR51">
            <v>4.22</v>
          </cell>
          <cell r="CS51">
            <v>9.7200000000000006</v>
          </cell>
          <cell r="CT51">
            <v>13.19</v>
          </cell>
          <cell r="CU51">
            <v>0</v>
          </cell>
          <cell r="CV51">
            <v>204.57671985535271</v>
          </cell>
        </row>
        <row r="52">
          <cell r="K52" t="str">
            <v>ExportLNTManorUSABath76x147D</v>
          </cell>
          <cell r="L52">
            <v>0</v>
          </cell>
          <cell r="M52">
            <v>501.9</v>
          </cell>
          <cell r="N52">
            <v>0</v>
          </cell>
          <cell r="O52">
            <v>142.19999999999999</v>
          </cell>
          <cell r="P52">
            <v>92.114000000000004</v>
          </cell>
          <cell r="Q52">
            <v>32.08</v>
          </cell>
          <cell r="R52">
            <v>0</v>
          </cell>
          <cell r="S52">
            <v>0</v>
          </cell>
          <cell r="T52">
            <v>768.29399999999998</v>
          </cell>
          <cell r="U52">
            <v>718.35489000000007</v>
          </cell>
          <cell r="V52">
            <v>2.5000000000000001E-3</v>
          </cell>
          <cell r="W52">
            <v>0</v>
          </cell>
          <cell r="X52">
            <v>-1.3999999999999999E-2</v>
          </cell>
          <cell r="Y52">
            <v>-2.5000000000000001E-2</v>
          </cell>
          <cell r="Z52">
            <v>6.4999999999999836E-2</v>
          </cell>
          <cell r="AA52">
            <v>1.4999999999999999E-2</v>
          </cell>
          <cell r="AB52">
            <v>0.01</v>
          </cell>
          <cell r="AC52">
            <v>1.800388195488722</v>
          </cell>
          <cell r="AD52">
            <v>0</v>
          </cell>
          <cell r="AE52">
            <v>-7.0265999999999993</v>
          </cell>
          <cell r="AF52">
            <v>-3.5549999999999997</v>
          </cell>
          <cell r="AG52">
            <v>49.939109999999872</v>
          </cell>
          <cell r="AH52">
            <v>10.939414568527919</v>
          </cell>
          <cell r="AI52">
            <v>7.2561100000000014</v>
          </cell>
          <cell r="AJ52">
            <v>59.353422764016521</v>
          </cell>
          <cell r="AK52">
            <v>777.70831276401657</v>
          </cell>
          <cell r="AL52" t="str">
            <v>1/13  Egy Comb</v>
          </cell>
          <cell r="AM52">
            <v>0</v>
          </cell>
          <cell r="AN52" t="str">
            <v>2/16  Egy Comb</v>
          </cell>
          <cell r="AO52" t="str">
            <v xml:space="preserve">1/14OE  </v>
          </cell>
          <cell r="AP52" t="str">
            <v>2/20  Gas Mer</v>
          </cell>
          <cell r="AQ52">
            <v>0</v>
          </cell>
          <cell r="AR52">
            <v>0</v>
          </cell>
          <cell r="AS52">
            <v>172.09</v>
          </cell>
          <cell r="AT52">
            <v>0</v>
          </cell>
          <cell r="AU52">
            <v>142.57</v>
          </cell>
          <cell r="AV52">
            <v>75.75</v>
          </cell>
          <cell r="AW52">
            <v>174</v>
          </cell>
          <cell r="AX52">
            <v>0</v>
          </cell>
          <cell r="AY52">
            <v>0</v>
          </cell>
          <cell r="AZ52">
            <v>86.371971000000002</v>
          </cell>
          <cell r="BA52">
            <v>20.273453999999997</v>
          </cell>
          <cell r="BB52">
            <v>6.9776354999999999</v>
          </cell>
          <cell r="BC52">
            <v>5.5819200000000002</v>
          </cell>
          <cell r="BD52">
            <v>0</v>
          </cell>
          <cell r="BE52">
            <v>0.27933999189849629</v>
          </cell>
          <cell r="BF52">
            <v>0</v>
          </cell>
          <cell r="BI52">
            <v>0</v>
          </cell>
          <cell r="BJ52">
            <v>1.6973094939213198</v>
          </cell>
          <cell r="BK52">
            <v>1.1258248158333335</v>
          </cell>
          <cell r="BL52">
            <v>3.1024743016531495</v>
          </cell>
          <cell r="BM52">
            <v>-4.5009704887218047E-2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-0.27348536421319797</v>
          </cell>
          <cell r="BS52">
            <v>0</v>
          </cell>
          <cell r="BT52">
            <v>-0.31849506910041603</v>
          </cell>
          <cell r="BU52">
            <v>159.19355715605374</v>
          </cell>
          <cell r="BV52">
            <v>-0.35596446700507617</v>
          </cell>
          <cell r="BW52">
            <v>158.83759268904868</v>
          </cell>
          <cell r="BX52">
            <v>170.26048893695585</v>
          </cell>
          <cell r="BY52">
            <v>-0.38071065989847708</v>
          </cell>
          <cell r="BZ52">
            <v>169.87977827705737</v>
          </cell>
          <cell r="CA52">
            <v>170.26048893695585</v>
          </cell>
          <cell r="CB52">
            <v>-0.44336730150248715</v>
          </cell>
          <cell r="CC52">
            <v>169.81712163545336</v>
          </cell>
          <cell r="CD52">
            <v>7.0265999999999993</v>
          </cell>
          <cell r="CE52">
            <v>200</v>
          </cell>
          <cell r="CF52">
            <v>1.9563032417027186</v>
          </cell>
          <cell r="CG52">
            <v>3.5549999999999997</v>
          </cell>
          <cell r="CH52">
            <v>140</v>
          </cell>
          <cell r="CI52">
            <v>0.69283303688515285</v>
          </cell>
          <cell r="CJ52">
            <v>2.6491362785878714</v>
          </cell>
          <cell r="CK52">
            <v>0.62881175626158803</v>
          </cell>
          <cell r="CL52">
            <v>0.17815706662761072</v>
          </cell>
          <cell r="CM52">
            <v>2.8877005347593578</v>
          </cell>
          <cell r="CN52">
            <v>3.6946693576485563</v>
          </cell>
          <cell r="CO52">
            <v>1.3065310935657444E-2</v>
          </cell>
          <cell r="CP52">
            <v>1.2727272727272727</v>
          </cell>
          <cell r="CQ52">
            <v>1.2857925836629303</v>
          </cell>
          <cell r="CR52">
            <v>14.66</v>
          </cell>
          <cell r="CS52">
            <v>9.98</v>
          </cell>
          <cell r="CT52">
            <v>13.19</v>
          </cell>
          <cell r="CU52">
            <v>0</v>
          </cell>
          <cell r="CV52">
            <v>215.27671985535272</v>
          </cell>
        </row>
        <row r="53">
          <cell r="K53" t="str">
            <v>ExportLNTManorUSAHand51x76L</v>
          </cell>
          <cell r="L53">
            <v>0</v>
          </cell>
          <cell r="M53">
            <v>160.51</v>
          </cell>
          <cell r="N53">
            <v>0</v>
          </cell>
          <cell r="O53">
            <v>50.42</v>
          </cell>
          <cell r="P53">
            <v>36.08</v>
          </cell>
          <cell r="Q53">
            <v>15.79</v>
          </cell>
          <cell r="R53">
            <v>0</v>
          </cell>
          <cell r="S53">
            <v>0</v>
          </cell>
          <cell r="T53">
            <v>262.8</v>
          </cell>
          <cell r="U53">
            <v>245.71800000000002</v>
          </cell>
          <cell r="V53">
            <v>2.5000000000000001E-3</v>
          </cell>
          <cell r="W53">
            <v>0</v>
          </cell>
          <cell r="X53">
            <v>-1.3999999999999999E-2</v>
          </cell>
          <cell r="Y53">
            <v>-2.5000000000000001E-2</v>
          </cell>
          <cell r="Z53">
            <v>6.4999999999999947E-2</v>
          </cell>
          <cell r="AA53">
            <v>1.4999999999999999E-2</v>
          </cell>
          <cell r="AB53">
            <v>0.01</v>
          </cell>
          <cell r="AC53">
            <v>0.6158345864661654</v>
          </cell>
          <cell r="AD53">
            <v>0</v>
          </cell>
          <cell r="AE53">
            <v>-2.2471399999999995</v>
          </cell>
          <cell r="AF53">
            <v>-1.2605000000000002</v>
          </cell>
          <cell r="AG53">
            <v>17.081999999999987</v>
          </cell>
          <cell r="AH53">
            <v>3.7418984771573607</v>
          </cell>
          <cell r="AI53">
            <v>2.4820000000000002</v>
          </cell>
          <cell r="AJ53">
            <v>20.414093063623511</v>
          </cell>
          <cell r="AK53">
            <v>266.13209306362353</v>
          </cell>
          <cell r="AL53" t="str">
            <v>1/13  Egy Comb</v>
          </cell>
          <cell r="AM53">
            <v>0</v>
          </cell>
          <cell r="AN53" t="str">
            <v>2/16  Egy Comb</v>
          </cell>
          <cell r="AO53" t="str">
            <v xml:space="preserve">1/14OE  </v>
          </cell>
          <cell r="AP53" t="str">
            <v>2/20  Gas Mer</v>
          </cell>
          <cell r="AQ53">
            <v>0</v>
          </cell>
          <cell r="AR53">
            <v>0</v>
          </cell>
          <cell r="AS53">
            <v>172.09</v>
          </cell>
          <cell r="AT53">
            <v>0</v>
          </cell>
          <cell r="AU53">
            <v>142.57</v>
          </cell>
          <cell r="AV53">
            <v>75.75</v>
          </cell>
          <cell r="AW53">
            <v>174</v>
          </cell>
          <cell r="AX53">
            <v>0</v>
          </cell>
          <cell r="AY53">
            <v>0</v>
          </cell>
          <cell r="AZ53">
            <v>27.622165899999999</v>
          </cell>
          <cell r="BA53">
            <v>7.1883793999999996</v>
          </cell>
          <cell r="BB53">
            <v>2.73306</v>
          </cell>
          <cell r="BC53">
            <v>2.7474600000000002</v>
          </cell>
          <cell r="BD53">
            <v>0</v>
          </cell>
          <cell r="BE53">
            <v>9.4416406154135324E-2</v>
          </cell>
          <cell r="BF53">
            <v>0</v>
          </cell>
          <cell r="BI53">
            <v>0</v>
          </cell>
          <cell r="BJ53">
            <v>0.5736875033832487</v>
          </cell>
          <cell r="BK53">
            <v>0.3805267278333333</v>
          </cell>
          <cell r="BL53">
            <v>1.0486306373707173</v>
          </cell>
          <cell r="BM53">
            <v>-1.5395864661654135E-2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-9.3547461928934011E-2</v>
          </cell>
          <cell r="BS53">
            <v>0</v>
          </cell>
          <cell r="BT53">
            <v>-0.10894332659058814</v>
          </cell>
          <cell r="BU53">
            <v>157.30477906153243</v>
          </cell>
          <cell r="BV53">
            <v>-0.35596446700507611</v>
          </cell>
          <cell r="BW53">
            <v>156.94881459452736</v>
          </cell>
          <cell r="BX53">
            <v>168.24040541340366</v>
          </cell>
          <cell r="BY53">
            <v>-0.38071065989847713</v>
          </cell>
          <cell r="BZ53">
            <v>167.85969475350518</v>
          </cell>
          <cell r="CA53">
            <v>168.24040541340366</v>
          </cell>
          <cell r="CB53">
            <v>-0.4433673015024871</v>
          </cell>
          <cell r="CC53">
            <v>167.79703811190117</v>
          </cell>
          <cell r="CD53">
            <v>2.2471399999999995</v>
          </cell>
          <cell r="CE53">
            <v>200</v>
          </cell>
          <cell r="CF53">
            <v>1.8290397935845151</v>
          </cell>
          <cell r="CG53">
            <v>1.2605000000000002</v>
          </cell>
          <cell r="CH53">
            <v>140</v>
          </cell>
          <cell r="CI53">
            <v>0.71818100424063358</v>
          </cell>
          <cell r="CJ53">
            <v>2.5472207978251484</v>
          </cell>
          <cell r="CK53">
            <v>0.58790564793787992</v>
          </cell>
          <cell r="CL53">
            <v>0.18467511537616291</v>
          </cell>
          <cell r="CM53">
            <v>2.8877005347593578</v>
          </cell>
          <cell r="CN53">
            <v>3.6602812980734005</v>
          </cell>
          <cell r="CO53">
            <v>1.2215372907153728E-2</v>
          </cell>
          <cell r="CP53">
            <v>1.2727272727272729</v>
          </cell>
          <cell r="CQ53">
            <v>1.2849426456344266</v>
          </cell>
          <cell r="CR53">
            <v>1.21</v>
          </cell>
          <cell r="CS53">
            <v>9.81</v>
          </cell>
          <cell r="CT53">
            <v>15.63</v>
          </cell>
          <cell r="CU53">
            <v>0</v>
          </cell>
          <cell r="CV53">
            <v>201.93948285343419</v>
          </cell>
        </row>
        <row r="54">
          <cell r="K54" t="str">
            <v>ExportLNTManorUSAHand51x76M</v>
          </cell>
          <cell r="L54">
            <v>0</v>
          </cell>
          <cell r="M54">
            <v>160.51</v>
          </cell>
          <cell r="N54">
            <v>0</v>
          </cell>
          <cell r="O54">
            <v>50.42</v>
          </cell>
          <cell r="P54">
            <v>36.08</v>
          </cell>
          <cell r="Q54">
            <v>15.79</v>
          </cell>
          <cell r="R54">
            <v>0</v>
          </cell>
          <cell r="S54">
            <v>0</v>
          </cell>
          <cell r="T54">
            <v>262.8</v>
          </cell>
          <cell r="U54">
            <v>245.71800000000002</v>
          </cell>
          <cell r="V54">
            <v>2.5000000000000001E-3</v>
          </cell>
          <cell r="W54">
            <v>0</v>
          </cell>
          <cell r="X54">
            <v>-1.3999999999999999E-2</v>
          </cell>
          <cell r="Y54">
            <v>-2.5000000000000001E-2</v>
          </cell>
          <cell r="Z54">
            <v>6.4999999999999947E-2</v>
          </cell>
          <cell r="AA54">
            <v>1.4999999999999999E-2</v>
          </cell>
          <cell r="AB54">
            <v>0.01</v>
          </cell>
          <cell r="AC54">
            <v>0.6158345864661654</v>
          </cell>
          <cell r="AD54">
            <v>0</v>
          </cell>
          <cell r="AE54">
            <v>-2.2471399999999995</v>
          </cell>
          <cell r="AF54">
            <v>-1.2605000000000002</v>
          </cell>
          <cell r="AG54">
            <v>17.081999999999987</v>
          </cell>
          <cell r="AH54">
            <v>3.7418984771573607</v>
          </cell>
          <cell r="AI54">
            <v>2.4820000000000002</v>
          </cell>
          <cell r="AJ54">
            <v>20.414093063623511</v>
          </cell>
          <cell r="AK54">
            <v>266.13209306362353</v>
          </cell>
          <cell r="AL54" t="str">
            <v>1/13  Egy Comb</v>
          </cell>
          <cell r="AM54">
            <v>0</v>
          </cell>
          <cell r="AN54" t="str">
            <v>2/16  Egy Comb</v>
          </cell>
          <cell r="AO54" t="str">
            <v xml:space="preserve">1/14OE  </v>
          </cell>
          <cell r="AP54" t="str">
            <v>2/20  Gas Mer</v>
          </cell>
          <cell r="AQ54">
            <v>0</v>
          </cell>
          <cell r="AR54">
            <v>0</v>
          </cell>
          <cell r="AS54">
            <v>172.09</v>
          </cell>
          <cell r="AT54">
            <v>0</v>
          </cell>
          <cell r="AU54">
            <v>142.57</v>
          </cell>
          <cell r="AV54">
            <v>75.75</v>
          </cell>
          <cell r="AW54">
            <v>174</v>
          </cell>
          <cell r="AX54">
            <v>0</v>
          </cell>
          <cell r="AY54">
            <v>0</v>
          </cell>
          <cell r="AZ54">
            <v>27.622165899999999</v>
          </cell>
          <cell r="BA54">
            <v>7.1883793999999996</v>
          </cell>
          <cell r="BB54">
            <v>2.73306</v>
          </cell>
          <cell r="BC54">
            <v>2.7474600000000002</v>
          </cell>
          <cell r="BD54">
            <v>0</v>
          </cell>
          <cell r="BE54">
            <v>9.4416406154135324E-2</v>
          </cell>
          <cell r="BF54">
            <v>0</v>
          </cell>
          <cell r="BI54">
            <v>0</v>
          </cell>
          <cell r="BJ54">
            <v>0.5736875033832487</v>
          </cell>
          <cell r="BK54">
            <v>0.3805267278333333</v>
          </cell>
          <cell r="BL54">
            <v>1.0486306373707173</v>
          </cell>
          <cell r="BM54">
            <v>-1.5395864661654135E-2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-9.3547461928934011E-2</v>
          </cell>
          <cell r="BS54">
            <v>0</v>
          </cell>
          <cell r="BT54">
            <v>-0.10894332659058814</v>
          </cell>
          <cell r="BU54">
            <v>157.30477906153243</v>
          </cell>
          <cell r="BV54">
            <v>-0.35596446700507611</v>
          </cell>
          <cell r="BW54">
            <v>156.94881459452736</v>
          </cell>
          <cell r="BX54">
            <v>168.24040541340366</v>
          </cell>
          <cell r="BY54">
            <v>-0.38071065989847713</v>
          </cell>
          <cell r="BZ54">
            <v>167.85969475350518</v>
          </cell>
          <cell r="CA54">
            <v>168.24040541340366</v>
          </cell>
          <cell r="CB54">
            <v>-0.4433673015024871</v>
          </cell>
          <cell r="CC54">
            <v>167.79703811190117</v>
          </cell>
          <cell r="CD54">
            <v>2.2471399999999995</v>
          </cell>
          <cell r="CE54">
            <v>200</v>
          </cell>
          <cell r="CF54">
            <v>1.8290397935845151</v>
          </cell>
          <cell r="CG54">
            <v>1.2605000000000002</v>
          </cell>
          <cell r="CH54">
            <v>140</v>
          </cell>
          <cell r="CI54">
            <v>0.71818100424063358</v>
          </cell>
          <cell r="CJ54">
            <v>2.5472207978251484</v>
          </cell>
          <cell r="CK54">
            <v>0.58790564793787992</v>
          </cell>
          <cell r="CL54">
            <v>0.18467511537616291</v>
          </cell>
          <cell r="CM54">
            <v>2.8877005347593578</v>
          </cell>
          <cell r="CN54">
            <v>3.6602812980734005</v>
          </cell>
          <cell r="CO54">
            <v>1.2215372907153728E-2</v>
          </cell>
          <cell r="CP54">
            <v>1.2727272727272729</v>
          </cell>
          <cell r="CQ54">
            <v>1.2849426456344266</v>
          </cell>
          <cell r="CR54">
            <v>4.22</v>
          </cell>
          <cell r="CS54">
            <v>9.7200000000000006</v>
          </cell>
          <cell r="CT54">
            <v>15.63</v>
          </cell>
          <cell r="CU54">
            <v>0</v>
          </cell>
          <cell r="CV54">
            <v>204.85948285343417</v>
          </cell>
        </row>
        <row r="55">
          <cell r="K55" t="str">
            <v>ExportLNTManorUSAHand51x76D</v>
          </cell>
          <cell r="L55">
            <v>0</v>
          </cell>
          <cell r="M55">
            <v>160.51</v>
          </cell>
          <cell r="N55">
            <v>0</v>
          </cell>
          <cell r="O55">
            <v>50.42</v>
          </cell>
          <cell r="P55">
            <v>36.08</v>
          </cell>
          <cell r="Q55">
            <v>15.79</v>
          </cell>
          <cell r="R55">
            <v>0</v>
          </cell>
          <cell r="S55">
            <v>0</v>
          </cell>
          <cell r="T55">
            <v>262.8</v>
          </cell>
          <cell r="U55">
            <v>245.71800000000002</v>
          </cell>
          <cell r="V55">
            <v>2.5000000000000001E-3</v>
          </cell>
          <cell r="W55">
            <v>0</v>
          </cell>
          <cell r="X55">
            <v>-1.3999999999999999E-2</v>
          </cell>
          <cell r="Y55">
            <v>-2.5000000000000001E-2</v>
          </cell>
          <cell r="Z55">
            <v>6.4999999999999947E-2</v>
          </cell>
          <cell r="AA55">
            <v>1.4999999999999999E-2</v>
          </cell>
          <cell r="AB55">
            <v>0.01</v>
          </cell>
          <cell r="AC55">
            <v>0.6158345864661654</v>
          </cell>
          <cell r="AD55">
            <v>0</v>
          </cell>
          <cell r="AE55">
            <v>-2.2471399999999995</v>
          </cell>
          <cell r="AF55">
            <v>-1.2605000000000002</v>
          </cell>
          <cell r="AG55">
            <v>17.081999999999987</v>
          </cell>
          <cell r="AH55">
            <v>3.7418984771573607</v>
          </cell>
          <cell r="AI55">
            <v>2.4820000000000002</v>
          </cell>
          <cell r="AJ55">
            <v>20.414093063623511</v>
          </cell>
          <cell r="AK55">
            <v>266.13209306362353</v>
          </cell>
          <cell r="AL55" t="str">
            <v>1/13  Egy Comb</v>
          </cell>
          <cell r="AM55">
            <v>0</v>
          </cell>
          <cell r="AN55" t="str">
            <v>2/16  Egy Comb</v>
          </cell>
          <cell r="AO55" t="str">
            <v xml:space="preserve">1/14OE  </v>
          </cell>
          <cell r="AP55" t="str">
            <v>2/20  Gas Mer</v>
          </cell>
          <cell r="AQ55">
            <v>0</v>
          </cell>
          <cell r="AR55">
            <v>0</v>
          </cell>
          <cell r="AS55">
            <v>172.09</v>
          </cell>
          <cell r="AT55">
            <v>0</v>
          </cell>
          <cell r="AU55">
            <v>142.57</v>
          </cell>
          <cell r="AV55">
            <v>75.75</v>
          </cell>
          <cell r="AW55">
            <v>174</v>
          </cell>
          <cell r="AX55">
            <v>0</v>
          </cell>
          <cell r="AY55">
            <v>0</v>
          </cell>
          <cell r="AZ55">
            <v>27.622165899999999</v>
          </cell>
          <cell r="BA55">
            <v>7.1883793999999996</v>
          </cell>
          <cell r="BB55">
            <v>2.73306</v>
          </cell>
          <cell r="BC55">
            <v>2.7474600000000002</v>
          </cell>
          <cell r="BD55">
            <v>0</v>
          </cell>
          <cell r="BE55">
            <v>9.4416406154135324E-2</v>
          </cell>
          <cell r="BF55">
            <v>0</v>
          </cell>
          <cell r="BI55">
            <v>0</v>
          </cell>
          <cell r="BJ55">
            <v>0.5736875033832487</v>
          </cell>
          <cell r="BK55">
            <v>0.3805267278333333</v>
          </cell>
          <cell r="BL55">
            <v>1.0486306373707173</v>
          </cell>
          <cell r="BM55">
            <v>-1.5395864661654135E-2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-9.3547461928934011E-2</v>
          </cell>
          <cell r="BS55">
            <v>0</v>
          </cell>
          <cell r="BT55">
            <v>-0.10894332659058814</v>
          </cell>
          <cell r="BU55">
            <v>157.30477906153243</v>
          </cell>
          <cell r="BV55">
            <v>-0.35596446700507611</v>
          </cell>
          <cell r="BW55">
            <v>156.94881459452736</v>
          </cell>
          <cell r="BX55">
            <v>168.24040541340366</v>
          </cell>
          <cell r="BY55">
            <v>-0.38071065989847713</v>
          </cell>
          <cell r="BZ55">
            <v>167.85969475350518</v>
          </cell>
          <cell r="CA55">
            <v>168.24040541340366</v>
          </cell>
          <cell r="CB55">
            <v>-0.4433673015024871</v>
          </cell>
          <cell r="CC55">
            <v>167.79703811190117</v>
          </cell>
          <cell r="CD55">
            <v>2.2471399999999995</v>
          </cell>
          <cell r="CE55">
            <v>200</v>
          </cell>
          <cell r="CF55">
            <v>1.8290397935845151</v>
          </cell>
          <cell r="CG55">
            <v>1.2605000000000002</v>
          </cell>
          <cell r="CH55">
            <v>140</v>
          </cell>
          <cell r="CI55">
            <v>0.71818100424063358</v>
          </cell>
          <cell r="CJ55">
            <v>2.5472207978251484</v>
          </cell>
          <cell r="CK55">
            <v>0.58790564793787992</v>
          </cell>
          <cell r="CL55">
            <v>0.18467511537616291</v>
          </cell>
          <cell r="CM55">
            <v>2.8877005347593578</v>
          </cell>
          <cell r="CN55">
            <v>3.6602812980734005</v>
          </cell>
          <cell r="CO55">
            <v>1.2215372907153728E-2</v>
          </cell>
          <cell r="CP55">
            <v>1.2727272727272729</v>
          </cell>
          <cell r="CQ55">
            <v>1.2849426456344266</v>
          </cell>
          <cell r="CR55">
            <v>14.66</v>
          </cell>
          <cell r="CS55">
            <v>9.98</v>
          </cell>
          <cell r="CT55">
            <v>15.63</v>
          </cell>
          <cell r="CU55">
            <v>0</v>
          </cell>
          <cell r="CV55">
            <v>215.55948285343419</v>
          </cell>
        </row>
        <row r="56">
          <cell r="K56" t="str">
            <v>ExportLNTManorUSAWash33x33L</v>
          </cell>
          <cell r="L56">
            <v>0</v>
          </cell>
          <cell r="M56">
            <v>39.29</v>
          </cell>
          <cell r="N56">
            <v>0</v>
          </cell>
          <cell r="O56">
            <v>15.6</v>
          </cell>
          <cell r="P56">
            <v>10.439</v>
          </cell>
          <cell r="Q56">
            <v>3.2650000000000001</v>
          </cell>
          <cell r="R56">
            <v>0</v>
          </cell>
          <cell r="S56">
            <v>0</v>
          </cell>
          <cell r="T56">
            <v>68.594000000000008</v>
          </cell>
          <cell r="U56">
            <v>60.36272000000001</v>
          </cell>
          <cell r="V56">
            <v>2.5000000000000001E-3</v>
          </cell>
          <cell r="W56">
            <v>0</v>
          </cell>
          <cell r="X56">
            <v>-1.3999999999999999E-2</v>
          </cell>
          <cell r="Y56">
            <v>-2.5000000000000001E-2</v>
          </cell>
          <cell r="Z56">
            <v>0.12</v>
          </cell>
          <cell r="AA56">
            <v>1.4999999999999999E-2</v>
          </cell>
          <cell r="AB56">
            <v>0.01</v>
          </cell>
          <cell r="AC56">
            <v>0.15128501253132834</v>
          </cell>
          <cell r="AD56">
            <v>0</v>
          </cell>
          <cell r="AE56">
            <v>-0.55005999999999988</v>
          </cell>
          <cell r="AF56">
            <v>-0.39</v>
          </cell>
          <cell r="AG56">
            <v>8.2312799999999999</v>
          </cell>
          <cell r="AH56">
            <v>0.91922923857868033</v>
          </cell>
          <cell r="AI56">
            <v>0.60972444444444462</v>
          </cell>
          <cell r="AJ56">
            <v>8.9714586955544533</v>
          </cell>
          <cell r="AK56">
            <v>69.334178695554471</v>
          </cell>
          <cell r="AL56" t="str">
            <v>1/13  Egy Comb</v>
          </cell>
          <cell r="AM56">
            <v>0</v>
          </cell>
          <cell r="AN56" t="str">
            <v>2/16  Egy Comb</v>
          </cell>
          <cell r="AO56" t="str">
            <v xml:space="preserve">1/14OE  </v>
          </cell>
          <cell r="AP56" t="str">
            <v>2/20  Gas Mer</v>
          </cell>
          <cell r="AQ56">
            <v>0</v>
          </cell>
          <cell r="AR56">
            <v>0</v>
          </cell>
          <cell r="AS56">
            <v>172.09</v>
          </cell>
          <cell r="AT56">
            <v>0</v>
          </cell>
          <cell r="AU56">
            <v>142.57</v>
          </cell>
          <cell r="AV56">
            <v>75.75</v>
          </cell>
          <cell r="AW56">
            <v>174</v>
          </cell>
          <cell r="AX56">
            <v>0</v>
          </cell>
          <cell r="AY56">
            <v>0</v>
          </cell>
          <cell r="AZ56">
            <v>6.7614160999999999</v>
          </cell>
          <cell r="BA56">
            <v>2.2240919999999997</v>
          </cell>
          <cell r="BB56">
            <v>0.79075424999999999</v>
          </cell>
          <cell r="BC56">
            <v>0.56811</v>
          </cell>
          <cell r="BD56">
            <v>0</v>
          </cell>
          <cell r="BE56">
            <v>2.2814655809523812E-2</v>
          </cell>
          <cell r="BF56">
            <v>0</v>
          </cell>
          <cell r="BI56">
            <v>0</v>
          </cell>
          <cell r="BJ56">
            <v>0.13862509139086296</v>
          </cell>
          <cell r="BK56">
            <v>9.194997644444447E-2</v>
          </cell>
          <cell r="BL56">
            <v>0.25338972364483126</v>
          </cell>
          <cell r="BM56">
            <v>-3.7821253132832083E-3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-2.2980730964467008E-2</v>
          </cell>
          <cell r="BS56">
            <v>0</v>
          </cell>
          <cell r="BT56">
            <v>-2.6762856277750217E-2</v>
          </cell>
          <cell r="BU56">
            <v>154.49984070975347</v>
          </cell>
          <cell r="BV56">
            <v>-0.3350253807106599</v>
          </cell>
          <cell r="BW56">
            <v>154.16481532904282</v>
          </cell>
          <cell r="BX56">
            <v>175.56800080653804</v>
          </cell>
          <cell r="BY56">
            <v>-0.38071065989847713</v>
          </cell>
          <cell r="BZ56">
            <v>175.18729014663955</v>
          </cell>
          <cell r="CA56">
            <v>175.56800080653804</v>
          </cell>
          <cell r="CB56">
            <v>-0.44336730150248715</v>
          </cell>
          <cell r="CC56">
            <v>175.12463350503555</v>
          </cell>
          <cell r="CD56">
            <v>0.55005999999999988</v>
          </cell>
          <cell r="CE56">
            <v>200</v>
          </cell>
          <cell r="CF56">
            <v>1.8225156189118044</v>
          </cell>
          <cell r="CG56">
            <v>0.39</v>
          </cell>
          <cell r="CH56">
            <v>140</v>
          </cell>
          <cell r="CI56">
            <v>0.90453180373581565</v>
          </cell>
          <cell r="CJ56">
            <v>2.7270474226476198</v>
          </cell>
          <cell r="CK56">
            <v>0.58580859179308009</v>
          </cell>
          <cell r="CL56">
            <v>0.23259389238920972</v>
          </cell>
          <cell r="CM56">
            <v>3.0681818181818179</v>
          </cell>
          <cell r="CN56">
            <v>3.8865843023641076</v>
          </cell>
          <cell r="CO56">
            <v>1.2171800740589555E-2</v>
          </cell>
          <cell r="CP56">
            <v>1.3522727272727275</v>
          </cell>
          <cell r="CQ56">
            <v>1.3644445280133171</v>
          </cell>
          <cell r="CR56">
            <v>1.21</v>
          </cell>
          <cell r="CS56">
            <v>9.81</v>
          </cell>
          <cell r="CT56">
            <v>60.77</v>
          </cell>
          <cell r="CU56">
            <v>0</v>
          </cell>
          <cell r="CV56">
            <v>254.89270975806056</v>
          </cell>
        </row>
        <row r="57">
          <cell r="K57" t="str">
            <v>ExportLNTManorUSAWash33x33M</v>
          </cell>
          <cell r="L57">
            <v>0</v>
          </cell>
          <cell r="M57">
            <v>39.29</v>
          </cell>
          <cell r="N57">
            <v>0</v>
          </cell>
          <cell r="O57">
            <v>15.6</v>
          </cell>
          <cell r="P57">
            <v>10.439</v>
          </cell>
          <cell r="Q57">
            <v>3.2650000000000001</v>
          </cell>
          <cell r="R57">
            <v>0</v>
          </cell>
          <cell r="S57">
            <v>0</v>
          </cell>
          <cell r="T57">
            <v>68.594000000000008</v>
          </cell>
          <cell r="U57">
            <v>60.36272000000001</v>
          </cell>
          <cell r="V57">
            <v>2.5000000000000001E-3</v>
          </cell>
          <cell r="W57">
            <v>0</v>
          </cell>
          <cell r="X57">
            <v>-1.3999999999999999E-2</v>
          </cell>
          <cell r="Y57">
            <v>-2.5000000000000001E-2</v>
          </cell>
          <cell r="Z57">
            <v>0.12</v>
          </cell>
          <cell r="AA57">
            <v>1.4999999999999999E-2</v>
          </cell>
          <cell r="AB57">
            <v>0.01</v>
          </cell>
          <cell r="AC57">
            <v>0.15128501253132834</v>
          </cell>
          <cell r="AD57">
            <v>0</v>
          </cell>
          <cell r="AE57">
            <v>-0.55005999999999988</v>
          </cell>
          <cell r="AF57">
            <v>-0.39</v>
          </cell>
          <cell r="AG57">
            <v>8.2312799999999999</v>
          </cell>
          <cell r="AH57">
            <v>0.91922923857868033</v>
          </cell>
          <cell r="AI57">
            <v>0.60972444444444462</v>
          </cell>
          <cell r="AJ57">
            <v>8.9714586955544533</v>
          </cell>
          <cell r="AK57">
            <v>69.334178695554471</v>
          </cell>
          <cell r="AL57" t="str">
            <v>1/13  Egy Comb</v>
          </cell>
          <cell r="AM57">
            <v>0</v>
          </cell>
          <cell r="AN57" t="str">
            <v>2/16  Egy Comb</v>
          </cell>
          <cell r="AO57" t="str">
            <v xml:space="preserve">1/14OE  </v>
          </cell>
          <cell r="AP57" t="str">
            <v>2/20  Gas Mer</v>
          </cell>
          <cell r="AQ57">
            <v>0</v>
          </cell>
          <cell r="AR57">
            <v>0</v>
          </cell>
          <cell r="AS57">
            <v>172.09</v>
          </cell>
          <cell r="AT57">
            <v>0</v>
          </cell>
          <cell r="AU57">
            <v>142.57</v>
          </cell>
          <cell r="AV57">
            <v>75.75</v>
          </cell>
          <cell r="AW57">
            <v>174</v>
          </cell>
          <cell r="AX57">
            <v>0</v>
          </cell>
          <cell r="AY57">
            <v>0</v>
          </cell>
          <cell r="AZ57">
            <v>6.7614160999999999</v>
          </cell>
          <cell r="BA57">
            <v>2.2240919999999997</v>
          </cell>
          <cell r="BB57">
            <v>0.79075424999999999</v>
          </cell>
          <cell r="BC57">
            <v>0.56811</v>
          </cell>
          <cell r="BD57">
            <v>0</v>
          </cell>
          <cell r="BE57">
            <v>2.2814655809523812E-2</v>
          </cell>
          <cell r="BF57">
            <v>0</v>
          </cell>
          <cell r="BI57">
            <v>0</v>
          </cell>
          <cell r="BJ57">
            <v>0.13862509139086296</v>
          </cell>
          <cell r="BK57">
            <v>9.194997644444447E-2</v>
          </cell>
          <cell r="BL57">
            <v>0.25338972364483126</v>
          </cell>
          <cell r="BM57">
            <v>-3.7821253132832083E-3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-2.2980730964467008E-2</v>
          </cell>
          <cell r="BS57">
            <v>0</v>
          </cell>
          <cell r="BT57">
            <v>-2.6762856277750217E-2</v>
          </cell>
          <cell r="BU57">
            <v>154.49984070975347</v>
          </cell>
          <cell r="BV57">
            <v>-0.3350253807106599</v>
          </cell>
          <cell r="BW57">
            <v>154.16481532904282</v>
          </cell>
          <cell r="BX57">
            <v>175.56800080653804</v>
          </cell>
          <cell r="BY57">
            <v>-0.38071065989847713</v>
          </cell>
          <cell r="BZ57">
            <v>175.18729014663955</v>
          </cell>
          <cell r="CA57">
            <v>175.56800080653804</v>
          </cell>
          <cell r="CB57">
            <v>-0.44336730150248715</v>
          </cell>
          <cell r="CC57">
            <v>175.12463350503555</v>
          </cell>
          <cell r="CD57">
            <v>0.55005999999999988</v>
          </cell>
          <cell r="CE57">
            <v>200</v>
          </cell>
          <cell r="CF57">
            <v>1.8225156189118044</v>
          </cell>
          <cell r="CG57">
            <v>0.39</v>
          </cell>
          <cell r="CH57">
            <v>140</v>
          </cell>
          <cell r="CI57">
            <v>0.90453180373581565</v>
          </cell>
          <cell r="CJ57">
            <v>2.7270474226476198</v>
          </cell>
          <cell r="CK57">
            <v>0.58580859179308009</v>
          </cell>
          <cell r="CL57">
            <v>0.23259389238920972</v>
          </cell>
          <cell r="CM57">
            <v>3.0681818181818179</v>
          </cell>
          <cell r="CN57">
            <v>3.8865843023641076</v>
          </cell>
          <cell r="CO57">
            <v>1.2171800740589555E-2</v>
          </cell>
          <cell r="CP57">
            <v>1.3522727272727275</v>
          </cell>
          <cell r="CQ57">
            <v>1.3644445280133171</v>
          </cell>
          <cell r="CR57">
            <v>4.22</v>
          </cell>
          <cell r="CS57">
            <v>9.7200000000000006</v>
          </cell>
          <cell r="CT57">
            <v>60.77</v>
          </cell>
          <cell r="CU57">
            <v>0</v>
          </cell>
          <cell r="CV57">
            <v>257.81270975806058</v>
          </cell>
        </row>
        <row r="58">
          <cell r="K58" t="str">
            <v>ExportLNTManorUSAWash33x33D</v>
          </cell>
          <cell r="L58">
            <v>0</v>
          </cell>
          <cell r="M58">
            <v>39.29</v>
          </cell>
          <cell r="N58">
            <v>0</v>
          </cell>
          <cell r="O58">
            <v>15.6</v>
          </cell>
          <cell r="P58">
            <v>10.439</v>
          </cell>
          <cell r="Q58">
            <v>3.2650000000000001</v>
          </cell>
          <cell r="R58">
            <v>0</v>
          </cell>
          <cell r="S58">
            <v>0</v>
          </cell>
          <cell r="T58">
            <v>68.594000000000008</v>
          </cell>
          <cell r="U58">
            <v>60.36272000000001</v>
          </cell>
          <cell r="V58">
            <v>2.5000000000000001E-3</v>
          </cell>
          <cell r="W58">
            <v>0</v>
          </cell>
          <cell r="X58">
            <v>-1.3999999999999999E-2</v>
          </cell>
          <cell r="Y58">
            <v>-2.5000000000000001E-2</v>
          </cell>
          <cell r="Z58">
            <v>0.12</v>
          </cell>
          <cell r="AA58">
            <v>1.4999999999999999E-2</v>
          </cell>
          <cell r="AB58">
            <v>0.01</v>
          </cell>
          <cell r="AC58">
            <v>0.15128501253132834</v>
          </cell>
          <cell r="AD58">
            <v>0</v>
          </cell>
          <cell r="AE58">
            <v>-0.55005999999999988</v>
          </cell>
          <cell r="AF58">
            <v>-0.39</v>
          </cell>
          <cell r="AG58">
            <v>8.2312799999999999</v>
          </cell>
          <cell r="AH58">
            <v>0.91922923857868033</v>
          </cell>
          <cell r="AI58">
            <v>0.60972444444444462</v>
          </cell>
          <cell r="AJ58">
            <v>8.9714586955544533</v>
          </cell>
          <cell r="AK58">
            <v>69.334178695554471</v>
          </cell>
          <cell r="AL58" t="str">
            <v>1/13  Egy Comb</v>
          </cell>
          <cell r="AM58">
            <v>0</v>
          </cell>
          <cell r="AN58" t="str">
            <v>2/16  Egy Comb</v>
          </cell>
          <cell r="AO58" t="str">
            <v xml:space="preserve">1/14OE  </v>
          </cell>
          <cell r="AP58" t="str">
            <v>2/20  Gas Mer</v>
          </cell>
          <cell r="AQ58">
            <v>0</v>
          </cell>
          <cell r="AR58">
            <v>0</v>
          </cell>
          <cell r="AS58">
            <v>172.09</v>
          </cell>
          <cell r="AT58">
            <v>0</v>
          </cell>
          <cell r="AU58">
            <v>142.57</v>
          </cell>
          <cell r="AV58">
            <v>75.75</v>
          </cell>
          <cell r="AW58">
            <v>174</v>
          </cell>
          <cell r="AX58">
            <v>0</v>
          </cell>
          <cell r="AY58">
            <v>0</v>
          </cell>
          <cell r="AZ58">
            <v>6.7614160999999999</v>
          </cell>
          <cell r="BA58">
            <v>2.2240919999999997</v>
          </cell>
          <cell r="BB58">
            <v>0.79075424999999999</v>
          </cell>
          <cell r="BC58">
            <v>0.56811</v>
          </cell>
          <cell r="BD58">
            <v>0</v>
          </cell>
          <cell r="BE58">
            <v>2.2814655809523812E-2</v>
          </cell>
          <cell r="BF58">
            <v>0</v>
          </cell>
          <cell r="BI58">
            <v>0</v>
          </cell>
          <cell r="BJ58">
            <v>0.13862509139086296</v>
          </cell>
          <cell r="BK58">
            <v>9.194997644444447E-2</v>
          </cell>
          <cell r="BL58">
            <v>0.25338972364483126</v>
          </cell>
          <cell r="BM58">
            <v>-3.7821253132832083E-3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-2.2980730964467008E-2</v>
          </cell>
          <cell r="BS58">
            <v>0</v>
          </cell>
          <cell r="BT58">
            <v>-2.6762856277750217E-2</v>
          </cell>
          <cell r="BU58">
            <v>154.49984070975347</v>
          </cell>
          <cell r="BV58">
            <v>-0.3350253807106599</v>
          </cell>
          <cell r="BW58">
            <v>154.16481532904282</v>
          </cell>
          <cell r="BX58">
            <v>175.56800080653804</v>
          </cell>
          <cell r="BY58">
            <v>-0.38071065989847713</v>
          </cell>
          <cell r="BZ58">
            <v>175.18729014663955</v>
          </cell>
          <cell r="CA58">
            <v>175.56800080653804</v>
          </cell>
          <cell r="CB58">
            <v>-0.44336730150248715</v>
          </cell>
          <cell r="CC58">
            <v>175.12463350503555</v>
          </cell>
          <cell r="CD58">
            <v>0.55005999999999988</v>
          </cell>
          <cell r="CE58">
            <v>200</v>
          </cell>
          <cell r="CF58">
            <v>1.8225156189118044</v>
          </cell>
          <cell r="CG58">
            <v>0.39</v>
          </cell>
          <cell r="CH58">
            <v>140</v>
          </cell>
          <cell r="CI58">
            <v>0.90453180373581565</v>
          </cell>
          <cell r="CJ58">
            <v>2.7270474226476198</v>
          </cell>
          <cell r="CK58">
            <v>0.58580859179308009</v>
          </cell>
          <cell r="CL58">
            <v>0.23259389238920972</v>
          </cell>
          <cell r="CM58">
            <v>3.0681818181818179</v>
          </cell>
          <cell r="CN58">
            <v>3.8865843023641076</v>
          </cell>
          <cell r="CO58">
            <v>1.2171800740589555E-2</v>
          </cell>
          <cell r="CP58">
            <v>1.3522727272727275</v>
          </cell>
          <cell r="CQ58">
            <v>1.3644445280133171</v>
          </cell>
          <cell r="CR58">
            <v>14.66</v>
          </cell>
          <cell r="CS58">
            <v>9.98</v>
          </cell>
          <cell r="CT58">
            <v>60.77</v>
          </cell>
          <cell r="CU58">
            <v>0</v>
          </cell>
          <cell r="CV58">
            <v>268.51270975806057</v>
          </cell>
        </row>
        <row r="59">
          <cell r="K59" t="str">
            <v>ExportLNTNewUSABath76x147L</v>
          </cell>
          <cell r="L59">
            <v>0</v>
          </cell>
          <cell r="M59">
            <v>501.9</v>
          </cell>
          <cell r="N59">
            <v>0</v>
          </cell>
          <cell r="O59">
            <v>142.19999999999999</v>
          </cell>
          <cell r="P59">
            <v>92.114000000000004</v>
          </cell>
          <cell r="Q59">
            <v>32.08</v>
          </cell>
          <cell r="R59">
            <v>0</v>
          </cell>
          <cell r="S59">
            <v>0</v>
          </cell>
          <cell r="T59">
            <v>768.29399999999998</v>
          </cell>
          <cell r="U59">
            <v>718.35489000000007</v>
          </cell>
          <cell r="V59">
            <v>2.5000000000000001E-3</v>
          </cell>
          <cell r="W59">
            <v>0</v>
          </cell>
          <cell r="X59">
            <v>-1.3999999999999999E-2</v>
          </cell>
          <cell r="Y59">
            <v>-2.5000000000000001E-2</v>
          </cell>
          <cell r="Z59">
            <v>6.4999999999999836E-2</v>
          </cell>
          <cell r="AA59">
            <v>1.4999999999999999E-2</v>
          </cell>
          <cell r="AB59">
            <v>0.01</v>
          </cell>
          <cell r="AC59">
            <v>1.800388195488722</v>
          </cell>
          <cell r="AD59">
            <v>0</v>
          </cell>
          <cell r="AE59">
            <v>-7.0265999999999993</v>
          </cell>
          <cell r="AF59">
            <v>-3.5549999999999997</v>
          </cell>
          <cell r="AG59">
            <v>49.939109999999872</v>
          </cell>
          <cell r="AH59">
            <v>10.939414568527919</v>
          </cell>
          <cell r="AI59">
            <v>7.2561100000000014</v>
          </cell>
          <cell r="AJ59">
            <v>59.353422764016521</v>
          </cell>
          <cell r="AK59">
            <v>777.70831276401657</v>
          </cell>
          <cell r="AL59" t="str">
            <v>1/13  Egy Comb</v>
          </cell>
          <cell r="AM59">
            <v>0</v>
          </cell>
          <cell r="AN59" t="str">
            <v>2/16  Egy Comb</v>
          </cell>
          <cell r="AO59" t="str">
            <v xml:space="preserve">1/14OE  </v>
          </cell>
          <cell r="AP59" t="str">
            <v>2/20  Gas Mer</v>
          </cell>
          <cell r="AQ59">
            <v>0</v>
          </cell>
          <cell r="AR59">
            <v>0</v>
          </cell>
          <cell r="AS59">
            <v>172.09</v>
          </cell>
          <cell r="AT59">
            <v>0</v>
          </cell>
          <cell r="AU59">
            <v>142.57</v>
          </cell>
          <cell r="AV59">
            <v>75.75</v>
          </cell>
          <cell r="AW59">
            <v>174</v>
          </cell>
          <cell r="AX59">
            <v>0</v>
          </cell>
          <cell r="AY59">
            <v>0</v>
          </cell>
          <cell r="AZ59">
            <v>86.371971000000002</v>
          </cell>
          <cell r="BA59">
            <v>20.273453999999997</v>
          </cell>
          <cell r="BB59">
            <v>6.9776354999999999</v>
          </cell>
          <cell r="BC59">
            <v>5.5819200000000002</v>
          </cell>
          <cell r="BD59">
            <v>0</v>
          </cell>
          <cell r="BE59">
            <v>0.27933999189849629</v>
          </cell>
          <cell r="BF59">
            <v>0</v>
          </cell>
          <cell r="BI59">
            <v>0</v>
          </cell>
          <cell r="BJ59">
            <v>1.6973094939213198</v>
          </cell>
          <cell r="BK59">
            <v>1.1258248158333335</v>
          </cell>
          <cell r="BL59">
            <v>3.1024743016531495</v>
          </cell>
          <cell r="BM59">
            <v>-4.5009704887218047E-2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-0.27348536421319797</v>
          </cell>
          <cell r="BS59">
            <v>0</v>
          </cell>
          <cell r="BT59">
            <v>-0.31849506910041603</v>
          </cell>
          <cell r="BU59">
            <v>159.19355715605374</v>
          </cell>
          <cell r="BV59">
            <v>-0.35596446700507617</v>
          </cell>
          <cell r="BW59">
            <v>158.83759268904868</v>
          </cell>
          <cell r="BX59">
            <v>170.26048893695585</v>
          </cell>
          <cell r="BY59">
            <v>-0.38071065989847708</v>
          </cell>
          <cell r="BZ59">
            <v>169.87977827705737</v>
          </cell>
          <cell r="CA59">
            <v>170.26048893695585</v>
          </cell>
          <cell r="CB59">
            <v>-0.44336730150248715</v>
          </cell>
          <cell r="CC59">
            <v>169.81712163545336</v>
          </cell>
          <cell r="CD59">
            <v>7.0265999999999993</v>
          </cell>
          <cell r="CE59">
            <v>200</v>
          </cell>
          <cell r="CF59">
            <v>1.9563032417027186</v>
          </cell>
          <cell r="CG59">
            <v>3.5549999999999997</v>
          </cell>
          <cell r="CH59">
            <v>140</v>
          </cell>
          <cell r="CI59">
            <v>0.69283303688515285</v>
          </cell>
          <cell r="CJ59">
            <v>2.6491362785878714</v>
          </cell>
          <cell r="CK59">
            <v>0.62881175626158803</v>
          </cell>
          <cell r="CL59">
            <v>0.17815706662761072</v>
          </cell>
          <cell r="CM59">
            <v>2.8877005347593578</v>
          </cell>
          <cell r="CN59">
            <v>3.6946693576485563</v>
          </cell>
          <cell r="CO59">
            <v>1.3065310935657444E-2</v>
          </cell>
          <cell r="CP59">
            <v>1.2727272727272727</v>
          </cell>
          <cell r="CQ59">
            <v>1.2857925836629303</v>
          </cell>
          <cell r="CR59">
            <v>1.21</v>
          </cell>
          <cell r="CS59">
            <v>9.81</v>
          </cell>
          <cell r="CT59">
            <v>13.19</v>
          </cell>
          <cell r="CU59">
            <v>0</v>
          </cell>
          <cell r="CV59">
            <v>201.65671985535272</v>
          </cell>
        </row>
        <row r="60">
          <cell r="K60" t="str">
            <v>ExportLNTNewUSABath76x147M</v>
          </cell>
          <cell r="L60">
            <v>0</v>
          </cell>
          <cell r="M60">
            <v>501.9</v>
          </cell>
          <cell r="N60">
            <v>0</v>
          </cell>
          <cell r="O60">
            <v>142.19999999999999</v>
          </cell>
          <cell r="P60">
            <v>92.114000000000004</v>
          </cell>
          <cell r="Q60">
            <v>32.08</v>
          </cell>
          <cell r="R60">
            <v>0</v>
          </cell>
          <cell r="S60">
            <v>0</v>
          </cell>
          <cell r="T60">
            <v>768.29399999999998</v>
          </cell>
          <cell r="U60">
            <v>718.35489000000007</v>
          </cell>
          <cell r="V60">
            <v>2.5000000000000001E-3</v>
          </cell>
          <cell r="W60">
            <v>0</v>
          </cell>
          <cell r="X60">
            <v>-1.3999999999999999E-2</v>
          </cell>
          <cell r="Y60">
            <v>-2.5000000000000001E-2</v>
          </cell>
          <cell r="Z60">
            <v>6.4999999999999836E-2</v>
          </cell>
          <cell r="AA60">
            <v>1.4999999999999999E-2</v>
          </cell>
          <cell r="AB60">
            <v>0.01</v>
          </cell>
          <cell r="AC60">
            <v>1.800388195488722</v>
          </cell>
          <cell r="AD60">
            <v>0</v>
          </cell>
          <cell r="AE60">
            <v>-7.0265999999999993</v>
          </cell>
          <cell r="AF60">
            <v>-3.5549999999999997</v>
          </cell>
          <cell r="AG60">
            <v>49.939109999999872</v>
          </cell>
          <cell r="AH60">
            <v>10.939414568527919</v>
          </cell>
          <cell r="AI60">
            <v>7.2561100000000014</v>
          </cell>
          <cell r="AJ60">
            <v>59.353422764016521</v>
          </cell>
          <cell r="AK60">
            <v>777.70831276401657</v>
          </cell>
          <cell r="AL60" t="str">
            <v>1/13  Egy Comb</v>
          </cell>
          <cell r="AM60">
            <v>0</v>
          </cell>
          <cell r="AN60" t="str">
            <v>2/16  Egy Comb</v>
          </cell>
          <cell r="AO60" t="str">
            <v xml:space="preserve">1/14OE  </v>
          </cell>
          <cell r="AP60" t="str">
            <v>2/20  Gas Mer</v>
          </cell>
          <cell r="AQ60">
            <v>0</v>
          </cell>
          <cell r="AR60">
            <v>0</v>
          </cell>
          <cell r="AS60">
            <v>172.09</v>
          </cell>
          <cell r="AT60">
            <v>0</v>
          </cell>
          <cell r="AU60">
            <v>142.57</v>
          </cell>
          <cell r="AV60">
            <v>75.75</v>
          </cell>
          <cell r="AW60">
            <v>174</v>
          </cell>
          <cell r="AX60">
            <v>0</v>
          </cell>
          <cell r="AY60">
            <v>0</v>
          </cell>
          <cell r="AZ60">
            <v>86.371971000000002</v>
          </cell>
          <cell r="BA60">
            <v>20.273453999999997</v>
          </cell>
          <cell r="BB60">
            <v>6.9776354999999999</v>
          </cell>
          <cell r="BC60">
            <v>5.5819200000000002</v>
          </cell>
          <cell r="BD60">
            <v>0</v>
          </cell>
          <cell r="BE60">
            <v>0.27933999189849629</v>
          </cell>
          <cell r="BF60">
            <v>0</v>
          </cell>
          <cell r="BI60">
            <v>0</v>
          </cell>
          <cell r="BJ60">
            <v>1.6973094939213198</v>
          </cell>
          <cell r="BK60">
            <v>1.1258248158333335</v>
          </cell>
          <cell r="BL60">
            <v>3.1024743016531495</v>
          </cell>
          <cell r="BM60">
            <v>-4.5009704887218047E-2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-0.27348536421319797</v>
          </cell>
          <cell r="BS60">
            <v>0</v>
          </cell>
          <cell r="BT60">
            <v>-0.31849506910041603</v>
          </cell>
          <cell r="BU60">
            <v>159.19355715605374</v>
          </cell>
          <cell r="BV60">
            <v>-0.35596446700507617</v>
          </cell>
          <cell r="BW60">
            <v>158.83759268904868</v>
          </cell>
          <cell r="BX60">
            <v>170.26048893695585</v>
          </cell>
          <cell r="BY60">
            <v>-0.38071065989847708</v>
          </cell>
          <cell r="BZ60">
            <v>169.87977827705737</v>
          </cell>
          <cell r="CA60">
            <v>170.26048893695585</v>
          </cell>
          <cell r="CB60">
            <v>-0.44336730150248715</v>
          </cell>
          <cell r="CC60">
            <v>169.81712163545336</v>
          </cell>
          <cell r="CD60">
            <v>7.0265999999999993</v>
          </cell>
          <cell r="CE60">
            <v>200</v>
          </cell>
          <cell r="CF60">
            <v>1.9563032417027186</v>
          </cell>
          <cell r="CG60">
            <v>3.5549999999999997</v>
          </cell>
          <cell r="CH60">
            <v>140</v>
          </cell>
          <cell r="CI60">
            <v>0.69283303688515285</v>
          </cell>
          <cell r="CJ60">
            <v>2.6491362785878714</v>
          </cell>
          <cell r="CK60">
            <v>0.62881175626158803</v>
          </cell>
          <cell r="CL60">
            <v>0.17815706662761072</v>
          </cell>
          <cell r="CM60">
            <v>2.8877005347593578</v>
          </cell>
          <cell r="CN60">
            <v>3.6946693576485563</v>
          </cell>
          <cell r="CO60">
            <v>1.3065310935657444E-2</v>
          </cell>
          <cell r="CP60">
            <v>1.2727272727272727</v>
          </cell>
          <cell r="CQ60">
            <v>1.2857925836629303</v>
          </cell>
          <cell r="CR60">
            <v>4.22</v>
          </cell>
          <cell r="CS60">
            <v>9.7200000000000006</v>
          </cell>
          <cell r="CT60">
            <v>13.19</v>
          </cell>
          <cell r="CU60">
            <v>0</v>
          </cell>
          <cell r="CV60">
            <v>204.57671985535271</v>
          </cell>
        </row>
        <row r="61">
          <cell r="K61" t="str">
            <v>ExportLNTNewUSABath76x147D</v>
          </cell>
          <cell r="L61">
            <v>0</v>
          </cell>
          <cell r="M61">
            <v>501.9</v>
          </cell>
          <cell r="N61">
            <v>0</v>
          </cell>
          <cell r="O61">
            <v>142.19999999999999</v>
          </cell>
          <cell r="P61">
            <v>92.114000000000004</v>
          </cell>
          <cell r="Q61">
            <v>32.08</v>
          </cell>
          <cell r="R61">
            <v>0</v>
          </cell>
          <cell r="S61">
            <v>0</v>
          </cell>
          <cell r="T61">
            <v>768.29399999999998</v>
          </cell>
          <cell r="U61">
            <v>718.35489000000007</v>
          </cell>
          <cell r="V61">
            <v>2.5000000000000001E-3</v>
          </cell>
          <cell r="W61">
            <v>0</v>
          </cell>
          <cell r="X61">
            <v>-1.3999999999999999E-2</v>
          </cell>
          <cell r="Y61">
            <v>-2.5000000000000001E-2</v>
          </cell>
          <cell r="Z61">
            <v>6.4999999999999836E-2</v>
          </cell>
          <cell r="AA61">
            <v>1.4999999999999999E-2</v>
          </cell>
          <cell r="AB61">
            <v>0.01</v>
          </cell>
          <cell r="AC61">
            <v>1.800388195488722</v>
          </cell>
          <cell r="AD61">
            <v>0</v>
          </cell>
          <cell r="AE61">
            <v>-7.0265999999999993</v>
          </cell>
          <cell r="AF61">
            <v>-3.5549999999999997</v>
          </cell>
          <cell r="AG61">
            <v>49.939109999999872</v>
          </cell>
          <cell r="AH61">
            <v>10.939414568527919</v>
          </cell>
          <cell r="AI61">
            <v>7.2561100000000014</v>
          </cell>
          <cell r="AJ61">
            <v>59.353422764016521</v>
          </cell>
          <cell r="AK61">
            <v>777.70831276401657</v>
          </cell>
          <cell r="AL61" t="str">
            <v>1/13  Egy Comb</v>
          </cell>
          <cell r="AM61">
            <v>0</v>
          </cell>
          <cell r="AN61" t="str">
            <v>2/16  Egy Comb</v>
          </cell>
          <cell r="AO61" t="str">
            <v xml:space="preserve">1/14OE  </v>
          </cell>
          <cell r="AP61" t="str">
            <v>2/20  Gas Mer</v>
          </cell>
          <cell r="AQ61">
            <v>0</v>
          </cell>
          <cell r="AR61">
            <v>0</v>
          </cell>
          <cell r="AS61">
            <v>172.09</v>
          </cell>
          <cell r="AT61">
            <v>0</v>
          </cell>
          <cell r="AU61">
            <v>142.57</v>
          </cell>
          <cell r="AV61">
            <v>75.75</v>
          </cell>
          <cell r="AW61">
            <v>174</v>
          </cell>
          <cell r="AX61">
            <v>0</v>
          </cell>
          <cell r="AY61">
            <v>0</v>
          </cell>
          <cell r="AZ61">
            <v>86.371971000000002</v>
          </cell>
          <cell r="BA61">
            <v>20.273453999999997</v>
          </cell>
          <cell r="BB61">
            <v>6.9776354999999999</v>
          </cell>
          <cell r="BC61">
            <v>5.5819200000000002</v>
          </cell>
          <cell r="BD61">
            <v>0</v>
          </cell>
          <cell r="BE61">
            <v>0.27933999189849629</v>
          </cell>
          <cell r="BF61">
            <v>0</v>
          </cell>
          <cell r="BI61">
            <v>0</v>
          </cell>
          <cell r="BJ61">
            <v>1.6973094939213198</v>
          </cell>
          <cell r="BK61">
            <v>1.1258248158333335</v>
          </cell>
          <cell r="BL61">
            <v>3.1024743016531495</v>
          </cell>
          <cell r="BM61">
            <v>-4.5009704887218047E-2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-0.27348536421319797</v>
          </cell>
          <cell r="BS61">
            <v>0</v>
          </cell>
          <cell r="BT61">
            <v>-0.31849506910041603</v>
          </cell>
          <cell r="BU61">
            <v>159.19355715605374</v>
          </cell>
          <cell r="BV61">
            <v>-0.35596446700507617</v>
          </cell>
          <cell r="BW61">
            <v>158.83759268904868</v>
          </cell>
          <cell r="BX61">
            <v>170.26048893695585</v>
          </cell>
          <cell r="BY61">
            <v>-0.38071065989847708</v>
          </cell>
          <cell r="BZ61">
            <v>169.87977827705737</v>
          </cell>
          <cell r="CA61">
            <v>170.26048893695585</v>
          </cell>
          <cell r="CB61">
            <v>-0.44336730150248715</v>
          </cell>
          <cell r="CC61">
            <v>169.81712163545336</v>
          </cell>
          <cell r="CD61">
            <v>7.0265999999999993</v>
          </cell>
          <cell r="CE61">
            <v>200</v>
          </cell>
          <cell r="CF61">
            <v>1.9563032417027186</v>
          </cell>
          <cell r="CG61">
            <v>3.5549999999999997</v>
          </cell>
          <cell r="CH61">
            <v>140</v>
          </cell>
          <cell r="CI61">
            <v>0.69283303688515285</v>
          </cell>
          <cell r="CJ61">
            <v>2.6491362785878714</v>
          </cell>
          <cell r="CK61">
            <v>0.62881175626158803</v>
          </cell>
          <cell r="CL61">
            <v>0.17815706662761072</v>
          </cell>
          <cell r="CM61">
            <v>2.8877005347593578</v>
          </cell>
          <cell r="CN61">
            <v>3.6946693576485563</v>
          </cell>
          <cell r="CO61">
            <v>1.3065310935657444E-2</v>
          </cell>
          <cell r="CP61">
            <v>1.2727272727272727</v>
          </cell>
          <cell r="CQ61">
            <v>1.2857925836629303</v>
          </cell>
          <cell r="CR61">
            <v>14.66</v>
          </cell>
          <cell r="CS61">
            <v>9.98</v>
          </cell>
          <cell r="CT61">
            <v>13.19</v>
          </cell>
          <cell r="CU61">
            <v>0</v>
          </cell>
          <cell r="CV61">
            <v>215.27671985535272</v>
          </cell>
        </row>
        <row r="62">
          <cell r="K62" t="str">
            <v>ExportLNTNewUSAHand51x76L</v>
          </cell>
          <cell r="L62">
            <v>0</v>
          </cell>
          <cell r="M62">
            <v>160.51</v>
          </cell>
          <cell r="N62">
            <v>0</v>
          </cell>
          <cell r="O62">
            <v>50.42</v>
          </cell>
          <cell r="P62">
            <v>36.08</v>
          </cell>
          <cell r="Q62">
            <v>15.79</v>
          </cell>
          <cell r="R62">
            <v>0</v>
          </cell>
          <cell r="S62">
            <v>0</v>
          </cell>
          <cell r="T62">
            <v>262.8</v>
          </cell>
          <cell r="U62">
            <v>245.71800000000002</v>
          </cell>
          <cell r="V62">
            <v>2.5000000000000001E-3</v>
          </cell>
          <cell r="W62">
            <v>0</v>
          </cell>
          <cell r="X62">
            <v>-1.3999999999999999E-2</v>
          </cell>
          <cell r="Y62">
            <v>-2.5000000000000001E-2</v>
          </cell>
          <cell r="Z62">
            <v>6.4999999999999947E-2</v>
          </cell>
          <cell r="AA62">
            <v>1.4999999999999999E-2</v>
          </cell>
          <cell r="AB62">
            <v>0.01</v>
          </cell>
          <cell r="AC62">
            <v>0.6158345864661654</v>
          </cell>
          <cell r="AD62">
            <v>0</v>
          </cell>
          <cell r="AE62">
            <v>-2.2471399999999995</v>
          </cell>
          <cell r="AF62">
            <v>-1.2605000000000002</v>
          </cell>
          <cell r="AG62">
            <v>17.081999999999987</v>
          </cell>
          <cell r="AH62">
            <v>3.7418984771573607</v>
          </cell>
          <cell r="AI62">
            <v>2.4820000000000002</v>
          </cell>
          <cell r="AJ62">
            <v>20.414093063623511</v>
          </cell>
          <cell r="AK62">
            <v>266.13209306362353</v>
          </cell>
          <cell r="AL62" t="str">
            <v>1/13  Egy Comb</v>
          </cell>
          <cell r="AM62">
            <v>0</v>
          </cell>
          <cell r="AN62" t="str">
            <v>2/16  Egy Comb</v>
          </cell>
          <cell r="AO62" t="str">
            <v xml:space="preserve">1/14OE  </v>
          </cell>
          <cell r="AP62" t="str">
            <v>2/20  Gas Mer</v>
          </cell>
          <cell r="AQ62">
            <v>0</v>
          </cell>
          <cell r="AR62">
            <v>0</v>
          </cell>
          <cell r="AS62">
            <v>172.09</v>
          </cell>
          <cell r="AT62">
            <v>0</v>
          </cell>
          <cell r="AU62">
            <v>142.57</v>
          </cell>
          <cell r="AV62">
            <v>75.75</v>
          </cell>
          <cell r="AW62">
            <v>174</v>
          </cell>
          <cell r="AX62">
            <v>0</v>
          </cell>
          <cell r="AY62">
            <v>0</v>
          </cell>
          <cell r="AZ62">
            <v>27.622165899999999</v>
          </cell>
          <cell r="BA62">
            <v>7.1883793999999996</v>
          </cell>
          <cell r="BB62">
            <v>2.73306</v>
          </cell>
          <cell r="BC62">
            <v>2.7474600000000002</v>
          </cell>
          <cell r="BD62">
            <v>0</v>
          </cell>
          <cell r="BE62">
            <v>9.4416406154135324E-2</v>
          </cell>
          <cell r="BF62">
            <v>0</v>
          </cell>
          <cell r="BI62">
            <v>0</v>
          </cell>
          <cell r="BJ62">
            <v>0.5736875033832487</v>
          </cell>
          <cell r="BK62">
            <v>0.3805267278333333</v>
          </cell>
          <cell r="BL62">
            <v>1.0486306373707173</v>
          </cell>
          <cell r="BM62">
            <v>-1.5395864661654135E-2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-9.3547461928934011E-2</v>
          </cell>
          <cell r="BS62">
            <v>0</v>
          </cell>
          <cell r="BT62">
            <v>-0.10894332659058814</v>
          </cell>
          <cell r="BU62">
            <v>157.30477906153243</v>
          </cell>
          <cell r="BV62">
            <v>-0.35596446700507611</v>
          </cell>
          <cell r="BW62">
            <v>156.94881459452736</v>
          </cell>
          <cell r="BX62">
            <v>168.24040541340366</v>
          </cell>
          <cell r="BY62">
            <v>-0.38071065989847713</v>
          </cell>
          <cell r="BZ62">
            <v>167.85969475350518</v>
          </cell>
          <cell r="CA62">
            <v>168.24040541340366</v>
          </cell>
          <cell r="CB62">
            <v>-0.4433673015024871</v>
          </cell>
          <cell r="CC62">
            <v>167.79703811190117</v>
          </cell>
          <cell r="CD62">
            <v>2.2471399999999995</v>
          </cell>
          <cell r="CE62">
            <v>200</v>
          </cell>
          <cell r="CF62">
            <v>1.8290397935845151</v>
          </cell>
          <cell r="CG62">
            <v>1.2605000000000002</v>
          </cell>
          <cell r="CH62">
            <v>140</v>
          </cell>
          <cell r="CI62">
            <v>0.71818100424063358</v>
          </cell>
          <cell r="CJ62">
            <v>2.5472207978251484</v>
          </cell>
          <cell r="CK62">
            <v>0.58790564793787992</v>
          </cell>
          <cell r="CL62">
            <v>0.18467511537616291</v>
          </cell>
          <cell r="CM62">
            <v>2.8877005347593578</v>
          </cell>
          <cell r="CN62">
            <v>3.6602812980734005</v>
          </cell>
          <cell r="CO62">
            <v>1.2215372907153728E-2</v>
          </cell>
          <cell r="CP62">
            <v>1.2727272727272729</v>
          </cell>
          <cell r="CQ62">
            <v>1.2849426456344266</v>
          </cell>
          <cell r="CR62">
            <v>1.21</v>
          </cell>
          <cell r="CS62">
            <v>9.81</v>
          </cell>
          <cell r="CT62">
            <v>15.63</v>
          </cell>
          <cell r="CU62">
            <v>0</v>
          </cell>
          <cell r="CV62">
            <v>201.93948285343419</v>
          </cell>
        </row>
        <row r="63">
          <cell r="K63" t="str">
            <v>ExportLNTNewUSAHand51x76M</v>
          </cell>
          <cell r="L63">
            <v>0</v>
          </cell>
          <cell r="M63">
            <v>160.51</v>
          </cell>
          <cell r="N63">
            <v>0</v>
          </cell>
          <cell r="O63">
            <v>50.42</v>
          </cell>
          <cell r="P63">
            <v>36.08</v>
          </cell>
          <cell r="Q63">
            <v>15.79</v>
          </cell>
          <cell r="R63">
            <v>0</v>
          </cell>
          <cell r="S63">
            <v>0</v>
          </cell>
          <cell r="T63">
            <v>262.8</v>
          </cell>
          <cell r="U63">
            <v>245.71800000000002</v>
          </cell>
          <cell r="V63">
            <v>2.5000000000000001E-3</v>
          </cell>
          <cell r="W63">
            <v>0</v>
          </cell>
          <cell r="X63">
            <v>-1.3999999999999999E-2</v>
          </cell>
          <cell r="Y63">
            <v>-2.5000000000000001E-2</v>
          </cell>
          <cell r="Z63">
            <v>6.4999999999999947E-2</v>
          </cell>
          <cell r="AA63">
            <v>1.4999999999999999E-2</v>
          </cell>
          <cell r="AB63">
            <v>0.01</v>
          </cell>
          <cell r="AC63">
            <v>0.6158345864661654</v>
          </cell>
          <cell r="AD63">
            <v>0</v>
          </cell>
          <cell r="AE63">
            <v>-2.2471399999999995</v>
          </cell>
          <cell r="AF63">
            <v>-1.2605000000000002</v>
          </cell>
          <cell r="AG63">
            <v>17.081999999999987</v>
          </cell>
          <cell r="AH63">
            <v>3.7418984771573607</v>
          </cell>
          <cell r="AI63">
            <v>2.4820000000000002</v>
          </cell>
          <cell r="AJ63">
            <v>20.414093063623511</v>
          </cell>
          <cell r="AK63">
            <v>266.13209306362353</v>
          </cell>
          <cell r="AL63" t="str">
            <v>1/13  Egy Comb</v>
          </cell>
          <cell r="AM63">
            <v>0</v>
          </cell>
          <cell r="AN63" t="str">
            <v>2/16  Egy Comb</v>
          </cell>
          <cell r="AO63" t="str">
            <v xml:space="preserve">1/14OE  </v>
          </cell>
          <cell r="AP63" t="str">
            <v>2/20  Gas Mer</v>
          </cell>
          <cell r="AQ63">
            <v>0</v>
          </cell>
          <cell r="AR63">
            <v>0</v>
          </cell>
          <cell r="AS63">
            <v>172.09</v>
          </cell>
          <cell r="AT63">
            <v>0</v>
          </cell>
          <cell r="AU63">
            <v>142.57</v>
          </cell>
          <cell r="AV63">
            <v>75.75</v>
          </cell>
          <cell r="AW63">
            <v>174</v>
          </cell>
          <cell r="AX63">
            <v>0</v>
          </cell>
          <cell r="AY63">
            <v>0</v>
          </cell>
          <cell r="AZ63">
            <v>27.622165899999999</v>
          </cell>
          <cell r="BA63">
            <v>7.1883793999999996</v>
          </cell>
          <cell r="BB63">
            <v>2.73306</v>
          </cell>
          <cell r="BC63">
            <v>2.7474600000000002</v>
          </cell>
          <cell r="BD63">
            <v>0</v>
          </cell>
          <cell r="BE63">
            <v>9.4416406154135324E-2</v>
          </cell>
          <cell r="BF63">
            <v>0</v>
          </cell>
          <cell r="BI63">
            <v>0</v>
          </cell>
          <cell r="BJ63">
            <v>0.5736875033832487</v>
          </cell>
          <cell r="BK63">
            <v>0.3805267278333333</v>
          </cell>
          <cell r="BL63">
            <v>1.0486306373707173</v>
          </cell>
          <cell r="BM63">
            <v>-1.5395864661654135E-2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-9.3547461928934011E-2</v>
          </cell>
          <cell r="BS63">
            <v>0</v>
          </cell>
          <cell r="BT63">
            <v>-0.10894332659058814</v>
          </cell>
          <cell r="BU63">
            <v>157.30477906153243</v>
          </cell>
          <cell r="BV63">
            <v>-0.35596446700507611</v>
          </cell>
          <cell r="BW63">
            <v>156.94881459452736</v>
          </cell>
          <cell r="BX63">
            <v>168.24040541340366</v>
          </cell>
          <cell r="BY63">
            <v>-0.38071065989847713</v>
          </cell>
          <cell r="BZ63">
            <v>167.85969475350518</v>
          </cell>
          <cell r="CA63">
            <v>168.24040541340366</v>
          </cell>
          <cell r="CB63">
            <v>-0.4433673015024871</v>
          </cell>
          <cell r="CC63">
            <v>167.79703811190117</v>
          </cell>
          <cell r="CD63">
            <v>2.2471399999999995</v>
          </cell>
          <cell r="CE63">
            <v>200</v>
          </cell>
          <cell r="CF63">
            <v>1.8290397935845151</v>
          </cell>
          <cell r="CG63">
            <v>1.2605000000000002</v>
          </cell>
          <cell r="CH63">
            <v>140</v>
          </cell>
          <cell r="CI63">
            <v>0.71818100424063358</v>
          </cell>
          <cell r="CJ63">
            <v>2.5472207978251484</v>
          </cell>
          <cell r="CK63">
            <v>0.58790564793787992</v>
          </cell>
          <cell r="CL63">
            <v>0.18467511537616291</v>
          </cell>
          <cell r="CM63">
            <v>2.8877005347593578</v>
          </cell>
          <cell r="CN63">
            <v>3.6602812980734005</v>
          </cell>
          <cell r="CO63">
            <v>1.2215372907153728E-2</v>
          </cell>
          <cell r="CP63">
            <v>1.2727272727272729</v>
          </cell>
          <cell r="CQ63">
            <v>1.2849426456344266</v>
          </cell>
          <cell r="CR63">
            <v>4.22</v>
          </cell>
          <cell r="CS63">
            <v>9.7200000000000006</v>
          </cell>
          <cell r="CT63">
            <v>15.63</v>
          </cell>
          <cell r="CU63">
            <v>0</v>
          </cell>
          <cell r="CV63">
            <v>204.85948285343417</v>
          </cell>
        </row>
        <row r="64">
          <cell r="K64" t="str">
            <v>ExportLNTNewUSAHand51x76D</v>
          </cell>
          <cell r="L64">
            <v>0</v>
          </cell>
          <cell r="M64">
            <v>160.51</v>
          </cell>
          <cell r="N64">
            <v>0</v>
          </cell>
          <cell r="O64">
            <v>50.42</v>
          </cell>
          <cell r="P64">
            <v>36.08</v>
          </cell>
          <cell r="Q64">
            <v>15.79</v>
          </cell>
          <cell r="R64">
            <v>0</v>
          </cell>
          <cell r="S64">
            <v>0</v>
          </cell>
          <cell r="T64">
            <v>262.8</v>
          </cell>
          <cell r="U64">
            <v>245.71800000000002</v>
          </cell>
          <cell r="V64">
            <v>2.5000000000000001E-3</v>
          </cell>
          <cell r="W64">
            <v>0</v>
          </cell>
          <cell r="X64">
            <v>-1.3999999999999999E-2</v>
          </cell>
          <cell r="Y64">
            <v>-2.5000000000000001E-2</v>
          </cell>
          <cell r="Z64">
            <v>6.4999999999999947E-2</v>
          </cell>
          <cell r="AA64">
            <v>1.4999999999999999E-2</v>
          </cell>
          <cell r="AB64">
            <v>0.01</v>
          </cell>
          <cell r="AC64">
            <v>0.6158345864661654</v>
          </cell>
          <cell r="AD64">
            <v>0</v>
          </cell>
          <cell r="AE64">
            <v>-2.2471399999999995</v>
          </cell>
          <cell r="AF64">
            <v>-1.2605000000000002</v>
          </cell>
          <cell r="AG64">
            <v>17.081999999999987</v>
          </cell>
          <cell r="AH64">
            <v>3.7418984771573607</v>
          </cell>
          <cell r="AI64">
            <v>2.4820000000000002</v>
          </cell>
          <cell r="AJ64">
            <v>20.414093063623511</v>
          </cell>
          <cell r="AK64">
            <v>266.13209306362353</v>
          </cell>
          <cell r="AL64" t="str">
            <v>1/13  Egy Comb</v>
          </cell>
          <cell r="AM64">
            <v>0</v>
          </cell>
          <cell r="AN64" t="str">
            <v>2/16  Egy Comb</v>
          </cell>
          <cell r="AO64" t="str">
            <v xml:space="preserve">1/14OE  </v>
          </cell>
          <cell r="AP64" t="str">
            <v>2/20  Gas Mer</v>
          </cell>
          <cell r="AQ64">
            <v>0</v>
          </cell>
          <cell r="AR64">
            <v>0</v>
          </cell>
          <cell r="AS64">
            <v>172.09</v>
          </cell>
          <cell r="AT64">
            <v>0</v>
          </cell>
          <cell r="AU64">
            <v>142.57</v>
          </cell>
          <cell r="AV64">
            <v>75.75</v>
          </cell>
          <cell r="AW64">
            <v>174</v>
          </cell>
          <cell r="AX64">
            <v>0</v>
          </cell>
          <cell r="AY64">
            <v>0</v>
          </cell>
          <cell r="AZ64">
            <v>27.622165899999999</v>
          </cell>
          <cell r="BA64">
            <v>7.1883793999999996</v>
          </cell>
          <cell r="BB64">
            <v>2.73306</v>
          </cell>
          <cell r="BC64">
            <v>2.7474600000000002</v>
          </cell>
          <cell r="BD64">
            <v>0</v>
          </cell>
          <cell r="BE64">
            <v>9.4416406154135324E-2</v>
          </cell>
          <cell r="BF64">
            <v>0</v>
          </cell>
          <cell r="BI64">
            <v>0</v>
          </cell>
          <cell r="BJ64">
            <v>0.5736875033832487</v>
          </cell>
          <cell r="BK64">
            <v>0.3805267278333333</v>
          </cell>
          <cell r="BL64">
            <v>1.0486306373707173</v>
          </cell>
          <cell r="BM64">
            <v>-1.5395864661654135E-2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-9.3547461928934011E-2</v>
          </cell>
          <cell r="BS64">
            <v>0</v>
          </cell>
          <cell r="BT64">
            <v>-0.10894332659058814</v>
          </cell>
          <cell r="BU64">
            <v>157.30477906153243</v>
          </cell>
          <cell r="BV64">
            <v>-0.35596446700507611</v>
          </cell>
          <cell r="BW64">
            <v>156.94881459452736</v>
          </cell>
          <cell r="BX64">
            <v>168.24040541340366</v>
          </cell>
          <cell r="BY64">
            <v>-0.38071065989847713</v>
          </cell>
          <cell r="BZ64">
            <v>167.85969475350518</v>
          </cell>
          <cell r="CA64">
            <v>168.24040541340366</v>
          </cell>
          <cell r="CB64">
            <v>-0.4433673015024871</v>
          </cell>
          <cell r="CC64">
            <v>167.79703811190117</v>
          </cell>
          <cell r="CD64">
            <v>2.2471399999999995</v>
          </cell>
          <cell r="CE64">
            <v>200</v>
          </cell>
          <cell r="CF64">
            <v>1.8290397935845151</v>
          </cell>
          <cell r="CG64">
            <v>1.2605000000000002</v>
          </cell>
          <cell r="CH64">
            <v>140</v>
          </cell>
          <cell r="CI64">
            <v>0.71818100424063358</v>
          </cell>
          <cell r="CJ64">
            <v>2.5472207978251484</v>
          </cell>
          <cell r="CK64">
            <v>0.58790564793787992</v>
          </cell>
          <cell r="CL64">
            <v>0.18467511537616291</v>
          </cell>
          <cell r="CM64">
            <v>2.8877005347593578</v>
          </cell>
          <cell r="CN64">
            <v>3.6602812980734005</v>
          </cell>
          <cell r="CO64">
            <v>1.2215372907153728E-2</v>
          </cell>
          <cell r="CP64">
            <v>1.2727272727272729</v>
          </cell>
          <cell r="CQ64">
            <v>1.2849426456344266</v>
          </cell>
          <cell r="CR64">
            <v>14.66</v>
          </cell>
          <cell r="CS64">
            <v>9.98</v>
          </cell>
          <cell r="CT64">
            <v>15.63</v>
          </cell>
          <cell r="CU64">
            <v>0</v>
          </cell>
          <cell r="CV64">
            <v>215.55948285343419</v>
          </cell>
        </row>
        <row r="65">
          <cell r="K65" t="str">
            <v>ExportLNTNewUSAWash33x33L</v>
          </cell>
          <cell r="L65">
            <v>0</v>
          </cell>
          <cell r="M65">
            <v>39.29</v>
          </cell>
          <cell r="N65">
            <v>0</v>
          </cell>
          <cell r="O65">
            <v>15.6</v>
          </cell>
          <cell r="P65">
            <v>10.439</v>
          </cell>
          <cell r="Q65">
            <v>3.2650000000000001</v>
          </cell>
          <cell r="R65">
            <v>0</v>
          </cell>
          <cell r="S65">
            <v>0</v>
          </cell>
          <cell r="T65">
            <v>68.594000000000008</v>
          </cell>
          <cell r="U65">
            <v>60.36272000000001</v>
          </cell>
          <cell r="V65">
            <v>2.5000000000000001E-3</v>
          </cell>
          <cell r="W65">
            <v>0</v>
          </cell>
          <cell r="X65">
            <v>-1.3999999999999999E-2</v>
          </cell>
          <cell r="Y65">
            <v>-2.5000000000000001E-2</v>
          </cell>
          <cell r="Z65">
            <v>0.12</v>
          </cell>
          <cell r="AA65">
            <v>1.4999999999999999E-2</v>
          </cell>
          <cell r="AB65">
            <v>0.01</v>
          </cell>
          <cell r="AC65">
            <v>0.15128501253132834</v>
          </cell>
          <cell r="AD65">
            <v>0</v>
          </cell>
          <cell r="AE65">
            <v>-0.55005999999999988</v>
          </cell>
          <cell r="AF65">
            <v>-0.39</v>
          </cell>
          <cell r="AG65">
            <v>8.2312799999999999</v>
          </cell>
          <cell r="AH65">
            <v>0.91922923857868033</v>
          </cell>
          <cell r="AI65">
            <v>0.60972444444444462</v>
          </cell>
          <cell r="AJ65">
            <v>8.9714586955544533</v>
          </cell>
          <cell r="AK65">
            <v>69.334178695554471</v>
          </cell>
          <cell r="AL65" t="str">
            <v>1/13  Egy Comb</v>
          </cell>
          <cell r="AM65">
            <v>0</v>
          </cell>
          <cell r="AN65" t="str">
            <v>2/16  Egy Comb</v>
          </cell>
          <cell r="AO65" t="str">
            <v xml:space="preserve">1/14OE  </v>
          </cell>
          <cell r="AP65" t="str">
            <v>2/20  Gas Mer</v>
          </cell>
          <cell r="AQ65">
            <v>0</v>
          </cell>
          <cell r="AR65">
            <v>0</v>
          </cell>
          <cell r="AS65">
            <v>172.09</v>
          </cell>
          <cell r="AT65">
            <v>0</v>
          </cell>
          <cell r="AU65">
            <v>142.57</v>
          </cell>
          <cell r="AV65">
            <v>75.75</v>
          </cell>
          <cell r="AW65">
            <v>174</v>
          </cell>
          <cell r="AX65">
            <v>0</v>
          </cell>
          <cell r="AY65">
            <v>0</v>
          </cell>
          <cell r="AZ65">
            <v>6.7614160999999999</v>
          </cell>
          <cell r="BA65">
            <v>2.2240919999999997</v>
          </cell>
          <cell r="BB65">
            <v>0.79075424999999999</v>
          </cell>
          <cell r="BC65">
            <v>0.56811</v>
          </cell>
          <cell r="BD65">
            <v>0</v>
          </cell>
          <cell r="BE65">
            <v>2.2814655809523812E-2</v>
          </cell>
          <cell r="BF65">
            <v>0</v>
          </cell>
          <cell r="BI65">
            <v>0</v>
          </cell>
          <cell r="BJ65">
            <v>0.13862509139086296</v>
          </cell>
          <cell r="BK65">
            <v>9.194997644444447E-2</v>
          </cell>
          <cell r="BL65">
            <v>0.25338972364483126</v>
          </cell>
          <cell r="BM65">
            <v>-3.7821253132832083E-3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-2.2980730964467008E-2</v>
          </cell>
          <cell r="BS65">
            <v>0</v>
          </cell>
          <cell r="BT65">
            <v>-2.6762856277750217E-2</v>
          </cell>
          <cell r="BU65">
            <v>154.49984070975347</v>
          </cell>
          <cell r="BV65">
            <v>-0.3350253807106599</v>
          </cell>
          <cell r="BW65">
            <v>154.16481532904282</v>
          </cell>
          <cell r="BX65">
            <v>175.56800080653804</v>
          </cell>
          <cell r="BY65">
            <v>-0.38071065989847713</v>
          </cell>
          <cell r="BZ65">
            <v>175.18729014663955</v>
          </cell>
          <cell r="CA65">
            <v>175.56800080653804</v>
          </cell>
          <cell r="CB65">
            <v>-0.44336730150248715</v>
          </cell>
          <cell r="CC65">
            <v>175.12463350503555</v>
          </cell>
          <cell r="CD65">
            <v>0.55005999999999988</v>
          </cell>
          <cell r="CE65">
            <v>200</v>
          </cell>
          <cell r="CF65">
            <v>1.8225156189118044</v>
          </cell>
          <cell r="CG65">
            <v>0.39</v>
          </cell>
          <cell r="CH65">
            <v>140</v>
          </cell>
          <cell r="CI65">
            <v>0.90453180373581565</v>
          </cell>
          <cell r="CJ65">
            <v>2.7270474226476198</v>
          </cell>
          <cell r="CK65">
            <v>0.58580859179308009</v>
          </cell>
          <cell r="CL65">
            <v>0.23259389238920972</v>
          </cell>
          <cell r="CM65">
            <v>3.0681818181818179</v>
          </cell>
          <cell r="CN65">
            <v>3.8865843023641076</v>
          </cell>
          <cell r="CO65">
            <v>1.2171800740589555E-2</v>
          </cell>
          <cell r="CP65">
            <v>1.3522727272727275</v>
          </cell>
          <cell r="CQ65">
            <v>1.3644445280133171</v>
          </cell>
          <cell r="CR65">
            <v>1.21</v>
          </cell>
          <cell r="CS65">
            <v>9.81</v>
          </cell>
          <cell r="CT65">
            <v>60.77</v>
          </cell>
          <cell r="CU65">
            <v>0</v>
          </cell>
          <cell r="CV65">
            <v>254.89270975806056</v>
          </cell>
        </row>
        <row r="66">
          <cell r="K66" t="str">
            <v>ExportLNTNewUSAWash33x33M</v>
          </cell>
          <cell r="L66">
            <v>0</v>
          </cell>
          <cell r="M66">
            <v>39.29</v>
          </cell>
          <cell r="N66">
            <v>0</v>
          </cell>
          <cell r="O66">
            <v>15.6</v>
          </cell>
          <cell r="P66">
            <v>10.439</v>
          </cell>
          <cell r="Q66">
            <v>3.2650000000000001</v>
          </cell>
          <cell r="R66">
            <v>0</v>
          </cell>
          <cell r="S66">
            <v>0</v>
          </cell>
          <cell r="T66">
            <v>68.594000000000008</v>
          </cell>
          <cell r="U66">
            <v>60.36272000000001</v>
          </cell>
          <cell r="V66">
            <v>2.5000000000000001E-3</v>
          </cell>
          <cell r="W66">
            <v>0</v>
          </cell>
          <cell r="X66">
            <v>-1.3999999999999999E-2</v>
          </cell>
          <cell r="Y66">
            <v>-2.5000000000000001E-2</v>
          </cell>
          <cell r="Z66">
            <v>0.12</v>
          </cell>
          <cell r="AA66">
            <v>1.4999999999999999E-2</v>
          </cell>
          <cell r="AB66">
            <v>0.01</v>
          </cell>
          <cell r="AC66">
            <v>0.15128501253132834</v>
          </cell>
          <cell r="AD66">
            <v>0</v>
          </cell>
          <cell r="AE66">
            <v>-0.55005999999999988</v>
          </cell>
          <cell r="AF66">
            <v>-0.39</v>
          </cell>
          <cell r="AG66">
            <v>8.2312799999999999</v>
          </cell>
          <cell r="AH66">
            <v>0.91922923857868033</v>
          </cell>
          <cell r="AI66">
            <v>0.60972444444444462</v>
          </cell>
          <cell r="AJ66">
            <v>8.9714586955544533</v>
          </cell>
          <cell r="AK66">
            <v>69.334178695554471</v>
          </cell>
          <cell r="AL66" t="str">
            <v>1/13  Egy Comb</v>
          </cell>
          <cell r="AM66">
            <v>0</v>
          </cell>
          <cell r="AN66" t="str">
            <v>2/16  Egy Comb</v>
          </cell>
          <cell r="AO66" t="str">
            <v xml:space="preserve">1/14OE  </v>
          </cell>
          <cell r="AP66" t="str">
            <v>2/20  Gas Mer</v>
          </cell>
          <cell r="AQ66">
            <v>0</v>
          </cell>
          <cell r="AR66">
            <v>0</v>
          </cell>
          <cell r="AS66">
            <v>172.09</v>
          </cell>
          <cell r="AT66">
            <v>0</v>
          </cell>
          <cell r="AU66">
            <v>142.57</v>
          </cell>
          <cell r="AV66">
            <v>75.75</v>
          </cell>
          <cell r="AW66">
            <v>174</v>
          </cell>
          <cell r="AX66">
            <v>0</v>
          </cell>
          <cell r="AY66">
            <v>0</v>
          </cell>
          <cell r="AZ66">
            <v>6.7614160999999999</v>
          </cell>
          <cell r="BA66">
            <v>2.2240919999999997</v>
          </cell>
          <cell r="BB66">
            <v>0.79075424999999999</v>
          </cell>
          <cell r="BC66">
            <v>0.56811</v>
          </cell>
          <cell r="BD66">
            <v>0</v>
          </cell>
          <cell r="BE66">
            <v>2.2814655809523812E-2</v>
          </cell>
          <cell r="BF66">
            <v>0</v>
          </cell>
          <cell r="BI66">
            <v>0</v>
          </cell>
          <cell r="BJ66">
            <v>0.13862509139086296</v>
          </cell>
          <cell r="BK66">
            <v>9.194997644444447E-2</v>
          </cell>
          <cell r="BL66">
            <v>0.25338972364483126</v>
          </cell>
          <cell r="BM66">
            <v>-3.7821253132832083E-3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-2.2980730964467008E-2</v>
          </cell>
          <cell r="BS66">
            <v>0</v>
          </cell>
          <cell r="BT66">
            <v>-2.6762856277750217E-2</v>
          </cell>
          <cell r="BU66">
            <v>154.49984070975347</v>
          </cell>
          <cell r="BV66">
            <v>-0.3350253807106599</v>
          </cell>
          <cell r="BW66">
            <v>154.16481532904282</v>
          </cell>
          <cell r="BX66">
            <v>175.56800080653804</v>
          </cell>
          <cell r="BY66">
            <v>-0.38071065989847713</v>
          </cell>
          <cell r="BZ66">
            <v>175.18729014663955</v>
          </cell>
          <cell r="CA66">
            <v>175.56800080653804</v>
          </cell>
          <cell r="CB66">
            <v>-0.44336730150248715</v>
          </cell>
          <cell r="CC66">
            <v>175.12463350503555</v>
          </cell>
          <cell r="CD66">
            <v>0.55005999999999988</v>
          </cell>
          <cell r="CE66">
            <v>200</v>
          </cell>
          <cell r="CF66">
            <v>1.8225156189118044</v>
          </cell>
          <cell r="CG66">
            <v>0.39</v>
          </cell>
          <cell r="CH66">
            <v>140</v>
          </cell>
          <cell r="CI66">
            <v>0.90453180373581565</v>
          </cell>
          <cell r="CJ66">
            <v>2.7270474226476198</v>
          </cell>
          <cell r="CK66">
            <v>0.58580859179308009</v>
          </cell>
          <cell r="CL66">
            <v>0.23259389238920972</v>
          </cell>
          <cell r="CM66">
            <v>3.0681818181818179</v>
          </cell>
          <cell r="CN66">
            <v>3.8865843023641076</v>
          </cell>
          <cell r="CO66">
            <v>1.2171800740589555E-2</v>
          </cell>
          <cell r="CP66">
            <v>1.3522727272727275</v>
          </cell>
          <cell r="CQ66">
            <v>1.3644445280133171</v>
          </cell>
          <cell r="CR66">
            <v>4.22</v>
          </cell>
          <cell r="CS66">
            <v>9.7200000000000006</v>
          </cell>
          <cell r="CT66">
            <v>60.77</v>
          </cell>
          <cell r="CU66">
            <v>0</v>
          </cell>
          <cell r="CV66">
            <v>257.81270975806058</v>
          </cell>
        </row>
        <row r="67">
          <cell r="K67" t="str">
            <v>ExportLNTNewUSAWash33x33D</v>
          </cell>
          <cell r="L67">
            <v>0</v>
          </cell>
          <cell r="M67">
            <v>39.29</v>
          </cell>
          <cell r="N67">
            <v>0</v>
          </cell>
          <cell r="O67">
            <v>15.6</v>
          </cell>
          <cell r="P67">
            <v>10.439</v>
          </cell>
          <cell r="Q67">
            <v>3.2650000000000001</v>
          </cell>
          <cell r="R67">
            <v>0</v>
          </cell>
          <cell r="S67">
            <v>0</v>
          </cell>
          <cell r="T67">
            <v>68.594000000000008</v>
          </cell>
          <cell r="U67">
            <v>60.36272000000001</v>
          </cell>
          <cell r="V67">
            <v>2.5000000000000001E-3</v>
          </cell>
          <cell r="W67">
            <v>0</v>
          </cell>
          <cell r="X67">
            <v>-1.3999999999999999E-2</v>
          </cell>
          <cell r="Y67">
            <v>-2.5000000000000001E-2</v>
          </cell>
          <cell r="Z67">
            <v>0.12</v>
          </cell>
          <cell r="AA67">
            <v>1.4999999999999999E-2</v>
          </cell>
          <cell r="AB67">
            <v>0.01</v>
          </cell>
          <cell r="AC67">
            <v>0.15128501253132834</v>
          </cell>
          <cell r="AD67">
            <v>0</v>
          </cell>
          <cell r="AE67">
            <v>-0.55005999999999988</v>
          </cell>
          <cell r="AF67">
            <v>-0.39</v>
          </cell>
          <cell r="AG67">
            <v>8.2312799999999999</v>
          </cell>
          <cell r="AH67">
            <v>0.91922923857868033</v>
          </cell>
          <cell r="AI67">
            <v>0.60972444444444462</v>
          </cell>
          <cell r="AJ67">
            <v>8.9714586955544533</v>
          </cell>
          <cell r="AK67">
            <v>69.334178695554471</v>
          </cell>
          <cell r="AL67" t="str">
            <v>1/13  Egy Comb</v>
          </cell>
          <cell r="AM67">
            <v>0</v>
          </cell>
          <cell r="AN67" t="str">
            <v>2/16  Egy Comb</v>
          </cell>
          <cell r="AO67" t="str">
            <v xml:space="preserve">1/14OE  </v>
          </cell>
          <cell r="AP67" t="str">
            <v>2/20  Gas Mer</v>
          </cell>
          <cell r="AQ67">
            <v>0</v>
          </cell>
          <cell r="AR67">
            <v>0</v>
          </cell>
          <cell r="AS67">
            <v>172.09</v>
          </cell>
          <cell r="AT67">
            <v>0</v>
          </cell>
          <cell r="AU67">
            <v>142.57</v>
          </cell>
          <cell r="AV67">
            <v>75.75</v>
          </cell>
          <cell r="AW67">
            <v>174</v>
          </cell>
          <cell r="AX67">
            <v>0</v>
          </cell>
          <cell r="AY67">
            <v>0</v>
          </cell>
          <cell r="AZ67">
            <v>6.7614160999999999</v>
          </cell>
          <cell r="BA67">
            <v>2.2240919999999997</v>
          </cell>
          <cell r="BB67">
            <v>0.79075424999999999</v>
          </cell>
          <cell r="BC67">
            <v>0.56811</v>
          </cell>
          <cell r="BD67">
            <v>0</v>
          </cell>
          <cell r="BE67">
            <v>2.2814655809523812E-2</v>
          </cell>
          <cell r="BF67">
            <v>0</v>
          </cell>
          <cell r="BI67">
            <v>0</v>
          </cell>
          <cell r="BJ67">
            <v>0.13862509139086296</v>
          </cell>
          <cell r="BK67">
            <v>9.194997644444447E-2</v>
          </cell>
          <cell r="BL67">
            <v>0.25338972364483126</v>
          </cell>
          <cell r="BM67">
            <v>-3.7821253132832083E-3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-2.2980730964467008E-2</v>
          </cell>
          <cell r="BS67">
            <v>0</v>
          </cell>
          <cell r="BT67">
            <v>-2.6762856277750217E-2</v>
          </cell>
          <cell r="BU67">
            <v>154.49984070975347</v>
          </cell>
          <cell r="BV67">
            <v>-0.3350253807106599</v>
          </cell>
          <cell r="BW67">
            <v>154.16481532904282</v>
          </cell>
          <cell r="BX67">
            <v>175.56800080653804</v>
          </cell>
          <cell r="BY67">
            <v>-0.38071065989847713</v>
          </cell>
          <cell r="BZ67">
            <v>175.18729014663955</v>
          </cell>
          <cell r="CA67">
            <v>175.56800080653804</v>
          </cell>
          <cell r="CB67">
            <v>-0.44336730150248715</v>
          </cell>
          <cell r="CC67">
            <v>175.12463350503555</v>
          </cell>
          <cell r="CD67">
            <v>0.55005999999999988</v>
          </cell>
          <cell r="CE67">
            <v>200</v>
          </cell>
          <cell r="CF67">
            <v>1.8225156189118044</v>
          </cell>
          <cell r="CG67">
            <v>0.39</v>
          </cell>
          <cell r="CH67">
            <v>140</v>
          </cell>
          <cell r="CI67">
            <v>0.90453180373581565</v>
          </cell>
          <cell r="CJ67">
            <v>2.7270474226476198</v>
          </cell>
          <cell r="CK67">
            <v>0.58580859179308009</v>
          </cell>
          <cell r="CL67">
            <v>0.23259389238920972</v>
          </cell>
          <cell r="CM67">
            <v>3.0681818181818179</v>
          </cell>
          <cell r="CN67">
            <v>3.8865843023641076</v>
          </cell>
          <cell r="CO67">
            <v>1.2171800740589555E-2</v>
          </cell>
          <cell r="CP67">
            <v>1.3522727272727275</v>
          </cell>
          <cell r="CQ67">
            <v>1.3644445280133171</v>
          </cell>
          <cell r="CR67">
            <v>14.66</v>
          </cell>
          <cell r="CS67">
            <v>9.98</v>
          </cell>
          <cell r="CT67">
            <v>60.77</v>
          </cell>
          <cell r="CU67">
            <v>0</v>
          </cell>
          <cell r="CV67">
            <v>268.51270975806057</v>
          </cell>
        </row>
        <row r="68">
          <cell r="K68" t="str">
            <v>ExportKohlsBig One StripeUSABath76x137L</v>
          </cell>
          <cell r="L68">
            <v>0</v>
          </cell>
          <cell r="M68">
            <v>371.42</v>
          </cell>
          <cell r="N68">
            <v>0</v>
          </cell>
          <cell r="O68">
            <v>90.53</v>
          </cell>
          <cell r="P68">
            <v>74.27</v>
          </cell>
          <cell r="Q68">
            <v>22.72</v>
          </cell>
          <cell r="R68">
            <v>0</v>
          </cell>
          <cell r="S68">
            <v>0</v>
          </cell>
          <cell r="T68">
            <v>558.94000000000005</v>
          </cell>
          <cell r="U68">
            <v>547.76120000000003</v>
          </cell>
          <cell r="V68">
            <v>2.5000000000000001E-3</v>
          </cell>
          <cell r="W68">
            <v>0</v>
          </cell>
          <cell r="X68">
            <v>0</v>
          </cell>
          <cell r="Y68">
            <v>-2.5000000000000001E-2</v>
          </cell>
          <cell r="Z68">
            <v>2.0000000000000018E-2</v>
          </cell>
          <cell r="AA68">
            <v>1.4999999999999999E-2</v>
          </cell>
          <cell r="AB68">
            <v>0.01</v>
          </cell>
          <cell r="AC68">
            <v>1.3728350877192983</v>
          </cell>
          <cell r="AD68">
            <v>0</v>
          </cell>
          <cell r="AE68">
            <v>0</v>
          </cell>
          <cell r="AF68">
            <v>-2.2632500000000002</v>
          </cell>
          <cell r="AG68">
            <v>11.178800000000011</v>
          </cell>
          <cell r="AH68">
            <v>8.3415411167512694</v>
          </cell>
          <cell r="AI68">
            <v>5.5329414141414146</v>
          </cell>
          <cell r="AJ68">
            <v>24.162867618611994</v>
          </cell>
          <cell r="AK68">
            <v>571.92406761861207</v>
          </cell>
          <cell r="AL68" t="str">
            <v>2/24  DyedPattern</v>
          </cell>
          <cell r="AM68">
            <v>0</v>
          </cell>
          <cell r="AN68" t="str">
            <v>2/24  DyedPattern</v>
          </cell>
          <cell r="AO68" t="str">
            <v>1/16  CombDyed</v>
          </cell>
          <cell r="AP68" t="str">
            <v>2/24  KC</v>
          </cell>
          <cell r="AQ68">
            <v>0</v>
          </cell>
          <cell r="AR68">
            <v>0</v>
          </cell>
          <cell r="AS68">
            <v>160</v>
          </cell>
          <cell r="AT68">
            <v>0</v>
          </cell>
          <cell r="AU68">
            <v>160</v>
          </cell>
          <cell r="AV68">
            <v>150</v>
          </cell>
          <cell r="AW68">
            <v>107.5</v>
          </cell>
          <cell r="AX68">
            <v>0</v>
          </cell>
          <cell r="AY68">
            <v>0</v>
          </cell>
          <cell r="AZ68">
            <v>59.427200000000006</v>
          </cell>
          <cell r="BA68">
            <v>14.4848</v>
          </cell>
          <cell r="BB68">
            <v>11.140499999999999</v>
          </cell>
          <cell r="BC68">
            <v>2.4424000000000001</v>
          </cell>
          <cell r="BD68">
            <v>0</v>
          </cell>
          <cell r="BE68">
            <v>0.21489975438596493</v>
          </cell>
          <cell r="BF68">
            <v>0</v>
          </cell>
          <cell r="BI68">
            <v>0</v>
          </cell>
          <cell r="BJ68">
            <v>1.3057614517766498</v>
          </cell>
          <cell r="BK68">
            <v>0.86611113131313144</v>
          </cell>
          <cell r="BL68">
            <v>2.3867723374757461</v>
          </cell>
          <cell r="BM68">
            <v>-3.4320877192982456E-2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-0.20853852791878175</v>
          </cell>
          <cell r="BS68">
            <v>0</v>
          </cell>
          <cell r="BT68">
            <v>-0.24285940511176421</v>
          </cell>
          <cell r="BU68">
            <v>160.80737169906564</v>
          </cell>
          <cell r="BV68">
            <v>-0.37309644670050757</v>
          </cell>
          <cell r="BW68">
            <v>160.43427525236513</v>
          </cell>
          <cell r="BX68">
            <v>164.08915479496494</v>
          </cell>
          <cell r="BY68">
            <v>-0.38071065989847713</v>
          </cell>
          <cell r="BZ68">
            <v>163.70844413506646</v>
          </cell>
          <cell r="CA68">
            <v>164.08915479496494</v>
          </cell>
          <cell r="CB68">
            <v>-0.44336730150248721</v>
          </cell>
          <cell r="CC68">
            <v>163.64578749346245</v>
          </cell>
          <cell r="CD68">
            <v>0</v>
          </cell>
          <cell r="CE68">
            <v>200</v>
          </cell>
          <cell r="CF68">
            <v>0</v>
          </cell>
          <cell r="CG68">
            <v>2.2632500000000002</v>
          </cell>
          <cell r="CH68">
            <v>140</v>
          </cell>
          <cell r="CI68">
            <v>0.57845462584790597</v>
          </cell>
          <cell r="CJ68">
            <v>0.57845462584790597</v>
          </cell>
          <cell r="CK68">
            <v>0.61026228217697776</v>
          </cell>
          <cell r="CL68">
            <v>0.14874547521803294</v>
          </cell>
          <cell r="CM68">
            <v>2.7551020408163263</v>
          </cell>
          <cell r="CN68">
            <v>3.514109798211337</v>
          </cell>
          <cell r="CO68">
            <v>1.2679894085232762E-2</v>
          </cell>
          <cell r="CP68">
            <v>1.2142857142857144</v>
          </cell>
          <cell r="CQ68">
            <v>1.2269656083709473</v>
          </cell>
          <cell r="CR68">
            <v>1.21</v>
          </cell>
          <cell r="CS68">
            <v>9.81</v>
          </cell>
          <cell r="CT68">
            <v>9.26</v>
          </cell>
          <cell r="CU68">
            <v>0</v>
          </cell>
          <cell r="CV68">
            <v>189.24531752589266</v>
          </cell>
        </row>
        <row r="69">
          <cell r="K69" t="str">
            <v>ExportKohlsBig One StripeUSABath76x137M</v>
          </cell>
          <cell r="L69">
            <v>0</v>
          </cell>
          <cell r="M69">
            <v>371.42</v>
          </cell>
          <cell r="N69">
            <v>0</v>
          </cell>
          <cell r="O69">
            <v>90.53</v>
          </cell>
          <cell r="P69">
            <v>74.27</v>
          </cell>
          <cell r="Q69">
            <v>22.72</v>
          </cell>
          <cell r="R69">
            <v>0</v>
          </cell>
          <cell r="S69">
            <v>0</v>
          </cell>
          <cell r="T69">
            <v>558.94000000000005</v>
          </cell>
          <cell r="U69">
            <v>547.76120000000003</v>
          </cell>
          <cell r="V69">
            <v>2.5000000000000001E-3</v>
          </cell>
          <cell r="W69">
            <v>0</v>
          </cell>
          <cell r="X69">
            <v>0</v>
          </cell>
          <cell r="Y69">
            <v>-2.5000000000000001E-2</v>
          </cell>
          <cell r="Z69">
            <v>2.0000000000000018E-2</v>
          </cell>
          <cell r="AA69">
            <v>1.4999999999999999E-2</v>
          </cell>
          <cell r="AB69">
            <v>0.01</v>
          </cell>
          <cell r="AC69">
            <v>1.3728350877192983</v>
          </cell>
          <cell r="AD69">
            <v>0</v>
          </cell>
          <cell r="AE69">
            <v>0</v>
          </cell>
          <cell r="AF69">
            <v>-2.2632500000000002</v>
          </cell>
          <cell r="AG69">
            <v>11.178800000000011</v>
          </cell>
          <cell r="AH69">
            <v>8.3415411167512694</v>
          </cell>
          <cell r="AI69">
            <v>5.5329414141414146</v>
          </cell>
          <cell r="AJ69">
            <v>24.162867618611994</v>
          </cell>
          <cell r="AK69">
            <v>571.92406761861207</v>
          </cell>
          <cell r="AL69" t="str">
            <v>2/24  DyedPattern</v>
          </cell>
          <cell r="AM69">
            <v>0</v>
          </cell>
          <cell r="AN69" t="str">
            <v>2/24  DyedPattern</v>
          </cell>
          <cell r="AO69" t="str">
            <v>1/16  CombDyed</v>
          </cell>
          <cell r="AP69" t="str">
            <v>2/24  KC</v>
          </cell>
          <cell r="AQ69">
            <v>0</v>
          </cell>
          <cell r="AR69">
            <v>0</v>
          </cell>
          <cell r="AS69">
            <v>160</v>
          </cell>
          <cell r="AT69">
            <v>0</v>
          </cell>
          <cell r="AU69">
            <v>160</v>
          </cell>
          <cell r="AV69">
            <v>150</v>
          </cell>
          <cell r="AW69">
            <v>107.5</v>
          </cell>
          <cell r="AX69">
            <v>0</v>
          </cell>
          <cell r="AY69">
            <v>0</v>
          </cell>
          <cell r="AZ69">
            <v>59.427200000000006</v>
          </cell>
          <cell r="BA69">
            <v>14.4848</v>
          </cell>
          <cell r="BB69">
            <v>11.140499999999999</v>
          </cell>
          <cell r="BC69">
            <v>2.4424000000000001</v>
          </cell>
          <cell r="BD69">
            <v>0</v>
          </cell>
          <cell r="BE69">
            <v>0.21489975438596493</v>
          </cell>
          <cell r="BF69">
            <v>0</v>
          </cell>
          <cell r="BI69">
            <v>0</v>
          </cell>
          <cell r="BJ69">
            <v>1.3057614517766498</v>
          </cell>
          <cell r="BK69">
            <v>0.86611113131313144</v>
          </cell>
          <cell r="BL69">
            <v>2.3867723374757461</v>
          </cell>
          <cell r="BM69">
            <v>-3.4320877192982456E-2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-0.20853852791878175</v>
          </cell>
          <cell r="BS69">
            <v>0</v>
          </cell>
          <cell r="BT69">
            <v>-0.24285940511176421</v>
          </cell>
          <cell r="BU69">
            <v>160.80737169906564</v>
          </cell>
          <cell r="BV69">
            <v>-0.37309644670050757</v>
          </cell>
          <cell r="BW69">
            <v>160.43427525236513</v>
          </cell>
          <cell r="BX69">
            <v>164.08915479496494</v>
          </cell>
          <cell r="BY69">
            <v>-0.38071065989847713</v>
          </cell>
          <cell r="BZ69">
            <v>163.70844413506646</v>
          </cell>
          <cell r="CA69">
            <v>164.08915479496494</v>
          </cell>
          <cell r="CB69">
            <v>-0.44336730150248721</v>
          </cell>
          <cell r="CC69">
            <v>163.64578749346245</v>
          </cell>
          <cell r="CD69">
            <v>0</v>
          </cell>
          <cell r="CE69">
            <v>200</v>
          </cell>
          <cell r="CF69">
            <v>0</v>
          </cell>
          <cell r="CG69">
            <v>2.2632500000000002</v>
          </cell>
          <cell r="CH69">
            <v>140</v>
          </cell>
          <cell r="CI69">
            <v>0.57845462584790597</v>
          </cell>
          <cell r="CJ69">
            <v>0.57845462584790597</v>
          </cell>
          <cell r="CK69">
            <v>0.61026228217697776</v>
          </cell>
          <cell r="CL69">
            <v>0.14874547521803294</v>
          </cell>
          <cell r="CM69">
            <v>2.7551020408163263</v>
          </cell>
          <cell r="CN69">
            <v>3.514109798211337</v>
          </cell>
          <cell r="CO69">
            <v>1.2679894085232762E-2</v>
          </cell>
          <cell r="CP69">
            <v>1.2142857142857144</v>
          </cell>
          <cell r="CQ69">
            <v>1.2269656083709473</v>
          </cell>
          <cell r="CR69">
            <v>4.22</v>
          </cell>
          <cell r="CS69">
            <v>9.7200000000000006</v>
          </cell>
          <cell r="CT69">
            <v>9.26</v>
          </cell>
          <cell r="CU69">
            <v>0</v>
          </cell>
          <cell r="CV69">
            <v>192.16531752589265</v>
          </cell>
        </row>
        <row r="70">
          <cell r="K70" t="str">
            <v>ExportKohlsBig One StripeUSABath76x137D</v>
          </cell>
          <cell r="L70">
            <v>0</v>
          </cell>
          <cell r="M70">
            <v>371.42</v>
          </cell>
          <cell r="N70">
            <v>0</v>
          </cell>
          <cell r="O70">
            <v>90.53</v>
          </cell>
          <cell r="P70">
            <v>74.27</v>
          </cell>
          <cell r="Q70">
            <v>22.72</v>
          </cell>
          <cell r="R70">
            <v>0</v>
          </cell>
          <cell r="S70">
            <v>0</v>
          </cell>
          <cell r="T70">
            <v>558.94000000000005</v>
          </cell>
          <cell r="U70">
            <v>547.76120000000003</v>
          </cell>
          <cell r="V70">
            <v>2.5000000000000001E-3</v>
          </cell>
          <cell r="W70">
            <v>0</v>
          </cell>
          <cell r="X70">
            <v>0</v>
          </cell>
          <cell r="Y70">
            <v>-2.5000000000000001E-2</v>
          </cell>
          <cell r="Z70">
            <v>2.0000000000000018E-2</v>
          </cell>
          <cell r="AA70">
            <v>1.4999999999999999E-2</v>
          </cell>
          <cell r="AB70">
            <v>0.01</v>
          </cell>
          <cell r="AC70">
            <v>1.3728350877192983</v>
          </cell>
          <cell r="AD70">
            <v>0</v>
          </cell>
          <cell r="AE70">
            <v>0</v>
          </cell>
          <cell r="AF70">
            <v>-2.2632500000000002</v>
          </cell>
          <cell r="AG70">
            <v>11.178800000000011</v>
          </cell>
          <cell r="AH70">
            <v>8.3415411167512694</v>
          </cell>
          <cell r="AI70">
            <v>5.5329414141414146</v>
          </cell>
          <cell r="AJ70">
            <v>24.162867618611994</v>
          </cell>
          <cell r="AK70">
            <v>571.92406761861207</v>
          </cell>
          <cell r="AL70" t="str">
            <v>2/24  DyedPattern</v>
          </cell>
          <cell r="AM70">
            <v>0</v>
          </cell>
          <cell r="AN70" t="str">
            <v>2/24  DyedPattern</v>
          </cell>
          <cell r="AO70" t="str">
            <v>1/16  CombDyed</v>
          </cell>
          <cell r="AP70" t="str">
            <v>2/24  KC</v>
          </cell>
          <cell r="AQ70">
            <v>0</v>
          </cell>
          <cell r="AR70">
            <v>0</v>
          </cell>
          <cell r="AS70">
            <v>160</v>
          </cell>
          <cell r="AT70">
            <v>0</v>
          </cell>
          <cell r="AU70">
            <v>160</v>
          </cell>
          <cell r="AV70">
            <v>150</v>
          </cell>
          <cell r="AW70">
            <v>107.5</v>
          </cell>
          <cell r="AX70">
            <v>0</v>
          </cell>
          <cell r="AY70">
            <v>0</v>
          </cell>
          <cell r="AZ70">
            <v>59.427200000000006</v>
          </cell>
          <cell r="BA70">
            <v>14.4848</v>
          </cell>
          <cell r="BB70">
            <v>11.140499999999999</v>
          </cell>
          <cell r="BC70">
            <v>2.4424000000000001</v>
          </cell>
          <cell r="BD70">
            <v>0</v>
          </cell>
          <cell r="BE70">
            <v>0.21489975438596493</v>
          </cell>
          <cell r="BF70">
            <v>0</v>
          </cell>
          <cell r="BI70">
            <v>0</v>
          </cell>
          <cell r="BJ70">
            <v>1.3057614517766498</v>
          </cell>
          <cell r="BK70">
            <v>0.86611113131313144</v>
          </cell>
          <cell r="BL70">
            <v>2.3867723374757461</v>
          </cell>
          <cell r="BM70">
            <v>-3.4320877192982456E-2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-0.20853852791878175</v>
          </cell>
          <cell r="BS70">
            <v>0</v>
          </cell>
          <cell r="BT70">
            <v>-0.24285940511176421</v>
          </cell>
          <cell r="BU70">
            <v>160.80737169906564</v>
          </cell>
          <cell r="BV70">
            <v>-0.37309644670050757</v>
          </cell>
          <cell r="BW70">
            <v>160.43427525236513</v>
          </cell>
          <cell r="BX70">
            <v>164.08915479496494</v>
          </cell>
          <cell r="BY70">
            <v>-0.38071065989847713</v>
          </cell>
          <cell r="BZ70">
            <v>163.70844413506646</v>
          </cell>
          <cell r="CA70">
            <v>164.08915479496494</v>
          </cell>
          <cell r="CB70">
            <v>-0.44336730150248721</v>
          </cell>
          <cell r="CC70">
            <v>163.64578749346245</v>
          </cell>
          <cell r="CD70">
            <v>0</v>
          </cell>
          <cell r="CE70">
            <v>200</v>
          </cell>
          <cell r="CF70">
            <v>0</v>
          </cell>
          <cell r="CG70">
            <v>2.2632500000000002</v>
          </cell>
          <cell r="CH70">
            <v>140</v>
          </cell>
          <cell r="CI70">
            <v>0.57845462584790597</v>
          </cell>
          <cell r="CJ70">
            <v>0.57845462584790597</v>
          </cell>
          <cell r="CK70">
            <v>0.61026228217697776</v>
          </cell>
          <cell r="CL70">
            <v>0.14874547521803294</v>
          </cell>
          <cell r="CM70">
            <v>2.7551020408163263</v>
          </cell>
          <cell r="CN70">
            <v>3.514109798211337</v>
          </cell>
          <cell r="CO70">
            <v>1.2679894085232762E-2</v>
          </cell>
          <cell r="CP70">
            <v>1.2142857142857144</v>
          </cell>
          <cell r="CQ70">
            <v>1.2269656083709473</v>
          </cell>
          <cell r="CR70">
            <v>14.66</v>
          </cell>
          <cell r="CS70">
            <v>9.98</v>
          </cell>
          <cell r="CT70">
            <v>9.26</v>
          </cell>
          <cell r="CU70">
            <v>0</v>
          </cell>
          <cell r="CV70">
            <v>202.86531752589266</v>
          </cell>
        </row>
        <row r="71">
          <cell r="K71" t="str">
            <v>ExportKohlsBig One StripeUSAHand41x71L</v>
          </cell>
          <cell r="L71">
            <v>0</v>
          </cell>
          <cell r="M71">
            <v>90.83</v>
          </cell>
          <cell r="N71">
            <v>0</v>
          </cell>
          <cell r="O71">
            <v>26.33</v>
          </cell>
          <cell r="P71">
            <v>20.6</v>
          </cell>
          <cell r="Q71">
            <v>6.9</v>
          </cell>
          <cell r="R71">
            <v>0</v>
          </cell>
          <cell r="S71">
            <v>0</v>
          </cell>
          <cell r="T71">
            <v>144.66</v>
          </cell>
          <cell r="U71">
            <v>141.76679999999999</v>
          </cell>
          <cell r="V71">
            <v>2.5000000000000001E-3</v>
          </cell>
          <cell r="W71">
            <v>0</v>
          </cell>
          <cell r="X71">
            <v>0</v>
          </cell>
          <cell r="Y71">
            <v>-2.5000000000000001E-2</v>
          </cell>
          <cell r="Z71">
            <v>2.0000000000000018E-2</v>
          </cell>
          <cell r="AA71">
            <v>1.4999999999999999E-2</v>
          </cell>
          <cell r="AB71">
            <v>0.01</v>
          </cell>
          <cell r="AC71">
            <v>0.35530526315789468</v>
          </cell>
          <cell r="AD71">
            <v>0</v>
          </cell>
          <cell r="AE71">
            <v>0</v>
          </cell>
          <cell r="AF71">
            <v>-0.65825</v>
          </cell>
          <cell r="AG71">
            <v>2.8932000000000024</v>
          </cell>
          <cell r="AH71">
            <v>2.158885279187817</v>
          </cell>
          <cell r="AI71">
            <v>1.4319878787878788</v>
          </cell>
          <cell r="AJ71">
            <v>6.1811284211335931</v>
          </cell>
          <cell r="AK71">
            <v>147.94792842113358</v>
          </cell>
          <cell r="AL71" t="str">
            <v>2/24  DyedPattern</v>
          </cell>
          <cell r="AM71">
            <v>0</v>
          </cell>
          <cell r="AN71" t="str">
            <v>2/24  DyedPattern</v>
          </cell>
          <cell r="AO71" t="str">
            <v>1/16  CombDyed</v>
          </cell>
          <cell r="AP71" t="str">
            <v>2/24  KC</v>
          </cell>
          <cell r="AQ71">
            <v>0</v>
          </cell>
          <cell r="AR71">
            <v>0</v>
          </cell>
          <cell r="AS71">
            <v>160</v>
          </cell>
          <cell r="AT71">
            <v>0</v>
          </cell>
          <cell r="AU71">
            <v>160</v>
          </cell>
          <cell r="AV71">
            <v>150</v>
          </cell>
          <cell r="AW71">
            <v>107.5</v>
          </cell>
          <cell r="AX71">
            <v>0</v>
          </cell>
          <cell r="AY71">
            <v>0</v>
          </cell>
          <cell r="AZ71">
            <v>14.5328</v>
          </cell>
          <cell r="BA71">
            <v>4.2127999999999997</v>
          </cell>
          <cell r="BB71">
            <v>3.09</v>
          </cell>
          <cell r="BC71">
            <v>0.74175000000000002</v>
          </cell>
          <cell r="BD71">
            <v>0</v>
          </cell>
          <cell r="BE71">
            <v>5.5453140350877186E-2</v>
          </cell>
          <cell r="BF71">
            <v>0</v>
          </cell>
          <cell r="BI71">
            <v>0</v>
          </cell>
          <cell r="BJ71">
            <v>0.3369411624365482</v>
          </cell>
          <cell r="BK71">
            <v>0.22349295959595961</v>
          </cell>
          <cell r="BL71">
            <v>0.61588726238338498</v>
          </cell>
          <cell r="BM71">
            <v>-8.8826315789473659E-3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-5.3972131979695429E-2</v>
          </cell>
          <cell r="BS71">
            <v>0</v>
          </cell>
          <cell r="BT71">
            <v>-6.2854763558642793E-2</v>
          </cell>
          <cell r="BU71">
            <v>160.32930500748918</v>
          </cell>
          <cell r="BV71">
            <v>-0.37309644670050757</v>
          </cell>
          <cell r="BW71">
            <v>159.95620856078867</v>
          </cell>
          <cell r="BX71">
            <v>163.60133164029509</v>
          </cell>
          <cell r="BY71">
            <v>-0.38071065989847713</v>
          </cell>
          <cell r="BZ71">
            <v>163.2206209803966</v>
          </cell>
          <cell r="CA71">
            <v>163.60133164029509</v>
          </cell>
          <cell r="CB71">
            <v>-0.44336730150248715</v>
          </cell>
          <cell r="CC71">
            <v>163.1579643387926</v>
          </cell>
          <cell r="CD71">
            <v>0</v>
          </cell>
          <cell r="CE71">
            <v>200</v>
          </cell>
          <cell r="CF71">
            <v>0</v>
          </cell>
          <cell r="CG71">
            <v>0.65825</v>
          </cell>
          <cell r="CH71">
            <v>140</v>
          </cell>
          <cell r="CI71">
            <v>0.65004641425213805</v>
          </cell>
          <cell r="CJ71">
            <v>0.65004641425213805</v>
          </cell>
          <cell r="CK71">
            <v>0.57663007135662225</v>
          </cell>
          <cell r="CL71">
            <v>0.16715479223626403</v>
          </cell>
          <cell r="CM71">
            <v>2.7551020408163263</v>
          </cell>
          <cell r="CN71">
            <v>3.4988869044092126</v>
          </cell>
          <cell r="CO71">
            <v>1.1981091482632043E-2</v>
          </cell>
          <cell r="CP71">
            <v>1.2142857142857146</v>
          </cell>
          <cell r="CQ71">
            <v>1.2262668057683466</v>
          </cell>
          <cell r="CR71">
            <v>1.21</v>
          </cell>
          <cell r="CS71">
            <v>9.81</v>
          </cell>
          <cell r="CT71">
            <v>9.61</v>
          </cell>
          <cell r="CU71">
            <v>0</v>
          </cell>
          <cell r="CV71">
            <v>189.16316446322227</v>
          </cell>
        </row>
        <row r="72">
          <cell r="K72" t="str">
            <v>ExportKohlsBig One StripeUSAHand41x71M</v>
          </cell>
          <cell r="L72">
            <v>0</v>
          </cell>
          <cell r="M72">
            <v>90.83</v>
          </cell>
          <cell r="N72">
            <v>0</v>
          </cell>
          <cell r="O72">
            <v>26.33</v>
          </cell>
          <cell r="P72">
            <v>20.6</v>
          </cell>
          <cell r="Q72">
            <v>6.9</v>
          </cell>
          <cell r="R72">
            <v>0</v>
          </cell>
          <cell r="S72">
            <v>0</v>
          </cell>
          <cell r="T72">
            <v>144.66</v>
          </cell>
          <cell r="U72">
            <v>141.76679999999999</v>
          </cell>
          <cell r="V72">
            <v>2.5000000000000001E-3</v>
          </cell>
          <cell r="W72">
            <v>0</v>
          </cell>
          <cell r="X72">
            <v>0</v>
          </cell>
          <cell r="Y72">
            <v>-2.5000000000000001E-2</v>
          </cell>
          <cell r="Z72">
            <v>2.0000000000000018E-2</v>
          </cell>
          <cell r="AA72">
            <v>1.4999999999999999E-2</v>
          </cell>
          <cell r="AB72">
            <v>0.01</v>
          </cell>
          <cell r="AC72">
            <v>0.35530526315789468</v>
          </cell>
          <cell r="AD72">
            <v>0</v>
          </cell>
          <cell r="AE72">
            <v>0</v>
          </cell>
          <cell r="AF72">
            <v>-0.65825</v>
          </cell>
          <cell r="AG72">
            <v>2.8932000000000024</v>
          </cell>
          <cell r="AH72">
            <v>2.158885279187817</v>
          </cell>
          <cell r="AI72">
            <v>1.4319878787878788</v>
          </cell>
          <cell r="AJ72">
            <v>6.1811284211335931</v>
          </cell>
          <cell r="AK72">
            <v>147.94792842113358</v>
          </cell>
          <cell r="AL72" t="str">
            <v>2/24  DyedPattern</v>
          </cell>
          <cell r="AM72">
            <v>0</v>
          </cell>
          <cell r="AN72" t="str">
            <v>2/24  DyedPattern</v>
          </cell>
          <cell r="AO72" t="str">
            <v>1/16  CombDyed</v>
          </cell>
          <cell r="AP72" t="str">
            <v>2/24  KC</v>
          </cell>
          <cell r="AQ72">
            <v>0</v>
          </cell>
          <cell r="AR72">
            <v>0</v>
          </cell>
          <cell r="AS72">
            <v>160</v>
          </cell>
          <cell r="AT72">
            <v>0</v>
          </cell>
          <cell r="AU72">
            <v>160</v>
          </cell>
          <cell r="AV72">
            <v>150</v>
          </cell>
          <cell r="AW72">
            <v>107.5</v>
          </cell>
          <cell r="AX72">
            <v>0</v>
          </cell>
          <cell r="AY72">
            <v>0</v>
          </cell>
          <cell r="AZ72">
            <v>14.5328</v>
          </cell>
          <cell r="BA72">
            <v>4.2127999999999997</v>
          </cell>
          <cell r="BB72">
            <v>3.09</v>
          </cell>
          <cell r="BC72">
            <v>0.74175000000000002</v>
          </cell>
          <cell r="BD72">
            <v>0</v>
          </cell>
          <cell r="BE72">
            <v>5.5453140350877186E-2</v>
          </cell>
          <cell r="BF72">
            <v>0</v>
          </cell>
          <cell r="BI72">
            <v>0</v>
          </cell>
          <cell r="BJ72">
            <v>0.3369411624365482</v>
          </cell>
          <cell r="BK72">
            <v>0.22349295959595961</v>
          </cell>
          <cell r="BL72">
            <v>0.61588726238338498</v>
          </cell>
          <cell r="BM72">
            <v>-8.8826315789473659E-3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-5.3972131979695429E-2</v>
          </cell>
          <cell r="BS72">
            <v>0</v>
          </cell>
          <cell r="BT72">
            <v>-6.2854763558642793E-2</v>
          </cell>
          <cell r="BU72">
            <v>160.32930500748918</v>
          </cell>
          <cell r="BV72">
            <v>-0.37309644670050757</v>
          </cell>
          <cell r="BW72">
            <v>159.95620856078867</v>
          </cell>
          <cell r="BX72">
            <v>163.60133164029509</v>
          </cell>
          <cell r="BY72">
            <v>-0.38071065989847713</v>
          </cell>
          <cell r="BZ72">
            <v>163.2206209803966</v>
          </cell>
          <cell r="CA72">
            <v>163.60133164029509</v>
          </cell>
          <cell r="CB72">
            <v>-0.44336730150248715</v>
          </cell>
          <cell r="CC72">
            <v>163.1579643387926</v>
          </cell>
          <cell r="CD72">
            <v>0</v>
          </cell>
          <cell r="CE72">
            <v>200</v>
          </cell>
          <cell r="CF72">
            <v>0</v>
          </cell>
          <cell r="CG72">
            <v>0.65825</v>
          </cell>
          <cell r="CH72">
            <v>140</v>
          </cell>
          <cell r="CI72">
            <v>0.65004641425213805</v>
          </cell>
          <cell r="CJ72">
            <v>0.65004641425213805</v>
          </cell>
          <cell r="CK72">
            <v>0.57663007135662225</v>
          </cell>
          <cell r="CL72">
            <v>0.16715479223626403</v>
          </cell>
          <cell r="CM72">
            <v>2.7551020408163263</v>
          </cell>
          <cell r="CN72">
            <v>3.4988869044092126</v>
          </cell>
          <cell r="CO72">
            <v>1.1981091482632043E-2</v>
          </cell>
          <cell r="CP72">
            <v>1.2142857142857146</v>
          </cell>
          <cell r="CQ72">
            <v>1.2262668057683466</v>
          </cell>
          <cell r="CR72">
            <v>4.22</v>
          </cell>
          <cell r="CS72">
            <v>9.7200000000000006</v>
          </cell>
          <cell r="CT72">
            <v>9.61</v>
          </cell>
          <cell r="CU72">
            <v>0</v>
          </cell>
          <cell r="CV72">
            <v>192.08316446322229</v>
          </cell>
        </row>
        <row r="73">
          <cell r="K73" t="str">
            <v>ExportKohlsBig One StripeUSAHand41x71D</v>
          </cell>
          <cell r="L73">
            <v>0</v>
          </cell>
          <cell r="M73">
            <v>90.83</v>
          </cell>
          <cell r="N73">
            <v>0</v>
          </cell>
          <cell r="O73">
            <v>26.33</v>
          </cell>
          <cell r="P73">
            <v>20.6</v>
          </cell>
          <cell r="Q73">
            <v>6.9</v>
          </cell>
          <cell r="R73">
            <v>0</v>
          </cell>
          <cell r="S73">
            <v>0</v>
          </cell>
          <cell r="T73">
            <v>144.66</v>
          </cell>
          <cell r="U73">
            <v>141.76679999999999</v>
          </cell>
          <cell r="V73">
            <v>2.5000000000000001E-3</v>
          </cell>
          <cell r="W73">
            <v>0</v>
          </cell>
          <cell r="X73">
            <v>0</v>
          </cell>
          <cell r="Y73">
            <v>-2.5000000000000001E-2</v>
          </cell>
          <cell r="Z73">
            <v>2.0000000000000018E-2</v>
          </cell>
          <cell r="AA73">
            <v>1.4999999999999999E-2</v>
          </cell>
          <cell r="AB73">
            <v>0.01</v>
          </cell>
          <cell r="AC73">
            <v>0.35530526315789468</v>
          </cell>
          <cell r="AD73">
            <v>0</v>
          </cell>
          <cell r="AE73">
            <v>0</v>
          </cell>
          <cell r="AF73">
            <v>-0.65825</v>
          </cell>
          <cell r="AG73">
            <v>2.8932000000000024</v>
          </cell>
          <cell r="AH73">
            <v>2.158885279187817</v>
          </cell>
          <cell r="AI73">
            <v>1.4319878787878788</v>
          </cell>
          <cell r="AJ73">
            <v>6.1811284211335931</v>
          </cell>
          <cell r="AK73">
            <v>147.94792842113358</v>
          </cell>
          <cell r="AL73" t="str">
            <v>2/24  DyedPattern</v>
          </cell>
          <cell r="AM73">
            <v>0</v>
          </cell>
          <cell r="AN73" t="str">
            <v>2/24  DyedPattern</v>
          </cell>
          <cell r="AO73" t="str">
            <v>1/16  CombDyed</v>
          </cell>
          <cell r="AP73" t="str">
            <v>2/24  KC</v>
          </cell>
          <cell r="AQ73">
            <v>0</v>
          </cell>
          <cell r="AR73">
            <v>0</v>
          </cell>
          <cell r="AS73">
            <v>160</v>
          </cell>
          <cell r="AT73">
            <v>0</v>
          </cell>
          <cell r="AU73">
            <v>160</v>
          </cell>
          <cell r="AV73">
            <v>150</v>
          </cell>
          <cell r="AW73">
            <v>107.5</v>
          </cell>
          <cell r="AX73">
            <v>0</v>
          </cell>
          <cell r="AY73">
            <v>0</v>
          </cell>
          <cell r="AZ73">
            <v>14.5328</v>
          </cell>
          <cell r="BA73">
            <v>4.2127999999999997</v>
          </cell>
          <cell r="BB73">
            <v>3.09</v>
          </cell>
          <cell r="BC73">
            <v>0.74175000000000002</v>
          </cell>
          <cell r="BD73">
            <v>0</v>
          </cell>
          <cell r="BE73">
            <v>5.5453140350877186E-2</v>
          </cell>
          <cell r="BF73">
            <v>0</v>
          </cell>
          <cell r="BI73">
            <v>0</v>
          </cell>
          <cell r="BJ73">
            <v>0.3369411624365482</v>
          </cell>
          <cell r="BK73">
            <v>0.22349295959595961</v>
          </cell>
          <cell r="BL73">
            <v>0.61588726238338498</v>
          </cell>
          <cell r="BM73">
            <v>-8.8826315789473659E-3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-5.3972131979695429E-2</v>
          </cell>
          <cell r="BS73">
            <v>0</v>
          </cell>
          <cell r="BT73">
            <v>-6.2854763558642793E-2</v>
          </cell>
          <cell r="BU73">
            <v>160.32930500748918</v>
          </cell>
          <cell r="BV73">
            <v>-0.37309644670050757</v>
          </cell>
          <cell r="BW73">
            <v>159.95620856078867</v>
          </cell>
          <cell r="BX73">
            <v>163.60133164029509</v>
          </cell>
          <cell r="BY73">
            <v>-0.38071065989847713</v>
          </cell>
          <cell r="BZ73">
            <v>163.2206209803966</v>
          </cell>
          <cell r="CA73">
            <v>163.60133164029509</v>
          </cell>
          <cell r="CB73">
            <v>-0.44336730150248715</v>
          </cell>
          <cell r="CC73">
            <v>163.1579643387926</v>
          </cell>
          <cell r="CD73">
            <v>0</v>
          </cell>
          <cell r="CE73">
            <v>200</v>
          </cell>
          <cell r="CF73">
            <v>0</v>
          </cell>
          <cell r="CG73">
            <v>0.65825</v>
          </cell>
          <cell r="CH73">
            <v>140</v>
          </cell>
          <cell r="CI73">
            <v>0.65004641425213805</v>
          </cell>
          <cell r="CJ73">
            <v>0.65004641425213805</v>
          </cell>
          <cell r="CK73">
            <v>0.57663007135662225</v>
          </cell>
          <cell r="CL73">
            <v>0.16715479223626403</v>
          </cell>
          <cell r="CM73">
            <v>2.7551020408163263</v>
          </cell>
          <cell r="CN73">
            <v>3.4988869044092126</v>
          </cell>
          <cell r="CO73">
            <v>1.1981091482632043E-2</v>
          </cell>
          <cell r="CP73">
            <v>1.2142857142857146</v>
          </cell>
          <cell r="CQ73">
            <v>1.2262668057683466</v>
          </cell>
          <cell r="CR73">
            <v>14.66</v>
          </cell>
          <cell r="CS73">
            <v>9.98</v>
          </cell>
          <cell r="CT73">
            <v>9.61</v>
          </cell>
          <cell r="CU73">
            <v>0</v>
          </cell>
          <cell r="CV73">
            <v>202.78316446322228</v>
          </cell>
        </row>
        <row r="74">
          <cell r="K74" t="str">
            <v>ExportKohlsBig One StripeUSAWash30x30L</v>
          </cell>
          <cell r="L74">
            <v>0</v>
          </cell>
          <cell r="M74">
            <v>28</v>
          </cell>
          <cell r="N74">
            <v>0</v>
          </cell>
          <cell r="O74">
            <v>9</v>
          </cell>
          <cell r="P74">
            <v>6.45</v>
          </cell>
          <cell r="Q74">
            <v>5</v>
          </cell>
          <cell r="R74">
            <v>0</v>
          </cell>
          <cell r="S74">
            <v>0</v>
          </cell>
          <cell r="T74">
            <v>48.45</v>
          </cell>
          <cell r="U74">
            <v>47.481000000000002</v>
          </cell>
          <cell r="V74">
            <v>2.5000000000000001E-3</v>
          </cell>
          <cell r="W74">
            <v>0</v>
          </cell>
          <cell r="X74">
            <v>0</v>
          </cell>
          <cell r="Y74">
            <v>-2.5000000000000001E-2</v>
          </cell>
          <cell r="Z74">
            <v>2.0000000000000018E-2</v>
          </cell>
          <cell r="AA74">
            <v>1.4999999999999999E-2</v>
          </cell>
          <cell r="AB74">
            <v>0.01</v>
          </cell>
          <cell r="AC74">
            <v>0.11900000000000001</v>
          </cell>
          <cell r="AD74">
            <v>0</v>
          </cell>
          <cell r="AE74">
            <v>0</v>
          </cell>
          <cell r="AF74">
            <v>-0.22500000000000001</v>
          </cell>
          <cell r="AG74">
            <v>0.96900000000000097</v>
          </cell>
          <cell r="AH74">
            <v>0.72306091370558379</v>
          </cell>
          <cell r="AI74">
            <v>0.47960606060606059</v>
          </cell>
          <cell r="AJ74">
            <v>2.0656669743116454</v>
          </cell>
          <cell r="AK74">
            <v>49.546666974311648</v>
          </cell>
          <cell r="AL74" t="str">
            <v>2/24  DyedPattern</v>
          </cell>
          <cell r="AM74">
            <v>0</v>
          </cell>
          <cell r="AN74" t="str">
            <v>2/24  DyedPattern</v>
          </cell>
          <cell r="AO74" t="str">
            <v>1/16  CombDyed</v>
          </cell>
          <cell r="AP74" t="str">
            <v>2/24  KC</v>
          </cell>
          <cell r="AQ74">
            <v>0</v>
          </cell>
          <cell r="AR74">
            <v>0</v>
          </cell>
          <cell r="AS74">
            <v>160</v>
          </cell>
          <cell r="AT74">
            <v>0</v>
          </cell>
          <cell r="AU74">
            <v>160</v>
          </cell>
          <cell r="AV74">
            <v>150</v>
          </cell>
          <cell r="AW74">
            <v>107.5</v>
          </cell>
          <cell r="AX74">
            <v>0</v>
          </cell>
          <cell r="AY74">
            <v>0</v>
          </cell>
          <cell r="AZ74">
            <v>4.4800000000000004</v>
          </cell>
          <cell r="BA74">
            <v>1.44</v>
          </cell>
          <cell r="BB74">
            <v>0.96750000000000003</v>
          </cell>
          <cell r="BC74">
            <v>0.53749999999999998</v>
          </cell>
          <cell r="BD74">
            <v>0</v>
          </cell>
          <cell r="BE74">
            <v>1.8236842105263159E-2</v>
          </cell>
          <cell r="BF74">
            <v>0</v>
          </cell>
          <cell r="BI74">
            <v>0</v>
          </cell>
          <cell r="BJ74">
            <v>0.11080964467005076</v>
          </cell>
          <cell r="BK74">
            <v>7.3499999999999996E-2</v>
          </cell>
          <cell r="BL74">
            <v>0.20254648677531389</v>
          </cell>
          <cell r="BM74">
            <v>-2.9750000000000002E-3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-1.8076522842639595E-2</v>
          </cell>
          <cell r="BS74">
            <v>0</v>
          </cell>
          <cell r="BT74">
            <v>-2.1051522842639593E-2</v>
          </cell>
          <cell r="BU74">
            <v>157.4313000366422</v>
          </cell>
          <cell r="BV74">
            <v>-0.37309644670050757</v>
          </cell>
          <cell r="BW74">
            <v>157.05820358994168</v>
          </cell>
          <cell r="BX74">
            <v>160.64418371085938</v>
          </cell>
          <cell r="BY74">
            <v>-0.38071065989847713</v>
          </cell>
          <cell r="BZ74">
            <v>160.2634730509609</v>
          </cell>
          <cell r="CA74">
            <v>160.64418371085938</v>
          </cell>
          <cell r="CB74">
            <v>-0.44336730150248715</v>
          </cell>
          <cell r="CC74">
            <v>160.20081640935689</v>
          </cell>
          <cell r="CD74">
            <v>0</v>
          </cell>
          <cell r="CE74">
            <v>200</v>
          </cell>
          <cell r="CF74">
            <v>0</v>
          </cell>
          <cell r="CG74">
            <v>0.22500000000000001</v>
          </cell>
          <cell r="CH74">
            <v>140</v>
          </cell>
          <cell r="CI74">
            <v>0.6634232640424591</v>
          </cell>
          <cell r="CJ74">
            <v>0.6634232640424591</v>
          </cell>
          <cell r="CK74">
            <v>0.53073861123396715</v>
          </cell>
          <cell r="CL74">
            <v>0.17059455361091805</v>
          </cell>
          <cell r="CM74">
            <v>2.7551020408163263</v>
          </cell>
          <cell r="CN74">
            <v>3.4564352056612115</v>
          </cell>
          <cell r="CO74">
            <v>1.1027568922305766E-2</v>
          </cell>
          <cell r="CP74">
            <v>1.2142857142857144</v>
          </cell>
          <cell r="CQ74">
            <v>1.2253132832080202</v>
          </cell>
          <cell r="CR74">
            <v>1.21</v>
          </cell>
          <cell r="CS74">
            <v>9.81</v>
          </cell>
          <cell r="CT74">
            <v>32.75</v>
          </cell>
          <cell r="CU74">
            <v>0</v>
          </cell>
          <cell r="CV74">
            <v>209.31598816226858</v>
          </cell>
        </row>
        <row r="75">
          <cell r="K75" t="str">
            <v>ExportKohlsBig One StripeUSAWash30x30M</v>
          </cell>
          <cell r="L75">
            <v>0</v>
          </cell>
          <cell r="M75">
            <v>28</v>
          </cell>
          <cell r="N75">
            <v>0</v>
          </cell>
          <cell r="O75">
            <v>9</v>
          </cell>
          <cell r="P75">
            <v>6.45</v>
          </cell>
          <cell r="Q75">
            <v>5</v>
          </cell>
          <cell r="R75">
            <v>0</v>
          </cell>
          <cell r="S75">
            <v>0</v>
          </cell>
          <cell r="T75">
            <v>48.45</v>
          </cell>
          <cell r="U75">
            <v>47.481000000000002</v>
          </cell>
          <cell r="V75">
            <v>2.5000000000000001E-3</v>
          </cell>
          <cell r="W75">
            <v>0</v>
          </cell>
          <cell r="X75">
            <v>0</v>
          </cell>
          <cell r="Y75">
            <v>-2.5000000000000001E-2</v>
          </cell>
          <cell r="Z75">
            <v>2.0000000000000018E-2</v>
          </cell>
          <cell r="AA75">
            <v>1.4999999999999999E-2</v>
          </cell>
          <cell r="AB75">
            <v>0.01</v>
          </cell>
          <cell r="AC75">
            <v>0.11900000000000001</v>
          </cell>
          <cell r="AD75">
            <v>0</v>
          </cell>
          <cell r="AE75">
            <v>0</v>
          </cell>
          <cell r="AF75">
            <v>-0.22500000000000001</v>
          </cell>
          <cell r="AG75">
            <v>0.96900000000000097</v>
          </cell>
          <cell r="AH75">
            <v>0.72306091370558379</v>
          </cell>
          <cell r="AI75">
            <v>0.47960606060606059</v>
          </cell>
          <cell r="AJ75">
            <v>2.0656669743116454</v>
          </cell>
          <cell r="AK75">
            <v>49.546666974311648</v>
          </cell>
          <cell r="AL75" t="str">
            <v>2/24  DyedPattern</v>
          </cell>
          <cell r="AM75">
            <v>0</v>
          </cell>
          <cell r="AN75" t="str">
            <v>2/24  DyedPattern</v>
          </cell>
          <cell r="AO75" t="str">
            <v>1/16  CombDyed</v>
          </cell>
          <cell r="AP75" t="str">
            <v>2/24  KC</v>
          </cell>
          <cell r="AQ75">
            <v>0</v>
          </cell>
          <cell r="AR75">
            <v>0</v>
          </cell>
          <cell r="AS75">
            <v>160</v>
          </cell>
          <cell r="AT75">
            <v>0</v>
          </cell>
          <cell r="AU75">
            <v>160</v>
          </cell>
          <cell r="AV75">
            <v>150</v>
          </cell>
          <cell r="AW75">
            <v>107.5</v>
          </cell>
          <cell r="AX75">
            <v>0</v>
          </cell>
          <cell r="AY75">
            <v>0</v>
          </cell>
          <cell r="AZ75">
            <v>4.4800000000000004</v>
          </cell>
          <cell r="BA75">
            <v>1.44</v>
          </cell>
          <cell r="BB75">
            <v>0.96750000000000003</v>
          </cell>
          <cell r="BC75">
            <v>0.53749999999999998</v>
          </cell>
          <cell r="BD75">
            <v>0</v>
          </cell>
          <cell r="BE75">
            <v>1.8236842105263159E-2</v>
          </cell>
          <cell r="BF75">
            <v>0</v>
          </cell>
          <cell r="BI75">
            <v>0</v>
          </cell>
          <cell r="BJ75">
            <v>0.11080964467005076</v>
          </cell>
          <cell r="BK75">
            <v>7.3499999999999996E-2</v>
          </cell>
          <cell r="BL75">
            <v>0.20254648677531389</v>
          </cell>
          <cell r="BM75">
            <v>-2.9750000000000002E-3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-1.8076522842639595E-2</v>
          </cell>
          <cell r="BS75">
            <v>0</v>
          </cell>
          <cell r="BT75">
            <v>-2.1051522842639593E-2</v>
          </cell>
          <cell r="BU75">
            <v>157.4313000366422</v>
          </cell>
          <cell r="BV75">
            <v>-0.37309644670050757</v>
          </cell>
          <cell r="BW75">
            <v>157.05820358994168</v>
          </cell>
          <cell r="BX75">
            <v>160.64418371085938</v>
          </cell>
          <cell r="BY75">
            <v>-0.38071065989847713</v>
          </cell>
          <cell r="BZ75">
            <v>160.2634730509609</v>
          </cell>
          <cell r="CA75">
            <v>160.64418371085938</v>
          </cell>
          <cell r="CB75">
            <v>-0.44336730150248715</v>
          </cell>
          <cell r="CC75">
            <v>160.20081640935689</v>
          </cell>
          <cell r="CD75">
            <v>0</v>
          </cell>
          <cell r="CE75">
            <v>200</v>
          </cell>
          <cell r="CF75">
            <v>0</v>
          </cell>
          <cell r="CG75">
            <v>0.22500000000000001</v>
          </cell>
          <cell r="CH75">
            <v>140</v>
          </cell>
          <cell r="CI75">
            <v>0.6634232640424591</v>
          </cell>
          <cell r="CJ75">
            <v>0.6634232640424591</v>
          </cell>
          <cell r="CK75">
            <v>0.53073861123396715</v>
          </cell>
          <cell r="CL75">
            <v>0.17059455361091805</v>
          </cell>
          <cell r="CM75">
            <v>2.7551020408163263</v>
          </cell>
          <cell r="CN75">
            <v>3.4564352056612115</v>
          </cell>
          <cell r="CO75">
            <v>1.1027568922305766E-2</v>
          </cell>
          <cell r="CP75">
            <v>1.2142857142857144</v>
          </cell>
          <cell r="CQ75">
            <v>1.2253132832080202</v>
          </cell>
          <cell r="CR75">
            <v>4.22</v>
          </cell>
          <cell r="CS75">
            <v>9.7200000000000006</v>
          </cell>
          <cell r="CT75">
            <v>32.75</v>
          </cell>
          <cell r="CU75">
            <v>0</v>
          </cell>
          <cell r="CV75">
            <v>212.23598816226857</v>
          </cell>
        </row>
        <row r="76">
          <cell r="K76" t="str">
            <v>ExportKohlsBig One StripeUSAWash30x30D</v>
          </cell>
          <cell r="L76">
            <v>0</v>
          </cell>
          <cell r="M76">
            <v>28</v>
          </cell>
          <cell r="N76">
            <v>0</v>
          </cell>
          <cell r="O76">
            <v>9</v>
          </cell>
          <cell r="P76">
            <v>6.45</v>
          </cell>
          <cell r="Q76">
            <v>5</v>
          </cell>
          <cell r="R76">
            <v>0</v>
          </cell>
          <cell r="S76">
            <v>0</v>
          </cell>
          <cell r="T76">
            <v>48.45</v>
          </cell>
          <cell r="U76">
            <v>47.481000000000002</v>
          </cell>
          <cell r="V76">
            <v>2.5000000000000001E-3</v>
          </cell>
          <cell r="W76">
            <v>0</v>
          </cell>
          <cell r="X76">
            <v>0</v>
          </cell>
          <cell r="Y76">
            <v>-2.5000000000000001E-2</v>
          </cell>
          <cell r="Z76">
            <v>2.0000000000000018E-2</v>
          </cell>
          <cell r="AA76">
            <v>1.4999999999999999E-2</v>
          </cell>
          <cell r="AB76">
            <v>0.01</v>
          </cell>
          <cell r="AC76">
            <v>0.11900000000000001</v>
          </cell>
          <cell r="AD76">
            <v>0</v>
          </cell>
          <cell r="AE76">
            <v>0</v>
          </cell>
          <cell r="AF76">
            <v>-0.22500000000000001</v>
          </cell>
          <cell r="AG76">
            <v>0.96900000000000097</v>
          </cell>
          <cell r="AH76">
            <v>0.72306091370558379</v>
          </cell>
          <cell r="AI76">
            <v>0.47960606060606059</v>
          </cell>
          <cell r="AJ76">
            <v>2.0656669743116454</v>
          </cell>
          <cell r="AK76">
            <v>49.546666974311648</v>
          </cell>
          <cell r="AL76" t="str">
            <v>2/24  DyedPattern</v>
          </cell>
          <cell r="AM76">
            <v>0</v>
          </cell>
          <cell r="AN76" t="str">
            <v>2/24  DyedPattern</v>
          </cell>
          <cell r="AO76" t="str">
            <v>1/16  CombDyed</v>
          </cell>
          <cell r="AP76" t="str">
            <v>2/24  KC</v>
          </cell>
          <cell r="AQ76">
            <v>0</v>
          </cell>
          <cell r="AR76">
            <v>0</v>
          </cell>
          <cell r="AS76">
            <v>160</v>
          </cell>
          <cell r="AT76">
            <v>0</v>
          </cell>
          <cell r="AU76">
            <v>160</v>
          </cell>
          <cell r="AV76">
            <v>150</v>
          </cell>
          <cell r="AW76">
            <v>107.5</v>
          </cell>
          <cell r="AX76">
            <v>0</v>
          </cell>
          <cell r="AY76">
            <v>0</v>
          </cell>
          <cell r="AZ76">
            <v>4.4800000000000004</v>
          </cell>
          <cell r="BA76">
            <v>1.44</v>
          </cell>
          <cell r="BB76">
            <v>0.96750000000000003</v>
          </cell>
          <cell r="BC76">
            <v>0.53749999999999998</v>
          </cell>
          <cell r="BD76">
            <v>0</v>
          </cell>
          <cell r="BE76">
            <v>1.8236842105263159E-2</v>
          </cell>
          <cell r="BF76">
            <v>0</v>
          </cell>
          <cell r="BI76">
            <v>0</v>
          </cell>
          <cell r="BJ76">
            <v>0.11080964467005076</v>
          </cell>
          <cell r="BK76">
            <v>7.3499999999999996E-2</v>
          </cell>
          <cell r="BL76">
            <v>0.20254648677531389</v>
          </cell>
          <cell r="BM76">
            <v>-2.9750000000000002E-3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-1.8076522842639595E-2</v>
          </cell>
          <cell r="BS76">
            <v>0</v>
          </cell>
          <cell r="BT76">
            <v>-2.1051522842639593E-2</v>
          </cell>
          <cell r="BU76">
            <v>157.4313000366422</v>
          </cell>
          <cell r="BV76">
            <v>-0.37309644670050757</v>
          </cell>
          <cell r="BW76">
            <v>157.05820358994168</v>
          </cell>
          <cell r="BX76">
            <v>160.64418371085938</v>
          </cell>
          <cell r="BY76">
            <v>-0.38071065989847713</v>
          </cell>
          <cell r="BZ76">
            <v>160.2634730509609</v>
          </cell>
          <cell r="CA76">
            <v>160.64418371085938</v>
          </cell>
          <cell r="CB76">
            <v>-0.44336730150248715</v>
          </cell>
          <cell r="CC76">
            <v>160.20081640935689</v>
          </cell>
          <cell r="CD76">
            <v>0</v>
          </cell>
          <cell r="CE76">
            <v>200</v>
          </cell>
          <cell r="CF76">
            <v>0</v>
          </cell>
          <cell r="CG76">
            <v>0.22500000000000001</v>
          </cell>
          <cell r="CH76">
            <v>140</v>
          </cell>
          <cell r="CI76">
            <v>0.6634232640424591</v>
          </cell>
          <cell r="CJ76">
            <v>0.6634232640424591</v>
          </cell>
          <cell r="CK76">
            <v>0.53073861123396715</v>
          </cell>
          <cell r="CL76">
            <v>0.17059455361091805</v>
          </cell>
          <cell r="CM76">
            <v>2.7551020408163263</v>
          </cell>
          <cell r="CN76">
            <v>3.4564352056612115</v>
          </cell>
          <cell r="CO76">
            <v>1.1027568922305766E-2</v>
          </cell>
          <cell r="CP76">
            <v>1.2142857142857144</v>
          </cell>
          <cell r="CQ76">
            <v>1.2253132832080202</v>
          </cell>
          <cell r="CR76">
            <v>14.66</v>
          </cell>
          <cell r="CS76">
            <v>9.98</v>
          </cell>
          <cell r="CT76">
            <v>32.75</v>
          </cell>
          <cell r="CU76">
            <v>0</v>
          </cell>
          <cell r="CV76">
            <v>222.93598816226859</v>
          </cell>
        </row>
        <row r="77">
          <cell r="K77" t="str">
            <v>ExportKohlsBig One SolidUSABath76x137L</v>
          </cell>
          <cell r="L77">
            <v>0</v>
          </cell>
          <cell r="M77">
            <v>392.87</v>
          </cell>
          <cell r="N77">
            <v>0</v>
          </cell>
          <cell r="O77">
            <v>88.95</v>
          </cell>
          <cell r="P77">
            <v>74.804000000000002</v>
          </cell>
          <cell r="Q77">
            <v>32.276000000000003</v>
          </cell>
          <cell r="R77">
            <v>0</v>
          </cell>
          <cell r="S77">
            <v>0</v>
          </cell>
          <cell r="T77">
            <v>588.9</v>
          </cell>
          <cell r="U77">
            <v>547.67699999999991</v>
          </cell>
          <cell r="V77">
            <v>2.5000000000000001E-3</v>
          </cell>
          <cell r="W77">
            <v>0</v>
          </cell>
          <cell r="X77">
            <v>-1.3999999999999999E-2</v>
          </cell>
          <cell r="Y77">
            <v>-2.5000000000000001E-2</v>
          </cell>
          <cell r="Z77">
            <v>7.0000000000000173E-2</v>
          </cell>
          <cell r="AA77">
            <v>1.4999999999999999E-2</v>
          </cell>
          <cell r="AB77">
            <v>0.01</v>
          </cell>
          <cell r="AC77">
            <v>1.3726240601503756</v>
          </cell>
          <cell r="AD77">
            <v>0</v>
          </cell>
          <cell r="AE77">
            <v>-5.5001799999999994</v>
          </cell>
          <cell r="AF77">
            <v>-2.2237500000000003</v>
          </cell>
          <cell r="AG77">
            <v>41.223000000000098</v>
          </cell>
          <cell r="AH77">
            <v>8.3402588832487297</v>
          </cell>
          <cell r="AI77">
            <v>5.5320909090909085</v>
          </cell>
          <cell r="AJ77">
            <v>48.744043852490115</v>
          </cell>
          <cell r="AK77">
            <v>596.42104385249002</v>
          </cell>
          <cell r="AL77" t="str">
            <v>1/13   KC</v>
          </cell>
          <cell r="AM77">
            <v>0</v>
          </cell>
          <cell r="AN77" t="str">
            <v>2/24  KC</v>
          </cell>
          <cell r="AO77" t="str">
            <v xml:space="preserve">1/16OE  </v>
          </cell>
          <cell r="AP77" t="str">
            <v>2/24  KC</v>
          </cell>
          <cell r="AQ77">
            <v>0</v>
          </cell>
          <cell r="AR77">
            <v>0</v>
          </cell>
          <cell r="AS77">
            <v>84.5</v>
          </cell>
          <cell r="AT77">
            <v>0</v>
          </cell>
          <cell r="AU77">
            <v>107.5</v>
          </cell>
          <cell r="AV77">
            <v>77.75</v>
          </cell>
          <cell r="AW77">
            <v>107.5</v>
          </cell>
          <cell r="AX77">
            <v>0</v>
          </cell>
          <cell r="AY77">
            <v>0</v>
          </cell>
          <cell r="AZ77">
            <v>33.197515000000003</v>
          </cell>
          <cell r="BA77">
            <v>9.562125</v>
          </cell>
          <cell r="BB77">
            <v>5.8160110000000005</v>
          </cell>
          <cell r="BC77">
            <v>3.4696700000000007</v>
          </cell>
          <cell r="BD77">
            <v>0</v>
          </cell>
          <cell r="BE77">
            <v>0.12130864293233083</v>
          </cell>
          <cell r="BF77">
            <v>0</v>
          </cell>
          <cell r="BI77">
            <v>0</v>
          </cell>
          <cell r="BJ77">
            <v>0.73708855629441627</v>
          </cell>
          <cell r="BK77">
            <v>0.48891059121212127</v>
          </cell>
          <cell r="BL77">
            <v>1.3473077904388684</v>
          </cell>
          <cell r="BM77">
            <v>-3.431560150375939E-2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-0.20850647208121825</v>
          </cell>
          <cell r="BS77">
            <v>0</v>
          </cell>
          <cell r="BT77">
            <v>-0.24282207358497765</v>
          </cell>
          <cell r="BU77">
            <v>90.665017474000479</v>
          </cell>
          <cell r="BV77">
            <v>-0.35406091370558374</v>
          </cell>
          <cell r="BW77">
            <v>90.310956560294898</v>
          </cell>
          <cell r="BX77">
            <v>97.489266101075785</v>
          </cell>
          <cell r="BY77">
            <v>-0.38071065989847719</v>
          </cell>
          <cell r="BZ77">
            <v>97.108555441177302</v>
          </cell>
          <cell r="CA77">
            <v>97.489266101075785</v>
          </cell>
          <cell r="CB77">
            <v>-0.44336730150248721</v>
          </cell>
          <cell r="CC77">
            <v>97.045898799573294</v>
          </cell>
          <cell r="CD77">
            <v>5.5001799999999994</v>
          </cell>
          <cell r="CE77">
            <v>200</v>
          </cell>
          <cell r="CF77">
            <v>2.0085488344407381</v>
          </cell>
          <cell r="CG77">
            <v>2.2237500000000003</v>
          </cell>
          <cell r="CH77">
            <v>140</v>
          </cell>
          <cell r="CI77">
            <v>0.56844636528464787</v>
          </cell>
          <cell r="CJ77">
            <v>2.5769951997253857</v>
          </cell>
          <cell r="CK77">
            <v>0.64560498249880871</v>
          </cell>
          <cell r="CL77">
            <v>0.14617192250176655</v>
          </cell>
          <cell r="CM77">
            <v>2.903225806451613</v>
          </cell>
          <cell r="CN77">
            <v>3.6950027114521884</v>
          </cell>
          <cell r="CO77">
            <v>1.341423685858636E-2</v>
          </cell>
          <cell r="CP77">
            <v>1.2795698924731187</v>
          </cell>
          <cell r="CQ77">
            <v>1.292984129331705</v>
          </cell>
          <cell r="CR77">
            <v>1.21</v>
          </cell>
          <cell r="CS77">
            <v>9.81</v>
          </cell>
          <cell r="CT77">
            <v>9.26</v>
          </cell>
          <cell r="CU77">
            <v>0</v>
          </cell>
          <cell r="CV77">
            <v>124.89088084008257</v>
          </cell>
        </row>
        <row r="78">
          <cell r="K78" t="str">
            <v>ExportKohlsBig One SolidUSABath76x137M</v>
          </cell>
          <cell r="L78">
            <v>0</v>
          </cell>
          <cell r="M78">
            <v>392.87</v>
          </cell>
          <cell r="N78">
            <v>0</v>
          </cell>
          <cell r="O78">
            <v>88.95</v>
          </cell>
          <cell r="P78">
            <v>74.804000000000002</v>
          </cell>
          <cell r="Q78">
            <v>32.276000000000003</v>
          </cell>
          <cell r="R78">
            <v>0</v>
          </cell>
          <cell r="S78">
            <v>0</v>
          </cell>
          <cell r="T78">
            <v>588.9</v>
          </cell>
          <cell r="U78">
            <v>547.67699999999991</v>
          </cell>
          <cell r="V78">
            <v>2.5000000000000001E-3</v>
          </cell>
          <cell r="W78">
            <v>0</v>
          </cell>
          <cell r="X78">
            <v>-1.3999999999999999E-2</v>
          </cell>
          <cell r="Y78">
            <v>-2.5000000000000001E-2</v>
          </cell>
          <cell r="Z78">
            <v>7.0000000000000173E-2</v>
          </cell>
          <cell r="AA78">
            <v>1.4999999999999999E-2</v>
          </cell>
          <cell r="AB78">
            <v>0.01</v>
          </cell>
          <cell r="AC78">
            <v>1.3726240601503756</v>
          </cell>
          <cell r="AD78">
            <v>0</v>
          </cell>
          <cell r="AE78">
            <v>-5.5001799999999994</v>
          </cell>
          <cell r="AF78">
            <v>-2.2237500000000003</v>
          </cell>
          <cell r="AG78">
            <v>41.223000000000098</v>
          </cell>
          <cell r="AH78">
            <v>8.3402588832487297</v>
          </cell>
          <cell r="AI78">
            <v>5.5320909090909085</v>
          </cell>
          <cell r="AJ78">
            <v>48.744043852490115</v>
          </cell>
          <cell r="AK78">
            <v>596.42104385249002</v>
          </cell>
          <cell r="AL78" t="str">
            <v>1/13   KC</v>
          </cell>
          <cell r="AM78">
            <v>0</v>
          </cell>
          <cell r="AN78" t="str">
            <v>2/24  KC</v>
          </cell>
          <cell r="AO78" t="str">
            <v xml:space="preserve">1/16OE  </v>
          </cell>
          <cell r="AP78" t="str">
            <v>2/24  KC</v>
          </cell>
          <cell r="AQ78">
            <v>0</v>
          </cell>
          <cell r="AR78">
            <v>0</v>
          </cell>
          <cell r="AS78">
            <v>84.5</v>
          </cell>
          <cell r="AT78">
            <v>0</v>
          </cell>
          <cell r="AU78">
            <v>107.5</v>
          </cell>
          <cell r="AV78">
            <v>77.75</v>
          </cell>
          <cell r="AW78">
            <v>107.5</v>
          </cell>
          <cell r="AX78">
            <v>0</v>
          </cell>
          <cell r="AY78">
            <v>0</v>
          </cell>
          <cell r="AZ78">
            <v>33.197515000000003</v>
          </cell>
          <cell r="BA78">
            <v>9.562125</v>
          </cell>
          <cell r="BB78">
            <v>5.8160110000000005</v>
          </cell>
          <cell r="BC78">
            <v>3.4696700000000007</v>
          </cell>
          <cell r="BD78">
            <v>0</v>
          </cell>
          <cell r="BE78">
            <v>0.12130864293233083</v>
          </cell>
          <cell r="BF78">
            <v>0</v>
          </cell>
          <cell r="BI78">
            <v>0</v>
          </cell>
          <cell r="BJ78">
            <v>0.73708855629441627</v>
          </cell>
          <cell r="BK78">
            <v>0.48891059121212127</v>
          </cell>
          <cell r="BL78">
            <v>1.3473077904388684</v>
          </cell>
          <cell r="BM78">
            <v>-3.431560150375939E-2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-0.20850647208121825</v>
          </cell>
          <cell r="BS78">
            <v>0</v>
          </cell>
          <cell r="BT78">
            <v>-0.24282207358497765</v>
          </cell>
          <cell r="BU78">
            <v>90.665017474000479</v>
          </cell>
          <cell r="BV78">
            <v>-0.35406091370558374</v>
          </cell>
          <cell r="BW78">
            <v>90.310956560294898</v>
          </cell>
          <cell r="BX78">
            <v>97.489266101075785</v>
          </cell>
          <cell r="BY78">
            <v>-0.38071065989847719</v>
          </cell>
          <cell r="BZ78">
            <v>97.108555441177302</v>
          </cell>
          <cell r="CA78">
            <v>97.489266101075785</v>
          </cell>
          <cell r="CB78">
            <v>-0.44336730150248721</v>
          </cell>
          <cell r="CC78">
            <v>97.045898799573294</v>
          </cell>
          <cell r="CD78">
            <v>5.5001799999999994</v>
          </cell>
          <cell r="CE78">
            <v>200</v>
          </cell>
          <cell r="CF78">
            <v>2.0085488344407381</v>
          </cell>
          <cell r="CG78">
            <v>2.2237500000000003</v>
          </cell>
          <cell r="CH78">
            <v>140</v>
          </cell>
          <cell r="CI78">
            <v>0.56844636528464787</v>
          </cell>
          <cell r="CJ78">
            <v>2.5769951997253857</v>
          </cell>
          <cell r="CK78">
            <v>0.64560498249880871</v>
          </cell>
          <cell r="CL78">
            <v>0.14617192250176655</v>
          </cell>
          <cell r="CM78">
            <v>2.903225806451613</v>
          </cell>
          <cell r="CN78">
            <v>3.6950027114521884</v>
          </cell>
          <cell r="CO78">
            <v>1.341423685858636E-2</v>
          </cell>
          <cell r="CP78">
            <v>1.2795698924731187</v>
          </cell>
          <cell r="CQ78">
            <v>1.292984129331705</v>
          </cell>
          <cell r="CR78">
            <v>4.22</v>
          </cell>
          <cell r="CS78">
            <v>9.7200000000000006</v>
          </cell>
          <cell r="CT78">
            <v>9.26</v>
          </cell>
          <cell r="CU78">
            <v>0</v>
          </cell>
          <cell r="CV78">
            <v>127.81088084008258</v>
          </cell>
        </row>
        <row r="79">
          <cell r="K79" t="str">
            <v>ExportKohlsBig One SolidUSABath76x137D</v>
          </cell>
          <cell r="L79">
            <v>0</v>
          </cell>
          <cell r="M79">
            <v>392.87</v>
          </cell>
          <cell r="N79">
            <v>0</v>
          </cell>
          <cell r="O79">
            <v>88.95</v>
          </cell>
          <cell r="P79">
            <v>74.804000000000002</v>
          </cell>
          <cell r="Q79">
            <v>32.276000000000003</v>
          </cell>
          <cell r="R79">
            <v>0</v>
          </cell>
          <cell r="S79">
            <v>0</v>
          </cell>
          <cell r="T79">
            <v>588.9</v>
          </cell>
          <cell r="U79">
            <v>547.67699999999991</v>
          </cell>
          <cell r="V79">
            <v>2.5000000000000001E-3</v>
          </cell>
          <cell r="W79">
            <v>0</v>
          </cell>
          <cell r="X79">
            <v>-1.3999999999999999E-2</v>
          </cell>
          <cell r="Y79">
            <v>-2.5000000000000001E-2</v>
          </cell>
          <cell r="Z79">
            <v>7.0000000000000173E-2</v>
          </cell>
          <cell r="AA79">
            <v>1.4999999999999999E-2</v>
          </cell>
          <cell r="AB79">
            <v>0.01</v>
          </cell>
          <cell r="AC79">
            <v>1.3726240601503756</v>
          </cell>
          <cell r="AD79">
            <v>0</v>
          </cell>
          <cell r="AE79">
            <v>-5.5001799999999994</v>
          </cell>
          <cell r="AF79">
            <v>-2.2237500000000003</v>
          </cell>
          <cell r="AG79">
            <v>41.223000000000098</v>
          </cell>
          <cell r="AH79">
            <v>8.3402588832487297</v>
          </cell>
          <cell r="AI79">
            <v>5.5320909090909085</v>
          </cell>
          <cell r="AJ79">
            <v>48.744043852490115</v>
          </cell>
          <cell r="AK79">
            <v>596.42104385249002</v>
          </cell>
          <cell r="AL79" t="str">
            <v>1/13   KC</v>
          </cell>
          <cell r="AM79">
            <v>0</v>
          </cell>
          <cell r="AN79" t="str">
            <v>2/24  KC</v>
          </cell>
          <cell r="AO79" t="str">
            <v xml:space="preserve">1/16OE  </v>
          </cell>
          <cell r="AP79" t="str">
            <v>2/24  KC</v>
          </cell>
          <cell r="AQ79">
            <v>0</v>
          </cell>
          <cell r="AR79">
            <v>0</v>
          </cell>
          <cell r="AS79">
            <v>84.5</v>
          </cell>
          <cell r="AT79">
            <v>0</v>
          </cell>
          <cell r="AU79">
            <v>107.5</v>
          </cell>
          <cell r="AV79">
            <v>77.75</v>
          </cell>
          <cell r="AW79">
            <v>107.5</v>
          </cell>
          <cell r="AX79">
            <v>0</v>
          </cell>
          <cell r="AY79">
            <v>0</v>
          </cell>
          <cell r="AZ79">
            <v>33.197515000000003</v>
          </cell>
          <cell r="BA79">
            <v>9.562125</v>
          </cell>
          <cell r="BB79">
            <v>5.8160110000000005</v>
          </cell>
          <cell r="BC79">
            <v>3.4696700000000007</v>
          </cell>
          <cell r="BD79">
            <v>0</v>
          </cell>
          <cell r="BE79">
            <v>0.12130864293233083</v>
          </cell>
          <cell r="BF79">
            <v>0</v>
          </cell>
          <cell r="BI79">
            <v>0</v>
          </cell>
          <cell r="BJ79">
            <v>0.73708855629441627</v>
          </cell>
          <cell r="BK79">
            <v>0.48891059121212127</v>
          </cell>
          <cell r="BL79">
            <v>1.3473077904388684</v>
          </cell>
          <cell r="BM79">
            <v>-3.431560150375939E-2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-0.20850647208121825</v>
          </cell>
          <cell r="BS79">
            <v>0</v>
          </cell>
          <cell r="BT79">
            <v>-0.24282207358497765</v>
          </cell>
          <cell r="BU79">
            <v>90.665017474000479</v>
          </cell>
          <cell r="BV79">
            <v>-0.35406091370558374</v>
          </cell>
          <cell r="BW79">
            <v>90.310956560294898</v>
          </cell>
          <cell r="BX79">
            <v>97.489266101075785</v>
          </cell>
          <cell r="BY79">
            <v>-0.38071065989847719</v>
          </cell>
          <cell r="BZ79">
            <v>97.108555441177302</v>
          </cell>
          <cell r="CA79">
            <v>97.489266101075785</v>
          </cell>
          <cell r="CB79">
            <v>-0.44336730150248721</v>
          </cell>
          <cell r="CC79">
            <v>97.045898799573294</v>
          </cell>
          <cell r="CD79">
            <v>5.5001799999999994</v>
          </cell>
          <cell r="CE79">
            <v>200</v>
          </cell>
          <cell r="CF79">
            <v>2.0085488344407381</v>
          </cell>
          <cell r="CG79">
            <v>2.2237500000000003</v>
          </cell>
          <cell r="CH79">
            <v>140</v>
          </cell>
          <cell r="CI79">
            <v>0.56844636528464787</v>
          </cell>
          <cell r="CJ79">
            <v>2.5769951997253857</v>
          </cell>
          <cell r="CK79">
            <v>0.64560498249880871</v>
          </cell>
          <cell r="CL79">
            <v>0.14617192250176655</v>
          </cell>
          <cell r="CM79">
            <v>2.903225806451613</v>
          </cell>
          <cell r="CN79">
            <v>3.6950027114521884</v>
          </cell>
          <cell r="CO79">
            <v>1.341423685858636E-2</v>
          </cell>
          <cell r="CP79">
            <v>1.2795698924731187</v>
          </cell>
          <cell r="CQ79">
            <v>1.292984129331705</v>
          </cell>
          <cell r="CR79">
            <v>14.66</v>
          </cell>
          <cell r="CS79">
            <v>9.98</v>
          </cell>
          <cell r="CT79">
            <v>9.26</v>
          </cell>
          <cell r="CU79">
            <v>0</v>
          </cell>
          <cell r="CV79">
            <v>138.51088084008256</v>
          </cell>
        </row>
        <row r="80">
          <cell r="K80" t="str">
            <v>ExportKohlsBig One SolidUSAHand41x71L</v>
          </cell>
          <cell r="L80">
            <v>0</v>
          </cell>
          <cell r="M80">
            <v>89.11</v>
          </cell>
          <cell r="N80">
            <v>0</v>
          </cell>
          <cell r="O80">
            <v>26.58</v>
          </cell>
          <cell r="P80">
            <v>20.52</v>
          </cell>
          <cell r="Q80">
            <v>16.59</v>
          </cell>
          <cell r="R80">
            <v>0</v>
          </cell>
          <cell r="S80">
            <v>0</v>
          </cell>
          <cell r="T80">
            <v>152.80000000000001</v>
          </cell>
          <cell r="U80">
            <v>142.10400000000001</v>
          </cell>
          <cell r="V80">
            <v>2.5000000000000001E-3</v>
          </cell>
          <cell r="W80">
            <v>0</v>
          </cell>
          <cell r="X80">
            <v>-1.3999999999999999E-2</v>
          </cell>
          <cell r="Y80">
            <v>-2.5000000000000001E-2</v>
          </cell>
          <cell r="Z80">
            <v>6.9999999999999951E-2</v>
          </cell>
          <cell r="AA80">
            <v>1.4999999999999999E-2</v>
          </cell>
          <cell r="AB80">
            <v>0.01</v>
          </cell>
          <cell r="AC80">
            <v>0.35615037593984966</v>
          </cell>
          <cell r="AD80">
            <v>0</v>
          </cell>
          <cell r="AE80">
            <v>-1.2475399999999999</v>
          </cell>
          <cell r="AF80">
            <v>-0.66449999999999998</v>
          </cell>
          <cell r="AG80">
            <v>10.695999999999993</v>
          </cell>
          <cell r="AH80">
            <v>2.164020304568528</v>
          </cell>
          <cell r="AI80">
            <v>1.4353939393939397</v>
          </cell>
          <cell r="AJ80">
            <v>12.73952461990231</v>
          </cell>
          <cell r="AK80">
            <v>154.84352461990233</v>
          </cell>
          <cell r="AL80" t="str">
            <v>1/13   KC</v>
          </cell>
          <cell r="AM80">
            <v>0</v>
          </cell>
          <cell r="AN80" t="str">
            <v>2/24  KC</v>
          </cell>
          <cell r="AO80" t="str">
            <v xml:space="preserve">1/16OE  </v>
          </cell>
          <cell r="AP80" t="str">
            <v>2/24  KC</v>
          </cell>
          <cell r="AQ80">
            <v>0</v>
          </cell>
          <cell r="AR80">
            <v>0</v>
          </cell>
          <cell r="AS80">
            <v>84.5</v>
          </cell>
          <cell r="AT80">
            <v>0</v>
          </cell>
          <cell r="AU80">
            <v>107.5</v>
          </cell>
          <cell r="AV80">
            <v>77.75</v>
          </cell>
          <cell r="AW80">
            <v>107.5</v>
          </cell>
          <cell r="AX80">
            <v>0</v>
          </cell>
          <cell r="AY80">
            <v>0</v>
          </cell>
          <cell r="AZ80">
            <v>7.529795</v>
          </cell>
          <cell r="BA80">
            <v>2.8573499999999998</v>
          </cell>
          <cell r="BB80">
            <v>1.5954300000000001</v>
          </cell>
          <cell r="BC80">
            <v>1.783425</v>
          </cell>
          <cell r="BD80">
            <v>0</v>
          </cell>
          <cell r="BE80">
            <v>3.2086165413533832E-2</v>
          </cell>
          <cell r="BF80">
            <v>0</v>
          </cell>
          <cell r="BI80">
            <v>0</v>
          </cell>
          <cell r="BJ80">
            <v>0.19496010152284263</v>
          </cell>
          <cell r="BK80">
            <v>0.12931696969696971</v>
          </cell>
          <cell r="BL80">
            <v>0.35636323663334618</v>
          </cell>
          <cell r="BM80">
            <v>-8.9037593984962419E-3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-5.41005076142132E-2</v>
          </cell>
          <cell r="BS80">
            <v>0</v>
          </cell>
          <cell r="BT80">
            <v>-6.3004267012709447E-2</v>
          </cell>
          <cell r="BU80">
            <v>92.423843171684197</v>
          </cell>
          <cell r="BV80">
            <v>-0.35406091370558379</v>
          </cell>
          <cell r="BW80">
            <v>92.069782257978616</v>
          </cell>
          <cell r="BX80">
            <v>99.380476528692682</v>
          </cell>
          <cell r="BY80">
            <v>-0.38071065989847719</v>
          </cell>
          <cell r="BZ80">
            <v>98.999765868794199</v>
          </cell>
          <cell r="CA80">
            <v>99.380476528692682</v>
          </cell>
          <cell r="CB80">
            <v>-0.44336730150248721</v>
          </cell>
          <cell r="CC80">
            <v>98.937109227190192</v>
          </cell>
          <cell r="CD80">
            <v>1.2475399999999999</v>
          </cell>
          <cell r="CE80">
            <v>200</v>
          </cell>
          <cell r="CF80">
            <v>1.7558126442605413</v>
          </cell>
          <cell r="CG80">
            <v>0.66449999999999998</v>
          </cell>
          <cell r="CH80">
            <v>140</v>
          </cell>
          <cell r="CI80">
            <v>0.65466137476777564</v>
          </cell>
          <cell r="CJ80">
            <v>2.4104740190283169</v>
          </cell>
          <cell r="CK80">
            <v>0.56436834994088825</v>
          </cell>
          <cell r="CL80">
            <v>0.16834149636885656</v>
          </cell>
          <cell r="CM80">
            <v>2.9032258064516125</v>
          </cell>
          <cell r="CN80">
            <v>3.6359356527613573</v>
          </cell>
          <cell r="CO80">
            <v>1.1726320159882902E-2</v>
          </cell>
          <cell r="CP80">
            <v>1.2795698924731185</v>
          </cell>
          <cell r="CQ80">
            <v>1.2912962126330014</v>
          </cell>
          <cell r="CR80">
            <v>1.21</v>
          </cell>
          <cell r="CS80">
            <v>9.81</v>
          </cell>
          <cell r="CT80">
            <v>9.61</v>
          </cell>
          <cell r="CU80">
            <v>0</v>
          </cell>
          <cell r="CV80">
            <v>126.90481511161286</v>
          </cell>
        </row>
        <row r="81">
          <cell r="K81" t="str">
            <v>ExportKohlsBig One SolidUSAHand41x71M</v>
          </cell>
          <cell r="L81">
            <v>0</v>
          </cell>
          <cell r="M81">
            <v>89.11</v>
          </cell>
          <cell r="N81">
            <v>0</v>
          </cell>
          <cell r="O81">
            <v>26.58</v>
          </cell>
          <cell r="P81">
            <v>20.52</v>
          </cell>
          <cell r="Q81">
            <v>16.59</v>
          </cell>
          <cell r="R81">
            <v>0</v>
          </cell>
          <cell r="S81">
            <v>0</v>
          </cell>
          <cell r="T81">
            <v>152.80000000000001</v>
          </cell>
          <cell r="U81">
            <v>142.10400000000001</v>
          </cell>
          <cell r="V81">
            <v>2.5000000000000001E-3</v>
          </cell>
          <cell r="W81">
            <v>0</v>
          </cell>
          <cell r="X81">
            <v>-1.3999999999999999E-2</v>
          </cell>
          <cell r="Y81">
            <v>-2.5000000000000001E-2</v>
          </cell>
          <cell r="Z81">
            <v>6.9999999999999951E-2</v>
          </cell>
          <cell r="AA81">
            <v>1.4999999999999999E-2</v>
          </cell>
          <cell r="AB81">
            <v>0.01</v>
          </cell>
          <cell r="AC81">
            <v>0.35615037593984966</v>
          </cell>
          <cell r="AD81">
            <v>0</v>
          </cell>
          <cell r="AE81">
            <v>-1.2475399999999999</v>
          </cell>
          <cell r="AF81">
            <v>-0.66449999999999998</v>
          </cell>
          <cell r="AG81">
            <v>10.695999999999993</v>
          </cell>
          <cell r="AH81">
            <v>2.164020304568528</v>
          </cell>
          <cell r="AI81">
            <v>1.4353939393939397</v>
          </cell>
          <cell r="AJ81">
            <v>12.73952461990231</v>
          </cell>
          <cell r="AK81">
            <v>154.84352461990233</v>
          </cell>
          <cell r="AL81" t="str">
            <v>1/13   KC</v>
          </cell>
          <cell r="AM81">
            <v>0</v>
          </cell>
          <cell r="AN81" t="str">
            <v>2/24  KC</v>
          </cell>
          <cell r="AO81" t="str">
            <v xml:space="preserve">1/16OE  </v>
          </cell>
          <cell r="AP81" t="str">
            <v>2/24  KC</v>
          </cell>
          <cell r="AQ81">
            <v>0</v>
          </cell>
          <cell r="AR81">
            <v>0</v>
          </cell>
          <cell r="AS81">
            <v>84.5</v>
          </cell>
          <cell r="AT81">
            <v>0</v>
          </cell>
          <cell r="AU81">
            <v>107.5</v>
          </cell>
          <cell r="AV81">
            <v>77.75</v>
          </cell>
          <cell r="AW81">
            <v>107.5</v>
          </cell>
          <cell r="AX81">
            <v>0</v>
          </cell>
          <cell r="AY81">
            <v>0</v>
          </cell>
          <cell r="AZ81">
            <v>7.529795</v>
          </cell>
          <cell r="BA81">
            <v>2.8573499999999998</v>
          </cell>
          <cell r="BB81">
            <v>1.5954300000000001</v>
          </cell>
          <cell r="BC81">
            <v>1.783425</v>
          </cell>
          <cell r="BD81">
            <v>0</v>
          </cell>
          <cell r="BE81">
            <v>3.2086165413533832E-2</v>
          </cell>
          <cell r="BF81">
            <v>0</v>
          </cell>
          <cell r="BI81">
            <v>0</v>
          </cell>
          <cell r="BJ81">
            <v>0.19496010152284263</v>
          </cell>
          <cell r="BK81">
            <v>0.12931696969696971</v>
          </cell>
          <cell r="BL81">
            <v>0.35636323663334618</v>
          </cell>
          <cell r="BM81">
            <v>-8.9037593984962419E-3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-5.41005076142132E-2</v>
          </cell>
          <cell r="BS81">
            <v>0</v>
          </cell>
          <cell r="BT81">
            <v>-6.3004267012709447E-2</v>
          </cell>
          <cell r="BU81">
            <v>92.423843171684197</v>
          </cell>
          <cell r="BV81">
            <v>-0.35406091370558379</v>
          </cell>
          <cell r="BW81">
            <v>92.069782257978616</v>
          </cell>
          <cell r="BX81">
            <v>99.380476528692682</v>
          </cell>
          <cell r="BY81">
            <v>-0.38071065989847719</v>
          </cell>
          <cell r="BZ81">
            <v>98.999765868794199</v>
          </cell>
          <cell r="CA81">
            <v>99.380476528692682</v>
          </cell>
          <cell r="CB81">
            <v>-0.44336730150248721</v>
          </cell>
          <cell r="CC81">
            <v>98.937109227190192</v>
          </cell>
          <cell r="CD81">
            <v>1.2475399999999999</v>
          </cell>
          <cell r="CE81">
            <v>200</v>
          </cell>
          <cell r="CF81">
            <v>1.7558126442605413</v>
          </cell>
          <cell r="CG81">
            <v>0.66449999999999998</v>
          </cell>
          <cell r="CH81">
            <v>140</v>
          </cell>
          <cell r="CI81">
            <v>0.65466137476777564</v>
          </cell>
          <cell r="CJ81">
            <v>2.4104740190283169</v>
          </cell>
          <cell r="CK81">
            <v>0.56436834994088825</v>
          </cell>
          <cell r="CL81">
            <v>0.16834149636885656</v>
          </cell>
          <cell r="CM81">
            <v>2.9032258064516125</v>
          </cell>
          <cell r="CN81">
            <v>3.6359356527613573</v>
          </cell>
          <cell r="CO81">
            <v>1.1726320159882902E-2</v>
          </cell>
          <cell r="CP81">
            <v>1.2795698924731185</v>
          </cell>
          <cell r="CQ81">
            <v>1.2912962126330014</v>
          </cell>
          <cell r="CR81">
            <v>4.22</v>
          </cell>
          <cell r="CS81">
            <v>9.7200000000000006</v>
          </cell>
          <cell r="CT81">
            <v>9.61</v>
          </cell>
          <cell r="CU81">
            <v>0</v>
          </cell>
          <cell r="CV81">
            <v>129.82481511161288</v>
          </cell>
        </row>
        <row r="82">
          <cell r="K82" t="str">
            <v>ExportKohlsBig One SolidUSAHand41x71D</v>
          </cell>
          <cell r="L82">
            <v>0</v>
          </cell>
          <cell r="M82">
            <v>89.11</v>
          </cell>
          <cell r="N82">
            <v>0</v>
          </cell>
          <cell r="O82">
            <v>26.58</v>
          </cell>
          <cell r="P82">
            <v>20.52</v>
          </cell>
          <cell r="Q82">
            <v>16.59</v>
          </cell>
          <cell r="R82">
            <v>0</v>
          </cell>
          <cell r="S82">
            <v>0</v>
          </cell>
          <cell r="T82">
            <v>152.80000000000001</v>
          </cell>
          <cell r="U82">
            <v>142.10400000000001</v>
          </cell>
          <cell r="V82">
            <v>2.5000000000000001E-3</v>
          </cell>
          <cell r="W82">
            <v>0</v>
          </cell>
          <cell r="X82">
            <v>-1.3999999999999999E-2</v>
          </cell>
          <cell r="Y82">
            <v>-2.5000000000000001E-2</v>
          </cell>
          <cell r="Z82">
            <v>6.9999999999999951E-2</v>
          </cell>
          <cell r="AA82">
            <v>1.4999999999999999E-2</v>
          </cell>
          <cell r="AB82">
            <v>0.01</v>
          </cell>
          <cell r="AC82">
            <v>0.35615037593984966</v>
          </cell>
          <cell r="AD82">
            <v>0</v>
          </cell>
          <cell r="AE82">
            <v>-1.2475399999999999</v>
          </cell>
          <cell r="AF82">
            <v>-0.66449999999999998</v>
          </cell>
          <cell r="AG82">
            <v>10.695999999999993</v>
          </cell>
          <cell r="AH82">
            <v>2.164020304568528</v>
          </cell>
          <cell r="AI82">
            <v>1.4353939393939397</v>
          </cell>
          <cell r="AJ82">
            <v>12.73952461990231</v>
          </cell>
          <cell r="AK82">
            <v>154.84352461990233</v>
          </cell>
          <cell r="AL82" t="str">
            <v>1/13   KC</v>
          </cell>
          <cell r="AM82">
            <v>0</v>
          </cell>
          <cell r="AN82" t="str">
            <v>2/24  KC</v>
          </cell>
          <cell r="AO82" t="str">
            <v xml:space="preserve">1/16OE  </v>
          </cell>
          <cell r="AP82" t="str">
            <v>2/24  KC</v>
          </cell>
          <cell r="AQ82">
            <v>0</v>
          </cell>
          <cell r="AR82">
            <v>0</v>
          </cell>
          <cell r="AS82">
            <v>84.5</v>
          </cell>
          <cell r="AT82">
            <v>0</v>
          </cell>
          <cell r="AU82">
            <v>107.5</v>
          </cell>
          <cell r="AV82">
            <v>77.75</v>
          </cell>
          <cell r="AW82">
            <v>107.5</v>
          </cell>
          <cell r="AX82">
            <v>0</v>
          </cell>
          <cell r="AY82">
            <v>0</v>
          </cell>
          <cell r="AZ82">
            <v>7.529795</v>
          </cell>
          <cell r="BA82">
            <v>2.8573499999999998</v>
          </cell>
          <cell r="BB82">
            <v>1.5954300000000001</v>
          </cell>
          <cell r="BC82">
            <v>1.783425</v>
          </cell>
          <cell r="BD82">
            <v>0</v>
          </cell>
          <cell r="BE82">
            <v>3.2086165413533832E-2</v>
          </cell>
          <cell r="BF82">
            <v>0</v>
          </cell>
          <cell r="BI82">
            <v>0</v>
          </cell>
          <cell r="BJ82">
            <v>0.19496010152284263</v>
          </cell>
          <cell r="BK82">
            <v>0.12931696969696971</v>
          </cell>
          <cell r="BL82">
            <v>0.35636323663334618</v>
          </cell>
          <cell r="BM82">
            <v>-8.9037593984962419E-3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-5.41005076142132E-2</v>
          </cell>
          <cell r="BS82">
            <v>0</v>
          </cell>
          <cell r="BT82">
            <v>-6.3004267012709447E-2</v>
          </cell>
          <cell r="BU82">
            <v>92.423843171684197</v>
          </cell>
          <cell r="BV82">
            <v>-0.35406091370558379</v>
          </cell>
          <cell r="BW82">
            <v>92.069782257978616</v>
          </cell>
          <cell r="BX82">
            <v>99.380476528692682</v>
          </cell>
          <cell r="BY82">
            <v>-0.38071065989847719</v>
          </cell>
          <cell r="BZ82">
            <v>98.999765868794199</v>
          </cell>
          <cell r="CA82">
            <v>99.380476528692682</v>
          </cell>
          <cell r="CB82">
            <v>-0.44336730150248721</v>
          </cell>
          <cell r="CC82">
            <v>98.937109227190192</v>
          </cell>
          <cell r="CD82">
            <v>1.2475399999999999</v>
          </cell>
          <cell r="CE82">
            <v>200</v>
          </cell>
          <cell r="CF82">
            <v>1.7558126442605413</v>
          </cell>
          <cell r="CG82">
            <v>0.66449999999999998</v>
          </cell>
          <cell r="CH82">
            <v>140</v>
          </cell>
          <cell r="CI82">
            <v>0.65466137476777564</v>
          </cell>
          <cell r="CJ82">
            <v>2.4104740190283169</v>
          </cell>
          <cell r="CK82">
            <v>0.56436834994088825</v>
          </cell>
          <cell r="CL82">
            <v>0.16834149636885656</v>
          </cell>
          <cell r="CM82">
            <v>2.9032258064516125</v>
          </cell>
          <cell r="CN82">
            <v>3.6359356527613573</v>
          </cell>
          <cell r="CO82">
            <v>1.1726320159882902E-2</v>
          </cell>
          <cell r="CP82">
            <v>1.2795698924731185</v>
          </cell>
          <cell r="CQ82">
            <v>1.2912962126330014</v>
          </cell>
          <cell r="CR82">
            <v>14.66</v>
          </cell>
          <cell r="CS82">
            <v>9.98</v>
          </cell>
          <cell r="CT82">
            <v>9.61</v>
          </cell>
          <cell r="CU82">
            <v>0</v>
          </cell>
          <cell r="CV82">
            <v>140.52481511161287</v>
          </cell>
        </row>
        <row r="83">
          <cell r="K83" t="str">
            <v>ExportKohlsBig One SolidUSAWash30x30L</v>
          </cell>
          <cell r="L83">
            <v>0</v>
          </cell>
          <cell r="M83">
            <v>37.11</v>
          </cell>
          <cell r="N83">
            <v>0</v>
          </cell>
          <cell r="O83">
            <v>10.72</v>
          </cell>
          <cell r="P83">
            <v>7.774</v>
          </cell>
          <cell r="Q83">
            <v>4.5999999999999996</v>
          </cell>
          <cell r="R83">
            <v>0</v>
          </cell>
          <cell r="S83">
            <v>0</v>
          </cell>
          <cell r="T83">
            <v>60.204000000000001</v>
          </cell>
          <cell r="U83">
            <v>52.979520000000001</v>
          </cell>
          <cell r="V83">
            <v>2.5000000000000001E-3</v>
          </cell>
          <cell r="W83">
            <v>0</v>
          </cell>
          <cell r="X83">
            <v>-1.3999999999999999E-2</v>
          </cell>
          <cell r="Y83">
            <v>-2.5000000000000001E-2</v>
          </cell>
          <cell r="Z83">
            <v>0.12</v>
          </cell>
          <cell r="AA83">
            <v>1.4999999999999999E-2</v>
          </cell>
          <cell r="AB83">
            <v>0.01</v>
          </cell>
          <cell r="AC83">
            <v>0.13278075187969923</v>
          </cell>
          <cell r="AD83">
            <v>0</v>
          </cell>
          <cell r="AE83">
            <v>-0.51953999999999989</v>
          </cell>
          <cell r="AF83">
            <v>-0.26800000000000002</v>
          </cell>
          <cell r="AG83">
            <v>7.2244799999999998</v>
          </cell>
          <cell r="AH83">
            <v>0.80679472081218273</v>
          </cell>
          <cell r="AI83">
            <v>0.53514666666666677</v>
          </cell>
          <cell r="AJ83">
            <v>7.9116621393585485</v>
          </cell>
          <cell r="AK83">
            <v>60.891182139358548</v>
          </cell>
          <cell r="AL83" t="str">
            <v>1/13   KC</v>
          </cell>
          <cell r="AM83">
            <v>0</v>
          </cell>
          <cell r="AN83" t="str">
            <v>2/24  KC</v>
          </cell>
          <cell r="AO83" t="str">
            <v xml:space="preserve">1/16OE  </v>
          </cell>
          <cell r="AP83" t="str">
            <v>2/24  KC</v>
          </cell>
          <cell r="AQ83">
            <v>0</v>
          </cell>
          <cell r="AR83">
            <v>0</v>
          </cell>
          <cell r="AS83">
            <v>84.5</v>
          </cell>
          <cell r="AT83">
            <v>0</v>
          </cell>
          <cell r="AU83">
            <v>107.5</v>
          </cell>
          <cell r="AV83">
            <v>77.75</v>
          </cell>
          <cell r="AW83">
            <v>107.5</v>
          </cell>
          <cell r="AX83">
            <v>0</v>
          </cell>
          <cell r="AY83">
            <v>0</v>
          </cell>
          <cell r="AZ83">
            <v>3.1357949999999999</v>
          </cell>
          <cell r="BA83">
            <v>1.1524000000000001</v>
          </cell>
          <cell r="BB83">
            <v>0.60442850000000004</v>
          </cell>
          <cell r="BC83">
            <v>0.49449999999999994</v>
          </cell>
          <cell r="BD83">
            <v>0</v>
          </cell>
          <cell r="BE83">
            <v>1.1881375137844609E-2</v>
          </cell>
          <cell r="BF83">
            <v>0</v>
          </cell>
          <cell r="BI83">
            <v>0</v>
          </cell>
          <cell r="BJ83">
            <v>7.2192924060913696E-2</v>
          </cell>
          <cell r="BK83">
            <v>4.7885542222222223E-2</v>
          </cell>
          <cell r="BL83">
            <v>0.13195984142098052</v>
          </cell>
          <cell r="BM83">
            <v>-3.3195187969924807E-3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-2.0169868020304571E-2</v>
          </cell>
          <cell r="BS83">
            <v>0</v>
          </cell>
          <cell r="BT83">
            <v>-2.348938681729705E-2</v>
          </cell>
          <cell r="BU83">
            <v>91.673034041275983</v>
          </cell>
          <cell r="BV83">
            <v>-0.33502538071065996</v>
          </cell>
          <cell r="BW83">
            <v>91.338008660565322</v>
          </cell>
          <cell r="BX83">
            <v>104.17390231963181</v>
          </cell>
          <cell r="BY83">
            <v>-0.38071065989847719</v>
          </cell>
          <cell r="BZ83">
            <v>103.79319165973332</v>
          </cell>
          <cell r="CA83">
            <v>104.17390231963181</v>
          </cell>
          <cell r="CB83">
            <v>-0.44336730150248721</v>
          </cell>
          <cell r="CC83">
            <v>103.73053501812932</v>
          </cell>
          <cell r="CD83">
            <v>0.51953999999999989</v>
          </cell>
          <cell r="CE83">
            <v>200</v>
          </cell>
          <cell r="CF83">
            <v>1.9612861724681532</v>
          </cell>
          <cell r="CG83">
            <v>0.26800000000000002</v>
          </cell>
          <cell r="CH83">
            <v>140</v>
          </cell>
          <cell r="CI83">
            <v>0.70819818677103907</v>
          </cell>
          <cell r="CJ83">
            <v>2.6694843592391924</v>
          </cell>
          <cell r="CK83">
            <v>0.63041341257904926</v>
          </cell>
          <cell r="CL83">
            <v>0.18210810516969575</v>
          </cell>
          <cell r="CM83">
            <v>3.0681818181818179</v>
          </cell>
          <cell r="CN83">
            <v>3.8807033359305629</v>
          </cell>
          <cell r="CO83">
            <v>1.3098589794698027E-2</v>
          </cell>
          <cell r="CP83">
            <v>1.3522727272727275</v>
          </cell>
          <cell r="CQ83">
            <v>1.3653713170674255</v>
          </cell>
          <cell r="CR83">
            <v>1.21</v>
          </cell>
          <cell r="CS83">
            <v>9.81</v>
          </cell>
          <cell r="CT83">
            <v>32.75</v>
          </cell>
          <cell r="CU83">
            <v>0</v>
          </cell>
          <cell r="CV83">
            <v>155.41609403036648</v>
          </cell>
        </row>
        <row r="84">
          <cell r="K84" t="str">
            <v>ExportKohlsBig One SolidUSAWash30x30M</v>
          </cell>
          <cell r="L84">
            <v>0</v>
          </cell>
          <cell r="M84">
            <v>37.11</v>
          </cell>
          <cell r="N84">
            <v>0</v>
          </cell>
          <cell r="O84">
            <v>10.72</v>
          </cell>
          <cell r="P84">
            <v>7.774</v>
          </cell>
          <cell r="Q84">
            <v>4.5999999999999996</v>
          </cell>
          <cell r="R84">
            <v>0</v>
          </cell>
          <cell r="S84">
            <v>0</v>
          </cell>
          <cell r="T84">
            <v>60.204000000000001</v>
          </cell>
          <cell r="U84">
            <v>52.979520000000001</v>
          </cell>
          <cell r="V84">
            <v>2.5000000000000001E-3</v>
          </cell>
          <cell r="W84">
            <v>0</v>
          </cell>
          <cell r="X84">
            <v>-1.3999999999999999E-2</v>
          </cell>
          <cell r="Y84">
            <v>-2.5000000000000001E-2</v>
          </cell>
          <cell r="Z84">
            <v>0.12</v>
          </cell>
          <cell r="AA84">
            <v>1.4999999999999999E-2</v>
          </cell>
          <cell r="AB84">
            <v>0.01</v>
          </cell>
          <cell r="AC84">
            <v>0.13278075187969923</v>
          </cell>
          <cell r="AD84">
            <v>0</v>
          </cell>
          <cell r="AE84">
            <v>-0.51953999999999989</v>
          </cell>
          <cell r="AF84">
            <v>-0.26800000000000002</v>
          </cell>
          <cell r="AG84">
            <v>7.2244799999999998</v>
          </cell>
          <cell r="AH84">
            <v>0.80679472081218273</v>
          </cell>
          <cell r="AI84">
            <v>0.53514666666666677</v>
          </cell>
          <cell r="AJ84">
            <v>7.9116621393585485</v>
          </cell>
          <cell r="AK84">
            <v>60.891182139358548</v>
          </cell>
          <cell r="AL84" t="str">
            <v>1/13   KC</v>
          </cell>
          <cell r="AM84">
            <v>0</v>
          </cell>
          <cell r="AN84" t="str">
            <v>2/24  KC</v>
          </cell>
          <cell r="AO84" t="str">
            <v xml:space="preserve">1/16OE  </v>
          </cell>
          <cell r="AP84" t="str">
            <v>2/24  KC</v>
          </cell>
          <cell r="AQ84">
            <v>0</v>
          </cell>
          <cell r="AR84">
            <v>0</v>
          </cell>
          <cell r="AS84">
            <v>84.5</v>
          </cell>
          <cell r="AT84">
            <v>0</v>
          </cell>
          <cell r="AU84">
            <v>107.5</v>
          </cell>
          <cell r="AV84">
            <v>77.75</v>
          </cell>
          <cell r="AW84">
            <v>107.5</v>
          </cell>
          <cell r="AX84">
            <v>0</v>
          </cell>
          <cell r="AY84">
            <v>0</v>
          </cell>
          <cell r="AZ84">
            <v>3.1357949999999999</v>
          </cell>
          <cell r="BA84">
            <v>1.1524000000000001</v>
          </cell>
          <cell r="BB84">
            <v>0.60442850000000004</v>
          </cell>
          <cell r="BC84">
            <v>0.49449999999999994</v>
          </cell>
          <cell r="BD84">
            <v>0</v>
          </cell>
          <cell r="BE84">
            <v>1.1881375137844609E-2</v>
          </cell>
          <cell r="BF84">
            <v>0</v>
          </cell>
          <cell r="BI84">
            <v>0</v>
          </cell>
          <cell r="BJ84">
            <v>7.2192924060913696E-2</v>
          </cell>
          <cell r="BK84">
            <v>4.7885542222222223E-2</v>
          </cell>
          <cell r="BL84">
            <v>0.13195984142098052</v>
          </cell>
          <cell r="BM84">
            <v>-3.3195187969924807E-3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-2.0169868020304571E-2</v>
          </cell>
          <cell r="BS84">
            <v>0</v>
          </cell>
          <cell r="BT84">
            <v>-2.348938681729705E-2</v>
          </cell>
          <cell r="BU84">
            <v>91.673034041275983</v>
          </cell>
          <cell r="BV84">
            <v>-0.33502538071065996</v>
          </cell>
          <cell r="BW84">
            <v>91.338008660565322</v>
          </cell>
          <cell r="BX84">
            <v>104.17390231963181</v>
          </cell>
          <cell r="BY84">
            <v>-0.38071065989847719</v>
          </cell>
          <cell r="BZ84">
            <v>103.79319165973332</v>
          </cell>
          <cell r="CA84">
            <v>104.17390231963181</v>
          </cell>
          <cell r="CB84">
            <v>-0.44336730150248721</v>
          </cell>
          <cell r="CC84">
            <v>103.73053501812932</v>
          </cell>
          <cell r="CD84">
            <v>0.51953999999999989</v>
          </cell>
          <cell r="CE84">
            <v>200</v>
          </cell>
          <cell r="CF84">
            <v>1.9612861724681532</v>
          </cell>
          <cell r="CG84">
            <v>0.26800000000000002</v>
          </cell>
          <cell r="CH84">
            <v>140</v>
          </cell>
          <cell r="CI84">
            <v>0.70819818677103907</v>
          </cell>
          <cell r="CJ84">
            <v>2.6694843592391924</v>
          </cell>
          <cell r="CK84">
            <v>0.63041341257904926</v>
          </cell>
          <cell r="CL84">
            <v>0.18210810516969575</v>
          </cell>
          <cell r="CM84">
            <v>3.0681818181818179</v>
          </cell>
          <cell r="CN84">
            <v>3.8807033359305629</v>
          </cell>
          <cell r="CO84">
            <v>1.3098589794698027E-2</v>
          </cell>
          <cell r="CP84">
            <v>1.3522727272727275</v>
          </cell>
          <cell r="CQ84">
            <v>1.3653713170674255</v>
          </cell>
          <cell r="CR84">
            <v>4.22</v>
          </cell>
          <cell r="CS84">
            <v>9.7200000000000006</v>
          </cell>
          <cell r="CT84">
            <v>32.75</v>
          </cell>
          <cell r="CU84">
            <v>0</v>
          </cell>
          <cell r="CV84">
            <v>158.3360940303665</v>
          </cell>
        </row>
        <row r="85">
          <cell r="K85" t="str">
            <v>ExportKohlsBig One SolidUSAWash30x30D</v>
          </cell>
          <cell r="L85">
            <v>0</v>
          </cell>
          <cell r="M85">
            <v>37.11</v>
          </cell>
          <cell r="N85">
            <v>0</v>
          </cell>
          <cell r="O85">
            <v>10.72</v>
          </cell>
          <cell r="P85">
            <v>7.774</v>
          </cell>
          <cell r="Q85">
            <v>4.5999999999999996</v>
          </cell>
          <cell r="R85">
            <v>0</v>
          </cell>
          <cell r="S85">
            <v>0</v>
          </cell>
          <cell r="T85">
            <v>60.204000000000001</v>
          </cell>
          <cell r="U85">
            <v>52.979520000000001</v>
          </cell>
          <cell r="V85">
            <v>2.5000000000000001E-3</v>
          </cell>
          <cell r="W85">
            <v>0</v>
          </cell>
          <cell r="X85">
            <v>-1.3999999999999999E-2</v>
          </cell>
          <cell r="Y85">
            <v>-2.5000000000000001E-2</v>
          </cell>
          <cell r="Z85">
            <v>0.12</v>
          </cell>
          <cell r="AA85">
            <v>1.4999999999999999E-2</v>
          </cell>
          <cell r="AB85">
            <v>0.01</v>
          </cell>
          <cell r="AC85">
            <v>0.13278075187969923</v>
          </cell>
          <cell r="AD85">
            <v>0</v>
          </cell>
          <cell r="AE85">
            <v>-0.51953999999999989</v>
          </cell>
          <cell r="AF85">
            <v>-0.26800000000000002</v>
          </cell>
          <cell r="AG85">
            <v>7.2244799999999998</v>
          </cell>
          <cell r="AH85">
            <v>0.80679472081218273</v>
          </cell>
          <cell r="AI85">
            <v>0.53514666666666677</v>
          </cell>
          <cell r="AJ85">
            <v>7.9116621393585485</v>
          </cell>
          <cell r="AK85">
            <v>60.891182139358548</v>
          </cell>
          <cell r="AL85" t="str">
            <v>1/13   KC</v>
          </cell>
          <cell r="AM85">
            <v>0</v>
          </cell>
          <cell r="AN85" t="str">
            <v>2/24  KC</v>
          </cell>
          <cell r="AO85" t="str">
            <v xml:space="preserve">1/16OE  </v>
          </cell>
          <cell r="AP85" t="str">
            <v>2/24  KC</v>
          </cell>
          <cell r="AQ85">
            <v>0</v>
          </cell>
          <cell r="AR85">
            <v>0</v>
          </cell>
          <cell r="AS85">
            <v>84.5</v>
          </cell>
          <cell r="AT85">
            <v>0</v>
          </cell>
          <cell r="AU85">
            <v>107.5</v>
          </cell>
          <cell r="AV85">
            <v>77.75</v>
          </cell>
          <cell r="AW85">
            <v>107.5</v>
          </cell>
          <cell r="AX85">
            <v>0</v>
          </cell>
          <cell r="AY85">
            <v>0</v>
          </cell>
          <cell r="AZ85">
            <v>3.1357949999999999</v>
          </cell>
          <cell r="BA85">
            <v>1.1524000000000001</v>
          </cell>
          <cell r="BB85">
            <v>0.60442850000000004</v>
          </cell>
          <cell r="BC85">
            <v>0.49449999999999994</v>
          </cell>
          <cell r="BD85">
            <v>0</v>
          </cell>
          <cell r="BE85">
            <v>1.1881375137844609E-2</v>
          </cell>
          <cell r="BF85">
            <v>0</v>
          </cell>
          <cell r="BI85">
            <v>0</v>
          </cell>
          <cell r="BJ85">
            <v>7.2192924060913696E-2</v>
          </cell>
          <cell r="BK85">
            <v>4.7885542222222223E-2</v>
          </cell>
          <cell r="BL85">
            <v>0.13195984142098052</v>
          </cell>
          <cell r="BM85">
            <v>-3.3195187969924807E-3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-2.0169868020304571E-2</v>
          </cell>
          <cell r="BS85">
            <v>0</v>
          </cell>
          <cell r="BT85">
            <v>-2.348938681729705E-2</v>
          </cell>
          <cell r="BU85">
            <v>91.673034041275983</v>
          </cell>
          <cell r="BV85">
            <v>-0.33502538071065996</v>
          </cell>
          <cell r="BW85">
            <v>91.338008660565322</v>
          </cell>
          <cell r="BX85">
            <v>104.17390231963181</v>
          </cell>
          <cell r="BY85">
            <v>-0.38071065989847719</v>
          </cell>
          <cell r="BZ85">
            <v>103.79319165973332</v>
          </cell>
          <cell r="CA85">
            <v>104.17390231963181</v>
          </cell>
          <cell r="CB85">
            <v>-0.44336730150248721</v>
          </cell>
          <cell r="CC85">
            <v>103.73053501812932</v>
          </cell>
          <cell r="CD85">
            <v>0.51953999999999989</v>
          </cell>
          <cell r="CE85">
            <v>200</v>
          </cell>
          <cell r="CF85">
            <v>1.9612861724681532</v>
          </cell>
          <cell r="CG85">
            <v>0.26800000000000002</v>
          </cell>
          <cell r="CH85">
            <v>140</v>
          </cell>
          <cell r="CI85">
            <v>0.70819818677103907</v>
          </cell>
          <cell r="CJ85">
            <v>2.6694843592391924</v>
          </cell>
          <cell r="CK85">
            <v>0.63041341257904926</v>
          </cell>
          <cell r="CL85">
            <v>0.18210810516969575</v>
          </cell>
          <cell r="CM85">
            <v>3.0681818181818179</v>
          </cell>
          <cell r="CN85">
            <v>3.8807033359305629</v>
          </cell>
          <cell r="CO85">
            <v>1.3098589794698027E-2</v>
          </cell>
          <cell r="CP85">
            <v>1.3522727272727275</v>
          </cell>
          <cell r="CQ85">
            <v>1.3653713170674255</v>
          </cell>
          <cell r="CR85">
            <v>14.66</v>
          </cell>
          <cell r="CS85">
            <v>9.98</v>
          </cell>
          <cell r="CT85">
            <v>32.75</v>
          </cell>
          <cell r="CU85">
            <v>0</v>
          </cell>
          <cell r="CV85">
            <v>169.03609403036648</v>
          </cell>
        </row>
        <row r="86">
          <cell r="K86" t="str">
            <v>ExportIst New Buyer00Bath76x137L</v>
          </cell>
          <cell r="L86">
            <v>0</v>
          </cell>
          <cell r="M86">
            <v>415.87</v>
          </cell>
          <cell r="N86">
            <v>0</v>
          </cell>
          <cell r="O86">
            <v>71.28</v>
          </cell>
          <cell r="P86">
            <v>67.712000000000003</v>
          </cell>
          <cell r="Q86">
            <v>36.33</v>
          </cell>
          <cell r="R86">
            <v>0</v>
          </cell>
          <cell r="S86">
            <v>0</v>
          </cell>
          <cell r="T86">
            <v>591.19200000000001</v>
          </cell>
          <cell r="U86">
            <v>549.80855999999994</v>
          </cell>
          <cell r="V86">
            <v>2.5000000000000001E-3</v>
          </cell>
          <cell r="W86">
            <v>0</v>
          </cell>
          <cell r="X86">
            <v>-1.3999999999999999E-2</v>
          </cell>
          <cell r="Y86">
            <v>-2.5000000000000001E-2</v>
          </cell>
          <cell r="Z86">
            <v>7.0000000000000062E-2</v>
          </cell>
          <cell r="AA86">
            <v>1.4999999999999999E-2</v>
          </cell>
          <cell r="AB86">
            <v>0.01</v>
          </cell>
          <cell r="AC86">
            <v>1.3779663157894735</v>
          </cell>
          <cell r="AD86">
            <v>0</v>
          </cell>
          <cell r="AE86">
            <v>-5.8221799999999995</v>
          </cell>
          <cell r="AF86">
            <v>-1.782</v>
          </cell>
          <cell r="AG86">
            <v>41.383440000000036</v>
          </cell>
          <cell r="AH86">
            <v>8.3727191878172569</v>
          </cell>
          <cell r="AI86">
            <v>5.5536218181818171</v>
          </cell>
          <cell r="AJ86">
            <v>49.083567321788586</v>
          </cell>
          <cell r="AK86">
            <v>598.89212732178851</v>
          </cell>
          <cell r="AL86" t="str">
            <v>1/13  Comb</v>
          </cell>
          <cell r="AM86">
            <v>0</v>
          </cell>
          <cell r="AN86" t="str">
            <v>2/30  KC</v>
          </cell>
          <cell r="AO86" t="str">
            <v xml:space="preserve">1/16OE  </v>
          </cell>
          <cell r="AP86" t="str">
            <v>2/20  Gas Mer</v>
          </cell>
          <cell r="AQ86">
            <v>0</v>
          </cell>
          <cell r="AR86">
            <v>0</v>
          </cell>
          <cell r="AS86">
            <v>96.5</v>
          </cell>
          <cell r="AT86">
            <v>0</v>
          </cell>
          <cell r="AU86">
            <v>118.5</v>
          </cell>
          <cell r="AV86">
            <v>77.75</v>
          </cell>
          <cell r="AW86">
            <v>174</v>
          </cell>
          <cell r="AX86">
            <v>0</v>
          </cell>
          <cell r="AY86">
            <v>0</v>
          </cell>
          <cell r="AZ86">
            <v>40.131455000000003</v>
          </cell>
          <cell r="BA86">
            <v>8.4466800000000006</v>
          </cell>
          <cell r="BB86">
            <v>5.264608</v>
          </cell>
          <cell r="BC86">
            <v>6.3214199999999998</v>
          </cell>
          <cell r="BD86">
            <v>0</v>
          </cell>
          <cell r="BE86">
            <v>0.14023225962406013</v>
          </cell>
          <cell r="BF86">
            <v>0</v>
          </cell>
          <cell r="BI86">
            <v>0</v>
          </cell>
          <cell r="BJ86">
            <v>0.85207114096446679</v>
          </cell>
          <cell r="BK86">
            <v>0.56517850090909083</v>
          </cell>
          <cell r="BL86">
            <v>1.5574819014976178</v>
          </cell>
          <cell r="BM86">
            <v>-3.4449157894736834E-2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-0.20931797969543142</v>
          </cell>
          <cell r="BS86">
            <v>0</v>
          </cell>
          <cell r="BT86">
            <v>-0.24376713759016827</v>
          </cell>
          <cell r="BU86">
            <v>104.40202996910922</v>
          </cell>
          <cell r="BV86">
            <v>-0.35406091370558362</v>
          </cell>
          <cell r="BW86">
            <v>104.04796905540364</v>
          </cell>
          <cell r="BX86">
            <v>112.26024727861207</v>
          </cell>
          <cell r="BY86">
            <v>-0.38071065989847708</v>
          </cell>
          <cell r="BZ86">
            <v>111.87953661871359</v>
          </cell>
          <cell r="CA86">
            <v>112.26024727861207</v>
          </cell>
          <cell r="CB86">
            <v>-0.44336730150248715</v>
          </cell>
          <cell r="CC86">
            <v>111.81687997710958</v>
          </cell>
          <cell r="CD86">
            <v>5.8221799999999995</v>
          </cell>
          <cell r="CE86">
            <v>200</v>
          </cell>
          <cell r="CF86">
            <v>2.1178935446185125</v>
          </cell>
          <cell r="CG86">
            <v>1.782</v>
          </cell>
          <cell r="CH86">
            <v>140</v>
          </cell>
          <cell r="CI86">
            <v>0.45375794076396347</v>
          </cell>
          <cell r="CJ86">
            <v>2.5716514853824761</v>
          </cell>
          <cell r="CK86">
            <v>0.68075149648452182</v>
          </cell>
          <cell r="CL86">
            <v>0.11668061333930488</v>
          </cell>
          <cell r="CM86">
            <v>2.903225806451613</v>
          </cell>
          <cell r="CN86">
            <v>3.7006579162754396</v>
          </cell>
          <cell r="CO86">
            <v>1.4144503315845066E-2</v>
          </cell>
          <cell r="CP86">
            <v>1.2795698924731185</v>
          </cell>
          <cell r="CQ86">
            <v>1.2937143957889636</v>
          </cell>
          <cell r="CR86">
            <v>1.21</v>
          </cell>
          <cell r="CS86">
            <v>9.81</v>
          </cell>
          <cell r="CT86">
            <v>12.35</v>
          </cell>
          <cell r="CU86">
            <v>0</v>
          </cell>
          <cell r="CV86">
            <v>142.75290377455647</v>
          </cell>
        </row>
        <row r="87">
          <cell r="K87" t="str">
            <v>ExportIst New Buyer00Bath76x137M</v>
          </cell>
          <cell r="L87">
            <v>0</v>
          </cell>
          <cell r="M87">
            <v>415.87</v>
          </cell>
          <cell r="N87">
            <v>0</v>
          </cell>
          <cell r="O87">
            <v>71.28</v>
          </cell>
          <cell r="P87">
            <v>67.712000000000003</v>
          </cell>
          <cell r="Q87">
            <v>36.33</v>
          </cell>
          <cell r="R87">
            <v>0</v>
          </cell>
          <cell r="S87">
            <v>0</v>
          </cell>
          <cell r="T87">
            <v>591.19200000000001</v>
          </cell>
          <cell r="U87">
            <v>549.80855999999994</v>
          </cell>
          <cell r="V87">
            <v>2.5000000000000001E-3</v>
          </cell>
          <cell r="W87">
            <v>0</v>
          </cell>
          <cell r="X87">
            <v>-1.3999999999999999E-2</v>
          </cell>
          <cell r="Y87">
            <v>-2.5000000000000001E-2</v>
          </cell>
          <cell r="Z87">
            <v>7.0000000000000062E-2</v>
          </cell>
          <cell r="AA87">
            <v>1.4999999999999999E-2</v>
          </cell>
          <cell r="AB87">
            <v>0.01</v>
          </cell>
          <cell r="AC87">
            <v>1.3779663157894735</v>
          </cell>
          <cell r="AD87">
            <v>0</v>
          </cell>
          <cell r="AE87">
            <v>-5.8221799999999995</v>
          </cell>
          <cell r="AF87">
            <v>-1.782</v>
          </cell>
          <cell r="AG87">
            <v>41.383440000000036</v>
          </cell>
          <cell r="AH87">
            <v>8.3727191878172569</v>
          </cell>
          <cell r="AI87">
            <v>5.5536218181818171</v>
          </cell>
          <cell r="AJ87">
            <v>49.083567321788586</v>
          </cell>
          <cell r="AK87">
            <v>598.89212732178851</v>
          </cell>
          <cell r="AL87" t="str">
            <v>1/13  Comb</v>
          </cell>
          <cell r="AM87">
            <v>0</v>
          </cell>
          <cell r="AN87" t="str">
            <v>2/30  KC</v>
          </cell>
          <cell r="AO87" t="str">
            <v xml:space="preserve">1/16OE  </v>
          </cell>
          <cell r="AP87" t="str">
            <v>2/20  Gas Mer</v>
          </cell>
          <cell r="AQ87">
            <v>0</v>
          </cell>
          <cell r="AR87">
            <v>0</v>
          </cell>
          <cell r="AS87">
            <v>96.5</v>
          </cell>
          <cell r="AT87">
            <v>0</v>
          </cell>
          <cell r="AU87">
            <v>118.5</v>
          </cell>
          <cell r="AV87">
            <v>77.75</v>
          </cell>
          <cell r="AW87">
            <v>174</v>
          </cell>
          <cell r="AX87">
            <v>0</v>
          </cell>
          <cell r="AY87">
            <v>0</v>
          </cell>
          <cell r="AZ87">
            <v>40.131455000000003</v>
          </cell>
          <cell r="BA87">
            <v>8.4466800000000006</v>
          </cell>
          <cell r="BB87">
            <v>5.264608</v>
          </cell>
          <cell r="BC87">
            <v>6.3214199999999998</v>
          </cell>
          <cell r="BD87">
            <v>0</v>
          </cell>
          <cell r="BE87">
            <v>0.14023225962406013</v>
          </cell>
          <cell r="BF87">
            <v>0</v>
          </cell>
          <cell r="BI87">
            <v>0</v>
          </cell>
          <cell r="BJ87">
            <v>0.85207114096446679</v>
          </cell>
          <cell r="BK87">
            <v>0.56517850090909083</v>
          </cell>
          <cell r="BL87">
            <v>1.5574819014976178</v>
          </cell>
          <cell r="BM87">
            <v>-3.4449157894736834E-2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-0.20931797969543142</v>
          </cell>
          <cell r="BS87">
            <v>0</v>
          </cell>
          <cell r="BT87">
            <v>-0.24376713759016827</v>
          </cell>
          <cell r="BU87">
            <v>104.40202996910922</v>
          </cell>
          <cell r="BV87">
            <v>-0.35406091370558362</v>
          </cell>
          <cell r="BW87">
            <v>104.04796905540364</v>
          </cell>
          <cell r="BX87">
            <v>112.26024727861207</v>
          </cell>
          <cell r="BY87">
            <v>-0.38071065989847708</v>
          </cell>
          <cell r="BZ87">
            <v>111.87953661871359</v>
          </cell>
          <cell r="CA87">
            <v>112.26024727861207</v>
          </cell>
          <cell r="CB87">
            <v>-0.44336730150248715</v>
          </cell>
          <cell r="CC87">
            <v>111.81687997710958</v>
          </cell>
          <cell r="CD87">
            <v>5.8221799999999995</v>
          </cell>
          <cell r="CE87">
            <v>200</v>
          </cell>
          <cell r="CF87">
            <v>2.1178935446185125</v>
          </cell>
          <cell r="CG87">
            <v>1.782</v>
          </cell>
          <cell r="CH87">
            <v>140</v>
          </cell>
          <cell r="CI87">
            <v>0.45375794076396347</v>
          </cell>
          <cell r="CJ87">
            <v>2.5716514853824761</v>
          </cell>
          <cell r="CK87">
            <v>0.68075149648452182</v>
          </cell>
          <cell r="CL87">
            <v>0.11668061333930488</v>
          </cell>
          <cell r="CM87">
            <v>2.903225806451613</v>
          </cell>
          <cell r="CN87">
            <v>3.7006579162754396</v>
          </cell>
          <cell r="CO87">
            <v>1.4144503315845066E-2</v>
          </cell>
          <cell r="CP87">
            <v>1.2795698924731185</v>
          </cell>
          <cell r="CQ87">
            <v>1.2937143957889636</v>
          </cell>
          <cell r="CR87">
            <v>4.22</v>
          </cell>
          <cell r="CS87">
            <v>9.7200000000000006</v>
          </cell>
          <cell r="CT87">
            <v>12.35</v>
          </cell>
          <cell r="CU87">
            <v>0</v>
          </cell>
          <cell r="CV87">
            <v>145.67290377455646</v>
          </cell>
        </row>
        <row r="88">
          <cell r="K88" t="str">
            <v>ExportIst New Buyer00Bath76x137D</v>
          </cell>
          <cell r="L88">
            <v>0</v>
          </cell>
          <cell r="M88">
            <v>415.87</v>
          </cell>
          <cell r="N88">
            <v>0</v>
          </cell>
          <cell r="O88">
            <v>71.28</v>
          </cell>
          <cell r="P88">
            <v>67.712000000000003</v>
          </cell>
          <cell r="Q88">
            <v>36.33</v>
          </cell>
          <cell r="R88">
            <v>0</v>
          </cell>
          <cell r="S88">
            <v>0</v>
          </cell>
          <cell r="T88">
            <v>591.19200000000001</v>
          </cell>
          <cell r="U88">
            <v>549.80855999999994</v>
          </cell>
          <cell r="V88">
            <v>2.5000000000000001E-3</v>
          </cell>
          <cell r="W88">
            <v>0</v>
          </cell>
          <cell r="X88">
            <v>-1.3999999999999999E-2</v>
          </cell>
          <cell r="Y88">
            <v>-2.5000000000000001E-2</v>
          </cell>
          <cell r="Z88">
            <v>7.0000000000000062E-2</v>
          </cell>
          <cell r="AA88">
            <v>1.4999999999999999E-2</v>
          </cell>
          <cell r="AB88">
            <v>0.01</v>
          </cell>
          <cell r="AC88">
            <v>1.3779663157894735</v>
          </cell>
          <cell r="AD88">
            <v>0</v>
          </cell>
          <cell r="AE88">
            <v>-5.8221799999999995</v>
          </cell>
          <cell r="AF88">
            <v>-1.782</v>
          </cell>
          <cell r="AG88">
            <v>41.383440000000036</v>
          </cell>
          <cell r="AH88">
            <v>8.3727191878172569</v>
          </cell>
          <cell r="AI88">
            <v>5.5536218181818171</v>
          </cell>
          <cell r="AJ88">
            <v>49.083567321788586</v>
          </cell>
          <cell r="AK88">
            <v>598.89212732178851</v>
          </cell>
          <cell r="AL88" t="str">
            <v>1/13  Comb</v>
          </cell>
          <cell r="AM88">
            <v>0</v>
          </cell>
          <cell r="AN88" t="str">
            <v>2/30  KC</v>
          </cell>
          <cell r="AO88" t="str">
            <v xml:space="preserve">1/16OE  </v>
          </cell>
          <cell r="AP88" t="str">
            <v>2/20  Gas Mer</v>
          </cell>
          <cell r="AQ88">
            <v>0</v>
          </cell>
          <cell r="AR88">
            <v>0</v>
          </cell>
          <cell r="AS88">
            <v>96.5</v>
          </cell>
          <cell r="AT88">
            <v>0</v>
          </cell>
          <cell r="AU88">
            <v>118.5</v>
          </cell>
          <cell r="AV88">
            <v>77.75</v>
          </cell>
          <cell r="AW88">
            <v>174</v>
          </cell>
          <cell r="AX88">
            <v>0</v>
          </cell>
          <cell r="AY88">
            <v>0</v>
          </cell>
          <cell r="AZ88">
            <v>40.131455000000003</v>
          </cell>
          <cell r="BA88">
            <v>8.4466800000000006</v>
          </cell>
          <cell r="BB88">
            <v>5.264608</v>
          </cell>
          <cell r="BC88">
            <v>6.3214199999999998</v>
          </cell>
          <cell r="BD88">
            <v>0</v>
          </cell>
          <cell r="BE88">
            <v>0.14023225962406013</v>
          </cell>
          <cell r="BF88">
            <v>0</v>
          </cell>
          <cell r="BI88">
            <v>0</v>
          </cell>
          <cell r="BJ88">
            <v>0.85207114096446679</v>
          </cell>
          <cell r="BK88">
            <v>0.56517850090909083</v>
          </cell>
          <cell r="BL88">
            <v>1.5574819014976178</v>
          </cell>
          <cell r="BM88">
            <v>-3.4449157894736834E-2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-0.20931797969543142</v>
          </cell>
          <cell r="BS88">
            <v>0</v>
          </cell>
          <cell r="BT88">
            <v>-0.24376713759016827</v>
          </cell>
          <cell r="BU88">
            <v>104.40202996910922</v>
          </cell>
          <cell r="BV88">
            <v>-0.35406091370558362</v>
          </cell>
          <cell r="BW88">
            <v>104.04796905540364</v>
          </cell>
          <cell r="BX88">
            <v>112.26024727861207</v>
          </cell>
          <cell r="BY88">
            <v>-0.38071065989847708</v>
          </cell>
          <cell r="BZ88">
            <v>111.87953661871359</v>
          </cell>
          <cell r="CA88">
            <v>112.26024727861207</v>
          </cell>
          <cell r="CB88">
            <v>-0.44336730150248715</v>
          </cell>
          <cell r="CC88">
            <v>111.81687997710958</v>
          </cell>
          <cell r="CD88">
            <v>5.8221799999999995</v>
          </cell>
          <cell r="CE88">
            <v>200</v>
          </cell>
          <cell r="CF88">
            <v>2.1178935446185125</v>
          </cell>
          <cell r="CG88">
            <v>1.782</v>
          </cell>
          <cell r="CH88">
            <v>140</v>
          </cell>
          <cell r="CI88">
            <v>0.45375794076396347</v>
          </cell>
          <cell r="CJ88">
            <v>2.5716514853824761</v>
          </cell>
          <cell r="CK88">
            <v>0.68075149648452182</v>
          </cell>
          <cell r="CL88">
            <v>0.11668061333930488</v>
          </cell>
          <cell r="CM88">
            <v>2.903225806451613</v>
          </cell>
          <cell r="CN88">
            <v>3.7006579162754396</v>
          </cell>
          <cell r="CO88">
            <v>1.4144503315845066E-2</v>
          </cell>
          <cell r="CP88">
            <v>1.2795698924731185</v>
          </cell>
          <cell r="CQ88">
            <v>1.2937143957889636</v>
          </cell>
          <cell r="CR88">
            <v>14.66</v>
          </cell>
          <cell r="CS88">
            <v>9.98</v>
          </cell>
          <cell r="CT88">
            <v>12.35</v>
          </cell>
          <cell r="CU88">
            <v>0</v>
          </cell>
          <cell r="CV88">
            <v>156.37290377455648</v>
          </cell>
        </row>
        <row r="89">
          <cell r="K89" t="str">
            <v>ExportIst New Buyer00Hand41x76L</v>
          </cell>
          <cell r="L89">
            <v>0</v>
          </cell>
          <cell r="M89">
            <v>107.55</v>
          </cell>
          <cell r="N89">
            <v>0</v>
          </cell>
          <cell r="O89">
            <v>21.15</v>
          </cell>
          <cell r="P89">
            <v>21.649000000000001</v>
          </cell>
          <cell r="Q89">
            <v>13.05</v>
          </cell>
          <cell r="R89">
            <v>0</v>
          </cell>
          <cell r="S89">
            <v>0</v>
          </cell>
          <cell r="T89">
            <v>163.399</v>
          </cell>
          <cell r="U89">
            <v>151.96106999999998</v>
          </cell>
          <cell r="V89">
            <v>2.5000000000000001E-3</v>
          </cell>
          <cell r="W89">
            <v>0</v>
          </cell>
          <cell r="X89">
            <v>-1.3999999999999999E-2</v>
          </cell>
          <cell r="Y89">
            <v>-2.5000000000000001E-2</v>
          </cell>
          <cell r="Z89">
            <v>7.0000000000000173E-2</v>
          </cell>
          <cell r="AA89">
            <v>1.4999999999999999E-2</v>
          </cell>
          <cell r="AB89">
            <v>0.01</v>
          </cell>
          <cell r="AC89">
            <v>0.3808548120300751</v>
          </cell>
          <cell r="AD89">
            <v>0</v>
          </cell>
          <cell r="AE89">
            <v>-1.5056999999999998</v>
          </cell>
          <cell r="AF89">
            <v>-0.52874999999999994</v>
          </cell>
          <cell r="AG89">
            <v>11.437930000000028</v>
          </cell>
          <cell r="AH89">
            <v>2.3141279695431467</v>
          </cell>
          <cell r="AI89">
            <v>1.534960303030303</v>
          </cell>
          <cell r="AJ89">
            <v>13.633423084603553</v>
          </cell>
          <cell r="AK89">
            <v>165.59449308460353</v>
          </cell>
          <cell r="AL89" t="str">
            <v>1/13  Comb</v>
          </cell>
          <cell r="AM89">
            <v>0</v>
          </cell>
          <cell r="AN89" t="str">
            <v>2/30  KC</v>
          </cell>
          <cell r="AO89" t="str">
            <v xml:space="preserve">1/16OE  </v>
          </cell>
          <cell r="AP89" t="str">
            <v>2/20  Gas Mer</v>
          </cell>
          <cell r="AQ89">
            <v>0</v>
          </cell>
          <cell r="AR89">
            <v>0</v>
          </cell>
          <cell r="AS89">
            <v>96.5</v>
          </cell>
          <cell r="AT89">
            <v>0</v>
          </cell>
          <cell r="AU89">
            <v>118.5</v>
          </cell>
          <cell r="AV89">
            <v>77.75</v>
          </cell>
          <cell r="AW89">
            <v>174</v>
          </cell>
          <cell r="AX89">
            <v>0</v>
          </cell>
          <cell r="AY89">
            <v>0</v>
          </cell>
          <cell r="AZ89">
            <v>10.378575</v>
          </cell>
          <cell r="BA89">
            <v>2.5062749999999996</v>
          </cell>
          <cell r="BB89">
            <v>1.6832097500000001</v>
          </cell>
          <cell r="BC89">
            <v>2.2707000000000002</v>
          </cell>
          <cell r="BD89">
            <v>0</v>
          </cell>
          <cell r="BE89">
            <v>3.9248237011278192E-2</v>
          </cell>
          <cell r="BF89">
            <v>0</v>
          </cell>
          <cell r="BI89">
            <v>0</v>
          </cell>
          <cell r="BJ89">
            <v>0.23847786651015226</v>
          </cell>
          <cell r="BK89">
            <v>0.15818228856060607</v>
          </cell>
          <cell r="BL89">
            <v>0.43590839208203652</v>
          </cell>
          <cell r="BM89">
            <v>-9.5213703007518777E-3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-5.7853199238578665E-2</v>
          </cell>
          <cell r="BS89">
            <v>0</v>
          </cell>
          <cell r="BT89">
            <v>-6.7374569539330548E-2</v>
          </cell>
          <cell r="BU89">
            <v>105.72077027449396</v>
          </cell>
          <cell r="BV89">
            <v>-0.35406091370558368</v>
          </cell>
          <cell r="BW89">
            <v>105.36670936078838</v>
          </cell>
          <cell r="BX89">
            <v>113.67824760698277</v>
          </cell>
          <cell r="BY89">
            <v>-0.38071065989847713</v>
          </cell>
          <cell r="BZ89">
            <v>113.29753694708428</v>
          </cell>
          <cell r="CA89">
            <v>113.67824760698277</v>
          </cell>
          <cell r="CB89">
            <v>-0.44336730150248715</v>
          </cell>
          <cell r="CC89">
            <v>113.23488030548027</v>
          </cell>
          <cell r="CD89">
            <v>1.5056999999999998</v>
          </cell>
          <cell r="CE89">
            <v>200</v>
          </cell>
          <cell r="CF89">
            <v>1.9816917582904623</v>
          </cell>
          <cell r="CG89">
            <v>0.52874999999999994</v>
          </cell>
          <cell r="CH89">
            <v>140</v>
          </cell>
          <cell r="CI89">
            <v>0.48713134225759269</v>
          </cell>
          <cell r="CJ89">
            <v>2.4688231005480548</v>
          </cell>
          <cell r="CK89">
            <v>0.63697235087907711</v>
          </cell>
          <cell r="CL89">
            <v>0.12526234515195239</v>
          </cell>
          <cell r="CM89">
            <v>2.903225806451613</v>
          </cell>
          <cell r="CN89">
            <v>3.6654605024826425</v>
          </cell>
          <cell r="CO89">
            <v>1.3234869957154161E-2</v>
          </cell>
          <cell r="CP89">
            <v>1.2795698924731185</v>
          </cell>
          <cell r="CQ89">
            <v>1.2928047624302725</v>
          </cell>
          <cell r="CR89">
            <v>1.21</v>
          </cell>
          <cell r="CS89">
            <v>9.81</v>
          </cell>
          <cell r="CT89">
            <v>24.95</v>
          </cell>
          <cell r="CU89">
            <v>0</v>
          </cell>
          <cell r="CV89">
            <v>156.63196867094126</v>
          </cell>
        </row>
        <row r="90">
          <cell r="K90" t="str">
            <v>ExportIst New Buyer00Hand41x76M</v>
          </cell>
          <cell r="L90">
            <v>0</v>
          </cell>
          <cell r="M90">
            <v>107.55</v>
          </cell>
          <cell r="N90">
            <v>0</v>
          </cell>
          <cell r="O90">
            <v>21.15</v>
          </cell>
          <cell r="P90">
            <v>21.649000000000001</v>
          </cell>
          <cell r="Q90">
            <v>13.05</v>
          </cell>
          <cell r="R90">
            <v>0</v>
          </cell>
          <cell r="S90">
            <v>0</v>
          </cell>
          <cell r="T90">
            <v>163.399</v>
          </cell>
          <cell r="U90">
            <v>151.96106999999998</v>
          </cell>
          <cell r="V90">
            <v>2.5000000000000001E-3</v>
          </cell>
          <cell r="W90">
            <v>0</v>
          </cell>
          <cell r="X90">
            <v>-1.3999999999999999E-2</v>
          </cell>
          <cell r="Y90">
            <v>-2.5000000000000001E-2</v>
          </cell>
          <cell r="Z90">
            <v>7.0000000000000173E-2</v>
          </cell>
          <cell r="AA90">
            <v>1.4999999999999999E-2</v>
          </cell>
          <cell r="AB90">
            <v>0.01</v>
          </cell>
          <cell r="AC90">
            <v>0.3808548120300751</v>
          </cell>
          <cell r="AD90">
            <v>0</v>
          </cell>
          <cell r="AE90">
            <v>-1.5056999999999998</v>
          </cell>
          <cell r="AF90">
            <v>-0.52874999999999994</v>
          </cell>
          <cell r="AG90">
            <v>11.437930000000028</v>
          </cell>
          <cell r="AH90">
            <v>2.3141279695431467</v>
          </cell>
          <cell r="AI90">
            <v>1.534960303030303</v>
          </cell>
          <cell r="AJ90">
            <v>13.633423084603553</v>
          </cell>
          <cell r="AK90">
            <v>165.59449308460353</v>
          </cell>
          <cell r="AL90" t="str">
            <v>1/13  Comb</v>
          </cell>
          <cell r="AM90">
            <v>0</v>
          </cell>
          <cell r="AN90" t="str">
            <v>2/30  KC</v>
          </cell>
          <cell r="AO90" t="str">
            <v xml:space="preserve">1/16OE  </v>
          </cell>
          <cell r="AP90" t="str">
            <v>2/20  Gas Mer</v>
          </cell>
          <cell r="AQ90">
            <v>0</v>
          </cell>
          <cell r="AR90">
            <v>0</v>
          </cell>
          <cell r="AS90">
            <v>96.5</v>
          </cell>
          <cell r="AT90">
            <v>0</v>
          </cell>
          <cell r="AU90">
            <v>118.5</v>
          </cell>
          <cell r="AV90">
            <v>77.75</v>
          </cell>
          <cell r="AW90">
            <v>174</v>
          </cell>
          <cell r="AX90">
            <v>0</v>
          </cell>
          <cell r="AY90">
            <v>0</v>
          </cell>
          <cell r="AZ90">
            <v>10.378575</v>
          </cell>
          <cell r="BA90">
            <v>2.5062749999999996</v>
          </cell>
          <cell r="BB90">
            <v>1.6832097500000001</v>
          </cell>
          <cell r="BC90">
            <v>2.2707000000000002</v>
          </cell>
          <cell r="BD90">
            <v>0</v>
          </cell>
          <cell r="BE90">
            <v>3.9248237011278192E-2</v>
          </cell>
          <cell r="BF90">
            <v>0</v>
          </cell>
          <cell r="BI90">
            <v>0</v>
          </cell>
          <cell r="BJ90">
            <v>0.23847786651015226</v>
          </cell>
          <cell r="BK90">
            <v>0.15818228856060607</v>
          </cell>
          <cell r="BL90">
            <v>0.43590839208203652</v>
          </cell>
          <cell r="BM90">
            <v>-9.5213703007518777E-3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-5.7853199238578665E-2</v>
          </cell>
          <cell r="BS90">
            <v>0</v>
          </cell>
          <cell r="BT90">
            <v>-6.7374569539330548E-2</v>
          </cell>
          <cell r="BU90">
            <v>105.72077027449396</v>
          </cell>
          <cell r="BV90">
            <v>-0.35406091370558368</v>
          </cell>
          <cell r="BW90">
            <v>105.36670936078838</v>
          </cell>
          <cell r="BX90">
            <v>113.67824760698277</v>
          </cell>
          <cell r="BY90">
            <v>-0.38071065989847713</v>
          </cell>
          <cell r="BZ90">
            <v>113.29753694708428</v>
          </cell>
          <cell r="CA90">
            <v>113.67824760698277</v>
          </cell>
          <cell r="CB90">
            <v>-0.44336730150248715</v>
          </cell>
          <cell r="CC90">
            <v>113.23488030548027</v>
          </cell>
          <cell r="CD90">
            <v>1.5056999999999998</v>
          </cell>
          <cell r="CE90">
            <v>200</v>
          </cell>
          <cell r="CF90">
            <v>1.9816917582904623</v>
          </cell>
          <cell r="CG90">
            <v>0.52874999999999994</v>
          </cell>
          <cell r="CH90">
            <v>140</v>
          </cell>
          <cell r="CI90">
            <v>0.48713134225759269</v>
          </cell>
          <cell r="CJ90">
            <v>2.4688231005480548</v>
          </cell>
          <cell r="CK90">
            <v>0.63697235087907711</v>
          </cell>
          <cell r="CL90">
            <v>0.12526234515195239</v>
          </cell>
          <cell r="CM90">
            <v>2.903225806451613</v>
          </cell>
          <cell r="CN90">
            <v>3.6654605024826425</v>
          </cell>
          <cell r="CO90">
            <v>1.3234869957154161E-2</v>
          </cell>
          <cell r="CP90">
            <v>1.2795698924731185</v>
          </cell>
          <cell r="CQ90">
            <v>1.2928047624302725</v>
          </cell>
          <cell r="CR90">
            <v>4.22</v>
          </cell>
          <cell r="CS90">
            <v>9.7200000000000006</v>
          </cell>
          <cell r="CT90">
            <v>24.95</v>
          </cell>
          <cell r="CU90">
            <v>0</v>
          </cell>
          <cell r="CV90">
            <v>159.55196867094125</v>
          </cell>
        </row>
        <row r="91">
          <cell r="K91" t="str">
            <v>ExportIst New Buyer00Hand41x76D</v>
          </cell>
          <cell r="L91">
            <v>0</v>
          </cell>
          <cell r="M91">
            <v>107.55</v>
          </cell>
          <cell r="N91">
            <v>0</v>
          </cell>
          <cell r="O91">
            <v>21.15</v>
          </cell>
          <cell r="P91">
            <v>21.649000000000001</v>
          </cell>
          <cell r="Q91">
            <v>13.05</v>
          </cell>
          <cell r="R91">
            <v>0</v>
          </cell>
          <cell r="S91">
            <v>0</v>
          </cell>
          <cell r="T91">
            <v>163.399</v>
          </cell>
          <cell r="U91">
            <v>151.96106999999998</v>
          </cell>
          <cell r="V91">
            <v>2.5000000000000001E-3</v>
          </cell>
          <cell r="W91">
            <v>0</v>
          </cell>
          <cell r="X91">
            <v>-1.3999999999999999E-2</v>
          </cell>
          <cell r="Y91">
            <v>-2.5000000000000001E-2</v>
          </cell>
          <cell r="Z91">
            <v>7.0000000000000173E-2</v>
          </cell>
          <cell r="AA91">
            <v>1.4999999999999999E-2</v>
          </cell>
          <cell r="AB91">
            <v>0.01</v>
          </cell>
          <cell r="AC91">
            <v>0.3808548120300751</v>
          </cell>
          <cell r="AD91">
            <v>0</v>
          </cell>
          <cell r="AE91">
            <v>-1.5056999999999998</v>
          </cell>
          <cell r="AF91">
            <v>-0.52874999999999994</v>
          </cell>
          <cell r="AG91">
            <v>11.437930000000028</v>
          </cell>
          <cell r="AH91">
            <v>2.3141279695431467</v>
          </cell>
          <cell r="AI91">
            <v>1.534960303030303</v>
          </cell>
          <cell r="AJ91">
            <v>13.633423084603553</v>
          </cell>
          <cell r="AK91">
            <v>165.59449308460353</v>
          </cell>
          <cell r="AL91" t="str">
            <v>1/13  Comb</v>
          </cell>
          <cell r="AM91">
            <v>0</v>
          </cell>
          <cell r="AN91" t="str">
            <v>2/30  KC</v>
          </cell>
          <cell r="AO91" t="str">
            <v xml:space="preserve">1/16OE  </v>
          </cell>
          <cell r="AP91" t="str">
            <v>2/20  Gas Mer</v>
          </cell>
          <cell r="AQ91">
            <v>0</v>
          </cell>
          <cell r="AR91">
            <v>0</v>
          </cell>
          <cell r="AS91">
            <v>96.5</v>
          </cell>
          <cell r="AT91">
            <v>0</v>
          </cell>
          <cell r="AU91">
            <v>118.5</v>
          </cell>
          <cell r="AV91">
            <v>77.75</v>
          </cell>
          <cell r="AW91">
            <v>174</v>
          </cell>
          <cell r="AX91">
            <v>0</v>
          </cell>
          <cell r="AY91">
            <v>0</v>
          </cell>
          <cell r="AZ91">
            <v>10.378575</v>
          </cell>
          <cell r="BA91">
            <v>2.5062749999999996</v>
          </cell>
          <cell r="BB91">
            <v>1.6832097500000001</v>
          </cell>
          <cell r="BC91">
            <v>2.2707000000000002</v>
          </cell>
          <cell r="BD91">
            <v>0</v>
          </cell>
          <cell r="BE91">
            <v>3.9248237011278192E-2</v>
          </cell>
          <cell r="BF91">
            <v>0</v>
          </cell>
          <cell r="BI91">
            <v>0</v>
          </cell>
          <cell r="BJ91">
            <v>0.23847786651015226</v>
          </cell>
          <cell r="BK91">
            <v>0.15818228856060607</v>
          </cell>
          <cell r="BL91">
            <v>0.43590839208203652</v>
          </cell>
          <cell r="BM91">
            <v>-9.5213703007518777E-3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-5.7853199238578665E-2</v>
          </cell>
          <cell r="BS91">
            <v>0</v>
          </cell>
          <cell r="BT91">
            <v>-6.7374569539330548E-2</v>
          </cell>
          <cell r="BU91">
            <v>105.72077027449396</v>
          </cell>
          <cell r="BV91">
            <v>-0.35406091370558368</v>
          </cell>
          <cell r="BW91">
            <v>105.36670936078838</v>
          </cell>
          <cell r="BX91">
            <v>113.67824760698277</v>
          </cell>
          <cell r="BY91">
            <v>-0.38071065989847713</v>
          </cell>
          <cell r="BZ91">
            <v>113.29753694708428</v>
          </cell>
          <cell r="CA91">
            <v>113.67824760698277</v>
          </cell>
          <cell r="CB91">
            <v>-0.44336730150248715</v>
          </cell>
          <cell r="CC91">
            <v>113.23488030548027</v>
          </cell>
          <cell r="CD91">
            <v>1.5056999999999998</v>
          </cell>
          <cell r="CE91">
            <v>200</v>
          </cell>
          <cell r="CF91">
            <v>1.9816917582904623</v>
          </cell>
          <cell r="CG91">
            <v>0.52874999999999994</v>
          </cell>
          <cell r="CH91">
            <v>140</v>
          </cell>
          <cell r="CI91">
            <v>0.48713134225759269</v>
          </cell>
          <cell r="CJ91">
            <v>2.4688231005480548</v>
          </cell>
          <cell r="CK91">
            <v>0.63697235087907711</v>
          </cell>
          <cell r="CL91">
            <v>0.12526234515195239</v>
          </cell>
          <cell r="CM91">
            <v>2.903225806451613</v>
          </cell>
          <cell r="CN91">
            <v>3.6654605024826425</v>
          </cell>
          <cell r="CO91">
            <v>1.3234869957154161E-2</v>
          </cell>
          <cell r="CP91">
            <v>1.2795698924731185</v>
          </cell>
          <cell r="CQ91">
            <v>1.2928047624302725</v>
          </cell>
          <cell r="CR91">
            <v>14.66</v>
          </cell>
          <cell r="CS91">
            <v>9.98</v>
          </cell>
          <cell r="CT91">
            <v>24.95</v>
          </cell>
          <cell r="CU91">
            <v>0</v>
          </cell>
          <cell r="CV91">
            <v>170.25196867094127</v>
          </cell>
        </row>
        <row r="92">
          <cell r="K92" t="str">
            <v>ExportIst New Buyer00Wash33x33L</v>
          </cell>
          <cell r="L92">
            <v>0</v>
          </cell>
          <cell r="M92">
            <v>36.76</v>
          </cell>
          <cell r="N92">
            <v>0</v>
          </cell>
          <cell r="O92">
            <v>8.4499999999999993</v>
          </cell>
          <cell r="P92">
            <v>8.9339999999999993</v>
          </cell>
          <cell r="Q92">
            <v>7.2619999999999996</v>
          </cell>
          <cell r="R92">
            <v>0</v>
          </cell>
          <cell r="S92">
            <v>0</v>
          </cell>
          <cell r="T92">
            <v>61.405999999999992</v>
          </cell>
          <cell r="U92">
            <v>57.107579999999992</v>
          </cell>
          <cell r="V92">
            <v>2.5000000000000001E-3</v>
          </cell>
          <cell r="W92">
            <v>0</v>
          </cell>
          <cell r="X92">
            <v>-1.3999999999999999E-2</v>
          </cell>
          <cell r="Y92">
            <v>-2.5000000000000001E-2</v>
          </cell>
          <cell r="Z92">
            <v>7.0000000000000062E-2</v>
          </cell>
          <cell r="AA92">
            <v>1.4999999999999999E-2</v>
          </cell>
          <cell r="AB92">
            <v>0.01</v>
          </cell>
          <cell r="AC92">
            <v>0.1431267669172932</v>
          </cell>
          <cell r="AD92">
            <v>0</v>
          </cell>
          <cell r="AE92">
            <v>-0.51463999999999988</v>
          </cell>
          <cell r="AF92">
            <v>-0.21124999999999999</v>
          </cell>
          <cell r="AG92">
            <v>4.2984200000000028</v>
          </cell>
          <cell r="AH92">
            <v>0.86965857868020291</v>
          </cell>
          <cell r="AI92">
            <v>0.57684424242424237</v>
          </cell>
          <cell r="AJ92">
            <v>5.1621595880217406</v>
          </cell>
          <cell r="AK92">
            <v>62.269739588021736</v>
          </cell>
          <cell r="AL92" t="str">
            <v>1/13  Comb</v>
          </cell>
          <cell r="AM92">
            <v>0</v>
          </cell>
          <cell r="AN92" t="str">
            <v>2/30  KC</v>
          </cell>
          <cell r="AO92" t="str">
            <v xml:space="preserve">1/16OE  </v>
          </cell>
          <cell r="AP92" t="str">
            <v>2/20  Gas Mer</v>
          </cell>
          <cell r="AQ92">
            <v>0</v>
          </cell>
          <cell r="AR92">
            <v>0</v>
          </cell>
          <cell r="AS92">
            <v>96.5</v>
          </cell>
          <cell r="AT92">
            <v>0</v>
          </cell>
          <cell r="AU92">
            <v>118.5</v>
          </cell>
          <cell r="AV92">
            <v>77.75</v>
          </cell>
          <cell r="AW92">
            <v>174</v>
          </cell>
          <cell r="AX92">
            <v>0</v>
          </cell>
          <cell r="AY92">
            <v>0</v>
          </cell>
          <cell r="AZ92">
            <v>3.5473399999999997</v>
          </cell>
          <cell r="BA92">
            <v>1.001325</v>
          </cell>
          <cell r="BB92">
            <v>0.69461849999999992</v>
          </cell>
          <cell r="BC92">
            <v>1.2635879999999999</v>
          </cell>
          <cell r="BD92">
            <v>0</v>
          </cell>
          <cell r="BE92">
            <v>1.5166392218045111E-2</v>
          </cell>
          <cell r="BF92">
            <v>0</v>
          </cell>
          <cell r="BI92">
            <v>0</v>
          </cell>
          <cell r="BJ92">
            <v>9.2153154746192886E-2</v>
          </cell>
          <cell r="BK92">
            <v>6.1125156515151512E-2</v>
          </cell>
          <cell r="BL92">
            <v>0.1684447034793895</v>
          </cell>
          <cell r="BM92">
            <v>-3.5781691729323303E-3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-2.1741464467005072E-2</v>
          </cell>
          <cell r="BS92">
            <v>0</v>
          </cell>
          <cell r="BT92">
            <v>-2.5319633639937403E-2</v>
          </cell>
          <cell r="BU92">
            <v>108.70788202259371</v>
          </cell>
          <cell r="BV92">
            <v>-0.35406091370558374</v>
          </cell>
          <cell r="BW92">
            <v>108.35382110888813</v>
          </cell>
          <cell r="BX92">
            <v>116.89019572321904</v>
          </cell>
          <cell r="BY92">
            <v>-0.38071065989847713</v>
          </cell>
          <cell r="BZ92">
            <v>116.50948506332055</v>
          </cell>
          <cell r="CA92">
            <v>116.89019572321904</v>
          </cell>
          <cell r="CB92">
            <v>-0.44336730150248715</v>
          </cell>
          <cell r="CC92">
            <v>116.44682842171655</v>
          </cell>
          <cell r="CD92">
            <v>0.51463999999999988</v>
          </cell>
          <cell r="CE92">
            <v>200</v>
          </cell>
          <cell r="CF92">
            <v>1.802352682428497</v>
          </cell>
          <cell r="CG92">
            <v>0.21124999999999999</v>
          </cell>
          <cell r="CH92">
            <v>140</v>
          </cell>
          <cell r="CI92">
            <v>0.51788221458517425</v>
          </cell>
          <cell r="CJ92">
            <v>2.3202348970136715</v>
          </cell>
          <cell r="CK92">
            <v>0.5793276479234456</v>
          </cell>
          <cell r="CL92">
            <v>0.13316971232190192</v>
          </cell>
          <cell r="CM92">
            <v>2.903225806451613</v>
          </cell>
          <cell r="CN92">
            <v>3.6157231666969603</v>
          </cell>
          <cell r="CO92">
            <v>1.2037141129076038E-2</v>
          </cell>
          <cell r="CP92">
            <v>1.2795698924731185</v>
          </cell>
          <cell r="CQ92">
            <v>1.2916070336021945</v>
          </cell>
          <cell r="CR92">
            <v>1.21</v>
          </cell>
          <cell r="CS92">
            <v>9.81</v>
          </cell>
          <cell r="CT92">
            <v>47.86</v>
          </cell>
          <cell r="CU92">
            <v>0</v>
          </cell>
          <cell r="CV92">
            <v>182.55439351902936</v>
          </cell>
        </row>
        <row r="93">
          <cell r="K93" t="str">
            <v>ExportIst New Buyer00Wash33x33M</v>
          </cell>
          <cell r="L93">
            <v>0</v>
          </cell>
          <cell r="M93">
            <v>36.76</v>
          </cell>
          <cell r="N93">
            <v>0</v>
          </cell>
          <cell r="O93">
            <v>8.4499999999999993</v>
          </cell>
          <cell r="P93">
            <v>8.9339999999999993</v>
          </cell>
          <cell r="Q93">
            <v>7.2619999999999996</v>
          </cell>
          <cell r="R93">
            <v>0</v>
          </cell>
          <cell r="S93">
            <v>0</v>
          </cell>
          <cell r="T93">
            <v>61.405999999999992</v>
          </cell>
          <cell r="U93">
            <v>57.107579999999992</v>
          </cell>
          <cell r="V93">
            <v>2.5000000000000001E-3</v>
          </cell>
          <cell r="W93">
            <v>0</v>
          </cell>
          <cell r="X93">
            <v>-1.3999999999999999E-2</v>
          </cell>
          <cell r="Y93">
            <v>-2.5000000000000001E-2</v>
          </cell>
          <cell r="Z93">
            <v>7.0000000000000062E-2</v>
          </cell>
          <cell r="AA93">
            <v>1.4999999999999999E-2</v>
          </cell>
          <cell r="AB93">
            <v>0.01</v>
          </cell>
          <cell r="AC93">
            <v>0.1431267669172932</v>
          </cell>
          <cell r="AD93">
            <v>0</v>
          </cell>
          <cell r="AE93">
            <v>-0.51463999999999988</v>
          </cell>
          <cell r="AF93">
            <v>-0.21124999999999999</v>
          </cell>
          <cell r="AG93">
            <v>4.2984200000000028</v>
          </cell>
          <cell r="AH93">
            <v>0.86965857868020291</v>
          </cell>
          <cell r="AI93">
            <v>0.57684424242424237</v>
          </cell>
          <cell r="AJ93">
            <v>5.1621595880217406</v>
          </cell>
          <cell r="AK93">
            <v>62.269739588021736</v>
          </cell>
          <cell r="AL93" t="str">
            <v>1/13  Comb</v>
          </cell>
          <cell r="AM93">
            <v>0</v>
          </cell>
          <cell r="AN93" t="str">
            <v>2/30  KC</v>
          </cell>
          <cell r="AO93" t="str">
            <v xml:space="preserve">1/16OE  </v>
          </cell>
          <cell r="AP93" t="str">
            <v>2/20  Gas Mer</v>
          </cell>
          <cell r="AQ93">
            <v>0</v>
          </cell>
          <cell r="AR93">
            <v>0</v>
          </cell>
          <cell r="AS93">
            <v>96.5</v>
          </cell>
          <cell r="AT93">
            <v>0</v>
          </cell>
          <cell r="AU93">
            <v>118.5</v>
          </cell>
          <cell r="AV93">
            <v>77.75</v>
          </cell>
          <cell r="AW93">
            <v>174</v>
          </cell>
          <cell r="AX93">
            <v>0</v>
          </cell>
          <cell r="AY93">
            <v>0</v>
          </cell>
          <cell r="AZ93">
            <v>3.5473399999999997</v>
          </cell>
          <cell r="BA93">
            <v>1.001325</v>
          </cell>
          <cell r="BB93">
            <v>0.69461849999999992</v>
          </cell>
          <cell r="BC93">
            <v>1.2635879999999999</v>
          </cell>
          <cell r="BD93">
            <v>0</v>
          </cell>
          <cell r="BE93">
            <v>1.5166392218045111E-2</v>
          </cell>
          <cell r="BF93">
            <v>0</v>
          </cell>
          <cell r="BI93">
            <v>0</v>
          </cell>
          <cell r="BJ93">
            <v>9.2153154746192886E-2</v>
          </cell>
          <cell r="BK93">
            <v>6.1125156515151512E-2</v>
          </cell>
          <cell r="BL93">
            <v>0.1684447034793895</v>
          </cell>
          <cell r="BM93">
            <v>-3.5781691729323303E-3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-2.1741464467005072E-2</v>
          </cell>
          <cell r="BS93">
            <v>0</v>
          </cell>
          <cell r="BT93">
            <v>-2.5319633639937403E-2</v>
          </cell>
          <cell r="BU93">
            <v>108.70788202259371</v>
          </cell>
          <cell r="BV93">
            <v>-0.35406091370558374</v>
          </cell>
          <cell r="BW93">
            <v>108.35382110888813</v>
          </cell>
          <cell r="BX93">
            <v>116.89019572321904</v>
          </cell>
          <cell r="BY93">
            <v>-0.38071065989847713</v>
          </cell>
          <cell r="BZ93">
            <v>116.50948506332055</v>
          </cell>
          <cell r="CA93">
            <v>116.89019572321904</v>
          </cell>
          <cell r="CB93">
            <v>-0.44336730150248715</v>
          </cell>
          <cell r="CC93">
            <v>116.44682842171655</v>
          </cell>
          <cell r="CD93">
            <v>0.51463999999999988</v>
          </cell>
          <cell r="CE93">
            <v>200</v>
          </cell>
          <cell r="CF93">
            <v>1.802352682428497</v>
          </cell>
          <cell r="CG93">
            <v>0.21124999999999999</v>
          </cell>
          <cell r="CH93">
            <v>140</v>
          </cell>
          <cell r="CI93">
            <v>0.51788221458517425</v>
          </cell>
          <cell r="CJ93">
            <v>2.3202348970136715</v>
          </cell>
          <cell r="CK93">
            <v>0.5793276479234456</v>
          </cell>
          <cell r="CL93">
            <v>0.13316971232190192</v>
          </cell>
          <cell r="CM93">
            <v>2.903225806451613</v>
          </cell>
          <cell r="CN93">
            <v>3.6157231666969603</v>
          </cell>
          <cell r="CO93">
            <v>1.2037141129076038E-2</v>
          </cell>
          <cell r="CP93">
            <v>1.2795698924731185</v>
          </cell>
          <cell r="CQ93">
            <v>1.2916070336021945</v>
          </cell>
          <cell r="CR93">
            <v>4.22</v>
          </cell>
          <cell r="CS93">
            <v>9.7200000000000006</v>
          </cell>
          <cell r="CT93">
            <v>47.86</v>
          </cell>
          <cell r="CU93">
            <v>0</v>
          </cell>
          <cell r="CV93">
            <v>185.47439351902938</v>
          </cell>
        </row>
        <row r="94">
          <cell r="K94" t="str">
            <v>ExportIst New Buyer00Wash33x33D</v>
          </cell>
          <cell r="L94">
            <v>0</v>
          </cell>
          <cell r="M94">
            <v>36.76</v>
          </cell>
          <cell r="N94">
            <v>0</v>
          </cell>
          <cell r="O94">
            <v>8.4499999999999993</v>
          </cell>
          <cell r="P94">
            <v>8.9339999999999993</v>
          </cell>
          <cell r="Q94">
            <v>7.2619999999999996</v>
          </cell>
          <cell r="R94">
            <v>0</v>
          </cell>
          <cell r="S94">
            <v>0</v>
          </cell>
          <cell r="T94">
            <v>61.405999999999992</v>
          </cell>
          <cell r="U94">
            <v>57.107579999999992</v>
          </cell>
          <cell r="V94">
            <v>2.5000000000000001E-3</v>
          </cell>
          <cell r="W94">
            <v>0</v>
          </cell>
          <cell r="X94">
            <v>-1.3999999999999999E-2</v>
          </cell>
          <cell r="Y94">
            <v>-2.5000000000000001E-2</v>
          </cell>
          <cell r="Z94">
            <v>7.0000000000000062E-2</v>
          </cell>
          <cell r="AA94">
            <v>1.4999999999999999E-2</v>
          </cell>
          <cell r="AB94">
            <v>0.01</v>
          </cell>
          <cell r="AC94">
            <v>0.1431267669172932</v>
          </cell>
          <cell r="AD94">
            <v>0</v>
          </cell>
          <cell r="AE94">
            <v>-0.51463999999999988</v>
          </cell>
          <cell r="AF94">
            <v>-0.21124999999999999</v>
          </cell>
          <cell r="AG94">
            <v>4.2984200000000028</v>
          </cell>
          <cell r="AH94">
            <v>0.86965857868020291</v>
          </cell>
          <cell r="AI94">
            <v>0.57684424242424237</v>
          </cell>
          <cell r="AJ94">
            <v>5.1621595880217406</v>
          </cell>
          <cell r="AK94">
            <v>62.269739588021736</v>
          </cell>
          <cell r="AL94" t="str">
            <v>1/13  Comb</v>
          </cell>
          <cell r="AM94">
            <v>0</v>
          </cell>
          <cell r="AN94" t="str">
            <v>2/30  KC</v>
          </cell>
          <cell r="AO94" t="str">
            <v xml:space="preserve">1/16OE  </v>
          </cell>
          <cell r="AP94" t="str">
            <v>2/20  Gas Mer</v>
          </cell>
          <cell r="AQ94">
            <v>0</v>
          </cell>
          <cell r="AR94">
            <v>0</v>
          </cell>
          <cell r="AS94">
            <v>96.5</v>
          </cell>
          <cell r="AT94">
            <v>0</v>
          </cell>
          <cell r="AU94">
            <v>118.5</v>
          </cell>
          <cell r="AV94">
            <v>77.75</v>
          </cell>
          <cell r="AW94">
            <v>174</v>
          </cell>
          <cell r="AX94">
            <v>0</v>
          </cell>
          <cell r="AY94">
            <v>0</v>
          </cell>
          <cell r="AZ94">
            <v>3.5473399999999997</v>
          </cell>
          <cell r="BA94">
            <v>1.001325</v>
          </cell>
          <cell r="BB94">
            <v>0.69461849999999992</v>
          </cell>
          <cell r="BC94">
            <v>1.2635879999999999</v>
          </cell>
          <cell r="BD94">
            <v>0</v>
          </cell>
          <cell r="BE94">
            <v>1.5166392218045111E-2</v>
          </cell>
          <cell r="BF94">
            <v>0</v>
          </cell>
          <cell r="BI94">
            <v>0</v>
          </cell>
          <cell r="BJ94">
            <v>9.2153154746192886E-2</v>
          </cell>
          <cell r="BK94">
            <v>6.1125156515151512E-2</v>
          </cell>
          <cell r="BL94">
            <v>0.1684447034793895</v>
          </cell>
          <cell r="BM94">
            <v>-3.5781691729323303E-3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-2.1741464467005072E-2</v>
          </cell>
          <cell r="BS94">
            <v>0</v>
          </cell>
          <cell r="BT94">
            <v>-2.5319633639937403E-2</v>
          </cell>
          <cell r="BU94">
            <v>108.70788202259371</v>
          </cell>
          <cell r="BV94">
            <v>-0.35406091370558374</v>
          </cell>
          <cell r="BW94">
            <v>108.35382110888813</v>
          </cell>
          <cell r="BX94">
            <v>116.89019572321904</v>
          </cell>
          <cell r="BY94">
            <v>-0.38071065989847713</v>
          </cell>
          <cell r="BZ94">
            <v>116.50948506332055</v>
          </cell>
          <cell r="CA94">
            <v>116.89019572321904</v>
          </cell>
          <cell r="CB94">
            <v>-0.44336730150248715</v>
          </cell>
          <cell r="CC94">
            <v>116.44682842171655</v>
          </cell>
          <cell r="CD94">
            <v>0.51463999999999988</v>
          </cell>
          <cell r="CE94">
            <v>200</v>
          </cell>
          <cell r="CF94">
            <v>1.802352682428497</v>
          </cell>
          <cell r="CG94">
            <v>0.21124999999999999</v>
          </cell>
          <cell r="CH94">
            <v>140</v>
          </cell>
          <cell r="CI94">
            <v>0.51788221458517425</v>
          </cell>
          <cell r="CJ94">
            <v>2.3202348970136715</v>
          </cell>
          <cell r="CK94">
            <v>0.5793276479234456</v>
          </cell>
          <cell r="CL94">
            <v>0.13316971232190192</v>
          </cell>
          <cell r="CM94">
            <v>2.903225806451613</v>
          </cell>
          <cell r="CN94">
            <v>3.6157231666969603</v>
          </cell>
          <cell r="CO94">
            <v>1.2037141129076038E-2</v>
          </cell>
          <cell r="CP94">
            <v>1.2795698924731185</v>
          </cell>
          <cell r="CQ94">
            <v>1.2916070336021945</v>
          </cell>
          <cell r="CR94">
            <v>14.66</v>
          </cell>
          <cell r="CS94">
            <v>9.98</v>
          </cell>
          <cell r="CT94">
            <v>47.86</v>
          </cell>
          <cell r="CU94">
            <v>0</v>
          </cell>
          <cell r="CV94">
            <v>196.17439351902937</v>
          </cell>
        </row>
        <row r="95">
          <cell r="K95" t="str">
            <v>Export2nd New Buyer00Bath76x137L</v>
          </cell>
          <cell r="L95">
            <v>0</v>
          </cell>
          <cell r="M95">
            <v>415.87</v>
          </cell>
          <cell r="N95">
            <v>0</v>
          </cell>
          <cell r="O95">
            <v>71.28</v>
          </cell>
          <cell r="P95">
            <v>67.712000000000003</v>
          </cell>
          <cell r="Q95">
            <v>36.33</v>
          </cell>
          <cell r="R95">
            <v>0</v>
          </cell>
          <cell r="S95">
            <v>0</v>
          </cell>
          <cell r="T95">
            <v>591.19200000000001</v>
          </cell>
          <cell r="U95">
            <v>549.80855999999994</v>
          </cell>
          <cell r="V95">
            <v>2.5000000000000001E-3</v>
          </cell>
          <cell r="W95">
            <v>0</v>
          </cell>
          <cell r="X95">
            <v>-1.3999999999999999E-2</v>
          </cell>
          <cell r="Y95">
            <v>-2.5000000000000001E-2</v>
          </cell>
          <cell r="Z95">
            <v>7.0000000000000062E-2</v>
          </cell>
          <cell r="AA95">
            <v>1.4999999999999999E-2</v>
          </cell>
          <cell r="AB95">
            <v>0.01</v>
          </cell>
          <cell r="AC95">
            <v>1.3779663157894735</v>
          </cell>
          <cell r="AD95">
            <v>0</v>
          </cell>
          <cell r="AE95">
            <v>-5.8221799999999995</v>
          </cell>
          <cell r="AF95">
            <v>-1.782</v>
          </cell>
          <cell r="AG95">
            <v>41.383440000000036</v>
          </cell>
          <cell r="AH95">
            <v>8.3727191878172569</v>
          </cell>
          <cell r="AI95">
            <v>5.5536218181818171</v>
          </cell>
          <cell r="AJ95">
            <v>49.083567321788586</v>
          </cell>
          <cell r="AK95">
            <v>598.89212732178851</v>
          </cell>
          <cell r="AL95" t="str">
            <v>1/13  Comb</v>
          </cell>
          <cell r="AM95">
            <v>0</v>
          </cell>
          <cell r="AN95" t="str">
            <v>2/30  KC</v>
          </cell>
          <cell r="AO95" t="str">
            <v xml:space="preserve">1/16OE  </v>
          </cell>
          <cell r="AP95" t="str">
            <v>2/20  Gas Mer</v>
          </cell>
          <cell r="AQ95">
            <v>0</v>
          </cell>
          <cell r="AR95">
            <v>0</v>
          </cell>
          <cell r="AS95">
            <v>96.5</v>
          </cell>
          <cell r="AT95">
            <v>0</v>
          </cell>
          <cell r="AU95">
            <v>118.5</v>
          </cell>
          <cell r="AV95">
            <v>77.75</v>
          </cell>
          <cell r="AW95">
            <v>174</v>
          </cell>
          <cell r="AX95">
            <v>0</v>
          </cell>
          <cell r="AY95">
            <v>0</v>
          </cell>
          <cell r="AZ95">
            <v>40.131455000000003</v>
          </cell>
          <cell r="BA95">
            <v>8.4466800000000006</v>
          </cell>
          <cell r="BB95">
            <v>5.264608</v>
          </cell>
          <cell r="BC95">
            <v>6.3214199999999998</v>
          </cell>
          <cell r="BD95">
            <v>0</v>
          </cell>
          <cell r="BE95">
            <v>0.14023225962406013</v>
          </cell>
          <cell r="BF95">
            <v>0</v>
          </cell>
          <cell r="BI95">
            <v>0</v>
          </cell>
          <cell r="BJ95">
            <v>0.85207114096446679</v>
          </cell>
          <cell r="BK95">
            <v>0.56517850090909083</v>
          </cell>
          <cell r="BL95">
            <v>1.5574819014976178</v>
          </cell>
          <cell r="BM95">
            <v>-3.4449157894736834E-2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-0.20931797969543142</v>
          </cell>
          <cell r="BS95">
            <v>0</v>
          </cell>
          <cell r="BT95">
            <v>-0.24376713759016827</v>
          </cell>
          <cell r="BU95">
            <v>104.40202996910922</v>
          </cell>
          <cell r="BV95">
            <v>-0.35406091370558362</v>
          </cell>
          <cell r="BW95">
            <v>104.04796905540364</v>
          </cell>
          <cell r="BX95">
            <v>112.26024727861207</v>
          </cell>
          <cell r="BY95">
            <v>-0.38071065989847708</v>
          </cell>
          <cell r="BZ95">
            <v>111.87953661871359</v>
          </cell>
          <cell r="CA95">
            <v>112.26024727861207</v>
          </cell>
          <cell r="CB95">
            <v>-0.44336730150248715</v>
          </cell>
          <cell r="CC95">
            <v>111.81687997710958</v>
          </cell>
          <cell r="CD95">
            <v>5.8221799999999995</v>
          </cell>
          <cell r="CE95">
            <v>200</v>
          </cell>
          <cell r="CF95">
            <v>2.1178935446185125</v>
          </cell>
          <cell r="CG95">
            <v>1.782</v>
          </cell>
          <cell r="CH95">
            <v>140</v>
          </cell>
          <cell r="CI95">
            <v>0.45375794076396347</v>
          </cell>
          <cell r="CJ95">
            <v>2.5716514853824761</v>
          </cell>
          <cell r="CK95">
            <v>0.68075149648452182</v>
          </cell>
          <cell r="CL95">
            <v>0.11668061333930488</v>
          </cell>
          <cell r="CM95">
            <v>2.903225806451613</v>
          </cell>
          <cell r="CN95">
            <v>3.7006579162754396</v>
          </cell>
          <cell r="CO95">
            <v>1.4144503315845066E-2</v>
          </cell>
          <cell r="CP95">
            <v>1.2795698924731185</v>
          </cell>
          <cell r="CQ95">
            <v>1.2937143957889636</v>
          </cell>
          <cell r="CR95">
            <v>1.21</v>
          </cell>
          <cell r="CS95">
            <v>9.81</v>
          </cell>
          <cell r="CT95">
            <v>12.35</v>
          </cell>
          <cell r="CU95">
            <v>0</v>
          </cell>
          <cell r="CV95">
            <v>142.75290377455647</v>
          </cell>
        </row>
        <row r="96">
          <cell r="K96" t="str">
            <v>Export2nd New Buyer00Bath76x137M</v>
          </cell>
          <cell r="L96">
            <v>0</v>
          </cell>
          <cell r="M96">
            <v>415.87</v>
          </cell>
          <cell r="N96">
            <v>0</v>
          </cell>
          <cell r="O96">
            <v>71.28</v>
          </cell>
          <cell r="P96">
            <v>67.712000000000003</v>
          </cell>
          <cell r="Q96">
            <v>36.33</v>
          </cell>
          <cell r="R96">
            <v>0</v>
          </cell>
          <cell r="S96">
            <v>0</v>
          </cell>
          <cell r="T96">
            <v>591.19200000000001</v>
          </cell>
          <cell r="U96">
            <v>549.80855999999994</v>
          </cell>
          <cell r="V96">
            <v>2.5000000000000001E-3</v>
          </cell>
          <cell r="W96">
            <v>0</v>
          </cell>
          <cell r="X96">
            <v>-1.3999999999999999E-2</v>
          </cell>
          <cell r="Y96">
            <v>-2.5000000000000001E-2</v>
          </cell>
          <cell r="Z96">
            <v>7.0000000000000062E-2</v>
          </cell>
          <cell r="AA96">
            <v>1.4999999999999999E-2</v>
          </cell>
          <cell r="AB96">
            <v>0.01</v>
          </cell>
          <cell r="AC96">
            <v>1.3779663157894735</v>
          </cell>
          <cell r="AD96">
            <v>0</v>
          </cell>
          <cell r="AE96">
            <v>-5.8221799999999995</v>
          </cell>
          <cell r="AF96">
            <v>-1.782</v>
          </cell>
          <cell r="AG96">
            <v>41.383440000000036</v>
          </cell>
          <cell r="AH96">
            <v>8.3727191878172569</v>
          </cell>
          <cell r="AI96">
            <v>5.5536218181818171</v>
          </cell>
          <cell r="AJ96">
            <v>49.083567321788586</v>
          </cell>
          <cell r="AK96">
            <v>598.89212732178851</v>
          </cell>
          <cell r="AL96" t="str">
            <v>1/13  Comb</v>
          </cell>
          <cell r="AM96">
            <v>0</v>
          </cell>
          <cell r="AN96" t="str">
            <v>2/30  KC</v>
          </cell>
          <cell r="AO96" t="str">
            <v xml:space="preserve">1/16OE  </v>
          </cell>
          <cell r="AP96" t="str">
            <v>2/20  Gas Mer</v>
          </cell>
          <cell r="AQ96">
            <v>0</v>
          </cell>
          <cell r="AR96">
            <v>0</v>
          </cell>
          <cell r="AS96">
            <v>96.5</v>
          </cell>
          <cell r="AT96">
            <v>0</v>
          </cell>
          <cell r="AU96">
            <v>118.5</v>
          </cell>
          <cell r="AV96">
            <v>77.75</v>
          </cell>
          <cell r="AW96">
            <v>174</v>
          </cell>
          <cell r="AX96">
            <v>0</v>
          </cell>
          <cell r="AY96">
            <v>0</v>
          </cell>
          <cell r="AZ96">
            <v>40.131455000000003</v>
          </cell>
          <cell r="BA96">
            <v>8.4466800000000006</v>
          </cell>
          <cell r="BB96">
            <v>5.264608</v>
          </cell>
          <cell r="BC96">
            <v>6.3214199999999998</v>
          </cell>
          <cell r="BD96">
            <v>0</v>
          </cell>
          <cell r="BE96">
            <v>0.14023225962406013</v>
          </cell>
          <cell r="BF96">
            <v>0</v>
          </cell>
          <cell r="BI96">
            <v>0</v>
          </cell>
          <cell r="BJ96">
            <v>0.85207114096446679</v>
          </cell>
          <cell r="BK96">
            <v>0.56517850090909083</v>
          </cell>
          <cell r="BL96">
            <v>1.5574819014976178</v>
          </cell>
          <cell r="BM96">
            <v>-3.4449157894736834E-2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-0.20931797969543142</v>
          </cell>
          <cell r="BS96">
            <v>0</v>
          </cell>
          <cell r="BT96">
            <v>-0.24376713759016827</v>
          </cell>
          <cell r="BU96">
            <v>104.40202996910922</v>
          </cell>
          <cell r="BV96">
            <v>-0.35406091370558362</v>
          </cell>
          <cell r="BW96">
            <v>104.04796905540364</v>
          </cell>
          <cell r="BX96">
            <v>112.26024727861207</v>
          </cell>
          <cell r="BY96">
            <v>-0.38071065989847708</v>
          </cell>
          <cell r="BZ96">
            <v>111.87953661871359</v>
          </cell>
          <cell r="CA96">
            <v>112.26024727861207</v>
          </cell>
          <cell r="CB96">
            <v>-0.44336730150248715</v>
          </cell>
          <cell r="CC96">
            <v>111.81687997710958</v>
          </cell>
          <cell r="CD96">
            <v>5.8221799999999995</v>
          </cell>
          <cell r="CE96">
            <v>200</v>
          </cell>
          <cell r="CF96">
            <v>2.1178935446185125</v>
          </cell>
          <cell r="CG96">
            <v>1.782</v>
          </cell>
          <cell r="CH96">
            <v>140</v>
          </cell>
          <cell r="CI96">
            <v>0.45375794076396347</v>
          </cell>
          <cell r="CJ96">
            <v>2.5716514853824761</v>
          </cell>
          <cell r="CK96">
            <v>0.68075149648452182</v>
          </cell>
          <cell r="CL96">
            <v>0.11668061333930488</v>
          </cell>
          <cell r="CM96">
            <v>2.903225806451613</v>
          </cell>
          <cell r="CN96">
            <v>3.7006579162754396</v>
          </cell>
          <cell r="CO96">
            <v>1.4144503315845066E-2</v>
          </cell>
          <cell r="CP96">
            <v>1.2795698924731185</v>
          </cell>
          <cell r="CQ96">
            <v>1.2937143957889636</v>
          </cell>
          <cell r="CR96">
            <v>4.22</v>
          </cell>
          <cell r="CS96">
            <v>9.7200000000000006</v>
          </cell>
          <cell r="CT96">
            <v>12.35</v>
          </cell>
          <cell r="CU96">
            <v>0</v>
          </cell>
          <cell r="CV96">
            <v>145.67290377455646</v>
          </cell>
        </row>
        <row r="97">
          <cell r="K97" t="str">
            <v>Export2nd New Buyer00Bath76x137D</v>
          </cell>
          <cell r="L97">
            <v>0</v>
          </cell>
          <cell r="M97">
            <v>415.87</v>
          </cell>
          <cell r="N97">
            <v>0</v>
          </cell>
          <cell r="O97">
            <v>71.28</v>
          </cell>
          <cell r="P97">
            <v>67.712000000000003</v>
          </cell>
          <cell r="Q97">
            <v>36.33</v>
          </cell>
          <cell r="R97">
            <v>0</v>
          </cell>
          <cell r="S97">
            <v>0</v>
          </cell>
          <cell r="T97">
            <v>591.19200000000001</v>
          </cell>
          <cell r="U97">
            <v>549.80855999999994</v>
          </cell>
          <cell r="V97">
            <v>2.5000000000000001E-3</v>
          </cell>
          <cell r="W97">
            <v>0</v>
          </cell>
          <cell r="X97">
            <v>-1.3999999999999999E-2</v>
          </cell>
          <cell r="Y97">
            <v>-2.5000000000000001E-2</v>
          </cell>
          <cell r="Z97">
            <v>7.0000000000000062E-2</v>
          </cell>
          <cell r="AA97">
            <v>1.4999999999999999E-2</v>
          </cell>
          <cell r="AB97">
            <v>0.01</v>
          </cell>
          <cell r="AC97">
            <v>1.3779663157894735</v>
          </cell>
          <cell r="AD97">
            <v>0</v>
          </cell>
          <cell r="AE97">
            <v>-5.8221799999999995</v>
          </cell>
          <cell r="AF97">
            <v>-1.782</v>
          </cell>
          <cell r="AG97">
            <v>41.383440000000036</v>
          </cell>
          <cell r="AH97">
            <v>8.3727191878172569</v>
          </cell>
          <cell r="AI97">
            <v>5.5536218181818171</v>
          </cell>
          <cell r="AJ97">
            <v>49.083567321788586</v>
          </cell>
          <cell r="AK97">
            <v>598.89212732178851</v>
          </cell>
          <cell r="AL97" t="str">
            <v>1/13  Comb</v>
          </cell>
          <cell r="AM97">
            <v>0</v>
          </cell>
          <cell r="AN97" t="str">
            <v>2/30  KC</v>
          </cell>
          <cell r="AO97" t="str">
            <v xml:space="preserve">1/16OE  </v>
          </cell>
          <cell r="AP97" t="str">
            <v>2/20  Gas Mer</v>
          </cell>
          <cell r="AQ97">
            <v>0</v>
          </cell>
          <cell r="AR97">
            <v>0</v>
          </cell>
          <cell r="AS97">
            <v>96.5</v>
          </cell>
          <cell r="AT97">
            <v>0</v>
          </cell>
          <cell r="AU97">
            <v>118.5</v>
          </cell>
          <cell r="AV97">
            <v>77.75</v>
          </cell>
          <cell r="AW97">
            <v>174</v>
          </cell>
          <cell r="AX97">
            <v>0</v>
          </cell>
          <cell r="AY97">
            <v>0</v>
          </cell>
          <cell r="AZ97">
            <v>40.131455000000003</v>
          </cell>
          <cell r="BA97">
            <v>8.4466800000000006</v>
          </cell>
          <cell r="BB97">
            <v>5.264608</v>
          </cell>
          <cell r="BC97">
            <v>6.3214199999999998</v>
          </cell>
          <cell r="BD97">
            <v>0</v>
          </cell>
          <cell r="BE97">
            <v>0.14023225962406013</v>
          </cell>
          <cell r="BF97">
            <v>0</v>
          </cell>
          <cell r="BI97">
            <v>0</v>
          </cell>
          <cell r="BJ97">
            <v>0.85207114096446679</v>
          </cell>
          <cell r="BK97">
            <v>0.56517850090909083</v>
          </cell>
          <cell r="BL97">
            <v>1.5574819014976178</v>
          </cell>
          <cell r="BM97">
            <v>-3.4449157894736834E-2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-0.20931797969543142</v>
          </cell>
          <cell r="BS97">
            <v>0</v>
          </cell>
          <cell r="BT97">
            <v>-0.24376713759016827</v>
          </cell>
          <cell r="BU97">
            <v>104.40202996910922</v>
          </cell>
          <cell r="BV97">
            <v>-0.35406091370558362</v>
          </cell>
          <cell r="BW97">
            <v>104.04796905540364</v>
          </cell>
          <cell r="BX97">
            <v>112.26024727861207</v>
          </cell>
          <cell r="BY97">
            <v>-0.38071065989847708</v>
          </cell>
          <cell r="BZ97">
            <v>111.87953661871359</v>
          </cell>
          <cell r="CA97">
            <v>112.26024727861207</v>
          </cell>
          <cell r="CB97">
            <v>-0.44336730150248715</v>
          </cell>
          <cell r="CC97">
            <v>111.81687997710958</v>
          </cell>
          <cell r="CD97">
            <v>5.8221799999999995</v>
          </cell>
          <cell r="CE97">
            <v>200</v>
          </cell>
          <cell r="CF97">
            <v>2.1178935446185125</v>
          </cell>
          <cell r="CG97">
            <v>1.782</v>
          </cell>
          <cell r="CH97">
            <v>140</v>
          </cell>
          <cell r="CI97">
            <v>0.45375794076396347</v>
          </cell>
          <cell r="CJ97">
            <v>2.5716514853824761</v>
          </cell>
          <cell r="CK97">
            <v>0.68075149648452182</v>
          </cell>
          <cell r="CL97">
            <v>0.11668061333930488</v>
          </cell>
          <cell r="CM97">
            <v>2.903225806451613</v>
          </cell>
          <cell r="CN97">
            <v>3.7006579162754396</v>
          </cell>
          <cell r="CO97">
            <v>1.4144503315845066E-2</v>
          </cell>
          <cell r="CP97">
            <v>1.2795698924731185</v>
          </cell>
          <cell r="CQ97">
            <v>1.2937143957889636</v>
          </cell>
          <cell r="CR97">
            <v>14.66</v>
          </cell>
          <cell r="CS97">
            <v>9.98</v>
          </cell>
          <cell r="CT97">
            <v>12.35</v>
          </cell>
          <cell r="CU97">
            <v>0</v>
          </cell>
          <cell r="CV97">
            <v>156.37290377455648</v>
          </cell>
        </row>
        <row r="98">
          <cell r="K98" t="str">
            <v>Export2nd New Buyer00Hand41x76L</v>
          </cell>
          <cell r="L98">
            <v>0</v>
          </cell>
          <cell r="M98">
            <v>107.55</v>
          </cell>
          <cell r="N98">
            <v>0</v>
          </cell>
          <cell r="O98">
            <v>21.15</v>
          </cell>
          <cell r="P98">
            <v>21.649000000000001</v>
          </cell>
          <cell r="Q98">
            <v>13.05</v>
          </cell>
          <cell r="R98">
            <v>0</v>
          </cell>
          <cell r="S98">
            <v>0</v>
          </cell>
          <cell r="T98">
            <v>163.399</v>
          </cell>
          <cell r="U98">
            <v>151.96106999999998</v>
          </cell>
          <cell r="V98">
            <v>2.5000000000000001E-3</v>
          </cell>
          <cell r="W98">
            <v>0</v>
          </cell>
          <cell r="X98">
            <v>-1.3999999999999999E-2</v>
          </cell>
          <cell r="Y98">
            <v>-2.5000000000000001E-2</v>
          </cell>
          <cell r="Z98">
            <v>7.0000000000000173E-2</v>
          </cell>
          <cell r="AA98">
            <v>1.4999999999999999E-2</v>
          </cell>
          <cell r="AB98">
            <v>0.01</v>
          </cell>
          <cell r="AC98">
            <v>0.3808548120300751</v>
          </cell>
          <cell r="AD98">
            <v>0</v>
          </cell>
          <cell r="AE98">
            <v>-1.5056999999999998</v>
          </cell>
          <cell r="AF98">
            <v>-0.52874999999999994</v>
          </cell>
          <cell r="AG98">
            <v>11.437930000000028</v>
          </cell>
          <cell r="AH98">
            <v>2.3141279695431467</v>
          </cell>
          <cell r="AI98">
            <v>1.534960303030303</v>
          </cell>
          <cell r="AJ98">
            <v>13.633423084603553</v>
          </cell>
          <cell r="AK98">
            <v>165.59449308460353</v>
          </cell>
          <cell r="AL98" t="str">
            <v>1/13  Comb</v>
          </cell>
          <cell r="AM98">
            <v>0</v>
          </cell>
          <cell r="AN98" t="str">
            <v>2/30  KC</v>
          </cell>
          <cell r="AO98" t="str">
            <v xml:space="preserve">1/16OE  </v>
          </cell>
          <cell r="AP98" t="str">
            <v>2/20  Gas Mer</v>
          </cell>
          <cell r="AQ98">
            <v>0</v>
          </cell>
          <cell r="AR98">
            <v>0</v>
          </cell>
          <cell r="AS98">
            <v>96.5</v>
          </cell>
          <cell r="AT98">
            <v>0</v>
          </cell>
          <cell r="AU98">
            <v>118.5</v>
          </cell>
          <cell r="AV98">
            <v>77.75</v>
          </cell>
          <cell r="AW98">
            <v>174</v>
          </cell>
          <cell r="AX98">
            <v>0</v>
          </cell>
          <cell r="AY98">
            <v>0</v>
          </cell>
          <cell r="AZ98">
            <v>10.378575</v>
          </cell>
          <cell r="BA98">
            <v>2.5062749999999996</v>
          </cell>
          <cell r="BB98">
            <v>1.6832097500000001</v>
          </cell>
          <cell r="BC98">
            <v>2.2707000000000002</v>
          </cell>
          <cell r="BD98">
            <v>0</v>
          </cell>
          <cell r="BE98">
            <v>3.9248237011278192E-2</v>
          </cell>
          <cell r="BF98">
            <v>0</v>
          </cell>
          <cell r="BI98">
            <v>0</v>
          </cell>
          <cell r="BJ98">
            <v>0.23847786651015226</v>
          </cell>
          <cell r="BK98">
            <v>0.15818228856060607</v>
          </cell>
          <cell r="BL98">
            <v>0.43590839208203652</v>
          </cell>
          <cell r="BM98">
            <v>-9.5213703007518777E-3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-5.7853199238578665E-2</v>
          </cell>
          <cell r="BS98">
            <v>0</v>
          </cell>
          <cell r="BT98">
            <v>-6.7374569539330548E-2</v>
          </cell>
          <cell r="BU98">
            <v>105.72077027449396</v>
          </cell>
          <cell r="BV98">
            <v>-0.35406091370558368</v>
          </cell>
          <cell r="BW98">
            <v>105.36670936078838</v>
          </cell>
          <cell r="BX98">
            <v>113.67824760698277</v>
          </cell>
          <cell r="BY98">
            <v>-0.38071065989847713</v>
          </cell>
          <cell r="BZ98">
            <v>113.29753694708428</v>
          </cell>
          <cell r="CA98">
            <v>113.67824760698277</v>
          </cell>
          <cell r="CB98">
            <v>-0.44336730150248715</v>
          </cell>
          <cell r="CC98">
            <v>113.23488030548027</v>
          </cell>
          <cell r="CD98">
            <v>1.5056999999999998</v>
          </cell>
          <cell r="CE98">
            <v>200</v>
          </cell>
          <cell r="CF98">
            <v>1.9816917582904623</v>
          </cell>
          <cell r="CG98">
            <v>0.52874999999999994</v>
          </cell>
          <cell r="CH98">
            <v>140</v>
          </cell>
          <cell r="CI98">
            <v>0.48713134225759269</v>
          </cell>
          <cell r="CJ98">
            <v>2.4688231005480548</v>
          </cell>
          <cell r="CK98">
            <v>0.63697235087907711</v>
          </cell>
          <cell r="CL98">
            <v>0.12526234515195239</v>
          </cell>
          <cell r="CM98">
            <v>2.903225806451613</v>
          </cell>
          <cell r="CN98">
            <v>3.6654605024826425</v>
          </cell>
          <cell r="CO98">
            <v>1.3234869957154161E-2</v>
          </cell>
          <cell r="CP98">
            <v>1.2795698924731185</v>
          </cell>
          <cell r="CQ98">
            <v>1.2928047624302725</v>
          </cell>
          <cell r="CR98">
            <v>1.21</v>
          </cell>
          <cell r="CS98">
            <v>9.81</v>
          </cell>
          <cell r="CT98">
            <v>24.95</v>
          </cell>
          <cell r="CU98">
            <v>0</v>
          </cell>
          <cell r="CV98">
            <v>156.63196867094126</v>
          </cell>
        </row>
        <row r="99">
          <cell r="K99" t="str">
            <v>Export2nd New Buyer00Hand41x76M</v>
          </cell>
          <cell r="L99">
            <v>0</v>
          </cell>
          <cell r="M99">
            <v>107.55</v>
          </cell>
          <cell r="N99">
            <v>0</v>
          </cell>
          <cell r="O99">
            <v>21.15</v>
          </cell>
          <cell r="P99">
            <v>21.649000000000001</v>
          </cell>
          <cell r="Q99">
            <v>13.05</v>
          </cell>
          <cell r="R99">
            <v>0</v>
          </cell>
          <cell r="S99">
            <v>0</v>
          </cell>
          <cell r="T99">
            <v>163.399</v>
          </cell>
          <cell r="U99">
            <v>151.96106999999998</v>
          </cell>
          <cell r="V99">
            <v>2.5000000000000001E-3</v>
          </cell>
          <cell r="W99">
            <v>0</v>
          </cell>
          <cell r="X99">
            <v>-1.3999999999999999E-2</v>
          </cell>
          <cell r="Y99">
            <v>-2.5000000000000001E-2</v>
          </cell>
          <cell r="Z99">
            <v>7.0000000000000173E-2</v>
          </cell>
          <cell r="AA99">
            <v>1.4999999999999999E-2</v>
          </cell>
          <cell r="AB99">
            <v>0.01</v>
          </cell>
          <cell r="AC99">
            <v>0.3808548120300751</v>
          </cell>
          <cell r="AD99">
            <v>0</v>
          </cell>
          <cell r="AE99">
            <v>-1.5056999999999998</v>
          </cell>
          <cell r="AF99">
            <v>-0.52874999999999994</v>
          </cell>
          <cell r="AG99">
            <v>11.437930000000028</v>
          </cell>
          <cell r="AH99">
            <v>2.3141279695431467</v>
          </cell>
          <cell r="AI99">
            <v>1.534960303030303</v>
          </cell>
          <cell r="AJ99">
            <v>13.633423084603553</v>
          </cell>
          <cell r="AK99">
            <v>165.59449308460353</v>
          </cell>
          <cell r="AL99" t="str">
            <v>1/13  Comb</v>
          </cell>
          <cell r="AM99">
            <v>0</v>
          </cell>
          <cell r="AN99" t="str">
            <v>2/30  KC</v>
          </cell>
          <cell r="AO99" t="str">
            <v xml:space="preserve">1/16OE  </v>
          </cell>
          <cell r="AP99" t="str">
            <v>2/20  Gas Mer</v>
          </cell>
          <cell r="AQ99">
            <v>0</v>
          </cell>
          <cell r="AR99">
            <v>0</v>
          </cell>
          <cell r="AS99">
            <v>96.5</v>
          </cell>
          <cell r="AT99">
            <v>0</v>
          </cell>
          <cell r="AU99">
            <v>118.5</v>
          </cell>
          <cell r="AV99">
            <v>77.75</v>
          </cell>
          <cell r="AW99">
            <v>174</v>
          </cell>
          <cell r="AX99">
            <v>0</v>
          </cell>
          <cell r="AY99">
            <v>0</v>
          </cell>
          <cell r="AZ99">
            <v>10.378575</v>
          </cell>
          <cell r="BA99">
            <v>2.5062749999999996</v>
          </cell>
          <cell r="BB99">
            <v>1.6832097500000001</v>
          </cell>
          <cell r="BC99">
            <v>2.2707000000000002</v>
          </cell>
          <cell r="BD99">
            <v>0</v>
          </cell>
          <cell r="BE99">
            <v>3.9248237011278192E-2</v>
          </cell>
          <cell r="BF99">
            <v>0</v>
          </cell>
          <cell r="BI99">
            <v>0</v>
          </cell>
          <cell r="BJ99">
            <v>0.23847786651015226</v>
          </cell>
          <cell r="BK99">
            <v>0.15818228856060607</v>
          </cell>
          <cell r="BL99">
            <v>0.43590839208203652</v>
          </cell>
          <cell r="BM99">
            <v>-9.5213703007518777E-3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-5.7853199238578665E-2</v>
          </cell>
          <cell r="BS99">
            <v>0</v>
          </cell>
          <cell r="BT99">
            <v>-6.7374569539330548E-2</v>
          </cell>
          <cell r="BU99">
            <v>105.72077027449396</v>
          </cell>
          <cell r="BV99">
            <v>-0.35406091370558368</v>
          </cell>
          <cell r="BW99">
            <v>105.36670936078838</v>
          </cell>
          <cell r="BX99">
            <v>113.67824760698277</v>
          </cell>
          <cell r="BY99">
            <v>-0.38071065989847713</v>
          </cell>
          <cell r="BZ99">
            <v>113.29753694708428</v>
          </cell>
          <cell r="CA99">
            <v>113.67824760698277</v>
          </cell>
          <cell r="CB99">
            <v>-0.44336730150248715</v>
          </cell>
          <cell r="CC99">
            <v>113.23488030548027</v>
          </cell>
          <cell r="CD99">
            <v>1.5056999999999998</v>
          </cell>
          <cell r="CE99">
            <v>200</v>
          </cell>
          <cell r="CF99">
            <v>1.9816917582904623</v>
          </cell>
          <cell r="CG99">
            <v>0.52874999999999994</v>
          </cell>
          <cell r="CH99">
            <v>140</v>
          </cell>
          <cell r="CI99">
            <v>0.48713134225759269</v>
          </cell>
          <cell r="CJ99">
            <v>2.4688231005480548</v>
          </cell>
          <cell r="CK99">
            <v>0.63697235087907711</v>
          </cell>
          <cell r="CL99">
            <v>0.12526234515195239</v>
          </cell>
          <cell r="CM99">
            <v>2.903225806451613</v>
          </cell>
          <cell r="CN99">
            <v>3.6654605024826425</v>
          </cell>
          <cell r="CO99">
            <v>1.3234869957154161E-2</v>
          </cell>
          <cell r="CP99">
            <v>1.2795698924731185</v>
          </cell>
          <cell r="CQ99">
            <v>1.2928047624302725</v>
          </cell>
          <cell r="CR99">
            <v>4.22</v>
          </cell>
          <cell r="CS99">
            <v>9.7200000000000006</v>
          </cell>
          <cell r="CT99">
            <v>24.95</v>
          </cell>
          <cell r="CU99">
            <v>0</v>
          </cell>
          <cell r="CV99">
            <v>159.55196867094125</v>
          </cell>
        </row>
        <row r="100">
          <cell r="K100" t="str">
            <v>Export2nd New Buyer00Hand41x76D</v>
          </cell>
          <cell r="L100">
            <v>0</v>
          </cell>
          <cell r="M100">
            <v>107.55</v>
          </cell>
          <cell r="N100">
            <v>0</v>
          </cell>
          <cell r="O100">
            <v>21.15</v>
          </cell>
          <cell r="P100">
            <v>21.649000000000001</v>
          </cell>
          <cell r="Q100">
            <v>13.05</v>
          </cell>
          <cell r="R100">
            <v>0</v>
          </cell>
          <cell r="S100">
            <v>0</v>
          </cell>
          <cell r="T100">
            <v>163.399</v>
          </cell>
          <cell r="U100">
            <v>151.96106999999998</v>
          </cell>
          <cell r="V100">
            <v>2.5000000000000001E-3</v>
          </cell>
          <cell r="W100">
            <v>0</v>
          </cell>
          <cell r="X100">
            <v>-1.3999999999999999E-2</v>
          </cell>
          <cell r="Y100">
            <v>-2.5000000000000001E-2</v>
          </cell>
          <cell r="Z100">
            <v>7.0000000000000173E-2</v>
          </cell>
          <cell r="AA100">
            <v>1.4999999999999999E-2</v>
          </cell>
          <cell r="AB100">
            <v>0.01</v>
          </cell>
          <cell r="AC100">
            <v>0.3808548120300751</v>
          </cell>
          <cell r="AD100">
            <v>0</v>
          </cell>
          <cell r="AE100">
            <v>-1.5056999999999998</v>
          </cell>
          <cell r="AF100">
            <v>-0.52874999999999994</v>
          </cell>
          <cell r="AG100">
            <v>11.437930000000028</v>
          </cell>
          <cell r="AH100">
            <v>2.3141279695431467</v>
          </cell>
          <cell r="AI100">
            <v>1.534960303030303</v>
          </cell>
          <cell r="AJ100">
            <v>13.633423084603553</v>
          </cell>
          <cell r="AK100">
            <v>165.59449308460353</v>
          </cell>
          <cell r="AL100" t="str">
            <v>1/13  Comb</v>
          </cell>
          <cell r="AM100">
            <v>0</v>
          </cell>
          <cell r="AN100" t="str">
            <v>2/30  KC</v>
          </cell>
          <cell r="AO100" t="str">
            <v xml:space="preserve">1/16OE  </v>
          </cell>
          <cell r="AP100" t="str">
            <v>2/20  Gas Mer</v>
          </cell>
          <cell r="AQ100">
            <v>0</v>
          </cell>
          <cell r="AR100">
            <v>0</v>
          </cell>
          <cell r="AS100">
            <v>96.5</v>
          </cell>
          <cell r="AT100">
            <v>0</v>
          </cell>
          <cell r="AU100">
            <v>118.5</v>
          </cell>
          <cell r="AV100">
            <v>77.75</v>
          </cell>
          <cell r="AW100">
            <v>174</v>
          </cell>
          <cell r="AX100">
            <v>0</v>
          </cell>
          <cell r="AY100">
            <v>0</v>
          </cell>
          <cell r="AZ100">
            <v>10.378575</v>
          </cell>
          <cell r="BA100">
            <v>2.5062749999999996</v>
          </cell>
          <cell r="BB100">
            <v>1.6832097500000001</v>
          </cell>
          <cell r="BC100">
            <v>2.2707000000000002</v>
          </cell>
          <cell r="BD100">
            <v>0</v>
          </cell>
          <cell r="BE100">
            <v>3.9248237011278192E-2</v>
          </cell>
          <cell r="BF100">
            <v>0</v>
          </cell>
          <cell r="BI100">
            <v>0</v>
          </cell>
          <cell r="BJ100">
            <v>0.23847786651015226</v>
          </cell>
          <cell r="BK100">
            <v>0.15818228856060607</v>
          </cell>
          <cell r="BL100">
            <v>0.43590839208203652</v>
          </cell>
          <cell r="BM100">
            <v>-9.5213703007518777E-3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-5.7853199238578665E-2</v>
          </cell>
          <cell r="BS100">
            <v>0</v>
          </cell>
          <cell r="BT100">
            <v>-6.7374569539330548E-2</v>
          </cell>
          <cell r="BU100">
            <v>105.72077027449396</v>
          </cell>
          <cell r="BV100">
            <v>-0.35406091370558368</v>
          </cell>
          <cell r="BW100">
            <v>105.36670936078838</v>
          </cell>
          <cell r="BX100">
            <v>113.67824760698277</v>
          </cell>
          <cell r="BY100">
            <v>-0.38071065989847713</v>
          </cell>
          <cell r="BZ100">
            <v>113.29753694708428</v>
          </cell>
          <cell r="CA100">
            <v>113.67824760698277</v>
          </cell>
          <cell r="CB100">
            <v>-0.44336730150248715</v>
          </cell>
          <cell r="CC100">
            <v>113.23488030548027</v>
          </cell>
          <cell r="CD100">
            <v>1.5056999999999998</v>
          </cell>
          <cell r="CE100">
            <v>200</v>
          </cell>
          <cell r="CF100">
            <v>1.9816917582904623</v>
          </cell>
          <cell r="CG100">
            <v>0.52874999999999994</v>
          </cell>
          <cell r="CH100">
            <v>140</v>
          </cell>
          <cell r="CI100">
            <v>0.48713134225759269</v>
          </cell>
          <cell r="CJ100">
            <v>2.4688231005480548</v>
          </cell>
          <cell r="CK100">
            <v>0.63697235087907711</v>
          </cell>
          <cell r="CL100">
            <v>0.12526234515195239</v>
          </cell>
          <cell r="CM100">
            <v>2.903225806451613</v>
          </cell>
          <cell r="CN100">
            <v>3.6654605024826425</v>
          </cell>
          <cell r="CO100">
            <v>1.3234869957154161E-2</v>
          </cell>
          <cell r="CP100">
            <v>1.2795698924731185</v>
          </cell>
          <cell r="CQ100">
            <v>1.2928047624302725</v>
          </cell>
          <cell r="CR100">
            <v>14.66</v>
          </cell>
          <cell r="CS100">
            <v>9.98</v>
          </cell>
          <cell r="CT100">
            <v>24.95</v>
          </cell>
          <cell r="CU100">
            <v>0</v>
          </cell>
          <cell r="CV100">
            <v>170.25196867094127</v>
          </cell>
        </row>
        <row r="101">
          <cell r="K101" t="str">
            <v>Export2nd New Buyer00Wash33x33L</v>
          </cell>
          <cell r="L101">
            <v>0</v>
          </cell>
          <cell r="M101">
            <v>36.76</v>
          </cell>
          <cell r="N101">
            <v>0</v>
          </cell>
          <cell r="O101">
            <v>8.4499999999999993</v>
          </cell>
          <cell r="P101">
            <v>8.9339999999999993</v>
          </cell>
          <cell r="Q101">
            <v>7.2619999999999996</v>
          </cell>
          <cell r="R101">
            <v>0</v>
          </cell>
          <cell r="S101">
            <v>0</v>
          </cell>
          <cell r="T101">
            <v>61.405999999999992</v>
          </cell>
          <cell r="U101">
            <v>57.107579999999992</v>
          </cell>
          <cell r="V101">
            <v>2.5000000000000001E-3</v>
          </cell>
          <cell r="W101">
            <v>0</v>
          </cell>
          <cell r="X101">
            <v>-1.3999999999999999E-2</v>
          </cell>
          <cell r="Y101">
            <v>-2.5000000000000001E-2</v>
          </cell>
          <cell r="Z101">
            <v>7.0000000000000062E-2</v>
          </cell>
          <cell r="AA101">
            <v>1.4999999999999999E-2</v>
          </cell>
          <cell r="AB101">
            <v>0.01</v>
          </cell>
          <cell r="AC101">
            <v>0.1431267669172932</v>
          </cell>
          <cell r="AD101">
            <v>0</v>
          </cell>
          <cell r="AE101">
            <v>-0.51463999999999988</v>
          </cell>
          <cell r="AF101">
            <v>-0.21124999999999999</v>
          </cell>
          <cell r="AG101">
            <v>4.2984200000000028</v>
          </cell>
          <cell r="AH101">
            <v>0.86965857868020291</v>
          </cell>
          <cell r="AI101">
            <v>0.57684424242424237</v>
          </cell>
          <cell r="AJ101">
            <v>5.1621595880217406</v>
          </cell>
          <cell r="AK101">
            <v>62.269739588021736</v>
          </cell>
          <cell r="AL101" t="str">
            <v>1/13  Comb</v>
          </cell>
          <cell r="AM101">
            <v>0</v>
          </cell>
          <cell r="AN101" t="str">
            <v>2/30  KC</v>
          </cell>
          <cell r="AO101" t="str">
            <v xml:space="preserve">1/16OE  </v>
          </cell>
          <cell r="AP101" t="str">
            <v>2/20  Gas Mer</v>
          </cell>
          <cell r="AQ101">
            <v>0</v>
          </cell>
          <cell r="AR101">
            <v>0</v>
          </cell>
          <cell r="AS101">
            <v>96.5</v>
          </cell>
          <cell r="AT101">
            <v>0</v>
          </cell>
          <cell r="AU101">
            <v>118.5</v>
          </cell>
          <cell r="AV101">
            <v>77.75</v>
          </cell>
          <cell r="AW101">
            <v>174</v>
          </cell>
          <cell r="AX101">
            <v>0</v>
          </cell>
          <cell r="AY101">
            <v>0</v>
          </cell>
          <cell r="AZ101">
            <v>3.5473399999999997</v>
          </cell>
          <cell r="BA101">
            <v>1.001325</v>
          </cell>
          <cell r="BB101">
            <v>0.69461849999999992</v>
          </cell>
          <cell r="BC101">
            <v>1.2635879999999999</v>
          </cell>
          <cell r="BD101">
            <v>0</v>
          </cell>
          <cell r="BE101">
            <v>1.5166392218045111E-2</v>
          </cell>
          <cell r="BF101">
            <v>0</v>
          </cell>
          <cell r="BI101">
            <v>0</v>
          </cell>
          <cell r="BJ101">
            <v>9.2153154746192886E-2</v>
          </cell>
          <cell r="BK101">
            <v>6.1125156515151512E-2</v>
          </cell>
          <cell r="BL101">
            <v>0.1684447034793895</v>
          </cell>
          <cell r="BM101">
            <v>-3.5781691729323303E-3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-2.1741464467005072E-2</v>
          </cell>
          <cell r="BS101">
            <v>0</v>
          </cell>
          <cell r="BT101">
            <v>-2.5319633639937403E-2</v>
          </cell>
          <cell r="BU101">
            <v>108.70788202259371</v>
          </cell>
          <cell r="BV101">
            <v>-0.35406091370558374</v>
          </cell>
          <cell r="BW101">
            <v>108.35382110888813</v>
          </cell>
          <cell r="BX101">
            <v>116.89019572321904</v>
          </cell>
          <cell r="BY101">
            <v>-0.38071065989847713</v>
          </cell>
          <cell r="BZ101">
            <v>116.50948506332055</v>
          </cell>
          <cell r="CA101">
            <v>116.89019572321904</v>
          </cell>
          <cell r="CB101">
            <v>-0.44336730150248715</v>
          </cell>
          <cell r="CC101">
            <v>116.44682842171655</v>
          </cell>
          <cell r="CD101">
            <v>0.51463999999999988</v>
          </cell>
          <cell r="CE101">
            <v>200</v>
          </cell>
          <cell r="CF101">
            <v>1.802352682428497</v>
          </cell>
          <cell r="CG101">
            <v>0.21124999999999999</v>
          </cell>
          <cell r="CH101">
            <v>140</v>
          </cell>
          <cell r="CI101">
            <v>0.51788221458517425</v>
          </cell>
          <cell r="CJ101">
            <v>2.3202348970136715</v>
          </cell>
          <cell r="CK101">
            <v>0.5793276479234456</v>
          </cell>
          <cell r="CL101">
            <v>0.13316971232190192</v>
          </cell>
          <cell r="CM101">
            <v>2.903225806451613</v>
          </cell>
          <cell r="CN101">
            <v>3.6157231666969603</v>
          </cell>
          <cell r="CO101">
            <v>1.2037141129076038E-2</v>
          </cell>
          <cell r="CP101">
            <v>1.2795698924731185</v>
          </cell>
          <cell r="CQ101">
            <v>1.2916070336021945</v>
          </cell>
          <cell r="CR101">
            <v>1.21</v>
          </cell>
          <cell r="CS101">
            <v>9.81</v>
          </cell>
          <cell r="CT101">
            <v>47.86</v>
          </cell>
          <cell r="CU101">
            <v>0</v>
          </cell>
          <cell r="CV101">
            <v>182.55439351902936</v>
          </cell>
        </row>
        <row r="102">
          <cell r="K102" t="str">
            <v>Export2nd New Buyer00Wash33x33M</v>
          </cell>
          <cell r="L102">
            <v>0</v>
          </cell>
          <cell r="M102">
            <v>36.76</v>
          </cell>
          <cell r="N102">
            <v>0</v>
          </cell>
          <cell r="O102">
            <v>8.4499999999999993</v>
          </cell>
          <cell r="P102">
            <v>8.9339999999999993</v>
          </cell>
          <cell r="Q102">
            <v>7.2619999999999996</v>
          </cell>
          <cell r="R102">
            <v>0</v>
          </cell>
          <cell r="S102">
            <v>0</v>
          </cell>
          <cell r="T102">
            <v>61.405999999999992</v>
          </cell>
          <cell r="U102">
            <v>57.107579999999992</v>
          </cell>
          <cell r="V102">
            <v>2.5000000000000001E-3</v>
          </cell>
          <cell r="W102">
            <v>0</v>
          </cell>
          <cell r="X102">
            <v>-1.3999999999999999E-2</v>
          </cell>
          <cell r="Y102">
            <v>-2.5000000000000001E-2</v>
          </cell>
          <cell r="Z102">
            <v>7.0000000000000062E-2</v>
          </cell>
          <cell r="AA102">
            <v>1.4999999999999999E-2</v>
          </cell>
          <cell r="AB102">
            <v>0.01</v>
          </cell>
          <cell r="AC102">
            <v>0.1431267669172932</v>
          </cell>
          <cell r="AD102">
            <v>0</v>
          </cell>
          <cell r="AE102">
            <v>-0.51463999999999988</v>
          </cell>
          <cell r="AF102">
            <v>-0.21124999999999999</v>
          </cell>
          <cell r="AG102">
            <v>4.2984200000000028</v>
          </cell>
          <cell r="AH102">
            <v>0.86965857868020291</v>
          </cell>
          <cell r="AI102">
            <v>0.57684424242424237</v>
          </cell>
          <cell r="AJ102">
            <v>5.1621595880217406</v>
          </cell>
          <cell r="AK102">
            <v>62.269739588021736</v>
          </cell>
          <cell r="AL102" t="str">
            <v>1/13  Comb</v>
          </cell>
          <cell r="AM102">
            <v>0</v>
          </cell>
          <cell r="AN102" t="str">
            <v>2/30  KC</v>
          </cell>
          <cell r="AO102" t="str">
            <v xml:space="preserve">1/16OE  </v>
          </cell>
          <cell r="AP102" t="str">
            <v>2/20  Gas Mer</v>
          </cell>
          <cell r="AQ102">
            <v>0</v>
          </cell>
          <cell r="AR102">
            <v>0</v>
          </cell>
          <cell r="AS102">
            <v>96.5</v>
          </cell>
          <cell r="AT102">
            <v>0</v>
          </cell>
          <cell r="AU102">
            <v>118.5</v>
          </cell>
          <cell r="AV102">
            <v>77.75</v>
          </cell>
          <cell r="AW102">
            <v>174</v>
          </cell>
          <cell r="AX102">
            <v>0</v>
          </cell>
          <cell r="AY102">
            <v>0</v>
          </cell>
          <cell r="AZ102">
            <v>3.5473399999999997</v>
          </cell>
          <cell r="BA102">
            <v>1.001325</v>
          </cell>
          <cell r="BB102">
            <v>0.69461849999999992</v>
          </cell>
          <cell r="BC102">
            <v>1.2635879999999999</v>
          </cell>
          <cell r="BD102">
            <v>0</v>
          </cell>
          <cell r="BE102">
            <v>1.5166392218045111E-2</v>
          </cell>
          <cell r="BF102">
            <v>0</v>
          </cell>
          <cell r="BI102">
            <v>0</v>
          </cell>
          <cell r="BJ102">
            <v>9.2153154746192886E-2</v>
          </cell>
          <cell r="BK102">
            <v>6.1125156515151512E-2</v>
          </cell>
          <cell r="BL102">
            <v>0.1684447034793895</v>
          </cell>
          <cell r="BM102">
            <v>-3.5781691729323303E-3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-2.1741464467005072E-2</v>
          </cell>
          <cell r="BS102">
            <v>0</v>
          </cell>
          <cell r="BT102">
            <v>-2.5319633639937403E-2</v>
          </cell>
          <cell r="BU102">
            <v>108.70788202259371</v>
          </cell>
          <cell r="BV102">
            <v>-0.35406091370558374</v>
          </cell>
          <cell r="BW102">
            <v>108.35382110888813</v>
          </cell>
          <cell r="BX102">
            <v>116.89019572321904</v>
          </cell>
          <cell r="BY102">
            <v>-0.38071065989847713</v>
          </cell>
          <cell r="BZ102">
            <v>116.50948506332055</v>
          </cell>
          <cell r="CA102">
            <v>116.89019572321904</v>
          </cell>
          <cell r="CB102">
            <v>-0.44336730150248715</v>
          </cell>
          <cell r="CC102">
            <v>116.44682842171655</v>
          </cell>
          <cell r="CD102">
            <v>0.51463999999999988</v>
          </cell>
          <cell r="CE102">
            <v>200</v>
          </cell>
          <cell r="CF102">
            <v>1.802352682428497</v>
          </cell>
          <cell r="CG102">
            <v>0.21124999999999999</v>
          </cell>
          <cell r="CH102">
            <v>140</v>
          </cell>
          <cell r="CI102">
            <v>0.51788221458517425</v>
          </cell>
          <cell r="CJ102">
            <v>2.3202348970136715</v>
          </cell>
          <cell r="CK102">
            <v>0.5793276479234456</v>
          </cell>
          <cell r="CL102">
            <v>0.13316971232190192</v>
          </cell>
          <cell r="CM102">
            <v>2.903225806451613</v>
          </cell>
          <cell r="CN102">
            <v>3.6157231666969603</v>
          </cell>
          <cell r="CO102">
            <v>1.2037141129076038E-2</v>
          </cell>
          <cell r="CP102">
            <v>1.2795698924731185</v>
          </cell>
          <cell r="CQ102">
            <v>1.2916070336021945</v>
          </cell>
          <cell r="CR102">
            <v>4.22</v>
          </cell>
          <cell r="CS102">
            <v>9.7200000000000006</v>
          </cell>
          <cell r="CT102">
            <v>47.86</v>
          </cell>
          <cell r="CU102">
            <v>0</v>
          </cell>
          <cell r="CV102">
            <v>185.47439351902938</v>
          </cell>
        </row>
        <row r="103">
          <cell r="K103" t="str">
            <v>Export2nd New Buyer00Wash33x33D</v>
          </cell>
          <cell r="L103">
            <v>0</v>
          </cell>
          <cell r="M103">
            <v>36.76</v>
          </cell>
          <cell r="N103">
            <v>0</v>
          </cell>
          <cell r="O103">
            <v>8.4499999999999993</v>
          </cell>
          <cell r="P103">
            <v>8.9339999999999993</v>
          </cell>
          <cell r="Q103">
            <v>7.2619999999999996</v>
          </cell>
          <cell r="R103">
            <v>0</v>
          </cell>
          <cell r="S103">
            <v>0</v>
          </cell>
          <cell r="T103">
            <v>61.405999999999992</v>
          </cell>
          <cell r="U103">
            <v>57.107579999999992</v>
          </cell>
          <cell r="V103">
            <v>2.5000000000000001E-3</v>
          </cell>
          <cell r="W103">
            <v>0</v>
          </cell>
          <cell r="X103">
            <v>-1.3999999999999999E-2</v>
          </cell>
          <cell r="Y103">
            <v>-2.5000000000000001E-2</v>
          </cell>
          <cell r="Z103">
            <v>7.0000000000000062E-2</v>
          </cell>
          <cell r="AA103">
            <v>1.4999999999999999E-2</v>
          </cell>
          <cell r="AB103">
            <v>0.01</v>
          </cell>
          <cell r="AC103">
            <v>0.1431267669172932</v>
          </cell>
          <cell r="AD103">
            <v>0</v>
          </cell>
          <cell r="AE103">
            <v>-0.51463999999999988</v>
          </cell>
          <cell r="AF103">
            <v>-0.21124999999999999</v>
          </cell>
          <cell r="AG103">
            <v>4.2984200000000028</v>
          </cell>
          <cell r="AH103">
            <v>0.86965857868020291</v>
          </cell>
          <cell r="AI103">
            <v>0.57684424242424237</v>
          </cell>
          <cell r="AJ103">
            <v>5.1621595880217406</v>
          </cell>
          <cell r="AK103">
            <v>62.269739588021736</v>
          </cell>
          <cell r="AL103" t="str">
            <v>1/13  Comb</v>
          </cell>
          <cell r="AM103">
            <v>0</v>
          </cell>
          <cell r="AN103" t="str">
            <v>2/30  KC</v>
          </cell>
          <cell r="AO103" t="str">
            <v xml:space="preserve">1/16OE  </v>
          </cell>
          <cell r="AP103" t="str">
            <v>2/20  Gas Mer</v>
          </cell>
          <cell r="AQ103">
            <v>0</v>
          </cell>
          <cell r="AR103">
            <v>0</v>
          </cell>
          <cell r="AS103">
            <v>96.5</v>
          </cell>
          <cell r="AT103">
            <v>0</v>
          </cell>
          <cell r="AU103">
            <v>118.5</v>
          </cell>
          <cell r="AV103">
            <v>77.75</v>
          </cell>
          <cell r="AW103">
            <v>174</v>
          </cell>
          <cell r="AX103">
            <v>0</v>
          </cell>
          <cell r="AY103">
            <v>0</v>
          </cell>
          <cell r="AZ103">
            <v>3.5473399999999997</v>
          </cell>
          <cell r="BA103">
            <v>1.001325</v>
          </cell>
          <cell r="BB103">
            <v>0.69461849999999992</v>
          </cell>
          <cell r="BC103">
            <v>1.2635879999999999</v>
          </cell>
          <cell r="BD103">
            <v>0</v>
          </cell>
          <cell r="BE103">
            <v>1.5166392218045111E-2</v>
          </cell>
          <cell r="BF103">
            <v>0</v>
          </cell>
          <cell r="BI103">
            <v>0</v>
          </cell>
          <cell r="BJ103">
            <v>9.2153154746192886E-2</v>
          </cell>
          <cell r="BK103">
            <v>6.1125156515151512E-2</v>
          </cell>
          <cell r="BL103">
            <v>0.1684447034793895</v>
          </cell>
          <cell r="BM103">
            <v>-3.5781691729323303E-3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-2.1741464467005072E-2</v>
          </cell>
          <cell r="BS103">
            <v>0</v>
          </cell>
          <cell r="BT103">
            <v>-2.5319633639937403E-2</v>
          </cell>
          <cell r="BU103">
            <v>108.70788202259371</v>
          </cell>
          <cell r="BV103">
            <v>-0.35406091370558374</v>
          </cell>
          <cell r="BW103">
            <v>108.35382110888813</v>
          </cell>
          <cell r="BX103">
            <v>116.89019572321904</v>
          </cell>
          <cell r="BY103">
            <v>-0.38071065989847713</v>
          </cell>
          <cell r="BZ103">
            <v>116.50948506332055</v>
          </cell>
          <cell r="CA103">
            <v>116.89019572321904</v>
          </cell>
          <cell r="CB103">
            <v>-0.44336730150248715</v>
          </cell>
          <cell r="CC103">
            <v>116.44682842171655</v>
          </cell>
          <cell r="CD103">
            <v>0.51463999999999988</v>
          </cell>
          <cell r="CE103">
            <v>200</v>
          </cell>
          <cell r="CF103">
            <v>1.802352682428497</v>
          </cell>
          <cell r="CG103">
            <v>0.21124999999999999</v>
          </cell>
          <cell r="CH103">
            <v>140</v>
          </cell>
          <cell r="CI103">
            <v>0.51788221458517425</v>
          </cell>
          <cell r="CJ103">
            <v>2.3202348970136715</v>
          </cell>
          <cell r="CK103">
            <v>0.5793276479234456</v>
          </cell>
          <cell r="CL103">
            <v>0.13316971232190192</v>
          </cell>
          <cell r="CM103">
            <v>2.903225806451613</v>
          </cell>
          <cell r="CN103">
            <v>3.6157231666969603</v>
          </cell>
          <cell r="CO103">
            <v>1.2037141129076038E-2</v>
          </cell>
          <cell r="CP103">
            <v>1.2795698924731185</v>
          </cell>
          <cell r="CQ103">
            <v>1.2916070336021945</v>
          </cell>
          <cell r="CR103">
            <v>14.66</v>
          </cell>
          <cell r="CS103">
            <v>9.98</v>
          </cell>
          <cell r="CT103">
            <v>47.86</v>
          </cell>
          <cell r="CU103">
            <v>0</v>
          </cell>
          <cell r="CV103">
            <v>196.17439351902937</v>
          </cell>
        </row>
        <row r="104">
          <cell r="K104" t="str">
            <v>Export3rd New Buyer00Bath0x0L</v>
          </cell>
          <cell r="L104">
            <v>0</v>
          </cell>
          <cell r="M104">
            <v>415.87</v>
          </cell>
          <cell r="N104">
            <v>0</v>
          </cell>
          <cell r="O104">
            <v>71.28</v>
          </cell>
          <cell r="P104">
            <v>67.712000000000003</v>
          </cell>
          <cell r="Q104">
            <v>36.33</v>
          </cell>
          <cell r="R104">
            <v>0</v>
          </cell>
          <cell r="S104">
            <v>0</v>
          </cell>
          <cell r="T104">
            <v>591.19200000000001</v>
          </cell>
          <cell r="U104">
            <v>591.19200000000001</v>
          </cell>
          <cell r="V104">
            <v>0</v>
          </cell>
          <cell r="W104">
            <v>0</v>
          </cell>
          <cell r="X104">
            <v>-1.3999999999999999E-2</v>
          </cell>
          <cell r="Y104">
            <v>-2.5000000000000001E-2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-5.8221799999999995</v>
          </cell>
          <cell r="AF104">
            <v>-1.782</v>
          </cell>
          <cell r="AG104">
            <v>0</v>
          </cell>
          <cell r="AH104">
            <v>0</v>
          </cell>
          <cell r="AI104">
            <v>0</v>
          </cell>
          <cell r="AJ104">
            <v>-7.6041799999999995</v>
          </cell>
          <cell r="AK104">
            <v>583.58781999999997</v>
          </cell>
          <cell r="AL104" t="str">
            <v>1/13  Comb</v>
          </cell>
          <cell r="AM104">
            <v>0</v>
          </cell>
          <cell r="AN104" t="str">
            <v>2/30  KC</v>
          </cell>
          <cell r="AO104" t="str">
            <v xml:space="preserve">1/16OE  </v>
          </cell>
          <cell r="AP104" t="str">
            <v>2/20  Gas Mer</v>
          </cell>
          <cell r="AQ104">
            <v>0</v>
          </cell>
          <cell r="AR104">
            <v>0</v>
          </cell>
          <cell r="AS104">
            <v>96.5</v>
          </cell>
          <cell r="AT104">
            <v>0</v>
          </cell>
          <cell r="AU104">
            <v>118.5</v>
          </cell>
          <cell r="AV104">
            <v>77.75</v>
          </cell>
          <cell r="AW104">
            <v>174</v>
          </cell>
          <cell r="AX104">
            <v>0</v>
          </cell>
          <cell r="AY104">
            <v>0</v>
          </cell>
          <cell r="AZ104">
            <v>40.131455000000003</v>
          </cell>
          <cell r="BA104">
            <v>8.4466800000000006</v>
          </cell>
          <cell r="BB104">
            <v>5.264608</v>
          </cell>
          <cell r="BC104">
            <v>6.3214199999999998</v>
          </cell>
          <cell r="BD104">
            <v>0</v>
          </cell>
          <cell r="BE104">
            <v>0</v>
          </cell>
          <cell r="BF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101.7675526732432</v>
          </cell>
          <cell r="BV104">
            <v>0</v>
          </cell>
          <cell r="BW104">
            <v>101.7675526732432</v>
          </cell>
          <cell r="BX104">
            <v>101.7675526732432</v>
          </cell>
          <cell r="BY104">
            <v>0</v>
          </cell>
          <cell r="BZ104">
            <v>101.7675526732432</v>
          </cell>
          <cell r="CA104">
            <v>101.7675526732432</v>
          </cell>
          <cell r="CB104">
            <v>0</v>
          </cell>
          <cell r="CC104">
            <v>101.7675526732432</v>
          </cell>
          <cell r="CD104">
            <v>5.8221799999999995</v>
          </cell>
          <cell r="CE104">
            <v>200</v>
          </cell>
          <cell r="CF104">
            <v>1.9696409964952162</v>
          </cell>
          <cell r="CG104">
            <v>1.782</v>
          </cell>
          <cell r="CH104">
            <v>140</v>
          </cell>
          <cell r="CI104">
            <v>0.42199488491048598</v>
          </cell>
          <cell r="CJ104">
            <v>2.3916358814057022</v>
          </cell>
          <cell r="CK104">
            <v>0.63309889173060518</v>
          </cell>
          <cell r="CL104">
            <v>0.10851297040555352</v>
          </cell>
          <cell r="CM104">
            <v>2.6999999999999997</v>
          </cell>
          <cell r="CN104">
            <v>3.4416118621361584</v>
          </cell>
          <cell r="CO104">
            <v>1.315438808373591E-2</v>
          </cell>
          <cell r="CP104">
            <v>1.1900000000000002</v>
          </cell>
          <cell r="CQ104">
            <v>1.2031543880837361</v>
          </cell>
          <cell r="CR104">
            <v>1.21</v>
          </cell>
          <cell r="CS104">
            <v>9.81</v>
          </cell>
          <cell r="CT104">
            <v>0</v>
          </cell>
          <cell r="CU104">
            <v>0</v>
          </cell>
          <cell r="CV104">
            <v>119.82395480486879</v>
          </cell>
        </row>
        <row r="105">
          <cell r="K105" t="str">
            <v>Export3rd New Buyer00Bath0x0M</v>
          </cell>
          <cell r="L105">
            <v>0</v>
          </cell>
          <cell r="M105">
            <v>415.87</v>
          </cell>
          <cell r="N105">
            <v>0</v>
          </cell>
          <cell r="O105">
            <v>71.28</v>
          </cell>
          <cell r="P105">
            <v>67.712000000000003</v>
          </cell>
          <cell r="Q105">
            <v>36.33</v>
          </cell>
          <cell r="R105">
            <v>0</v>
          </cell>
          <cell r="S105">
            <v>0</v>
          </cell>
          <cell r="T105">
            <v>591.19200000000001</v>
          </cell>
          <cell r="U105">
            <v>591.19200000000001</v>
          </cell>
          <cell r="V105">
            <v>0</v>
          </cell>
          <cell r="W105">
            <v>0</v>
          </cell>
          <cell r="X105">
            <v>-1.3999999999999999E-2</v>
          </cell>
          <cell r="Y105">
            <v>-2.5000000000000001E-2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-5.8221799999999995</v>
          </cell>
          <cell r="AF105">
            <v>-1.782</v>
          </cell>
          <cell r="AG105">
            <v>0</v>
          </cell>
          <cell r="AH105">
            <v>0</v>
          </cell>
          <cell r="AI105">
            <v>0</v>
          </cell>
          <cell r="AJ105">
            <v>-7.6041799999999995</v>
          </cell>
          <cell r="AK105">
            <v>583.58781999999997</v>
          </cell>
          <cell r="AL105" t="str">
            <v>1/13  Comb</v>
          </cell>
          <cell r="AM105">
            <v>0</v>
          </cell>
          <cell r="AN105" t="str">
            <v>2/30  KC</v>
          </cell>
          <cell r="AO105" t="str">
            <v xml:space="preserve">1/16OE  </v>
          </cell>
          <cell r="AP105" t="str">
            <v>2/20  Gas Mer</v>
          </cell>
          <cell r="AQ105">
            <v>0</v>
          </cell>
          <cell r="AR105">
            <v>0</v>
          </cell>
          <cell r="AS105">
            <v>96.5</v>
          </cell>
          <cell r="AT105">
            <v>0</v>
          </cell>
          <cell r="AU105">
            <v>118.5</v>
          </cell>
          <cell r="AV105">
            <v>77.75</v>
          </cell>
          <cell r="AW105">
            <v>174</v>
          </cell>
          <cell r="AX105">
            <v>0</v>
          </cell>
          <cell r="AY105">
            <v>0</v>
          </cell>
          <cell r="AZ105">
            <v>40.131455000000003</v>
          </cell>
          <cell r="BA105">
            <v>8.4466800000000006</v>
          </cell>
          <cell r="BB105">
            <v>5.264608</v>
          </cell>
          <cell r="BC105">
            <v>6.3214199999999998</v>
          </cell>
          <cell r="BD105">
            <v>0</v>
          </cell>
          <cell r="BE105">
            <v>0</v>
          </cell>
          <cell r="BF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101.7675526732432</v>
          </cell>
          <cell r="BV105">
            <v>0</v>
          </cell>
          <cell r="BW105">
            <v>101.7675526732432</v>
          </cell>
          <cell r="BX105">
            <v>101.7675526732432</v>
          </cell>
          <cell r="BY105">
            <v>0</v>
          </cell>
          <cell r="BZ105">
            <v>101.7675526732432</v>
          </cell>
          <cell r="CA105">
            <v>101.7675526732432</v>
          </cell>
          <cell r="CB105">
            <v>0</v>
          </cell>
          <cell r="CC105">
            <v>101.7675526732432</v>
          </cell>
          <cell r="CD105">
            <v>5.8221799999999995</v>
          </cell>
          <cell r="CE105">
            <v>200</v>
          </cell>
          <cell r="CF105">
            <v>1.9696409964952162</v>
          </cell>
          <cell r="CG105">
            <v>1.782</v>
          </cell>
          <cell r="CH105">
            <v>140</v>
          </cell>
          <cell r="CI105">
            <v>0.42199488491048598</v>
          </cell>
          <cell r="CJ105">
            <v>2.3916358814057022</v>
          </cell>
          <cell r="CK105">
            <v>0.63309889173060518</v>
          </cell>
          <cell r="CL105">
            <v>0.10851297040555352</v>
          </cell>
          <cell r="CM105">
            <v>2.6999999999999997</v>
          </cell>
          <cell r="CN105">
            <v>3.4416118621361584</v>
          </cell>
          <cell r="CO105">
            <v>1.315438808373591E-2</v>
          </cell>
          <cell r="CP105">
            <v>1.1900000000000002</v>
          </cell>
          <cell r="CQ105">
            <v>1.2031543880837361</v>
          </cell>
          <cell r="CR105">
            <v>4.22</v>
          </cell>
          <cell r="CS105">
            <v>9.7200000000000006</v>
          </cell>
          <cell r="CT105">
            <v>0</v>
          </cell>
          <cell r="CU105">
            <v>0</v>
          </cell>
          <cell r="CV105">
            <v>122.74395480486879</v>
          </cell>
        </row>
        <row r="106">
          <cell r="K106" t="str">
            <v>Export3rd New Buyer00Bath0x0D</v>
          </cell>
          <cell r="L106">
            <v>0</v>
          </cell>
          <cell r="M106">
            <v>415.87</v>
          </cell>
          <cell r="N106">
            <v>0</v>
          </cell>
          <cell r="O106">
            <v>71.28</v>
          </cell>
          <cell r="P106">
            <v>67.712000000000003</v>
          </cell>
          <cell r="Q106">
            <v>36.33</v>
          </cell>
          <cell r="R106">
            <v>0</v>
          </cell>
          <cell r="S106">
            <v>0</v>
          </cell>
          <cell r="T106">
            <v>591.19200000000001</v>
          </cell>
          <cell r="U106">
            <v>591.19200000000001</v>
          </cell>
          <cell r="V106">
            <v>0</v>
          </cell>
          <cell r="W106">
            <v>0</v>
          </cell>
          <cell r="X106">
            <v>-1.3999999999999999E-2</v>
          </cell>
          <cell r="Y106">
            <v>-2.5000000000000001E-2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-5.8221799999999995</v>
          </cell>
          <cell r="AF106">
            <v>-1.782</v>
          </cell>
          <cell r="AG106">
            <v>0</v>
          </cell>
          <cell r="AH106">
            <v>0</v>
          </cell>
          <cell r="AI106">
            <v>0</v>
          </cell>
          <cell r="AJ106">
            <v>-7.6041799999999995</v>
          </cell>
          <cell r="AK106">
            <v>583.58781999999997</v>
          </cell>
          <cell r="AL106" t="str">
            <v>1/13  Comb</v>
          </cell>
          <cell r="AM106">
            <v>0</v>
          </cell>
          <cell r="AN106" t="str">
            <v>2/30  KC</v>
          </cell>
          <cell r="AO106" t="str">
            <v xml:space="preserve">1/16OE  </v>
          </cell>
          <cell r="AP106" t="str">
            <v>2/20  Gas Mer</v>
          </cell>
          <cell r="AQ106">
            <v>0</v>
          </cell>
          <cell r="AR106">
            <v>0</v>
          </cell>
          <cell r="AS106">
            <v>96.5</v>
          </cell>
          <cell r="AT106">
            <v>0</v>
          </cell>
          <cell r="AU106">
            <v>118.5</v>
          </cell>
          <cell r="AV106">
            <v>77.75</v>
          </cell>
          <cell r="AW106">
            <v>174</v>
          </cell>
          <cell r="AX106">
            <v>0</v>
          </cell>
          <cell r="AY106">
            <v>0</v>
          </cell>
          <cell r="AZ106">
            <v>40.131455000000003</v>
          </cell>
          <cell r="BA106">
            <v>8.4466800000000006</v>
          </cell>
          <cell r="BB106">
            <v>5.264608</v>
          </cell>
          <cell r="BC106">
            <v>6.3214199999999998</v>
          </cell>
          <cell r="BD106">
            <v>0</v>
          </cell>
          <cell r="BE106">
            <v>0</v>
          </cell>
          <cell r="BF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101.7675526732432</v>
          </cell>
          <cell r="BV106">
            <v>0</v>
          </cell>
          <cell r="BW106">
            <v>101.7675526732432</v>
          </cell>
          <cell r="BX106">
            <v>101.7675526732432</v>
          </cell>
          <cell r="BY106">
            <v>0</v>
          </cell>
          <cell r="BZ106">
            <v>101.7675526732432</v>
          </cell>
          <cell r="CA106">
            <v>101.7675526732432</v>
          </cell>
          <cell r="CB106">
            <v>0</v>
          </cell>
          <cell r="CC106">
            <v>101.7675526732432</v>
          </cell>
          <cell r="CD106">
            <v>5.8221799999999995</v>
          </cell>
          <cell r="CE106">
            <v>200</v>
          </cell>
          <cell r="CF106">
            <v>1.9696409964952162</v>
          </cell>
          <cell r="CG106">
            <v>1.782</v>
          </cell>
          <cell r="CH106">
            <v>140</v>
          </cell>
          <cell r="CI106">
            <v>0.42199488491048598</v>
          </cell>
          <cell r="CJ106">
            <v>2.3916358814057022</v>
          </cell>
          <cell r="CK106">
            <v>0.63309889173060518</v>
          </cell>
          <cell r="CL106">
            <v>0.10851297040555352</v>
          </cell>
          <cell r="CM106">
            <v>2.6999999999999997</v>
          </cell>
          <cell r="CN106">
            <v>3.4416118621361584</v>
          </cell>
          <cell r="CO106">
            <v>1.315438808373591E-2</v>
          </cell>
          <cell r="CP106">
            <v>1.1900000000000002</v>
          </cell>
          <cell r="CQ106">
            <v>1.2031543880837361</v>
          </cell>
          <cell r="CR106">
            <v>14.66</v>
          </cell>
          <cell r="CS106">
            <v>9.98</v>
          </cell>
          <cell r="CT106">
            <v>0</v>
          </cell>
          <cell r="CU106">
            <v>0</v>
          </cell>
          <cell r="CV106">
            <v>133.44395480486878</v>
          </cell>
        </row>
        <row r="107">
          <cell r="CN107">
            <v>0</v>
          </cell>
          <cell r="CQ107">
            <v>0</v>
          </cell>
          <cell r="CV107">
            <v>0</v>
          </cell>
        </row>
        <row r="108">
          <cell r="CN108">
            <v>0</v>
          </cell>
          <cell r="CQ108">
            <v>0</v>
          </cell>
          <cell r="CV108">
            <v>0</v>
          </cell>
        </row>
        <row r="109">
          <cell r="K109" t="str">
            <v>DomesticWIL-VapiField Crest0Bath76x147L</v>
          </cell>
          <cell r="M109">
            <v>584.72</v>
          </cell>
          <cell r="N109">
            <v>0</v>
          </cell>
          <cell r="O109">
            <v>94.18</v>
          </cell>
          <cell r="P109">
            <v>93.66</v>
          </cell>
          <cell r="Q109">
            <v>51.9</v>
          </cell>
          <cell r="R109">
            <v>0</v>
          </cell>
          <cell r="S109">
            <v>0</v>
          </cell>
          <cell r="T109">
            <v>824.46</v>
          </cell>
          <cell r="U109">
            <v>824.46</v>
          </cell>
          <cell r="AA109">
            <v>1.4999999999999999E-2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12.555228426395939</v>
          </cell>
          <cell r="AI109">
            <v>0</v>
          </cell>
          <cell r="AJ109">
            <v>12.555228426395939</v>
          </cell>
          <cell r="AK109">
            <v>837.01522842639599</v>
          </cell>
          <cell r="AL109" t="str">
            <v>2/20  Combpima</v>
          </cell>
          <cell r="AM109">
            <v>0</v>
          </cell>
          <cell r="AN109" t="str">
            <v>2/24  KC</v>
          </cell>
          <cell r="AO109" t="str">
            <v xml:space="preserve">1/16OE  </v>
          </cell>
          <cell r="AP109" t="str">
            <v>2/16  KC</v>
          </cell>
          <cell r="AQ109">
            <v>0</v>
          </cell>
          <cell r="AR109">
            <v>0</v>
          </cell>
          <cell r="AS109">
            <v>143.07</v>
          </cell>
          <cell r="AT109">
            <v>0</v>
          </cell>
          <cell r="AU109">
            <v>107.5</v>
          </cell>
          <cell r="AV109">
            <v>77.75</v>
          </cell>
          <cell r="AW109">
            <v>97.5</v>
          </cell>
          <cell r="AX109">
            <v>0</v>
          </cell>
          <cell r="AY109">
            <v>0</v>
          </cell>
          <cell r="AZ109">
            <v>83.655890400000004</v>
          </cell>
          <cell r="BA109">
            <v>10.12435</v>
          </cell>
          <cell r="BB109">
            <v>7.2820649999999993</v>
          </cell>
          <cell r="BC109">
            <v>5.0602499999999999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I109">
            <v>0</v>
          </cell>
          <cell r="BJ109">
            <v>1.6160795238578678</v>
          </cell>
          <cell r="BK109">
            <v>0</v>
          </cell>
          <cell r="BL109">
            <v>1.6160795238578678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-0.31388071065989848</v>
          </cell>
          <cell r="BS109">
            <v>0</v>
          </cell>
          <cell r="BT109">
            <v>-0.31388071065989848</v>
          </cell>
          <cell r="BU109">
            <v>130.67781932884296</v>
          </cell>
          <cell r="BV109">
            <v>-0.38071065989847713</v>
          </cell>
          <cell r="BW109">
            <v>130.29710866894447</v>
          </cell>
          <cell r="BX109">
            <v>130.67781932884296</v>
          </cell>
          <cell r="BY109">
            <v>-0.38071065989847713</v>
          </cell>
          <cell r="BZ109">
            <v>130.29710866894447</v>
          </cell>
          <cell r="CA109">
            <v>130.67781932884296</v>
          </cell>
          <cell r="CB109">
            <v>-0.38071065989847713</v>
          </cell>
          <cell r="CC109">
            <v>130.29710866894447</v>
          </cell>
          <cell r="CD109">
            <v>0</v>
          </cell>
          <cell r="CE109">
            <v>200</v>
          </cell>
          <cell r="CF109">
            <v>0</v>
          </cell>
          <cell r="CG109">
            <v>0</v>
          </cell>
          <cell r="CH109">
            <v>140</v>
          </cell>
          <cell r="CI109">
            <v>0</v>
          </cell>
          <cell r="CJ109">
            <v>0</v>
          </cell>
          <cell r="CK109">
            <v>0.63829415617495078</v>
          </cell>
          <cell r="CL109">
            <v>0.10280911141838293</v>
          </cell>
          <cell r="CM109">
            <v>2.6999999999999997</v>
          </cell>
          <cell r="CN109">
            <v>3.4411032675933333</v>
          </cell>
          <cell r="CO109">
            <v>1.3262334133857313E-2</v>
          </cell>
          <cell r="CP109">
            <v>1.1900000000000002</v>
          </cell>
          <cell r="CQ109">
            <v>1.2032623341338575</v>
          </cell>
          <cell r="CT109">
            <v>0.5</v>
          </cell>
          <cell r="CV109">
            <v>135.44147427067165</v>
          </cell>
        </row>
        <row r="110">
          <cell r="K110" t="str">
            <v>DomesticWIL-VapiField Crest0Hand41x76M</v>
          </cell>
          <cell r="M110">
            <v>144.19</v>
          </cell>
          <cell r="N110">
            <v>0</v>
          </cell>
          <cell r="O110">
            <v>27.1</v>
          </cell>
          <cell r="P110">
            <v>30.62</v>
          </cell>
          <cell r="Q110">
            <v>20.71</v>
          </cell>
          <cell r="R110">
            <v>0</v>
          </cell>
          <cell r="S110">
            <v>0</v>
          </cell>
          <cell r="T110">
            <v>222.62</v>
          </cell>
          <cell r="U110">
            <v>222.62</v>
          </cell>
          <cell r="AA110">
            <v>1.4999999999999999E-2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3.3901522842639595</v>
          </cell>
          <cell r="AI110">
            <v>0</v>
          </cell>
          <cell r="AJ110">
            <v>3.3901522842639595</v>
          </cell>
          <cell r="AK110">
            <v>226.01015228426397</v>
          </cell>
          <cell r="AL110" t="str">
            <v>2/20  Combpima</v>
          </cell>
          <cell r="AM110">
            <v>0</v>
          </cell>
          <cell r="AN110" t="str">
            <v>2/24  KC</v>
          </cell>
          <cell r="AO110" t="str">
            <v xml:space="preserve">1/16OE  </v>
          </cell>
          <cell r="AP110" t="str">
            <v>2/16  KC</v>
          </cell>
          <cell r="AQ110">
            <v>0</v>
          </cell>
          <cell r="AR110">
            <v>0</v>
          </cell>
          <cell r="AS110">
            <v>143.07</v>
          </cell>
          <cell r="AT110">
            <v>0</v>
          </cell>
          <cell r="AU110">
            <v>107.5</v>
          </cell>
          <cell r="AV110">
            <v>77.75</v>
          </cell>
          <cell r="AW110">
            <v>97.5</v>
          </cell>
          <cell r="AX110">
            <v>0</v>
          </cell>
          <cell r="AY110">
            <v>0</v>
          </cell>
          <cell r="AZ110">
            <v>20.629263299999998</v>
          </cell>
          <cell r="BA110">
            <v>2.9132500000000001</v>
          </cell>
          <cell r="BB110">
            <v>2.3807049999999998</v>
          </cell>
          <cell r="BC110">
            <v>2.019225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I110">
            <v>0</v>
          </cell>
          <cell r="BJ110">
            <v>0.42551944111675127</v>
          </cell>
          <cell r="BK110">
            <v>0</v>
          </cell>
          <cell r="BL110">
            <v>0.42551944111675127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-8.475380710659898E-2</v>
          </cell>
          <cell r="BS110">
            <v>0</v>
          </cell>
          <cell r="BT110">
            <v>-8.475380710659898E-2</v>
          </cell>
          <cell r="BU110">
            <v>127.42773668635679</v>
          </cell>
          <cell r="BV110">
            <v>-0.38071065989847713</v>
          </cell>
          <cell r="BW110">
            <v>127.04702602645831</v>
          </cell>
          <cell r="BX110">
            <v>127.42773668635679</v>
          </cell>
          <cell r="BY110">
            <v>-0.38071065989847713</v>
          </cell>
          <cell r="BZ110">
            <v>127.04702602645831</v>
          </cell>
          <cell r="CA110">
            <v>127.42773668635679</v>
          </cell>
          <cell r="CB110">
            <v>-0.38071065989847713</v>
          </cell>
          <cell r="CC110">
            <v>127.04702602645831</v>
          </cell>
          <cell r="CD110">
            <v>0</v>
          </cell>
          <cell r="CE110">
            <v>200</v>
          </cell>
          <cell r="CF110">
            <v>0</v>
          </cell>
          <cell r="CG110">
            <v>0</v>
          </cell>
          <cell r="CH110">
            <v>140</v>
          </cell>
          <cell r="CI110">
            <v>0</v>
          </cell>
          <cell r="CJ110">
            <v>0</v>
          </cell>
          <cell r="CK110">
            <v>0.58292606234839628</v>
          </cell>
          <cell r="CL110">
            <v>0.10955888958763813</v>
          </cell>
          <cell r="CM110">
            <v>2.6999999999999997</v>
          </cell>
          <cell r="CN110">
            <v>3.3924849519360341</v>
          </cell>
          <cell r="CO110">
            <v>1.2111908184350014E-2</v>
          </cell>
          <cell r="CP110">
            <v>1.1900000000000002</v>
          </cell>
          <cell r="CQ110">
            <v>1.2021119081843501</v>
          </cell>
          <cell r="CT110">
            <v>0.5</v>
          </cell>
          <cell r="CV110">
            <v>132.14162288657869</v>
          </cell>
        </row>
        <row r="111">
          <cell r="K111" t="str">
            <v>DomesticWIL-VapiField Crest0Wash33x33D</v>
          </cell>
          <cell r="M111">
            <v>47.66</v>
          </cell>
          <cell r="N111">
            <v>0</v>
          </cell>
          <cell r="O111">
            <v>11.09</v>
          </cell>
          <cell r="P111">
            <v>11.13</v>
          </cell>
          <cell r="Q111">
            <v>8.86</v>
          </cell>
          <cell r="R111">
            <v>0</v>
          </cell>
          <cell r="S111">
            <v>0</v>
          </cell>
          <cell r="T111">
            <v>78.739999999999995</v>
          </cell>
          <cell r="U111">
            <v>78.739999999999995</v>
          </cell>
          <cell r="AA111">
            <v>1.4999999999999999E-2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1.1990862944162435</v>
          </cell>
          <cell r="AI111">
            <v>0</v>
          </cell>
          <cell r="AJ111">
            <v>1.1990862944162435</v>
          </cell>
          <cell r="AK111">
            <v>79.939086294416242</v>
          </cell>
          <cell r="AL111" t="str">
            <v>2/20  Combpima</v>
          </cell>
          <cell r="AM111">
            <v>0</v>
          </cell>
          <cell r="AN111" t="str">
            <v>2/24  KC</v>
          </cell>
          <cell r="AO111" t="str">
            <v xml:space="preserve">1/16OE  </v>
          </cell>
          <cell r="AP111" t="str">
            <v>2/16  KC</v>
          </cell>
          <cell r="AQ111">
            <v>0</v>
          </cell>
          <cell r="AR111">
            <v>0</v>
          </cell>
          <cell r="AS111">
            <v>143.07</v>
          </cell>
          <cell r="AT111">
            <v>0</v>
          </cell>
          <cell r="AU111">
            <v>107.5</v>
          </cell>
          <cell r="AV111">
            <v>77.75</v>
          </cell>
          <cell r="AW111">
            <v>97.5</v>
          </cell>
          <cell r="AX111">
            <v>0</v>
          </cell>
          <cell r="AY111">
            <v>0</v>
          </cell>
          <cell r="AZ111">
            <v>6.818716199999999</v>
          </cell>
          <cell r="BA111">
            <v>1.192175</v>
          </cell>
          <cell r="BB111">
            <v>0.86535750000000011</v>
          </cell>
          <cell r="BC111">
            <v>0.8638499999999999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I111">
            <v>0</v>
          </cell>
          <cell r="BJ111">
            <v>0.14832637614213195</v>
          </cell>
          <cell r="BK111">
            <v>0</v>
          </cell>
          <cell r="BL111">
            <v>0.14832637614213195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-2.9977157360406084E-2</v>
          </cell>
          <cell r="BS111">
            <v>0</v>
          </cell>
          <cell r="BT111">
            <v>-2.9977157360406084E-2</v>
          </cell>
          <cell r="BU111">
            <v>125.58324963350434</v>
          </cell>
          <cell r="BV111">
            <v>-0.38071065989847708</v>
          </cell>
          <cell r="BW111">
            <v>125.20253897360585</v>
          </cell>
          <cell r="BX111">
            <v>125.58324963350434</v>
          </cell>
          <cell r="BY111">
            <v>-0.38071065989847708</v>
          </cell>
          <cell r="BZ111">
            <v>125.20253897360585</v>
          </cell>
          <cell r="CA111">
            <v>125.58324963350434</v>
          </cell>
          <cell r="CB111">
            <v>-0.38071065989847708</v>
          </cell>
          <cell r="CC111">
            <v>125.20253897360585</v>
          </cell>
          <cell r="CD111">
            <v>0</v>
          </cell>
          <cell r="CE111">
            <v>200</v>
          </cell>
          <cell r="CF111">
            <v>0</v>
          </cell>
          <cell r="CG111">
            <v>0</v>
          </cell>
          <cell r="CH111">
            <v>140</v>
          </cell>
          <cell r="CI111">
            <v>0</v>
          </cell>
          <cell r="CJ111">
            <v>0</v>
          </cell>
          <cell r="CK111">
            <v>0.54475488950977891</v>
          </cell>
          <cell r="CL111">
            <v>0.12675895351790703</v>
          </cell>
          <cell r="CM111">
            <v>2.6999999999999997</v>
          </cell>
          <cell r="CN111">
            <v>3.3715138430276856</v>
          </cell>
          <cell r="CO111">
            <v>1.1318796037592076E-2</v>
          </cell>
          <cell r="CP111">
            <v>1.1900000000000002</v>
          </cell>
          <cell r="CQ111">
            <v>1.2013187960375922</v>
          </cell>
          <cell r="CT111">
            <v>0.5</v>
          </cell>
          <cell r="CV111">
            <v>130.27537161267114</v>
          </cell>
        </row>
        <row r="112">
          <cell r="K112" t="str">
            <v>DomesticZucchiBathrobe0Bathrobe285x100M</v>
          </cell>
          <cell r="M112">
            <v>801.34</v>
          </cell>
          <cell r="N112">
            <v>0</v>
          </cell>
          <cell r="O112">
            <v>264.73</v>
          </cell>
          <cell r="P112">
            <v>249.28</v>
          </cell>
          <cell r="Q112">
            <v>0</v>
          </cell>
          <cell r="R112">
            <v>0</v>
          </cell>
          <cell r="S112">
            <v>0</v>
          </cell>
          <cell r="T112">
            <v>1315.3500000000001</v>
          </cell>
          <cell r="U112">
            <v>1315.3500000000001</v>
          </cell>
          <cell r="AA112">
            <v>1.4999999999999999E-2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20.030710659898478</v>
          </cell>
          <cell r="AI112">
            <v>0</v>
          </cell>
          <cell r="AJ112">
            <v>20.030710659898478</v>
          </cell>
          <cell r="AK112">
            <v>1335.3807106598986</v>
          </cell>
          <cell r="AL112" t="str">
            <v>1/16  KC</v>
          </cell>
          <cell r="AM112">
            <v>0</v>
          </cell>
          <cell r="AN112" t="str">
            <v>2/20  KC</v>
          </cell>
          <cell r="AO112" t="str">
            <v xml:space="preserve">1/16OE  </v>
          </cell>
          <cell r="AP112">
            <v>0</v>
          </cell>
          <cell r="AQ112">
            <v>0</v>
          </cell>
          <cell r="AR112">
            <v>0</v>
          </cell>
          <cell r="AS112">
            <v>88.5</v>
          </cell>
          <cell r="AT112">
            <v>0</v>
          </cell>
          <cell r="AU112">
            <v>107.5</v>
          </cell>
          <cell r="AV112">
            <v>77.75</v>
          </cell>
          <cell r="AW112">
            <v>0</v>
          </cell>
          <cell r="AX112">
            <v>0</v>
          </cell>
          <cell r="AY112">
            <v>0</v>
          </cell>
          <cell r="AZ112">
            <v>70.918589999999995</v>
          </cell>
          <cell r="BA112">
            <v>28.458475000000004</v>
          </cell>
          <cell r="BB112">
            <v>19.381520000000002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I112">
            <v>0</v>
          </cell>
          <cell r="BJ112">
            <v>1.8085063705583757</v>
          </cell>
          <cell r="BK112">
            <v>0</v>
          </cell>
          <cell r="BL112">
            <v>1.8085063705583757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-0.50076776649746191</v>
          </cell>
          <cell r="BS112">
            <v>0</v>
          </cell>
          <cell r="BT112">
            <v>-0.50076776649746191</v>
          </cell>
          <cell r="BU112">
            <v>91.661604417499802</v>
          </cell>
          <cell r="BV112">
            <v>-0.38071065989847708</v>
          </cell>
          <cell r="BW112">
            <v>91.280893757601319</v>
          </cell>
          <cell r="BX112">
            <v>91.661604417499802</v>
          </cell>
          <cell r="BY112">
            <v>-0.38071065989847708</v>
          </cell>
          <cell r="BZ112">
            <v>91.280893757601319</v>
          </cell>
          <cell r="CA112">
            <v>91.661604417499802</v>
          </cell>
          <cell r="CB112">
            <v>-0.38071065989847708</v>
          </cell>
          <cell r="CC112">
            <v>91.280893757601319</v>
          </cell>
          <cell r="CD112">
            <v>0</v>
          </cell>
          <cell r="CE112">
            <v>200</v>
          </cell>
          <cell r="CF112">
            <v>0</v>
          </cell>
          <cell r="CG112">
            <v>0</v>
          </cell>
          <cell r="CH112">
            <v>140</v>
          </cell>
          <cell r="CI112">
            <v>0</v>
          </cell>
          <cell r="CJ112">
            <v>0</v>
          </cell>
          <cell r="CK112">
            <v>0.54829969209716034</v>
          </cell>
          <cell r="CL112">
            <v>0.18113581936366746</v>
          </cell>
          <cell r="CM112">
            <v>2.6999999999999997</v>
          </cell>
          <cell r="CN112">
            <v>3.4294355114608273</v>
          </cell>
          <cell r="CO112">
            <v>1.1392449158018779E-2</v>
          </cell>
          <cell r="CP112">
            <v>1.1900000000000002</v>
          </cell>
          <cell r="CQ112">
            <v>1.201392449158019</v>
          </cell>
          <cell r="CR112">
            <v>4.72</v>
          </cell>
          <cell r="CS112">
            <v>10.220000000000001</v>
          </cell>
          <cell r="CT112">
            <v>0.5</v>
          </cell>
          <cell r="CU112">
            <v>0</v>
          </cell>
          <cell r="CV112">
            <v>111.35172171822016</v>
          </cell>
        </row>
        <row r="113">
          <cell r="K113" t="str">
            <v>DomesticWIL-VapiKohls Sonama0Bath76x147L</v>
          </cell>
          <cell r="M113">
            <v>584.72</v>
          </cell>
          <cell r="N113">
            <v>0</v>
          </cell>
          <cell r="O113">
            <v>94.18</v>
          </cell>
          <cell r="P113">
            <v>93.66</v>
          </cell>
          <cell r="Q113">
            <v>51.9</v>
          </cell>
          <cell r="R113">
            <v>0</v>
          </cell>
          <cell r="S113">
            <v>0</v>
          </cell>
          <cell r="T113">
            <v>824.46</v>
          </cell>
          <cell r="U113">
            <v>824.46</v>
          </cell>
          <cell r="AA113">
            <v>1.4999999999999999E-2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12.555228426395939</v>
          </cell>
          <cell r="AI113">
            <v>0</v>
          </cell>
          <cell r="AJ113">
            <v>12.555228426395939</v>
          </cell>
          <cell r="AK113">
            <v>837.01522842639599</v>
          </cell>
          <cell r="AL113" t="str">
            <v>2/20  Combpima</v>
          </cell>
          <cell r="AM113">
            <v>0</v>
          </cell>
          <cell r="AN113" t="str">
            <v>2/24  KC</v>
          </cell>
          <cell r="AO113" t="str">
            <v xml:space="preserve">1/16OE  </v>
          </cell>
          <cell r="AP113" t="str">
            <v>2/16  KC</v>
          </cell>
          <cell r="AQ113">
            <v>0</v>
          </cell>
          <cell r="AR113">
            <v>0</v>
          </cell>
          <cell r="AS113">
            <v>143.07</v>
          </cell>
          <cell r="AT113">
            <v>0</v>
          </cell>
          <cell r="AU113">
            <v>107.5</v>
          </cell>
          <cell r="AV113">
            <v>77.75</v>
          </cell>
          <cell r="AW113">
            <v>97.5</v>
          </cell>
          <cell r="AX113">
            <v>0</v>
          </cell>
          <cell r="AY113">
            <v>0</v>
          </cell>
          <cell r="AZ113">
            <v>83.655890400000004</v>
          </cell>
          <cell r="BA113">
            <v>10.12435</v>
          </cell>
          <cell r="BB113">
            <v>7.2820649999999993</v>
          </cell>
          <cell r="BC113">
            <v>5.0602499999999999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I113">
            <v>0</v>
          </cell>
          <cell r="BJ113">
            <v>1.6160795238578678</v>
          </cell>
          <cell r="BK113">
            <v>0</v>
          </cell>
          <cell r="BL113">
            <v>1.6160795238578678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-0.31388071065989848</v>
          </cell>
          <cell r="BS113">
            <v>0</v>
          </cell>
          <cell r="BT113">
            <v>-0.31388071065989848</v>
          </cell>
          <cell r="BU113">
            <v>130.67781932884296</v>
          </cell>
          <cell r="BV113">
            <v>-0.38071065989847713</v>
          </cell>
          <cell r="BW113">
            <v>130.29710866894447</v>
          </cell>
          <cell r="BX113">
            <v>130.67781932884296</v>
          </cell>
          <cell r="BY113">
            <v>-0.38071065989847713</v>
          </cell>
          <cell r="BZ113">
            <v>130.29710866894447</v>
          </cell>
          <cell r="CA113">
            <v>130.67781932884296</v>
          </cell>
          <cell r="CB113">
            <v>-0.38071065989847713</v>
          </cell>
          <cell r="CC113">
            <v>130.29710866894447</v>
          </cell>
          <cell r="CD113">
            <v>0</v>
          </cell>
          <cell r="CE113">
            <v>200</v>
          </cell>
          <cell r="CF113">
            <v>0</v>
          </cell>
          <cell r="CG113">
            <v>0</v>
          </cell>
          <cell r="CH113">
            <v>140</v>
          </cell>
          <cell r="CI113">
            <v>0</v>
          </cell>
          <cell r="CJ113">
            <v>0</v>
          </cell>
          <cell r="CK113">
            <v>0.63829415617495078</v>
          </cell>
          <cell r="CL113">
            <v>0.10280911141838293</v>
          </cell>
          <cell r="CM113">
            <v>2.6999999999999997</v>
          </cell>
          <cell r="CN113">
            <v>3.4411032675933333</v>
          </cell>
          <cell r="CO113">
            <v>1.3262334133857313E-2</v>
          </cell>
          <cell r="CP113">
            <v>1.1900000000000002</v>
          </cell>
          <cell r="CQ113">
            <v>1.2032623341338575</v>
          </cell>
          <cell r="CT113">
            <v>0.5</v>
          </cell>
          <cell r="CV113">
            <v>135.44147427067165</v>
          </cell>
        </row>
        <row r="114">
          <cell r="K114" t="str">
            <v>DomesticWIL-VapiKohls Sonama0Hand41x76M</v>
          </cell>
          <cell r="M114">
            <v>144.19</v>
          </cell>
          <cell r="N114">
            <v>0</v>
          </cell>
          <cell r="O114">
            <v>27.1</v>
          </cell>
          <cell r="P114">
            <v>30.62</v>
          </cell>
          <cell r="Q114">
            <v>20.71</v>
          </cell>
          <cell r="R114">
            <v>0</v>
          </cell>
          <cell r="S114">
            <v>0</v>
          </cell>
          <cell r="T114">
            <v>222.62</v>
          </cell>
          <cell r="U114">
            <v>222.62</v>
          </cell>
          <cell r="AA114">
            <v>1.4999999999999999E-2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3.3901522842639595</v>
          </cell>
          <cell r="AI114">
            <v>0</v>
          </cell>
          <cell r="AJ114">
            <v>3.3901522842639595</v>
          </cell>
          <cell r="AK114">
            <v>226.01015228426397</v>
          </cell>
          <cell r="AL114" t="str">
            <v>2/20  Combpima</v>
          </cell>
          <cell r="AM114">
            <v>0</v>
          </cell>
          <cell r="AN114" t="str">
            <v>2/24  KC</v>
          </cell>
          <cell r="AO114" t="str">
            <v xml:space="preserve">1/16OE  </v>
          </cell>
          <cell r="AP114" t="str">
            <v>2/16  KC</v>
          </cell>
          <cell r="AQ114">
            <v>0</v>
          </cell>
          <cell r="AR114">
            <v>0</v>
          </cell>
          <cell r="AS114">
            <v>143.07</v>
          </cell>
          <cell r="AT114">
            <v>0</v>
          </cell>
          <cell r="AU114">
            <v>107.5</v>
          </cell>
          <cell r="AV114">
            <v>77.75</v>
          </cell>
          <cell r="AW114">
            <v>97.5</v>
          </cell>
          <cell r="AX114">
            <v>0</v>
          </cell>
          <cell r="AY114">
            <v>0</v>
          </cell>
          <cell r="AZ114">
            <v>20.629263299999998</v>
          </cell>
          <cell r="BA114">
            <v>2.9132500000000001</v>
          </cell>
          <cell r="BB114">
            <v>2.3807049999999998</v>
          </cell>
          <cell r="BC114">
            <v>2.019225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I114">
            <v>0</v>
          </cell>
          <cell r="BJ114">
            <v>0.42551944111675127</v>
          </cell>
          <cell r="BK114">
            <v>0</v>
          </cell>
          <cell r="BL114">
            <v>0.42551944111675127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-8.475380710659898E-2</v>
          </cell>
          <cell r="BS114">
            <v>0</v>
          </cell>
          <cell r="BT114">
            <v>-8.475380710659898E-2</v>
          </cell>
          <cell r="BU114">
            <v>127.42773668635679</v>
          </cell>
          <cell r="BV114">
            <v>-0.38071065989847713</v>
          </cell>
          <cell r="BW114">
            <v>127.04702602645831</v>
          </cell>
          <cell r="BX114">
            <v>127.42773668635679</v>
          </cell>
          <cell r="BY114">
            <v>-0.38071065989847713</v>
          </cell>
          <cell r="BZ114">
            <v>127.04702602645831</v>
          </cell>
          <cell r="CA114">
            <v>127.42773668635679</v>
          </cell>
          <cell r="CB114">
            <v>-0.38071065989847713</v>
          </cell>
          <cell r="CC114">
            <v>127.04702602645831</v>
          </cell>
          <cell r="CD114">
            <v>0</v>
          </cell>
          <cell r="CE114">
            <v>200</v>
          </cell>
          <cell r="CF114">
            <v>0</v>
          </cell>
          <cell r="CG114">
            <v>0</v>
          </cell>
          <cell r="CH114">
            <v>140</v>
          </cell>
          <cell r="CI114">
            <v>0</v>
          </cell>
          <cell r="CJ114">
            <v>0</v>
          </cell>
          <cell r="CK114">
            <v>0.58292606234839628</v>
          </cell>
          <cell r="CL114">
            <v>0.10955888958763813</v>
          </cell>
          <cell r="CM114">
            <v>2.6999999999999997</v>
          </cell>
          <cell r="CN114">
            <v>3.3924849519360341</v>
          </cell>
          <cell r="CO114">
            <v>1.2111908184350014E-2</v>
          </cell>
          <cell r="CP114">
            <v>1.1900000000000002</v>
          </cell>
          <cell r="CQ114">
            <v>1.2021119081843501</v>
          </cell>
          <cell r="CT114">
            <v>0.5</v>
          </cell>
          <cell r="CV114">
            <v>132.14162288657869</v>
          </cell>
        </row>
        <row r="115">
          <cell r="K115" t="str">
            <v>DomesticWIL-VapiKohls Sonama0Wash33x33D</v>
          </cell>
          <cell r="M115">
            <v>47.66</v>
          </cell>
          <cell r="N115">
            <v>0</v>
          </cell>
          <cell r="O115">
            <v>11.09</v>
          </cell>
          <cell r="P115">
            <v>11.13</v>
          </cell>
          <cell r="Q115">
            <v>8.86</v>
          </cell>
          <cell r="R115">
            <v>0</v>
          </cell>
          <cell r="S115">
            <v>0</v>
          </cell>
          <cell r="T115">
            <v>78.739999999999995</v>
          </cell>
          <cell r="U115">
            <v>78.739999999999995</v>
          </cell>
          <cell r="AA115">
            <v>1.4999999999999999E-2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1.1990862944162435</v>
          </cell>
          <cell r="AI115">
            <v>0</v>
          </cell>
          <cell r="AJ115">
            <v>1.1990862944162435</v>
          </cell>
          <cell r="AK115">
            <v>79.939086294416242</v>
          </cell>
          <cell r="AL115" t="str">
            <v>2/20  Combpima</v>
          </cell>
          <cell r="AM115">
            <v>0</v>
          </cell>
          <cell r="AN115" t="str">
            <v>2/24  KC</v>
          </cell>
          <cell r="AO115" t="str">
            <v xml:space="preserve">1/16OE  </v>
          </cell>
          <cell r="AP115" t="str">
            <v>2/16  KC</v>
          </cell>
          <cell r="AQ115">
            <v>0</v>
          </cell>
          <cell r="AR115">
            <v>0</v>
          </cell>
          <cell r="AS115">
            <v>143.07</v>
          </cell>
          <cell r="AT115">
            <v>0</v>
          </cell>
          <cell r="AU115">
            <v>107.5</v>
          </cell>
          <cell r="AV115">
            <v>77.75</v>
          </cell>
          <cell r="AW115">
            <v>97.5</v>
          </cell>
          <cell r="AX115">
            <v>0</v>
          </cell>
          <cell r="AY115">
            <v>0</v>
          </cell>
          <cell r="AZ115">
            <v>6.818716199999999</v>
          </cell>
          <cell r="BA115">
            <v>1.192175</v>
          </cell>
          <cell r="BB115">
            <v>0.86535750000000011</v>
          </cell>
          <cell r="BC115">
            <v>0.8638499999999999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I115">
            <v>0</v>
          </cell>
          <cell r="BJ115">
            <v>0.14832637614213195</v>
          </cell>
          <cell r="BK115">
            <v>0</v>
          </cell>
          <cell r="BL115">
            <v>0.14832637614213195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-2.9977157360406084E-2</v>
          </cell>
          <cell r="BS115">
            <v>0</v>
          </cell>
          <cell r="BT115">
            <v>-2.9977157360406084E-2</v>
          </cell>
          <cell r="BU115">
            <v>125.58324963350434</v>
          </cell>
          <cell r="BV115">
            <v>-0.38071065989847708</v>
          </cell>
          <cell r="BW115">
            <v>125.20253897360585</v>
          </cell>
          <cell r="BX115">
            <v>125.58324963350434</v>
          </cell>
          <cell r="BY115">
            <v>-0.38071065989847708</v>
          </cell>
          <cell r="BZ115">
            <v>125.20253897360585</v>
          </cell>
          <cell r="CA115">
            <v>125.58324963350434</v>
          </cell>
          <cell r="CB115">
            <v>-0.38071065989847708</v>
          </cell>
          <cell r="CC115">
            <v>125.20253897360585</v>
          </cell>
          <cell r="CD115">
            <v>0</v>
          </cell>
          <cell r="CE115">
            <v>200</v>
          </cell>
          <cell r="CF115">
            <v>0</v>
          </cell>
          <cell r="CG115">
            <v>0</v>
          </cell>
          <cell r="CH115">
            <v>140</v>
          </cell>
          <cell r="CI115">
            <v>0</v>
          </cell>
          <cell r="CJ115">
            <v>0</v>
          </cell>
          <cell r="CK115">
            <v>0.54475488950977891</v>
          </cell>
          <cell r="CL115">
            <v>0.12675895351790703</v>
          </cell>
          <cell r="CM115">
            <v>2.6999999999999997</v>
          </cell>
          <cell r="CN115">
            <v>3.3715138430276856</v>
          </cell>
          <cell r="CO115">
            <v>1.1318796037592076E-2</v>
          </cell>
          <cell r="CP115">
            <v>1.1900000000000002</v>
          </cell>
          <cell r="CQ115">
            <v>1.2013187960375922</v>
          </cell>
          <cell r="CT115">
            <v>0.5</v>
          </cell>
          <cell r="CV115">
            <v>130.27537161267114</v>
          </cell>
        </row>
        <row r="116">
          <cell r="K116" t="str">
            <v>DomesticWIL-VapiTarget Solid0Bath76x147M</v>
          </cell>
          <cell r="M116">
            <v>584.72</v>
          </cell>
          <cell r="N116">
            <v>0</v>
          </cell>
          <cell r="O116">
            <v>94.18</v>
          </cell>
          <cell r="P116">
            <v>93.66</v>
          </cell>
          <cell r="Q116">
            <v>51.9</v>
          </cell>
          <cell r="R116">
            <v>0</v>
          </cell>
          <cell r="S116">
            <v>0</v>
          </cell>
          <cell r="T116">
            <v>824.46</v>
          </cell>
          <cell r="U116">
            <v>824.46</v>
          </cell>
          <cell r="AA116">
            <v>1.4999999999999999E-2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12.555228426395939</v>
          </cell>
          <cell r="AI116">
            <v>0</v>
          </cell>
          <cell r="AJ116">
            <v>12.555228426395939</v>
          </cell>
          <cell r="AK116">
            <v>837.01522842639599</v>
          </cell>
          <cell r="AL116" t="str">
            <v>2/20  Combpima</v>
          </cell>
          <cell r="AM116">
            <v>0</v>
          </cell>
          <cell r="AN116" t="str">
            <v>2/24  KC</v>
          </cell>
          <cell r="AO116" t="str">
            <v xml:space="preserve">1/16OE  </v>
          </cell>
          <cell r="AP116" t="str">
            <v>2/16  KC</v>
          </cell>
          <cell r="AQ116">
            <v>0</v>
          </cell>
          <cell r="AR116">
            <v>0</v>
          </cell>
          <cell r="AS116">
            <v>143.07</v>
          </cell>
          <cell r="AT116">
            <v>0</v>
          </cell>
          <cell r="AU116">
            <v>107.5</v>
          </cell>
          <cell r="AV116">
            <v>77.75</v>
          </cell>
          <cell r="AW116">
            <v>97.5</v>
          </cell>
          <cell r="AX116">
            <v>0</v>
          </cell>
          <cell r="AY116">
            <v>0</v>
          </cell>
          <cell r="AZ116">
            <v>83.655890400000004</v>
          </cell>
          <cell r="BA116">
            <v>10.12435</v>
          </cell>
          <cell r="BB116">
            <v>7.2820649999999993</v>
          </cell>
          <cell r="BC116">
            <v>5.0602499999999999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I116">
            <v>0</v>
          </cell>
          <cell r="BJ116">
            <v>1.6160795238578678</v>
          </cell>
          <cell r="BK116">
            <v>0</v>
          </cell>
          <cell r="BL116">
            <v>1.6160795238578678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-0.31388071065989848</v>
          </cell>
          <cell r="BS116">
            <v>0</v>
          </cell>
          <cell r="BT116">
            <v>-0.31388071065989848</v>
          </cell>
          <cell r="BU116">
            <v>130.67781932884296</v>
          </cell>
          <cell r="BV116">
            <v>-0.38071065989847713</v>
          </cell>
          <cell r="BW116">
            <v>130.29710866894447</v>
          </cell>
          <cell r="BX116">
            <v>130.67781932884296</v>
          </cell>
          <cell r="BY116">
            <v>-0.38071065989847713</v>
          </cell>
          <cell r="BZ116">
            <v>130.29710866894447</v>
          </cell>
          <cell r="CA116">
            <v>130.67781932884296</v>
          </cell>
          <cell r="CB116">
            <v>-0.38071065989847713</v>
          </cell>
          <cell r="CC116">
            <v>130.29710866894447</v>
          </cell>
          <cell r="CD116">
            <v>0</v>
          </cell>
          <cell r="CE116">
            <v>200</v>
          </cell>
          <cell r="CF116">
            <v>0</v>
          </cell>
          <cell r="CG116">
            <v>0</v>
          </cell>
          <cell r="CH116">
            <v>140</v>
          </cell>
          <cell r="CI116">
            <v>0</v>
          </cell>
          <cell r="CJ116">
            <v>0</v>
          </cell>
          <cell r="CK116">
            <v>0.63829415617495078</v>
          </cell>
          <cell r="CL116">
            <v>0.10280911141838293</v>
          </cell>
          <cell r="CM116">
            <v>2.6999999999999997</v>
          </cell>
          <cell r="CN116">
            <v>3.4411032675933333</v>
          </cell>
          <cell r="CO116">
            <v>1.3262334133857313E-2</v>
          </cell>
          <cell r="CP116">
            <v>1.1900000000000002</v>
          </cell>
          <cell r="CQ116">
            <v>1.2032623341338575</v>
          </cell>
          <cell r="CT116">
            <v>0.5</v>
          </cell>
          <cell r="CV116">
            <v>135.44147427067165</v>
          </cell>
        </row>
        <row r="118">
          <cell r="T118">
            <v>14148398.640691051</v>
          </cell>
          <cell r="U118">
            <v>13234983.981695769</v>
          </cell>
          <cell r="AC118">
            <v>28654.834540590906</v>
          </cell>
          <cell r="AD118">
            <v>0</v>
          </cell>
          <cell r="AE118">
            <v>-109628.34971701396</v>
          </cell>
          <cell r="AF118">
            <v>-41897.774640055657</v>
          </cell>
          <cell r="AG118">
            <v>913414.65899528563</v>
          </cell>
          <cell r="AH118">
            <v>201547.97941668695</v>
          </cell>
          <cell r="AI118">
            <v>115487.66648177545</v>
          </cell>
          <cell r="AJ118">
            <v>1107579.0150772694</v>
          </cell>
          <cell r="AK118">
            <v>14342562.996773031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20">
          <cell r="AC120">
            <v>1.9978880027954576E-3</v>
          </cell>
          <cell r="AD120">
            <v>0</v>
          </cell>
          <cell r="AE120">
            <v>-7.6435675926038822E-3</v>
          </cell>
          <cell r="AF120">
            <v>-2.9212194953916076E-3</v>
          </cell>
          <cell r="AG120">
            <v>6.3685595050256852E-2</v>
          </cell>
          <cell r="AH120">
            <v>1.4052438149446074E-2</v>
          </cell>
          <cell r="AI120">
            <v>8.0520940718726008E-3</v>
          </cell>
          <cell r="AJ120">
            <v>7.7223228186375503E-2</v>
          </cell>
          <cell r="AK120">
            <v>1</v>
          </cell>
        </row>
        <row r="121">
          <cell r="AJ121">
            <v>0.9227767718136245</v>
          </cell>
        </row>
      </sheetData>
      <sheetData sheetId="3" refreshError="1">
        <row r="4">
          <cell r="K4" t="str">
            <v>Key -3</v>
          </cell>
          <cell r="L4" t="str">
            <v>Key -2</v>
          </cell>
          <cell r="M4" t="str">
            <v>Loom</v>
          </cell>
          <cell r="N4" t="str">
            <v>Speed</v>
          </cell>
          <cell r="O4" t="str">
            <v>Efficiency</v>
          </cell>
          <cell r="P4" t="str">
            <v>Picks/Towel</v>
          </cell>
          <cell r="Q4" t="str">
            <v>Picks /cm</v>
          </cell>
          <cell r="R4" t="str">
            <v>No of Split</v>
          </cell>
          <cell r="S4" t="str">
            <v>GSM</v>
          </cell>
          <cell r="T4" t="str">
            <v>Pile 1 -Count</v>
          </cell>
          <cell r="U4" t="str">
            <v>Pile1 -Wt</v>
          </cell>
          <cell r="V4" t="str">
            <v>Pile2 -Count</v>
          </cell>
          <cell r="W4" t="str">
            <v>Pile2 -Wt</v>
          </cell>
          <cell r="X4" t="str">
            <v>Ground Count</v>
          </cell>
          <cell r="Y4" t="str">
            <v>Ground Wt</v>
          </cell>
          <cell r="Z4" t="str">
            <v>Weft 1 Count</v>
          </cell>
          <cell r="AA4" t="str">
            <v>Weft 1 Wt</v>
          </cell>
          <cell r="AB4" t="str">
            <v>Weft 2 Count</v>
          </cell>
          <cell r="AC4" t="str">
            <v>Weft 2 Wt</v>
          </cell>
          <cell r="AD4" t="str">
            <v>Weft 3 Count</v>
          </cell>
          <cell r="AE4" t="str">
            <v>Weft 3 Wt</v>
          </cell>
          <cell r="AF4" t="str">
            <v>Weft 4 Count</v>
          </cell>
          <cell r="AG4" t="str">
            <v>Weft 4 Wt</v>
          </cell>
          <cell r="AH4" t="str">
            <v>Total Grey Wt</v>
          </cell>
          <cell r="AI4" t="str">
            <v>Total Fsd Wt</v>
          </cell>
          <cell r="AJ4" t="str">
            <v>Wt Loss</v>
          </cell>
          <cell r="AK4" t="str">
            <v>FRC</v>
          </cell>
          <cell r="AL4" t="str">
            <v>H.Waste</v>
          </cell>
          <cell r="AM4" t="str">
            <v>RemYarn/Oth Waste</v>
          </cell>
          <cell r="AN4" t="str">
            <v>GSM Variance</v>
          </cell>
          <cell r="AO4" t="str">
            <v>Pile-Sizing -Vicol</v>
          </cell>
          <cell r="AP4" t="str">
            <v>Pile-Sizing -Wax</v>
          </cell>
          <cell r="AQ4" t="str">
            <v>Ground -Sizing -Vicol</v>
          </cell>
          <cell r="AR4" t="str">
            <v>Ground -Sizing -Wax</v>
          </cell>
          <cell r="AS4" t="str">
            <v>Steam-Sizing-Pile</v>
          </cell>
          <cell r="AT4" t="str">
            <v>Steam-Sizing-Ground</v>
          </cell>
          <cell r="AU4" t="str">
            <v>Steam-Process</v>
          </cell>
          <cell r="AV4" t="str">
            <v>Water-Sizing</v>
          </cell>
          <cell r="AW4" t="str">
            <v>Water-Process</v>
          </cell>
          <cell r="AX4" t="str">
            <v>Dyes</v>
          </cell>
          <cell r="AY4" t="str">
            <v>Chemical</v>
          </cell>
          <cell r="AZ4" t="str">
            <v>Packing</v>
          </cell>
          <cell r="BA4" t="str">
            <v>Power</v>
          </cell>
          <cell r="BB4" t="str">
            <v>Salary</v>
          </cell>
          <cell r="BC4" t="str">
            <v>Wages</v>
          </cell>
          <cell r="BD4" t="str">
            <v>Labour Charges</v>
          </cell>
          <cell r="BE4" t="str">
            <v>Stores &amp; Spares</v>
          </cell>
          <cell r="BF4" t="str">
            <v>Contractor Wages</v>
          </cell>
          <cell r="BG4" t="str">
            <v>Repair &amp; Maintenance</v>
          </cell>
          <cell r="BH4" t="str">
            <v>Overhead</v>
          </cell>
          <cell r="BI4" t="str">
            <v>Exp Dvn  Exp</v>
          </cell>
          <cell r="BJ4" t="str">
            <v>Corporate Expenses</v>
          </cell>
          <cell r="BK4" t="str">
            <v>Insurance</v>
          </cell>
          <cell r="BL4" t="str">
            <v xml:space="preserve">Interest </v>
          </cell>
          <cell r="BM4" t="str">
            <v>Depreciation</v>
          </cell>
          <cell r="BN4" t="str">
            <v>Total</v>
          </cell>
        </row>
        <row r="5">
          <cell r="K5" t="str">
            <v>ExportTargetWaverlyUSABath76x142L</v>
          </cell>
          <cell r="L5">
            <v>0</v>
          </cell>
          <cell r="M5">
            <v>280</v>
          </cell>
          <cell r="N5">
            <v>520</v>
          </cell>
          <cell r="O5">
            <v>0.88</v>
          </cell>
          <cell r="P5">
            <v>3456</v>
          </cell>
          <cell r="Q5">
            <v>24.338028169014084</v>
          </cell>
          <cell r="R5">
            <v>3</v>
          </cell>
          <cell r="S5">
            <v>595</v>
          </cell>
          <cell r="T5" t="str">
            <v>1/13  Comb</v>
          </cell>
          <cell r="U5">
            <v>483.24</v>
          </cell>
          <cell r="X5" t="str">
            <v>2/30  KC</v>
          </cell>
          <cell r="Y5">
            <v>74.06</v>
          </cell>
          <cell r="Z5" t="str">
            <v xml:space="preserve">1/16OE  </v>
          </cell>
          <cell r="AA5">
            <v>89.668999999999997</v>
          </cell>
          <cell r="AB5" t="str">
            <v>2/20  KC</v>
          </cell>
          <cell r="AC5">
            <v>34.369999999999997</v>
          </cell>
          <cell r="AD5" t="str">
            <v>/450  Den</v>
          </cell>
          <cell r="AE5">
            <v>9.0609999999999999</v>
          </cell>
          <cell r="AH5">
            <v>690.4</v>
          </cell>
          <cell r="AI5">
            <v>642.07199999999989</v>
          </cell>
          <cell r="AJ5">
            <v>7.0000000000000007E-2</v>
          </cell>
          <cell r="AK5">
            <v>2.5000000000000001E-3</v>
          </cell>
          <cell r="AL5">
            <v>1.4999999999999999E-2</v>
          </cell>
          <cell r="AM5">
            <v>0</v>
          </cell>
          <cell r="AN5">
            <v>0.01</v>
          </cell>
          <cell r="AO5">
            <v>1.3999999999999999E-2</v>
          </cell>
          <cell r="AQ5">
            <v>2.5000000000000001E-2</v>
          </cell>
          <cell r="AS5">
            <v>3</v>
          </cell>
          <cell r="AT5">
            <v>3</v>
          </cell>
          <cell r="AU5">
            <v>9</v>
          </cell>
          <cell r="AV5">
            <v>1.1000000000000001</v>
          </cell>
          <cell r="AW5">
            <v>70</v>
          </cell>
          <cell r="AY5">
            <v>14.8</v>
          </cell>
          <cell r="AZ5">
            <v>7.61</v>
          </cell>
          <cell r="BA5">
            <v>2465.8214285714289</v>
          </cell>
          <cell r="BB5">
            <v>2183.2285714285713</v>
          </cell>
          <cell r="BC5">
            <v>2076.7714285714287</v>
          </cell>
          <cell r="BD5">
            <v>117.17142857142856</v>
          </cell>
          <cell r="BE5">
            <v>707.3485714285714</v>
          </cell>
          <cell r="BF5">
            <v>783.13714285714286</v>
          </cell>
          <cell r="BG5">
            <v>163.45714285714286</v>
          </cell>
          <cell r="BH5">
            <v>1177.0285714285715</v>
          </cell>
          <cell r="BI5">
            <v>1322.7008670040718</v>
          </cell>
          <cell r="BJ5">
            <v>1222.1905615673563</v>
          </cell>
          <cell r="BK5">
            <v>483.77142857142866</v>
          </cell>
          <cell r="BL5">
            <v>3116.8285714285716</v>
          </cell>
          <cell r="BM5">
            <v>5341.8</v>
          </cell>
          <cell r="BN5">
            <v>21161.255714285715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</row>
        <row r="6">
          <cell r="K6" t="str">
            <v>ExportTargetWaverlyUSABath76x142M</v>
          </cell>
          <cell r="M6">
            <v>280</v>
          </cell>
          <cell r="N6">
            <v>520</v>
          </cell>
          <cell r="O6">
            <v>0.88</v>
          </cell>
          <cell r="P6">
            <v>3456</v>
          </cell>
          <cell r="Q6">
            <v>24.338028169014084</v>
          </cell>
          <cell r="R6">
            <v>3</v>
          </cell>
          <cell r="S6">
            <v>595</v>
          </cell>
          <cell r="T6" t="str">
            <v>1/13  Comb</v>
          </cell>
          <cell r="U6">
            <v>483.24</v>
          </cell>
          <cell r="V6">
            <v>0</v>
          </cell>
          <cell r="W6">
            <v>0</v>
          </cell>
          <cell r="X6" t="str">
            <v>2/30  KC</v>
          </cell>
          <cell r="Y6">
            <v>74.06</v>
          </cell>
          <cell r="Z6" t="str">
            <v xml:space="preserve">1/16OE  </v>
          </cell>
          <cell r="AA6">
            <v>89.668999999999997</v>
          </cell>
          <cell r="AB6" t="str">
            <v>2/20  KC</v>
          </cell>
          <cell r="AC6">
            <v>34.369999999999997</v>
          </cell>
          <cell r="AD6" t="str">
            <v>/450  Den</v>
          </cell>
          <cell r="AE6">
            <v>9.0609999999999999</v>
          </cell>
          <cell r="AF6">
            <v>0</v>
          </cell>
          <cell r="AG6">
            <v>0</v>
          </cell>
          <cell r="AH6">
            <v>690.4</v>
          </cell>
          <cell r="AI6">
            <v>642.07199999999989</v>
          </cell>
          <cell r="AJ6">
            <v>7.0000000000000007E-2</v>
          </cell>
          <cell r="AK6">
            <v>2.5000000000000001E-3</v>
          </cell>
          <cell r="AL6">
            <v>1.4999999999999999E-2</v>
          </cell>
          <cell r="AM6">
            <v>0</v>
          </cell>
          <cell r="AN6">
            <v>0.01</v>
          </cell>
          <cell r="AO6">
            <v>1.3999999999999999E-2</v>
          </cell>
          <cell r="AP6">
            <v>0</v>
          </cell>
          <cell r="AQ6">
            <v>2.5000000000000001E-2</v>
          </cell>
          <cell r="AR6">
            <v>0</v>
          </cell>
          <cell r="AS6">
            <v>3</v>
          </cell>
          <cell r="AT6">
            <v>3</v>
          </cell>
          <cell r="AU6">
            <v>9</v>
          </cell>
          <cell r="AV6">
            <v>1.1000000000000001</v>
          </cell>
          <cell r="AW6">
            <v>70</v>
          </cell>
          <cell r="AX6">
            <v>0</v>
          </cell>
          <cell r="AY6">
            <v>14.8</v>
          </cell>
          <cell r="AZ6">
            <v>7.61</v>
          </cell>
          <cell r="BA6">
            <v>2465.8214285714289</v>
          </cell>
          <cell r="BB6">
            <v>2183.2285714285713</v>
          </cell>
          <cell r="BC6">
            <v>2076.7714285714287</v>
          </cell>
          <cell r="BD6">
            <v>117.17142857142856</v>
          </cell>
          <cell r="BE6">
            <v>707.3485714285714</v>
          </cell>
          <cell r="BF6">
            <v>783.13714285714286</v>
          </cell>
          <cell r="BG6">
            <v>163.45714285714286</v>
          </cell>
          <cell r="BH6">
            <v>1177.0285714285715</v>
          </cell>
          <cell r="BI6">
            <v>1322.7008670040718</v>
          </cell>
          <cell r="BJ6">
            <v>1222.1905615673563</v>
          </cell>
          <cell r="BK6">
            <v>483.77142857142866</v>
          </cell>
          <cell r="BL6">
            <v>3116.8285714285716</v>
          </cell>
          <cell r="BM6">
            <v>5341.8</v>
          </cell>
          <cell r="BN6">
            <v>21161.255714285715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</row>
        <row r="7">
          <cell r="K7" t="str">
            <v>ExportTargetWaverlyUSABath76x142D</v>
          </cell>
          <cell r="M7">
            <v>280</v>
          </cell>
          <cell r="N7">
            <v>520</v>
          </cell>
          <cell r="O7">
            <v>0.88</v>
          </cell>
          <cell r="P7">
            <v>3456</v>
          </cell>
          <cell r="Q7">
            <v>24.338028169014084</v>
          </cell>
          <cell r="R7">
            <v>3</v>
          </cell>
          <cell r="S7">
            <v>595</v>
          </cell>
          <cell r="T7" t="str">
            <v>1/13  Comb</v>
          </cell>
          <cell r="U7">
            <v>483.24</v>
          </cell>
          <cell r="V7">
            <v>0</v>
          </cell>
          <cell r="W7">
            <v>0</v>
          </cell>
          <cell r="X7" t="str">
            <v>2/30  KC</v>
          </cell>
          <cell r="Y7">
            <v>74.06</v>
          </cell>
          <cell r="Z7" t="str">
            <v xml:space="preserve">1/16OE  </v>
          </cell>
          <cell r="AA7">
            <v>89.668999999999997</v>
          </cell>
          <cell r="AB7" t="str">
            <v>2/20  KC</v>
          </cell>
          <cell r="AC7">
            <v>34.369999999999997</v>
          </cell>
          <cell r="AD7" t="str">
            <v>/450  Den</v>
          </cell>
          <cell r="AE7">
            <v>9.0609999999999999</v>
          </cell>
          <cell r="AF7">
            <v>0</v>
          </cell>
          <cell r="AG7">
            <v>0</v>
          </cell>
          <cell r="AH7">
            <v>690.4</v>
          </cell>
          <cell r="AI7">
            <v>642.07199999999989</v>
          </cell>
          <cell r="AJ7">
            <v>7.0000000000000007E-2</v>
          </cell>
          <cell r="AK7">
            <v>2.5000000000000001E-3</v>
          </cell>
          <cell r="AL7">
            <v>1.4999999999999999E-2</v>
          </cell>
          <cell r="AM7">
            <v>0</v>
          </cell>
          <cell r="AN7">
            <v>0.01</v>
          </cell>
          <cell r="AO7">
            <v>1.3999999999999999E-2</v>
          </cell>
          <cell r="AP7">
            <v>0</v>
          </cell>
          <cell r="AQ7">
            <v>2.5000000000000001E-2</v>
          </cell>
          <cell r="AR7">
            <v>0</v>
          </cell>
          <cell r="AS7">
            <v>3</v>
          </cell>
          <cell r="AT7">
            <v>3</v>
          </cell>
          <cell r="AU7">
            <v>9</v>
          </cell>
          <cell r="AV7">
            <v>1.1000000000000001</v>
          </cell>
          <cell r="AW7">
            <v>70</v>
          </cell>
          <cell r="AX7">
            <v>0</v>
          </cell>
          <cell r="AY7">
            <v>14.8</v>
          </cell>
          <cell r="AZ7">
            <v>7.61</v>
          </cell>
          <cell r="BA7">
            <v>2465.8214285714289</v>
          </cell>
          <cell r="BB7">
            <v>2183.2285714285713</v>
          </cell>
          <cell r="BC7">
            <v>2076.7714285714287</v>
          </cell>
          <cell r="BD7">
            <v>117.17142857142856</v>
          </cell>
          <cell r="BE7">
            <v>707.3485714285714</v>
          </cell>
          <cell r="BF7">
            <v>783.13714285714286</v>
          </cell>
          <cell r="BG7">
            <v>163.45714285714286</v>
          </cell>
          <cell r="BH7">
            <v>1177.0285714285715</v>
          </cell>
          <cell r="BI7">
            <v>1322.7008670040718</v>
          </cell>
          <cell r="BJ7">
            <v>1222.1905615673563</v>
          </cell>
          <cell r="BK7">
            <v>483.77142857142866</v>
          </cell>
          <cell r="BL7">
            <v>3116.8285714285716</v>
          </cell>
          <cell r="BM7">
            <v>5341.8</v>
          </cell>
          <cell r="BN7">
            <v>21161.255714285715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</row>
        <row r="8">
          <cell r="K8" t="str">
            <v>ExportTargetWaverlyUSAHand41x76L</v>
          </cell>
          <cell r="M8">
            <v>340</v>
          </cell>
          <cell r="N8">
            <v>450</v>
          </cell>
          <cell r="O8">
            <v>0.88</v>
          </cell>
          <cell r="P8">
            <v>2202</v>
          </cell>
          <cell r="Q8">
            <v>28.973684210526315</v>
          </cell>
          <cell r="R8">
            <v>6</v>
          </cell>
          <cell r="S8">
            <v>614</v>
          </cell>
          <cell r="T8" t="str">
            <v>1/13  Comb</v>
          </cell>
          <cell r="U8">
            <v>133.83000000000001</v>
          </cell>
          <cell r="X8" t="str">
            <v>2/30  KC</v>
          </cell>
          <cell r="Y8">
            <v>22.79</v>
          </cell>
          <cell r="Z8" t="str">
            <v xml:space="preserve">1/16OE  </v>
          </cell>
          <cell r="AA8">
            <v>29.478000000000002</v>
          </cell>
          <cell r="AB8" t="str">
            <v>2/20  KC</v>
          </cell>
          <cell r="AC8">
            <v>15.87</v>
          </cell>
          <cell r="AD8" t="str">
            <v>/450  Den</v>
          </cell>
          <cell r="AE8">
            <v>3.7370000000000001</v>
          </cell>
          <cell r="AH8">
            <v>205.70500000000001</v>
          </cell>
          <cell r="AI8">
            <v>191.30564999999999</v>
          </cell>
          <cell r="AJ8">
            <v>7.0000000000000007E-2</v>
          </cell>
          <cell r="AK8">
            <v>2.5000000000000001E-3</v>
          </cell>
          <cell r="AL8">
            <v>1.4999999999999999E-2</v>
          </cell>
          <cell r="AM8">
            <v>0</v>
          </cell>
          <cell r="AN8">
            <v>0.01</v>
          </cell>
          <cell r="AO8">
            <v>1.3999999999999999E-2</v>
          </cell>
          <cell r="AQ8">
            <v>2.5000000000000001E-2</v>
          </cell>
          <cell r="AS8">
            <v>3</v>
          </cell>
          <cell r="AT8">
            <v>3</v>
          </cell>
          <cell r="AU8">
            <v>9</v>
          </cell>
          <cell r="AV8">
            <v>1.1000000000000001</v>
          </cell>
          <cell r="AW8">
            <v>70</v>
          </cell>
        </row>
        <row r="9">
          <cell r="K9" t="str">
            <v>ExportTargetWaverlyUSAHand41x76M</v>
          </cell>
          <cell r="M9">
            <v>340</v>
          </cell>
          <cell r="N9">
            <v>450</v>
          </cell>
          <cell r="O9">
            <v>0.88</v>
          </cell>
          <cell r="P9">
            <v>2202</v>
          </cell>
          <cell r="Q9">
            <v>28.973684210526315</v>
          </cell>
          <cell r="R9">
            <v>6</v>
          </cell>
          <cell r="S9">
            <v>614</v>
          </cell>
          <cell r="T9" t="str">
            <v>1/13  Comb</v>
          </cell>
          <cell r="U9">
            <v>133.83000000000001</v>
          </cell>
          <cell r="V9">
            <v>0</v>
          </cell>
          <cell r="W9">
            <v>0</v>
          </cell>
          <cell r="X9" t="str">
            <v>2/30  KC</v>
          </cell>
          <cell r="Y9">
            <v>22.79</v>
          </cell>
          <cell r="Z9" t="str">
            <v xml:space="preserve">1/16OE  </v>
          </cell>
          <cell r="AA9">
            <v>29.478000000000002</v>
          </cell>
          <cell r="AB9" t="str">
            <v>2/20  KC</v>
          </cell>
          <cell r="AC9">
            <v>15.87</v>
          </cell>
          <cell r="AD9" t="str">
            <v>/450  Den</v>
          </cell>
          <cell r="AE9">
            <v>3.7370000000000001</v>
          </cell>
          <cell r="AF9">
            <v>0</v>
          </cell>
          <cell r="AG9">
            <v>0</v>
          </cell>
          <cell r="AH9">
            <v>205.70500000000001</v>
          </cell>
          <cell r="AI9">
            <v>191.30564999999999</v>
          </cell>
          <cell r="AJ9">
            <v>7.0000000000000007E-2</v>
          </cell>
          <cell r="AK9">
            <v>2.5000000000000001E-3</v>
          </cell>
          <cell r="AL9">
            <v>1.4999999999999999E-2</v>
          </cell>
          <cell r="AM9">
            <v>0</v>
          </cell>
          <cell r="AN9">
            <v>0.01</v>
          </cell>
          <cell r="AO9">
            <v>1.3999999999999999E-2</v>
          </cell>
          <cell r="AP9">
            <v>0</v>
          </cell>
          <cell r="AQ9">
            <v>2.5000000000000001E-2</v>
          </cell>
          <cell r="AR9">
            <v>0</v>
          </cell>
          <cell r="AS9">
            <v>3</v>
          </cell>
          <cell r="AT9">
            <v>3</v>
          </cell>
          <cell r="AU9">
            <v>9</v>
          </cell>
          <cell r="AV9">
            <v>1.1000000000000001</v>
          </cell>
          <cell r="AW9">
            <v>70</v>
          </cell>
        </row>
        <row r="10">
          <cell r="K10" t="str">
            <v>ExportTargetWaverlyUSAHand41x76D</v>
          </cell>
          <cell r="M10">
            <v>340</v>
          </cell>
          <cell r="N10">
            <v>450</v>
          </cell>
          <cell r="O10">
            <v>0.88</v>
          </cell>
          <cell r="P10">
            <v>2202</v>
          </cell>
          <cell r="Q10">
            <v>28.973684210526315</v>
          </cell>
          <cell r="R10">
            <v>6</v>
          </cell>
          <cell r="S10">
            <v>614</v>
          </cell>
          <cell r="T10" t="str">
            <v>1/13  Comb</v>
          </cell>
          <cell r="U10">
            <v>133.83000000000001</v>
          </cell>
          <cell r="V10">
            <v>0</v>
          </cell>
          <cell r="W10">
            <v>0</v>
          </cell>
          <cell r="X10" t="str">
            <v>2/30  KC</v>
          </cell>
          <cell r="Y10">
            <v>22.79</v>
          </cell>
          <cell r="Z10" t="str">
            <v xml:space="preserve">1/16OE  </v>
          </cell>
          <cell r="AA10">
            <v>29.478000000000002</v>
          </cell>
          <cell r="AB10" t="str">
            <v>2/20  KC</v>
          </cell>
          <cell r="AC10">
            <v>15.87</v>
          </cell>
          <cell r="AD10" t="str">
            <v>/450  Den</v>
          </cell>
          <cell r="AE10">
            <v>3.7370000000000001</v>
          </cell>
          <cell r="AF10">
            <v>0</v>
          </cell>
          <cell r="AG10">
            <v>0</v>
          </cell>
          <cell r="AH10">
            <v>205.70500000000001</v>
          </cell>
          <cell r="AI10">
            <v>191.30564999999999</v>
          </cell>
          <cell r="AJ10">
            <v>7.0000000000000007E-2</v>
          </cell>
          <cell r="AK10">
            <v>2.5000000000000001E-3</v>
          </cell>
          <cell r="AL10">
            <v>1.4999999999999999E-2</v>
          </cell>
          <cell r="AM10">
            <v>0</v>
          </cell>
          <cell r="AN10">
            <v>0.01</v>
          </cell>
          <cell r="AO10">
            <v>1.3999999999999999E-2</v>
          </cell>
          <cell r="AP10">
            <v>0</v>
          </cell>
          <cell r="AQ10">
            <v>2.5000000000000001E-2</v>
          </cell>
          <cell r="AR10">
            <v>0</v>
          </cell>
          <cell r="AS10">
            <v>3</v>
          </cell>
          <cell r="AT10">
            <v>3</v>
          </cell>
          <cell r="AU10">
            <v>9</v>
          </cell>
          <cell r="AV10">
            <v>1.1000000000000001</v>
          </cell>
          <cell r="AW10">
            <v>70</v>
          </cell>
        </row>
        <row r="11">
          <cell r="K11" t="str">
            <v>ExportTargetWaverlyUSAWash30x30L</v>
          </cell>
          <cell r="M11">
            <v>340</v>
          </cell>
          <cell r="N11">
            <v>450</v>
          </cell>
          <cell r="O11">
            <v>0.88</v>
          </cell>
          <cell r="P11">
            <v>984</v>
          </cell>
          <cell r="Q11">
            <v>32.799999999999997</v>
          </cell>
          <cell r="R11">
            <v>8</v>
          </cell>
          <cell r="S11">
            <v>644</v>
          </cell>
          <cell r="T11" t="str">
            <v>1/13  Comb</v>
          </cell>
          <cell r="U11">
            <v>36.840000000000003</v>
          </cell>
          <cell r="X11" t="str">
            <v>2/30  KC</v>
          </cell>
          <cell r="Y11">
            <v>7.97</v>
          </cell>
          <cell r="Z11" t="str">
            <v xml:space="preserve">1/16OE  </v>
          </cell>
          <cell r="AA11">
            <v>9.52</v>
          </cell>
          <cell r="AB11" t="str">
            <v>2/20  KC</v>
          </cell>
          <cell r="AC11">
            <v>7.02</v>
          </cell>
          <cell r="AD11" t="str">
            <v>/450  Den</v>
          </cell>
          <cell r="AE11">
            <v>1.052</v>
          </cell>
          <cell r="AH11">
            <v>62.401999999999994</v>
          </cell>
          <cell r="AI11">
            <v>58.03385999999999</v>
          </cell>
          <cell r="AJ11">
            <v>7.0000000000000007E-2</v>
          </cell>
          <cell r="AK11">
            <v>2.5000000000000001E-3</v>
          </cell>
          <cell r="AL11">
            <v>1.4999999999999999E-2</v>
          </cell>
          <cell r="AM11">
            <v>0</v>
          </cell>
          <cell r="AN11">
            <v>0.01</v>
          </cell>
          <cell r="AO11">
            <v>1.3999999999999999E-2</v>
          </cell>
          <cell r="AQ11">
            <v>2.5000000000000001E-2</v>
          </cell>
          <cell r="AS11">
            <v>3</v>
          </cell>
          <cell r="AT11">
            <v>3</v>
          </cell>
          <cell r="AU11">
            <v>9</v>
          </cell>
          <cell r="AV11">
            <v>1.1000000000000001</v>
          </cell>
          <cell r="AW11">
            <v>70</v>
          </cell>
        </row>
        <row r="12">
          <cell r="K12" t="str">
            <v>ExportTargetWaverlyUSAWash30x30M</v>
          </cell>
          <cell r="M12">
            <v>340</v>
          </cell>
          <cell r="N12">
            <v>450</v>
          </cell>
          <cell r="O12">
            <v>0.88</v>
          </cell>
          <cell r="P12">
            <v>984</v>
          </cell>
          <cell r="Q12">
            <v>32.799999999999997</v>
          </cell>
          <cell r="R12">
            <v>8</v>
          </cell>
          <cell r="S12">
            <v>644</v>
          </cell>
          <cell r="T12" t="str">
            <v>1/13  Comb</v>
          </cell>
          <cell r="U12">
            <v>36.840000000000003</v>
          </cell>
          <cell r="V12">
            <v>0</v>
          </cell>
          <cell r="W12">
            <v>0</v>
          </cell>
          <cell r="X12" t="str">
            <v>2/30  KC</v>
          </cell>
          <cell r="Y12">
            <v>7.97</v>
          </cell>
          <cell r="Z12" t="str">
            <v xml:space="preserve">1/16OE  </v>
          </cell>
          <cell r="AA12">
            <v>9.52</v>
          </cell>
          <cell r="AB12" t="str">
            <v>2/20  KC</v>
          </cell>
          <cell r="AC12">
            <v>7.02</v>
          </cell>
          <cell r="AD12" t="str">
            <v>/450  Den</v>
          </cell>
          <cell r="AE12">
            <v>1.052</v>
          </cell>
          <cell r="AF12">
            <v>0</v>
          </cell>
          <cell r="AG12">
            <v>0</v>
          </cell>
          <cell r="AH12">
            <v>62.401999999999994</v>
          </cell>
          <cell r="AI12">
            <v>58.03385999999999</v>
          </cell>
          <cell r="AJ12">
            <v>7.0000000000000007E-2</v>
          </cell>
          <cell r="AK12">
            <v>2.5000000000000001E-3</v>
          </cell>
          <cell r="AL12">
            <v>1.4999999999999999E-2</v>
          </cell>
          <cell r="AM12">
            <v>0</v>
          </cell>
          <cell r="AN12">
            <v>0.01</v>
          </cell>
          <cell r="AO12">
            <v>1.3999999999999999E-2</v>
          </cell>
          <cell r="AP12">
            <v>0</v>
          </cell>
          <cell r="AQ12">
            <v>2.5000000000000001E-2</v>
          </cell>
          <cell r="AR12">
            <v>0</v>
          </cell>
          <cell r="AS12">
            <v>3</v>
          </cell>
          <cell r="AT12">
            <v>3</v>
          </cell>
          <cell r="AU12">
            <v>9</v>
          </cell>
          <cell r="AV12">
            <v>1.1000000000000001</v>
          </cell>
          <cell r="AW12">
            <v>70</v>
          </cell>
        </row>
        <row r="13">
          <cell r="K13" t="str">
            <v>ExportTargetWaverlyUSAWash30x30D</v>
          </cell>
          <cell r="M13">
            <v>340</v>
          </cell>
          <cell r="N13">
            <v>450</v>
          </cell>
          <cell r="O13">
            <v>0.88</v>
          </cell>
          <cell r="P13">
            <v>984</v>
          </cell>
          <cell r="Q13">
            <v>32.799999999999997</v>
          </cell>
          <cell r="R13">
            <v>8</v>
          </cell>
          <cell r="S13">
            <v>644</v>
          </cell>
          <cell r="T13" t="str">
            <v>1/13  Comb</v>
          </cell>
          <cell r="U13">
            <v>36.840000000000003</v>
          </cell>
          <cell r="V13">
            <v>0</v>
          </cell>
          <cell r="W13">
            <v>0</v>
          </cell>
          <cell r="X13" t="str">
            <v>2/30  KC</v>
          </cell>
          <cell r="Y13">
            <v>7.97</v>
          </cell>
          <cell r="Z13" t="str">
            <v xml:space="preserve">1/16OE  </v>
          </cell>
          <cell r="AA13">
            <v>9.52</v>
          </cell>
          <cell r="AB13" t="str">
            <v>2/20  KC</v>
          </cell>
          <cell r="AC13">
            <v>7.02</v>
          </cell>
          <cell r="AD13" t="str">
            <v>/450  Den</v>
          </cell>
          <cell r="AE13">
            <v>1.052</v>
          </cell>
          <cell r="AF13">
            <v>0</v>
          </cell>
          <cell r="AG13">
            <v>0</v>
          </cell>
          <cell r="AH13">
            <v>62.401999999999994</v>
          </cell>
          <cell r="AI13">
            <v>58.03385999999999</v>
          </cell>
          <cell r="AJ13">
            <v>7.0000000000000007E-2</v>
          </cell>
          <cell r="AK13">
            <v>2.5000000000000001E-3</v>
          </cell>
          <cell r="AL13">
            <v>1.4999999999999999E-2</v>
          </cell>
          <cell r="AM13">
            <v>0</v>
          </cell>
          <cell r="AN13">
            <v>0.01</v>
          </cell>
          <cell r="AO13">
            <v>1.3999999999999999E-2</v>
          </cell>
          <cell r="AP13">
            <v>0</v>
          </cell>
          <cell r="AQ13">
            <v>2.5000000000000001E-2</v>
          </cell>
          <cell r="AR13">
            <v>0</v>
          </cell>
          <cell r="AS13">
            <v>3</v>
          </cell>
          <cell r="AT13">
            <v>3</v>
          </cell>
          <cell r="AU13">
            <v>9</v>
          </cell>
          <cell r="AV13">
            <v>1.1000000000000001</v>
          </cell>
          <cell r="AW13">
            <v>70</v>
          </cell>
        </row>
        <row r="14">
          <cell r="K14" t="str">
            <v>ExportWalmartHome TrendsUSABath76x132L</v>
          </cell>
          <cell r="M14">
            <v>280</v>
          </cell>
          <cell r="N14">
            <v>520</v>
          </cell>
          <cell r="O14">
            <v>0.88</v>
          </cell>
          <cell r="P14">
            <v>2619</v>
          </cell>
          <cell r="Q14">
            <v>19.84090909090909</v>
          </cell>
          <cell r="R14">
            <v>3</v>
          </cell>
          <cell r="S14">
            <v>584</v>
          </cell>
          <cell r="T14" t="str">
            <v>1/13  Tend KC</v>
          </cell>
          <cell r="U14">
            <v>446.08</v>
          </cell>
          <cell r="X14" t="str">
            <v>2/24  KC</v>
          </cell>
          <cell r="Y14">
            <v>87.53</v>
          </cell>
          <cell r="Z14" t="str">
            <v xml:space="preserve">1/14OE  </v>
          </cell>
          <cell r="AA14">
            <v>81.709999999999994</v>
          </cell>
          <cell r="AB14" t="str">
            <v>2/20  KC</v>
          </cell>
          <cell r="AC14">
            <v>28.48</v>
          </cell>
          <cell r="AH14">
            <v>643.80000000000007</v>
          </cell>
          <cell r="AI14">
            <v>585.85800000000006</v>
          </cell>
          <cell r="AJ14">
            <v>0.09</v>
          </cell>
          <cell r="AK14">
            <v>2.5000000000000001E-3</v>
          </cell>
          <cell r="AL14">
            <v>1.4999999999999999E-2</v>
          </cell>
          <cell r="AM14">
            <v>0</v>
          </cell>
          <cell r="AN14">
            <v>0.01</v>
          </cell>
          <cell r="AO14">
            <v>1.3999999999999999E-2</v>
          </cell>
          <cell r="AQ14">
            <v>2.5000000000000001E-2</v>
          </cell>
          <cell r="AS14">
            <v>3</v>
          </cell>
          <cell r="AT14">
            <v>3</v>
          </cell>
          <cell r="AU14">
            <v>9</v>
          </cell>
          <cell r="AV14">
            <v>1.1000000000000001</v>
          </cell>
          <cell r="AW14">
            <v>70</v>
          </cell>
        </row>
        <row r="15">
          <cell r="K15" t="str">
            <v>ExportWalmartHome TrendsUSABath76x132M</v>
          </cell>
          <cell r="M15">
            <v>280</v>
          </cell>
          <cell r="N15">
            <v>520</v>
          </cell>
          <cell r="O15">
            <v>0.88</v>
          </cell>
          <cell r="P15">
            <v>2619</v>
          </cell>
          <cell r="Q15">
            <v>19.84090909090909</v>
          </cell>
          <cell r="R15">
            <v>3</v>
          </cell>
          <cell r="S15">
            <v>584</v>
          </cell>
          <cell r="T15" t="str">
            <v>1/13  Tend KC</v>
          </cell>
          <cell r="U15">
            <v>446.08</v>
          </cell>
          <cell r="V15">
            <v>0</v>
          </cell>
          <cell r="W15">
            <v>0</v>
          </cell>
          <cell r="X15" t="str">
            <v>2/24  KC</v>
          </cell>
          <cell r="Y15">
            <v>87.53</v>
          </cell>
          <cell r="Z15" t="str">
            <v xml:space="preserve">1/14OE  </v>
          </cell>
          <cell r="AA15">
            <v>81.709999999999994</v>
          </cell>
          <cell r="AB15" t="str">
            <v>2/20  KC</v>
          </cell>
          <cell r="AC15">
            <v>28.48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643.80000000000007</v>
          </cell>
          <cell r="AI15">
            <v>585.85800000000006</v>
          </cell>
          <cell r="AJ15">
            <v>0.09</v>
          </cell>
          <cell r="AK15">
            <v>2.5000000000000001E-3</v>
          </cell>
          <cell r="AL15">
            <v>1.4999999999999999E-2</v>
          </cell>
          <cell r="AM15">
            <v>0</v>
          </cell>
          <cell r="AN15">
            <v>0.01</v>
          </cell>
          <cell r="AO15">
            <v>1.3999999999999999E-2</v>
          </cell>
          <cell r="AP15">
            <v>0</v>
          </cell>
          <cell r="AQ15">
            <v>2.5000000000000001E-2</v>
          </cell>
          <cell r="AR15">
            <v>0</v>
          </cell>
          <cell r="AS15">
            <v>3</v>
          </cell>
          <cell r="AT15">
            <v>3</v>
          </cell>
          <cell r="AU15">
            <v>9</v>
          </cell>
          <cell r="AV15">
            <v>1.1000000000000001</v>
          </cell>
          <cell r="AW15">
            <v>70</v>
          </cell>
        </row>
        <row r="16">
          <cell r="K16" t="str">
            <v>ExportWalmartHome TrendsUSABath76x132D</v>
          </cell>
          <cell r="M16">
            <v>280</v>
          </cell>
          <cell r="N16">
            <v>520</v>
          </cell>
          <cell r="O16">
            <v>0.88</v>
          </cell>
          <cell r="P16">
            <v>2619</v>
          </cell>
          <cell r="Q16">
            <v>19.84090909090909</v>
          </cell>
          <cell r="R16">
            <v>3</v>
          </cell>
          <cell r="S16">
            <v>584</v>
          </cell>
          <cell r="T16" t="str">
            <v>1/13  Tend KC</v>
          </cell>
          <cell r="U16">
            <v>446.08</v>
          </cell>
          <cell r="V16">
            <v>0</v>
          </cell>
          <cell r="W16">
            <v>0</v>
          </cell>
          <cell r="X16" t="str">
            <v>2/24  KC</v>
          </cell>
          <cell r="Y16">
            <v>87.53</v>
          </cell>
          <cell r="Z16" t="str">
            <v xml:space="preserve">1/14OE  </v>
          </cell>
          <cell r="AA16">
            <v>81.709999999999994</v>
          </cell>
          <cell r="AB16" t="str">
            <v>2/20  KC</v>
          </cell>
          <cell r="AC16">
            <v>28.48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643.80000000000007</v>
          </cell>
          <cell r="AI16">
            <v>585.85800000000006</v>
          </cell>
          <cell r="AJ16">
            <v>0.09</v>
          </cell>
          <cell r="AK16">
            <v>2.5000000000000001E-3</v>
          </cell>
          <cell r="AL16">
            <v>1.4999999999999999E-2</v>
          </cell>
          <cell r="AM16">
            <v>0</v>
          </cell>
          <cell r="AN16">
            <v>0.01</v>
          </cell>
          <cell r="AO16">
            <v>1.3999999999999999E-2</v>
          </cell>
          <cell r="AP16">
            <v>0</v>
          </cell>
          <cell r="AQ16">
            <v>2.5000000000000001E-2</v>
          </cell>
          <cell r="AR16">
            <v>0</v>
          </cell>
          <cell r="AS16">
            <v>3</v>
          </cell>
          <cell r="AT16">
            <v>3</v>
          </cell>
          <cell r="AU16">
            <v>9</v>
          </cell>
          <cell r="AV16">
            <v>1.1000000000000001</v>
          </cell>
          <cell r="AW16">
            <v>70</v>
          </cell>
        </row>
        <row r="17">
          <cell r="K17" t="str">
            <v>ExportWalmartHome TrendsUSAHand41x69L</v>
          </cell>
          <cell r="M17">
            <v>340</v>
          </cell>
          <cell r="N17">
            <v>450</v>
          </cell>
          <cell r="O17">
            <v>0.88</v>
          </cell>
          <cell r="P17">
            <v>1518</v>
          </cell>
          <cell r="Q17">
            <v>22</v>
          </cell>
          <cell r="R17">
            <v>6</v>
          </cell>
          <cell r="S17">
            <v>534</v>
          </cell>
          <cell r="T17" t="str">
            <v>1/13   KC</v>
          </cell>
          <cell r="U17">
            <v>102</v>
          </cell>
          <cell r="X17" t="str">
            <v>2/24  KC</v>
          </cell>
          <cell r="Y17">
            <v>26.85</v>
          </cell>
          <cell r="Z17" t="str">
            <v xml:space="preserve">1/14OE  </v>
          </cell>
          <cell r="AA17">
            <v>23.364000000000001</v>
          </cell>
          <cell r="AB17" t="str">
            <v>2/20  KC</v>
          </cell>
          <cell r="AC17">
            <v>13.78</v>
          </cell>
          <cell r="AH17">
            <v>165.994</v>
          </cell>
          <cell r="AI17">
            <v>151.05454</v>
          </cell>
          <cell r="AJ17">
            <v>0.09</v>
          </cell>
          <cell r="AK17">
            <v>2.5000000000000001E-3</v>
          </cell>
          <cell r="AL17">
            <v>1.4999999999999999E-2</v>
          </cell>
          <cell r="AM17">
            <v>0</v>
          </cell>
          <cell r="AN17">
            <v>0.01</v>
          </cell>
          <cell r="AO17">
            <v>1.3999999999999999E-2</v>
          </cell>
          <cell r="AQ17">
            <v>2.5000000000000001E-2</v>
          </cell>
          <cell r="AS17">
            <v>3</v>
          </cell>
          <cell r="AT17">
            <v>3</v>
          </cell>
          <cell r="AU17">
            <v>9</v>
          </cell>
          <cell r="AV17">
            <v>1.1000000000000001</v>
          </cell>
          <cell r="AW17">
            <v>70</v>
          </cell>
        </row>
        <row r="18">
          <cell r="K18" t="str">
            <v>ExportWalmartHome TrendsUSAHand41x69M</v>
          </cell>
          <cell r="M18">
            <v>340</v>
          </cell>
          <cell r="N18">
            <v>450</v>
          </cell>
          <cell r="O18">
            <v>0.88</v>
          </cell>
          <cell r="P18">
            <v>1518</v>
          </cell>
          <cell r="Q18">
            <v>22</v>
          </cell>
          <cell r="R18">
            <v>6</v>
          </cell>
          <cell r="S18">
            <v>534</v>
          </cell>
          <cell r="T18" t="str">
            <v>1/13   KC</v>
          </cell>
          <cell r="U18">
            <v>102</v>
          </cell>
          <cell r="V18">
            <v>0</v>
          </cell>
          <cell r="W18">
            <v>0</v>
          </cell>
          <cell r="X18" t="str">
            <v>2/24  KC</v>
          </cell>
          <cell r="Y18">
            <v>26.85</v>
          </cell>
          <cell r="Z18" t="str">
            <v xml:space="preserve">1/14OE  </v>
          </cell>
          <cell r="AA18">
            <v>23.364000000000001</v>
          </cell>
          <cell r="AB18" t="str">
            <v>2/20  KC</v>
          </cell>
          <cell r="AC18">
            <v>13.78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165.994</v>
          </cell>
          <cell r="AI18">
            <v>151.05454</v>
          </cell>
          <cell r="AJ18">
            <v>0.09</v>
          </cell>
          <cell r="AK18">
            <v>2.5000000000000001E-3</v>
          </cell>
          <cell r="AL18">
            <v>1.4999999999999999E-2</v>
          </cell>
          <cell r="AM18">
            <v>0</v>
          </cell>
          <cell r="AN18">
            <v>0.01</v>
          </cell>
          <cell r="AO18">
            <v>1.3999999999999999E-2</v>
          </cell>
          <cell r="AP18">
            <v>0</v>
          </cell>
          <cell r="AQ18">
            <v>2.5000000000000001E-2</v>
          </cell>
          <cell r="AR18">
            <v>0</v>
          </cell>
          <cell r="AS18">
            <v>3</v>
          </cell>
          <cell r="AT18">
            <v>3</v>
          </cell>
          <cell r="AU18">
            <v>9</v>
          </cell>
          <cell r="AV18">
            <v>1.1000000000000001</v>
          </cell>
          <cell r="AW18">
            <v>70</v>
          </cell>
        </row>
        <row r="19">
          <cell r="K19" t="str">
            <v>ExportWalmartHome TrendsUSAHand41x69D</v>
          </cell>
          <cell r="M19">
            <v>340</v>
          </cell>
          <cell r="N19">
            <v>450</v>
          </cell>
          <cell r="O19">
            <v>0.88</v>
          </cell>
          <cell r="P19">
            <v>1518</v>
          </cell>
          <cell r="Q19">
            <v>22</v>
          </cell>
          <cell r="R19">
            <v>6</v>
          </cell>
          <cell r="S19">
            <v>534</v>
          </cell>
          <cell r="T19" t="str">
            <v>1/13   KC</v>
          </cell>
          <cell r="U19">
            <v>102</v>
          </cell>
          <cell r="V19">
            <v>0</v>
          </cell>
          <cell r="W19">
            <v>0</v>
          </cell>
          <cell r="X19" t="str">
            <v>2/24  KC</v>
          </cell>
          <cell r="Y19">
            <v>26.85</v>
          </cell>
          <cell r="Z19" t="str">
            <v xml:space="preserve">1/14OE  </v>
          </cell>
          <cell r="AA19">
            <v>23.364000000000001</v>
          </cell>
          <cell r="AB19" t="str">
            <v>2/20  KC</v>
          </cell>
          <cell r="AC19">
            <v>13.78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165.994</v>
          </cell>
          <cell r="AI19">
            <v>151.05454</v>
          </cell>
          <cell r="AJ19">
            <v>0.09</v>
          </cell>
          <cell r="AK19">
            <v>2.5000000000000001E-3</v>
          </cell>
          <cell r="AL19">
            <v>1.4999999999999999E-2</v>
          </cell>
          <cell r="AM19">
            <v>0</v>
          </cell>
          <cell r="AN19">
            <v>0.01</v>
          </cell>
          <cell r="AO19">
            <v>1.3999999999999999E-2</v>
          </cell>
          <cell r="AP19">
            <v>0</v>
          </cell>
          <cell r="AQ19">
            <v>2.5000000000000001E-2</v>
          </cell>
          <cell r="AR19">
            <v>0</v>
          </cell>
          <cell r="AS19">
            <v>3</v>
          </cell>
          <cell r="AT19">
            <v>3</v>
          </cell>
          <cell r="AU19">
            <v>9</v>
          </cell>
          <cell r="AV19">
            <v>1.1000000000000001</v>
          </cell>
          <cell r="AW19">
            <v>70</v>
          </cell>
        </row>
        <row r="20">
          <cell r="K20" t="str">
            <v>ExportWalmartHome TrendsUSAWash33x33L</v>
          </cell>
          <cell r="M20">
            <v>340</v>
          </cell>
          <cell r="N20">
            <v>450</v>
          </cell>
          <cell r="O20">
            <v>0.88</v>
          </cell>
          <cell r="P20">
            <v>636</v>
          </cell>
          <cell r="Q20">
            <v>19.272727272727273</v>
          </cell>
          <cell r="R20">
            <v>8</v>
          </cell>
          <cell r="S20">
            <v>521</v>
          </cell>
          <cell r="T20" t="str">
            <v>1/13   KC</v>
          </cell>
          <cell r="U20">
            <v>41.32</v>
          </cell>
          <cell r="X20" t="str">
            <v>2/24  KC</v>
          </cell>
          <cell r="Y20">
            <v>9.2200000000000006</v>
          </cell>
          <cell r="Z20" t="str">
            <v xml:space="preserve">1/14OE  </v>
          </cell>
          <cell r="AA20">
            <v>8.09</v>
          </cell>
          <cell r="AB20" t="str">
            <v>2/20  KC</v>
          </cell>
          <cell r="AC20">
            <v>4.0659999999999998</v>
          </cell>
          <cell r="AH20">
            <v>62.695999999999998</v>
          </cell>
          <cell r="AI20">
            <v>56.739879999999999</v>
          </cell>
          <cell r="AJ20">
            <v>9.5000000000000001E-2</v>
          </cell>
          <cell r="AK20">
            <v>2.5000000000000001E-3</v>
          </cell>
          <cell r="AL20">
            <v>1.4999999999999999E-2</v>
          </cell>
          <cell r="AM20">
            <v>0</v>
          </cell>
          <cell r="AN20">
            <v>0.01</v>
          </cell>
          <cell r="AO20">
            <v>1.3999999999999999E-2</v>
          </cell>
          <cell r="AQ20">
            <v>2.5000000000000001E-2</v>
          </cell>
          <cell r="AS20">
            <v>3</v>
          </cell>
          <cell r="AT20">
            <v>3</v>
          </cell>
          <cell r="AU20">
            <v>9</v>
          </cell>
          <cell r="AV20">
            <v>1.1000000000000001</v>
          </cell>
          <cell r="AW20">
            <v>70</v>
          </cell>
        </row>
        <row r="21">
          <cell r="K21" t="str">
            <v>ExportWalmartHome TrendsUSAWash33x33M</v>
          </cell>
          <cell r="M21">
            <v>340</v>
          </cell>
          <cell r="N21">
            <v>450</v>
          </cell>
          <cell r="O21">
            <v>0.88</v>
          </cell>
          <cell r="P21">
            <v>636</v>
          </cell>
          <cell r="Q21">
            <v>19.272727272727273</v>
          </cell>
          <cell r="R21">
            <v>8</v>
          </cell>
          <cell r="S21">
            <v>521</v>
          </cell>
          <cell r="T21" t="str">
            <v>1/13   KC</v>
          </cell>
          <cell r="U21">
            <v>41.32</v>
          </cell>
          <cell r="V21">
            <v>0</v>
          </cell>
          <cell r="W21">
            <v>0</v>
          </cell>
          <cell r="X21" t="str">
            <v>2/24  KC</v>
          </cell>
          <cell r="Y21">
            <v>9.2200000000000006</v>
          </cell>
          <cell r="Z21" t="str">
            <v xml:space="preserve">1/14OE  </v>
          </cell>
          <cell r="AA21">
            <v>8.09</v>
          </cell>
          <cell r="AB21" t="str">
            <v>2/20  KC</v>
          </cell>
          <cell r="AC21">
            <v>4.0659999999999998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62.695999999999998</v>
          </cell>
          <cell r="AI21">
            <v>56.739879999999999</v>
          </cell>
          <cell r="AJ21">
            <v>9.5000000000000001E-2</v>
          </cell>
          <cell r="AK21">
            <v>2.5000000000000001E-3</v>
          </cell>
          <cell r="AL21">
            <v>1.4999999999999999E-2</v>
          </cell>
          <cell r="AM21">
            <v>0</v>
          </cell>
          <cell r="AN21">
            <v>0.01</v>
          </cell>
          <cell r="AO21">
            <v>1.3999999999999999E-2</v>
          </cell>
          <cell r="AP21">
            <v>0</v>
          </cell>
          <cell r="AQ21">
            <v>2.5000000000000001E-2</v>
          </cell>
          <cell r="AR21">
            <v>0</v>
          </cell>
          <cell r="AS21">
            <v>3</v>
          </cell>
          <cell r="AT21">
            <v>3</v>
          </cell>
          <cell r="AU21">
            <v>9</v>
          </cell>
          <cell r="AV21">
            <v>1.1000000000000001</v>
          </cell>
          <cell r="AW21">
            <v>70</v>
          </cell>
        </row>
        <row r="22">
          <cell r="K22" t="str">
            <v>ExportWalmartHome TrendsUSAWash33x33D</v>
          </cell>
          <cell r="M22">
            <v>340</v>
          </cell>
          <cell r="N22">
            <v>450</v>
          </cell>
          <cell r="O22">
            <v>0.88</v>
          </cell>
          <cell r="P22">
            <v>636</v>
          </cell>
          <cell r="Q22">
            <v>19.272727272727273</v>
          </cell>
          <cell r="R22">
            <v>8</v>
          </cell>
          <cell r="S22">
            <v>521</v>
          </cell>
          <cell r="T22" t="str">
            <v>1/13   KC</v>
          </cell>
          <cell r="U22">
            <v>41.32</v>
          </cell>
          <cell r="V22">
            <v>0</v>
          </cell>
          <cell r="W22">
            <v>0</v>
          </cell>
          <cell r="X22" t="str">
            <v>2/24  KC</v>
          </cell>
          <cell r="Y22">
            <v>9.2200000000000006</v>
          </cell>
          <cell r="Z22" t="str">
            <v xml:space="preserve">1/14OE  </v>
          </cell>
          <cell r="AA22">
            <v>8.09</v>
          </cell>
          <cell r="AB22" t="str">
            <v>2/20  KC</v>
          </cell>
          <cell r="AC22">
            <v>4.0659999999999998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62.695999999999998</v>
          </cell>
          <cell r="AI22">
            <v>56.739879999999999</v>
          </cell>
          <cell r="AJ22">
            <v>9.5000000000000001E-2</v>
          </cell>
          <cell r="AK22">
            <v>2.5000000000000001E-3</v>
          </cell>
          <cell r="AL22">
            <v>1.4999999999999999E-2</v>
          </cell>
          <cell r="AM22">
            <v>0</v>
          </cell>
          <cell r="AN22">
            <v>0.01</v>
          </cell>
          <cell r="AO22">
            <v>1.3999999999999999E-2</v>
          </cell>
          <cell r="AP22">
            <v>0</v>
          </cell>
          <cell r="AQ22">
            <v>2.5000000000000001E-2</v>
          </cell>
          <cell r="AR22">
            <v>0</v>
          </cell>
          <cell r="AS22">
            <v>3</v>
          </cell>
          <cell r="AT22">
            <v>3</v>
          </cell>
          <cell r="AU22">
            <v>9</v>
          </cell>
          <cell r="AV22">
            <v>1.1000000000000001</v>
          </cell>
          <cell r="AW22">
            <v>70</v>
          </cell>
        </row>
        <row r="23">
          <cell r="K23" t="str">
            <v>ExportMill WorkingCannon LandmarkUSABath76x137L</v>
          </cell>
          <cell r="M23">
            <v>280</v>
          </cell>
          <cell r="N23">
            <v>520</v>
          </cell>
          <cell r="O23">
            <v>0.88</v>
          </cell>
          <cell r="P23">
            <v>2718</v>
          </cell>
          <cell r="Q23">
            <v>19.839416058394161</v>
          </cell>
          <cell r="R23">
            <v>3</v>
          </cell>
          <cell r="S23">
            <v>582</v>
          </cell>
          <cell r="T23" t="str">
            <v>1/13  Comb</v>
          </cell>
          <cell r="U23">
            <v>186.39</v>
          </cell>
          <cell r="V23" t="str">
            <v>2/20  Comb</v>
          </cell>
          <cell r="W23">
            <v>242.31</v>
          </cell>
          <cell r="X23" t="str">
            <v>2/24  KC</v>
          </cell>
          <cell r="Y23">
            <v>89.85</v>
          </cell>
          <cell r="Z23" t="str">
            <v xml:space="preserve">1/11OE  </v>
          </cell>
          <cell r="AA23">
            <v>99.68</v>
          </cell>
          <cell r="AB23" t="str">
            <v>2/20  KC</v>
          </cell>
          <cell r="AC23">
            <v>38.619999999999997</v>
          </cell>
          <cell r="AH23">
            <v>656.85</v>
          </cell>
          <cell r="AI23">
            <v>607.58625000000006</v>
          </cell>
          <cell r="AJ23">
            <v>7.4999999999999997E-2</v>
          </cell>
          <cell r="AK23">
            <v>2.5000000000000001E-3</v>
          </cell>
          <cell r="AL23">
            <v>1.4999999999999999E-2</v>
          </cell>
          <cell r="AM23">
            <v>0</v>
          </cell>
          <cell r="AN23">
            <v>0.01</v>
          </cell>
          <cell r="AO23">
            <v>1.3999999999999999E-2</v>
          </cell>
          <cell r="AQ23">
            <v>2.5000000000000001E-2</v>
          </cell>
          <cell r="AS23">
            <v>3</v>
          </cell>
          <cell r="AT23">
            <v>3</v>
          </cell>
          <cell r="AU23">
            <v>9</v>
          </cell>
          <cell r="AV23">
            <v>1.1000000000000001</v>
          </cell>
          <cell r="AW23">
            <v>70</v>
          </cell>
        </row>
        <row r="24">
          <cell r="K24" t="str">
            <v>ExportMill WorkingCannon LandmarkUSABath76x137M</v>
          </cell>
          <cell r="M24">
            <v>280</v>
          </cell>
          <cell r="N24">
            <v>520</v>
          </cell>
          <cell r="O24">
            <v>0.88</v>
          </cell>
          <cell r="P24">
            <v>2718</v>
          </cell>
          <cell r="Q24">
            <v>19.839416058394161</v>
          </cell>
          <cell r="R24">
            <v>3</v>
          </cell>
          <cell r="S24">
            <v>582</v>
          </cell>
          <cell r="T24" t="str">
            <v>1/13  Comb</v>
          </cell>
          <cell r="U24">
            <v>186.39</v>
          </cell>
          <cell r="V24" t="str">
            <v>2/20  Comb</v>
          </cell>
          <cell r="W24">
            <v>242.31</v>
          </cell>
          <cell r="X24" t="str">
            <v>2/24  KC</v>
          </cell>
          <cell r="Y24">
            <v>89.85</v>
          </cell>
          <cell r="Z24" t="str">
            <v xml:space="preserve">1/11OE  </v>
          </cell>
          <cell r="AA24">
            <v>99.68</v>
          </cell>
          <cell r="AB24" t="str">
            <v>2/20  KC</v>
          </cell>
          <cell r="AC24">
            <v>38.619999999999997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656.85</v>
          </cell>
          <cell r="AI24">
            <v>607.58625000000006</v>
          </cell>
          <cell r="AJ24">
            <v>7.4999999999999997E-2</v>
          </cell>
          <cell r="AK24">
            <v>2.5000000000000001E-3</v>
          </cell>
          <cell r="AL24">
            <v>1.4999999999999999E-2</v>
          </cell>
          <cell r="AM24">
            <v>0</v>
          </cell>
          <cell r="AN24">
            <v>0.01</v>
          </cell>
          <cell r="AO24">
            <v>1.3999999999999999E-2</v>
          </cell>
          <cell r="AP24">
            <v>0</v>
          </cell>
          <cell r="AQ24">
            <v>2.5000000000000001E-2</v>
          </cell>
          <cell r="AR24">
            <v>0</v>
          </cell>
          <cell r="AS24">
            <v>3</v>
          </cell>
          <cell r="AT24">
            <v>3</v>
          </cell>
          <cell r="AU24">
            <v>9</v>
          </cell>
          <cell r="AV24">
            <v>1.1000000000000001</v>
          </cell>
          <cell r="AW24">
            <v>70</v>
          </cell>
        </row>
        <row r="25">
          <cell r="K25" t="str">
            <v>ExportMill WorkingCannon LandmarkUSABath76x137D</v>
          </cell>
          <cell r="M25">
            <v>280</v>
          </cell>
          <cell r="N25">
            <v>520</v>
          </cell>
          <cell r="O25">
            <v>0.88</v>
          </cell>
          <cell r="P25">
            <v>2718</v>
          </cell>
          <cell r="Q25">
            <v>19.839416058394161</v>
          </cell>
          <cell r="R25">
            <v>3</v>
          </cell>
          <cell r="S25">
            <v>582</v>
          </cell>
          <cell r="T25" t="str">
            <v>1/13  Comb</v>
          </cell>
          <cell r="U25">
            <v>186.39</v>
          </cell>
          <cell r="V25" t="str">
            <v>2/20  Comb</v>
          </cell>
          <cell r="W25">
            <v>242.31</v>
          </cell>
          <cell r="X25" t="str">
            <v>2/24  KC</v>
          </cell>
          <cell r="Y25">
            <v>89.85</v>
          </cell>
          <cell r="Z25" t="str">
            <v xml:space="preserve">1/11OE  </v>
          </cell>
          <cell r="AA25">
            <v>99.68</v>
          </cell>
          <cell r="AB25" t="str">
            <v>2/20  KC</v>
          </cell>
          <cell r="AC25">
            <v>38.619999999999997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656.85</v>
          </cell>
          <cell r="AI25">
            <v>607.58625000000006</v>
          </cell>
          <cell r="AJ25">
            <v>7.4999999999999997E-2</v>
          </cell>
          <cell r="AK25">
            <v>2.5000000000000001E-3</v>
          </cell>
          <cell r="AL25">
            <v>1.4999999999999999E-2</v>
          </cell>
          <cell r="AM25">
            <v>0</v>
          </cell>
          <cell r="AN25">
            <v>0.01</v>
          </cell>
          <cell r="AO25">
            <v>1.3999999999999999E-2</v>
          </cell>
          <cell r="AP25">
            <v>0</v>
          </cell>
          <cell r="AQ25">
            <v>2.5000000000000001E-2</v>
          </cell>
          <cell r="AR25">
            <v>0</v>
          </cell>
          <cell r="AS25">
            <v>3</v>
          </cell>
          <cell r="AT25">
            <v>3</v>
          </cell>
          <cell r="AU25">
            <v>9</v>
          </cell>
          <cell r="AV25">
            <v>1.1000000000000001</v>
          </cell>
          <cell r="AW25">
            <v>70</v>
          </cell>
        </row>
        <row r="26">
          <cell r="K26" t="str">
            <v>ExportMill WorkingCannon LandmarkUSAHand41x76L</v>
          </cell>
          <cell r="M26">
            <v>340</v>
          </cell>
          <cell r="N26">
            <v>450</v>
          </cell>
          <cell r="O26">
            <v>0.88</v>
          </cell>
          <cell r="P26">
            <v>1635</v>
          </cell>
          <cell r="Q26">
            <v>21.513157894736842</v>
          </cell>
          <cell r="R26">
            <v>6</v>
          </cell>
          <cell r="S26">
            <v>516</v>
          </cell>
          <cell r="T26" t="str">
            <v>1/13  Comb</v>
          </cell>
          <cell r="U26">
            <v>45.716999999999999</v>
          </cell>
          <cell r="V26" t="str">
            <v>2/20  Comb</v>
          </cell>
          <cell r="W26">
            <v>59.432000000000002</v>
          </cell>
          <cell r="X26" t="str">
            <v>2/24  KC</v>
          </cell>
          <cell r="Y26">
            <v>28.38</v>
          </cell>
          <cell r="Z26" t="str">
            <v xml:space="preserve">1/14OE  </v>
          </cell>
          <cell r="AA26">
            <v>23.428999999999998</v>
          </cell>
          <cell r="AB26" t="str">
            <v>2/20  KC</v>
          </cell>
          <cell r="AC26">
            <v>17.27</v>
          </cell>
          <cell r="AH26">
            <v>174.22800000000001</v>
          </cell>
          <cell r="AI26">
            <v>161.16090000000003</v>
          </cell>
          <cell r="AJ26">
            <v>7.4999999999999997E-2</v>
          </cell>
          <cell r="AK26">
            <v>2.5000000000000001E-3</v>
          </cell>
          <cell r="AL26">
            <v>1.4999999999999999E-2</v>
          </cell>
          <cell r="AM26">
            <v>0</v>
          </cell>
          <cell r="AN26">
            <v>0.01</v>
          </cell>
          <cell r="AO26">
            <v>1.3999999999999999E-2</v>
          </cell>
          <cell r="AQ26">
            <v>2.5000000000000001E-2</v>
          </cell>
          <cell r="AS26">
            <v>3</v>
          </cell>
          <cell r="AT26">
            <v>3</v>
          </cell>
          <cell r="AU26">
            <v>9</v>
          </cell>
          <cell r="AV26">
            <v>1.1000000000000001</v>
          </cell>
          <cell r="AW26">
            <v>70</v>
          </cell>
        </row>
        <row r="27">
          <cell r="K27" t="str">
            <v>ExportMill WorkingCannon LandmarkUSAHand41x76M</v>
          </cell>
          <cell r="M27">
            <v>340</v>
          </cell>
          <cell r="N27">
            <v>450</v>
          </cell>
          <cell r="O27">
            <v>0.88</v>
          </cell>
          <cell r="P27">
            <v>1635</v>
          </cell>
          <cell r="Q27">
            <v>21.513157894736842</v>
          </cell>
          <cell r="R27">
            <v>6</v>
          </cell>
          <cell r="S27">
            <v>516</v>
          </cell>
          <cell r="T27" t="str">
            <v>1/13  Comb</v>
          </cell>
          <cell r="U27">
            <v>45.716999999999999</v>
          </cell>
          <cell r="V27" t="str">
            <v>2/20  Comb</v>
          </cell>
          <cell r="W27">
            <v>59.432000000000002</v>
          </cell>
          <cell r="X27" t="str">
            <v>2/24  KC</v>
          </cell>
          <cell r="Y27">
            <v>28.38</v>
          </cell>
          <cell r="Z27" t="str">
            <v xml:space="preserve">1/14OE  </v>
          </cell>
          <cell r="AA27">
            <v>23.428999999999998</v>
          </cell>
          <cell r="AB27" t="str">
            <v>2/20  KC</v>
          </cell>
          <cell r="AC27">
            <v>17.27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174.22800000000001</v>
          </cell>
          <cell r="AI27">
            <v>161.16090000000003</v>
          </cell>
          <cell r="AJ27">
            <v>7.4999999999999997E-2</v>
          </cell>
          <cell r="AK27">
            <v>2.5000000000000001E-3</v>
          </cell>
          <cell r="AL27">
            <v>1.4999999999999999E-2</v>
          </cell>
          <cell r="AM27">
            <v>0</v>
          </cell>
          <cell r="AN27">
            <v>0.01</v>
          </cell>
          <cell r="AO27">
            <v>1.3999999999999999E-2</v>
          </cell>
          <cell r="AP27">
            <v>0</v>
          </cell>
          <cell r="AQ27">
            <v>2.5000000000000001E-2</v>
          </cell>
          <cell r="AR27">
            <v>0</v>
          </cell>
          <cell r="AS27">
            <v>3</v>
          </cell>
          <cell r="AT27">
            <v>3</v>
          </cell>
          <cell r="AU27">
            <v>9</v>
          </cell>
          <cell r="AV27">
            <v>1.1000000000000001</v>
          </cell>
          <cell r="AW27">
            <v>70</v>
          </cell>
        </row>
        <row r="28">
          <cell r="K28" t="str">
            <v>ExportMill WorkingCannon LandmarkUSAHand41x76D</v>
          </cell>
          <cell r="M28">
            <v>340</v>
          </cell>
          <cell r="N28">
            <v>450</v>
          </cell>
          <cell r="O28">
            <v>0.88</v>
          </cell>
          <cell r="P28">
            <v>1635</v>
          </cell>
          <cell r="Q28">
            <v>21.513157894736842</v>
          </cell>
          <cell r="R28">
            <v>6</v>
          </cell>
          <cell r="S28">
            <v>516</v>
          </cell>
          <cell r="T28" t="str">
            <v>1/13  Comb</v>
          </cell>
          <cell r="U28">
            <v>45.716999999999999</v>
          </cell>
          <cell r="V28" t="str">
            <v>2/20  Comb</v>
          </cell>
          <cell r="W28">
            <v>59.432000000000002</v>
          </cell>
          <cell r="X28" t="str">
            <v>2/24  KC</v>
          </cell>
          <cell r="Y28">
            <v>28.38</v>
          </cell>
          <cell r="Z28" t="str">
            <v xml:space="preserve">1/14OE  </v>
          </cell>
          <cell r="AA28">
            <v>23.428999999999998</v>
          </cell>
          <cell r="AB28" t="str">
            <v>2/20  KC</v>
          </cell>
          <cell r="AC28">
            <v>17.27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174.22800000000001</v>
          </cell>
          <cell r="AI28">
            <v>161.16090000000003</v>
          </cell>
          <cell r="AJ28">
            <v>7.4999999999999997E-2</v>
          </cell>
          <cell r="AK28">
            <v>2.5000000000000001E-3</v>
          </cell>
          <cell r="AL28">
            <v>1.4999999999999999E-2</v>
          </cell>
          <cell r="AM28">
            <v>0</v>
          </cell>
          <cell r="AN28">
            <v>0.01</v>
          </cell>
          <cell r="AO28">
            <v>1.3999999999999999E-2</v>
          </cell>
          <cell r="AP28">
            <v>0</v>
          </cell>
          <cell r="AQ28">
            <v>2.5000000000000001E-2</v>
          </cell>
          <cell r="AR28">
            <v>0</v>
          </cell>
          <cell r="AS28">
            <v>3</v>
          </cell>
          <cell r="AT28">
            <v>3</v>
          </cell>
          <cell r="AU28">
            <v>9</v>
          </cell>
          <cell r="AV28">
            <v>1.1000000000000001</v>
          </cell>
          <cell r="AW28">
            <v>70</v>
          </cell>
        </row>
        <row r="29">
          <cell r="K29" t="str">
            <v>ExportMill WorkingCannon LandmarkUSAWash33x33L</v>
          </cell>
          <cell r="M29">
            <v>340</v>
          </cell>
          <cell r="N29">
            <v>450</v>
          </cell>
          <cell r="O29">
            <v>0.88</v>
          </cell>
          <cell r="P29">
            <v>873</v>
          </cell>
          <cell r="Q29">
            <v>26.454545454545453</v>
          </cell>
          <cell r="R29">
            <v>7</v>
          </cell>
          <cell r="S29">
            <v>607</v>
          </cell>
          <cell r="T29" t="str">
            <v>1/13  Comb</v>
          </cell>
          <cell r="U29">
            <v>16.986000000000001</v>
          </cell>
          <cell r="V29" t="str">
            <v>2/20  Comb</v>
          </cell>
          <cell r="W29">
            <v>22.082000000000001</v>
          </cell>
          <cell r="X29" t="str">
            <v>2/24  KC</v>
          </cell>
          <cell r="Y29">
            <v>11.56</v>
          </cell>
          <cell r="Z29" t="str">
            <v xml:space="preserve">1/11.5OE VIS+COT  </v>
          </cell>
          <cell r="AA29">
            <v>12.162000000000001</v>
          </cell>
          <cell r="AB29" t="str">
            <v>2/20  KC</v>
          </cell>
          <cell r="AC29">
            <v>8.8680000000000003</v>
          </cell>
          <cell r="AH29">
            <v>71.658000000000001</v>
          </cell>
          <cell r="AI29">
            <v>66.283650000000009</v>
          </cell>
          <cell r="AJ29">
            <v>7.4999999999999997E-2</v>
          </cell>
          <cell r="AK29">
            <v>2.5000000000000001E-3</v>
          </cell>
          <cell r="AL29">
            <v>1.4999999999999999E-2</v>
          </cell>
          <cell r="AM29">
            <v>0</v>
          </cell>
          <cell r="AN29">
            <v>0.01</v>
          </cell>
          <cell r="AO29">
            <v>1.3999999999999999E-2</v>
          </cell>
          <cell r="AQ29">
            <v>2.5000000000000001E-2</v>
          </cell>
          <cell r="AS29">
            <v>3</v>
          </cell>
          <cell r="AT29">
            <v>3</v>
          </cell>
          <cell r="AU29">
            <v>9</v>
          </cell>
          <cell r="AV29">
            <v>1.1000000000000001</v>
          </cell>
          <cell r="AW29">
            <v>70</v>
          </cell>
        </row>
        <row r="30">
          <cell r="K30" t="str">
            <v>ExportMill WorkingCannon LandmarkUSAWash33x33M</v>
          </cell>
          <cell r="M30">
            <v>340</v>
          </cell>
          <cell r="N30">
            <v>450</v>
          </cell>
          <cell r="O30">
            <v>0.88</v>
          </cell>
          <cell r="P30">
            <v>873</v>
          </cell>
          <cell r="Q30">
            <v>26.454545454545453</v>
          </cell>
          <cell r="R30">
            <v>7</v>
          </cell>
          <cell r="S30">
            <v>607</v>
          </cell>
          <cell r="T30" t="str">
            <v>1/13  Comb</v>
          </cell>
          <cell r="U30">
            <v>16.986000000000001</v>
          </cell>
          <cell r="V30" t="str">
            <v>2/20  Comb</v>
          </cell>
          <cell r="W30">
            <v>22.082000000000001</v>
          </cell>
          <cell r="X30" t="str">
            <v>2/24  KC</v>
          </cell>
          <cell r="Y30">
            <v>11.56</v>
          </cell>
          <cell r="Z30" t="str">
            <v xml:space="preserve">1/11.5OE VIS+COT  </v>
          </cell>
          <cell r="AA30">
            <v>12.162000000000001</v>
          </cell>
          <cell r="AB30" t="str">
            <v>2/20  KC</v>
          </cell>
          <cell r="AC30">
            <v>8.8680000000000003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71.658000000000001</v>
          </cell>
          <cell r="AI30">
            <v>66.283650000000009</v>
          </cell>
          <cell r="AJ30">
            <v>7.4999999999999997E-2</v>
          </cell>
          <cell r="AK30">
            <v>2.5000000000000001E-3</v>
          </cell>
          <cell r="AL30">
            <v>1.4999999999999999E-2</v>
          </cell>
          <cell r="AM30">
            <v>0</v>
          </cell>
          <cell r="AN30">
            <v>0.01</v>
          </cell>
          <cell r="AO30">
            <v>1.3999999999999999E-2</v>
          </cell>
          <cell r="AP30">
            <v>0</v>
          </cell>
          <cell r="AQ30">
            <v>2.5000000000000001E-2</v>
          </cell>
          <cell r="AR30">
            <v>0</v>
          </cell>
          <cell r="AS30">
            <v>3</v>
          </cell>
          <cell r="AT30">
            <v>3</v>
          </cell>
          <cell r="AU30">
            <v>9</v>
          </cell>
          <cell r="AV30">
            <v>1.1000000000000001</v>
          </cell>
          <cell r="AW30">
            <v>70</v>
          </cell>
        </row>
        <row r="31">
          <cell r="K31" t="str">
            <v>ExportMill WorkingCannon LandmarkUSAWash33x33D</v>
          </cell>
          <cell r="M31">
            <v>340</v>
          </cell>
          <cell r="N31">
            <v>450</v>
          </cell>
          <cell r="O31">
            <v>0.88</v>
          </cell>
          <cell r="P31">
            <v>873</v>
          </cell>
          <cell r="Q31">
            <v>26.454545454545453</v>
          </cell>
          <cell r="R31">
            <v>7</v>
          </cell>
          <cell r="S31">
            <v>607</v>
          </cell>
          <cell r="T31" t="str">
            <v>1/13  Comb</v>
          </cell>
          <cell r="U31">
            <v>16.986000000000001</v>
          </cell>
          <cell r="V31" t="str">
            <v>2/20  Comb</v>
          </cell>
          <cell r="W31">
            <v>22.082000000000001</v>
          </cell>
          <cell r="X31" t="str">
            <v>2/24  KC</v>
          </cell>
          <cell r="Y31">
            <v>11.56</v>
          </cell>
          <cell r="Z31" t="str">
            <v xml:space="preserve">1/11.5OE VIS+COT  </v>
          </cell>
          <cell r="AA31">
            <v>12.162000000000001</v>
          </cell>
          <cell r="AB31" t="str">
            <v>2/20  KC</v>
          </cell>
          <cell r="AC31">
            <v>8.8680000000000003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71.658000000000001</v>
          </cell>
          <cell r="AI31">
            <v>66.283650000000009</v>
          </cell>
          <cell r="AJ31">
            <v>7.4999999999999997E-2</v>
          </cell>
          <cell r="AK31">
            <v>2.5000000000000001E-3</v>
          </cell>
          <cell r="AL31">
            <v>1.4999999999999999E-2</v>
          </cell>
          <cell r="AM31">
            <v>0</v>
          </cell>
          <cell r="AN31">
            <v>0.01</v>
          </cell>
          <cell r="AO31">
            <v>1.3999999999999999E-2</v>
          </cell>
          <cell r="AP31">
            <v>0</v>
          </cell>
          <cell r="AQ31">
            <v>2.5000000000000001E-2</v>
          </cell>
          <cell r="AR31">
            <v>0</v>
          </cell>
          <cell r="AS31">
            <v>3</v>
          </cell>
          <cell r="AT31">
            <v>3</v>
          </cell>
          <cell r="AU31">
            <v>9</v>
          </cell>
          <cell r="AV31">
            <v>1.1000000000000001</v>
          </cell>
          <cell r="AW31">
            <v>70</v>
          </cell>
        </row>
        <row r="32">
          <cell r="K32" t="str">
            <v>ExportMill WorkingCannon MilestoneUSABath76x137L</v>
          </cell>
          <cell r="M32">
            <v>280</v>
          </cell>
          <cell r="N32">
            <v>520</v>
          </cell>
          <cell r="O32">
            <v>0.88</v>
          </cell>
          <cell r="P32">
            <v>2652</v>
          </cell>
          <cell r="Q32">
            <v>19.357664233576642</v>
          </cell>
          <cell r="R32">
            <v>3</v>
          </cell>
          <cell r="S32">
            <v>528</v>
          </cell>
          <cell r="T32" t="str">
            <v>1/13  Comb</v>
          </cell>
          <cell r="U32">
            <v>415.87</v>
          </cell>
          <cell r="X32" t="str">
            <v>2/30  KC</v>
          </cell>
          <cell r="Y32">
            <v>71.28</v>
          </cell>
          <cell r="Z32" t="str">
            <v xml:space="preserve">1/16OE  </v>
          </cell>
          <cell r="AA32">
            <v>67.712000000000003</v>
          </cell>
          <cell r="AB32" t="str">
            <v>2/20  Gas Mer</v>
          </cell>
          <cell r="AC32">
            <v>36.33</v>
          </cell>
          <cell r="AH32">
            <v>591.19200000000001</v>
          </cell>
          <cell r="AI32">
            <v>549.80855999999994</v>
          </cell>
          <cell r="AJ32">
            <v>7.0000000000000007E-2</v>
          </cell>
          <cell r="AK32">
            <v>2.5000000000000001E-3</v>
          </cell>
          <cell r="AL32">
            <v>1.4999999999999999E-2</v>
          </cell>
          <cell r="AM32">
            <v>0</v>
          </cell>
          <cell r="AN32">
            <v>0.01</v>
          </cell>
          <cell r="AO32">
            <v>1.3999999999999999E-2</v>
          </cell>
          <cell r="AQ32">
            <v>2.5000000000000001E-2</v>
          </cell>
          <cell r="AS32">
            <v>3</v>
          </cell>
          <cell r="AT32">
            <v>3</v>
          </cell>
          <cell r="AU32">
            <v>9</v>
          </cell>
          <cell r="AV32">
            <v>1.1000000000000001</v>
          </cell>
          <cell r="AW32">
            <v>70</v>
          </cell>
        </row>
        <row r="33">
          <cell r="K33" t="str">
            <v>ExportMill WorkingCannon MilestoneUSABath76x137M</v>
          </cell>
          <cell r="M33">
            <v>280</v>
          </cell>
          <cell r="N33">
            <v>520</v>
          </cell>
          <cell r="O33">
            <v>0.88</v>
          </cell>
          <cell r="P33">
            <v>2652</v>
          </cell>
          <cell r="Q33">
            <v>19.357664233576642</v>
          </cell>
          <cell r="R33">
            <v>3</v>
          </cell>
          <cell r="S33">
            <v>528</v>
          </cell>
          <cell r="T33" t="str">
            <v>1/13  Comb</v>
          </cell>
          <cell r="U33">
            <v>415.87</v>
          </cell>
          <cell r="V33">
            <v>0</v>
          </cell>
          <cell r="W33">
            <v>0</v>
          </cell>
          <cell r="X33" t="str">
            <v>2/30  KC</v>
          </cell>
          <cell r="Y33">
            <v>71.28</v>
          </cell>
          <cell r="Z33" t="str">
            <v xml:space="preserve">1/16OE  </v>
          </cell>
          <cell r="AA33">
            <v>67.712000000000003</v>
          </cell>
          <cell r="AB33" t="str">
            <v>2/20  Gas Mer</v>
          </cell>
          <cell r="AC33">
            <v>36.33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591.19200000000001</v>
          </cell>
          <cell r="AI33">
            <v>549.80855999999994</v>
          </cell>
          <cell r="AJ33">
            <v>7.0000000000000007E-2</v>
          </cell>
          <cell r="AK33">
            <v>2.5000000000000001E-3</v>
          </cell>
          <cell r="AL33">
            <v>1.4999999999999999E-2</v>
          </cell>
          <cell r="AM33">
            <v>0</v>
          </cell>
          <cell r="AN33">
            <v>0.01</v>
          </cell>
          <cell r="AO33">
            <v>1.3999999999999999E-2</v>
          </cell>
          <cell r="AP33">
            <v>0</v>
          </cell>
          <cell r="AQ33">
            <v>2.5000000000000001E-2</v>
          </cell>
          <cell r="AR33">
            <v>0</v>
          </cell>
          <cell r="AS33">
            <v>3</v>
          </cell>
          <cell r="AT33">
            <v>3</v>
          </cell>
          <cell r="AU33">
            <v>9</v>
          </cell>
          <cell r="AV33">
            <v>1.1000000000000001</v>
          </cell>
          <cell r="AW33">
            <v>70</v>
          </cell>
        </row>
        <row r="34">
          <cell r="K34" t="str">
            <v>ExportMill WorkingCannon MilestoneUSABath76x137D</v>
          </cell>
          <cell r="M34">
            <v>280</v>
          </cell>
          <cell r="N34">
            <v>520</v>
          </cell>
          <cell r="O34">
            <v>0.88</v>
          </cell>
          <cell r="P34">
            <v>2652</v>
          </cell>
          <cell r="Q34">
            <v>19.357664233576642</v>
          </cell>
          <cell r="R34">
            <v>3</v>
          </cell>
          <cell r="S34">
            <v>528</v>
          </cell>
          <cell r="T34" t="str">
            <v>1/13  Comb</v>
          </cell>
          <cell r="U34">
            <v>415.87</v>
          </cell>
          <cell r="V34">
            <v>0</v>
          </cell>
          <cell r="W34">
            <v>0</v>
          </cell>
          <cell r="X34" t="str">
            <v>2/30  KC</v>
          </cell>
          <cell r="Y34">
            <v>71.28</v>
          </cell>
          <cell r="Z34" t="str">
            <v xml:space="preserve">1/16OE  </v>
          </cell>
          <cell r="AA34">
            <v>67.712000000000003</v>
          </cell>
          <cell r="AB34" t="str">
            <v>2/20  Gas Mer</v>
          </cell>
          <cell r="AC34">
            <v>36.33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591.19200000000001</v>
          </cell>
          <cell r="AI34">
            <v>549.80855999999994</v>
          </cell>
          <cell r="AJ34">
            <v>7.0000000000000007E-2</v>
          </cell>
          <cell r="AK34">
            <v>2.5000000000000001E-3</v>
          </cell>
          <cell r="AL34">
            <v>1.4999999999999999E-2</v>
          </cell>
          <cell r="AM34">
            <v>0</v>
          </cell>
          <cell r="AN34">
            <v>0.01</v>
          </cell>
          <cell r="AO34">
            <v>1.3999999999999999E-2</v>
          </cell>
          <cell r="AP34">
            <v>0</v>
          </cell>
          <cell r="AQ34">
            <v>2.5000000000000001E-2</v>
          </cell>
          <cell r="AR34">
            <v>0</v>
          </cell>
          <cell r="AS34">
            <v>3</v>
          </cell>
          <cell r="AT34">
            <v>3</v>
          </cell>
          <cell r="AU34">
            <v>9</v>
          </cell>
          <cell r="AV34">
            <v>1.1000000000000001</v>
          </cell>
          <cell r="AW34">
            <v>70</v>
          </cell>
        </row>
        <row r="35">
          <cell r="K35" t="str">
            <v>ExportMill WorkingCannon MilestoneUSAHand41x76L</v>
          </cell>
          <cell r="M35">
            <v>340</v>
          </cell>
          <cell r="N35">
            <v>450</v>
          </cell>
          <cell r="O35">
            <v>0.88</v>
          </cell>
          <cell r="P35">
            <v>1557</v>
          </cell>
          <cell r="Q35">
            <v>20.486842105263158</v>
          </cell>
          <cell r="R35">
            <v>6</v>
          </cell>
          <cell r="S35">
            <v>522</v>
          </cell>
          <cell r="T35" t="str">
            <v>1/13  Comb</v>
          </cell>
          <cell r="U35">
            <v>107.55</v>
          </cell>
          <cell r="X35" t="str">
            <v>2/30  KC</v>
          </cell>
          <cell r="Y35">
            <v>21.15</v>
          </cell>
          <cell r="Z35" t="str">
            <v xml:space="preserve">1/16OE  </v>
          </cell>
          <cell r="AA35">
            <v>21.649000000000001</v>
          </cell>
          <cell r="AB35" t="str">
            <v>2/20  Gas Mer</v>
          </cell>
          <cell r="AC35">
            <v>13.05</v>
          </cell>
          <cell r="AH35">
            <v>163.399</v>
          </cell>
          <cell r="AI35">
            <v>151.96106999999998</v>
          </cell>
          <cell r="AJ35">
            <v>7.0000000000000007E-2</v>
          </cell>
          <cell r="AK35">
            <v>2.5000000000000001E-3</v>
          </cell>
          <cell r="AL35">
            <v>1.4999999999999999E-2</v>
          </cell>
          <cell r="AM35">
            <v>0</v>
          </cell>
          <cell r="AN35">
            <v>0.01</v>
          </cell>
          <cell r="AO35">
            <v>1.3999999999999999E-2</v>
          </cell>
          <cell r="AQ35">
            <v>2.5000000000000001E-2</v>
          </cell>
          <cell r="AS35">
            <v>3</v>
          </cell>
          <cell r="AT35">
            <v>3</v>
          </cell>
          <cell r="AU35">
            <v>9</v>
          </cell>
          <cell r="AV35">
            <v>1.1000000000000001</v>
          </cell>
          <cell r="AW35">
            <v>70</v>
          </cell>
        </row>
        <row r="36">
          <cell r="K36" t="str">
            <v>ExportMill WorkingCannon MilestoneUSAHand41x76M</v>
          </cell>
          <cell r="M36">
            <v>340</v>
          </cell>
          <cell r="N36">
            <v>450</v>
          </cell>
          <cell r="O36">
            <v>0.88</v>
          </cell>
          <cell r="P36">
            <v>1557</v>
          </cell>
          <cell r="Q36">
            <v>20.486842105263158</v>
          </cell>
          <cell r="R36">
            <v>6</v>
          </cell>
          <cell r="S36">
            <v>522</v>
          </cell>
          <cell r="T36" t="str">
            <v>1/13  Comb</v>
          </cell>
          <cell r="U36">
            <v>107.55</v>
          </cell>
          <cell r="V36">
            <v>0</v>
          </cell>
          <cell r="W36">
            <v>0</v>
          </cell>
          <cell r="X36" t="str">
            <v>2/30  KC</v>
          </cell>
          <cell r="Y36">
            <v>21.15</v>
          </cell>
          <cell r="Z36" t="str">
            <v xml:space="preserve">1/16OE  </v>
          </cell>
          <cell r="AA36">
            <v>21.649000000000001</v>
          </cell>
          <cell r="AB36" t="str">
            <v>2/20  Gas Mer</v>
          </cell>
          <cell r="AC36">
            <v>13.05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163.399</v>
          </cell>
          <cell r="AI36">
            <v>151.96106999999998</v>
          </cell>
          <cell r="AJ36">
            <v>7.0000000000000007E-2</v>
          </cell>
          <cell r="AK36">
            <v>2.5000000000000001E-3</v>
          </cell>
          <cell r="AL36">
            <v>1.4999999999999999E-2</v>
          </cell>
          <cell r="AM36">
            <v>0</v>
          </cell>
          <cell r="AN36">
            <v>0.01</v>
          </cell>
          <cell r="AO36">
            <v>1.3999999999999999E-2</v>
          </cell>
          <cell r="AP36">
            <v>0</v>
          </cell>
          <cell r="AQ36">
            <v>2.5000000000000001E-2</v>
          </cell>
          <cell r="AR36">
            <v>0</v>
          </cell>
          <cell r="AS36">
            <v>3</v>
          </cell>
          <cell r="AT36">
            <v>3</v>
          </cell>
          <cell r="AU36">
            <v>9</v>
          </cell>
          <cell r="AV36">
            <v>1.1000000000000001</v>
          </cell>
          <cell r="AW36">
            <v>70</v>
          </cell>
        </row>
        <row r="37">
          <cell r="K37" t="str">
            <v>ExportMill WorkingCannon MilestoneUSAHand41x76D</v>
          </cell>
          <cell r="M37">
            <v>340</v>
          </cell>
          <cell r="N37">
            <v>450</v>
          </cell>
          <cell r="O37">
            <v>0.88</v>
          </cell>
          <cell r="P37">
            <v>1557</v>
          </cell>
          <cell r="Q37">
            <v>20.486842105263158</v>
          </cell>
          <cell r="R37">
            <v>6</v>
          </cell>
          <cell r="S37">
            <v>522</v>
          </cell>
          <cell r="T37" t="str">
            <v>1/13  Comb</v>
          </cell>
          <cell r="U37">
            <v>107.55</v>
          </cell>
          <cell r="V37">
            <v>0</v>
          </cell>
          <cell r="W37">
            <v>0</v>
          </cell>
          <cell r="X37" t="str">
            <v>2/30  KC</v>
          </cell>
          <cell r="Y37">
            <v>21.15</v>
          </cell>
          <cell r="Z37" t="str">
            <v xml:space="preserve">1/16OE  </v>
          </cell>
          <cell r="AA37">
            <v>21.649000000000001</v>
          </cell>
          <cell r="AB37" t="str">
            <v>2/20  Gas Mer</v>
          </cell>
          <cell r="AC37">
            <v>13.05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163.399</v>
          </cell>
          <cell r="AI37">
            <v>151.96106999999998</v>
          </cell>
          <cell r="AJ37">
            <v>7.0000000000000007E-2</v>
          </cell>
          <cell r="AK37">
            <v>2.5000000000000001E-3</v>
          </cell>
          <cell r="AL37">
            <v>1.4999999999999999E-2</v>
          </cell>
          <cell r="AM37">
            <v>0</v>
          </cell>
          <cell r="AN37">
            <v>0.01</v>
          </cell>
          <cell r="AO37">
            <v>1.3999999999999999E-2</v>
          </cell>
          <cell r="AP37">
            <v>0</v>
          </cell>
          <cell r="AQ37">
            <v>2.5000000000000001E-2</v>
          </cell>
          <cell r="AR37">
            <v>0</v>
          </cell>
          <cell r="AS37">
            <v>3</v>
          </cell>
          <cell r="AT37">
            <v>3</v>
          </cell>
          <cell r="AU37">
            <v>9</v>
          </cell>
          <cell r="AV37">
            <v>1.1000000000000001</v>
          </cell>
          <cell r="AW37">
            <v>70</v>
          </cell>
        </row>
        <row r="38">
          <cell r="K38" t="str">
            <v>ExportMill WorkingCannon MilestoneUSAWash33x33L</v>
          </cell>
          <cell r="M38">
            <v>340</v>
          </cell>
          <cell r="N38">
            <v>450</v>
          </cell>
          <cell r="O38">
            <v>0.88</v>
          </cell>
          <cell r="P38">
            <v>846</v>
          </cell>
          <cell r="Q38">
            <v>25.636363636363637</v>
          </cell>
          <cell r="R38">
            <v>7</v>
          </cell>
          <cell r="S38">
            <v>524</v>
          </cell>
          <cell r="T38" t="str">
            <v>1/13  Comb</v>
          </cell>
          <cell r="U38">
            <v>36.76</v>
          </cell>
          <cell r="X38" t="str">
            <v>2/30  KC</v>
          </cell>
          <cell r="Y38">
            <v>8.4499999999999993</v>
          </cell>
          <cell r="Z38" t="str">
            <v xml:space="preserve">1/16OE  </v>
          </cell>
          <cell r="AA38">
            <v>8.9339999999999993</v>
          </cell>
          <cell r="AB38" t="str">
            <v>2/20  Gas Mer</v>
          </cell>
          <cell r="AC38">
            <v>7.2619999999999996</v>
          </cell>
          <cell r="AH38">
            <v>61.405999999999992</v>
          </cell>
          <cell r="AI38">
            <v>57.107579999999992</v>
          </cell>
          <cell r="AJ38">
            <v>7.0000000000000007E-2</v>
          </cell>
          <cell r="AK38">
            <v>2.5000000000000001E-3</v>
          </cell>
          <cell r="AL38">
            <v>1.4999999999999999E-2</v>
          </cell>
          <cell r="AM38">
            <v>0</v>
          </cell>
          <cell r="AN38">
            <v>0.01</v>
          </cell>
          <cell r="AO38">
            <v>1.3999999999999999E-2</v>
          </cell>
          <cell r="AQ38">
            <v>2.5000000000000001E-2</v>
          </cell>
          <cell r="AS38">
            <v>3</v>
          </cell>
          <cell r="AT38">
            <v>3</v>
          </cell>
          <cell r="AU38">
            <v>9</v>
          </cell>
          <cell r="AV38">
            <v>1.1000000000000001</v>
          </cell>
          <cell r="AW38">
            <v>70</v>
          </cell>
        </row>
        <row r="39">
          <cell r="K39" t="str">
            <v>ExportMill WorkingCannon MilestoneUSAWash33x33M</v>
          </cell>
          <cell r="M39">
            <v>340</v>
          </cell>
          <cell r="N39">
            <v>450</v>
          </cell>
          <cell r="O39">
            <v>0.88</v>
          </cell>
          <cell r="P39">
            <v>846</v>
          </cell>
          <cell r="Q39">
            <v>25.636363636363637</v>
          </cell>
          <cell r="R39">
            <v>7</v>
          </cell>
          <cell r="S39">
            <v>524</v>
          </cell>
          <cell r="T39" t="str">
            <v>1/13  Comb</v>
          </cell>
          <cell r="U39">
            <v>36.76</v>
          </cell>
          <cell r="V39">
            <v>0</v>
          </cell>
          <cell r="W39">
            <v>0</v>
          </cell>
          <cell r="X39" t="str">
            <v>2/30  KC</v>
          </cell>
          <cell r="Y39">
            <v>8.4499999999999993</v>
          </cell>
          <cell r="Z39" t="str">
            <v xml:space="preserve">1/16OE  </v>
          </cell>
          <cell r="AA39">
            <v>8.9339999999999993</v>
          </cell>
          <cell r="AB39" t="str">
            <v>2/20  Gas Mer</v>
          </cell>
          <cell r="AC39">
            <v>7.2619999999999996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61.405999999999992</v>
          </cell>
          <cell r="AI39">
            <v>57.107579999999992</v>
          </cell>
          <cell r="AJ39">
            <v>7.0000000000000007E-2</v>
          </cell>
          <cell r="AK39">
            <v>2.5000000000000001E-3</v>
          </cell>
          <cell r="AL39">
            <v>1.4999999999999999E-2</v>
          </cell>
          <cell r="AM39">
            <v>0</v>
          </cell>
          <cell r="AN39">
            <v>0.01</v>
          </cell>
          <cell r="AO39">
            <v>1.3999999999999999E-2</v>
          </cell>
          <cell r="AP39">
            <v>0</v>
          </cell>
          <cell r="AQ39">
            <v>2.5000000000000001E-2</v>
          </cell>
          <cell r="AR39">
            <v>0</v>
          </cell>
          <cell r="AS39">
            <v>3</v>
          </cell>
          <cell r="AT39">
            <v>3</v>
          </cell>
          <cell r="AU39">
            <v>9</v>
          </cell>
          <cell r="AV39">
            <v>1.1000000000000001</v>
          </cell>
          <cell r="AW39">
            <v>70</v>
          </cell>
        </row>
        <row r="40">
          <cell r="K40" t="str">
            <v>ExportMill WorkingCannon MilestoneUSAWash33x33D</v>
          </cell>
          <cell r="M40">
            <v>340</v>
          </cell>
          <cell r="N40">
            <v>450</v>
          </cell>
          <cell r="O40">
            <v>0.88</v>
          </cell>
          <cell r="P40">
            <v>846</v>
          </cell>
          <cell r="Q40">
            <v>25.636363636363637</v>
          </cell>
          <cell r="R40">
            <v>7</v>
          </cell>
          <cell r="S40">
            <v>524</v>
          </cell>
          <cell r="T40" t="str">
            <v>1/13  Comb</v>
          </cell>
          <cell r="U40">
            <v>36.76</v>
          </cell>
          <cell r="V40">
            <v>0</v>
          </cell>
          <cell r="W40">
            <v>0</v>
          </cell>
          <cell r="X40" t="str">
            <v>2/30  KC</v>
          </cell>
          <cell r="Y40">
            <v>8.4499999999999993</v>
          </cell>
          <cell r="Z40" t="str">
            <v xml:space="preserve">1/16OE  </v>
          </cell>
          <cell r="AA40">
            <v>8.9339999999999993</v>
          </cell>
          <cell r="AB40" t="str">
            <v>2/20  Gas Mer</v>
          </cell>
          <cell r="AC40">
            <v>7.2619999999999996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61.405999999999992</v>
          </cell>
          <cell r="AI40">
            <v>57.107579999999992</v>
          </cell>
          <cell r="AJ40">
            <v>7.0000000000000007E-2</v>
          </cell>
          <cell r="AK40">
            <v>2.5000000000000001E-3</v>
          </cell>
          <cell r="AL40">
            <v>1.4999999999999999E-2</v>
          </cell>
          <cell r="AM40">
            <v>0</v>
          </cell>
          <cell r="AN40">
            <v>0.01</v>
          </cell>
          <cell r="AO40">
            <v>1.3999999999999999E-2</v>
          </cell>
          <cell r="AP40">
            <v>0</v>
          </cell>
          <cell r="AQ40">
            <v>2.5000000000000001E-2</v>
          </cell>
          <cell r="AR40">
            <v>0</v>
          </cell>
          <cell r="AS40">
            <v>3</v>
          </cell>
          <cell r="AT40">
            <v>3</v>
          </cell>
          <cell r="AU40">
            <v>9</v>
          </cell>
          <cell r="AV40">
            <v>1.1000000000000001</v>
          </cell>
          <cell r="AW40">
            <v>70</v>
          </cell>
        </row>
        <row r="41">
          <cell r="K41" t="str">
            <v>ExportWelspun USAEsplamaUSABath76x137L</v>
          </cell>
          <cell r="M41">
            <v>280</v>
          </cell>
          <cell r="N41">
            <v>520</v>
          </cell>
          <cell r="O41">
            <v>0.88</v>
          </cell>
          <cell r="P41">
            <v>2958</v>
          </cell>
          <cell r="Q41">
            <v>21.591240875912408</v>
          </cell>
          <cell r="R41">
            <v>3</v>
          </cell>
          <cell r="S41">
            <v>726</v>
          </cell>
          <cell r="T41" t="str">
            <v>2/20  Comb</v>
          </cell>
          <cell r="U41">
            <v>621.65</v>
          </cell>
          <cell r="X41" t="str">
            <v>2/30  KC</v>
          </cell>
          <cell r="Y41">
            <v>70.790000000000006</v>
          </cell>
          <cell r="Z41" t="str">
            <v xml:space="preserve">1/16OE  </v>
          </cell>
          <cell r="AA41">
            <v>82.85</v>
          </cell>
          <cell r="AB41" t="str">
            <v>2/20  Gas Mer</v>
          </cell>
          <cell r="AC41">
            <v>28.8</v>
          </cell>
          <cell r="AH41">
            <v>804.08999999999992</v>
          </cell>
          <cell r="AI41">
            <v>755.8445999999999</v>
          </cell>
          <cell r="AJ41">
            <v>0.06</v>
          </cell>
          <cell r="AK41">
            <v>2.5000000000000001E-3</v>
          </cell>
          <cell r="AL41">
            <v>1.4999999999999999E-2</v>
          </cell>
          <cell r="AM41">
            <v>0</v>
          </cell>
          <cell r="AN41">
            <v>0.01</v>
          </cell>
          <cell r="AO41">
            <v>0</v>
          </cell>
          <cell r="AQ41">
            <v>2.5000000000000001E-2</v>
          </cell>
          <cell r="AS41">
            <v>3</v>
          </cell>
          <cell r="AT41">
            <v>3</v>
          </cell>
          <cell r="AU41">
            <v>9</v>
          </cell>
          <cell r="AV41">
            <v>1.1000000000000001</v>
          </cell>
          <cell r="AW41">
            <v>70</v>
          </cell>
        </row>
        <row r="42">
          <cell r="K42" t="str">
            <v>ExportWelspun USAEsplamaUSABath76x137M</v>
          </cell>
          <cell r="M42">
            <v>280</v>
          </cell>
          <cell r="N42">
            <v>520</v>
          </cell>
          <cell r="O42">
            <v>0.88</v>
          </cell>
          <cell r="P42">
            <v>2958</v>
          </cell>
          <cell r="Q42">
            <v>21.591240875912408</v>
          </cell>
          <cell r="R42">
            <v>3</v>
          </cell>
          <cell r="S42">
            <v>726</v>
          </cell>
          <cell r="T42" t="str">
            <v>2/20  Comb</v>
          </cell>
          <cell r="U42">
            <v>621.65</v>
          </cell>
          <cell r="V42">
            <v>0</v>
          </cell>
          <cell r="W42">
            <v>0</v>
          </cell>
          <cell r="X42" t="str">
            <v>2/30  KC</v>
          </cell>
          <cell r="Y42">
            <v>70.790000000000006</v>
          </cell>
          <cell r="Z42" t="str">
            <v xml:space="preserve">1/16OE  </v>
          </cell>
          <cell r="AA42">
            <v>82.85</v>
          </cell>
          <cell r="AB42" t="str">
            <v>2/20  Gas Mer</v>
          </cell>
          <cell r="AC42">
            <v>28.8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804.08999999999992</v>
          </cell>
          <cell r="AI42">
            <v>755.8445999999999</v>
          </cell>
          <cell r="AJ42">
            <v>0.06</v>
          </cell>
          <cell r="AK42">
            <v>2.5000000000000001E-3</v>
          </cell>
          <cell r="AL42">
            <v>1.4999999999999999E-2</v>
          </cell>
          <cell r="AM42">
            <v>0</v>
          </cell>
          <cell r="AN42">
            <v>0.01</v>
          </cell>
          <cell r="AO42">
            <v>0</v>
          </cell>
          <cell r="AP42">
            <v>0</v>
          </cell>
          <cell r="AQ42">
            <v>2.5000000000000001E-2</v>
          </cell>
          <cell r="AR42">
            <v>0</v>
          </cell>
          <cell r="AS42">
            <v>3</v>
          </cell>
          <cell r="AT42">
            <v>3</v>
          </cell>
          <cell r="AU42">
            <v>9</v>
          </cell>
          <cell r="AV42">
            <v>1.1000000000000001</v>
          </cell>
          <cell r="AW42">
            <v>70</v>
          </cell>
        </row>
        <row r="43">
          <cell r="K43" t="str">
            <v>ExportWelspun USAEsplamaUSABath76x137D</v>
          </cell>
          <cell r="M43">
            <v>280</v>
          </cell>
          <cell r="N43">
            <v>520</v>
          </cell>
          <cell r="O43">
            <v>0.88</v>
          </cell>
          <cell r="P43">
            <v>2958</v>
          </cell>
          <cell r="Q43">
            <v>21.591240875912408</v>
          </cell>
          <cell r="R43">
            <v>3</v>
          </cell>
          <cell r="S43">
            <v>726</v>
          </cell>
          <cell r="T43" t="str">
            <v>2/20  Comb</v>
          </cell>
          <cell r="U43">
            <v>621.65</v>
          </cell>
          <cell r="V43">
            <v>0</v>
          </cell>
          <cell r="W43">
            <v>0</v>
          </cell>
          <cell r="X43" t="str">
            <v>2/30  KC</v>
          </cell>
          <cell r="Y43">
            <v>70.790000000000006</v>
          </cell>
          <cell r="Z43" t="str">
            <v xml:space="preserve">1/16OE  </v>
          </cell>
          <cell r="AA43">
            <v>82.85</v>
          </cell>
          <cell r="AB43" t="str">
            <v>2/20  Gas Mer</v>
          </cell>
          <cell r="AC43">
            <v>28.8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804.08999999999992</v>
          </cell>
          <cell r="AI43">
            <v>755.8445999999999</v>
          </cell>
          <cell r="AJ43">
            <v>0.06</v>
          </cell>
          <cell r="AK43">
            <v>2.5000000000000001E-3</v>
          </cell>
          <cell r="AL43">
            <v>1.4999999999999999E-2</v>
          </cell>
          <cell r="AM43">
            <v>0</v>
          </cell>
          <cell r="AN43">
            <v>0.01</v>
          </cell>
          <cell r="AO43">
            <v>0</v>
          </cell>
          <cell r="AP43">
            <v>0</v>
          </cell>
          <cell r="AQ43">
            <v>2.5000000000000001E-2</v>
          </cell>
          <cell r="AR43">
            <v>0</v>
          </cell>
          <cell r="AS43">
            <v>3</v>
          </cell>
          <cell r="AT43">
            <v>3</v>
          </cell>
          <cell r="AU43">
            <v>9</v>
          </cell>
          <cell r="AV43">
            <v>1.1000000000000001</v>
          </cell>
          <cell r="AW43">
            <v>70</v>
          </cell>
        </row>
        <row r="44">
          <cell r="K44" t="str">
            <v>ExportWelspun USAEsplamaUSAHand41x71L</v>
          </cell>
          <cell r="M44">
            <v>340</v>
          </cell>
          <cell r="N44">
            <v>450</v>
          </cell>
          <cell r="O44">
            <v>0.88</v>
          </cell>
          <cell r="P44">
            <v>1740</v>
          </cell>
          <cell r="Q44">
            <v>24.507042253521128</v>
          </cell>
          <cell r="R44">
            <v>6</v>
          </cell>
          <cell r="S44">
            <v>722</v>
          </cell>
          <cell r="T44" t="str">
            <v>2/20  Comb</v>
          </cell>
          <cell r="U44">
            <v>161.93</v>
          </cell>
          <cell r="X44" t="str">
            <v>2/30  KC</v>
          </cell>
          <cell r="Y44">
            <v>21.1</v>
          </cell>
          <cell r="Z44" t="str">
            <v xml:space="preserve">1/16OE  </v>
          </cell>
          <cell r="AA44">
            <v>25.036999999999999</v>
          </cell>
          <cell r="AB44" t="str">
            <v>2/20  Gas Mer</v>
          </cell>
          <cell r="AC44">
            <v>13.23</v>
          </cell>
          <cell r="AH44">
            <v>221.297</v>
          </cell>
          <cell r="AI44">
            <v>210.23214999999999</v>
          </cell>
          <cell r="AJ44">
            <v>0.05</v>
          </cell>
          <cell r="AK44">
            <v>2.5000000000000001E-3</v>
          </cell>
          <cell r="AL44">
            <v>1.4999999999999999E-2</v>
          </cell>
          <cell r="AM44">
            <v>0</v>
          </cell>
          <cell r="AN44">
            <v>0.01</v>
          </cell>
          <cell r="AO44">
            <v>0</v>
          </cell>
          <cell r="AQ44">
            <v>2.5000000000000001E-2</v>
          </cell>
          <cell r="AS44">
            <v>3</v>
          </cell>
          <cell r="AT44">
            <v>3</v>
          </cell>
          <cell r="AU44">
            <v>9</v>
          </cell>
          <cell r="AV44">
            <v>1.1000000000000001</v>
          </cell>
          <cell r="AW44">
            <v>70</v>
          </cell>
        </row>
        <row r="45">
          <cell r="K45" t="str">
            <v>ExportWelspun USAEsplamaUSAHand41x71M</v>
          </cell>
          <cell r="M45">
            <v>340</v>
          </cell>
          <cell r="N45">
            <v>450</v>
          </cell>
          <cell r="O45">
            <v>0.88</v>
          </cell>
          <cell r="P45">
            <v>1740</v>
          </cell>
          <cell r="Q45">
            <v>24.507042253521128</v>
          </cell>
          <cell r="R45">
            <v>6</v>
          </cell>
          <cell r="S45">
            <v>722</v>
          </cell>
          <cell r="T45" t="str">
            <v>2/20  Comb</v>
          </cell>
          <cell r="U45">
            <v>161.93</v>
          </cell>
          <cell r="V45">
            <v>0</v>
          </cell>
          <cell r="W45">
            <v>0</v>
          </cell>
          <cell r="X45" t="str">
            <v>2/30  KC</v>
          </cell>
          <cell r="Y45">
            <v>21.1</v>
          </cell>
          <cell r="Z45" t="str">
            <v xml:space="preserve">1/16OE  </v>
          </cell>
          <cell r="AA45">
            <v>25.036999999999999</v>
          </cell>
          <cell r="AB45" t="str">
            <v>2/20  Gas Mer</v>
          </cell>
          <cell r="AC45">
            <v>13.23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221.297</v>
          </cell>
          <cell r="AI45">
            <v>210.23214999999999</v>
          </cell>
          <cell r="AJ45">
            <v>0.05</v>
          </cell>
          <cell r="AK45">
            <v>2.5000000000000001E-3</v>
          </cell>
          <cell r="AL45">
            <v>1.4999999999999999E-2</v>
          </cell>
          <cell r="AM45">
            <v>0</v>
          </cell>
          <cell r="AN45">
            <v>0.01</v>
          </cell>
          <cell r="AO45">
            <v>0</v>
          </cell>
          <cell r="AP45">
            <v>0</v>
          </cell>
          <cell r="AQ45">
            <v>2.5000000000000001E-2</v>
          </cell>
          <cell r="AR45">
            <v>0</v>
          </cell>
          <cell r="AS45">
            <v>3</v>
          </cell>
          <cell r="AT45">
            <v>3</v>
          </cell>
          <cell r="AU45">
            <v>9</v>
          </cell>
          <cell r="AV45">
            <v>1.1000000000000001</v>
          </cell>
          <cell r="AW45">
            <v>70</v>
          </cell>
        </row>
        <row r="46">
          <cell r="K46" t="str">
            <v>ExportWelspun USAEsplamaUSAHand41x71D</v>
          </cell>
          <cell r="M46">
            <v>340</v>
          </cell>
          <cell r="N46">
            <v>450</v>
          </cell>
          <cell r="O46">
            <v>0.88</v>
          </cell>
          <cell r="P46">
            <v>1740</v>
          </cell>
          <cell r="Q46">
            <v>24.507042253521128</v>
          </cell>
          <cell r="R46">
            <v>6</v>
          </cell>
          <cell r="S46">
            <v>722</v>
          </cell>
          <cell r="T46" t="str">
            <v>2/20  Comb</v>
          </cell>
          <cell r="U46">
            <v>161.93</v>
          </cell>
          <cell r="V46">
            <v>0</v>
          </cell>
          <cell r="W46">
            <v>0</v>
          </cell>
          <cell r="X46" t="str">
            <v>2/30  KC</v>
          </cell>
          <cell r="Y46">
            <v>21.1</v>
          </cell>
          <cell r="Z46" t="str">
            <v xml:space="preserve">1/16OE  </v>
          </cell>
          <cell r="AA46">
            <v>25.036999999999999</v>
          </cell>
          <cell r="AB46" t="str">
            <v>2/20  Gas Mer</v>
          </cell>
          <cell r="AC46">
            <v>13.23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221.297</v>
          </cell>
          <cell r="AI46">
            <v>210.23214999999999</v>
          </cell>
          <cell r="AJ46">
            <v>0.05</v>
          </cell>
          <cell r="AK46">
            <v>2.5000000000000001E-3</v>
          </cell>
          <cell r="AL46">
            <v>1.4999999999999999E-2</v>
          </cell>
          <cell r="AM46">
            <v>0</v>
          </cell>
          <cell r="AN46">
            <v>0.01</v>
          </cell>
          <cell r="AO46">
            <v>0</v>
          </cell>
          <cell r="AP46">
            <v>0</v>
          </cell>
          <cell r="AQ46">
            <v>2.5000000000000001E-2</v>
          </cell>
          <cell r="AR46">
            <v>0</v>
          </cell>
          <cell r="AS46">
            <v>3</v>
          </cell>
          <cell r="AT46">
            <v>3</v>
          </cell>
          <cell r="AU46">
            <v>9</v>
          </cell>
          <cell r="AV46">
            <v>1.1000000000000001</v>
          </cell>
          <cell r="AW46">
            <v>70</v>
          </cell>
        </row>
        <row r="47">
          <cell r="K47" t="str">
            <v>ExportWelspun USAEsplamaUSAWash33x33L</v>
          </cell>
          <cell r="M47">
            <v>340</v>
          </cell>
          <cell r="N47">
            <v>450</v>
          </cell>
          <cell r="O47">
            <v>0.88</v>
          </cell>
          <cell r="P47">
            <v>948</v>
          </cell>
          <cell r="Q47">
            <v>28.727272727272727</v>
          </cell>
          <cell r="R47">
            <v>7</v>
          </cell>
          <cell r="S47">
            <v>698</v>
          </cell>
          <cell r="T47" t="str">
            <v>2/20  Comb</v>
          </cell>
          <cell r="U47">
            <v>52.43</v>
          </cell>
          <cell r="X47" t="str">
            <v>2/30  KC</v>
          </cell>
          <cell r="Y47">
            <v>8.92</v>
          </cell>
          <cell r="Z47" t="str">
            <v xml:space="preserve">1/16OE  </v>
          </cell>
          <cell r="AA47">
            <v>9.1739999999999995</v>
          </cell>
          <cell r="AB47" t="str">
            <v>2/20  Gas Mer</v>
          </cell>
          <cell r="AC47">
            <v>9.4789999999999992</v>
          </cell>
          <cell r="AH47">
            <v>80.003</v>
          </cell>
          <cell r="AI47">
            <v>76.002849999999995</v>
          </cell>
          <cell r="AJ47">
            <v>0.05</v>
          </cell>
          <cell r="AK47">
            <v>2.5000000000000001E-3</v>
          </cell>
          <cell r="AL47">
            <v>1.4999999999999999E-2</v>
          </cell>
          <cell r="AM47">
            <v>0</v>
          </cell>
          <cell r="AN47">
            <v>0.01</v>
          </cell>
          <cell r="AO47">
            <v>0</v>
          </cell>
          <cell r="AQ47">
            <v>2.5000000000000001E-2</v>
          </cell>
          <cell r="AS47">
            <v>3</v>
          </cell>
          <cell r="AT47">
            <v>3</v>
          </cell>
          <cell r="AU47">
            <v>9</v>
          </cell>
          <cell r="AV47">
            <v>1.1000000000000001</v>
          </cell>
          <cell r="AW47">
            <v>70</v>
          </cell>
        </row>
        <row r="48">
          <cell r="K48" t="str">
            <v>ExportWelspun USAEsplamaUSAWash33x33M</v>
          </cell>
          <cell r="M48">
            <v>340</v>
          </cell>
          <cell r="N48">
            <v>450</v>
          </cell>
          <cell r="O48">
            <v>0.88</v>
          </cell>
          <cell r="P48">
            <v>948</v>
          </cell>
          <cell r="Q48">
            <v>28.727272727272727</v>
          </cell>
          <cell r="R48">
            <v>7</v>
          </cell>
          <cell r="S48">
            <v>698</v>
          </cell>
          <cell r="T48" t="str">
            <v>2/20  Comb</v>
          </cell>
          <cell r="U48">
            <v>52.43</v>
          </cell>
          <cell r="V48">
            <v>0</v>
          </cell>
          <cell r="W48">
            <v>0</v>
          </cell>
          <cell r="X48" t="str">
            <v>2/30  KC</v>
          </cell>
          <cell r="Y48">
            <v>8.92</v>
          </cell>
          <cell r="Z48" t="str">
            <v xml:space="preserve">1/16OE  </v>
          </cell>
          <cell r="AA48">
            <v>9.1739999999999995</v>
          </cell>
          <cell r="AB48" t="str">
            <v>2/20  Gas Mer</v>
          </cell>
          <cell r="AC48">
            <v>9.4789999999999992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80.003</v>
          </cell>
          <cell r="AI48">
            <v>76.002849999999995</v>
          </cell>
          <cell r="AJ48">
            <v>0.05</v>
          </cell>
          <cell r="AK48">
            <v>2.5000000000000001E-3</v>
          </cell>
          <cell r="AL48">
            <v>1.4999999999999999E-2</v>
          </cell>
          <cell r="AM48">
            <v>0</v>
          </cell>
          <cell r="AN48">
            <v>0.01</v>
          </cell>
          <cell r="AO48">
            <v>0</v>
          </cell>
          <cell r="AP48">
            <v>0</v>
          </cell>
          <cell r="AQ48">
            <v>2.5000000000000001E-2</v>
          </cell>
          <cell r="AR48">
            <v>0</v>
          </cell>
          <cell r="AS48">
            <v>3</v>
          </cell>
          <cell r="AT48">
            <v>3</v>
          </cell>
          <cell r="AU48">
            <v>9</v>
          </cell>
          <cell r="AV48">
            <v>1.1000000000000001</v>
          </cell>
          <cell r="AW48">
            <v>70</v>
          </cell>
        </row>
        <row r="49">
          <cell r="K49" t="str">
            <v>ExportWelspun USAEsplamaUSAWash33x33D</v>
          </cell>
          <cell r="M49">
            <v>340</v>
          </cell>
          <cell r="N49">
            <v>450</v>
          </cell>
          <cell r="O49">
            <v>0.88</v>
          </cell>
          <cell r="P49">
            <v>948</v>
          </cell>
          <cell r="Q49">
            <v>28.727272727272727</v>
          </cell>
          <cell r="R49">
            <v>7</v>
          </cell>
          <cell r="S49">
            <v>698</v>
          </cell>
          <cell r="T49" t="str">
            <v>2/20  Comb</v>
          </cell>
          <cell r="U49">
            <v>52.43</v>
          </cell>
          <cell r="V49">
            <v>0</v>
          </cell>
          <cell r="W49">
            <v>0</v>
          </cell>
          <cell r="X49" t="str">
            <v>2/30  KC</v>
          </cell>
          <cell r="Y49">
            <v>8.92</v>
          </cell>
          <cell r="Z49" t="str">
            <v xml:space="preserve">1/16OE  </v>
          </cell>
          <cell r="AA49">
            <v>9.1739999999999995</v>
          </cell>
          <cell r="AB49" t="str">
            <v>2/20  Gas Mer</v>
          </cell>
          <cell r="AC49">
            <v>9.4789999999999992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80.003</v>
          </cell>
          <cell r="AI49">
            <v>76.002849999999995</v>
          </cell>
          <cell r="AJ49">
            <v>0.05</v>
          </cell>
          <cell r="AK49">
            <v>2.5000000000000001E-3</v>
          </cell>
          <cell r="AL49">
            <v>1.4999999999999999E-2</v>
          </cell>
          <cell r="AM49">
            <v>0</v>
          </cell>
          <cell r="AN49">
            <v>0.01</v>
          </cell>
          <cell r="AO49">
            <v>0</v>
          </cell>
          <cell r="AP49">
            <v>0</v>
          </cell>
          <cell r="AQ49">
            <v>2.5000000000000001E-2</v>
          </cell>
          <cell r="AR49">
            <v>0</v>
          </cell>
          <cell r="AS49">
            <v>3</v>
          </cell>
          <cell r="AT49">
            <v>3</v>
          </cell>
          <cell r="AU49">
            <v>9</v>
          </cell>
          <cell r="AV49">
            <v>1.1000000000000001</v>
          </cell>
          <cell r="AW49">
            <v>70</v>
          </cell>
        </row>
        <row r="50">
          <cell r="K50" t="str">
            <v>ExportLNTManorUSABath76x147L</v>
          </cell>
          <cell r="M50">
            <v>280</v>
          </cell>
          <cell r="N50">
            <v>520</v>
          </cell>
          <cell r="O50">
            <v>0.88</v>
          </cell>
          <cell r="P50">
            <v>2952</v>
          </cell>
          <cell r="Q50">
            <v>20.081632653061224</v>
          </cell>
          <cell r="R50">
            <v>3</v>
          </cell>
          <cell r="S50">
            <v>643</v>
          </cell>
          <cell r="T50" t="str">
            <v>1/13  Egy Comb</v>
          </cell>
          <cell r="U50">
            <v>501.9</v>
          </cell>
          <cell r="X50" t="str">
            <v>2/16  Egy Comb</v>
          </cell>
          <cell r="Y50">
            <v>142.19999999999999</v>
          </cell>
          <cell r="Z50" t="str">
            <v xml:space="preserve">1/14OE  </v>
          </cell>
          <cell r="AA50">
            <v>92.114000000000004</v>
          </cell>
          <cell r="AB50" t="str">
            <v>2/20  Gas Mer</v>
          </cell>
          <cell r="AC50">
            <v>32.08</v>
          </cell>
          <cell r="AH50">
            <v>768.29399999999998</v>
          </cell>
          <cell r="AI50">
            <v>718.35489000000007</v>
          </cell>
          <cell r="AJ50">
            <v>6.5000000000000002E-2</v>
          </cell>
          <cell r="AK50">
            <v>2.5000000000000001E-3</v>
          </cell>
          <cell r="AL50">
            <v>1.4999999999999999E-2</v>
          </cell>
          <cell r="AM50">
            <v>0</v>
          </cell>
          <cell r="AN50">
            <v>0.01</v>
          </cell>
          <cell r="AO50">
            <v>1.3999999999999999E-2</v>
          </cell>
          <cell r="AQ50">
            <v>2.5000000000000001E-2</v>
          </cell>
          <cell r="AS50">
            <v>3</v>
          </cell>
          <cell r="AT50">
            <v>3</v>
          </cell>
          <cell r="AU50">
            <v>9</v>
          </cell>
          <cell r="AV50">
            <v>1.1000000000000001</v>
          </cell>
          <cell r="AW50">
            <v>70</v>
          </cell>
        </row>
        <row r="51">
          <cell r="K51" t="str">
            <v>ExportLNTManorUSABath76x147M</v>
          </cell>
          <cell r="M51">
            <v>280</v>
          </cell>
          <cell r="N51">
            <v>520</v>
          </cell>
          <cell r="O51">
            <v>0.88</v>
          </cell>
          <cell r="P51">
            <v>2952</v>
          </cell>
          <cell r="Q51">
            <v>20.081632653061224</v>
          </cell>
          <cell r="R51">
            <v>3</v>
          </cell>
          <cell r="S51">
            <v>643</v>
          </cell>
          <cell r="T51" t="str">
            <v>1/13  Egy Comb</v>
          </cell>
          <cell r="U51">
            <v>501.9</v>
          </cell>
          <cell r="V51">
            <v>0</v>
          </cell>
          <cell r="W51">
            <v>0</v>
          </cell>
          <cell r="X51" t="str">
            <v>2/16  Egy Comb</v>
          </cell>
          <cell r="Y51">
            <v>142.19999999999999</v>
          </cell>
          <cell r="Z51" t="str">
            <v xml:space="preserve">1/14OE  </v>
          </cell>
          <cell r="AA51">
            <v>92.114000000000004</v>
          </cell>
          <cell r="AB51" t="str">
            <v>2/20  Gas Mer</v>
          </cell>
          <cell r="AC51">
            <v>32.08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768.29399999999998</v>
          </cell>
          <cell r="AI51">
            <v>718.35489000000007</v>
          </cell>
          <cell r="AJ51">
            <v>6.5000000000000002E-2</v>
          </cell>
          <cell r="AK51">
            <v>2.5000000000000001E-3</v>
          </cell>
          <cell r="AL51">
            <v>1.4999999999999999E-2</v>
          </cell>
          <cell r="AM51">
            <v>0</v>
          </cell>
          <cell r="AN51">
            <v>0.01</v>
          </cell>
          <cell r="AO51">
            <v>1.3999999999999999E-2</v>
          </cell>
          <cell r="AP51">
            <v>0</v>
          </cell>
          <cell r="AQ51">
            <v>2.5000000000000001E-2</v>
          </cell>
          <cell r="AR51">
            <v>0</v>
          </cell>
          <cell r="AS51">
            <v>3</v>
          </cell>
          <cell r="AT51">
            <v>3</v>
          </cell>
          <cell r="AU51">
            <v>9</v>
          </cell>
          <cell r="AV51">
            <v>1.1000000000000001</v>
          </cell>
          <cell r="AW51">
            <v>70</v>
          </cell>
        </row>
        <row r="52">
          <cell r="K52" t="str">
            <v>ExportLNTManorUSABath76x147D</v>
          </cell>
          <cell r="M52">
            <v>280</v>
          </cell>
          <cell r="N52">
            <v>520</v>
          </cell>
          <cell r="O52">
            <v>0.88</v>
          </cell>
          <cell r="P52">
            <v>2952</v>
          </cell>
          <cell r="Q52">
            <v>20.081632653061224</v>
          </cell>
          <cell r="R52">
            <v>3</v>
          </cell>
          <cell r="S52">
            <v>643</v>
          </cell>
          <cell r="T52" t="str">
            <v>1/13  Egy Comb</v>
          </cell>
          <cell r="U52">
            <v>501.9</v>
          </cell>
          <cell r="V52">
            <v>0</v>
          </cell>
          <cell r="W52">
            <v>0</v>
          </cell>
          <cell r="X52" t="str">
            <v>2/16  Egy Comb</v>
          </cell>
          <cell r="Y52">
            <v>142.19999999999999</v>
          </cell>
          <cell r="Z52" t="str">
            <v xml:space="preserve">1/14OE  </v>
          </cell>
          <cell r="AA52">
            <v>92.114000000000004</v>
          </cell>
          <cell r="AB52" t="str">
            <v>2/20  Gas Mer</v>
          </cell>
          <cell r="AC52">
            <v>32.08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768.29399999999998</v>
          </cell>
          <cell r="AI52">
            <v>718.35489000000007</v>
          </cell>
          <cell r="AJ52">
            <v>6.5000000000000002E-2</v>
          </cell>
          <cell r="AK52">
            <v>2.5000000000000001E-3</v>
          </cell>
          <cell r="AL52">
            <v>1.4999999999999999E-2</v>
          </cell>
          <cell r="AM52">
            <v>0</v>
          </cell>
          <cell r="AN52">
            <v>0.01</v>
          </cell>
          <cell r="AO52">
            <v>1.3999999999999999E-2</v>
          </cell>
          <cell r="AP52">
            <v>0</v>
          </cell>
          <cell r="AQ52">
            <v>2.5000000000000001E-2</v>
          </cell>
          <cell r="AR52">
            <v>0</v>
          </cell>
          <cell r="AS52">
            <v>3</v>
          </cell>
          <cell r="AT52">
            <v>3</v>
          </cell>
          <cell r="AU52">
            <v>9</v>
          </cell>
          <cell r="AV52">
            <v>1.1000000000000001</v>
          </cell>
          <cell r="AW52">
            <v>70</v>
          </cell>
        </row>
        <row r="53">
          <cell r="K53" t="str">
            <v>ExportLNTManorUSAHand51x76L</v>
          </cell>
          <cell r="M53">
            <v>340</v>
          </cell>
          <cell r="N53">
            <v>450</v>
          </cell>
          <cell r="O53">
            <v>0.88</v>
          </cell>
          <cell r="P53">
            <v>1764</v>
          </cell>
          <cell r="Q53">
            <v>23.210526315789473</v>
          </cell>
          <cell r="R53">
            <v>5</v>
          </cell>
          <cell r="S53">
            <v>634</v>
          </cell>
          <cell r="T53" t="str">
            <v>1/13  Egy Comb</v>
          </cell>
          <cell r="U53">
            <v>160.51</v>
          </cell>
          <cell r="X53" t="str">
            <v>2/16  Egy Comb</v>
          </cell>
          <cell r="Y53">
            <v>50.42</v>
          </cell>
          <cell r="Z53" t="str">
            <v xml:space="preserve">1/14OE  </v>
          </cell>
          <cell r="AA53">
            <v>36.08</v>
          </cell>
          <cell r="AB53" t="str">
            <v>2/20  Gas Mer</v>
          </cell>
          <cell r="AC53">
            <v>15.79</v>
          </cell>
          <cell r="AH53">
            <v>262.8</v>
          </cell>
          <cell r="AI53">
            <v>245.71800000000002</v>
          </cell>
          <cell r="AJ53">
            <v>6.5000000000000002E-2</v>
          </cell>
          <cell r="AK53">
            <v>2.5000000000000001E-3</v>
          </cell>
          <cell r="AL53">
            <v>1.4999999999999999E-2</v>
          </cell>
          <cell r="AM53">
            <v>0</v>
          </cell>
          <cell r="AN53">
            <v>0.01</v>
          </cell>
          <cell r="AO53">
            <v>1.3999999999999999E-2</v>
          </cell>
          <cell r="AQ53">
            <v>2.5000000000000001E-2</v>
          </cell>
          <cell r="AS53">
            <v>3</v>
          </cell>
          <cell r="AT53">
            <v>3</v>
          </cell>
          <cell r="AU53">
            <v>9</v>
          </cell>
          <cell r="AV53">
            <v>1.1000000000000001</v>
          </cell>
          <cell r="AW53">
            <v>70</v>
          </cell>
        </row>
        <row r="54">
          <cell r="K54" t="str">
            <v>ExportLNTManorUSAHand51x76M</v>
          </cell>
          <cell r="M54">
            <v>340</v>
          </cell>
          <cell r="N54">
            <v>450</v>
          </cell>
          <cell r="O54">
            <v>0.88</v>
          </cell>
          <cell r="P54">
            <v>1764</v>
          </cell>
          <cell r="Q54">
            <v>23.210526315789473</v>
          </cell>
          <cell r="R54">
            <v>5</v>
          </cell>
          <cell r="S54">
            <v>634</v>
          </cell>
          <cell r="T54" t="str">
            <v>1/13  Egy Comb</v>
          </cell>
          <cell r="U54">
            <v>160.51</v>
          </cell>
          <cell r="V54">
            <v>0</v>
          </cell>
          <cell r="W54">
            <v>0</v>
          </cell>
          <cell r="X54" t="str">
            <v>2/16  Egy Comb</v>
          </cell>
          <cell r="Y54">
            <v>50.42</v>
          </cell>
          <cell r="Z54" t="str">
            <v xml:space="preserve">1/14OE  </v>
          </cell>
          <cell r="AA54">
            <v>36.08</v>
          </cell>
          <cell r="AB54" t="str">
            <v>2/20  Gas Mer</v>
          </cell>
          <cell r="AC54">
            <v>15.79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262.8</v>
          </cell>
          <cell r="AI54">
            <v>245.71800000000002</v>
          </cell>
          <cell r="AJ54">
            <v>6.5000000000000002E-2</v>
          </cell>
          <cell r="AK54">
            <v>2.5000000000000001E-3</v>
          </cell>
          <cell r="AL54">
            <v>1.4999999999999999E-2</v>
          </cell>
          <cell r="AM54">
            <v>0</v>
          </cell>
          <cell r="AN54">
            <v>0.01</v>
          </cell>
          <cell r="AO54">
            <v>1.3999999999999999E-2</v>
          </cell>
          <cell r="AP54">
            <v>0</v>
          </cell>
          <cell r="AQ54">
            <v>2.5000000000000001E-2</v>
          </cell>
          <cell r="AR54">
            <v>0</v>
          </cell>
          <cell r="AS54">
            <v>3</v>
          </cell>
          <cell r="AT54">
            <v>3</v>
          </cell>
          <cell r="AU54">
            <v>9</v>
          </cell>
          <cell r="AV54">
            <v>1.1000000000000001</v>
          </cell>
          <cell r="AW54">
            <v>70</v>
          </cell>
        </row>
        <row r="55">
          <cell r="K55" t="str">
            <v>ExportLNTManorUSAHand51x76D</v>
          </cell>
          <cell r="M55">
            <v>340</v>
          </cell>
          <cell r="N55">
            <v>450</v>
          </cell>
          <cell r="O55">
            <v>0.88</v>
          </cell>
          <cell r="P55">
            <v>1764</v>
          </cell>
          <cell r="Q55">
            <v>23.210526315789473</v>
          </cell>
          <cell r="R55">
            <v>5</v>
          </cell>
          <cell r="S55">
            <v>634</v>
          </cell>
          <cell r="T55" t="str">
            <v>1/13  Egy Comb</v>
          </cell>
          <cell r="U55">
            <v>160.51</v>
          </cell>
          <cell r="V55">
            <v>0</v>
          </cell>
          <cell r="W55">
            <v>0</v>
          </cell>
          <cell r="X55" t="str">
            <v>2/16  Egy Comb</v>
          </cell>
          <cell r="Y55">
            <v>50.42</v>
          </cell>
          <cell r="Z55" t="str">
            <v xml:space="preserve">1/14OE  </v>
          </cell>
          <cell r="AA55">
            <v>36.08</v>
          </cell>
          <cell r="AB55" t="str">
            <v>2/20  Gas Mer</v>
          </cell>
          <cell r="AC55">
            <v>15.79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262.8</v>
          </cell>
          <cell r="AI55">
            <v>245.71800000000002</v>
          </cell>
          <cell r="AJ55">
            <v>6.5000000000000002E-2</v>
          </cell>
          <cell r="AK55">
            <v>2.5000000000000001E-3</v>
          </cell>
          <cell r="AL55">
            <v>1.4999999999999999E-2</v>
          </cell>
          <cell r="AM55">
            <v>0</v>
          </cell>
          <cell r="AN55">
            <v>0.01</v>
          </cell>
          <cell r="AO55">
            <v>1.3999999999999999E-2</v>
          </cell>
          <cell r="AP55">
            <v>0</v>
          </cell>
          <cell r="AQ55">
            <v>2.5000000000000001E-2</v>
          </cell>
          <cell r="AR55">
            <v>0</v>
          </cell>
          <cell r="AS55">
            <v>3</v>
          </cell>
          <cell r="AT55">
            <v>3</v>
          </cell>
          <cell r="AU55">
            <v>9</v>
          </cell>
          <cell r="AV55">
            <v>1.1000000000000001</v>
          </cell>
          <cell r="AW55">
            <v>70</v>
          </cell>
        </row>
        <row r="56">
          <cell r="K56" t="str">
            <v>ExportLNTManorUSAWash33x33L</v>
          </cell>
          <cell r="M56">
            <v>340</v>
          </cell>
          <cell r="N56">
            <v>450</v>
          </cell>
          <cell r="O56">
            <v>0.88</v>
          </cell>
          <cell r="P56">
            <v>690</v>
          </cell>
          <cell r="Q56">
            <v>20.90909090909091</v>
          </cell>
          <cell r="R56">
            <v>7</v>
          </cell>
          <cell r="S56">
            <v>555</v>
          </cell>
          <cell r="T56" t="str">
            <v>1/13  Egy Comb</v>
          </cell>
          <cell r="U56">
            <v>39.29</v>
          </cell>
          <cell r="X56" t="str">
            <v>2/16  Egy Comb</v>
          </cell>
          <cell r="Y56">
            <v>15.6</v>
          </cell>
          <cell r="Z56" t="str">
            <v xml:space="preserve">1/14OE  </v>
          </cell>
          <cell r="AA56">
            <v>10.439</v>
          </cell>
          <cell r="AB56" t="str">
            <v>2/20  Gas Mer</v>
          </cell>
          <cell r="AC56">
            <v>3.2650000000000001</v>
          </cell>
          <cell r="AH56">
            <v>68.594000000000008</v>
          </cell>
          <cell r="AI56">
            <v>60.36272000000001</v>
          </cell>
          <cell r="AJ56">
            <v>0.12</v>
          </cell>
          <cell r="AK56">
            <v>2.5000000000000001E-3</v>
          </cell>
          <cell r="AL56">
            <v>1.4999999999999999E-2</v>
          </cell>
          <cell r="AM56">
            <v>0</v>
          </cell>
          <cell r="AN56">
            <v>0.01</v>
          </cell>
          <cell r="AO56">
            <v>1.3999999999999999E-2</v>
          </cell>
          <cell r="AQ56">
            <v>2.5000000000000001E-2</v>
          </cell>
          <cell r="AS56">
            <v>3</v>
          </cell>
          <cell r="AT56">
            <v>3</v>
          </cell>
          <cell r="AU56">
            <v>9</v>
          </cell>
          <cell r="AV56">
            <v>1.1000000000000001</v>
          </cell>
          <cell r="AW56">
            <v>70</v>
          </cell>
        </row>
        <row r="57">
          <cell r="K57" t="str">
            <v>ExportLNTManorUSAWash33x33M</v>
          </cell>
          <cell r="M57">
            <v>340</v>
          </cell>
          <cell r="N57">
            <v>450</v>
          </cell>
          <cell r="O57">
            <v>0.88</v>
          </cell>
          <cell r="P57">
            <v>690</v>
          </cell>
          <cell r="Q57">
            <v>20.90909090909091</v>
          </cell>
          <cell r="R57">
            <v>7</v>
          </cell>
          <cell r="S57">
            <v>555</v>
          </cell>
          <cell r="T57" t="str">
            <v>1/13  Egy Comb</v>
          </cell>
          <cell r="U57">
            <v>39.29</v>
          </cell>
          <cell r="V57">
            <v>0</v>
          </cell>
          <cell r="W57">
            <v>0</v>
          </cell>
          <cell r="X57" t="str">
            <v>2/16  Egy Comb</v>
          </cell>
          <cell r="Y57">
            <v>15.6</v>
          </cell>
          <cell r="Z57" t="str">
            <v xml:space="preserve">1/14OE  </v>
          </cell>
          <cell r="AA57">
            <v>10.439</v>
          </cell>
          <cell r="AB57" t="str">
            <v>2/20  Gas Mer</v>
          </cell>
          <cell r="AC57">
            <v>3.2650000000000001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68.594000000000008</v>
          </cell>
          <cell r="AI57">
            <v>60.36272000000001</v>
          </cell>
          <cell r="AJ57">
            <v>0.12</v>
          </cell>
          <cell r="AK57">
            <v>2.5000000000000001E-3</v>
          </cell>
          <cell r="AL57">
            <v>1.4999999999999999E-2</v>
          </cell>
          <cell r="AM57">
            <v>0</v>
          </cell>
          <cell r="AN57">
            <v>0.01</v>
          </cell>
          <cell r="AO57">
            <v>1.3999999999999999E-2</v>
          </cell>
          <cell r="AP57">
            <v>0</v>
          </cell>
          <cell r="AQ57">
            <v>2.5000000000000001E-2</v>
          </cell>
          <cell r="AR57">
            <v>0</v>
          </cell>
          <cell r="AS57">
            <v>3</v>
          </cell>
          <cell r="AT57">
            <v>3</v>
          </cell>
          <cell r="AU57">
            <v>9</v>
          </cell>
          <cell r="AV57">
            <v>1.1000000000000001</v>
          </cell>
          <cell r="AW57">
            <v>70</v>
          </cell>
        </row>
        <row r="58">
          <cell r="K58" t="str">
            <v>ExportLNTManorUSAWash33x33D</v>
          </cell>
          <cell r="M58">
            <v>340</v>
          </cell>
          <cell r="N58">
            <v>450</v>
          </cell>
          <cell r="O58">
            <v>0.88</v>
          </cell>
          <cell r="P58">
            <v>690</v>
          </cell>
          <cell r="Q58">
            <v>20.90909090909091</v>
          </cell>
          <cell r="R58">
            <v>7</v>
          </cell>
          <cell r="S58">
            <v>555</v>
          </cell>
          <cell r="T58" t="str">
            <v>1/13  Egy Comb</v>
          </cell>
          <cell r="U58">
            <v>39.29</v>
          </cell>
          <cell r="V58">
            <v>0</v>
          </cell>
          <cell r="W58">
            <v>0</v>
          </cell>
          <cell r="X58" t="str">
            <v>2/16  Egy Comb</v>
          </cell>
          <cell r="Y58">
            <v>15.6</v>
          </cell>
          <cell r="Z58" t="str">
            <v xml:space="preserve">1/14OE  </v>
          </cell>
          <cell r="AA58">
            <v>10.439</v>
          </cell>
          <cell r="AB58" t="str">
            <v>2/20  Gas Mer</v>
          </cell>
          <cell r="AC58">
            <v>3.2650000000000001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68.594000000000008</v>
          </cell>
          <cell r="AI58">
            <v>60.36272000000001</v>
          </cell>
          <cell r="AJ58">
            <v>0.12</v>
          </cell>
          <cell r="AK58">
            <v>2.5000000000000001E-3</v>
          </cell>
          <cell r="AL58">
            <v>1.4999999999999999E-2</v>
          </cell>
          <cell r="AM58">
            <v>0</v>
          </cell>
          <cell r="AN58">
            <v>0.01</v>
          </cell>
          <cell r="AO58">
            <v>1.3999999999999999E-2</v>
          </cell>
          <cell r="AP58">
            <v>0</v>
          </cell>
          <cell r="AQ58">
            <v>2.5000000000000001E-2</v>
          </cell>
          <cell r="AR58">
            <v>0</v>
          </cell>
          <cell r="AS58">
            <v>3</v>
          </cell>
          <cell r="AT58">
            <v>3</v>
          </cell>
          <cell r="AU58">
            <v>9</v>
          </cell>
          <cell r="AV58">
            <v>1.1000000000000001</v>
          </cell>
          <cell r="AW58">
            <v>70</v>
          </cell>
        </row>
        <row r="59">
          <cell r="K59" t="str">
            <v>ExportLNTNewUSABath76x147L</v>
          </cell>
          <cell r="M59">
            <v>280</v>
          </cell>
          <cell r="N59">
            <v>520</v>
          </cell>
          <cell r="O59">
            <v>0.88</v>
          </cell>
          <cell r="P59">
            <v>2952</v>
          </cell>
          <cell r="Q59">
            <v>20.081632653061224</v>
          </cell>
          <cell r="R59">
            <v>3</v>
          </cell>
          <cell r="S59">
            <v>643</v>
          </cell>
          <cell r="T59" t="str">
            <v>1/13  Egy Comb</v>
          </cell>
          <cell r="U59">
            <v>501.9</v>
          </cell>
          <cell r="X59" t="str">
            <v>2/16  Egy Comb</v>
          </cell>
          <cell r="Y59">
            <v>142.19999999999999</v>
          </cell>
          <cell r="Z59" t="str">
            <v xml:space="preserve">1/14OE  </v>
          </cell>
          <cell r="AA59">
            <v>92.114000000000004</v>
          </cell>
          <cell r="AB59" t="str">
            <v>2/20  Gas Mer</v>
          </cell>
          <cell r="AC59">
            <v>32.08</v>
          </cell>
          <cell r="AH59">
            <v>768.29399999999998</v>
          </cell>
          <cell r="AI59">
            <v>718.35489000000007</v>
          </cell>
          <cell r="AJ59">
            <v>6.5000000000000002E-2</v>
          </cell>
          <cell r="AK59">
            <v>2.5000000000000001E-3</v>
          </cell>
          <cell r="AL59">
            <v>1.4999999999999999E-2</v>
          </cell>
          <cell r="AM59">
            <v>0</v>
          </cell>
          <cell r="AN59">
            <v>0.01</v>
          </cell>
          <cell r="AO59">
            <v>1.3999999999999999E-2</v>
          </cell>
          <cell r="AQ59">
            <v>2.5000000000000001E-2</v>
          </cell>
          <cell r="AS59">
            <v>3</v>
          </cell>
          <cell r="AT59">
            <v>3</v>
          </cell>
          <cell r="AU59">
            <v>9</v>
          </cell>
          <cell r="AV59">
            <v>1.1000000000000001</v>
          </cell>
          <cell r="AW59">
            <v>70</v>
          </cell>
        </row>
        <row r="60">
          <cell r="K60" t="str">
            <v>ExportLNTNewUSABath76x147M</v>
          </cell>
          <cell r="M60">
            <v>280</v>
          </cell>
          <cell r="N60">
            <v>520</v>
          </cell>
          <cell r="O60">
            <v>0.88</v>
          </cell>
          <cell r="P60">
            <v>2952</v>
          </cell>
          <cell r="Q60">
            <v>20.081632653061224</v>
          </cell>
          <cell r="R60">
            <v>3</v>
          </cell>
          <cell r="S60">
            <v>643</v>
          </cell>
          <cell r="T60" t="str">
            <v>1/13  Egy Comb</v>
          </cell>
          <cell r="U60">
            <v>501.9</v>
          </cell>
          <cell r="V60">
            <v>0</v>
          </cell>
          <cell r="W60">
            <v>0</v>
          </cell>
          <cell r="X60" t="str">
            <v>2/16  Egy Comb</v>
          </cell>
          <cell r="Y60">
            <v>142.19999999999999</v>
          </cell>
          <cell r="Z60" t="str">
            <v xml:space="preserve">1/14OE  </v>
          </cell>
          <cell r="AA60">
            <v>92.114000000000004</v>
          </cell>
          <cell r="AB60" t="str">
            <v>2/20  Gas Mer</v>
          </cell>
          <cell r="AC60">
            <v>32.08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768.29399999999998</v>
          </cell>
          <cell r="AI60">
            <v>718.35489000000007</v>
          </cell>
          <cell r="AJ60">
            <v>6.5000000000000002E-2</v>
          </cell>
          <cell r="AK60">
            <v>2.5000000000000001E-3</v>
          </cell>
          <cell r="AL60">
            <v>1.4999999999999999E-2</v>
          </cell>
          <cell r="AM60">
            <v>0</v>
          </cell>
          <cell r="AN60">
            <v>0.01</v>
          </cell>
          <cell r="AO60">
            <v>1.3999999999999999E-2</v>
          </cell>
          <cell r="AP60">
            <v>0</v>
          </cell>
          <cell r="AQ60">
            <v>2.5000000000000001E-2</v>
          </cell>
          <cell r="AR60">
            <v>0</v>
          </cell>
          <cell r="AS60">
            <v>3</v>
          </cell>
          <cell r="AT60">
            <v>3</v>
          </cell>
          <cell r="AU60">
            <v>9</v>
          </cell>
          <cell r="AV60">
            <v>1.1000000000000001</v>
          </cell>
          <cell r="AW60">
            <v>70</v>
          </cell>
        </row>
        <row r="61">
          <cell r="K61" t="str">
            <v>ExportLNTNewUSABath76x147D</v>
          </cell>
          <cell r="M61">
            <v>280</v>
          </cell>
          <cell r="N61">
            <v>520</v>
          </cell>
          <cell r="O61">
            <v>0.88</v>
          </cell>
          <cell r="P61">
            <v>2952</v>
          </cell>
          <cell r="Q61">
            <v>20.081632653061224</v>
          </cell>
          <cell r="R61">
            <v>3</v>
          </cell>
          <cell r="S61">
            <v>643</v>
          </cell>
          <cell r="T61" t="str">
            <v>1/13  Egy Comb</v>
          </cell>
          <cell r="U61">
            <v>501.9</v>
          </cell>
          <cell r="V61">
            <v>0</v>
          </cell>
          <cell r="W61">
            <v>0</v>
          </cell>
          <cell r="X61" t="str">
            <v>2/16  Egy Comb</v>
          </cell>
          <cell r="Y61">
            <v>142.19999999999999</v>
          </cell>
          <cell r="Z61" t="str">
            <v xml:space="preserve">1/14OE  </v>
          </cell>
          <cell r="AA61">
            <v>92.114000000000004</v>
          </cell>
          <cell r="AB61" t="str">
            <v>2/20  Gas Mer</v>
          </cell>
          <cell r="AC61">
            <v>32.08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768.29399999999998</v>
          </cell>
          <cell r="AI61">
            <v>718.35489000000007</v>
          </cell>
          <cell r="AJ61">
            <v>6.5000000000000002E-2</v>
          </cell>
          <cell r="AK61">
            <v>2.5000000000000001E-3</v>
          </cell>
          <cell r="AL61">
            <v>1.4999999999999999E-2</v>
          </cell>
          <cell r="AM61">
            <v>0</v>
          </cell>
          <cell r="AN61">
            <v>0.01</v>
          </cell>
          <cell r="AO61">
            <v>1.3999999999999999E-2</v>
          </cell>
          <cell r="AP61">
            <v>0</v>
          </cell>
          <cell r="AQ61">
            <v>2.5000000000000001E-2</v>
          </cell>
          <cell r="AR61">
            <v>0</v>
          </cell>
          <cell r="AS61">
            <v>3</v>
          </cell>
          <cell r="AT61">
            <v>3</v>
          </cell>
          <cell r="AU61">
            <v>9</v>
          </cell>
          <cell r="AV61">
            <v>1.1000000000000001</v>
          </cell>
          <cell r="AW61">
            <v>70</v>
          </cell>
        </row>
        <row r="62">
          <cell r="K62" t="str">
            <v>ExportLNTNewUSAHand51x76L</v>
          </cell>
          <cell r="M62">
            <v>340</v>
          </cell>
          <cell r="N62">
            <v>450</v>
          </cell>
          <cell r="O62">
            <v>0.88</v>
          </cell>
          <cell r="P62">
            <v>1764</v>
          </cell>
          <cell r="Q62">
            <v>23.210526315789473</v>
          </cell>
          <cell r="R62">
            <v>5</v>
          </cell>
          <cell r="S62">
            <v>634</v>
          </cell>
          <cell r="T62" t="str">
            <v>1/13  Egy Comb</v>
          </cell>
          <cell r="U62">
            <v>160.51</v>
          </cell>
          <cell r="X62" t="str">
            <v>2/16  Egy Comb</v>
          </cell>
          <cell r="Y62">
            <v>50.42</v>
          </cell>
          <cell r="Z62" t="str">
            <v xml:space="preserve">1/14OE  </v>
          </cell>
          <cell r="AA62">
            <v>36.08</v>
          </cell>
          <cell r="AB62" t="str">
            <v>2/20  Gas Mer</v>
          </cell>
          <cell r="AC62">
            <v>15.79</v>
          </cell>
          <cell r="AH62">
            <v>262.8</v>
          </cell>
          <cell r="AI62">
            <v>245.71800000000002</v>
          </cell>
          <cell r="AJ62">
            <v>6.5000000000000002E-2</v>
          </cell>
          <cell r="AK62">
            <v>2.5000000000000001E-3</v>
          </cell>
          <cell r="AL62">
            <v>1.4999999999999999E-2</v>
          </cell>
          <cell r="AM62">
            <v>0</v>
          </cell>
          <cell r="AN62">
            <v>0.01</v>
          </cell>
          <cell r="AO62">
            <v>1.3999999999999999E-2</v>
          </cell>
          <cell r="AQ62">
            <v>2.5000000000000001E-2</v>
          </cell>
          <cell r="AS62">
            <v>3</v>
          </cell>
          <cell r="AT62">
            <v>3</v>
          </cell>
          <cell r="AU62">
            <v>9</v>
          </cell>
          <cell r="AV62">
            <v>1.1000000000000001</v>
          </cell>
          <cell r="AW62">
            <v>70</v>
          </cell>
        </row>
        <row r="63">
          <cell r="K63" t="str">
            <v>ExportLNTNewUSAHand51x76M</v>
          </cell>
          <cell r="M63">
            <v>340</v>
          </cell>
          <cell r="N63">
            <v>450</v>
          </cell>
          <cell r="O63">
            <v>0.88</v>
          </cell>
          <cell r="P63">
            <v>1764</v>
          </cell>
          <cell r="Q63">
            <v>23.210526315789473</v>
          </cell>
          <cell r="R63">
            <v>5</v>
          </cell>
          <cell r="S63">
            <v>634</v>
          </cell>
          <cell r="T63" t="str">
            <v>1/13  Egy Comb</v>
          </cell>
          <cell r="U63">
            <v>160.51</v>
          </cell>
          <cell r="V63">
            <v>0</v>
          </cell>
          <cell r="W63">
            <v>0</v>
          </cell>
          <cell r="X63" t="str">
            <v>2/16  Egy Comb</v>
          </cell>
          <cell r="Y63">
            <v>50.42</v>
          </cell>
          <cell r="Z63" t="str">
            <v xml:space="preserve">1/14OE  </v>
          </cell>
          <cell r="AA63">
            <v>36.08</v>
          </cell>
          <cell r="AB63" t="str">
            <v>2/20  Gas Mer</v>
          </cell>
          <cell r="AC63">
            <v>15.79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262.8</v>
          </cell>
          <cell r="AI63">
            <v>245.71800000000002</v>
          </cell>
          <cell r="AJ63">
            <v>6.5000000000000002E-2</v>
          </cell>
          <cell r="AK63">
            <v>2.5000000000000001E-3</v>
          </cell>
          <cell r="AL63">
            <v>1.4999999999999999E-2</v>
          </cell>
          <cell r="AM63">
            <v>0</v>
          </cell>
          <cell r="AN63">
            <v>0.01</v>
          </cell>
          <cell r="AO63">
            <v>1.3999999999999999E-2</v>
          </cell>
          <cell r="AP63">
            <v>0</v>
          </cell>
          <cell r="AQ63">
            <v>2.5000000000000001E-2</v>
          </cell>
          <cell r="AR63">
            <v>0</v>
          </cell>
          <cell r="AS63">
            <v>3</v>
          </cell>
          <cell r="AT63">
            <v>3</v>
          </cell>
          <cell r="AU63">
            <v>9</v>
          </cell>
          <cell r="AV63">
            <v>1.1000000000000001</v>
          </cell>
          <cell r="AW63">
            <v>70</v>
          </cell>
        </row>
        <row r="64">
          <cell r="K64" t="str">
            <v>ExportLNTNewUSAHand51x76D</v>
          </cell>
          <cell r="M64">
            <v>340</v>
          </cell>
          <cell r="N64">
            <v>450</v>
          </cell>
          <cell r="O64">
            <v>0.88</v>
          </cell>
          <cell r="P64">
            <v>1764</v>
          </cell>
          <cell r="Q64">
            <v>23.210526315789473</v>
          </cell>
          <cell r="R64">
            <v>5</v>
          </cell>
          <cell r="S64">
            <v>634</v>
          </cell>
          <cell r="T64" t="str">
            <v>1/13  Egy Comb</v>
          </cell>
          <cell r="U64">
            <v>160.51</v>
          </cell>
          <cell r="V64">
            <v>0</v>
          </cell>
          <cell r="W64">
            <v>0</v>
          </cell>
          <cell r="X64" t="str">
            <v>2/16  Egy Comb</v>
          </cell>
          <cell r="Y64">
            <v>50.42</v>
          </cell>
          <cell r="Z64" t="str">
            <v xml:space="preserve">1/14OE  </v>
          </cell>
          <cell r="AA64">
            <v>36.08</v>
          </cell>
          <cell r="AB64" t="str">
            <v>2/20  Gas Mer</v>
          </cell>
          <cell r="AC64">
            <v>15.79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262.8</v>
          </cell>
          <cell r="AI64">
            <v>245.71800000000002</v>
          </cell>
          <cell r="AJ64">
            <v>6.5000000000000002E-2</v>
          </cell>
          <cell r="AK64">
            <v>2.5000000000000001E-3</v>
          </cell>
          <cell r="AL64">
            <v>1.4999999999999999E-2</v>
          </cell>
          <cell r="AM64">
            <v>0</v>
          </cell>
          <cell r="AN64">
            <v>0.01</v>
          </cell>
          <cell r="AO64">
            <v>1.3999999999999999E-2</v>
          </cell>
          <cell r="AP64">
            <v>0</v>
          </cell>
          <cell r="AQ64">
            <v>2.5000000000000001E-2</v>
          </cell>
          <cell r="AR64">
            <v>0</v>
          </cell>
          <cell r="AS64">
            <v>3</v>
          </cell>
          <cell r="AT64">
            <v>3</v>
          </cell>
          <cell r="AU64">
            <v>9</v>
          </cell>
          <cell r="AV64">
            <v>1.1000000000000001</v>
          </cell>
          <cell r="AW64">
            <v>70</v>
          </cell>
        </row>
        <row r="65">
          <cell r="K65" t="str">
            <v>ExportLNTNewUSAWash33x33L</v>
          </cell>
          <cell r="M65">
            <v>340</v>
          </cell>
          <cell r="N65">
            <v>450</v>
          </cell>
          <cell r="O65">
            <v>0.88</v>
          </cell>
          <cell r="P65">
            <v>690</v>
          </cell>
          <cell r="Q65">
            <v>20.90909090909091</v>
          </cell>
          <cell r="R65">
            <v>7</v>
          </cell>
          <cell r="S65">
            <v>555</v>
          </cell>
          <cell r="T65" t="str">
            <v>1/13  Egy Comb</v>
          </cell>
          <cell r="U65">
            <v>39.29</v>
          </cell>
          <cell r="X65" t="str">
            <v>2/16  Egy Comb</v>
          </cell>
          <cell r="Y65">
            <v>15.6</v>
          </cell>
          <cell r="Z65" t="str">
            <v xml:space="preserve">1/14OE  </v>
          </cell>
          <cell r="AA65">
            <v>10.439</v>
          </cell>
          <cell r="AB65" t="str">
            <v>2/20  Gas Mer</v>
          </cell>
          <cell r="AC65">
            <v>3.2650000000000001</v>
          </cell>
          <cell r="AH65">
            <v>68.594000000000008</v>
          </cell>
          <cell r="AI65">
            <v>60.36272000000001</v>
          </cell>
          <cell r="AJ65">
            <v>0.12</v>
          </cell>
          <cell r="AK65">
            <v>2.5000000000000001E-3</v>
          </cell>
          <cell r="AL65">
            <v>1.4999999999999999E-2</v>
          </cell>
          <cell r="AM65">
            <v>0</v>
          </cell>
          <cell r="AN65">
            <v>0.01</v>
          </cell>
          <cell r="AO65">
            <v>1.3999999999999999E-2</v>
          </cell>
          <cell r="AQ65">
            <v>2.5000000000000001E-2</v>
          </cell>
          <cell r="AS65">
            <v>3</v>
          </cell>
          <cell r="AT65">
            <v>3</v>
          </cell>
          <cell r="AU65">
            <v>9</v>
          </cell>
          <cell r="AV65">
            <v>1.1000000000000001</v>
          </cell>
          <cell r="AW65">
            <v>70</v>
          </cell>
        </row>
        <row r="66">
          <cell r="K66" t="str">
            <v>ExportLNTNewUSAWash33x33M</v>
          </cell>
          <cell r="M66">
            <v>340</v>
          </cell>
          <cell r="N66">
            <v>450</v>
          </cell>
          <cell r="O66">
            <v>0.88</v>
          </cell>
          <cell r="P66">
            <v>690</v>
          </cell>
          <cell r="Q66">
            <v>20.90909090909091</v>
          </cell>
          <cell r="R66">
            <v>7</v>
          </cell>
          <cell r="S66">
            <v>555</v>
          </cell>
          <cell r="T66" t="str">
            <v>1/13  Egy Comb</v>
          </cell>
          <cell r="U66">
            <v>39.29</v>
          </cell>
          <cell r="V66">
            <v>0</v>
          </cell>
          <cell r="W66">
            <v>0</v>
          </cell>
          <cell r="X66" t="str">
            <v>2/16  Egy Comb</v>
          </cell>
          <cell r="Y66">
            <v>15.6</v>
          </cell>
          <cell r="Z66" t="str">
            <v xml:space="preserve">1/14OE  </v>
          </cell>
          <cell r="AA66">
            <v>10.439</v>
          </cell>
          <cell r="AB66" t="str">
            <v>2/20  Gas Mer</v>
          </cell>
          <cell r="AC66">
            <v>3.2650000000000001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68.594000000000008</v>
          </cell>
          <cell r="AI66">
            <v>60.36272000000001</v>
          </cell>
          <cell r="AJ66">
            <v>0.12</v>
          </cell>
          <cell r="AK66">
            <v>2.5000000000000001E-3</v>
          </cell>
          <cell r="AL66">
            <v>1.4999999999999999E-2</v>
          </cell>
          <cell r="AM66">
            <v>0</v>
          </cell>
          <cell r="AN66">
            <v>0.01</v>
          </cell>
          <cell r="AO66">
            <v>1.3999999999999999E-2</v>
          </cell>
          <cell r="AP66">
            <v>0</v>
          </cell>
          <cell r="AQ66">
            <v>2.5000000000000001E-2</v>
          </cell>
          <cell r="AR66">
            <v>0</v>
          </cell>
          <cell r="AS66">
            <v>3</v>
          </cell>
          <cell r="AT66">
            <v>3</v>
          </cell>
          <cell r="AU66">
            <v>9</v>
          </cell>
          <cell r="AV66">
            <v>1.1000000000000001</v>
          </cell>
          <cell r="AW66">
            <v>70</v>
          </cell>
        </row>
        <row r="67">
          <cell r="K67" t="str">
            <v>ExportLNTNewUSAWash33x33D</v>
          </cell>
          <cell r="M67">
            <v>340</v>
          </cell>
          <cell r="N67">
            <v>450</v>
          </cell>
          <cell r="O67">
            <v>0.88</v>
          </cell>
          <cell r="P67">
            <v>690</v>
          </cell>
          <cell r="Q67">
            <v>20.90909090909091</v>
          </cell>
          <cell r="R67">
            <v>7</v>
          </cell>
          <cell r="S67">
            <v>555</v>
          </cell>
          <cell r="T67" t="str">
            <v>1/13  Egy Comb</v>
          </cell>
          <cell r="U67">
            <v>39.29</v>
          </cell>
          <cell r="V67">
            <v>0</v>
          </cell>
          <cell r="W67">
            <v>0</v>
          </cell>
          <cell r="X67" t="str">
            <v>2/16  Egy Comb</v>
          </cell>
          <cell r="Y67">
            <v>15.6</v>
          </cell>
          <cell r="Z67" t="str">
            <v xml:space="preserve">1/14OE  </v>
          </cell>
          <cell r="AA67">
            <v>10.439</v>
          </cell>
          <cell r="AB67" t="str">
            <v>2/20  Gas Mer</v>
          </cell>
          <cell r="AC67">
            <v>3.2650000000000001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68.594000000000008</v>
          </cell>
          <cell r="AI67">
            <v>60.36272000000001</v>
          </cell>
          <cell r="AJ67">
            <v>0.12</v>
          </cell>
          <cell r="AK67">
            <v>2.5000000000000001E-3</v>
          </cell>
          <cell r="AL67">
            <v>1.4999999999999999E-2</v>
          </cell>
          <cell r="AM67">
            <v>0</v>
          </cell>
          <cell r="AN67">
            <v>0.01</v>
          </cell>
          <cell r="AO67">
            <v>1.3999999999999999E-2</v>
          </cell>
          <cell r="AP67">
            <v>0</v>
          </cell>
          <cell r="AQ67">
            <v>2.5000000000000001E-2</v>
          </cell>
          <cell r="AR67">
            <v>0</v>
          </cell>
          <cell r="AS67">
            <v>3</v>
          </cell>
          <cell r="AT67">
            <v>3</v>
          </cell>
          <cell r="AU67">
            <v>9</v>
          </cell>
          <cell r="AV67">
            <v>1.1000000000000001</v>
          </cell>
          <cell r="AW67">
            <v>70</v>
          </cell>
        </row>
        <row r="68">
          <cell r="K68" t="str">
            <v>ExportKohlsBig One StripeUSABath76x137L</v>
          </cell>
          <cell r="M68">
            <v>280</v>
          </cell>
          <cell r="N68">
            <v>520</v>
          </cell>
          <cell r="O68">
            <v>0.88</v>
          </cell>
          <cell r="P68">
            <v>2700</v>
          </cell>
          <cell r="Q68">
            <v>19.708029197080293</v>
          </cell>
          <cell r="R68">
            <v>3</v>
          </cell>
          <cell r="S68">
            <v>526</v>
          </cell>
          <cell r="T68" t="str">
            <v>2/24  DyedPattern</v>
          </cell>
          <cell r="U68">
            <v>371.42</v>
          </cell>
          <cell r="X68" t="str">
            <v>2/24  DyedPattern</v>
          </cell>
          <cell r="Y68">
            <v>90.53</v>
          </cell>
          <cell r="Z68" t="str">
            <v>1/16  CombDyed</v>
          </cell>
          <cell r="AA68">
            <v>74.27</v>
          </cell>
          <cell r="AB68" t="str">
            <v>2/24  KC</v>
          </cell>
          <cell r="AC68">
            <v>22.72</v>
          </cell>
          <cell r="AH68">
            <v>558.94000000000005</v>
          </cell>
          <cell r="AI68">
            <v>547.76120000000003</v>
          </cell>
          <cell r="AJ68">
            <v>0.02</v>
          </cell>
          <cell r="AK68">
            <v>2.5000000000000001E-3</v>
          </cell>
          <cell r="AL68">
            <v>1.4999999999999999E-2</v>
          </cell>
          <cell r="AM68">
            <v>0</v>
          </cell>
          <cell r="AN68">
            <v>0.01</v>
          </cell>
          <cell r="AO68">
            <v>0</v>
          </cell>
          <cell r="AQ68">
            <v>2.5000000000000001E-2</v>
          </cell>
          <cell r="AS68">
            <v>3</v>
          </cell>
          <cell r="AT68">
            <v>3</v>
          </cell>
          <cell r="AU68">
            <v>9</v>
          </cell>
          <cell r="AV68">
            <v>1.1000000000000001</v>
          </cell>
          <cell r="AW68">
            <v>70</v>
          </cell>
        </row>
        <row r="69">
          <cell r="K69" t="str">
            <v>ExportKohlsBig One StripeUSABath76x137M</v>
          </cell>
          <cell r="M69">
            <v>280</v>
          </cell>
          <cell r="N69">
            <v>520</v>
          </cell>
          <cell r="O69">
            <v>0.88</v>
          </cell>
          <cell r="P69">
            <v>2700</v>
          </cell>
          <cell r="Q69">
            <v>19.708029197080293</v>
          </cell>
          <cell r="R69">
            <v>3</v>
          </cell>
          <cell r="S69">
            <v>526</v>
          </cell>
          <cell r="T69" t="str">
            <v>2/24  DyedPattern</v>
          </cell>
          <cell r="U69">
            <v>371.42</v>
          </cell>
          <cell r="V69">
            <v>0</v>
          </cell>
          <cell r="W69">
            <v>0</v>
          </cell>
          <cell r="X69" t="str">
            <v>2/24  DyedPattern</v>
          </cell>
          <cell r="Y69">
            <v>90.53</v>
          </cell>
          <cell r="Z69" t="str">
            <v>1/16  CombDyed</v>
          </cell>
          <cell r="AA69">
            <v>74.27</v>
          </cell>
          <cell r="AB69" t="str">
            <v>2/24  KC</v>
          </cell>
          <cell r="AC69">
            <v>22.72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558.94000000000005</v>
          </cell>
          <cell r="AI69">
            <v>547.76120000000003</v>
          </cell>
          <cell r="AJ69">
            <v>0.02</v>
          </cell>
          <cell r="AK69">
            <v>2.5000000000000001E-3</v>
          </cell>
          <cell r="AL69">
            <v>1.4999999999999999E-2</v>
          </cell>
          <cell r="AM69">
            <v>0</v>
          </cell>
          <cell r="AN69">
            <v>0.01</v>
          </cell>
          <cell r="AO69">
            <v>0</v>
          </cell>
          <cell r="AP69">
            <v>0</v>
          </cell>
          <cell r="AQ69">
            <v>2.5000000000000001E-2</v>
          </cell>
          <cell r="AR69">
            <v>0</v>
          </cell>
          <cell r="AS69">
            <v>3</v>
          </cell>
          <cell r="AT69">
            <v>3</v>
          </cell>
          <cell r="AU69">
            <v>9</v>
          </cell>
          <cell r="AV69">
            <v>1.1000000000000001</v>
          </cell>
          <cell r="AW69">
            <v>70</v>
          </cell>
        </row>
        <row r="70">
          <cell r="K70" t="str">
            <v>ExportKohlsBig One StripeUSABath76x137D</v>
          </cell>
          <cell r="M70">
            <v>280</v>
          </cell>
          <cell r="N70">
            <v>520</v>
          </cell>
          <cell r="O70">
            <v>0.88</v>
          </cell>
          <cell r="P70">
            <v>2700</v>
          </cell>
          <cell r="Q70">
            <v>19.708029197080293</v>
          </cell>
          <cell r="R70">
            <v>3</v>
          </cell>
          <cell r="S70">
            <v>526</v>
          </cell>
          <cell r="T70" t="str">
            <v>2/24  DyedPattern</v>
          </cell>
          <cell r="U70">
            <v>371.42</v>
          </cell>
          <cell r="V70">
            <v>0</v>
          </cell>
          <cell r="W70">
            <v>0</v>
          </cell>
          <cell r="X70" t="str">
            <v>2/24  DyedPattern</v>
          </cell>
          <cell r="Y70">
            <v>90.53</v>
          </cell>
          <cell r="Z70" t="str">
            <v>1/16  CombDyed</v>
          </cell>
          <cell r="AA70">
            <v>74.27</v>
          </cell>
          <cell r="AB70" t="str">
            <v>2/24  KC</v>
          </cell>
          <cell r="AC70">
            <v>22.72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558.94000000000005</v>
          </cell>
          <cell r="AI70">
            <v>547.76120000000003</v>
          </cell>
          <cell r="AJ70">
            <v>0.02</v>
          </cell>
          <cell r="AK70">
            <v>2.5000000000000001E-3</v>
          </cell>
          <cell r="AL70">
            <v>1.4999999999999999E-2</v>
          </cell>
          <cell r="AM70">
            <v>0</v>
          </cell>
          <cell r="AN70">
            <v>0.01</v>
          </cell>
          <cell r="AO70">
            <v>0</v>
          </cell>
          <cell r="AP70">
            <v>0</v>
          </cell>
          <cell r="AQ70">
            <v>2.5000000000000001E-2</v>
          </cell>
          <cell r="AR70">
            <v>0</v>
          </cell>
          <cell r="AS70">
            <v>3</v>
          </cell>
          <cell r="AT70">
            <v>3</v>
          </cell>
          <cell r="AU70">
            <v>9</v>
          </cell>
          <cell r="AV70">
            <v>1.1000000000000001</v>
          </cell>
          <cell r="AW70">
            <v>70</v>
          </cell>
        </row>
        <row r="71">
          <cell r="K71" t="str">
            <v>ExportKohlsBig One StripeUSAHand41x71L</v>
          </cell>
          <cell r="M71">
            <v>340</v>
          </cell>
          <cell r="N71">
            <v>450</v>
          </cell>
          <cell r="O71">
            <v>0.88</v>
          </cell>
          <cell r="P71">
            <v>1374</v>
          </cell>
          <cell r="Q71">
            <v>19.35211267605634</v>
          </cell>
          <cell r="R71">
            <v>6</v>
          </cell>
          <cell r="S71">
            <v>487</v>
          </cell>
          <cell r="T71" t="str">
            <v>2/24  DyedPattern</v>
          </cell>
          <cell r="U71">
            <v>90.83</v>
          </cell>
          <cell r="X71" t="str">
            <v>2/24  DyedPattern</v>
          </cell>
          <cell r="Y71">
            <v>26.33</v>
          </cell>
          <cell r="Z71" t="str">
            <v>1/16  CombDyed</v>
          </cell>
          <cell r="AA71">
            <v>20.6</v>
          </cell>
          <cell r="AB71" t="str">
            <v>2/24  KC</v>
          </cell>
          <cell r="AC71">
            <v>6.9</v>
          </cell>
          <cell r="AH71">
            <v>144.66</v>
          </cell>
          <cell r="AI71">
            <v>141.76679999999999</v>
          </cell>
          <cell r="AJ71">
            <v>0.02</v>
          </cell>
          <cell r="AK71">
            <v>2.5000000000000001E-3</v>
          </cell>
          <cell r="AL71">
            <v>1.4999999999999999E-2</v>
          </cell>
          <cell r="AM71">
            <v>0</v>
          </cell>
          <cell r="AN71">
            <v>0.01</v>
          </cell>
          <cell r="AO71">
            <v>0</v>
          </cell>
          <cell r="AQ71">
            <v>2.5000000000000001E-2</v>
          </cell>
          <cell r="AS71">
            <v>3</v>
          </cell>
          <cell r="AT71">
            <v>3</v>
          </cell>
          <cell r="AU71">
            <v>9</v>
          </cell>
          <cell r="AV71">
            <v>1.1000000000000001</v>
          </cell>
          <cell r="AW71">
            <v>70</v>
          </cell>
        </row>
        <row r="72">
          <cell r="K72" t="str">
            <v>ExportKohlsBig One StripeUSAHand41x71M</v>
          </cell>
          <cell r="M72">
            <v>340</v>
          </cell>
          <cell r="N72">
            <v>450</v>
          </cell>
          <cell r="O72">
            <v>0.88</v>
          </cell>
          <cell r="P72">
            <v>1374</v>
          </cell>
          <cell r="Q72">
            <v>19.35211267605634</v>
          </cell>
          <cell r="R72">
            <v>6</v>
          </cell>
          <cell r="S72">
            <v>487</v>
          </cell>
          <cell r="T72" t="str">
            <v>2/24  DyedPattern</v>
          </cell>
          <cell r="U72">
            <v>90.83</v>
          </cell>
          <cell r="V72">
            <v>0</v>
          </cell>
          <cell r="W72">
            <v>0</v>
          </cell>
          <cell r="X72" t="str">
            <v>2/24  DyedPattern</v>
          </cell>
          <cell r="Y72">
            <v>26.33</v>
          </cell>
          <cell r="Z72" t="str">
            <v>1/16  CombDyed</v>
          </cell>
          <cell r="AA72">
            <v>20.6</v>
          </cell>
          <cell r="AB72" t="str">
            <v>2/24  KC</v>
          </cell>
          <cell r="AC72">
            <v>6.9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144.66</v>
          </cell>
          <cell r="AI72">
            <v>141.76679999999999</v>
          </cell>
          <cell r="AJ72">
            <v>0.02</v>
          </cell>
          <cell r="AK72">
            <v>2.5000000000000001E-3</v>
          </cell>
          <cell r="AL72">
            <v>1.4999999999999999E-2</v>
          </cell>
          <cell r="AM72">
            <v>0</v>
          </cell>
          <cell r="AN72">
            <v>0.01</v>
          </cell>
          <cell r="AO72">
            <v>0</v>
          </cell>
          <cell r="AP72">
            <v>0</v>
          </cell>
          <cell r="AQ72">
            <v>2.5000000000000001E-2</v>
          </cell>
          <cell r="AR72">
            <v>0</v>
          </cell>
          <cell r="AS72">
            <v>3</v>
          </cell>
          <cell r="AT72">
            <v>3</v>
          </cell>
          <cell r="AU72">
            <v>9</v>
          </cell>
          <cell r="AV72">
            <v>1.1000000000000001</v>
          </cell>
          <cell r="AW72">
            <v>70</v>
          </cell>
        </row>
        <row r="73">
          <cell r="K73" t="str">
            <v>ExportKohlsBig One StripeUSAHand41x71D</v>
          </cell>
          <cell r="M73">
            <v>340</v>
          </cell>
          <cell r="N73">
            <v>450</v>
          </cell>
          <cell r="O73">
            <v>0.88</v>
          </cell>
          <cell r="P73">
            <v>1374</v>
          </cell>
          <cell r="Q73">
            <v>19.35211267605634</v>
          </cell>
          <cell r="R73">
            <v>6</v>
          </cell>
          <cell r="S73">
            <v>487</v>
          </cell>
          <cell r="T73" t="str">
            <v>2/24  DyedPattern</v>
          </cell>
          <cell r="U73">
            <v>90.83</v>
          </cell>
          <cell r="V73">
            <v>0</v>
          </cell>
          <cell r="W73">
            <v>0</v>
          </cell>
          <cell r="X73" t="str">
            <v>2/24  DyedPattern</v>
          </cell>
          <cell r="Y73">
            <v>26.33</v>
          </cell>
          <cell r="Z73" t="str">
            <v>1/16  CombDyed</v>
          </cell>
          <cell r="AA73">
            <v>20.6</v>
          </cell>
          <cell r="AB73" t="str">
            <v>2/24  KC</v>
          </cell>
          <cell r="AC73">
            <v>6.9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144.66</v>
          </cell>
          <cell r="AI73">
            <v>141.76679999999999</v>
          </cell>
          <cell r="AJ73">
            <v>0.02</v>
          </cell>
          <cell r="AK73">
            <v>2.5000000000000001E-3</v>
          </cell>
          <cell r="AL73">
            <v>1.4999999999999999E-2</v>
          </cell>
          <cell r="AM73">
            <v>0</v>
          </cell>
          <cell r="AN73">
            <v>0.01</v>
          </cell>
          <cell r="AO73">
            <v>0</v>
          </cell>
          <cell r="AP73">
            <v>0</v>
          </cell>
          <cell r="AQ73">
            <v>2.5000000000000001E-2</v>
          </cell>
          <cell r="AR73">
            <v>0</v>
          </cell>
          <cell r="AS73">
            <v>3</v>
          </cell>
          <cell r="AT73">
            <v>3</v>
          </cell>
          <cell r="AU73">
            <v>9</v>
          </cell>
          <cell r="AV73">
            <v>1.1000000000000001</v>
          </cell>
          <cell r="AW73">
            <v>70</v>
          </cell>
        </row>
        <row r="74">
          <cell r="K74" t="str">
            <v>ExportKohlsBig One StripeUSAWash30x30L</v>
          </cell>
          <cell r="M74">
            <v>340</v>
          </cell>
          <cell r="N74">
            <v>450</v>
          </cell>
          <cell r="O74">
            <v>0.88</v>
          </cell>
          <cell r="P74">
            <v>750</v>
          </cell>
          <cell r="Q74">
            <v>25</v>
          </cell>
          <cell r="R74">
            <v>9</v>
          </cell>
          <cell r="S74">
            <v>526</v>
          </cell>
          <cell r="T74" t="str">
            <v>2/24  DyedPattern</v>
          </cell>
          <cell r="U74">
            <v>28</v>
          </cell>
          <cell r="X74" t="str">
            <v>2/24  DyedPattern</v>
          </cell>
          <cell r="Y74">
            <v>9</v>
          </cell>
          <cell r="Z74" t="str">
            <v>1/16  CombDyed</v>
          </cell>
          <cell r="AA74">
            <v>6.45</v>
          </cell>
          <cell r="AB74" t="str">
            <v>2/24  KC</v>
          </cell>
          <cell r="AC74">
            <v>5</v>
          </cell>
          <cell r="AH74">
            <v>48.45</v>
          </cell>
          <cell r="AI74">
            <v>47.481000000000002</v>
          </cell>
          <cell r="AJ74">
            <v>0.02</v>
          </cell>
          <cell r="AK74">
            <v>2.5000000000000001E-3</v>
          </cell>
          <cell r="AL74">
            <v>1.4999999999999999E-2</v>
          </cell>
          <cell r="AM74">
            <v>0</v>
          </cell>
          <cell r="AN74">
            <v>0.01</v>
          </cell>
          <cell r="AO74">
            <v>0</v>
          </cell>
          <cell r="AQ74">
            <v>2.5000000000000001E-2</v>
          </cell>
          <cell r="AS74">
            <v>3</v>
          </cell>
          <cell r="AT74">
            <v>3</v>
          </cell>
          <cell r="AU74">
            <v>9</v>
          </cell>
          <cell r="AV74">
            <v>1.1000000000000001</v>
          </cell>
          <cell r="AW74">
            <v>70</v>
          </cell>
        </row>
        <row r="75">
          <cell r="K75" t="str">
            <v>ExportKohlsBig One StripeUSAWash30x30M</v>
          </cell>
          <cell r="M75">
            <v>340</v>
          </cell>
          <cell r="N75">
            <v>450</v>
          </cell>
          <cell r="O75">
            <v>0.88</v>
          </cell>
          <cell r="P75">
            <v>750</v>
          </cell>
          <cell r="Q75">
            <v>25</v>
          </cell>
          <cell r="R75">
            <v>9</v>
          </cell>
          <cell r="S75">
            <v>526</v>
          </cell>
          <cell r="T75" t="str">
            <v>2/24  DyedPattern</v>
          </cell>
          <cell r="U75">
            <v>28</v>
          </cell>
          <cell r="V75">
            <v>0</v>
          </cell>
          <cell r="W75">
            <v>0</v>
          </cell>
          <cell r="X75" t="str">
            <v>2/24  DyedPattern</v>
          </cell>
          <cell r="Y75">
            <v>9</v>
          </cell>
          <cell r="Z75" t="str">
            <v>1/16  CombDyed</v>
          </cell>
          <cell r="AA75">
            <v>6.45</v>
          </cell>
          <cell r="AB75" t="str">
            <v>2/24  KC</v>
          </cell>
          <cell r="AC75">
            <v>5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48.45</v>
          </cell>
          <cell r="AI75">
            <v>47.481000000000002</v>
          </cell>
          <cell r="AJ75">
            <v>0.02</v>
          </cell>
          <cell r="AK75">
            <v>2.5000000000000001E-3</v>
          </cell>
          <cell r="AL75">
            <v>1.4999999999999999E-2</v>
          </cell>
          <cell r="AM75">
            <v>0</v>
          </cell>
          <cell r="AN75">
            <v>0.01</v>
          </cell>
          <cell r="AO75">
            <v>0</v>
          </cell>
          <cell r="AP75">
            <v>0</v>
          </cell>
          <cell r="AQ75">
            <v>2.5000000000000001E-2</v>
          </cell>
          <cell r="AR75">
            <v>0</v>
          </cell>
          <cell r="AS75">
            <v>3</v>
          </cell>
          <cell r="AT75">
            <v>3</v>
          </cell>
          <cell r="AU75">
            <v>9</v>
          </cell>
          <cell r="AV75">
            <v>1.1000000000000001</v>
          </cell>
          <cell r="AW75">
            <v>70</v>
          </cell>
        </row>
        <row r="76">
          <cell r="K76" t="str">
            <v>ExportKohlsBig One StripeUSAWash30x30D</v>
          </cell>
          <cell r="M76">
            <v>340</v>
          </cell>
          <cell r="N76">
            <v>450</v>
          </cell>
          <cell r="O76">
            <v>0.88</v>
          </cell>
          <cell r="P76">
            <v>750</v>
          </cell>
          <cell r="Q76">
            <v>25</v>
          </cell>
          <cell r="R76">
            <v>9</v>
          </cell>
          <cell r="S76">
            <v>526</v>
          </cell>
          <cell r="T76" t="str">
            <v>2/24  DyedPattern</v>
          </cell>
          <cell r="U76">
            <v>28</v>
          </cell>
          <cell r="V76">
            <v>0</v>
          </cell>
          <cell r="W76">
            <v>0</v>
          </cell>
          <cell r="X76" t="str">
            <v>2/24  DyedPattern</v>
          </cell>
          <cell r="Y76">
            <v>9</v>
          </cell>
          <cell r="Z76" t="str">
            <v>1/16  CombDyed</v>
          </cell>
          <cell r="AA76">
            <v>6.45</v>
          </cell>
          <cell r="AB76" t="str">
            <v>2/24  KC</v>
          </cell>
          <cell r="AC76">
            <v>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48.45</v>
          </cell>
          <cell r="AI76">
            <v>47.481000000000002</v>
          </cell>
          <cell r="AJ76">
            <v>0.02</v>
          </cell>
          <cell r="AK76">
            <v>2.5000000000000001E-3</v>
          </cell>
          <cell r="AL76">
            <v>1.4999999999999999E-2</v>
          </cell>
          <cell r="AM76">
            <v>0</v>
          </cell>
          <cell r="AN76">
            <v>0.01</v>
          </cell>
          <cell r="AO76">
            <v>0</v>
          </cell>
          <cell r="AP76">
            <v>0</v>
          </cell>
          <cell r="AQ76">
            <v>2.5000000000000001E-2</v>
          </cell>
          <cell r="AR76">
            <v>0</v>
          </cell>
          <cell r="AS76">
            <v>3</v>
          </cell>
          <cell r="AT76">
            <v>3</v>
          </cell>
          <cell r="AU76">
            <v>9</v>
          </cell>
          <cell r="AV76">
            <v>1.1000000000000001</v>
          </cell>
          <cell r="AW76">
            <v>70</v>
          </cell>
        </row>
        <row r="77">
          <cell r="K77" t="str">
            <v>ExportKohlsBig One SolidUSABath76x137L</v>
          </cell>
          <cell r="M77">
            <v>280</v>
          </cell>
          <cell r="N77">
            <v>520</v>
          </cell>
          <cell r="O77">
            <v>0.88</v>
          </cell>
          <cell r="P77">
            <v>2700</v>
          </cell>
          <cell r="Q77">
            <v>19.708029197080293</v>
          </cell>
          <cell r="R77">
            <v>3</v>
          </cell>
          <cell r="S77">
            <v>526</v>
          </cell>
          <cell r="T77" t="str">
            <v>1/13   KC</v>
          </cell>
          <cell r="U77">
            <v>392.87</v>
          </cell>
          <cell r="X77" t="str">
            <v>2/24  KC</v>
          </cell>
          <cell r="Y77">
            <v>88.95</v>
          </cell>
          <cell r="Z77" t="str">
            <v xml:space="preserve">1/16OE  </v>
          </cell>
          <cell r="AA77">
            <v>74.804000000000002</v>
          </cell>
          <cell r="AB77" t="str">
            <v>2/24  KC</v>
          </cell>
          <cell r="AC77">
            <v>32.276000000000003</v>
          </cell>
          <cell r="AH77">
            <v>588.9</v>
          </cell>
          <cell r="AI77">
            <v>547.67699999999991</v>
          </cell>
          <cell r="AJ77">
            <v>7.0000000000000007E-2</v>
          </cell>
          <cell r="AK77">
            <v>2.5000000000000001E-3</v>
          </cell>
          <cell r="AL77">
            <v>1.4999999999999999E-2</v>
          </cell>
          <cell r="AM77">
            <v>0</v>
          </cell>
          <cell r="AN77">
            <v>0.01</v>
          </cell>
          <cell r="AO77">
            <v>1.3999999999999999E-2</v>
          </cell>
          <cell r="AQ77">
            <v>2.5000000000000001E-2</v>
          </cell>
          <cell r="AS77">
            <v>3</v>
          </cell>
          <cell r="AT77">
            <v>3</v>
          </cell>
          <cell r="AU77">
            <v>9</v>
          </cell>
          <cell r="AV77">
            <v>1.1000000000000001</v>
          </cell>
          <cell r="AW77">
            <v>70</v>
          </cell>
        </row>
        <row r="78">
          <cell r="K78" t="str">
            <v>ExportKohlsBig One SolidUSABath76x137M</v>
          </cell>
          <cell r="M78">
            <v>280</v>
          </cell>
          <cell r="N78">
            <v>520</v>
          </cell>
          <cell r="O78">
            <v>0.88</v>
          </cell>
          <cell r="P78">
            <v>2700</v>
          </cell>
          <cell r="Q78">
            <v>19.708029197080293</v>
          </cell>
          <cell r="R78">
            <v>3</v>
          </cell>
          <cell r="S78">
            <v>526</v>
          </cell>
          <cell r="T78" t="str">
            <v>1/13   KC</v>
          </cell>
          <cell r="U78">
            <v>392.87</v>
          </cell>
          <cell r="V78">
            <v>0</v>
          </cell>
          <cell r="W78">
            <v>0</v>
          </cell>
          <cell r="X78" t="str">
            <v>2/24  KC</v>
          </cell>
          <cell r="Y78">
            <v>88.95</v>
          </cell>
          <cell r="Z78" t="str">
            <v xml:space="preserve">1/16OE  </v>
          </cell>
          <cell r="AA78">
            <v>74.804000000000002</v>
          </cell>
          <cell r="AB78" t="str">
            <v>2/24  KC</v>
          </cell>
          <cell r="AC78">
            <v>32.276000000000003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588.9</v>
          </cell>
          <cell r="AI78">
            <v>547.67699999999991</v>
          </cell>
          <cell r="AJ78">
            <v>7.0000000000000007E-2</v>
          </cell>
          <cell r="AK78">
            <v>2.5000000000000001E-3</v>
          </cell>
          <cell r="AL78">
            <v>1.4999999999999999E-2</v>
          </cell>
          <cell r="AM78">
            <v>0</v>
          </cell>
          <cell r="AN78">
            <v>0.01</v>
          </cell>
          <cell r="AO78">
            <v>1.3999999999999999E-2</v>
          </cell>
          <cell r="AP78">
            <v>0</v>
          </cell>
          <cell r="AQ78">
            <v>2.5000000000000001E-2</v>
          </cell>
          <cell r="AR78">
            <v>0</v>
          </cell>
          <cell r="AS78">
            <v>3</v>
          </cell>
          <cell r="AT78">
            <v>3</v>
          </cell>
          <cell r="AU78">
            <v>9</v>
          </cell>
          <cell r="AV78">
            <v>1.1000000000000001</v>
          </cell>
          <cell r="AW78">
            <v>70</v>
          </cell>
        </row>
        <row r="79">
          <cell r="K79" t="str">
            <v>ExportKohlsBig One SolidUSABath76x137D</v>
          </cell>
          <cell r="M79">
            <v>280</v>
          </cell>
          <cell r="N79">
            <v>520</v>
          </cell>
          <cell r="O79">
            <v>0.88</v>
          </cell>
          <cell r="P79">
            <v>2700</v>
          </cell>
          <cell r="Q79">
            <v>19.708029197080293</v>
          </cell>
          <cell r="R79">
            <v>3</v>
          </cell>
          <cell r="S79">
            <v>526</v>
          </cell>
          <cell r="T79" t="str">
            <v>1/13   KC</v>
          </cell>
          <cell r="U79">
            <v>392.87</v>
          </cell>
          <cell r="V79">
            <v>0</v>
          </cell>
          <cell r="W79">
            <v>0</v>
          </cell>
          <cell r="X79" t="str">
            <v>2/24  KC</v>
          </cell>
          <cell r="Y79">
            <v>88.95</v>
          </cell>
          <cell r="Z79" t="str">
            <v xml:space="preserve">1/16OE  </v>
          </cell>
          <cell r="AA79">
            <v>74.804000000000002</v>
          </cell>
          <cell r="AB79" t="str">
            <v>2/24  KC</v>
          </cell>
          <cell r="AC79">
            <v>32.276000000000003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588.9</v>
          </cell>
          <cell r="AI79">
            <v>547.67699999999991</v>
          </cell>
          <cell r="AJ79">
            <v>7.0000000000000007E-2</v>
          </cell>
          <cell r="AK79">
            <v>2.5000000000000001E-3</v>
          </cell>
          <cell r="AL79">
            <v>1.4999999999999999E-2</v>
          </cell>
          <cell r="AM79">
            <v>0</v>
          </cell>
          <cell r="AN79">
            <v>0.01</v>
          </cell>
          <cell r="AO79">
            <v>1.3999999999999999E-2</v>
          </cell>
          <cell r="AP79">
            <v>0</v>
          </cell>
          <cell r="AQ79">
            <v>2.5000000000000001E-2</v>
          </cell>
          <cell r="AR79">
            <v>0</v>
          </cell>
          <cell r="AS79">
            <v>3</v>
          </cell>
          <cell r="AT79">
            <v>3</v>
          </cell>
          <cell r="AU79">
            <v>9</v>
          </cell>
          <cell r="AV79">
            <v>1.1000000000000001</v>
          </cell>
          <cell r="AW79">
            <v>70</v>
          </cell>
        </row>
        <row r="80">
          <cell r="K80" t="str">
            <v>ExportKohlsBig One SolidUSAHand41x71L</v>
          </cell>
          <cell r="M80">
            <v>340</v>
          </cell>
          <cell r="N80">
            <v>450</v>
          </cell>
          <cell r="O80">
            <v>0.88</v>
          </cell>
          <cell r="P80">
            <v>1374</v>
          </cell>
          <cell r="Q80">
            <v>19.35211267605634</v>
          </cell>
          <cell r="R80">
            <v>6</v>
          </cell>
          <cell r="S80">
            <v>487</v>
          </cell>
          <cell r="T80" t="str">
            <v>1/13   KC</v>
          </cell>
          <cell r="U80">
            <v>89.11</v>
          </cell>
          <cell r="X80" t="str">
            <v>2/24  KC</v>
          </cell>
          <cell r="Y80">
            <v>26.58</v>
          </cell>
          <cell r="Z80" t="str">
            <v xml:space="preserve">1/16OE  </v>
          </cell>
          <cell r="AA80">
            <v>20.52</v>
          </cell>
          <cell r="AB80" t="str">
            <v>2/24  KC</v>
          </cell>
          <cell r="AC80">
            <v>16.59</v>
          </cell>
          <cell r="AH80">
            <v>152.80000000000001</v>
          </cell>
          <cell r="AI80">
            <v>142.10400000000001</v>
          </cell>
          <cell r="AJ80">
            <v>7.0000000000000007E-2</v>
          </cell>
          <cell r="AK80">
            <v>2.5000000000000001E-3</v>
          </cell>
          <cell r="AL80">
            <v>1.4999999999999999E-2</v>
          </cell>
          <cell r="AM80">
            <v>0</v>
          </cell>
          <cell r="AN80">
            <v>0.01</v>
          </cell>
          <cell r="AO80">
            <v>1.3999999999999999E-2</v>
          </cell>
          <cell r="AQ80">
            <v>2.5000000000000001E-2</v>
          </cell>
          <cell r="AS80">
            <v>3</v>
          </cell>
          <cell r="AT80">
            <v>3</v>
          </cell>
          <cell r="AU80">
            <v>9</v>
          </cell>
          <cell r="AV80">
            <v>1.1000000000000001</v>
          </cell>
          <cell r="AW80">
            <v>70</v>
          </cell>
        </row>
        <row r="81">
          <cell r="K81" t="str">
            <v>ExportKohlsBig One SolidUSAHand41x71M</v>
          </cell>
          <cell r="M81">
            <v>340</v>
          </cell>
          <cell r="N81">
            <v>450</v>
          </cell>
          <cell r="O81">
            <v>0.88</v>
          </cell>
          <cell r="P81">
            <v>1374</v>
          </cell>
          <cell r="Q81">
            <v>19.35211267605634</v>
          </cell>
          <cell r="R81">
            <v>6</v>
          </cell>
          <cell r="S81">
            <v>487</v>
          </cell>
          <cell r="T81" t="str">
            <v>1/13   KC</v>
          </cell>
          <cell r="U81">
            <v>89.11</v>
          </cell>
          <cell r="V81">
            <v>0</v>
          </cell>
          <cell r="W81">
            <v>0</v>
          </cell>
          <cell r="X81" t="str">
            <v>2/24  KC</v>
          </cell>
          <cell r="Y81">
            <v>26.58</v>
          </cell>
          <cell r="Z81" t="str">
            <v xml:space="preserve">1/16OE  </v>
          </cell>
          <cell r="AA81">
            <v>20.52</v>
          </cell>
          <cell r="AB81" t="str">
            <v>2/24  KC</v>
          </cell>
          <cell r="AC81">
            <v>16.59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152.80000000000001</v>
          </cell>
          <cell r="AI81">
            <v>142.10400000000001</v>
          </cell>
          <cell r="AJ81">
            <v>7.0000000000000007E-2</v>
          </cell>
          <cell r="AK81">
            <v>2.5000000000000001E-3</v>
          </cell>
          <cell r="AL81">
            <v>1.4999999999999999E-2</v>
          </cell>
          <cell r="AM81">
            <v>0</v>
          </cell>
          <cell r="AN81">
            <v>0.01</v>
          </cell>
          <cell r="AO81">
            <v>1.3999999999999999E-2</v>
          </cell>
          <cell r="AP81">
            <v>0</v>
          </cell>
          <cell r="AQ81">
            <v>2.5000000000000001E-2</v>
          </cell>
          <cell r="AR81">
            <v>0</v>
          </cell>
          <cell r="AS81">
            <v>3</v>
          </cell>
          <cell r="AT81">
            <v>3</v>
          </cell>
          <cell r="AU81">
            <v>9</v>
          </cell>
          <cell r="AV81">
            <v>1.1000000000000001</v>
          </cell>
          <cell r="AW81">
            <v>70</v>
          </cell>
        </row>
        <row r="82">
          <cell r="K82" t="str">
            <v>ExportKohlsBig One SolidUSAHand41x71D</v>
          </cell>
          <cell r="M82">
            <v>340</v>
          </cell>
          <cell r="N82">
            <v>450</v>
          </cell>
          <cell r="O82">
            <v>0.88</v>
          </cell>
          <cell r="P82">
            <v>1374</v>
          </cell>
          <cell r="Q82">
            <v>19.35211267605634</v>
          </cell>
          <cell r="R82">
            <v>6</v>
          </cell>
          <cell r="S82">
            <v>487</v>
          </cell>
          <cell r="T82" t="str">
            <v>1/13   KC</v>
          </cell>
          <cell r="U82">
            <v>89.11</v>
          </cell>
          <cell r="V82">
            <v>0</v>
          </cell>
          <cell r="W82">
            <v>0</v>
          </cell>
          <cell r="X82" t="str">
            <v>2/24  KC</v>
          </cell>
          <cell r="Y82">
            <v>26.58</v>
          </cell>
          <cell r="Z82" t="str">
            <v xml:space="preserve">1/16OE  </v>
          </cell>
          <cell r="AA82">
            <v>20.52</v>
          </cell>
          <cell r="AB82" t="str">
            <v>2/24  KC</v>
          </cell>
          <cell r="AC82">
            <v>16.59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152.80000000000001</v>
          </cell>
          <cell r="AI82">
            <v>142.10400000000001</v>
          </cell>
          <cell r="AJ82">
            <v>7.0000000000000007E-2</v>
          </cell>
          <cell r="AK82">
            <v>2.5000000000000001E-3</v>
          </cell>
          <cell r="AL82">
            <v>1.4999999999999999E-2</v>
          </cell>
          <cell r="AM82">
            <v>0</v>
          </cell>
          <cell r="AN82">
            <v>0.01</v>
          </cell>
          <cell r="AO82">
            <v>1.3999999999999999E-2</v>
          </cell>
          <cell r="AP82">
            <v>0</v>
          </cell>
          <cell r="AQ82">
            <v>2.5000000000000001E-2</v>
          </cell>
          <cell r="AR82">
            <v>0</v>
          </cell>
          <cell r="AS82">
            <v>3</v>
          </cell>
          <cell r="AT82">
            <v>3</v>
          </cell>
          <cell r="AU82">
            <v>9</v>
          </cell>
          <cell r="AV82">
            <v>1.1000000000000001</v>
          </cell>
          <cell r="AW82">
            <v>70</v>
          </cell>
        </row>
        <row r="83">
          <cell r="K83" t="str">
            <v>ExportKohlsBig One SolidUSAWash30x30L</v>
          </cell>
          <cell r="M83">
            <v>340</v>
          </cell>
          <cell r="N83">
            <v>450</v>
          </cell>
          <cell r="O83">
            <v>0.88</v>
          </cell>
          <cell r="P83">
            <v>750</v>
          </cell>
          <cell r="Q83">
            <v>25</v>
          </cell>
          <cell r="R83">
            <v>7</v>
          </cell>
          <cell r="S83">
            <v>526</v>
          </cell>
          <cell r="T83" t="str">
            <v>1/13   KC</v>
          </cell>
          <cell r="U83">
            <v>37.11</v>
          </cell>
          <cell r="X83" t="str">
            <v>2/24  KC</v>
          </cell>
          <cell r="Y83">
            <v>10.72</v>
          </cell>
          <cell r="Z83" t="str">
            <v xml:space="preserve">1/16OE  </v>
          </cell>
          <cell r="AA83">
            <v>7.774</v>
          </cell>
          <cell r="AB83" t="str">
            <v>2/24  KC</v>
          </cell>
          <cell r="AC83">
            <v>4.5999999999999996</v>
          </cell>
          <cell r="AH83">
            <v>60.204000000000001</v>
          </cell>
          <cell r="AI83">
            <v>52.979520000000001</v>
          </cell>
          <cell r="AJ83">
            <v>0.12</v>
          </cell>
          <cell r="AK83">
            <v>2.5000000000000001E-3</v>
          </cell>
          <cell r="AL83">
            <v>1.4999999999999999E-2</v>
          </cell>
          <cell r="AM83">
            <v>0</v>
          </cell>
          <cell r="AN83">
            <v>0.01</v>
          </cell>
          <cell r="AO83">
            <v>1.3999999999999999E-2</v>
          </cell>
          <cell r="AQ83">
            <v>2.5000000000000001E-2</v>
          </cell>
          <cell r="AS83">
            <v>3</v>
          </cell>
          <cell r="AT83">
            <v>3</v>
          </cell>
          <cell r="AU83">
            <v>9</v>
          </cell>
          <cell r="AV83">
            <v>1.1000000000000001</v>
          </cell>
          <cell r="AW83">
            <v>70</v>
          </cell>
        </row>
        <row r="84">
          <cell r="K84" t="str">
            <v>ExportKohlsBig One SolidUSAWash30x30M</v>
          </cell>
          <cell r="M84">
            <v>340</v>
          </cell>
          <cell r="N84">
            <v>450</v>
          </cell>
          <cell r="O84">
            <v>0.88</v>
          </cell>
          <cell r="P84">
            <v>750</v>
          </cell>
          <cell r="Q84">
            <v>25</v>
          </cell>
          <cell r="R84">
            <v>7</v>
          </cell>
          <cell r="S84">
            <v>526</v>
          </cell>
          <cell r="T84" t="str">
            <v>1/13   KC</v>
          </cell>
          <cell r="U84">
            <v>37.11</v>
          </cell>
          <cell r="V84">
            <v>0</v>
          </cell>
          <cell r="W84">
            <v>0</v>
          </cell>
          <cell r="X84" t="str">
            <v>2/24  KC</v>
          </cell>
          <cell r="Y84">
            <v>10.72</v>
          </cell>
          <cell r="Z84" t="str">
            <v xml:space="preserve">1/16OE  </v>
          </cell>
          <cell r="AA84">
            <v>7.774</v>
          </cell>
          <cell r="AB84" t="str">
            <v>2/24  KC</v>
          </cell>
          <cell r="AC84">
            <v>4.5999999999999996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60.204000000000001</v>
          </cell>
          <cell r="AI84">
            <v>52.979520000000001</v>
          </cell>
          <cell r="AJ84">
            <v>0.12</v>
          </cell>
          <cell r="AK84">
            <v>2.5000000000000001E-3</v>
          </cell>
          <cell r="AL84">
            <v>1.4999999999999999E-2</v>
          </cell>
          <cell r="AM84">
            <v>0</v>
          </cell>
          <cell r="AN84">
            <v>0.01</v>
          </cell>
          <cell r="AO84">
            <v>1.3999999999999999E-2</v>
          </cell>
          <cell r="AP84">
            <v>0</v>
          </cell>
          <cell r="AQ84">
            <v>2.5000000000000001E-2</v>
          </cell>
          <cell r="AR84">
            <v>0</v>
          </cell>
          <cell r="AS84">
            <v>3</v>
          </cell>
          <cell r="AT84">
            <v>3</v>
          </cell>
          <cell r="AU84">
            <v>9</v>
          </cell>
          <cell r="AV84">
            <v>1.1000000000000001</v>
          </cell>
          <cell r="AW84">
            <v>70</v>
          </cell>
        </row>
        <row r="85">
          <cell r="K85" t="str">
            <v>ExportKohlsBig One SolidUSAWash30x30D</v>
          </cell>
          <cell r="M85">
            <v>340</v>
          </cell>
          <cell r="N85">
            <v>450</v>
          </cell>
          <cell r="O85">
            <v>0.88</v>
          </cell>
          <cell r="P85">
            <v>750</v>
          </cell>
          <cell r="Q85">
            <v>25</v>
          </cell>
          <cell r="R85">
            <v>7</v>
          </cell>
          <cell r="S85">
            <v>526</v>
          </cell>
          <cell r="T85" t="str">
            <v>1/13   KC</v>
          </cell>
          <cell r="U85">
            <v>37.11</v>
          </cell>
          <cell r="V85">
            <v>0</v>
          </cell>
          <cell r="W85">
            <v>0</v>
          </cell>
          <cell r="X85" t="str">
            <v>2/24  KC</v>
          </cell>
          <cell r="Y85">
            <v>10.72</v>
          </cell>
          <cell r="Z85" t="str">
            <v xml:space="preserve">1/16OE  </v>
          </cell>
          <cell r="AA85">
            <v>7.774</v>
          </cell>
          <cell r="AB85" t="str">
            <v>2/24  KC</v>
          </cell>
          <cell r="AC85">
            <v>4.5999999999999996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60.204000000000001</v>
          </cell>
          <cell r="AI85">
            <v>52.979520000000001</v>
          </cell>
          <cell r="AJ85">
            <v>0.12</v>
          </cell>
          <cell r="AK85">
            <v>2.5000000000000001E-3</v>
          </cell>
          <cell r="AL85">
            <v>1.4999999999999999E-2</v>
          </cell>
          <cell r="AM85">
            <v>0</v>
          </cell>
          <cell r="AN85">
            <v>0.01</v>
          </cell>
          <cell r="AO85">
            <v>1.3999999999999999E-2</v>
          </cell>
          <cell r="AP85">
            <v>0</v>
          </cell>
          <cell r="AQ85">
            <v>2.5000000000000001E-2</v>
          </cell>
          <cell r="AR85">
            <v>0</v>
          </cell>
          <cell r="AS85">
            <v>3</v>
          </cell>
          <cell r="AT85">
            <v>3</v>
          </cell>
          <cell r="AU85">
            <v>9</v>
          </cell>
          <cell r="AV85">
            <v>1.1000000000000001</v>
          </cell>
          <cell r="AW85">
            <v>70</v>
          </cell>
        </row>
        <row r="86">
          <cell r="K86" t="str">
            <v>ExportIst New Buyer00Bath76x137L</v>
          </cell>
          <cell r="M86">
            <v>280</v>
          </cell>
          <cell r="N86">
            <v>520</v>
          </cell>
          <cell r="O86">
            <v>0.88</v>
          </cell>
          <cell r="P86">
            <v>2652</v>
          </cell>
          <cell r="Q86">
            <v>19.357664233576642</v>
          </cell>
          <cell r="R86">
            <v>3</v>
          </cell>
          <cell r="S86">
            <v>528</v>
          </cell>
          <cell r="T86" t="str">
            <v>1/13  Comb</v>
          </cell>
          <cell r="U86">
            <v>415.87</v>
          </cell>
          <cell r="X86" t="str">
            <v>2/30  KC</v>
          </cell>
          <cell r="Y86">
            <v>71.28</v>
          </cell>
          <cell r="Z86" t="str">
            <v xml:space="preserve">1/16OE  </v>
          </cell>
          <cell r="AA86">
            <v>67.712000000000003</v>
          </cell>
          <cell r="AB86" t="str">
            <v>2/20  Gas Mer</v>
          </cell>
          <cell r="AC86">
            <v>36.33</v>
          </cell>
          <cell r="AH86">
            <v>591.19200000000001</v>
          </cell>
          <cell r="AI86">
            <v>549.80855999999994</v>
          </cell>
          <cell r="AJ86">
            <v>7.0000000000000007E-2</v>
          </cell>
          <cell r="AK86">
            <v>2.5000000000000001E-3</v>
          </cell>
          <cell r="AL86">
            <v>1.4999999999999999E-2</v>
          </cell>
          <cell r="AM86">
            <v>0</v>
          </cell>
          <cell r="AN86">
            <v>0.01</v>
          </cell>
          <cell r="AO86">
            <v>1.3999999999999999E-2</v>
          </cell>
          <cell r="AQ86">
            <v>2.5000000000000001E-2</v>
          </cell>
          <cell r="AS86">
            <v>3</v>
          </cell>
          <cell r="AT86">
            <v>3</v>
          </cell>
          <cell r="AU86">
            <v>9</v>
          </cell>
          <cell r="AV86">
            <v>1.1000000000000001</v>
          </cell>
          <cell r="AW86">
            <v>70</v>
          </cell>
        </row>
        <row r="87">
          <cell r="K87" t="str">
            <v>ExportIst New Buyer00Bath76x137M</v>
          </cell>
          <cell r="M87">
            <v>280</v>
          </cell>
          <cell r="N87">
            <v>520</v>
          </cell>
          <cell r="O87">
            <v>0.88</v>
          </cell>
          <cell r="P87">
            <v>2652</v>
          </cell>
          <cell r="Q87">
            <v>19.357664233576642</v>
          </cell>
          <cell r="R87">
            <v>3</v>
          </cell>
          <cell r="S87">
            <v>528</v>
          </cell>
          <cell r="T87" t="str">
            <v>1/13  Comb</v>
          </cell>
          <cell r="U87">
            <v>415.87</v>
          </cell>
          <cell r="V87">
            <v>0</v>
          </cell>
          <cell r="W87">
            <v>0</v>
          </cell>
          <cell r="X87" t="str">
            <v>2/30  KC</v>
          </cell>
          <cell r="Y87">
            <v>71.28</v>
          </cell>
          <cell r="Z87" t="str">
            <v xml:space="preserve">1/16OE  </v>
          </cell>
          <cell r="AA87">
            <v>67.712000000000003</v>
          </cell>
          <cell r="AB87" t="str">
            <v>2/20  Gas Mer</v>
          </cell>
          <cell r="AC87">
            <v>36.33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591.19200000000001</v>
          </cell>
          <cell r="AI87">
            <v>549.80855999999994</v>
          </cell>
          <cell r="AJ87">
            <v>7.0000000000000007E-2</v>
          </cell>
          <cell r="AK87">
            <v>2.5000000000000001E-3</v>
          </cell>
          <cell r="AL87">
            <v>1.4999999999999999E-2</v>
          </cell>
          <cell r="AM87">
            <v>0</v>
          </cell>
          <cell r="AN87">
            <v>0.01</v>
          </cell>
          <cell r="AO87">
            <v>1.3999999999999999E-2</v>
          </cell>
          <cell r="AP87">
            <v>0</v>
          </cell>
          <cell r="AQ87">
            <v>2.5000000000000001E-2</v>
          </cell>
          <cell r="AR87">
            <v>0</v>
          </cell>
          <cell r="AS87">
            <v>3</v>
          </cell>
          <cell r="AT87">
            <v>3</v>
          </cell>
          <cell r="AU87">
            <v>9</v>
          </cell>
          <cell r="AV87">
            <v>1.1000000000000001</v>
          </cell>
          <cell r="AW87">
            <v>70</v>
          </cell>
        </row>
        <row r="88">
          <cell r="K88" t="str">
            <v>ExportIst New Buyer00Bath76x137D</v>
          </cell>
          <cell r="M88">
            <v>280</v>
          </cell>
          <cell r="N88">
            <v>520</v>
          </cell>
          <cell r="O88">
            <v>0.88</v>
          </cell>
          <cell r="P88">
            <v>2652</v>
          </cell>
          <cell r="Q88">
            <v>19.357664233576642</v>
          </cell>
          <cell r="R88">
            <v>3</v>
          </cell>
          <cell r="S88">
            <v>528</v>
          </cell>
          <cell r="T88" t="str">
            <v>1/13  Comb</v>
          </cell>
          <cell r="U88">
            <v>415.87</v>
          </cell>
          <cell r="V88">
            <v>0</v>
          </cell>
          <cell r="W88">
            <v>0</v>
          </cell>
          <cell r="X88" t="str">
            <v>2/30  KC</v>
          </cell>
          <cell r="Y88">
            <v>71.28</v>
          </cell>
          <cell r="Z88" t="str">
            <v xml:space="preserve">1/16OE  </v>
          </cell>
          <cell r="AA88">
            <v>67.712000000000003</v>
          </cell>
          <cell r="AB88" t="str">
            <v>2/20  Gas Mer</v>
          </cell>
          <cell r="AC88">
            <v>36.33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591.19200000000001</v>
          </cell>
          <cell r="AI88">
            <v>549.80855999999994</v>
          </cell>
          <cell r="AJ88">
            <v>7.0000000000000007E-2</v>
          </cell>
          <cell r="AK88">
            <v>2.5000000000000001E-3</v>
          </cell>
          <cell r="AL88">
            <v>1.4999999999999999E-2</v>
          </cell>
          <cell r="AM88">
            <v>0</v>
          </cell>
          <cell r="AN88">
            <v>0.01</v>
          </cell>
          <cell r="AO88">
            <v>1.3999999999999999E-2</v>
          </cell>
          <cell r="AP88">
            <v>0</v>
          </cell>
          <cell r="AQ88">
            <v>2.5000000000000001E-2</v>
          </cell>
          <cell r="AR88">
            <v>0</v>
          </cell>
          <cell r="AS88">
            <v>3</v>
          </cell>
          <cell r="AT88">
            <v>3</v>
          </cell>
          <cell r="AU88">
            <v>9</v>
          </cell>
          <cell r="AV88">
            <v>1.1000000000000001</v>
          </cell>
          <cell r="AW88">
            <v>70</v>
          </cell>
        </row>
        <row r="89">
          <cell r="K89" t="str">
            <v>ExportIst New Buyer00Hand41x76L</v>
          </cell>
          <cell r="M89">
            <v>340</v>
          </cell>
          <cell r="N89">
            <v>450</v>
          </cell>
          <cell r="O89">
            <v>0.88</v>
          </cell>
          <cell r="P89">
            <v>1557</v>
          </cell>
          <cell r="Q89">
            <v>20.486842105263158</v>
          </cell>
          <cell r="R89">
            <v>6</v>
          </cell>
          <cell r="S89">
            <v>522</v>
          </cell>
          <cell r="T89" t="str">
            <v>1/13  Comb</v>
          </cell>
          <cell r="U89">
            <v>107.55</v>
          </cell>
          <cell r="X89" t="str">
            <v>2/30  KC</v>
          </cell>
          <cell r="Y89">
            <v>21.15</v>
          </cell>
          <cell r="Z89" t="str">
            <v xml:space="preserve">1/16OE  </v>
          </cell>
          <cell r="AA89">
            <v>21.649000000000001</v>
          </cell>
          <cell r="AB89" t="str">
            <v>2/20  Gas Mer</v>
          </cell>
          <cell r="AC89">
            <v>13.05</v>
          </cell>
          <cell r="AH89">
            <v>163.399</v>
          </cell>
          <cell r="AI89">
            <v>151.96106999999998</v>
          </cell>
          <cell r="AJ89">
            <v>7.0000000000000007E-2</v>
          </cell>
          <cell r="AK89">
            <v>2.5000000000000001E-3</v>
          </cell>
          <cell r="AL89">
            <v>1.4999999999999999E-2</v>
          </cell>
          <cell r="AM89">
            <v>0</v>
          </cell>
          <cell r="AN89">
            <v>0.01</v>
          </cell>
          <cell r="AO89">
            <v>1.3999999999999999E-2</v>
          </cell>
          <cell r="AQ89">
            <v>2.5000000000000001E-2</v>
          </cell>
          <cell r="AS89">
            <v>3</v>
          </cell>
          <cell r="AT89">
            <v>3</v>
          </cell>
          <cell r="AU89">
            <v>9</v>
          </cell>
          <cell r="AV89">
            <v>1.1000000000000001</v>
          </cell>
          <cell r="AW89">
            <v>70</v>
          </cell>
        </row>
        <row r="90">
          <cell r="K90" t="str">
            <v>ExportIst New Buyer00Hand41x76M</v>
          </cell>
          <cell r="M90">
            <v>340</v>
          </cell>
          <cell r="N90">
            <v>450</v>
          </cell>
          <cell r="O90">
            <v>0.88</v>
          </cell>
          <cell r="P90">
            <v>1557</v>
          </cell>
          <cell r="Q90">
            <v>20.486842105263158</v>
          </cell>
          <cell r="R90">
            <v>6</v>
          </cell>
          <cell r="S90">
            <v>522</v>
          </cell>
          <cell r="T90" t="str">
            <v>1/13  Comb</v>
          </cell>
          <cell r="U90">
            <v>107.55</v>
          </cell>
          <cell r="V90">
            <v>0</v>
          </cell>
          <cell r="W90">
            <v>0</v>
          </cell>
          <cell r="X90" t="str">
            <v>2/30  KC</v>
          </cell>
          <cell r="Y90">
            <v>21.15</v>
          </cell>
          <cell r="Z90" t="str">
            <v xml:space="preserve">1/16OE  </v>
          </cell>
          <cell r="AA90">
            <v>21.649000000000001</v>
          </cell>
          <cell r="AB90" t="str">
            <v>2/20  Gas Mer</v>
          </cell>
          <cell r="AC90">
            <v>13.05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163.399</v>
          </cell>
          <cell r="AI90">
            <v>151.96106999999998</v>
          </cell>
          <cell r="AJ90">
            <v>7.0000000000000007E-2</v>
          </cell>
          <cell r="AK90">
            <v>2.5000000000000001E-3</v>
          </cell>
          <cell r="AL90">
            <v>1.4999999999999999E-2</v>
          </cell>
          <cell r="AM90">
            <v>0</v>
          </cell>
          <cell r="AN90">
            <v>0.01</v>
          </cell>
          <cell r="AO90">
            <v>1.3999999999999999E-2</v>
          </cell>
          <cell r="AP90">
            <v>0</v>
          </cell>
          <cell r="AQ90">
            <v>2.5000000000000001E-2</v>
          </cell>
          <cell r="AR90">
            <v>0</v>
          </cell>
          <cell r="AS90">
            <v>3</v>
          </cell>
          <cell r="AT90">
            <v>3</v>
          </cell>
          <cell r="AU90">
            <v>9</v>
          </cell>
          <cell r="AV90">
            <v>1.1000000000000001</v>
          </cell>
          <cell r="AW90">
            <v>70</v>
          </cell>
        </row>
        <row r="91">
          <cell r="K91" t="str">
            <v>ExportIst New Buyer00Hand41x76D</v>
          </cell>
          <cell r="M91">
            <v>340</v>
          </cell>
          <cell r="N91">
            <v>450</v>
          </cell>
          <cell r="O91">
            <v>0.88</v>
          </cell>
          <cell r="P91">
            <v>1557</v>
          </cell>
          <cell r="Q91">
            <v>20.486842105263158</v>
          </cell>
          <cell r="R91">
            <v>6</v>
          </cell>
          <cell r="S91">
            <v>522</v>
          </cell>
          <cell r="T91" t="str">
            <v>1/13  Comb</v>
          </cell>
          <cell r="U91">
            <v>107.55</v>
          </cell>
          <cell r="V91">
            <v>0</v>
          </cell>
          <cell r="W91">
            <v>0</v>
          </cell>
          <cell r="X91" t="str">
            <v>2/30  KC</v>
          </cell>
          <cell r="Y91">
            <v>21.15</v>
          </cell>
          <cell r="Z91" t="str">
            <v xml:space="preserve">1/16OE  </v>
          </cell>
          <cell r="AA91">
            <v>21.649000000000001</v>
          </cell>
          <cell r="AB91" t="str">
            <v>2/20  Gas Mer</v>
          </cell>
          <cell r="AC91">
            <v>13.05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163.399</v>
          </cell>
          <cell r="AI91">
            <v>151.96106999999998</v>
          </cell>
          <cell r="AJ91">
            <v>7.0000000000000007E-2</v>
          </cell>
          <cell r="AK91">
            <v>2.5000000000000001E-3</v>
          </cell>
          <cell r="AL91">
            <v>1.4999999999999999E-2</v>
          </cell>
          <cell r="AM91">
            <v>0</v>
          </cell>
          <cell r="AN91">
            <v>0.01</v>
          </cell>
          <cell r="AO91">
            <v>1.3999999999999999E-2</v>
          </cell>
          <cell r="AP91">
            <v>0</v>
          </cell>
          <cell r="AQ91">
            <v>2.5000000000000001E-2</v>
          </cell>
          <cell r="AR91">
            <v>0</v>
          </cell>
          <cell r="AS91">
            <v>3</v>
          </cell>
          <cell r="AT91">
            <v>3</v>
          </cell>
          <cell r="AU91">
            <v>9</v>
          </cell>
          <cell r="AV91">
            <v>1.1000000000000001</v>
          </cell>
          <cell r="AW91">
            <v>70</v>
          </cell>
        </row>
        <row r="92">
          <cell r="K92" t="str">
            <v>ExportIst New Buyer00Wash33x33L</v>
          </cell>
          <cell r="M92">
            <v>340</v>
          </cell>
          <cell r="N92">
            <v>450</v>
          </cell>
          <cell r="O92">
            <v>0.88</v>
          </cell>
          <cell r="P92">
            <v>846</v>
          </cell>
          <cell r="Q92">
            <v>25.636363636363637</v>
          </cell>
          <cell r="R92">
            <v>7</v>
          </cell>
          <cell r="S92">
            <v>524</v>
          </cell>
          <cell r="T92" t="str">
            <v>1/13  Comb</v>
          </cell>
          <cell r="U92">
            <v>36.76</v>
          </cell>
          <cell r="X92" t="str">
            <v>2/30  KC</v>
          </cell>
          <cell r="Y92">
            <v>8.4499999999999993</v>
          </cell>
          <cell r="Z92" t="str">
            <v xml:space="preserve">1/16OE  </v>
          </cell>
          <cell r="AA92">
            <v>8.9339999999999993</v>
          </cell>
          <cell r="AB92" t="str">
            <v>2/20  Gas Mer</v>
          </cell>
          <cell r="AC92">
            <v>7.2619999999999996</v>
          </cell>
          <cell r="AH92">
            <v>61.405999999999992</v>
          </cell>
          <cell r="AI92">
            <v>57.107579999999992</v>
          </cell>
          <cell r="AJ92">
            <v>7.0000000000000007E-2</v>
          </cell>
          <cell r="AK92">
            <v>2.5000000000000001E-3</v>
          </cell>
          <cell r="AL92">
            <v>1.4999999999999999E-2</v>
          </cell>
          <cell r="AM92">
            <v>0</v>
          </cell>
          <cell r="AN92">
            <v>0.01</v>
          </cell>
          <cell r="AO92">
            <v>1.3999999999999999E-2</v>
          </cell>
          <cell r="AQ92">
            <v>2.5000000000000001E-2</v>
          </cell>
          <cell r="AS92">
            <v>3</v>
          </cell>
          <cell r="AT92">
            <v>3</v>
          </cell>
          <cell r="AU92">
            <v>9</v>
          </cell>
          <cell r="AV92">
            <v>1.1000000000000001</v>
          </cell>
          <cell r="AW92">
            <v>70</v>
          </cell>
        </row>
        <row r="93">
          <cell r="K93" t="str">
            <v>ExportIst New Buyer00Wash33x33M</v>
          </cell>
          <cell r="M93">
            <v>340</v>
          </cell>
          <cell r="N93">
            <v>450</v>
          </cell>
          <cell r="O93">
            <v>0.88</v>
          </cell>
          <cell r="P93">
            <v>846</v>
          </cell>
          <cell r="Q93">
            <v>25.636363636363637</v>
          </cell>
          <cell r="R93">
            <v>7</v>
          </cell>
          <cell r="S93">
            <v>524</v>
          </cell>
          <cell r="T93" t="str">
            <v>1/13  Comb</v>
          </cell>
          <cell r="U93">
            <v>36.76</v>
          </cell>
          <cell r="V93">
            <v>0</v>
          </cell>
          <cell r="W93">
            <v>0</v>
          </cell>
          <cell r="X93" t="str">
            <v>2/30  KC</v>
          </cell>
          <cell r="Y93">
            <v>8.4499999999999993</v>
          </cell>
          <cell r="Z93" t="str">
            <v xml:space="preserve">1/16OE  </v>
          </cell>
          <cell r="AA93">
            <v>8.9339999999999993</v>
          </cell>
          <cell r="AB93" t="str">
            <v>2/20  Gas Mer</v>
          </cell>
          <cell r="AC93">
            <v>7.2619999999999996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61.405999999999992</v>
          </cell>
          <cell r="AI93">
            <v>57.107579999999992</v>
          </cell>
          <cell r="AJ93">
            <v>7.0000000000000007E-2</v>
          </cell>
          <cell r="AK93">
            <v>2.5000000000000001E-3</v>
          </cell>
          <cell r="AL93">
            <v>1.4999999999999999E-2</v>
          </cell>
          <cell r="AM93">
            <v>0</v>
          </cell>
          <cell r="AN93">
            <v>0.01</v>
          </cell>
          <cell r="AO93">
            <v>1.3999999999999999E-2</v>
          </cell>
          <cell r="AP93">
            <v>0</v>
          </cell>
          <cell r="AQ93">
            <v>2.5000000000000001E-2</v>
          </cell>
          <cell r="AR93">
            <v>0</v>
          </cell>
          <cell r="AS93">
            <v>3</v>
          </cell>
          <cell r="AT93">
            <v>3</v>
          </cell>
          <cell r="AU93">
            <v>9</v>
          </cell>
          <cell r="AV93">
            <v>1.1000000000000001</v>
          </cell>
          <cell r="AW93">
            <v>70</v>
          </cell>
        </row>
        <row r="94">
          <cell r="K94" t="str">
            <v>ExportIst New Buyer00Wash33x33D</v>
          </cell>
          <cell r="M94">
            <v>340</v>
          </cell>
          <cell r="N94">
            <v>450</v>
          </cell>
          <cell r="O94">
            <v>0.88</v>
          </cell>
          <cell r="P94">
            <v>846</v>
          </cell>
          <cell r="Q94">
            <v>25.636363636363637</v>
          </cell>
          <cell r="R94">
            <v>7</v>
          </cell>
          <cell r="S94">
            <v>524</v>
          </cell>
          <cell r="T94" t="str">
            <v>1/13  Comb</v>
          </cell>
          <cell r="U94">
            <v>36.76</v>
          </cell>
          <cell r="V94">
            <v>0</v>
          </cell>
          <cell r="W94">
            <v>0</v>
          </cell>
          <cell r="X94" t="str">
            <v>2/30  KC</v>
          </cell>
          <cell r="Y94">
            <v>8.4499999999999993</v>
          </cell>
          <cell r="Z94" t="str">
            <v xml:space="preserve">1/16OE  </v>
          </cell>
          <cell r="AA94">
            <v>8.9339999999999993</v>
          </cell>
          <cell r="AB94" t="str">
            <v>2/20  Gas Mer</v>
          </cell>
          <cell r="AC94">
            <v>7.2619999999999996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61.405999999999992</v>
          </cell>
          <cell r="AI94">
            <v>57.107579999999992</v>
          </cell>
          <cell r="AJ94">
            <v>7.0000000000000007E-2</v>
          </cell>
          <cell r="AK94">
            <v>2.5000000000000001E-3</v>
          </cell>
          <cell r="AL94">
            <v>1.4999999999999999E-2</v>
          </cell>
          <cell r="AM94">
            <v>0</v>
          </cell>
          <cell r="AN94">
            <v>0.01</v>
          </cell>
          <cell r="AO94">
            <v>1.3999999999999999E-2</v>
          </cell>
          <cell r="AP94">
            <v>0</v>
          </cell>
          <cell r="AQ94">
            <v>2.5000000000000001E-2</v>
          </cell>
          <cell r="AR94">
            <v>0</v>
          </cell>
          <cell r="AS94">
            <v>3</v>
          </cell>
          <cell r="AT94">
            <v>3</v>
          </cell>
          <cell r="AU94">
            <v>9</v>
          </cell>
          <cell r="AV94">
            <v>1.1000000000000001</v>
          </cell>
          <cell r="AW94">
            <v>70</v>
          </cell>
        </row>
        <row r="95">
          <cell r="K95" t="str">
            <v>Export2nd New Buyer00Bath76x137L</v>
          </cell>
          <cell r="M95">
            <v>280</v>
          </cell>
          <cell r="N95">
            <v>520</v>
          </cell>
          <cell r="O95">
            <v>0.88</v>
          </cell>
          <cell r="P95">
            <v>2652</v>
          </cell>
          <cell r="Q95">
            <v>19.357664233576642</v>
          </cell>
          <cell r="R95">
            <v>3</v>
          </cell>
          <cell r="S95">
            <v>528</v>
          </cell>
          <cell r="T95" t="str">
            <v>1/13  Comb</v>
          </cell>
          <cell r="U95">
            <v>415.87</v>
          </cell>
          <cell r="X95" t="str">
            <v>2/30  KC</v>
          </cell>
          <cell r="Y95">
            <v>71.28</v>
          </cell>
          <cell r="Z95" t="str">
            <v xml:space="preserve">1/16OE  </v>
          </cell>
          <cell r="AA95">
            <v>67.712000000000003</v>
          </cell>
          <cell r="AB95" t="str">
            <v>2/20  Gas Mer</v>
          </cell>
          <cell r="AC95">
            <v>36.33</v>
          </cell>
          <cell r="AH95">
            <v>591.19200000000001</v>
          </cell>
          <cell r="AI95">
            <v>549.80855999999994</v>
          </cell>
          <cell r="AJ95">
            <v>7.0000000000000007E-2</v>
          </cell>
          <cell r="AK95">
            <v>2.5000000000000001E-3</v>
          </cell>
          <cell r="AL95">
            <v>1.4999999999999999E-2</v>
          </cell>
          <cell r="AM95">
            <v>0</v>
          </cell>
          <cell r="AN95">
            <v>0.01</v>
          </cell>
          <cell r="AO95">
            <v>1.3999999999999999E-2</v>
          </cell>
          <cell r="AQ95">
            <v>2.5000000000000001E-2</v>
          </cell>
          <cell r="AS95">
            <v>3</v>
          </cell>
          <cell r="AT95">
            <v>3</v>
          </cell>
          <cell r="AU95">
            <v>9</v>
          </cell>
          <cell r="AV95">
            <v>1.1000000000000001</v>
          </cell>
          <cell r="AW95">
            <v>70</v>
          </cell>
        </row>
        <row r="96">
          <cell r="K96" t="str">
            <v>Export2nd New Buyer00Bath76x137M</v>
          </cell>
          <cell r="M96">
            <v>280</v>
          </cell>
          <cell r="N96">
            <v>520</v>
          </cell>
          <cell r="O96">
            <v>0.88</v>
          </cell>
          <cell r="P96">
            <v>2652</v>
          </cell>
          <cell r="Q96">
            <v>19.357664233576642</v>
          </cell>
          <cell r="R96">
            <v>3</v>
          </cell>
          <cell r="S96">
            <v>528</v>
          </cell>
          <cell r="T96" t="str">
            <v>1/13  Comb</v>
          </cell>
          <cell r="U96">
            <v>415.87</v>
          </cell>
          <cell r="V96">
            <v>0</v>
          </cell>
          <cell r="W96">
            <v>0</v>
          </cell>
          <cell r="X96" t="str">
            <v>2/30  KC</v>
          </cell>
          <cell r="Y96">
            <v>71.28</v>
          </cell>
          <cell r="Z96" t="str">
            <v xml:space="preserve">1/16OE  </v>
          </cell>
          <cell r="AA96">
            <v>67.712000000000003</v>
          </cell>
          <cell r="AB96" t="str">
            <v>2/20  Gas Mer</v>
          </cell>
          <cell r="AC96">
            <v>36.33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591.19200000000001</v>
          </cell>
          <cell r="AI96">
            <v>549.80855999999994</v>
          </cell>
          <cell r="AJ96">
            <v>7.0000000000000007E-2</v>
          </cell>
          <cell r="AK96">
            <v>2.5000000000000001E-3</v>
          </cell>
          <cell r="AL96">
            <v>1.4999999999999999E-2</v>
          </cell>
          <cell r="AM96">
            <v>0</v>
          </cell>
          <cell r="AN96">
            <v>0.01</v>
          </cell>
          <cell r="AO96">
            <v>1.3999999999999999E-2</v>
          </cell>
          <cell r="AP96">
            <v>0</v>
          </cell>
          <cell r="AQ96">
            <v>2.5000000000000001E-2</v>
          </cell>
          <cell r="AR96">
            <v>0</v>
          </cell>
          <cell r="AS96">
            <v>3</v>
          </cell>
          <cell r="AT96">
            <v>3</v>
          </cell>
          <cell r="AU96">
            <v>9</v>
          </cell>
          <cell r="AV96">
            <v>1.1000000000000001</v>
          </cell>
          <cell r="AW96">
            <v>70</v>
          </cell>
        </row>
        <row r="97">
          <cell r="K97" t="str">
            <v>Export2nd New Buyer00Bath76x137D</v>
          </cell>
          <cell r="M97">
            <v>280</v>
          </cell>
          <cell r="N97">
            <v>520</v>
          </cell>
          <cell r="O97">
            <v>0.88</v>
          </cell>
          <cell r="P97">
            <v>2652</v>
          </cell>
          <cell r="Q97">
            <v>19.357664233576642</v>
          </cell>
          <cell r="R97">
            <v>3</v>
          </cell>
          <cell r="S97">
            <v>528</v>
          </cell>
          <cell r="T97" t="str">
            <v>1/13  Comb</v>
          </cell>
          <cell r="U97">
            <v>415.87</v>
          </cell>
          <cell r="V97">
            <v>0</v>
          </cell>
          <cell r="W97">
            <v>0</v>
          </cell>
          <cell r="X97" t="str">
            <v>2/30  KC</v>
          </cell>
          <cell r="Y97">
            <v>71.28</v>
          </cell>
          <cell r="Z97" t="str">
            <v xml:space="preserve">1/16OE  </v>
          </cell>
          <cell r="AA97">
            <v>67.712000000000003</v>
          </cell>
          <cell r="AB97" t="str">
            <v>2/20  Gas Mer</v>
          </cell>
          <cell r="AC97">
            <v>36.33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591.19200000000001</v>
          </cell>
          <cell r="AI97">
            <v>549.80855999999994</v>
          </cell>
          <cell r="AJ97">
            <v>7.0000000000000007E-2</v>
          </cell>
          <cell r="AK97">
            <v>2.5000000000000001E-3</v>
          </cell>
          <cell r="AL97">
            <v>1.4999999999999999E-2</v>
          </cell>
          <cell r="AM97">
            <v>0</v>
          </cell>
          <cell r="AN97">
            <v>0.01</v>
          </cell>
          <cell r="AO97">
            <v>1.3999999999999999E-2</v>
          </cell>
          <cell r="AP97">
            <v>0</v>
          </cell>
          <cell r="AQ97">
            <v>2.5000000000000001E-2</v>
          </cell>
          <cell r="AR97">
            <v>0</v>
          </cell>
          <cell r="AS97">
            <v>3</v>
          </cell>
          <cell r="AT97">
            <v>3</v>
          </cell>
          <cell r="AU97">
            <v>9</v>
          </cell>
          <cell r="AV97">
            <v>1.1000000000000001</v>
          </cell>
          <cell r="AW97">
            <v>70</v>
          </cell>
        </row>
        <row r="98">
          <cell r="K98" t="str">
            <v>Export2nd New Buyer00Hand41x76L</v>
          </cell>
          <cell r="M98">
            <v>340</v>
          </cell>
          <cell r="N98">
            <v>450</v>
          </cell>
          <cell r="O98">
            <v>0.88</v>
          </cell>
          <cell r="P98">
            <v>1557</v>
          </cell>
          <cell r="Q98">
            <v>20.486842105263158</v>
          </cell>
          <cell r="R98">
            <v>6</v>
          </cell>
          <cell r="S98">
            <v>522</v>
          </cell>
          <cell r="T98" t="str">
            <v>1/13  Comb</v>
          </cell>
          <cell r="U98">
            <v>107.55</v>
          </cell>
          <cell r="X98" t="str">
            <v>2/30  KC</v>
          </cell>
          <cell r="Y98">
            <v>21.15</v>
          </cell>
          <cell r="Z98" t="str">
            <v xml:space="preserve">1/16OE  </v>
          </cell>
          <cell r="AA98">
            <v>21.649000000000001</v>
          </cell>
          <cell r="AB98" t="str">
            <v>2/20  Gas Mer</v>
          </cell>
          <cell r="AC98">
            <v>13.05</v>
          </cell>
          <cell r="AH98">
            <v>163.399</v>
          </cell>
          <cell r="AI98">
            <v>151.96106999999998</v>
          </cell>
          <cell r="AJ98">
            <v>7.0000000000000007E-2</v>
          </cell>
          <cell r="AK98">
            <v>2.5000000000000001E-3</v>
          </cell>
          <cell r="AL98">
            <v>1.4999999999999999E-2</v>
          </cell>
          <cell r="AM98">
            <v>0</v>
          </cell>
          <cell r="AN98">
            <v>0.01</v>
          </cell>
          <cell r="AO98">
            <v>1.3999999999999999E-2</v>
          </cell>
          <cell r="AQ98">
            <v>2.5000000000000001E-2</v>
          </cell>
          <cell r="AS98">
            <v>3</v>
          </cell>
          <cell r="AT98">
            <v>3</v>
          </cell>
          <cell r="AU98">
            <v>9</v>
          </cell>
          <cell r="AV98">
            <v>1.1000000000000001</v>
          </cell>
          <cell r="AW98">
            <v>70</v>
          </cell>
        </row>
        <row r="99">
          <cell r="K99" t="str">
            <v>Export2nd New Buyer00Hand41x76M</v>
          </cell>
          <cell r="M99">
            <v>340</v>
          </cell>
          <cell r="N99">
            <v>450</v>
          </cell>
          <cell r="O99">
            <v>0.88</v>
          </cell>
          <cell r="P99">
            <v>1557</v>
          </cell>
          <cell r="Q99">
            <v>20.486842105263158</v>
          </cell>
          <cell r="R99">
            <v>6</v>
          </cell>
          <cell r="S99">
            <v>522</v>
          </cell>
          <cell r="T99" t="str">
            <v>1/13  Comb</v>
          </cell>
          <cell r="U99">
            <v>107.55</v>
          </cell>
          <cell r="V99">
            <v>0</v>
          </cell>
          <cell r="W99">
            <v>0</v>
          </cell>
          <cell r="X99" t="str">
            <v>2/30  KC</v>
          </cell>
          <cell r="Y99">
            <v>21.15</v>
          </cell>
          <cell r="Z99" t="str">
            <v xml:space="preserve">1/16OE  </v>
          </cell>
          <cell r="AA99">
            <v>21.649000000000001</v>
          </cell>
          <cell r="AB99" t="str">
            <v>2/20  Gas Mer</v>
          </cell>
          <cell r="AC99">
            <v>13.05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163.399</v>
          </cell>
          <cell r="AI99">
            <v>151.96106999999998</v>
          </cell>
          <cell r="AJ99">
            <v>7.0000000000000007E-2</v>
          </cell>
          <cell r="AK99">
            <v>2.5000000000000001E-3</v>
          </cell>
          <cell r="AL99">
            <v>1.4999999999999999E-2</v>
          </cell>
          <cell r="AM99">
            <v>0</v>
          </cell>
          <cell r="AN99">
            <v>0.01</v>
          </cell>
          <cell r="AO99">
            <v>1.3999999999999999E-2</v>
          </cell>
          <cell r="AP99">
            <v>0</v>
          </cell>
          <cell r="AQ99">
            <v>2.5000000000000001E-2</v>
          </cell>
          <cell r="AR99">
            <v>0</v>
          </cell>
          <cell r="AS99">
            <v>3</v>
          </cell>
          <cell r="AT99">
            <v>3</v>
          </cell>
          <cell r="AU99">
            <v>9</v>
          </cell>
          <cell r="AV99">
            <v>1.1000000000000001</v>
          </cell>
          <cell r="AW99">
            <v>70</v>
          </cell>
        </row>
        <row r="100">
          <cell r="K100" t="str">
            <v>Export2nd New Buyer00Hand41x76D</v>
          </cell>
          <cell r="M100">
            <v>340</v>
          </cell>
          <cell r="N100">
            <v>450</v>
          </cell>
          <cell r="O100">
            <v>0.88</v>
          </cell>
          <cell r="P100">
            <v>1557</v>
          </cell>
          <cell r="Q100">
            <v>20.486842105263158</v>
          </cell>
          <cell r="R100">
            <v>6</v>
          </cell>
          <cell r="S100">
            <v>522</v>
          </cell>
          <cell r="T100" t="str">
            <v>1/13  Comb</v>
          </cell>
          <cell r="U100">
            <v>107.55</v>
          </cell>
          <cell r="V100">
            <v>0</v>
          </cell>
          <cell r="W100">
            <v>0</v>
          </cell>
          <cell r="X100" t="str">
            <v>2/30  KC</v>
          </cell>
          <cell r="Y100">
            <v>21.15</v>
          </cell>
          <cell r="Z100" t="str">
            <v xml:space="preserve">1/16OE  </v>
          </cell>
          <cell r="AA100">
            <v>21.649000000000001</v>
          </cell>
          <cell r="AB100" t="str">
            <v>2/20  Gas Mer</v>
          </cell>
          <cell r="AC100">
            <v>13.05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163.399</v>
          </cell>
          <cell r="AI100">
            <v>151.96106999999998</v>
          </cell>
          <cell r="AJ100">
            <v>7.0000000000000007E-2</v>
          </cell>
          <cell r="AK100">
            <v>2.5000000000000001E-3</v>
          </cell>
          <cell r="AL100">
            <v>1.4999999999999999E-2</v>
          </cell>
          <cell r="AM100">
            <v>0</v>
          </cell>
          <cell r="AN100">
            <v>0.01</v>
          </cell>
          <cell r="AO100">
            <v>1.3999999999999999E-2</v>
          </cell>
          <cell r="AP100">
            <v>0</v>
          </cell>
          <cell r="AQ100">
            <v>2.5000000000000001E-2</v>
          </cell>
          <cell r="AR100">
            <v>0</v>
          </cell>
          <cell r="AS100">
            <v>3</v>
          </cell>
          <cell r="AT100">
            <v>3</v>
          </cell>
          <cell r="AU100">
            <v>9</v>
          </cell>
          <cell r="AV100">
            <v>1.1000000000000001</v>
          </cell>
          <cell r="AW100">
            <v>70</v>
          </cell>
        </row>
        <row r="101">
          <cell r="K101" t="str">
            <v>Export2nd New Buyer00Wash33x33L</v>
          </cell>
          <cell r="M101">
            <v>340</v>
          </cell>
          <cell r="N101">
            <v>450</v>
          </cell>
          <cell r="O101">
            <v>0.88</v>
          </cell>
          <cell r="P101">
            <v>846</v>
          </cell>
          <cell r="Q101">
            <v>25.636363636363637</v>
          </cell>
          <cell r="R101">
            <v>7</v>
          </cell>
          <cell r="S101">
            <v>524</v>
          </cell>
          <cell r="T101" t="str">
            <v>1/13  Comb</v>
          </cell>
          <cell r="U101">
            <v>36.76</v>
          </cell>
          <cell r="X101" t="str">
            <v>2/30  KC</v>
          </cell>
          <cell r="Y101">
            <v>8.4499999999999993</v>
          </cell>
          <cell r="Z101" t="str">
            <v xml:space="preserve">1/16OE  </v>
          </cell>
          <cell r="AA101">
            <v>8.9339999999999993</v>
          </cell>
          <cell r="AB101" t="str">
            <v>2/20  Gas Mer</v>
          </cell>
          <cell r="AC101">
            <v>7.2619999999999996</v>
          </cell>
          <cell r="AH101">
            <v>61.405999999999992</v>
          </cell>
          <cell r="AI101">
            <v>57.107579999999992</v>
          </cell>
          <cell r="AJ101">
            <v>7.0000000000000007E-2</v>
          </cell>
          <cell r="AK101">
            <v>2.5000000000000001E-3</v>
          </cell>
          <cell r="AL101">
            <v>1.4999999999999999E-2</v>
          </cell>
          <cell r="AM101">
            <v>0</v>
          </cell>
          <cell r="AN101">
            <v>0.01</v>
          </cell>
          <cell r="AO101">
            <v>1.3999999999999999E-2</v>
          </cell>
          <cell r="AQ101">
            <v>2.5000000000000001E-2</v>
          </cell>
          <cell r="AS101">
            <v>3</v>
          </cell>
          <cell r="AT101">
            <v>3</v>
          </cell>
          <cell r="AU101">
            <v>9</v>
          </cell>
          <cell r="AV101">
            <v>1.1000000000000001</v>
          </cell>
          <cell r="AW101">
            <v>70</v>
          </cell>
        </row>
        <row r="102">
          <cell r="K102" t="str">
            <v>Export2nd New Buyer00Wash33x33M</v>
          </cell>
          <cell r="M102">
            <v>340</v>
          </cell>
          <cell r="N102">
            <v>450</v>
          </cell>
          <cell r="O102">
            <v>0.88</v>
          </cell>
          <cell r="P102">
            <v>846</v>
          </cell>
          <cell r="Q102">
            <v>25.636363636363637</v>
          </cell>
          <cell r="R102">
            <v>7</v>
          </cell>
          <cell r="S102">
            <v>524</v>
          </cell>
          <cell r="T102" t="str">
            <v>1/13  Comb</v>
          </cell>
          <cell r="U102">
            <v>36.76</v>
          </cell>
          <cell r="V102">
            <v>0</v>
          </cell>
          <cell r="W102">
            <v>0</v>
          </cell>
          <cell r="X102" t="str">
            <v>2/30  KC</v>
          </cell>
          <cell r="Y102">
            <v>8.4499999999999993</v>
          </cell>
          <cell r="Z102" t="str">
            <v xml:space="preserve">1/16OE  </v>
          </cell>
          <cell r="AA102">
            <v>8.9339999999999993</v>
          </cell>
          <cell r="AB102" t="str">
            <v>2/20  Gas Mer</v>
          </cell>
          <cell r="AC102">
            <v>7.2619999999999996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61.405999999999992</v>
          </cell>
          <cell r="AI102">
            <v>57.107579999999992</v>
          </cell>
          <cell r="AJ102">
            <v>7.0000000000000007E-2</v>
          </cell>
          <cell r="AK102">
            <v>2.5000000000000001E-3</v>
          </cell>
          <cell r="AL102">
            <v>1.4999999999999999E-2</v>
          </cell>
          <cell r="AM102">
            <v>0</v>
          </cell>
          <cell r="AN102">
            <v>0.01</v>
          </cell>
          <cell r="AO102">
            <v>1.3999999999999999E-2</v>
          </cell>
          <cell r="AP102">
            <v>0</v>
          </cell>
          <cell r="AQ102">
            <v>2.5000000000000001E-2</v>
          </cell>
          <cell r="AR102">
            <v>0</v>
          </cell>
          <cell r="AS102">
            <v>3</v>
          </cell>
          <cell r="AT102">
            <v>3</v>
          </cell>
          <cell r="AU102">
            <v>9</v>
          </cell>
          <cell r="AV102">
            <v>1.1000000000000001</v>
          </cell>
          <cell r="AW102">
            <v>70</v>
          </cell>
        </row>
        <row r="103">
          <cell r="K103" t="str">
            <v>Export2nd New Buyer00Wash33x33D</v>
          </cell>
          <cell r="M103">
            <v>340</v>
          </cell>
          <cell r="N103">
            <v>450</v>
          </cell>
          <cell r="O103">
            <v>0.88</v>
          </cell>
          <cell r="P103">
            <v>846</v>
          </cell>
          <cell r="Q103">
            <v>25.636363636363637</v>
          </cell>
          <cell r="R103">
            <v>7</v>
          </cell>
          <cell r="S103">
            <v>524</v>
          </cell>
          <cell r="T103" t="str">
            <v>1/13  Comb</v>
          </cell>
          <cell r="U103">
            <v>36.76</v>
          </cell>
          <cell r="V103">
            <v>0</v>
          </cell>
          <cell r="W103">
            <v>0</v>
          </cell>
          <cell r="X103" t="str">
            <v>2/30  KC</v>
          </cell>
          <cell r="Y103">
            <v>8.4499999999999993</v>
          </cell>
          <cell r="Z103" t="str">
            <v xml:space="preserve">1/16OE  </v>
          </cell>
          <cell r="AA103">
            <v>8.9339999999999993</v>
          </cell>
          <cell r="AB103" t="str">
            <v>2/20  Gas Mer</v>
          </cell>
          <cell r="AC103">
            <v>7.2619999999999996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61.405999999999992</v>
          </cell>
          <cell r="AI103">
            <v>57.107579999999992</v>
          </cell>
          <cell r="AJ103">
            <v>7.0000000000000007E-2</v>
          </cell>
          <cell r="AK103">
            <v>2.5000000000000001E-3</v>
          </cell>
          <cell r="AL103">
            <v>1.4999999999999999E-2</v>
          </cell>
          <cell r="AM103">
            <v>0</v>
          </cell>
          <cell r="AN103">
            <v>0.01</v>
          </cell>
          <cell r="AO103">
            <v>1.3999999999999999E-2</v>
          </cell>
          <cell r="AP103">
            <v>0</v>
          </cell>
          <cell r="AQ103">
            <v>2.5000000000000001E-2</v>
          </cell>
          <cell r="AR103">
            <v>0</v>
          </cell>
          <cell r="AS103">
            <v>3</v>
          </cell>
          <cell r="AT103">
            <v>3</v>
          </cell>
          <cell r="AU103">
            <v>9</v>
          </cell>
          <cell r="AV103">
            <v>1.1000000000000001</v>
          </cell>
          <cell r="AW103">
            <v>70</v>
          </cell>
        </row>
        <row r="104">
          <cell r="K104" t="str">
            <v>Export3rd New Buyer00Bath0x0L</v>
          </cell>
          <cell r="M104">
            <v>280</v>
          </cell>
          <cell r="N104">
            <v>520</v>
          </cell>
          <cell r="O104">
            <v>0.88</v>
          </cell>
          <cell r="P104">
            <v>2652</v>
          </cell>
          <cell r="Q104">
            <v>0</v>
          </cell>
          <cell r="R104">
            <v>3</v>
          </cell>
          <cell r="S104">
            <v>528</v>
          </cell>
          <cell r="T104" t="str">
            <v>1/13  Comb</v>
          </cell>
          <cell r="U104">
            <v>415.87</v>
          </cell>
          <cell r="X104" t="str">
            <v>2/30  KC</v>
          </cell>
          <cell r="Y104">
            <v>71.28</v>
          </cell>
          <cell r="Z104" t="str">
            <v xml:space="preserve">1/16OE  </v>
          </cell>
          <cell r="AA104">
            <v>67.712000000000003</v>
          </cell>
          <cell r="AB104" t="str">
            <v>2/20  Gas Mer</v>
          </cell>
          <cell r="AC104">
            <v>36.33</v>
          </cell>
          <cell r="AH104">
            <v>591.19200000000001</v>
          </cell>
          <cell r="AI104">
            <v>591.19200000000001</v>
          </cell>
          <cell r="AO104">
            <v>1.3999999999999999E-2</v>
          </cell>
          <cell r="AQ104">
            <v>2.5000000000000001E-2</v>
          </cell>
          <cell r="AS104">
            <v>3</v>
          </cell>
          <cell r="AT104">
            <v>3</v>
          </cell>
          <cell r="AU104">
            <v>9</v>
          </cell>
          <cell r="AV104">
            <v>1.1000000000000001</v>
          </cell>
          <cell r="AW104">
            <v>70</v>
          </cell>
        </row>
        <row r="105">
          <cell r="K105" t="str">
            <v>Export3rd New Buyer00Bath0x0M</v>
          </cell>
          <cell r="M105">
            <v>280</v>
          </cell>
          <cell r="N105">
            <v>520</v>
          </cell>
          <cell r="O105">
            <v>0.88</v>
          </cell>
          <cell r="P105">
            <v>2652</v>
          </cell>
          <cell r="Q105">
            <v>0</v>
          </cell>
          <cell r="R105">
            <v>3</v>
          </cell>
          <cell r="S105">
            <v>528</v>
          </cell>
          <cell r="T105" t="str">
            <v>1/13  Comb</v>
          </cell>
          <cell r="U105">
            <v>415.87</v>
          </cell>
          <cell r="V105">
            <v>0</v>
          </cell>
          <cell r="W105">
            <v>0</v>
          </cell>
          <cell r="X105" t="str">
            <v>2/30  KC</v>
          </cell>
          <cell r="Y105">
            <v>71.28</v>
          </cell>
          <cell r="Z105" t="str">
            <v xml:space="preserve">1/16OE  </v>
          </cell>
          <cell r="AA105">
            <v>67.712000000000003</v>
          </cell>
          <cell r="AB105" t="str">
            <v>2/20  Gas Mer</v>
          </cell>
          <cell r="AC105">
            <v>36.33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591.19200000000001</v>
          </cell>
          <cell r="AI105">
            <v>591.19200000000001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1.3999999999999999E-2</v>
          </cell>
          <cell r="AP105">
            <v>0</v>
          </cell>
          <cell r="AQ105">
            <v>2.5000000000000001E-2</v>
          </cell>
          <cell r="AR105">
            <v>0</v>
          </cell>
          <cell r="AS105">
            <v>3</v>
          </cell>
          <cell r="AT105">
            <v>3</v>
          </cell>
          <cell r="AU105">
            <v>9</v>
          </cell>
          <cell r="AV105">
            <v>1.1000000000000001</v>
          </cell>
          <cell r="AW105">
            <v>70</v>
          </cell>
        </row>
        <row r="106">
          <cell r="K106" t="str">
            <v>Export3rd New Buyer00Bath0x0D</v>
          </cell>
          <cell r="M106">
            <v>280</v>
          </cell>
          <cell r="N106">
            <v>520</v>
          </cell>
          <cell r="O106">
            <v>0.88</v>
          </cell>
          <cell r="P106">
            <v>2652</v>
          </cell>
          <cell r="Q106">
            <v>0</v>
          </cell>
          <cell r="R106">
            <v>3</v>
          </cell>
          <cell r="S106">
            <v>528</v>
          </cell>
          <cell r="T106" t="str">
            <v>1/13  Comb</v>
          </cell>
          <cell r="U106">
            <v>415.87</v>
          </cell>
          <cell r="V106">
            <v>0</v>
          </cell>
          <cell r="W106">
            <v>0</v>
          </cell>
          <cell r="X106" t="str">
            <v>2/30  KC</v>
          </cell>
          <cell r="Y106">
            <v>71.28</v>
          </cell>
          <cell r="Z106" t="str">
            <v xml:space="preserve">1/16OE  </v>
          </cell>
          <cell r="AA106">
            <v>67.712000000000003</v>
          </cell>
          <cell r="AB106" t="str">
            <v>2/20  Gas Mer</v>
          </cell>
          <cell r="AC106">
            <v>36.33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591.19200000000001</v>
          </cell>
          <cell r="AI106">
            <v>591.19200000000001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1.3999999999999999E-2</v>
          </cell>
          <cell r="AP106">
            <v>0</v>
          </cell>
          <cell r="AQ106">
            <v>2.5000000000000001E-2</v>
          </cell>
          <cell r="AR106">
            <v>0</v>
          </cell>
          <cell r="AS106">
            <v>3</v>
          </cell>
          <cell r="AT106">
            <v>3</v>
          </cell>
          <cell r="AU106">
            <v>9</v>
          </cell>
          <cell r="AV106">
            <v>1.1000000000000001</v>
          </cell>
          <cell r="AW106">
            <v>70</v>
          </cell>
        </row>
        <row r="107">
          <cell r="K107" t="str">
            <v>DomesticWIL-VapiField Crest0Bath76x147L</v>
          </cell>
          <cell r="M107">
            <v>280</v>
          </cell>
          <cell r="N107">
            <v>520</v>
          </cell>
          <cell r="O107">
            <v>0.88</v>
          </cell>
          <cell r="P107">
            <v>3540</v>
          </cell>
          <cell r="Q107">
            <v>24.081632653061224</v>
          </cell>
          <cell r="R107">
            <v>3</v>
          </cell>
          <cell r="S107">
            <v>690</v>
          </cell>
          <cell r="T107" t="str">
            <v>2/20  Combpima</v>
          </cell>
          <cell r="U107">
            <v>584.72</v>
          </cell>
          <cell r="X107" t="str">
            <v>2/24  KC</v>
          </cell>
          <cell r="Y107">
            <v>94.18</v>
          </cell>
          <cell r="Z107" t="str">
            <v xml:space="preserve">1/16OE  </v>
          </cell>
          <cell r="AA107">
            <v>93.66</v>
          </cell>
          <cell r="AB107" t="str">
            <v>2/16  KC</v>
          </cell>
          <cell r="AC107">
            <v>51.9</v>
          </cell>
          <cell r="AH107">
            <v>824.46</v>
          </cell>
          <cell r="AI107">
            <v>824.46</v>
          </cell>
          <cell r="AJ107">
            <v>0</v>
          </cell>
          <cell r="AL107">
            <v>1.4999999999999999E-2</v>
          </cell>
          <cell r="AO107">
            <v>1.3999999999999999E-2</v>
          </cell>
          <cell r="AQ107">
            <v>2.5000000000000001E-2</v>
          </cell>
          <cell r="AS107">
            <v>3</v>
          </cell>
          <cell r="AT107">
            <v>3</v>
          </cell>
          <cell r="AV107">
            <v>1.1000000000000001</v>
          </cell>
        </row>
        <row r="108">
          <cell r="K108" t="str">
            <v>DomesticWIL-VapiField Crest0Hand41x76M</v>
          </cell>
          <cell r="M108">
            <v>340</v>
          </cell>
          <cell r="N108">
            <v>450</v>
          </cell>
          <cell r="O108">
            <v>0.88</v>
          </cell>
          <cell r="P108">
            <v>2184</v>
          </cell>
          <cell r="Q108">
            <v>28.736842105263158</v>
          </cell>
          <cell r="R108">
            <v>6</v>
          </cell>
          <cell r="S108">
            <v>668</v>
          </cell>
          <cell r="T108" t="str">
            <v>2/20  Combpima</v>
          </cell>
          <cell r="U108">
            <v>144.19</v>
          </cell>
          <cell r="X108" t="str">
            <v>2/24  KC</v>
          </cell>
          <cell r="Y108">
            <v>27.1</v>
          </cell>
          <cell r="Z108" t="str">
            <v xml:space="preserve">1/16OE  </v>
          </cell>
          <cell r="AA108">
            <v>30.62</v>
          </cell>
          <cell r="AB108" t="str">
            <v>2/16  KC</v>
          </cell>
          <cell r="AC108">
            <v>20.71</v>
          </cell>
          <cell r="AH108">
            <v>222.62</v>
          </cell>
          <cell r="AI108">
            <v>222.62</v>
          </cell>
          <cell r="AJ108">
            <v>0</v>
          </cell>
          <cell r="AL108">
            <v>1.4999999999999999E-2</v>
          </cell>
          <cell r="AO108">
            <v>1.3999999999999999E-2</v>
          </cell>
          <cell r="AQ108">
            <v>2.5000000000000001E-2</v>
          </cell>
          <cell r="AS108">
            <v>3</v>
          </cell>
          <cell r="AT108">
            <v>3</v>
          </cell>
          <cell r="AV108">
            <v>1.1000000000000001</v>
          </cell>
        </row>
        <row r="109">
          <cell r="K109" t="str">
            <v>DomesticWIL-VapiField Crest0Wash33x33D</v>
          </cell>
          <cell r="M109">
            <v>340</v>
          </cell>
          <cell r="N109">
            <v>450</v>
          </cell>
          <cell r="O109">
            <v>0.88</v>
          </cell>
          <cell r="P109">
            <v>984</v>
          </cell>
          <cell r="Q109">
            <v>29.818181818181817</v>
          </cell>
          <cell r="R109">
            <v>7</v>
          </cell>
          <cell r="S109">
            <v>676</v>
          </cell>
          <cell r="T109" t="str">
            <v>2/20  Combpima</v>
          </cell>
          <cell r="U109">
            <v>47.66</v>
          </cell>
          <cell r="X109" t="str">
            <v>2/24  KC</v>
          </cell>
          <cell r="Y109">
            <v>11.09</v>
          </cell>
          <cell r="Z109" t="str">
            <v xml:space="preserve">1/16OE  </v>
          </cell>
          <cell r="AA109">
            <v>11.13</v>
          </cell>
          <cell r="AB109" t="str">
            <v>2/16  KC</v>
          </cell>
          <cell r="AC109">
            <v>8.86</v>
          </cell>
          <cell r="AH109">
            <v>78.739999999999995</v>
          </cell>
          <cell r="AI109">
            <v>78.739999999999995</v>
          </cell>
          <cell r="AJ109">
            <v>0</v>
          </cell>
          <cell r="AL109">
            <v>1.4999999999999999E-2</v>
          </cell>
          <cell r="AO109">
            <v>1.3999999999999999E-2</v>
          </cell>
          <cell r="AQ109">
            <v>2.5000000000000001E-2</v>
          </cell>
          <cell r="AS109">
            <v>3</v>
          </cell>
          <cell r="AT109">
            <v>3</v>
          </cell>
          <cell r="AV109">
            <v>1.1000000000000001</v>
          </cell>
        </row>
        <row r="110">
          <cell r="K110" t="str">
            <v>DomesticZucchiBathrobe0Bathrobe285x100M</v>
          </cell>
          <cell r="M110">
            <v>340</v>
          </cell>
          <cell r="N110">
            <v>450</v>
          </cell>
          <cell r="O110">
            <v>0.88</v>
          </cell>
          <cell r="P110">
            <v>2010</v>
          </cell>
          <cell r="Q110">
            <v>20.100000000000001</v>
          </cell>
          <cell r="R110">
            <v>1</v>
          </cell>
          <cell r="S110">
            <v>420</v>
          </cell>
          <cell r="T110" t="str">
            <v>1/16  KC</v>
          </cell>
          <cell r="U110">
            <v>801.34</v>
          </cell>
          <cell r="X110" t="str">
            <v>2/20  KC</v>
          </cell>
          <cell r="Y110">
            <v>264.73</v>
          </cell>
          <cell r="Z110" t="str">
            <v xml:space="preserve">1/16OE  </v>
          </cell>
          <cell r="AA110">
            <v>249.28</v>
          </cell>
          <cell r="AH110">
            <v>1315.3500000000001</v>
          </cell>
          <cell r="AI110">
            <v>1315.3500000000001</v>
          </cell>
          <cell r="AJ110">
            <v>0</v>
          </cell>
          <cell r="AL110">
            <v>1.4999999999999999E-2</v>
          </cell>
          <cell r="AO110">
            <v>1.3999999999999999E-2</v>
          </cell>
          <cell r="AQ110">
            <v>2.5000000000000001E-2</v>
          </cell>
          <cell r="AS110">
            <v>3</v>
          </cell>
          <cell r="AT110">
            <v>3</v>
          </cell>
          <cell r="AV110">
            <v>1.1000000000000001</v>
          </cell>
        </row>
        <row r="111">
          <cell r="K111" t="str">
            <v>DomesticWIL-VapiKohls Sonama0Bath76x147L</v>
          </cell>
          <cell r="M111">
            <v>280</v>
          </cell>
          <cell r="N111">
            <v>520</v>
          </cell>
          <cell r="O111">
            <v>0.88</v>
          </cell>
          <cell r="P111">
            <v>3540</v>
          </cell>
          <cell r="Q111">
            <v>24.081632653061224</v>
          </cell>
          <cell r="R111">
            <v>3</v>
          </cell>
          <cell r="S111">
            <v>690</v>
          </cell>
          <cell r="T111" t="str">
            <v>2/20  Combpima</v>
          </cell>
          <cell r="U111">
            <v>584.72</v>
          </cell>
          <cell r="X111" t="str">
            <v>2/24  KC</v>
          </cell>
          <cell r="Y111">
            <v>94.18</v>
          </cell>
          <cell r="Z111" t="str">
            <v xml:space="preserve">1/16OE  </v>
          </cell>
          <cell r="AA111">
            <v>93.66</v>
          </cell>
          <cell r="AB111" t="str">
            <v>2/16  KC</v>
          </cell>
          <cell r="AC111">
            <v>51.9</v>
          </cell>
          <cell r="AH111">
            <v>824.46</v>
          </cell>
          <cell r="AI111">
            <v>824.46</v>
          </cell>
          <cell r="AJ111">
            <v>0</v>
          </cell>
          <cell r="AL111">
            <v>1.4999999999999999E-2</v>
          </cell>
          <cell r="AO111">
            <v>1.3999999999999999E-2</v>
          </cell>
          <cell r="AQ111">
            <v>2.5000000000000001E-2</v>
          </cell>
          <cell r="AS111">
            <v>3</v>
          </cell>
          <cell r="AT111">
            <v>3</v>
          </cell>
          <cell r="AV111">
            <v>1.1000000000000001</v>
          </cell>
        </row>
        <row r="112">
          <cell r="K112" t="str">
            <v>DomesticWIL-VapiKohls Sonama0Hand41x76M</v>
          </cell>
          <cell r="M112">
            <v>340</v>
          </cell>
          <cell r="N112">
            <v>450</v>
          </cell>
          <cell r="O112">
            <v>0.88</v>
          </cell>
          <cell r="P112">
            <v>2184</v>
          </cell>
          <cell r="Q112">
            <v>28.736842105263158</v>
          </cell>
          <cell r="R112">
            <v>6</v>
          </cell>
          <cell r="S112">
            <v>668</v>
          </cell>
          <cell r="T112" t="str">
            <v>2/20  Combpima</v>
          </cell>
          <cell r="U112">
            <v>144.19</v>
          </cell>
          <cell r="X112" t="str">
            <v>2/24  KC</v>
          </cell>
          <cell r="Y112">
            <v>27.1</v>
          </cell>
          <cell r="Z112" t="str">
            <v xml:space="preserve">1/16OE  </v>
          </cell>
          <cell r="AA112">
            <v>30.62</v>
          </cell>
          <cell r="AB112" t="str">
            <v>2/16  KC</v>
          </cell>
          <cell r="AC112">
            <v>20.71</v>
          </cell>
          <cell r="AH112">
            <v>222.62</v>
          </cell>
          <cell r="AI112">
            <v>222.62</v>
          </cell>
          <cell r="AJ112">
            <v>0</v>
          </cell>
          <cell r="AL112">
            <v>1.4999999999999999E-2</v>
          </cell>
          <cell r="AO112">
            <v>1.3999999999999999E-2</v>
          </cell>
          <cell r="AQ112">
            <v>2.5000000000000001E-2</v>
          </cell>
          <cell r="AS112">
            <v>3</v>
          </cell>
          <cell r="AT112">
            <v>3</v>
          </cell>
          <cell r="AV112">
            <v>1.1000000000000001</v>
          </cell>
        </row>
        <row r="113">
          <cell r="K113" t="str">
            <v>DomesticWIL-VapiKohls Sonama0Wash33x33D</v>
          </cell>
          <cell r="M113">
            <v>340</v>
          </cell>
          <cell r="N113">
            <v>450</v>
          </cell>
          <cell r="O113">
            <v>0.88</v>
          </cell>
          <cell r="P113">
            <v>984</v>
          </cell>
          <cell r="Q113">
            <v>29.818181818181817</v>
          </cell>
          <cell r="R113">
            <v>7</v>
          </cell>
          <cell r="S113">
            <v>676</v>
          </cell>
          <cell r="T113" t="str">
            <v>2/20  Combpima</v>
          </cell>
          <cell r="U113">
            <v>47.66</v>
          </cell>
          <cell r="X113" t="str">
            <v>2/24  KC</v>
          </cell>
          <cell r="Y113">
            <v>11.09</v>
          </cell>
          <cell r="Z113" t="str">
            <v xml:space="preserve">1/16OE  </v>
          </cell>
          <cell r="AA113">
            <v>11.13</v>
          </cell>
          <cell r="AB113" t="str">
            <v>2/16  KC</v>
          </cell>
          <cell r="AC113">
            <v>8.86</v>
          </cell>
          <cell r="AH113">
            <v>78.739999999999995</v>
          </cell>
          <cell r="AI113">
            <v>78.739999999999995</v>
          </cell>
          <cell r="AJ113">
            <v>0</v>
          </cell>
          <cell r="AL113">
            <v>1.4999999999999999E-2</v>
          </cell>
          <cell r="AO113">
            <v>1.3999999999999999E-2</v>
          </cell>
          <cell r="AQ113">
            <v>2.5000000000000001E-2</v>
          </cell>
          <cell r="AS113">
            <v>3</v>
          </cell>
          <cell r="AT113">
            <v>3</v>
          </cell>
          <cell r="AV113">
            <v>1.1000000000000001</v>
          </cell>
        </row>
        <row r="114">
          <cell r="K114" t="str">
            <v>DomesticWIL-VapiTarget Solid0Bath76x147M</v>
          </cell>
          <cell r="M114">
            <v>280</v>
          </cell>
          <cell r="N114">
            <v>520</v>
          </cell>
          <cell r="O114">
            <v>0.88</v>
          </cell>
          <cell r="P114">
            <v>3540</v>
          </cell>
          <cell r="Q114">
            <v>24.081632653061224</v>
          </cell>
          <cell r="R114">
            <v>3</v>
          </cell>
          <cell r="S114">
            <v>690</v>
          </cell>
          <cell r="T114" t="str">
            <v>2/20  Combpima</v>
          </cell>
          <cell r="U114">
            <v>584.72</v>
          </cell>
          <cell r="X114" t="str">
            <v>2/24  KC</v>
          </cell>
          <cell r="Y114">
            <v>94.18</v>
          </cell>
          <cell r="Z114" t="str">
            <v xml:space="preserve">1/16OE  </v>
          </cell>
          <cell r="AA114">
            <v>93.66</v>
          </cell>
          <cell r="AB114" t="str">
            <v>2/16  KC</v>
          </cell>
          <cell r="AC114">
            <v>51.9</v>
          </cell>
          <cell r="AH114">
            <v>824.46</v>
          </cell>
          <cell r="AI114">
            <v>824.46</v>
          </cell>
          <cell r="AJ114">
            <v>0</v>
          </cell>
          <cell r="AL114">
            <v>1.4999999999999999E-2</v>
          </cell>
          <cell r="AO114">
            <v>1.3999999999999999E-2</v>
          </cell>
          <cell r="AQ114">
            <v>2.5000000000000001E-2</v>
          </cell>
          <cell r="AS114">
            <v>3</v>
          </cell>
          <cell r="AT114">
            <v>3</v>
          </cell>
          <cell r="AV114">
            <v>1.1000000000000001</v>
          </cell>
        </row>
      </sheetData>
      <sheetData sheetId="4" refreshError="1">
        <row r="3">
          <cell r="G3" t="str">
            <v>Final Code</v>
          </cell>
          <cell r="H3" t="str">
            <v>Taken</v>
          </cell>
          <cell r="I3" t="str">
            <v>Cur</v>
          </cell>
          <cell r="J3" t="str">
            <v>Rate 1</v>
          </cell>
          <cell r="K3" t="str">
            <v>Rate 2</v>
          </cell>
          <cell r="L3" t="str">
            <v>Rate 3</v>
          </cell>
          <cell r="M3" t="str">
            <v>Rate 4</v>
          </cell>
        </row>
        <row r="4">
          <cell r="G4" t="str">
            <v>1/13   KC</v>
          </cell>
          <cell r="H4">
            <v>84.5</v>
          </cell>
          <cell r="I4">
            <v>80.02</v>
          </cell>
          <cell r="J4">
            <v>84</v>
          </cell>
          <cell r="K4">
            <v>85</v>
          </cell>
          <cell r="L4">
            <v>85</v>
          </cell>
          <cell r="M4">
            <v>84</v>
          </cell>
        </row>
        <row r="5">
          <cell r="G5" t="str">
            <v>2/24  KC</v>
          </cell>
          <cell r="H5">
            <v>107.5</v>
          </cell>
          <cell r="I5">
            <v>106.97</v>
          </cell>
          <cell r="J5">
            <v>107</v>
          </cell>
          <cell r="K5">
            <v>108</v>
          </cell>
          <cell r="L5">
            <v>108</v>
          </cell>
          <cell r="M5">
            <v>107</v>
          </cell>
        </row>
        <row r="6">
          <cell r="G6" t="str">
            <v xml:space="preserve">1/14OE  </v>
          </cell>
          <cell r="H6">
            <v>75.75</v>
          </cell>
          <cell r="I6">
            <v>71.62</v>
          </cell>
          <cell r="J6">
            <v>76</v>
          </cell>
          <cell r="K6">
            <v>75</v>
          </cell>
          <cell r="L6">
            <v>76</v>
          </cell>
          <cell r="M6">
            <v>76</v>
          </cell>
        </row>
        <row r="7">
          <cell r="G7" t="str">
            <v>2/20  KC</v>
          </cell>
          <cell r="H7">
            <v>107.5</v>
          </cell>
          <cell r="I7">
            <v>100</v>
          </cell>
          <cell r="J7">
            <v>107</v>
          </cell>
          <cell r="K7">
            <v>108</v>
          </cell>
          <cell r="L7">
            <v>108</v>
          </cell>
          <cell r="M7">
            <v>107</v>
          </cell>
        </row>
        <row r="8">
          <cell r="G8" t="str">
            <v>2/20  Comb</v>
          </cell>
          <cell r="H8">
            <v>116.5</v>
          </cell>
          <cell r="I8">
            <v>102.04</v>
          </cell>
          <cell r="J8">
            <v>116</v>
          </cell>
          <cell r="K8">
            <v>117</v>
          </cell>
          <cell r="L8">
            <v>117</v>
          </cell>
          <cell r="M8">
            <v>116</v>
          </cell>
        </row>
        <row r="9">
          <cell r="G9" t="str">
            <v>1/13  Comb</v>
          </cell>
          <cell r="H9">
            <v>96.5</v>
          </cell>
          <cell r="I9">
            <v>97.05</v>
          </cell>
          <cell r="J9">
            <v>96</v>
          </cell>
          <cell r="K9">
            <v>97</v>
          </cell>
          <cell r="L9">
            <v>97</v>
          </cell>
          <cell r="M9">
            <v>96</v>
          </cell>
        </row>
        <row r="10">
          <cell r="G10" t="str">
            <v>1/13  Tend KC</v>
          </cell>
          <cell r="H10">
            <v>87.5</v>
          </cell>
          <cell r="I10">
            <v>83.86</v>
          </cell>
          <cell r="J10">
            <v>87</v>
          </cell>
          <cell r="K10">
            <v>88</v>
          </cell>
          <cell r="L10">
            <v>88</v>
          </cell>
          <cell r="M10">
            <v>87</v>
          </cell>
        </row>
        <row r="11">
          <cell r="G11" t="str">
            <v>1/13  Egy Comb</v>
          </cell>
          <cell r="H11">
            <v>172.09</v>
          </cell>
          <cell r="I11">
            <v>172.09</v>
          </cell>
          <cell r="J11">
            <v>172.09</v>
          </cell>
          <cell r="K11">
            <v>172.09</v>
          </cell>
          <cell r="L11">
            <v>172.09</v>
          </cell>
          <cell r="M11">
            <v>172.09</v>
          </cell>
        </row>
        <row r="12">
          <cell r="G12" t="str">
            <v xml:space="preserve">2/10RF Comb+VIS  </v>
          </cell>
          <cell r="H12">
            <v>94</v>
          </cell>
          <cell r="I12">
            <v>94</v>
          </cell>
          <cell r="J12">
            <v>94</v>
          </cell>
          <cell r="K12">
            <v>94</v>
          </cell>
          <cell r="L12">
            <v>94</v>
          </cell>
          <cell r="M12">
            <v>94</v>
          </cell>
        </row>
        <row r="13">
          <cell r="G13" t="str">
            <v>2/30  KC</v>
          </cell>
          <cell r="H13">
            <v>118.5</v>
          </cell>
          <cell r="I13">
            <v>111.91</v>
          </cell>
          <cell r="J13">
            <v>118</v>
          </cell>
          <cell r="K13">
            <v>119</v>
          </cell>
          <cell r="L13">
            <v>119</v>
          </cell>
          <cell r="M13">
            <v>118</v>
          </cell>
        </row>
        <row r="14">
          <cell r="G14" t="str">
            <v>2/16  Egy Comb</v>
          </cell>
          <cell r="H14">
            <v>142.57</v>
          </cell>
          <cell r="I14">
            <v>142.57</v>
          </cell>
          <cell r="J14">
            <v>142.57</v>
          </cell>
          <cell r="K14">
            <v>142.57</v>
          </cell>
          <cell r="L14">
            <v>142.57</v>
          </cell>
          <cell r="M14">
            <v>142.57</v>
          </cell>
        </row>
        <row r="15">
          <cell r="G15" t="str">
            <v xml:space="preserve">1/11OE  </v>
          </cell>
          <cell r="H15">
            <v>70.75</v>
          </cell>
          <cell r="I15">
            <v>67.5</v>
          </cell>
          <cell r="J15">
            <v>71</v>
          </cell>
          <cell r="K15">
            <v>70</v>
          </cell>
          <cell r="L15">
            <v>71</v>
          </cell>
          <cell r="M15">
            <v>71</v>
          </cell>
        </row>
        <row r="16">
          <cell r="G16" t="str">
            <v xml:space="preserve">1/11.5OE VIS+COT  </v>
          </cell>
          <cell r="H16">
            <v>72.33</v>
          </cell>
          <cell r="I16">
            <v>72.33</v>
          </cell>
          <cell r="J16">
            <v>72.33</v>
          </cell>
          <cell r="K16">
            <v>72.33</v>
          </cell>
          <cell r="L16">
            <v>72.33</v>
          </cell>
          <cell r="M16">
            <v>72.33</v>
          </cell>
        </row>
        <row r="17">
          <cell r="G17" t="str">
            <v xml:space="preserve">1/16OE  </v>
          </cell>
          <cell r="H17">
            <v>77.75</v>
          </cell>
          <cell r="I17">
            <v>78</v>
          </cell>
          <cell r="J17">
            <v>78</v>
          </cell>
          <cell r="K17">
            <v>77</v>
          </cell>
          <cell r="L17">
            <v>78</v>
          </cell>
          <cell r="M17">
            <v>78</v>
          </cell>
        </row>
        <row r="18">
          <cell r="G18" t="str">
            <v>1/16  Comb</v>
          </cell>
          <cell r="H18">
            <v>101.5</v>
          </cell>
          <cell r="I18">
            <v>90</v>
          </cell>
          <cell r="J18">
            <v>101</v>
          </cell>
          <cell r="K18">
            <v>102</v>
          </cell>
          <cell r="L18">
            <v>102</v>
          </cell>
          <cell r="M18">
            <v>101</v>
          </cell>
        </row>
        <row r="19">
          <cell r="G19" t="str">
            <v>2/20  Gas Mer</v>
          </cell>
          <cell r="H19">
            <v>174</v>
          </cell>
          <cell r="I19">
            <v>174</v>
          </cell>
          <cell r="J19">
            <v>174</v>
          </cell>
          <cell r="K19">
            <v>174</v>
          </cell>
          <cell r="L19">
            <v>174</v>
          </cell>
          <cell r="M19">
            <v>174</v>
          </cell>
        </row>
        <row r="20">
          <cell r="G20" t="str">
            <v>2/16  KC</v>
          </cell>
          <cell r="H20">
            <v>97.5</v>
          </cell>
          <cell r="I20">
            <v>87.7</v>
          </cell>
          <cell r="J20">
            <v>97</v>
          </cell>
          <cell r="K20">
            <v>98</v>
          </cell>
          <cell r="L20">
            <v>98</v>
          </cell>
          <cell r="M20">
            <v>97</v>
          </cell>
        </row>
        <row r="21">
          <cell r="G21" t="str">
            <v>/450  Den</v>
          </cell>
          <cell r="H21">
            <v>127.25</v>
          </cell>
          <cell r="I21">
            <v>127.25</v>
          </cell>
          <cell r="J21">
            <v>127.25</v>
          </cell>
          <cell r="K21">
            <v>127.25</v>
          </cell>
          <cell r="L21">
            <v>127.25</v>
          </cell>
          <cell r="M21">
            <v>127.25</v>
          </cell>
        </row>
        <row r="22">
          <cell r="G22" t="str">
            <v>1/16  CombDyed</v>
          </cell>
          <cell r="H22">
            <v>150</v>
          </cell>
          <cell r="I22">
            <v>150</v>
          </cell>
          <cell r="J22">
            <v>150</v>
          </cell>
          <cell r="K22">
            <v>150</v>
          </cell>
          <cell r="L22">
            <v>150</v>
          </cell>
          <cell r="M22">
            <v>150</v>
          </cell>
        </row>
        <row r="23">
          <cell r="G23" t="str">
            <v>2/20  Combpima</v>
          </cell>
          <cell r="H23">
            <v>143.07</v>
          </cell>
          <cell r="I23">
            <v>143.07</v>
          </cell>
          <cell r="J23">
            <v>143.07</v>
          </cell>
          <cell r="K23">
            <v>143.07</v>
          </cell>
          <cell r="L23">
            <v>143.07</v>
          </cell>
          <cell r="M23">
            <v>143.07</v>
          </cell>
        </row>
        <row r="24">
          <cell r="G24" t="str">
            <v>2/24  CombEgpt</v>
          </cell>
          <cell r="H24">
            <v>154</v>
          </cell>
          <cell r="I24">
            <v>154</v>
          </cell>
          <cell r="J24">
            <v>154</v>
          </cell>
          <cell r="K24">
            <v>154</v>
          </cell>
          <cell r="L24">
            <v>154</v>
          </cell>
          <cell r="M24">
            <v>154</v>
          </cell>
        </row>
        <row r="25">
          <cell r="G25" t="str">
            <v>1/16  KC</v>
          </cell>
          <cell r="H25">
            <v>88.5</v>
          </cell>
          <cell r="I25">
            <v>75.62</v>
          </cell>
          <cell r="J25">
            <v>88</v>
          </cell>
          <cell r="K25">
            <v>89</v>
          </cell>
          <cell r="L25">
            <v>89</v>
          </cell>
          <cell r="M25">
            <v>88</v>
          </cell>
        </row>
        <row r="26">
          <cell r="G26" t="str">
            <v>2/24  DyedPattern</v>
          </cell>
          <cell r="H26">
            <v>160</v>
          </cell>
          <cell r="J26">
            <v>160</v>
          </cell>
          <cell r="K26">
            <v>160</v>
          </cell>
          <cell r="L26">
            <v>160</v>
          </cell>
          <cell r="M26">
            <v>160</v>
          </cell>
        </row>
        <row r="27">
          <cell r="G27" t="str">
            <v xml:space="preserve">/  </v>
          </cell>
          <cell r="H27">
            <v>0</v>
          </cell>
        </row>
        <row r="28">
          <cell r="G28" t="str">
            <v xml:space="preserve">/  </v>
          </cell>
          <cell r="H28">
            <v>0</v>
          </cell>
        </row>
        <row r="29">
          <cell r="G29" t="str">
            <v xml:space="preserve">/  </v>
          </cell>
          <cell r="H29">
            <v>0</v>
          </cell>
        </row>
        <row r="30">
          <cell r="G30" t="str">
            <v xml:space="preserve">/  </v>
          </cell>
          <cell r="H30">
            <v>0</v>
          </cell>
        </row>
        <row r="31">
          <cell r="G31" t="str">
            <v xml:space="preserve">/  </v>
          </cell>
          <cell r="H31">
            <v>0</v>
          </cell>
        </row>
        <row r="32">
          <cell r="G32" t="str">
            <v xml:space="preserve">/  </v>
          </cell>
          <cell r="H32">
            <v>0</v>
          </cell>
        </row>
        <row r="33">
          <cell r="G33" t="str">
            <v xml:space="preserve">/  </v>
          </cell>
          <cell r="H33">
            <v>0</v>
          </cell>
        </row>
        <row r="34">
          <cell r="G34" t="str">
            <v xml:space="preserve">/  </v>
          </cell>
          <cell r="H34">
            <v>0</v>
          </cell>
        </row>
        <row r="35">
          <cell r="G35" t="str">
            <v xml:space="preserve">/  </v>
          </cell>
          <cell r="H35">
            <v>0</v>
          </cell>
        </row>
        <row r="36">
          <cell r="G36" t="str">
            <v xml:space="preserve">/  </v>
          </cell>
          <cell r="H36">
            <v>0</v>
          </cell>
        </row>
        <row r="37">
          <cell r="G37" t="str">
            <v xml:space="preserve">/  </v>
          </cell>
          <cell r="H37">
            <v>0</v>
          </cell>
        </row>
        <row r="38">
          <cell r="G38" t="str">
            <v xml:space="preserve">/  </v>
          </cell>
          <cell r="H38">
            <v>0</v>
          </cell>
        </row>
        <row r="39">
          <cell r="G39" t="str">
            <v xml:space="preserve">/  </v>
          </cell>
          <cell r="H39">
            <v>0</v>
          </cell>
        </row>
        <row r="40">
          <cell r="G40" t="str">
            <v xml:space="preserve">/  </v>
          </cell>
          <cell r="H40">
            <v>0</v>
          </cell>
        </row>
        <row r="41">
          <cell r="G41" t="str">
            <v xml:space="preserve">/  </v>
          </cell>
          <cell r="H41">
            <v>0</v>
          </cell>
        </row>
        <row r="42">
          <cell r="G42" t="str">
            <v xml:space="preserve">/  </v>
          </cell>
          <cell r="H42">
            <v>0</v>
          </cell>
        </row>
        <row r="43">
          <cell r="G43">
            <v>0</v>
          </cell>
          <cell r="H43">
            <v>0</v>
          </cell>
        </row>
      </sheetData>
      <sheetData sheetId="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Analyst model output"/>
      <sheetName val="Analyst data"/>
      <sheetName val="Sheet1"/>
      <sheetName val="Contribution"/>
      <sheetName val="sortpart"/>
      <sheetName val="CostDetails"/>
      <sheetName val="D&amp;C_Pkg"/>
      <sheetName val="Yarn Rates"/>
    </sheetNames>
    <sheetDataSet>
      <sheetData sheetId="0" refreshError="1"/>
      <sheetData sheetId="1" refreshError="1"/>
      <sheetData sheetId="2" refreshError="1"/>
      <sheetData sheetId="3" refreshError="1">
        <row r="55">
          <cell r="P55" t="str">
            <v>Napa</v>
          </cell>
        </row>
        <row r="57">
          <cell r="P57" t="str">
            <v>USD</v>
          </cell>
        </row>
        <row r="64">
          <cell r="P64" t="str">
            <v>USD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.CODE"/>
      <sheetName val="CUTTING"/>
      <sheetName val="SEWING"/>
      <sheetName val="PACKING"/>
      <sheetName val="Sheet1"/>
      <sheetName val="FAB_CODE"/>
      <sheetName val="FAB_CODE1"/>
      <sheetName val="sortpart"/>
      <sheetName val="CostDetails"/>
      <sheetName val="D&amp;C_Pkg"/>
      <sheetName val="Yarn Rates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GM"/>
      <sheetName val="Var Sum"/>
      <sheetName val="MKTG"/>
      <sheetName val="HR"/>
      <sheetName val="Ven Fdng"/>
      <sheetName val="Cash Flow"/>
      <sheetName val="Var Dtl"/>
      <sheetName val="Var split"/>
      <sheetName val="FX IMB"/>
      <sheetName val="FX NDQ"/>
      <sheetName val="FX ADJ"/>
      <sheetName val="FX ELI-1"/>
      <sheetName val="FX IMBH"/>
      <sheetName val="FX ELI-2"/>
      <sheetName val="RMA"/>
      <sheetName val="AGING"/>
      <sheetName val="R-RF"/>
      <sheetName val="LC IMB"/>
      <sheetName val="LC NDQ"/>
      <sheetName val="LC H End"/>
      <sheetName val="LC ADJ"/>
      <sheetName val="LC ELI-1"/>
      <sheetName val="LC conso - FRN"/>
      <sheetName val="LC IMBH"/>
      <sheetName val="LC ELI-2"/>
      <sheetName val="LC FULL"/>
      <sheetName val="$ IMB"/>
      <sheetName val="$ NDQ"/>
      <sheetName val="$ H End"/>
      <sheetName val="$ ADJ"/>
      <sheetName val="$ ELI - 1"/>
      <sheetName val="$ conso - FRN"/>
      <sheetName val="$ IMBH"/>
      <sheetName val="$ ELI - 2"/>
      <sheetName val="$ FULL"/>
      <sheetName val="Plan $"/>
      <sheetName val="FCT"/>
      <sheetName val="Split Fcst."/>
    </sheetNames>
    <sheetDataSet>
      <sheetData sheetId="0" refreshError="1">
        <row r="1">
          <cell r="P1" t="str">
            <v>INGRAM MICRO MIAMI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onth End Stock Prices"/>
      <sheetName val="PBI ESO"/>
      <sheetName val="ANC ESO"/>
      <sheetName val="ANT ESO New"/>
      <sheetName val="ANT-ESO"/>
      <sheetName val="Black-Scholes"/>
      <sheetName val="ANT ESO 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B7">
            <v>0.66348601741202795</v>
          </cell>
        </row>
      </sheetData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onthly Stock Prices"/>
      <sheetName val="PBI ESO"/>
      <sheetName val="Black-Scholes"/>
      <sheetName val="PBI ESO -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M"/>
      <sheetName val="WARP"/>
      <sheetName val="Sheet1 (2)"/>
      <sheetName val="WEFT"/>
      <sheetName val="Sheet5"/>
      <sheetName val="Sheet4"/>
      <sheetName val="Sheet7"/>
      <sheetName val="Sheet1"/>
      <sheetName val="ACT PROD"/>
      <sheetName val="Sheet3"/>
      <sheetName val="OH"/>
      <sheetName val="Sheet8"/>
      <sheetName val="ACTUAL P&amp;L"/>
      <sheetName val="Sheet1_(2)"/>
      <sheetName val="ACT_PROD"/>
      <sheetName val="ACTUAL_P&amp;L"/>
      <sheetName val="CUTTING"/>
      <sheetName val="SEWING"/>
      <sheetName val="Sheet1_(2)1"/>
      <sheetName val="ACT_PROD1"/>
      <sheetName val="ACTUAL_P&amp;L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heet"/>
      <sheetName val="Sale of dyed yarn"/>
      <sheetName val="Sheet5"/>
      <sheetName val="Dyed Yarn jw"/>
      <sheetName val="Sheet2"/>
      <sheetName val="Sheet3"/>
      <sheetName val="cost_sheet"/>
      <sheetName val="Sale_of_dyed_yarn"/>
      <sheetName val="Dyed_Yarn_jw"/>
      <sheetName val="TBLINKAGE"/>
      <sheetName val="WEFT"/>
      <sheetName val="cost_sheet1"/>
      <sheetName val="Sale_of_dyed_yarn1"/>
      <sheetName val="Dyed_Yarn_jw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-Decerease"/>
      <sheetName val="Summary "/>
      <sheetName val="2805-06"/>
      <sheetName val="2810-11-15"/>
      <sheetName val="2825"/>
      <sheetName val="looms"/>
      <sheetName val="2835-40"/>
      <sheetName val="2841-42-44-45-46-47-48-56-60-75"/>
      <sheetName val="2861-62"/>
      <sheetName val="2871"/>
      <sheetName val="2863-65"/>
      <sheetName val="2866-67"/>
      <sheetName val="2824"/>
      <sheetName val="28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"/>
      <sheetName val="Sheet1 (2)"/>
      <sheetName val="Sheet1"/>
      <sheetName val="SCHEDULE VI"/>
      <sheetName val="SEPT 08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&amp; L"/>
      <sheetName val="Tally"/>
      <sheetName val="Sales &amp; RM"/>
      <sheetName val="RM Con."/>
      <sheetName val="Inland &amp; Ocean Frt"/>
      <sheetName val="GIT"/>
      <sheetName val="Stock"/>
      <sheetName val="Dyes &amp; Packing"/>
      <sheetName val="Production"/>
      <sheetName val="Waste Sales"/>
      <sheetName val="Power"/>
      <sheetName val="Salary"/>
      <sheetName val="POP TEC. TEX JULY'12"/>
      <sheetName val="Stores &amp; Spares"/>
      <sheetName val="Interest &amp; Dep."/>
      <sheetName val="Corporate Ex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S2">
            <v>-2133</v>
          </cell>
        </row>
        <row r="3">
          <cell r="S3">
            <v>-2108.46</v>
          </cell>
        </row>
        <row r="4">
          <cell r="S4">
            <v>-1942.01</v>
          </cell>
        </row>
        <row r="5">
          <cell r="S5">
            <v>-1916.67</v>
          </cell>
        </row>
        <row r="6">
          <cell r="S6">
            <v>-5082</v>
          </cell>
        </row>
        <row r="7">
          <cell r="S7">
            <v>-145</v>
          </cell>
        </row>
        <row r="8">
          <cell r="S8">
            <v>-3580</v>
          </cell>
        </row>
        <row r="9">
          <cell r="S9">
            <v>-18400</v>
          </cell>
        </row>
        <row r="10">
          <cell r="S10">
            <v>-3100</v>
          </cell>
        </row>
        <row r="11">
          <cell r="S11">
            <v>-6502</v>
          </cell>
        </row>
        <row r="12">
          <cell r="S12">
            <v>-19200</v>
          </cell>
        </row>
        <row r="13">
          <cell r="S13">
            <v>-4942</v>
          </cell>
        </row>
        <row r="14">
          <cell r="S14">
            <v>-13560</v>
          </cell>
        </row>
        <row r="15">
          <cell r="S15">
            <v>-5800</v>
          </cell>
        </row>
        <row r="16">
          <cell r="S16">
            <v>-6583</v>
          </cell>
        </row>
        <row r="17">
          <cell r="S17">
            <v>-575</v>
          </cell>
        </row>
        <row r="18">
          <cell r="S18">
            <v>-2057</v>
          </cell>
        </row>
        <row r="19">
          <cell r="S19">
            <v>-9447</v>
          </cell>
        </row>
        <row r="20">
          <cell r="S20">
            <v>-2549</v>
          </cell>
        </row>
        <row r="21">
          <cell r="S21">
            <v>-7400</v>
          </cell>
        </row>
        <row r="22">
          <cell r="S22">
            <v>-5720</v>
          </cell>
        </row>
        <row r="23">
          <cell r="S23">
            <v>-2062.34</v>
          </cell>
        </row>
        <row r="24">
          <cell r="S24">
            <v>-2094.2809999999999</v>
          </cell>
        </row>
        <row r="25">
          <cell r="S25">
            <v>-17040</v>
          </cell>
        </row>
        <row r="26">
          <cell r="S26">
            <v>-1400</v>
          </cell>
        </row>
        <row r="27">
          <cell r="S27">
            <v>-3180</v>
          </cell>
        </row>
        <row r="28">
          <cell r="S28">
            <v>-1260</v>
          </cell>
        </row>
        <row r="29">
          <cell r="S29">
            <v>-4629</v>
          </cell>
        </row>
        <row r="30">
          <cell r="S30">
            <v>-3460</v>
          </cell>
        </row>
        <row r="31">
          <cell r="S31">
            <v>-5942</v>
          </cell>
        </row>
        <row r="32">
          <cell r="S32">
            <v>-12640</v>
          </cell>
        </row>
        <row r="33">
          <cell r="S33">
            <v>-5300</v>
          </cell>
        </row>
        <row r="34">
          <cell r="S34">
            <v>-5360</v>
          </cell>
        </row>
        <row r="35">
          <cell r="S35">
            <v>-9795</v>
          </cell>
        </row>
        <row r="36">
          <cell r="S36">
            <v>-980</v>
          </cell>
        </row>
        <row r="37">
          <cell r="S37">
            <v>-35080</v>
          </cell>
        </row>
        <row r="38">
          <cell r="S38">
            <v>-2099.09</v>
          </cell>
        </row>
        <row r="39">
          <cell r="S39">
            <v>-5560</v>
          </cell>
        </row>
        <row r="40">
          <cell r="S40">
            <v>-5204</v>
          </cell>
        </row>
        <row r="41">
          <cell r="S41">
            <v>-1900</v>
          </cell>
        </row>
        <row r="42">
          <cell r="S42">
            <v>-16280</v>
          </cell>
        </row>
        <row r="43">
          <cell r="S43">
            <v>-320</v>
          </cell>
        </row>
        <row r="44">
          <cell r="S44">
            <v>-1960</v>
          </cell>
        </row>
        <row r="45">
          <cell r="S45">
            <v>-4280</v>
          </cell>
        </row>
        <row r="46">
          <cell r="S46">
            <v>-5340</v>
          </cell>
        </row>
        <row r="47">
          <cell r="S47">
            <v>-1015</v>
          </cell>
        </row>
        <row r="48">
          <cell r="S48">
            <v>-1853</v>
          </cell>
        </row>
        <row r="49">
          <cell r="S49">
            <v>-5332</v>
          </cell>
        </row>
        <row r="50">
          <cell r="S50">
            <v>-2080</v>
          </cell>
        </row>
        <row r="51">
          <cell r="S51">
            <v>-5847</v>
          </cell>
        </row>
        <row r="52">
          <cell r="S52">
            <v>-10229</v>
          </cell>
        </row>
        <row r="53">
          <cell r="S53">
            <v>-116</v>
          </cell>
        </row>
        <row r="54">
          <cell r="S54">
            <v>-5</v>
          </cell>
        </row>
        <row r="55">
          <cell r="S55">
            <v>-700</v>
          </cell>
        </row>
        <row r="56">
          <cell r="S56">
            <v>-700</v>
          </cell>
        </row>
        <row r="57">
          <cell r="S57">
            <v>-3020</v>
          </cell>
        </row>
        <row r="58">
          <cell r="S58">
            <v>-3080</v>
          </cell>
        </row>
        <row r="59">
          <cell r="S59">
            <v>-7495</v>
          </cell>
        </row>
        <row r="60">
          <cell r="S60">
            <v>-4762</v>
          </cell>
        </row>
        <row r="61">
          <cell r="S61">
            <v>-1987.33</v>
          </cell>
        </row>
        <row r="62">
          <cell r="S62">
            <v>-820</v>
          </cell>
        </row>
        <row r="63">
          <cell r="S63">
            <v>-2001.39</v>
          </cell>
        </row>
        <row r="64">
          <cell r="S64">
            <v>-5480</v>
          </cell>
        </row>
        <row r="65">
          <cell r="S65">
            <v>-10600</v>
          </cell>
        </row>
        <row r="66">
          <cell r="S66">
            <v>-1480</v>
          </cell>
        </row>
        <row r="67">
          <cell r="S67">
            <v>-540</v>
          </cell>
        </row>
        <row r="68">
          <cell r="S68">
            <v>-5141</v>
          </cell>
        </row>
        <row r="69">
          <cell r="S69">
            <v>-1816.7</v>
          </cell>
        </row>
        <row r="70">
          <cell r="S70">
            <v>-3.3</v>
          </cell>
        </row>
        <row r="71">
          <cell r="S71">
            <v>-5241</v>
          </cell>
        </row>
        <row r="72">
          <cell r="S72">
            <v>-2260</v>
          </cell>
        </row>
        <row r="73">
          <cell r="S73">
            <v>-11680</v>
          </cell>
        </row>
        <row r="74">
          <cell r="S74">
            <v>-1500</v>
          </cell>
        </row>
        <row r="75">
          <cell r="S75">
            <v>-200</v>
          </cell>
        </row>
        <row r="76">
          <cell r="S76">
            <v>-5480</v>
          </cell>
        </row>
        <row r="77">
          <cell r="S77">
            <v>-3260</v>
          </cell>
        </row>
        <row r="78">
          <cell r="S78">
            <v>-3320</v>
          </cell>
        </row>
        <row r="79">
          <cell r="S79">
            <v>-13856</v>
          </cell>
        </row>
        <row r="80">
          <cell r="S80">
            <v>-1524</v>
          </cell>
        </row>
        <row r="81">
          <cell r="S81">
            <v>-11480</v>
          </cell>
        </row>
        <row r="82">
          <cell r="S82">
            <v>-3600</v>
          </cell>
        </row>
        <row r="83">
          <cell r="S83">
            <v>-1911.31</v>
          </cell>
        </row>
        <row r="84">
          <cell r="S84">
            <v>-2013.82</v>
          </cell>
        </row>
        <row r="85">
          <cell r="S85">
            <v>-4411</v>
          </cell>
        </row>
        <row r="86">
          <cell r="S86">
            <v>-2931</v>
          </cell>
        </row>
        <row r="87">
          <cell r="S87">
            <v>-14240</v>
          </cell>
        </row>
        <row r="88">
          <cell r="S88">
            <v>-4600</v>
          </cell>
        </row>
        <row r="89">
          <cell r="S89">
            <v>-19200</v>
          </cell>
        </row>
        <row r="90">
          <cell r="S90">
            <v>-5480</v>
          </cell>
        </row>
        <row r="91">
          <cell r="S91">
            <v>-1160</v>
          </cell>
        </row>
        <row r="92">
          <cell r="S92">
            <v>-240</v>
          </cell>
        </row>
        <row r="93">
          <cell r="S93">
            <v>-1160</v>
          </cell>
        </row>
        <row r="94">
          <cell r="S94">
            <v>-1400</v>
          </cell>
        </row>
        <row r="95">
          <cell r="S95">
            <v>-120</v>
          </cell>
        </row>
        <row r="96">
          <cell r="S96">
            <v>-440</v>
          </cell>
        </row>
        <row r="97">
          <cell r="S97">
            <v>-480</v>
          </cell>
        </row>
        <row r="98">
          <cell r="S98">
            <v>-1200</v>
          </cell>
        </row>
        <row r="99">
          <cell r="S99">
            <v>-4880</v>
          </cell>
        </row>
        <row r="100">
          <cell r="S100">
            <v>-3500</v>
          </cell>
        </row>
        <row r="101">
          <cell r="S101">
            <v>-3260</v>
          </cell>
        </row>
        <row r="102">
          <cell r="S102">
            <v>-5526</v>
          </cell>
        </row>
        <row r="103">
          <cell r="S103">
            <v>-1460</v>
          </cell>
        </row>
        <row r="104">
          <cell r="S104">
            <v>-1923</v>
          </cell>
        </row>
        <row r="105">
          <cell r="S105">
            <v>-5420</v>
          </cell>
        </row>
        <row r="106">
          <cell r="S106">
            <v>-12620</v>
          </cell>
        </row>
        <row r="107">
          <cell r="S107">
            <v>-3720</v>
          </cell>
        </row>
        <row r="108">
          <cell r="S108">
            <v>-560</v>
          </cell>
        </row>
        <row r="109">
          <cell r="S109">
            <v>-1120</v>
          </cell>
        </row>
        <row r="110">
          <cell r="S110">
            <v>-5400</v>
          </cell>
        </row>
        <row r="111">
          <cell r="S111">
            <v>-2640</v>
          </cell>
        </row>
        <row r="112">
          <cell r="S112">
            <v>-1995.38</v>
          </cell>
        </row>
        <row r="113">
          <cell r="S113">
            <v>-905</v>
          </cell>
        </row>
        <row r="114">
          <cell r="S114">
            <v>-837</v>
          </cell>
        </row>
        <row r="115">
          <cell r="S115">
            <v>-33</v>
          </cell>
        </row>
        <row r="116">
          <cell r="S116">
            <v>-3389</v>
          </cell>
        </row>
        <row r="117">
          <cell r="S117">
            <v>-7680</v>
          </cell>
        </row>
        <row r="118">
          <cell r="S118">
            <v>-10880</v>
          </cell>
        </row>
        <row r="119">
          <cell r="S119">
            <v>-1844.22</v>
          </cell>
        </row>
        <row r="120">
          <cell r="S120">
            <v>-3060</v>
          </cell>
        </row>
        <row r="121">
          <cell r="S121">
            <v>-180</v>
          </cell>
        </row>
        <row r="122">
          <cell r="S122">
            <v>-17240</v>
          </cell>
        </row>
        <row r="123">
          <cell r="S123">
            <v>-4800</v>
          </cell>
        </row>
        <row r="124">
          <cell r="S124">
            <v>-2221.5700000000002</v>
          </cell>
        </row>
        <row r="125">
          <cell r="S125">
            <v>-5240</v>
          </cell>
        </row>
        <row r="126">
          <cell r="S126">
            <v>-7360</v>
          </cell>
        </row>
        <row r="127">
          <cell r="S127">
            <v>-1897</v>
          </cell>
        </row>
        <row r="128">
          <cell r="S128">
            <v>-336</v>
          </cell>
        </row>
        <row r="129">
          <cell r="S129">
            <v>-5164</v>
          </cell>
        </row>
        <row r="130">
          <cell r="S130">
            <v>-440</v>
          </cell>
        </row>
        <row r="131">
          <cell r="S131">
            <v>-8110</v>
          </cell>
        </row>
        <row r="132">
          <cell r="S132">
            <v>-3208</v>
          </cell>
        </row>
        <row r="133">
          <cell r="S133">
            <v>-12040</v>
          </cell>
        </row>
        <row r="134">
          <cell r="S134">
            <v>-4560</v>
          </cell>
        </row>
        <row r="135">
          <cell r="S135">
            <v>-840</v>
          </cell>
        </row>
        <row r="136">
          <cell r="S136">
            <v>-1600</v>
          </cell>
        </row>
        <row r="137">
          <cell r="S137">
            <v>-4080</v>
          </cell>
        </row>
        <row r="138">
          <cell r="S138">
            <v>-1920</v>
          </cell>
        </row>
        <row r="139">
          <cell r="S139">
            <v>-1640</v>
          </cell>
        </row>
        <row r="140">
          <cell r="S140">
            <v>-120</v>
          </cell>
        </row>
        <row r="141">
          <cell r="S141">
            <v>-1160</v>
          </cell>
        </row>
        <row r="142">
          <cell r="S142">
            <v>-5800</v>
          </cell>
        </row>
        <row r="143">
          <cell r="S143">
            <v>-4680</v>
          </cell>
        </row>
        <row r="144">
          <cell r="S144">
            <v>700</v>
          </cell>
        </row>
        <row r="145">
          <cell r="S145">
            <v>19200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1_(2)"/>
    </sheetNames>
    <sheetDataSet>
      <sheetData sheetId="0" refreshError="1">
        <row r="2">
          <cell r="W2" t="str">
            <v>053604835220002009</v>
          </cell>
        </row>
        <row r="3">
          <cell r="W3" t="str">
            <v>053604836120002009</v>
          </cell>
        </row>
        <row r="4">
          <cell r="W4" t="str">
            <v>51056036002009</v>
          </cell>
        </row>
      </sheetData>
      <sheetData sheetId="1" refreshError="1"/>
      <sheetData sheetId="2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ctuals Load"/>
      <sheetName val="Actuals LC"/>
      <sheetName val="FX Load"/>
      <sheetName val="Actuals USD"/>
      <sheetName val="HQ ADJ"/>
      <sheetName val="BS DTL"/>
      <sheetName val="Amort"/>
      <sheetName val="GW Rec"/>
      <sheetName val="Month Plan"/>
      <sheetName val="Plan Var"/>
      <sheetName val="Month FCT"/>
      <sheetName val="FCT Var"/>
      <sheetName val="Equity Rec"/>
      <sheetName val="ETR"/>
      <sheetName val="Black-Scholes"/>
    </sheetNames>
    <sheetDataSet>
      <sheetData sheetId="0">
        <row r="2">
          <cell r="B2" t="str">
            <v>2-02</v>
          </cell>
          <cell r="H2">
            <v>28</v>
          </cell>
        </row>
        <row r="3">
          <cell r="B3" t="str">
            <v>1-02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Targeted Testing-1"/>
      <sheetName val="Non-Statistical Sampling-1"/>
      <sheetName val="Accept Reject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>
        <row r="3">
          <cell r="C3" t="str">
            <v>US$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.Sheet- Split"/>
      <sheetName val="B.Sheet- Projected"/>
      <sheetName val="debt  - Copany"/>
      <sheetName val="debt -Tyre"/>
      <sheetName val="debt-Sugar"/>
      <sheetName val="Dep - Book"/>
      <sheetName val="Sheet3"/>
      <sheetName val="debt  _ Copan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Anupam"/>
      <sheetName val="comp rev exp"/>
      <sheetName val="AnuPriyaCapex"/>
      <sheetName val="Excise on RM"/>
      <sheetName val="HOUSE RENT DEPO."/>
      <sheetName val="Validations"/>
      <sheetName val="comp_rev_exp"/>
      <sheetName val="Excise_on_RM"/>
      <sheetName val="HOUSE_RENT_DEPO_"/>
      <sheetName val="debt schedule"/>
      <sheetName val="comp_rev_exp1"/>
      <sheetName val="Excise_on_RM1"/>
      <sheetName val="HOUSE_RENT_DEPO_1"/>
      <sheetName val="DATA"/>
      <sheetName val="ecc_res"/>
      <sheetName val="Sheet1"/>
      <sheetName val="V.master Oct10"/>
      <sheetName val="Assumptions"/>
      <sheetName val="P&amp;LG"/>
      <sheetName val="Intaccrual"/>
      <sheetName val="SBU"/>
      <sheetName val="Department"/>
      <sheetName val="Designation"/>
      <sheetName val="Group"/>
      <sheetName val="WorkState"/>
      <sheetName val="BS"/>
      <sheetName val="Ind AS Actng Entries"/>
      <sheetName val="Trial Balance"/>
      <sheetName val="para"/>
      <sheetName val="CUTTING"/>
      <sheetName val="SEWING"/>
      <sheetName val="Glnk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tdint"/>
      <sheetName val="P&amp;LSC"/>
      <sheetName val="Ageing Due Date"/>
      <sheetName val="pvr-value"/>
      <sheetName val="Dep"/>
      <sheetName val="Rate analysis"/>
      <sheetName val="Input"/>
      <sheetName val="HOUSE RENT DEPO_"/>
      <sheetName val="Annexure 3A"/>
      <sheetName val="debt_schedule"/>
      <sheetName val="Fill this out first..."/>
      <sheetName val="Loan Data"/>
      <sheetName val="June 03"/>
      <sheetName val="icici"/>
      <sheetName val="Web Rate Query"/>
      <sheetName val="comp_rev_exp2"/>
      <sheetName val="Excise_on_RM2"/>
      <sheetName val="HOUSE_RENT_DEPO_2"/>
      <sheetName val="comp_rev_exp3"/>
      <sheetName val="Excise_on_RM3"/>
      <sheetName val="HOUSE_RENT_DEPO_3"/>
      <sheetName val="debt_schedule1"/>
      <sheetName val="comp_rev_exp4"/>
      <sheetName val="Excise_on_RM4"/>
      <sheetName val="HOUSE_RENT_DEPO_4"/>
      <sheetName val="debt_schedule2"/>
      <sheetName val="comp_rev_exp5"/>
      <sheetName val="Excise_on_RM5"/>
      <sheetName val="HOUSE_RENT_DEPO_5"/>
      <sheetName val="debt_schedule3"/>
      <sheetName val="comp_rev_exp6"/>
      <sheetName val="Excise_on_RM6"/>
      <sheetName val="HOUSE_RENT_DEPO_6"/>
      <sheetName val="debt_schedule4"/>
      <sheetName val="Textile P&amp;L"/>
      <sheetName val="Do not delete"/>
      <sheetName val="Ledger"/>
      <sheetName val="para4"/>
      <sheetName val="TBAL Dahej"/>
      <sheetName val="TBAL DAP"/>
      <sheetName val="Net Trial"/>
      <sheetName val="ACCOUNTS"/>
      <sheetName val="A-General"/>
      <sheetName val="Model"/>
      <sheetName val="RECO"/>
      <sheetName val="July"/>
      <sheetName val="Blore"/>
      <sheetName val="Chnai"/>
      <sheetName val="Pun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ds_apportionmt (2)"/>
      <sheetName val="Sheet1"/>
      <sheetName val="Ohds_apportionmt"/>
      <sheetName val="Income"/>
      <sheetName val="2002-03"/>
      <sheetName val="Index (MF)"/>
    </sheetNames>
    <sheetDataSet>
      <sheetData sheetId="0" refreshError="1"/>
      <sheetData sheetId="1" refreshError="1"/>
      <sheetData sheetId="2" refreshError="1"/>
      <sheetData sheetId="3" refreshError="1">
        <row r="122">
          <cell r="B122">
            <v>7840</v>
          </cell>
          <cell r="C122" t="str">
            <v>Service Charges</v>
          </cell>
          <cell r="D122">
            <v>226.10270615810782</v>
          </cell>
          <cell r="F122">
            <v>130041.84530151289</v>
          </cell>
          <cell r="H122">
            <v>125875.67334327722</v>
          </cell>
          <cell r="J122">
            <v>473.04496057958664</v>
          </cell>
          <cell r="K122">
            <v>0</v>
          </cell>
          <cell r="L122">
            <v>182099.84444917963</v>
          </cell>
          <cell r="M122">
            <v>0</v>
          </cell>
          <cell r="N122">
            <v>0</v>
          </cell>
        </row>
        <row r="123">
          <cell r="B123">
            <v>7841</v>
          </cell>
          <cell r="C123" t="str">
            <v>Service Charges  Others</v>
          </cell>
          <cell r="D123">
            <v>11656.573620285531</v>
          </cell>
          <cell r="F123">
            <v>14546.175154485403</v>
          </cell>
          <cell r="H123">
            <v>25750.543362454719</v>
          </cell>
          <cell r="J123">
            <v>0</v>
          </cell>
          <cell r="K123">
            <v>0</v>
          </cell>
          <cell r="L123">
            <v>3376.62476028127</v>
          </cell>
          <cell r="M123">
            <v>0</v>
          </cell>
          <cell r="N123">
            <v>0</v>
          </cell>
        </row>
        <row r="124">
          <cell r="B124">
            <v>8349</v>
          </cell>
          <cell r="C124" t="str">
            <v>Legal Fees - Operators</v>
          </cell>
          <cell r="D124">
            <v>4794.3746004687837</v>
          </cell>
          <cell r="F124">
            <v>703.17494140208817</v>
          </cell>
          <cell r="H124">
            <v>703.17494140208817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D125">
            <v>16677.050926912423</v>
          </cell>
          <cell r="F125">
            <v>145291.19539740036</v>
          </cell>
          <cell r="H125">
            <v>152329.39164713401</v>
          </cell>
          <cell r="J125">
            <v>473.04496057958664</v>
          </cell>
          <cell r="K125">
            <v>0</v>
          </cell>
          <cell r="L125">
            <v>185476.46920946089</v>
          </cell>
          <cell r="M125">
            <v>0</v>
          </cell>
          <cell r="N125">
            <v>0</v>
          </cell>
        </row>
        <row r="127">
          <cell r="C127" t="str">
            <v>Staff Cost - Direct</v>
          </cell>
        </row>
        <row r="128">
          <cell r="B128">
            <v>7300</v>
          </cell>
          <cell r="C128" t="str">
            <v>Salary</v>
          </cell>
          <cell r="D128">
            <v>95973.756658853614</v>
          </cell>
          <cell r="F128">
            <v>111455.47666737693</v>
          </cell>
          <cell r="H128">
            <v>104546.90943959088</v>
          </cell>
          <cell r="J128">
            <v>9082.4206264649474</v>
          </cell>
          <cell r="K128">
            <v>11502.471766460687</v>
          </cell>
          <cell r="L128">
            <v>74069.793309183893</v>
          </cell>
          <cell r="M128">
            <v>0</v>
          </cell>
          <cell r="N128">
            <v>13467.291711059024</v>
          </cell>
        </row>
        <row r="129">
          <cell r="B129">
            <v>7303</v>
          </cell>
          <cell r="C129" t="str">
            <v>House rent allowance</v>
          </cell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4675.7298103558487</v>
          </cell>
          <cell r="L129">
            <v>0</v>
          </cell>
          <cell r="M129">
            <v>0</v>
          </cell>
          <cell r="N129">
            <v>0</v>
          </cell>
        </row>
        <row r="130">
          <cell r="B130">
            <v>7305</v>
          </cell>
          <cell r="C130" t="str">
            <v>Wages</v>
          </cell>
          <cell r="D130">
            <v>0</v>
          </cell>
          <cell r="F130">
            <v>0</v>
          </cell>
          <cell r="H130">
            <v>0</v>
          </cell>
          <cell r="J130">
            <v>12312.870232260813</v>
          </cell>
          <cell r="K130">
            <v>19270.061794161516</v>
          </cell>
          <cell r="L130">
            <v>0</v>
          </cell>
          <cell r="M130">
            <v>0</v>
          </cell>
          <cell r="N130">
            <v>0</v>
          </cell>
        </row>
        <row r="131">
          <cell r="B131">
            <v>7310</v>
          </cell>
          <cell r="C131" t="str">
            <v>Stipend</v>
          </cell>
          <cell r="D131">
            <v>1919.7059450245047</v>
          </cell>
          <cell r="F131">
            <v>3511.7781802684849</v>
          </cell>
          <cell r="H131">
            <v>1645.1608779032601</v>
          </cell>
          <cell r="J131">
            <v>0</v>
          </cell>
          <cell r="K131">
            <v>108.67249094395909</v>
          </cell>
          <cell r="L131">
            <v>3962.224589814618</v>
          </cell>
          <cell r="M131">
            <v>0</v>
          </cell>
          <cell r="N131">
            <v>0</v>
          </cell>
        </row>
        <row r="132">
          <cell r="B132">
            <v>7315</v>
          </cell>
          <cell r="C132" t="str">
            <v>Leave Encashment</v>
          </cell>
          <cell r="D132">
            <v>2141.5224802897933</v>
          </cell>
          <cell r="F132">
            <v>2772.3321968889836</v>
          </cell>
          <cell r="H132">
            <v>3462.1574685702108</v>
          </cell>
          <cell r="J132">
            <v>0</v>
          </cell>
          <cell r="K132">
            <v>1121.0153419987214</v>
          </cell>
          <cell r="L132">
            <v>1730.5817174515234</v>
          </cell>
          <cell r="M132">
            <v>0</v>
          </cell>
          <cell r="N132">
            <v>0</v>
          </cell>
        </row>
        <row r="133">
          <cell r="B133">
            <v>7316</v>
          </cell>
          <cell r="C133" t="str">
            <v>Leave Salary &amp; Wages</v>
          </cell>
          <cell r="D133">
            <v>5775.8821649264864</v>
          </cell>
          <cell r="F133">
            <v>4345.73407202216</v>
          </cell>
          <cell r="H133">
            <v>5775.3590453867455</v>
          </cell>
          <cell r="J133">
            <v>0</v>
          </cell>
          <cell r="K133">
            <v>0</v>
          </cell>
          <cell r="L133">
            <v>3830.7223524398037</v>
          </cell>
          <cell r="M133">
            <v>0</v>
          </cell>
          <cell r="N133">
            <v>0</v>
          </cell>
        </row>
        <row r="134">
          <cell r="B134">
            <v>7319</v>
          </cell>
          <cell r="C134" t="str">
            <v>Notice Pay</v>
          </cell>
          <cell r="D134">
            <v>0</v>
          </cell>
          <cell r="F134">
            <v>98.551033454080553</v>
          </cell>
          <cell r="H134">
            <v>-81.750479437460058</v>
          </cell>
          <cell r="J134">
            <v>0</v>
          </cell>
          <cell r="K134">
            <v>-151.28915405923715</v>
          </cell>
          <cell r="L134">
            <v>0</v>
          </cell>
          <cell r="M134">
            <v>0</v>
          </cell>
          <cell r="N134">
            <v>0</v>
          </cell>
        </row>
        <row r="135">
          <cell r="B135">
            <v>7320</v>
          </cell>
          <cell r="C135" t="str">
            <v>Bonus</v>
          </cell>
          <cell r="D135">
            <v>0</v>
          </cell>
          <cell r="F135">
            <v>2088.2164926486257</v>
          </cell>
          <cell r="H135">
            <v>2045.5998295333475</v>
          </cell>
          <cell r="J135">
            <v>0</v>
          </cell>
          <cell r="K135">
            <v>1796.8037502663542</v>
          </cell>
          <cell r="L135">
            <v>1363.7332196888983</v>
          </cell>
          <cell r="M135">
            <v>0</v>
          </cell>
          <cell r="N135">
            <v>0</v>
          </cell>
        </row>
        <row r="136">
          <cell r="B136">
            <v>7325</v>
          </cell>
          <cell r="C136" t="str">
            <v>Ex-gratia</v>
          </cell>
          <cell r="D136">
            <v>1297.6773918602173</v>
          </cell>
          <cell r="F136">
            <v>0</v>
          </cell>
          <cell r="H136">
            <v>0</v>
          </cell>
          <cell r="J136">
            <v>0</v>
          </cell>
          <cell r="K136">
            <v>1035.6754741103771</v>
          </cell>
          <cell r="L136">
            <v>0</v>
          </cell>
          <cell r="M136">
            <v>0</v>
          </cell>
          <cell r="N136">
            <v>0</v>
          </cell>
        </row>
        <row r="137">
          <cell r="B137">
            <v>7330</v>
          </cell>
          <cell r="C137" t="str">
            <v>LTA</v>
          </cell>
          <cell r="D137">
            <v>7846.6013211165564</v>
          </cell>
          <cell r="F137">
            <v>7521.03132324739</v>
          </cell>
          <cell r="H137">
            <v>7708.6085659492865</v>
          </cell>
          <cell r="J137">
            <v>0</v>
          </cell>
          <cell r="K137">
            <v>0</v>
          </cell>
          <cell r="L137">
            <v>5198.7641167696565</v>
          </cell>
          <cell r="M137">
            <v>0</v>
          </cell>
          <cell r="N137">
            <v>0</v>
          </cell>
        </row>
        <row r="138">
          <cell r="B138">
            <v>7350</v>
          </cell>
          <cell r="C138" t="str">
            <v>Good Productivity Reward</v>
          </cell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1168.421052631579</v>
          </cell>
          <cell r="L138">
            <v>0</v>
          </cell>
          <cell r="M138">
            <v>0</v>
          </cell>
          <cell r="N138">
            <v>0</v>
          </cell>
        </row>
        <row r="139">
          <cell r="B139">
            <v>7351</v>
          </cell>
          <cell r="C139" t="str">
            <v>Good Attendance Reward</v>
          </cell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468.7832942680588</v>
          </cell>
          <cell r="L139">
            <v>0</v>
          </cell>
          <cell r="M139">
            <v>0</v>
          </cell>
          <cell r="N139">
            <v>0</v>
          </cell>
        </row>
        <row r="140">
          <cell r="B140">
            <v>7353</v>
          </cell>
          <cell r="C140" t="str">
            <v>Good Performance Award</v>
          </cell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500.74579160451736</v>
          </cell>
          <cell r="L140">
            <v>0</v>
          </cell>
          <cell r="M140">
            <v>0</v>
          </cell>
          <cell r="N140">
            <v>0</v>
          </cell>
        </row>
        <row r="141">
          <cell r="B141">
            <v>7505</v>
          </cell>
          <cell r="C141" t="str">
            <v>Staff Medical</v>
          </cell>
          <cell r="D141">
            <v>3577.3066268911143</v>
          </cell>
          <cell r="F141">
            <v>3109.801832516514</v>
          </cell>
          <cell r="H141">
            <v>3328.072661410612</v>
          </cell>
          <cell r="J141">
            <v>212.74238227146816</v>
          </cell>
          <cell r="K141">
            <v>178.75559343703389</v>
          </cell>
          <cell r="L141">
            <v>1622.7988493500959</v>
          </cell>
          <cell r="M141">
            <v>0</v>
          </cell>
          <cell r="N141">
            <v>0</v>
          </cell>
        </row>
        <row r="142">
          <cell r="B142">
            <v>7510</v>
          </cell>
          <cell r="C142" t="str">
            <v>Staff Merrit Scholarship</v>
          </cell>
          <cell r="D142">
            <v>4035.7979970168335</v>
          </cell>
          <cell r="F142">
            <v>319.62497336458557</v>
          </cell>
          <cell r="H142">
            <v>1427.6582143618155</v>
          </cell>
          <cell r="J142">
            <v>0</v>
          </cell>
          <cell r="K142">
            <v>339.27125506072872</v>
          </cell>
          <cell r="L142">
            <v>575.32495205625401</v>
          </cell>
          <cell r="M142">
            <v>0</v>
          </cell>
          <cell r="N142">
            <v>0</v>
          </cell>
        </row>
        <row r="143">
          <cell r="B143" t="str">
            <v>7801</v>
          </cell>
          <cell r="C143" t="str">
            <v>Conveyance - Reimbursements</v>
          </cell>
          <cell r="D143">
            <v>15182.12230982314</v>
          </cell>
          <cell r="F143">
            <v>21747.794587683784</v>
          </cell>
          <cell r="H143">
            <v>20910.568932452588</v>
          </cell>
          <cell r="J143">
            <v>544.21478798210103</v>
          </cell>
          <cell r="K143">
            <v>1620.7116982740251</v>
          </cell>
          <cell r="L143">
            <v>15305.561474536544</v>
          </cell>
          <cell r="M143">
            <v>0</v>
          </cell>
          <cell r="N143">
            <v>81.440443213296405</v>
          </cell>
        </row>
        <row r="144">
          <cell r="B144">
            <v>8054</v>
          </cell>
          <cell r="C144" t="str">
            <v>Rent</v>
          </cell>
          <cell r="D144">
            <v>6026.6993394417213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B145">
            <v>8190</v>
          </cell>
          <cell r="C145" t="str">
            <v>Flat Maintenance Exp</v>
          </cell>
          <cell r="D145">
            <v>614.83059876411676</v>
          </cell>
          <cell r="F145">
            <v>0</v>
          </cell>
          <cell r="H145">
            <v>2350.0958874920093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B146" t="str">
            <v>8301</v>
          </cell>
          <cell r="C146" t="str">
            <v>Telephone Expenses - Reimbursements</v>
          </cell>
          <cell r="D146">
            <v>596.14319198806731</v>
          </cell>
          <cell r="F146">
            <v>55.124653739612185</v>
          </cell>
          <cell r="H146">
            <v>108.33155763903686</v>
          </cell>
          <cell r="J146">
            <v>195.18431706797358</v>
          </cell>
          <cell r="K146">
            <v>0</v>
          </cell>
          <cell r="L146">
            <v>29.554655870445345</v>
          </cell>
          <cell r="M146">
            <v>0</v>
          </cell>
          <cell r="N146">
            <v>0</v>
          </cell>
        </row>
        <row r="147">
          <cell r="B147" t="str">
            <v>8406</v>
          </cell>
          <cell r="C147" t="str">
            <v>Motor Car Expenses - Reimbursements</v>
          </cell>
          <cell r="D147">
            <v>3504.5599829533348</v>
          </cell>
          <cell r="F147">
            <v>0</v>
          </cell>
          <cell r="H147">
            <v>415.59769870019176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B148" t="str">
            <v>8411</v>
          </cell>
          <cell r="C148" t="str">
            <v>Entertainment - Reimbursements</v>
          </cell>
          <cell r="D148">
            <v>9294.9073087577235</v>
          </cell>
          <cell r="F148">
            <v>2691.3062007244835</v>
          </cell>
          <cell r="H148">
            <v>4420.3920733006607</v>
          </cell>
          <cell r="J148">
            <v>195.18431706797358</v>
          </cell>
          <cell r="K148">
            <v>0</v>
          </cell>
          <cell r="L148">
            <v>2894.0123588323036</v>
          </cell>
          <cell r="M148">
            <v>0</v>
          </cell>
          <cell r="N148">
            <v>38.78116343490305</v>
          </cell>
        </row>
        <row r="149">
          <cell r="B149" t="str">
            <v>8416</v>
          </cell>
          <cell r="C149" t="str">
            <v>Books &amp; Periodicals - Reimbursements</v>
          </cell>
          <cell r="D149">
            <v>5327.232047730663</v>
          </cell>
          <cell r="F149">
            <v>5761.0270615810787</v>
          </cell>
          <cell r="H149">
            <v>5649.222245898146</v>
          </cell>
          <cell r="J149">
            <v>195.18431706797358</v>
          </cell>
          <cell r="K149">
            <v>0</v>
          </cell>
          <cell r="L149">
            <v>3801.0014915832089</v>
          </cell>
          <cell r="M149">
            <v>0</v>
          </cell>
          <cell r="N149">
            <v>10.313232473897294</v>
          </cell>
        </row>
        <row r="150">
          <cell r="D150">
            <v>163114.74536543785</v>
          </cell>
          <cell r="F150">
            <v>165477.79927551671</v>
          </cell>
          <cell r="H150">
            <v>163711.9840187513</v>
          </cell>
          <cell r="J150">
            <v>22737.80098018326</v>
          </cell>
          <cell r="K150">
            <v>43635.829959514173</v>
          </cell>
          <cell r="L150">
            <v>114384.07308757726</v>
          </cell>
          <cell r="M150">
            <v>0</v>
          </cell>
          <cell r="N150">
            <v>13597.826550181122</v>
          </cell>
        </row>
        <row r="152">
          <cell r="C152" t="str">
            <v>Contributions</v>
          </cell>
        </row>
        <row r="153">
          <cell r="B153">
            <v>7395</v>
          </cell>
          <cell r="C153" t="str">
            <v>Super Annuation Scheme Contribution</v>
          </cell>
          <cell r="D153">
            <v>3281.4830598764115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B154">
            <v>7400</v>
          </cell>
          <cell r="C154" t="str">
            <v>Gratuity</v>
          </cell>
          <cell r="D154">
            <v>11463.882378009803</v>
          </cell>
          <cell r="F154">
            <v>0</v>
          </cell>
          <cell r="H154">
            <v>0</v>
          </cell>
          <cell r="J154">
            <v>0</v>
          </cell>
          <cell r="K154">
            <v>999.63775836352011</v>
          </cell>
          <cell r="L154">
            <v>0</v>
          </cell>
          <cell r="M154">
            <v>0</v>
          </cell>
          <cell r="N154">
            <v>0</v>
          </cell>
        </row>
        <row r="155">
          <cell r="B155">
            <v>7405</v>
          </cell>
          <cell r="C155" t="str">
            <v>Employers Contribution to P F</v>
          </cell>
          <cell r="D155">
            <v>5663.3922863839762</v>
          </cell>
          <cell r="F155">
            <v>3512.1457489878544</v>
          </cell>
          <cell r="H155">
            <v>4176.3051353079054</v>
          </cell>
          <cell r="J155">
            <v>393.28787555934372</v>
          </cell>
          <cell r="K155">
            <v>3143.6394630300447</v>
          </cell>
          <cell r="L155">
            <v>2998.0822501598127</v>
          </cell>
          <cell r="M155">
            <v>0</v>
          </cell>
          <cell r="N155">
            <v>0</v>
          </cell>
        </row>
        <row r="156">
          <cell r="B156">
            <v>7415</v>
          </cell>
          <cell r="C156" t="str">
            <v>Employers Contribution to FPF</v>
          </cell>
          <cell r="D156">
            <v>2534.6260387811635</v>
          </cell>
          <cell r="F156">
            <v>5843.0428297464305</v>
          </cell>
          <cell r="H156">
            <v>4691.3488173875985</v>
          </cell>
          <cell r="J156">
            <v>264.64947794587687</v>
          </cell>
          <cell r="K156">
            <v>0</v>
          </cell>
          <cell r="L156">
            <v>3350.649904112508</v>
          </cell>
          <cell r="M156">
            <v>0</v>
          </cell>
          <cell r="N156">
            <v>0</v>
          </cell>
        </row>
        <row r="157">
          <cell r="B157">
            <v>7420</v>
          </cell>
          <cell r="C157" t="str">
            <v>Employers Contribution to LWF</v>
          </cell>
          <cell r="D157">
            <v>0.575324952056254</v>
          </cell>
          <cell r="F157">
            <v>7.4792243767313016</v>
          </cell>
          <cell r="H157">
            <v>5.5614745365437885</v>
          </cell>
          <cell r="J157">
            <v>0</v>
          </cell>
          <cell r="K157">
            <v>0</v>
          </cell>
          <cell r="L157">
            <v>4.5067121244406563</v>
          </cell>
          <cell r="M157">
            <v>0</v>
          </cell>
          <cell r="N157">
            <v>0</v>
          </cell>
        </row>
        <row r="158">
          <cell r="B158">
            <v>7425</v>
          </cell>
          <cell r="C158" t="str">
            <v>Employers Contribution to ESIC</v>
          </cell>
          <cell r="D158">
            <v>139.34903047091413</v>
          </cell>
          <cell r="F158">
            <v>2146.9007031749416</v>
          </cell>
          <cell r="H158">
            <v>1570.7873428510547</v>
          </cell>
          <cell r="J158">
            <v>968.46366929469423</v>
          </cell>
          <cell r="K158">
            <v>1153.3518005540168</v>
          </cell>
          <cell r="L158">
            <v>1626.1410611549115</v>
          </cell>
          <cell r="M158">
            <v>0</v>
          </cell>
          <cell r="N158">
            <v>0</v>
          </cell>
        </row>
        <row r="159">
          <cell r="B159">
            <v>7430</v>
          </cell>
          <cell r="C159" t="str">
            <v>P F Account # 2</v>
          </cell>
          <cell r="D159">
            <v>1450.2876624760281</v>
          </cell>
          <cell r="F159">
            <v>857.57511186874069</v>
          </cell>
          <cell r="H159">
            <v>812.8915405923716</v>
          </cell>
          <cell r="J159">
            <v>34.94566375452802</v>
          </cell>
          <cell r="K159">
            <v>288.19518431706797</v>
          </cell>
          <cell r="L159">
            <v>582.01576816535271</v>
          </cell>
          <cell r="M159">
            <v>0</v>
          </cell>
          <cell r="N159">
            <v>0</v>
          </cell>
        </row>
        <row r="160">
          <cell r="B160">
            <v>7440</v>
          </cell>
          <cell r="C160" t="str">
            <v>P F Account # 21 (EDLI)</v>
          </cell>
          <cell r="D160">
            <v>161.19752823353932</v>
          </cell>
          <cell r="F160">
            <v>350.77775410185382</v>
          </cell>
          <cell r="H160">
            <v>281.61090986575749</v>
          </cell>
          <cell r="J160">
            <v>15.874707010441082</v>
          </cell>
          <cell r="K160">
            <v>130.98231408480717</v>
          </cell>
          <cell r="L160">
            <v>201.19326656722779</v>
          </cell>
          <cell r="M160">
            <v>0</v>
          </cell>
          <cell r="N160">
            <v>0</v>
          </cell>
        </row>
        <row r="161">
          <cell r="B161">
            <v>7445</v>
          </cell>
          <cell r="C161" t="str">
            <v>P F Account # 22</v>
          </cell>
          <cell r="D161">
            <v>3.409333049222246</v>
          </cell>
          <cell r="F161">
            <v>7.0104410824632435</v>
          </cell>
          <cell r="H161">
            <v>5.6467078627743446</v>
          </cell>
          <cell r="J161">
            <v>0.2983166418069465</v>
          </cell>
          <cell r="K161">
            <v>2.6209247815896015</v>
          </cell>
          <cell r="L161">
            <v>4.0272746643937776</v>
          </cell>
          <cell r="M161">
            <v>0</v>
          </cell>
          <cell r="N161">
            <v>0</v>
          </cell>
        </row>
        <row r="162">
          <cell r="D162">
            <v>24698.202642233115</v>
          </cell>
          <cell r="F162">
            <v>12724.931813339015</v>
          </cell>
          <cell r="H162">
            <v>11544.151928404004</v>
          </cell>
          <cell r="J162">
            <v>1677.5197102066907</v>
          </cell>
          <cell r="K162">
            <v>5718.4274451310466</v>
          </cell>
          <cell r="L162">
            <v>8766.6162369486483</v>
          </cell>
          <cell r="M162">
            <v>0</v>
          </cell>
          <cell r="N162">
            <v>0</v>
          </cell>
        </row>
        <row r="164">
          <cell r="C164" t="str">
            <v>Director's Remuneration</v>
          </cell>
        </row>
        <row r="165">
          <cell r="B165">
            <v>8490</v>
          </cell>
          <cell r="C165" t="str">
            <v>Sitting Fees</v>
          </cell>
          <cell r="D165">
            <v>532.70828894097588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B166">
            <v>8491</v>
          </cell>
          <cell r="C166" t="str">
            <v>Salary</v>
          </cell>
          <cell r="D166">
            <v>67277.306626891121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B167">
            <v>8492</v>
          </cell>
          <cell r="C167" t="str">
            <v>Employer's Share of PF</v>
          </cell>
          <cell r="D167">
            <v>6827.189431067547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B168">
            <v>8493</v>
          </cell>
          <cell r="C168" t="str">
            <v>Rent</v>
          </cell>
          <cell r="D168">
            <v>27168.122735989771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B169">
            <v>8353</v>
          </cell>
          <cell r="C169" t="str">
            <v>Professional Charges - Foreign</v>
          </cell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D170">
            <v>101805.32708288942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3">
          <cell r="C173" t="str">
            <v>Staff Welfare expenses</v>
          </cell>
        </row>
        <row r="174">
          <cell r="B174">
            <v>7370</v>
          </cell>
          <cell r="C174" t="str">
            <v>Mediclaim Policy</v>
          </cell>
          <cell r="D174">
            <v>3736.4372469635628</v>
          </cell>
          <cell r="F174">
            <v>0</v>
          </cell>
          <cell r="H174">
            <v>0</v>
          </cell>
          <cell r="J174">
            <v>158.08651182612402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B175">
            <v>7500</v>
          </cell>
          <cell r="C175" t="str">
            <v xml:space="preserve">Staff Welfare </v>
          </cell>
          <cell r="D175">
            <v>5743.1067547411039</v>
          </cell>
          <cell r="F175">
            <v>-558.49137012571919</v>
          </cell>
          <cell r="H175">
            <v>1194.7368421052631</v>
          </cell>
          <cell r="J175">
            <v>657.21819731515018</v>
          </cell>
          <cell r="K175">
            <v>1747.8414660132112</v>
          </cell>
          <cell r="L175">
            <v>1219.8519070956745</v>
          </cell>
          <cell r="M175">
            <v>67.59002770083103</v>
          </cell>
          <cell r="N175">
            <v>17.898998508416792</v>
          </cell>
        </row>
        <row r="176">
          <cell r="B176">
            <v>7530</v>
          </cell>
          <cell r="C176" t="str">
            <v>Educational Expenses</v>
          </cell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58.129128489239292</v>
          </cell>
          <cell r="L176">
            <v>0</v>
          </cell>
          <cell r="M176">
            <v>0</v>
          </cell>
          <cell r="N176">
            <v>0</v>
          </cell>
        </row>
        <row r="177">
          <cell r="B177">
            <v>7555</v>
          </cell>
          <cell r="C177" t="str">
            <v>Staff training expenses</v>
          </cell>
          <cell r="D177">
            <v>76.709993607500536</v>
          </cell>
          <cell r="F177">
            <v>0</v>
          </cell>
          <cell r="H177">
            <v>0</v>
          </cell>
          <cell r="J177">
            <v>0</v>
          </cell>
          <cell r="K177">
            <v>106.54165778819518</v>
          </cell>
          <cell r="L177">
            <v>0</v>
          </cell>
          <cell r="M177">
            <v>0</v>
          </cell>
          <cell r="N177">
            <v>0</v>
          </cell>
        </row>
        <row r="178">
          <cell r="D178">
            <v>9556.2539953121686</v>
          </cell>
          <cell r="F178">
            <v>-558.49137012571919</v>
          </cell>
          <cell r="H178">
            <v>1194.7368421052631</v>
          </cell>
          <cell r="J178">
            <v>815.3047091412742</v>
          </cell>
          <cell r="K178">
            <v>1912.5122522906456</v>
          </cell>
          <cell r="L178">
            <v>1219.8519070956745</v>
          </cell>
          <cell r="M178">
            <v>67.59002770083103</v>
          </cell>
          <cell r="N178">
            <v>17.898998508416792</v>
          </cell>
        </row>
        <row r="180">
          <cell r="C180" t="str">
            <v>Travelling &amp; Conveyance</v>
          </cell>
        </row>
        <row r="181">
          <cell r="B181">
            <v>7372</v>
          </cell>
          <cell r="C181" t="str">
            <v>Overseas Mediclaim Premium</v>
          </cell>
          <cell r="D181">
            <v>121.69188152567654</v>
          </cell>
          <cell r="F181">
            <v>725.27168122735986</v>
          </cell>
          <cell r="H181">
            <v>980.09801832516519</v>
          </cell>
          <cell r="J181">
            <v>0</v>
          </cell>
          <cell r="K181">
            <v>0</v>
          </cell>
          <cell r="L181">
            <v>255.25250372895803</v>
          </cell>
          <cell r="M181">
            <v>0</v>
          </cell>
          <cell r="N181">
            <v>0</v>
          </cell>
        </row>
        <row r="182">
          <cell r="B182">
            <v>7800</v>
          </cell>
          <cell r="C182" t="str">
            <v>Conveyance</v>
          </cell>
          <cell r="D182">
            <v>2167.5900277008309</v>
          </cell>
          <cell r="F182">
            <v>2143.2346047304495</v>
          </cell>
          <cell r="H182">
            <v>2167.2277860643512</v>
          </cell>
          <cell r="J182">
            <v>2561.8367781802685</v>
          </cell>
          <cell r="K182">
            <v>1627.1361602386532</v>
          </cell>
          <cell r="L182">
            <v>1853.4626038781164</v>
          </cell>
          <cell r="M182">
            <v>1.8325165139569572</v>
          </cell>
          <cell r="N182">
            <v>10.419774131685489</v>
          </cell>
        </row>
        <row r="183">
          <cell r="B183">
            <v>7810</v>
          </cell>
          <cell r="C183" t="str">
            <v>Local Travelling</v>
          </cell>
          <cell r="D183">
            <v>7229.1412742382263</v>
          </cell>
          <cell r="F183">
            <v>97.400383549968041</v>
          </cell>
          <cell r="H183">
            <v>0</v>
          </cell>
          <cell r="J183">
            <v>49.73364585552951</v>
          </cell>
          <cell r="K183">
            <v>393.77796718516942</v>
          </cell>
          <cell r="L183">
            <v>979.16045173662906</v>
          </cell>
          <cell r="M183">
            <v>314.89452375878972</v>
          </cell>
          <cell r="N183">
            <v>0</v>
          </cell>
        </row>
        <row r="184">
          <cell r="B184">
            <v>7820</v>
          </cell>
          <cell r="C184" t="str">
            <v>Foreign Travelling</v>
          </cell>
          <cell r="D184">
            <v>61925.468783294265</v>
          </cell>
          <cell r="F184">
            <v>7539.2073300660559</v>
          </cell>
          <cell r="H184">
            <v>2487.2150010654168</v>
          </cell>
          <cell r="J184">
            <v>0</v>
          </cell>
          <cell r="K184">
            <v>2220.6903899424674</v>
          </cell>
          <cell r="L184">
            <v>6455.1033454080543</v>
          </cell>
          <cell r="M184">
            <v>0</v>
          </cell>
          <cell r="N184">
            <v>0</v>
          </cell>
        </row>
        <row r="185">
          <cell r="B185">
            <v>7830</v>
          </cell>
          <cell r="C185" t="str">
            <v>Car Hire Charges</v>
          </cell>
          <cell r="D185">
            <v>0</v>
          </cell>
          <cell r="F185">
            <v>0</v>
          </cell>
          <cell r="H185">
            <v>0</v>
          </cell>
          <cell r="J185">
            <v>25.250372895802258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D186">
            <v>71443.891966758994</v>
          </cell>
          <cell r="F186">
            <v>10505.113999573834</v>
          </cell>
          <cell r="H186">
            <v>5634.5408054549334</v>
          </cell>
          <cell r="J186">
            <v>2636.8207969316004</v>
          </cell>
          <cell r="K186">
            <v>4241.6045173662897</v>
          </cell>
          <cell r="L186">
            <v>9542.9789047517588</v>
          </cell>
          <cell r="M186">
            <v>316.72704027274665</v>
          </cell>
          <cell r="N186">
            <v>10.419774131685489</v>
          </cell>
        </row>
        <row r="188">
          <cell r="C188" t="str">
            <v>Bus Charges</v>
          </cell>
        </row>
        <row r="189">
          <cell r="B189">
            <v>7835</v>
          </cell>
          <cell r="C189" t="str">
            <v>Bus Charges</v>
          </cell>
          <cell r="D189">
            <v>3054.314937140422</v>
          </cell>
          <cell r="F189">
            <v>7637.4856168761989</v>
          </cell>
          <cell r="H189">
            <v>5679.2595354783725</v>
          </cell>
          <cell r="J189">
            <v>800.44747496271043</v>
          </cell>
          <cell r="K189">
            <v>5817.259748561688</v>
          </cell>
          <cell r="L189">
            <v>12433.105689324526</v>
          </cell>
          <cell r="M189">
            <v>0</v>
          </cell>
          <cell r="N189">
            <v>0</v>
          </cell>
        </row>
        <row r="190">
          <cell r="D190">
            <v>3054.314937140422</v>
          </cell>
          <cell r="F190">
            <v>7637.4856168761989</v>
          </cell>
          <cell r="H190">
            <v>5679.2595354783725</v>
          </cell>
          <cell r="J190">
            <v>800.44747496271043</v>
          </cell>
          <cell r="K190">
            <v>5817.259748561688</v>
          </cell>
          <cell r="L190">
            <v>12433.105689324526</v>
          </cell>
          <cell r="M190">
            <v>0</v>
          </cell>
          <cell r="N190">
            <v>0</v>
          </cell>
        </row>
        <row r="192">
          <cell r="C192" t="str">
            <v>Communication</v>
          </cell>
        </row>
        <row r="193">
          <cell r="B193">
            <v>8300</v>
          </cell>
          <cell r="C193" t="str">
            <v xml:space="preserve">Telephone/Trunkcall </v>
          </cell>
          <cell r="D193">
            <v>11669.511186874068</v>
          </cell>
          <cell r="F193">
            <v>801.8109950990837</v>
          </cell>
          <cell r="H193">
            <v>4335.4421478798204</v>
          </cell>
          <cell r="J193">
            <v>290.62071169827402</v>
          </cell>
          <cell r="K193">
            <v>1873.0600894949928</v>
          </cell>
          <cell r="L193">
            <v>152.0161943319838</v>
          </cell>
          <cell r="M193">
            <v>3.9846580012785</v>
          </cell>
          <cell r="N193">
            <v>197.33645855529511</v>
          </cell>
        </row>
        <row r="194">
          <cell r="B194">
            <v>8305</v>
          </cell>
          <cell r="C194" t="str">
            <v xml:space="preserve">Telex/Fax </v>
          </cell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B195">
            <v>8310</v>
          </cell>
          <cell r="C195" t="str">
            <v>Postage and Telegrams</v>
          </cell>
          <cell r="D195">
            <v>62.476028126997655</v>
          </cell>
          <cell r="F195">
            <v>6.392499467291711</v>
          </cell>
          <cell r="H195">
            <v>33.83763051353079</v>
          </cell>
          <cell r="J195">
            <v>0</v>
          </cell>
          <cell r="K195">
            <v>15.896015341998721</v>
          </cell>
          <cell r="L195">
            <v>21.841039846580014</v>
          </cell>
          <cell r="M195">
            <v>0</v>
          </cell>
          <cell r="N195">
            <v>0</v>
          </cell>
        </row>
        <row r="196">
          <cell r="B196">
            <v>8315</v>
          </cell>
          <cell r="C196" t="str">
            <v>Courier Charges</v>
          </cell>
          <cell r="D196">
            <v>1320.5838482846793</v>
          </cell>
          <cell r="F196">
            <v>22.75729810355849</v>
          </cell>
          <cell r="H196">
            <v>18.282548476454295</v>
          </cell>
          <cell r="J196">
            <v>324.33411463882379</v>
          </cell>
          <cell r="K196">
            <v>71.361602386533136</v>
          </cell>
          <cell r="L196">
            <v>2.343916471340294</v>
          </cell>
          <cell r="M196">
            <v>15.320690389942468</v>
          </cell>
          <cell r="N196">
            <v>15.70424035797997</v>
          </cell>
        </row>
        <row r="197">
          <cell r="B197">
            <v>8325</v>
          </cell>
          <cell r="C197" t="str">
            <v>Internet Lease Line Rent</v>
          </cell>
          <cell r="D197">
            <v>4273.1301939058176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</row>
        <row r="198">
          <cell r="D198">
            <v>17325.701257191562</v>
          </cell>
          <cell r="F198">
            <v>830.96079266993388</v>
          </cell>
          <cell r="H198">
            <v>4387.5623268698055</v>
          </cell>
          <cell r="J198">
            <v>614.95482633709776</v>
          </cell>
          <cell r="K198">
            <v>1960.3177072235246</v>
          </cell>
          <cell r="L198">
            <v>176.20115064990409</v>
          </cell>
          <cell r="M198">
            <v>19.305348391220967</v>
          </cell>
          <cell r="N198">
            <v>213.04069891327509</v>
          </cell>
        </row>
        <row r="200">
          <cell r="C200" t="str">
            <v>Rent, Rates and Taxes</v>
          </cell>
        </row>
        <row r="201">
          <cell r="B201">
            <v>8050</v>
          </cell>
          <cell r="C201" t="str">
            <v>Lease Rent</v>
          </cell>
          <cell r="D201">
            <v>12242.211804815683</v>
          </cell>
          <cell r="F201">
            <v>9392.3076923076915</v>
          </cell>
          <cell r="H201">
            <v>8842.105263157895</v>
          </cell>
          <cell r="J201">
            <v>3030.5348391220969</v>
          </cell>
          <cell r="K201">
            <v>5312.6784572767956</v>
          </cell>
          <cell r="L201">
            <v>3476.2412103132324</v>
          </cell>
          <cell r="M201">
            <v>0</v>
          </cell>
          <cell r="N201">
            <v>0</v>
          </cell>
        </row>
        <row r="202">
          <cell r="D202">
            <v>12242.211804815683</v>
          </cell>
          <cell r="F202">
            <v>9392.3076923076915</v>
          </cell>
          <cell r="H202">
            <v>8842.105263157895</v>
          </cell>
          <cell r="J202">
            <v>3030.5348391220969</v>
          </cell>
          <cell r="K202">
            <v>5312.6784572767956</v>
          </cell>
          <cell r="L202">
            <v>3476.2412103132324</v>
          </cell>
          <cell r="M202">
            <v>0</v>
          </cell>
          <cell r="N202">
            <v>0</v>
          </cell>
        </row>
        <row r="204">
          <cell r="B204">
            <v>8000</v>
          </cell>
          <cell r="C204" t="str">
            <v>Purchase Tax - B S T</v>
          </cell>
          <cell r="D204">
            <v>4.2616663115278071E-2</v>
          </cell>
          <cell r="F204">
            <v>6.392499467291711E-2</v>
          </cell>
          <cell r="H204">
            <v>6.392499467291711E-2</v>
          </cell>
          <cell r="J204">
            <v>0</v>
          </cell>
          <cell r="K204">
            <v>0</v>
          </cell>
          <cell r="L204">
            <v>2.1308331557639035E-2</v>
          </cell>
          <cell r="M204">
            <v>0</v>
          </cell>
          <cell r="N204">
            <v>4.2616663115278071E-2</v>
          </cell>
        </row>
        <row r="205">
          <cell r="B205">
            <v>8005</v>
          </cell>
          <cell r="C205" t="str">
            <v>Purchase Tax - C S T</v>
          </cell>
          <cell r="D205">
            <v>6.392499467291711E-2</v>
          </cell>
          <cell r="F205">
            <v>6.392499467291711E-2</v>
          </cell>
          <cell r="H205">
            <v>6.392499467291711E-2</v>
          </cell>
          <cell r="J205">
            <v>0</v>
          </cell>
          <cell r="K205">
            <v>0</v>
          </cell>
          <cell r="L205">
            <v>6.392499467291711E-2</v>
          </cell>
          <cell r="M205">
            <v>0</v>
          </cell>
          <cell r="N205">
            <v>4.2616663115278071E-2</v>
          </cell>
        </row>
        <row r="206">
          <cell r="B206">
            <v>8010</v>
          </cell>
          <cell r="C206" t="str">
            <v>Rates and Taxes</v>
          </cell>
          <cell r="D206">
            <v>130.57745578521201</v>
          </cell>
          <cell r="F206">
            <v>143.25591306200724</v>
          </cell>
          <cell r="H206">
            <v>146.00468783294269</v>
          </cell>
          <cell r="J206">
            <v>63.924994672917109</v>
          </cell>
          <cell r="K206">
            <v>0</v>
          </cell>
          <cell r="L206">
            <v>55.231195397400384</v>
          </cell>
          <cell r="M206">
            <v>0</v>
          </cell>
          <cell r="N206">
            <v>0</v>
          </cell>
        </row>
        <row r="207">
          <cell r="B207">
            <v>8015</v>
          </cell>
          <cell r="C207" t="str">
            <v>Municipal Taxes</v>
          </cell>
          <cell r="D207">
            <v>1460.9418282548477</v>
          </cell>
          <cell r="F207">
            <v>928.76624760281265</v>
          </cell>
          <cell r="H207">
            <v>1123.4604730449605</v>
          </cell>
          <cell r="J207">
            <v>0</v>
          </cell>
          <cell r="K207">
            <v>0</v>
          </cell>
          <cell r="L207">
            <v>487.36415938632007</v>
          </cell>
          <cell r="M207">
            <v>0</v>
          </cell>
          <cell r="N207">
            <v>0</v>
          </cell>
        </row>
        <row r="208">
          <cell r="B208">
            <v>8020</v>
          </cell>
          <cell r="C208" t="str">
            <v>Water Charges</v>
          </cell>
          <cell r="D208">
            <v>3154.7411037715747</v>
          </cell>
          <cell r="F208">
            <v>6278.3933518005542</v>
          </cell>
          <cell r="H208">
            <v>10710.100149158321</v>
          </cell>
          <cell r="J208">
            <v>0</v>
          </cell>
          <cell r="K208">
            <v>20.072448327295973</v>
          </cell>
          <cell r="L208">
            <v>2142.2970381419136</v>
          </cell>
          <cell r="M208">
            <v>0</v>
          </cell>
          <cell r="N208">
            <v>0</v>
          </cell>
        </row>
        <row r="209">
          <cell r="B209">
            <v>8021</v>
          </cell>
          <cell r="C209" t="str">
            <v>Lift Operation Charges</v>
          </cell>
          <cell r="D209">
            <v>498.61495844875344</v>
          </cell>
          <cell r="F209">
            <v>306.83997443000214</v>
          </cell>
          <cell r="H209">
            <v>460.25996164500322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D210">
            <v>5244.9818879181767</v>
          </cell>
          <cell r="F210">
            <v>7657.3833368847227</v>
          </cell>
          <cell r="H210">
            <v>12439.953121670573</v>
          </cell>
          <cell r="J210">
            <v>63.924994672917109</v>
          </cell>
          <cell r="K210">
            <v>20.072448327295973</v>
          </cell>
          <cell r="L210">
            <v>2684.9776262518644</v>
          </cell>
          <cell r="M210">
            <v>0</v>
          </cell>
          <cell r="N210">
            <v>8.5233326230556142E-2</v>
          </cell>
        </row>
        <row r="212">
          <cell r="C212" t="str">
            <v>Repairs and Maintenance</v>
          </cell>
        </row>
        <row r="213">
          <cell r="B213">
            <v>8150</v>
          </cell>
          <cell r="C213" t="str">
            <v>Repairs to P&amp;M</v>
          </cell>
          <cell r="D213">
            <v>0</v>
          </cell>
          <cell r="F213">
            <v>3976.4116769656935</v>
          </cell>
          <cell r="H213">
            <v>0</v>
          </cell>
          <cell r="J213">
            <v>673.89729384189218</v>
          </cell>
          <cell r="K213">
            <v>3852.3108885574261</v>
          </cell>
          <cell r="L213">
            <v>4826.6505433624543</v>
          </cell>
          <cell r="M213">
            <v>0</v>
          </cell>
          <cell r="N213">
            <v>0</v>
          </cell>
        </row>
        <row r="214">
          <cell r="B214">
            <v>8151</v>
          </cell>
          <cell r="C214" t="str">
            <v>Repairs to P&amp;M - Import</v>
          </cell>
          <cell r="D214">
            <v>0</v>
          </cell>
          <cell r="F214">
            <v>363</v>
          </cell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B215">
            <v>8155</v>
          </cell>
          <cell r="C215" t="str">
            <v>Repairs to rental premises</v>
          </cell>
          <cell r="D215">
            <v>5528.3809929682511</v>
          </cell>
          <cell r="F215">
            <v>2182.633709780524</v>
          </cell>
          <cell r="H215">
            <v>639.44172171318985</v>
          </cell>
          <cell r="J215">
            <v>20.455998295333476</v>
          </cell>
          <cell r="K215">
            <v>228.64351161304069</v>
          </cell>
          <cell r="L215">
            <v>7777.4238227146816</v>
          </cell>
          <cell r="M215">
            <v>0</v>
          </cell>
          <cell r="N215">
            <v>0</v>
          </cell>
        </row>
        <row r="216">
          <cell r="B216">
            <v>8156</v>
          </cell>
          <cell r="C216" t="str">
            <v>Repairs to DI Water Plant</v>
          </cell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87.257617728531855</v>
          </cell>
          <cell r="L216">
            <v>0</v>
          </cell>
          <cell r="M216">
            <v>0</v>
          </cell>
          <cell r="N216">
            <v>0</v>
          </cell>
        </row>
        <row r="217">
          <cell r="B217">
            <v>8157</v>
          </cell>
          <cell r="C217" t="str">
            <v>Repairs to genetrator</v>
          </cell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B218">
            <v>8160</v>
          </cell>
          <cell r="C218" t="str">
            <v>Repairs to others</v>
          </cell>
          <cell r="D218">
            <v>3748.4338376305136</v>
          </cell>
          <cell r="F218">
            <v>9004.1711059024074</v>
          </cell>
          <cell r="H218">
            <v>4333.6138930321758</v>
          </cell>
          <cell r="J218">
            <v>865.48369912635849</v>
          </cell>
          <cell r="K218">
            <v>1126.178137651822</v>
          </cell>
          <cell r="L218">
            <v>17313.765182186235</v>
          </cell>
          <cell r="M218">
            <v>7.457916045173663</v>
          </cell>
          <cell r="N218">
            <v>11.059024078414661</v>
          </cell>
        </row>
        <row r="219">
          <cell r="B219">
            <v>9908</v>
          </cell>
          <cell r="C219" t="str">
            <v>Exch diff on  Repairs  on PM)</v>
          </cell>
        </row>
        <row r="220">
          <cell r="B220">
            <v>9960</v>
          </cell>
          <cell r="C220" t="str">
            <v>Exch diff on unrealised pay(R&amp;M PM)</v>
          </cell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D221">
            <v>9276.8148305987652</v>
          </cell>
          <cell r="F221">
            <v>15526.216492648626</v>
          </cell>
          <cell r="H221">
            <v>4973.0556147453653</v>
          </cell>
          <cell r="J221">
            <v>1559.8369912635842</v>
          </cell>
          <cell r="K221">
            <v>5294.390155550821</v>
          </cell>
          <cell r="L221">
            <v>29917.839548263371</v>
          </cell>
          <cell r="M221">
            <v>7.457916045173663</v>
          </cell>
          <cell r="N221">
            <v>11.059024078414661</v>
          </cell>
        </row>
        <row r="223">
          <cell r="C223" t="str">
            <v xml:space="preserve">Spares  </v>
          </cell>
        </row>
        <row r="224">
          <cell r="B224">
            <v>7011</v>
          </cell>
          <cell r="C224" t="str">
            <v>Spares - Local</v>
          </cell>
          <cell r="D224">
            <v>0</v>
          </cell>
          <cell r="F224">
            <v>897.63477519710204</v>
          </cell>
          <cell r="H224">
            <v>2007.6070743660771</v>
          </cell>
          <cell r="J224">
            <v>0</v>
          </cell>
          <cell r="K224">
            <v>0</v>
          </cell>
          <cell r="L224">
            <v>4726.5501811208187</v>
          </cell>
          <cell r="M224">
            <v>0</v>
          </cell>
          <cell r="N224">
            <v>0</v>
          </cell>
        </row>
        <row r="225">
          <cell r="B225">
            <v>7014</v>
          </cell>
          <cell r="C225" t="str">
            <v>Spares - Imported</v>
          </cell>
          <cell r="D225">
            <v>0</v>
          </cell>
          <cell r="F225">
            <v>12480</v>
          </cell>
          <cell r="H225">
            <v>220</v>
          </cell>
          <cell r="J225">
            <v>0</v>
          </cell>
          <cell r="K225">
            <v>0</v>
          </cell>
          <cell r="L225">
            <v>60702</v>
          </cell>
          <cell r="M225">
            <v>0</v>
          </cell>
          <cell r="N225">
            <v>0</v>
          </cell>
        </row>
        <row r="226">
          <cell r="D226">
            <v>0</v>
          </cell>
          <cell r="F226">
            <v>13377.634775197102</v>
          </cell>
          <cell r="H226">
            <v>2227.6070743660771</v>
          </cell>
          <cell r="J226">
            <v>0</v>
          </cell>
          <cell r="K226">
            <v>0</v>
          </cell>
          <cell r="L226">
            <v>65428.550181120816</v>
          </cell>
          <cell r="M226">
            <v>0</v>
          </cell>
          <cell r="N226">
            <v>0</v>
          </cell>
        </row>
        <row r="228">
          <cell r="C228" t="str">
            <v>Electricity</v>
          </cell>
        </row>
        <row r="229">
          <cell r="B229">
            <v>7700</v>
          </cell>
          <cell r="C229" t="str">
            <v>Power</v>
          </cell>
          <cell r="D229">
            <v>20337.183038568081</v>
          </cell>
          <cell r="F229">
            <v>54642.701896441511</v>
          </cell>
          <cell r="H229">
            <v>85571.212444065633</v>
          </cell>
          <cell r="J229">
            <v>6192.1585339867888</v>
          </cell>
          <cell r="K229">
            <v>8770.0404858299589</v>
          </cell>
          <cell r="L229">
            <v>67903.899424675052</v>
          </cell>
          <cell r="M229">
            <v>0</v>
          </cell>
          <cell r="N229">
            <v>0</v>
          </cell>
        </row>
        <row r="230">
          <cell r="B230">
            <v>7705</v>
          </cell>
          <cell r="C230" t="str">
            <v>Electricity Charges</v>
          </cell>
          <cell r="D230">
            <v>5570.1044108246324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D231">
            <v>25907.287449392712</v>
          </cell>
          <cell r="F231">
            <v>54642.701896441511</v>
          </cell>
          <cell r="H231">
            <v>85571.212444065633</v>
          </cell>
          <cell r="J231">
            <v>6192.1585339867888</v>
          </cell>
          <cell r="K231">
            <v>8770.0404858299589</v>
          </cell>
          <cell r="L231">
            <v>67903.899424675052</v>
          </cell>
          <cell r="M231">
            <v>0</v>
          </cell>
          <cell r="N231">
            <v>0</v>
          </cell>
        </row>
        <row r="233">
          <cell r="C233" t="str">
            <v>Insurance</v>
          </cell>
        </row>
        <row r="234">
          <cell r="B234">
            <v>7900</v>
          </cell>
          <cell r="C234" t="str">
            <v>Insurance Charges - General</v>
          </cell>
          <cell r="D234">
            <v>3903.5797997016834</v>
          </cell>
          <cell r="F234">
            <v>5932.2395056467076</v>
          </cell>
          <cell r="H234">
            <v>4327.3385893884506</v>
          </cell>
          <cell r="J234">
            <v>76.092051992329004</v>
          </cell>
          <cell r="K234">
            <v>1093.7146814404432</v>
          </cell>
          <cell r="L234">
            <v>3742.6805881099508</v>
          </cell>
          <cell r="M234">
            <v>0</v>
          </cell>
          <cell r="N234">
            <v>0</v>
          </cell>
        </row>
        <row r="235">
          <cell r="B235">
            <v>7920</v>
          </cell>
          <cell r="C235" t="str">
            <v>Insurance Charges - Export</v>
          </cell>
          <cell r="D235">
            <v>0</v>
          </cell>
          <cell r="F235">
            <v>0</v>
          </cell>
          <cell r="H235">
            <v>0</v>
          </cell>
          <cell r="J235">
            <v>289.17536756871937</v>
          </cell>
          <cell r="K235">
            <v>391.81760068186662</v>
          </cell>
          <cell r="L235">
            <v>2770.0831024930749</v>
          </cell>
          <cell r="M235">
            <v>0</v>
          </cell>
          <cell r="N235">
            <v>0</v>
          </cell>
        </row>
        <row r="236">
          <cell r="B236">
            <v>7930</v>
          </cell>
          <cell r="C236" t="str">
            <v>Insurance Charges - Import</v>
          </cell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264.86256126145321</v>
          </cell>
          <cell r="L236">
            <v>808.11847432346053</v>
          </cell>
          <cell r="M236">
            <v>0</v>
          </cell>
          <cell r="N236">
            <v>0</v>
          </cell>
        </row>
        <row r="237">
          <cell r="D237">
            <v>3903.5797997016834</v>
          </cell>
          <cell r="F237">
            <v>5932.2395056467076</v>
          </cell>
          <cell r="H237">
            <v>4327.3385893884506</v>
          </cell>
          <cell r="J237">
            <v>365.26741956104837</v>
          </cell>
          <cell r="K237">
            <v>1750.3948433837631</v>
          </cell>
          <cell r="L237">
            <v>7320.8821649264864</v>
          </cell>
          <cell r="M237">
            <v>0</v>
          </cell>
          <cell r="N237">
            <v>0</v>
          </cell>
        </row>
        <row r="239">
          <cell r="C239" t="str">
            <v>Clearing &amp; Forwarding Expenses</v>
          </cell>
        </row>
        <row r="240">
          <cell r="B240">
            <v>7610</v>
          </cell>
          <cell r="C240" t="str">
            <v>Clearing Expenses - Import</v>
          </cell>
          <cell r="D240">
            <v>10.227999147666738</v>
          </cell>
          <cell r="F240">
            <v>8738.2271468144045</v>
          </cell>
          <cell r="H240">
            <v>5483.3155763903687</v>
          </cell>
          <cell r="J240">
            <v>980.03409333049228</v>
          </cell>
          <cell r="K240">
            <v>308.97080758576601</v>
          </cell>
          <cell r="L240">
            <v>44985.041551246541</v>
          </cell>
          <cell r="M240">
            <v>0</v>
          </cell>
          <cell r="N240">
            <v>195.07777541018538</v>
          </cell>
        </row>
        <row r="241">
          <cell r="B241">
            <v>7611</v>
          </cell>
          <cell r="C241" t="str">
            <v>Clearing Expenses - Import Air India</v>
          </cell>
          <cell r="D241">
            <v>0</v>
          </cell>
          <cell r="F241">
            <v>2711.9539740038354</v>
          </cell>
          <cell r="H241">
            <v>1542.6379714468358</v>
          </cell>
          <cell r="J241">
            <v>102.70615810782016</v>
          </cell>
          <cell r="K241">
            <v>0</v>
          </cell>
          <cell r="L241">
            <v>9608.6298742808431</v>
          </cell>
          <cell r="M241">
            <v>0</v>
          </cell>
          <cell r="N241">
            <v>0</v>
          </cell>
        </row>
        <row r="242">
          <cell r="B242">
            <v>7612</v>
          </cell>
          <cell r="C242" t="str">
            <v>Clearing Expenses - Export</v>
          </cell>
          <cell r="D242">
            <v>0</v>
          </cell>
          <cell r="F242">
            <v>6093.4157255486898</v>
          </cell>
          <cell r="H242">
            <v>127.2959727253356</v>
          </cell>
          <cell r="J242">
            <v>109.20519923290007</v>
          </cell>
          <cell r="K242">
            <v>0</v>
          </cell>
          <cell r="L242">
            <v>10403.686341359471</v>
          </cell>
          <cell r="M242">
            <v>0</v>
          </cell>
          <cell r="N242">
            <v>0</v>
          </cell>
        </row>
        <row r="243">
          <cell r="B243">
            <v>7620</v>
          </cell>
          <cell r="C243" t="str">
            <v>Transport Charges</v>
          </cell>
          <cell r="D243">
            <v>78.840826763264431</v>
          </cell>
          <cell r="F243">
            <v>434.90304709141276</v>
          </cell>
          <cell r="H243">
            <v>174.19561048369914</v>
          </cell>
          <cell r="J243">
            <v>638.07798849350092</v>
          </cell>
          <cell r="K243">
            <v>0</v>
          </cell>
          <cell r="L243">
            <v>2720.2002983166417</v>
          </cell>
          <cell r="M243">
            <v>0</v>
          </cell>
          <cell r="N243">
            <v>0</v>
          </cell>
        </row>
        <row r="244">
          <cell r="B244">
            <v>7630</v>
          </cell>
          <cell r="C244" t="str">
            <v>Coolie and Cartage</v>
          </cell>
          <cell r="D244">
            <v>85.233326230556145</v>
          </cell>
          <cell r="F244">
            <v>415.51246537396122</v>
          </cell>
          <cell r="H244">
            <v>0</v>
          </cell>
          <cell r="J244">
            <v>0</v>
          </cell>
          <cell r="K244">
            <v>0</v>
          </cell>
          <cell r="L244">
            <v>1336.0323886639676</v>
          </cell>
          <cell r="M244">
            <v>0</v>
          </cell>
          <cell r="N244">
            <v>0</v>
          </cell>
        </row>
        <row r="245">
          <cell r="B245">
            <v>7640</v>
          </cell>
          <cell r="C245" t="str">
            <v>Octroi</v>
          </cell>
          <cell r="D245">
            <v>0</v>
          </cell>
          <cell r="F245">
            <v>130.08736415938631</v>
          </cell>
          <cell r="H245">
            <v>42.616663115278072</v>
          </cell>
          <cell r="J245">
            <v>0</v>
          </cell>
          <cell r="K245">
            <v>0</v>
          </cell>
          <cell r="L245">
            <v>709.16258256978483</v>
          </cell>
          <cell r="M245">
            <v>0</v>
          </cell>
          <cell r="N245">
            <v>438.99424675047942</v>
          </cell>
        </row>
        <row r="246">
          <cell r="B246">
            <v>7650</v>
          </cell>
          <cell r="C246" t="str">
            <v>Demarage Charges</v>
          </cell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  <cell r="L246">
            <v>7.6709993607500531</v>
          </cell>
          <cell r="M246">
            <v>0</v>
          </cell>
          <cell r="N246">
            <v>0</v>
          </cell>
        </row>
        <row r="247">
          <cell r="D247">
            <v>174.30215214148731</v>
          </cell>
          <cell r="F247">
            <v>18524.09972299169</v>
          </cell>
          <cell r="H247">
            <v>7370.0617941615174</v>
          </cell>
          <cell r="J247">
            <v>1830.0234391647134</v>
          </cell>
          <cell r="K247">
            <v>308.97080758576601</v>
          </cell>
          <cell r="L247">
            <v>69770.424035798002</v>
          </cell>
          <cell r="M247">
            <v>0</v>
          </cell>
          <cell r="N247">
            <v>634.0720221606648</v>
          </cell>
        </row>
        <row r="249">
          <cell r="B249">
            <v>8250</v>
          </cell>
          <cell r="C249" t="str">
            <v>Freight outward</v>
          </cell>
          <cell r="D249">
            <v>0</v>
          </cell>
          <cell r="F249">
            <v>33599.403366716389</v>
          </cell>
          <cell r="H249">
            <v>651.13999573833371</v>
          </cell>
          <cell r="J249">
            <v>4212.3801406349885</v>
          </cell>
          <cell r="K249">
            <v>5725.7291711059015</v>
          </cell>
          <cell r="L249">
            <v>7052.3758789686772</v>
          </cell>
          <cell r="M249">
            <v>0</v>
          </cell>
          <cell r="N249">
            <v>0</v>
          </cell>
        </row>
        <row r="250">
          <cell r="D250">
            <v>0</v>
          </cell>
          <cell r="F250">
            <v>33599.403366716389</v>
          </cell>
          <cell r="H250">
            <v>651.13999573833371</v>
          </cell>
          <cell r="J250">
            <v>4212.3801406349885</v>
          </cell>
          <cell r="K250">
            <v>5725.7291711059015</v>
          </cell>
          <cell r="L250">
            <v>7052.3758789686772</v>
          </cell>
          <cell r="M250">
            <v>0</v>
          </cell>
          <cell r="N250">
            <v>0</v>
          </cell>
        </row>
        <row r="252">
          <cell r="C252" t="str">
            <v>Depreciation</v>
          </cell>
        </row>
        <row r="253">
          <cell r="C253" t="str">
            <v>Depreciation on Building</v>
          </cell>
        </row>
        <row r="254">
          <cell r="B254">
            <v>8705</v>
          </cell>
          <cell r="C254" t="str">
            <v>Add Rent Building</v>
          </cell>
          <cell r="D254">
            <v>144</v>
          </cell>
          <cell r="F254">
            <v>0</v>
          </cell>
          <cell r="H254">
            <v>888</v>
          </cell>
          <cell r="J254">
            <v>0</v>
          </cell>
          <cell r="K254">
            <v>0</v>
          </cell>
          <cell r="L254">
            <v>243</v>
          </cell>
          <cell r="M254">
            <v>0</v>
          </cell>
          <cell r="N254">
            <v>0</v>
          </cell>
        </row>
        <row r="255">
          <cell r="B255">
            <v>8701</v>
          </cell>
          <cell r="C255" t="str">
            <v>Building</v>
          </cell>
          <cell r="D255">
            <v>0</v>
          </cell>
          <cell r="F255">
            <v>0</v>
          </cell>
          <cell r="H255">
            <v>0</v>
          </cell>
          <cell r="J255">
            <v>12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D256">
            <v>144</v>
          </cell>
          <cell r="F256">
            <v>0</v>
          </cell>
          <cell r="H256">
            <v>888</v>
          </cell>
          <cell r="J256">
            <v>12</v>
          </cell>
          <cell r="K256">
            <v>0</v>
          </cell>
          <cell r="L256">
            <v>243</v>
          </cell>
          <cell r="M256">
            <v>0</v>
          </cell>
          <cell r="N256">
            <v>0</v>
          </cell>
        </row>
        <row r="258">
          <cell r="C258" t="str">
            <v>Depreciation on Plant and Machinery</v>
          </cell>
        </row>
        <row r="259">
          <cell r="B259">
            <v>8710</v>
          </cell>
          <cell r="C259" t="str">
            <v>Plant and Machinery - Local</v>
          </cell>
          <cell r="D259">
            <v>0</v>
          </cell>
          <cell r="F259">
            <v>11979</v>
          </cell>
          <cell r="H259">
            <v>20178</v>
          </cell>
          <cell r="J259">
            <v>18080.849999999999</v>
          </cell>
          <cell r="K259">
            <v>10980</v>
          </cell>
          <cell r="L259">
            <v>5435</v>
          </cell>
          <cell r="M259">
            <v>0</v>
          </cell>
          <cell r="N259">
            <v>0</v>
          </cell>
        </row>
        <row r="260">
          <cell r="B260">
            <v>8711</v>
          </cell>
          <cell r="C260" t="str">
            <v>Plant and Machinery - Imported</v>
          </cell>
          <cell r="D260">
            <v>0</v>
          </cell>
          <cell r="F260">
            <v>1803220</v>
          </cell>
          <cell r="H260">
            <v>1091771</v>
          </cell>
          <cell r="J260">
            <v>18046.04</v>
          </cell>
          <cell r="K260">
            <v>164077</v>
          </cell>
          <cell r="L260">
            <v>316271</v>
          </cell>
          <cell r="M260">
            <v>0</v>
          </cell>
          <cell r="N260">
            <v>0</v>
          </cell>
        </row>
        <row r="261">
          <cell r="B261">
            <v>8715</v>
          </cell>
          <cell r="C261" t="str">
            <v>Tools and Equipment - Local</v>
          </cell>
          <cell r="D261">
            <v>0</v>
          </cell>
          <cell r="F261">
            <v>725</v>
          </cell>
          <cell r="H261">
            <v>154</v>
          </cell>
          <cell r="J261">
            <v>529.78</v>
          </cell>
          <cell r="K261">
            <v>3156</v>
          </cell>
          <cell r="L261">
            <v>565</v>
          </cell>
          <cell r="M261">
            <v>0</v>
          </cell>
          <cell r="N261">
            <v>0</v>
          </cell>
        </row>
        <row r="262">
          <cell r="B262">
            <v>8716</v>
          </cell>
          <cell r="C262" t="str">
            <v>Tools and Equipment - Imported</v>
          </cell>
          <cell r="D262">
            <v>0</v>
          </cell>
          <cell r="F262">
            <v>135276</v>
          </cell>
          <cell r="H262">
            <v>94726</v>
          </cell>
          <cell r="J262">
            <v>843.29</v>
          </cell>
          <cell r="K262">
            <v>4647</v>
          </cell>
          <cell r="L262">
            <v>16068</v>
          </cell>
          <cell r="M262">
            <v>0</v>
          </cell>
          <cell r="N262">
            <v>0</v>
          </cell>
        </row>
        <row r="263">
          <cell r="B263">
            <v>8720</v>
          </cell>
          <cell r="C263" t="str">
            <v>Electrical Installation</v>
          </cell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852</v>
          </cell>
          <cell r="L263">
            <v>4415</v>
          </cell>
          <cell r="M263">
            <v>0</v>
          </cell>
          <cell r="N263">
            <v>0</v>
          </cell>
        </row>
        <row r="264">
          <cell r="B264">
            <v>8725</v>
          </cell>
          <cell r="C264" t="str">
            <v>Misc. Equipment - (Local)</v>
          </cell>
          <cell r="D264">
            <v>111</v>
          </cell>
          <cell r="F264">
            <v>7693</v>
          </cell>
          <cell r="H264">
            <v>1082</v>
          </cell>
          <cell r="J264">
            <v>0</v>
          </cell>
          <cell r="K264">
            <v>0</v>
          </cell>
          <cell r="L264">
            <v>2133</v>
          </cell>
          <cell r="M264">
            <v>0</v>
          </cell>
          <cell r="N264">
            <v>0</v>
          </cell>
        </row>
        <row r="265">
          <cell r="B265">
            <v>8726</v>
          </cell>
          <cell r="C265" t="str">
            <v>Misc. Equipment - (Imported)</v>
          </cell>
          <cell r="D265">
            <v>0</v>
          </cell>
          <cell r="F265">
            <v>5867</v>
          </cell>
          <cell r="H265">
            <v>2052</v>
          </cell>
          <cell r="J265">
            <v>0</v>
          </cell>
          <cell r="K265">
            <v>0</v>
          </cell>
          <cell r="L265">
            <v>2020</v>
          </cell>
          <cell r="M265">
            <v>0</v>
          </cell>
          <cell r="N265">
            <v>0</v>
          </cell>
        </row>
        <row r="266">
          <cell r="B266">
            <v>8727</v>
          </cell>
          <cell r="C266" t="str">
            <v>Jigs and fixtures (Imported)</v>
          </cell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2689</v>
          </cell>
          <cell r="L266">
            <v>0</v>
          </cell>
          <cell r="M266">
            <v>0</v>
          </cell>
          <cell r="N266">
            <v>0</v>
          </cell>
        </row>
        <row r="267">
          <cell r="B267">
            <v>8728</v>
          </cell>
          <cell r="C267" t="str">
            <v>Jigs and fixtures (Local)</v>
          </cell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1258</v>
          </cell>
          <cell r="L267">
            <v>0</v>
          </cell>
          <cell r="M267">
            <v>0</v>
          </cell>
          <cell r="N267">
            <v>0</v>
          </cell>
        </row>
        <row r="268">
          <cell r="B268">
            <v>8730</v>
          </cell>
          <cell r="C268" t="str">
            <v>Air Conditioner</v>
          </cell>
          <cell r="D268">
            <v>0</v>
          </cell>
          <cell r="F268">
            <v>1119</v>
          </cell>
          <cell r="H268">
            <v>8200</v>
          </cell>
          <cell r="J268">
            <v>366.02</v>
          </cell>
          <cell r="K268">
            <v>0</v>
          </cell>
          <cell r="L268">
            <v>3570</v>
          </cell>
          <cell r="M268">
            <v>0</v>
          </cell>
          <cell r="N268">
            <v>0</v>
          </cell>
        </row>
        <row r="269">
          <cell r="B269">
            <v>8735</v>
          </cell>
          <cell r="C269" t="str">
            <v>Fire Extinguisher</v>
          </cell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B270">
            <v>8752</v>
          </cell>
          <cell r="C270" t="str">
            <v>Computer (Local-P&amp;M Group)</v>
          </cell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  <cell r="L270">
            <v>614</v>
          </cell>
          <cell r="M270">
            <v>0</v>
          </cell>
          <cell r="N270">
            <v>0</v>
          </cell>
        </row>
        <row r="271">
          <cell r="B271">
            <v>8792</v>
          </cell>
          <cell r="C271" t="str">
            <v>USGAAP-One time</v>
          </cell>
          <cell r="D271">
            <v>0</v>
          </cell>
          <cell r="F271">
            <v>0</v>
          </cell>
        </row>
        <row r="272">
          <cell r="B272">
            <v>8791</v>
          </cell>
          <cell r="C272" t="str">
            <v>USGAAP</v>
          </cell>
          <cell r="D272">
            <v>319.62497336458557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D273">
            <v>430.62497336458557</v>
          </cell>
          <cell r="F273">
            <v>1965879</v>
          </cell>
          <cell r="H273">
            <v>1218163</v>
          </cell>
          <cell r="J273">
            <v>37865.980000000003</v>
          </cell>
          <cell r="K273">
            <v>187659</v>
          </cell>
          <cell r="L273">
            <v>351091</v>
          </cell>
          <cell r="M273">
            <v>0</v>
          </cell>
          <cell r="N273">
            <v>0</v>
          </cell>
        </row>
        <row r="275">
          <cell r="C275" t="str">
            <v>Depreciation on Furniture and Fixtures</v>
          </cell>
        </row>
        <row r="276">
          <cell r="B276">
            <v>8740</v>
          </cell>
          <cell r="C276" t="str">
            <v>Furniture and Fixtures(Local)</v>
          </cell>
          <cell r="D276">
            <v>687.82</v>
          </cell>
          <cell r="F276">
            <v>15134</v>
          </cell>
          <cell r="H276">
            <v>12214</v>
          </cell>
          <cell r="J276">
            <v>1927.92</v>
          </cell>
          <cell r="K276">
            <v>4498</v>
          </cell>
          <cell r="L276">
            <v>2073</v>
          </cell>
          <cell r="M276">
            <v>0</v>
          </cell>
          <cell r="N276">
            <v>0</v>
          </cell>
        </row>
        <row r="277">
          <cell r="B277">
            <v>8741</v>
          </cell>
          <cell r="C277" t="str">
            <v>Furniture and Fixtures(Imported)</v>
          </cell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  <cell r="L277">
            <v>252</v>
          </cell>
          <cell r="M277">
            <v>0</v>
          </cell>
          <cell r="N277">
            <v>0</v>
          </cell>
        </row>
        <row r="278">
          <cell r="D278">
            <v>687.82</v>
          </cell>
          <cell r="F278">
            <v>15134</v>
          </cell>
          <cell r="H278">
            <v>12214</v>
          </cell>
          <cell r="J278">
            <v>1927.92</v>
          </cell>
          <cell r="K278">
            <v>4498</v>
          </cell>
          <cell r="L278">
            <v>2325</v>
          </cell>
          <cell r="M278">
            <v>0</v>
          </cell>
          <cell r="N278">
            <v>0</v>
          </cell>
        </row>
        <row r="280">
          <cell r="C280" t="str">
            <v>Deprn on Factory and Office Equipment</v>
          </cell>
        </row>
        <row r="281">
          <cell r="B281">
            <v>8745</v>
          </cell>
          <cell r="C281" t="str">
            <v>Office Equipment - Local</v>
          </cell>
          <cell r="D281">
            <v>747.24</v>
          </cell>
          <cell r="F281">
            <v>23997</v>
          </cell>
          <cell r="H281">
            <v>14699</v>
          </cell>
          <cell r="J281">
            <v>1529.07</v>
          </cell>
          <cell r="K281">
            <v>81</v>
          </cell>
          <cell r="L281">
            <v>1131</v>
          </cell>
          <cell r="M281">
            <v>0</v>
          </cell>
          <cell r="N281">
            <v>0</v>
          </cell>
        </row>
        <row r="282">
          <cell r="B282">
            <v>8747</v>
          </cell>
          <cell r="C282" t="str">
            <v>Air Conditoner - Office</v>
          </cell>
          <cell r="D282">
            <v>441</v>
          </cell>
          <cell r="F282">
            <v>231</v>
          </cell>
          <cell r="H282">
            <v>0</v>
          </cell>
          <cell r="J282">
            <v>0</v>
          </cell>
          <cell r="K282">
            <v>9</v>
          </cell>
          <cell r="L282">
            <v>352.67</v>
          </cell>
          <cell r="M282">
            <v>0</v>
          </cell>
          <cell r="N282">
            <v>0</v>
          </cell>
        </row>
        <row r="283">
          <cell r="B283">
            <v>8746</v>
          </cell>
          <cell r="C283" t="str">
            <v>Office Equipment - Imported</v>
          </cell>
          <cell r="D283">
            <v>0</v>
          </cell>
          <cell r="F283">
            <v>0</v>
          </cell>
          <cell r="H283">
            <v>249</v>
          </cell>
          <cell r="J283">
            <v>0</v>
          </cell>
          <cell r="K283">
            <v>0</v>
          </cell>
          <cell r="L283">
            <v>483</v>
          </cell>
          <cell r="M283">
            <v>0</v>
          </cell>
          <cell r="N283">
            <v>0</v>
          </cell>
        </row>
        <row r="284">
          <cell r="B284">
            <v>8748</v>
          </cell>
          <cell r="C284" t="str">
            <v>Fire Extinguisher (Office)</v>
          </cell>
          <cell r="D284">
            <v>0</v>
          </cell>
          <cell r="F284">
            <v>0</v>
          </cell>
          <cell r="H284">
            <v>105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B285">
            <v>8750</v>
          </cell>
          <cell r="C285" t="str">
            <v>Computers - Local</v>
          </cell>
          <cell r="D285">
            <v>277.67</v>
          </cell>
          <cell r="F285">
            <v>5044</v>
          </cell>
          <cell r="H285">
            <v>11129</v>
          </cell>
          <cell r="J285">
            <v>279</v>
          </cell>
          <cell r="K285">
            <v>138</v>
          </cell>
          <cell r="L285">
            <v>3005.74</v>
          </cell>
          <cell r="M285">
            <v>0</v>
          </cell>
          <cell r="N285">
            <v>0</v>
          </cell>
        </row>
        <row r="286">
          <cell r="B286">
            <v>8751</v>
          </cell>
          <cell r="C286" t="str">
            <v>Computers - Imported</v>
          </cell>
          <cell r="D286">
            <v>0</v>
          </cell>
          <cell r="F286">
            <v>201</v>
          </cell>
          <cell r="H286">
            <v>9325</v>
          </cell>
          <cell r="J286">
            <v>0</v>
          </cell>
          <cell r="K286">
            <v>1062</v>
          </cell>
          <cell r="L286">
            <v>2811</v>
          </cell>
          <cell r="M286">
            <v>0</v>
          </cell>
          <cell r="N286">
            <v>0</v>
          </cell>
        </row>
        <row r="287">
          <cell r="B287">
            <v>8755</v>
          </cell>
          <cell r="C287" t="str">
            <v xml:space="preserve">Computers - Software (Local) </v>
          </cell>
          <cell r="D287">
            <v>0</v>
          </cell>
          <cell r="F287">
            <v>0</v>
          </cell>
          <cell r="H287">
            <v>1716</v>
          </cell>
          <cell r="J287">
            <v>0</v>
          </cell>
          <cell r="K287">
            <v>0</v>
          </cell>
          <cell r="L287">
            <v>210</v>
          </cell>
          <cell r="M287">
            <v>0</v>
          </cell>
          <cell r="N287">
            <v>0</v>
          </cell>
        </row>
        <row r="288">
          <cell r="B288">
            <v>8760</v>
          </cell>
          <cell r="C288" t="str">
            <v>Typewriter</v>
          </cell>
          <cell r="D288">
            <v>0</v>
          </cell>
          <cell r="F288">
            <v>169</v>
          </cell>
          <cell r="H288">
            <v>305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B289">
            <v>8765</v>
          </cell>
          <cell r="C289" t="str">
            <v>Water Cooler</v>
          </cell>
          <cell r="D289">
            <v>0</v>
          </cell>
          <cell r="F289">
            <v>837</v>
          </cell>
          <cell r="H289">
            <v>1660</v>
          </cell>
          <cell r="J289">
            <v>0</v>
          </cell>
          <cell r="K289">
            <v>60</v>
          </cell>
          <cell r="L289">
            <v>0</v>
          </cell>
          <cell r="M289">
            <v>0</v>
          </cell>
          <cell r="N289">
            <v>0</v>
          </cell>
        </row>
        <row r="290">
          <cell r="B290">
            <v>8770</v>
          </cell>
          <cell r="C290" t="str">
            <v>Xerox Machine</v>
          </cell>
          <cell r="D290">
            <v>0</v>
          </cell>
          <cell r="F290">
            <v>0</v>
          </cell>
          <cell r="H290">
            <v>952</v>
          </cell>
          <cell r="J290">
            <v>0</v>
          </cell>
          <cell r="K290">
            <v>2013</v>
          </cell>
          <cell r="L290">
            <v>0</v>
          </cell>
          <cell r="M290">
            <v>0</v>
          </cell>
          <cell r="N290">
            <v>0</v>
          </cell>
        </row>
        <row r="291">
          <cell r="B291">
            <v>8775</v>
          </cell>
          <cell r="C291" t="str">
            <v>Fax Machine</v>
          </cell>
          <cell r="D291">
            <v>0</v>
          </cell>
          <cell r="F291">
            <v>0</v>
          </cell>
          <cell r="H291">
            <v>1831</v>
          </cell>
          <cell r="J291">
            <v>0</v>
          </cell>
          <cell r="K291">
            <v>0</v>
          </cell>
          <cell r="L291">
            <v>45</v>
          </cell>
          <cell r="M291">
            <v>0</v>
          </cell>
          <cell r="N291">
            <v>0</v>
          </cell>
        </row>
        <row r="292">
          <cell r="D292">
            <v>1465.91</v>
          </cell>
          <cell r="F292">
            <v>30479</v>
          </cell>
          <cell r="H292">
            <v>41971</v>
          </cell>
          <cell r="J292">
            <v>1808.07</v>
          </cell>
          <cell r="K292">
            <v>3363</v>
          </cell>
          <cell r="L292">
            <v>8038.41</v>
          </cell>
          <cell r="M292">
            <v>0</v>
          </cell>
          <cell r="N292">
            <v>0</v>
          </cell>
        </row>
        <row r="294">
          <cell r="C294" t="str">
            <v>Depreciation on Vehicles</v>
          </cell>
        </row>
        <row r="295">
          <cell r="B295">
            <v>8780</v>
          </cell>
          <cell r="C295" t="str">
            <v>Motor Car</v>
          </cell>
          <cell r="D295">
            <v>15183</v>
          </cell>
          <cell r="F295">
            <v>17528</v>
          </cell>
          <cell r="H295">
            <v>21343</v>
          </cell>
          <cell r="J295">
            <v>1840.84</v>
          </cell>
          <cell r="K295">
            <v>5872</v>
          </cell>
          <cell r="L295">
            <v>0</v>
          </cell>
          <cell r="M295">
            <v>0</v>
          </cell>
          <cell r="N295">
            <v>0</v>
          </cell>
        </row>
        <row r="296">
          <cell r="B296">
            <v>8785</v>
          </cell>
          <cell r="C296" t="str">
            <v>Scooter</v>
          </cell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D297">
            <v>15183</v>
          </cell>
          <cell r="F297">
            <v>17528</v>
          </cell>
          <cell r="H297">
            <v>21343</v>
          </cell>
          <cell r="J297">
            <v>1840.84</v>
          </cell>
          <cell r="K297">
            <v>5872</v>
          </cell>
          <cell r="L297">
            <v>0</v>
          </cell>
          <cell r="M297">
            <v>0</v>
          </cell>
          <cell r="N297">
            <v>0</v>
          </cell>
        </row>
        <row r="299">
          <cell r="C299" t="str">
            <v>Total Depreciation</v>
          </cell>
          <cell r="D299">
            <v>17911.354973364585</v>
          </cell>
          <cell r="F299">
            <v>2029020</v>
          </cell>
          <cell r="H299">
            <v>1294579</v>
          </cell>
          <cell r="J299">
            <v>43454.81</v>
          </cell>
          <cell r="K299">
            <v>201392</v>
          </cell>
          <cell r="L299">
            <v>361697.41</v>
          </cell>
          <cell r="M299">
            <v>0</v>
          </cell>
          <cell r="N299">
            <v>0</v>
          </cell>
        </row>
        <row r="301">
          <cell r="C301" t="str">
            <v>Legal and Professional Fees</v>
          </cell>
        </row>
        <row r="302">
          <cell r="B302">
            <v>8420</v>
          </cell>
          <cell r="C302" t="str">
            <v>Legal and Professional Fees</v>
          </cell>
          <cell r="D302">
            <v>234.3916471340294</v>
          </cell>
          <cell r="F302">
            <v>0</v>
          </cell>
          <cell r="H302">
            <v>0</v>
          </cell>
          <cell r="J302">
            <v>21.308331557639036</v>
          </cell>
          <cell r="K302">
            <v>142.76582143618154</v>
          </cell>
          <cell r="L302">
            <v>0</v>
          </cell>
          <cell r="M302">
            <v>0</v>
          </cell>
          <cell r="N302">
            <v>0</v>
          </cell>
        </row>
        <row r="303">
          <cell r="B303">
            <v>7842</v>
          </cell>
          <cell r="C303" t="str">
            <v>Service Charges - Import</v>
          </cell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B304">
            <v>8350</v>
          </cell>
          <cell r="C304" t="str">
            <v>Legal Fees - Local</v>
          </cell>
          <cell r="D304">
            <v>7830.8118474323464</v>
          </cell>
          <cell r="F304">
            <v>0</v>
          </cell>
          <cell r="H304">
            <v>0</v>
          </cell>
          <cell r="J304">
            <v>85.233326230556145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B305">
            <v>8351</v>
          </cell>
          <cell r="C305" t="str">
            <v>Professional Chgs - Local</v>
          </cell>
          <cell r="D305">
            <v>6448.3272959727256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1159.1732367355637</v>
          </cell>
        </row>
        <row r="306">
          <cell r="B306">
            <v>8353</v>
          </cell>
          <cell r="C306" t="str">
            <v>Professional Chgs - Foreign</v>
          </cell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D307">
            <v>14513.530790539102</v>
          </cell>
          <cell r="F307">
            <v>0</v>
          </cell>
          <cell r="H307">
            <v>0</v>
          </cell>
          <cell r="J307">
            <v>106.54165778819518</v>
          </cell>
          <cell r="K307">
            <v>142.76582143618154</v>
          </cell>
          <cell r="L307">
            <v>0</v>
          </cell>
          <cell r="M307">
            <v>0</v>
          </cell>
          <cell r="N307">
            <v>1159.1732367355637</v>
          </cell>
        </row>
        <row r="308">
          <cell r="C308" t="str">
            <v>Payment to Auditors</v>
          </cell>
        </row>
        <row r="309">
          <cell r="B309">
            <v>8100</v>
          </cell>
          <cell r="C309" t="str">
            <v>Audit Fees</v>
          </cell>
          <cell r="D309">
            <v>12784.998934583422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B310">
            <v>8125</v>
          </cell>
          <cell r="C310" t="str">
            <v>Re-imbursemnt of Expenses</v>
          </cell>
          <cell r="D310">
            <v>38.035371830385678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B311">
            <v>8110</v>
          </cell>
          <cell r="C311" t="str">
            <v>Out of Pocket Expenses</v>
          </cell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B312">
            <v>8115</v>
          </cell>
          <cell r="C312" t="str">
            <v>Auditor's other Exp</v>
          </cell>
          <cell r="D312">
            <v>0</v>
          </cell>
          <cell r="F312">
            <v>0</v>
          </cell>
          <cell r="H312">
            <v>0</v>
          </cell>
          <cell r="J312">
            <v>14.063498828041764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D313">
            <v>12823.034306413807</v>
          </cell>
          <cell r="F313">
            <v>0</v>
          </cell>
          <cell r="H313">
            <v>0</v>
          </cell>
          <cell r="J313">
            <v>14.063498828041764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5">
          <cell r="C315" t="str">
            <v>Bank Charges</v>
          </cell>
        </row>
        <row r="316">
          <cell r="B316">
            <v>8500</v>
          </cell>
          <cell r="C316" t="str">
            <v>Bank Charges - General</v>
          </cell>
          <cell r="D316">
            <v>65.352652887278921</v>
          </cell>
          <cell r="F316">
            <v>108.19880673343278</v>
          </cell>
          <cell r="H316">
            <v>56.403153633070531</v>
          </cell>
          <cell r="J316">
            <v>75.23758789686768</v>
          </cell>
          <cell r="K316">
            <v>2246.0975921585341</v>
          </cell>
          <cell r="L316">
            <v>682.85446409546137</v>
          </cell>
          <cell r="M316">
            <v>0</v>
          </cell>
          <cell r="N316">
            <v>9.8870658427445139</v>
          </cell>
        </row>
        <row r="317">
          <cell r="B317">
            <v>8501</v>
          </cell>
          <cell r="C317" t="str">
            <v>Bank Charges - Import</v>
          </cell>
          <cell r="D317">
            <v>0</v>
          </cell>
          <cell r="F317">
            <v>315.80183251651397</v>
          </cell>
          <cell r="H317">
            <v>123.58832303430641</v>
          </cell>
          <cell r="J317">
            <v>0</v>
          </cell>
          <cell r="K317">
            <v>0</v>
          </cell>
          <cell r="L317">
            <v>8580.3353931387173</v>
          </cell>
          <cell r="M317">
            <v>0</v>
          </cell>
          <cell r="N317">
            <v>17.044534412955464</v>
          </cell>
        </row>
        <row r="318">
          <cell r="B318">
            <v>8502</v>
          </cell>
          <cell r="C318" t="str">
            <v>Bank Charges - Export</v>
          </cell>
          <cell r="D318">
            <v>0</v>
          </cell>
          <cell r="F318">
            <v>991.0958874920093</v>
          </cell>
          <cell r="H318">
            <v>242.02002983166417</v>
          </cell>
          <cell r="J318">
            <v>73.46047304496058</v>
          </cell>
          <cell r="K318">
            <v>0</v>
          </cell>
          <cell r="L318">
            <v>16469.364372469638</v>
          </cell>
          <cell r="M318">
            <v>0</v>
          </cell>
          <cell r="N318">
            <v>91.838909013424257</v>
          </cell>
        </row>
        <row r="319">
          <cell r="B319">
            <v>8503</v>
          </cell>
          <cell r="C319" t="str">
            <v>Bank Charges - L.C</v>
          </cell>
          <cell r="D319">
            <v>0</v>
          </cell>
          <cell r="F319">
            <v>210.270615810782</v>
          </cell>
          <cell r="H319">
            <v>0</v>
          </cell>
          <cell r="J319">
            <v>0</v>
          </cell>
          <cell r="K319">
            <v>0</v>
          </cell>
          <cell r="L319">
            <v>3824.5045812912849</v>
          </cell>
          <cell r="M319">
            <v>0</v>
          </cell>
          <cell r="N319">
            <v>0</v>
          </cell>
        </row>
        <row r="320">
          <cell r="B320">
            <v>8520</v>
          </cell>
          <cell r="C320" t="str">
            <v>Bank Commission / Proessing fees</v>
          </cell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D321">
            <v>65.352652887278921</v>
          </cell>
          <cell r="F321">
            <v>1625.367142552738</v>
          </cell>
          <cell r="H321">
            <v>422.01150649904116</v>
          </cell>
          <cell r="J321">
            <v>148.69806094182826</v>
          </cell>
          <cell r="K321">
            <v>2246.0975921585341</v>
          </cell>
          <cell r="L321">
            <v>29557.058810995099</v>
          </cell>
          <cell r="M321">
            <v>0</v>
          </cell>
          <cell r="N321">
            <v>118.77050926912423</v>
          </cell>
        </row>
        <row r="323">
          <cell r="C323" t="str">
            <v>Miscllaneous Expenses</v>
          </cell>
        </row>
        <row r="324">
          <cell r="B324">
            <v>7205</v>
          </cell>
          <cell r="C324" t="str">
            <v>Custom Duty</v>
          </cell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14.894523758789687</v>
          </cell>
          <cell r="L324">
            <v>0</v>
          </cell>
          <cell r="M324">
            <v>0</v>
          </cell>
          <cell r="N324">
            <v>1365.5657362028553</v>
          </cell>
        </row>
        <row r="325">
          <cell r="B325">
            <v>7206</v>
          </cell>
          <cell r="C325" t="str">
            <v>Penalty paid for Customs</v>
          </cell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B326">
            <v>7200</v>
          </cell>
          <cell r="C326" t="str">
            <v>Excise Duty</v>
          </cell>
          <cell r="D326">
            <v>0</v>
          </cell>
          <cell r="F326">
            <v>0</v>
          </cell>
          <cell r="H326">
            <v>0</v>
          </cell>
          <cell r="J326">
            <v>4021.3722565523121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</row>
        <row r="327">
          <cell r="B327">
            <v>7299</v>
          </cell>
          <cell r="C327" t="str">
            <v>Purchase Tax Dummy A/C</v>
          </cell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</row>
        <row r="328">
          <cell r="B328">
            <v>7560</v>
          </cell>
          <cell r="C328" t="str">
            <v>Leave and License Fees</v>
          </cell>
          <cell r="D328">
            <v>3330.4922224589814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</row>
        <row r="329">
          <cell r="B329">
            <v>7660</v>
          </cell>
          <cell r="C329" t="str">
            <v>Warehousing charges</v>
          </cell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534.45557212870233</v>
          </cell>
          <cell r="L329">
            <v>2.5569997869166845</v>
          </cell>
          <cell r="M329">
            <v>0</v>
          </cell>
          <cell r="N329">
            <v>0</v>
          </cell>
        </row>
        <row r="330">
          <cell r="B330">
            <v>7850</v>
          </cell>
          <cell r="C330" t="str">
            <v>Printing and Stationery</v>
          </cell>
          <cell r="D330">
            <v>2820.8710845940764</v>
          </cell>
          <cell r="F330">
            <v>3669.1561900703177</v>
          </cell>
          <cell r="H330">
            <v>1964.5216279565311</v>
          </cell>
          <cell r="J330">
            <v>434.29043255913064</v>
          </cell>
          <cell r="K330">
            <v>804.61367994885995</v>
          </cell>
          <cell r="L330">
            <v>6442.0413381632216</v>
          </cell>
          <cell r="M330">
            <v>65.65096952908587</v>
          </cell>
          <cell r="N330">
            <v>6.7547411037715746</v>
          </cell>
        </row>
        <row r="331">
          <cell r="B331">
            <v>8030</v>
          </cell>
          <cell r="C331" t="str">
            <v>Income Tax paid for earlier year</v>
          </cell>
          <cell r="D331">
            <v>317.74984018751331</v>
          </cell>
          <cell r="F331">
            <v>0</v>
          </cell>
          <cell r="H331">
            <v>103.85680801193267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B332">
            <v>8455</v>
          </cell>
          <cell r="C332" t="str">
            <v>Recruitment Expenses</v>
          </cell>
          <cell r="D332">
            <v>9421.159173236736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1185.1694012358832</v>
          </cell>
          <cell r="N332">
            <v>0</v>
          </cell>
        </row>
        <row r="333">
          <cell r="B333">
            <v>8405</v>
          </cell>
          <cell r="C333" t="str">
            <v>Motor Car Expenses</v>
          </cell>
          <cell r="D333">
            <v>11479.011506499042</v>
          </cell>
          <cell r="F333">
            <v>32.878755593437035</v>
          </cell>
          <cell r="H333">
            <v>220.11506499041124</v>
          </cell>
          <cell r="J333">
            <v>572.49094395908799</v>
          </cell>
          <cell r="K333">
            <v>1376.4231834647348</v>
          </cell>
          <cell r="L333">
            <v>184.74323460473045</v>
          </cell>
          <cell r="M333">
            <v>21.308331557639036</v>
          </cell>
          <cell r="N333">
            <v>0</v>
          </cell>
        </row>
        <row r="334">
          <cell r="B334">
            <v>8031</v>
          </cell>
          <cell r="C334" t="str">
            <v>Income Tax Appeal Fees</v>
          </cell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</row>
        <row r="335">
          <cell r="B335">
            <v>8060</v>
          </cell>
          <cell r="C335" t="str">
            <v>Guest House Expenses</v>
          </cell>
          <cell r="D335">
            <v>9261.964628169615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  <cell r="L335">
            <v>142.33965480502877</v>
          </cell>
          <cell r="M335">
            <v>0</v>
          </cell>
          <cell r="N335">
            <v>0</v>
          </cell>
        </row>
        <row r="336">
          <cell r="B336">
            <v>8061</v>
          </cell>
          <cell r="C336" t="str">
            <v>Guest House Expenses-Rent</v>
          </cell>
          <cell r="D336">
            <v>4794.3746004687837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B337">
            <v>8400</v>
          </cell>
          <cell r="C337" t="str">
            <v>Miscllaneous Expenses</v>
          </cell>
          <cell r="D337">
            <v>1015.7112721073941</v>
          </cell>
          <cell r="F337">
            <v>1006.5842744513104</v>
          </cell>
          <cell r="H337">
            <v>284.93500958874921</v>
          </cell>
          <cell r="J337">
            <v>175.12252290645642</v>
          </cell>
          <cell r="K337">
            <v>653.33688472192637</v>
          </cell>
          <cell r="L337">
            <v>784.99893458342217</v>
          </cell>
          <cell r="M337">
            <v>142.79778393351802</v>
          </cell>
          <cell r="N337">
            <v>0</v>
          </cell>
        </row>
        <row r="338">
          <cell r="B338">
            <v>8409</v>
          </cell>
          <cell r="C338" t="str">
            <v>Factory Expenses</v>
          </cell>
          <cell r="D338">
            <v>0</v>
          </cell>
          <cell r="F338">
            <v>0</v>
          </cell>
          <cell r="H338">
            <v>0</v>
          </cell>
          <cell r="J338">
            <v>16.759002770083104</v>
          </cell>
          <cell r="K338">
            <v>0</v>
          </cell>
          <cell r="L338">
            <v>0</v>
          </cell>
          <cell r="M338">
            <v>9.1625825697847851</v>
          </cell>
          <cell r="N338">
            <v>0</v>
          </cell>
        </row>
        <row r="339">
          <cell r="B339">
            <v>8410</v>
          </cell>
          <cell r="C339" t="str">
            <v>Entertainment Expenses</v>
          </cell>
          <cell r="D339">
            <v>1159.5780950351589</v>
          </cell>
          <cell r="F339">
            <v>476.21990198167487</v>
          </cell>
          <cell r="H339">
            <v>290.13424248881313</v>
          </cell>
          <cell r="J339">
            <v>0</v>
          </cell>
          <cell r="K339">
            <v>0</v>
          </cell>
          <cell r="L339">
            <v>84.01875133177073</v>
          </cell>
          <cell r="M339">
            <v>0</v>
          </cell>
          <cell r="N339">
            <v>16.194331983805668</v>
          </cell>
        </row>
        <row r="340">
          <cell r="B340">
            <v>8412</v>
          </cell>
          <cell r="C340" t="str">
            <v>Watch and ward expennses</v>
          </cell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846.98487108459403</v>
          </cell>
          <cell r="L340">
            <v>0</v>
          </cell>
          <cell r="M340">
            <v>0</v>
          </cell>
          <cell r="N340">
            <v>0</v>
          </cell>
        </row>
        <row r="341">
          <cell r="B341">
            <v>8415</v>
          </cell>
          <cell r="C341" t="str">
            <v>Books and Periodicals</v>
          </cell>
          <cell r="D341">
            <v>420.73300660558277</v>
          </cell>
          <cell r="F341">
            <v>5.881099509908374</v>
          </cell>
          <cell r="H341">
            <v>0</v>
          </cell>
          <cell r="J341">
            <v>59.578095035158746</v>
          </cell>
          <cell r="K341">
            <v>119.41189004900916</v>
          </cell>
          <cell r="L341">
            <v>59.045386746217773</v>
          </cell>
          <cell r="M341">
            <v>0</v>
          </cell>
          <cell r="N341">
            <v>0</v>
          </cell>
        </row>
        <row r="342">
          <cell r="B342">
            <v>8418</v>
          </cell>
          <cell r="C342" t="str">
            <v>Filing/Registration/Application Fees</v>
          </cell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</row>
        <row r="343">
          <cell r="B343">
            <v>8419</v>
          </cell>
          <cell r="C343" t="str">
            <v>Stamp Duty</v>
          </cell>
          <cell r="D343">
            <v>66.908161090986582</v>
          </cell>
          <cell r="F343">
            <v>4.7943746004687835</v>
          </cell>
          <cell r="H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752.18410398465801</v>
          </cell>
          <cell r="N343">
            <v>0</v>
          </cell>
        </row>
        <row r="344">
          <cell r="B344">
            <v>8424</v>
          </cell>
          <cell r="C344" t="str">
            <v>Certification Fees (ISO - 9002)</v>
          </cell>
          <cell r="D344">
            <v>54.123162156403154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B345">
            <v>8425</v>
          </cell>
          <cell r="C345" t="str">
            <v>License Fees</v>
          </cell>
          <cell r="D345">
            <v>295.03515874707011</v>
          </cell>
          <cell r="F345">
            <v>540.65629661197534</v>
          </cell>
          <cell r="H345">
            <v>716.68442360963138</v>
          </cell>
          <cell r="J345">
            <v>7.031749414020882</v>
          </cell>
          <cell r="K345">
            <v>153.41998721500107</v>
          </cell>
          <cell r="L345">
            <v>255.0820370764969</v>
          </cell>
          <cell r="M345">
            <v>254.89026209247817</v>
          </cell>
          <cell r="N345">
            <v>0</v>
          </cell>
        </row>
        <row r="346">
          <cell r="B346">
            <v>8426</v>
          </cell>
          <cell r="C346" t="str">
            <v>Testing Fees</v>
          </cell>
          <cell r="D346">
            <v>610.69678244193483</v>
          </cell>
          <cell r="F346">
            <v>445.77029618580866</v>
          </cell>
          <cell r="H346">
            <v>0</v>
          </cell>
          <cell r="J346">
            <v>234.3916471340294</v>
          </cell>
          <cell r="K346">
            <v>0</v>
          </cell>
          <cell r="L346">
            <v>996.48412529298957</v>
          </cell>
          <cell r="M346">
            <v>0</v>
          </cell>
          <cell r="N346">
            <v>0</v>
          </cell>
        </row>
        <row r="347">
          <cell r="B347">
            <v>8427</v>
          </cell>
          <cell r="C347" t="str">
            <v>Inspection Fees</v>
          </cell>
          <cell r="D347">
            <v>1.0654165778819518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</row>
        <row r="348">
          <cell r="B348">
            <v>8428</v>
          </cell>
          <cell r="C348" t="str">
            <v>Membership and Subscription</v>
          </cell>
          <cell r="D348">
            <v>1886.1495844875346</v>
          </cell>
          <cell r="F348">
            <v>0</v>
          </cell>
          <cell r="H348">
            <v>0</v>
          </cell>
          <cell r="J348">
            <v>38.354996803750268</v>
          </cell>
          <cell r="K348">
            <v>8.5233326230556141</v>
          </cell>
          <cell r="L348">
            <v>0</v>
          </cell>
          <cell r="M348">
            <v>0</v>
          </cell>
          <cell r="N348">
            <v>0</v>
          </cell>
        </row>
        <row r="349">
          <cell r="B349">
            <v>8429</v>
          </cell>
          <cell r="C349" t="str">
            <v>Annual Fees</v>
          </cell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</row>
        <row r="350">
          <cell r="B350">
            <v>8430</v>
          </cell>
          <cell r="C350" t="str">
            <v>Gift</v>
          </cell>
          <cell r="D350">
            <v>133.96548050287663</v>
          </cell>
          <cell r="F350">
            <v>58.981461751544856</v>
          </cell>
          <cell r="H350">
            <v>51.651395695717028</v>
          </cell>
          <cell r="J350">
            <v>0</v>
          </cell>
          <cell r="K350">
            <v>0</v>
          </cell>
          <cell r="L350">
            <v>105.4549328787556</v>
          </cell>
          <cell r="M350">
            <v>0</v>
          </cell>
          <cell r="N350">
            <v>0</v>
          </cell>
        </row>
        <row r="351">
          <cell r="B351">
            <v>8431</v>
          </cell>
          <cell r="C351" t="str">
            <v>Donation</v>
          </cell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</row>
        <row r="352">
          <cell r="B352">
            <v>8435</v>
          </cell>
          <cell r="C352" t="str">
            <v>Sales promotion</v>
          </cell>
          <cell r="D352">
            <v>937.56658853611759</v>
          </cell>
          <cell r="F352">
            <v>0</v>
          </cell>
          <cell r="H352">
            <v>0</v>
          </cell>
          <cell r="J352">
            <v>0</v>
          </cell>
          <cell r="K352">
            <v>331.44001704666522</v>
          </cell>
          <cell r="L352">
            <v>0</v>
          </cell>
          <cell r="M352">
            <v>0</v>
          </cell>
          <cell r="N352">
            <v>0</v>
          </cell>
        </row>
        <row r="353">
          <cell r="B353">
            <v>8436</v>
          </cell>
          <cell r="C353" t="str">
            <v>Advertisement</v>
          </cell>
          <cell r="D353">
            <v>569.35861922011509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</row>
        <row r="354">
          <cell r="B354">
            <v>8437</v>
          </cell>
          <cell r="C354" t="str">
            <v>Conference and Seminar Expenses</v>
          </cell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</row>
        <row r="355">
          <cell r="B355">
            <v>8441</v>
          </cell>
          <cell r="C355" t="str">
            <v>Software Expenses</v>
          </cell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  <cell r="L355">
            <v>245.04581291284893</v>
          </cell>
          <cell r="M355">
            <v>0</v>
          </cell>
          <cell r="N355">
            <v>0</v>
          </cell>
        </row>
        <row r="356">
          <cell r="B356">
            <v>8450</v>
          </cell>
          <cell r="C356" t="str">
            <v xml:space="preserve">Hire Charges </v>
          </cell>
          <cell r="M356">
            <v>0</v>
          </cell>
        </row>
        <row r="357">
          <cell r="B357">
            <v>8460</v>
          </cell>
          <cell r="C357" t="str">
            <v>Company's Prof Tax</v>
          </cell>
          <cell r="D357">
            <v>53.27082889409759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36.224163647986366</v>
          </cell>
        </row>
        <row r="358">
          <cell r="B358">
            <v>8470</v>
          </cell>
          <cell r="C358" t="str">
            <v>Sundry Balanes written off</v>
          </cell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B359">
            <v>8530</v>
          </cell>
          <cell r="C359" t="str">
            <v>Premium on ECGC</v>
          </cell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</row>
        <row r="360">
          <cell r="B360">
            <v>8560</v>
          </cell>
          <cell r="C360" t="str">
            <v>Processing Charges On Documentation</v>
          </cell>
          <cell r="D360">
            <v>0</v>
          </cell>
          <cell r="F360">
            <v>0</v>
          </cell>
          <cell r="H360">
            <v>0</v>
          </cell>
          <cell r="J360">
            <v>7.457916045173663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</row>
        <row r="361">
          <cell r="B361">
            <v>8650</v>
          </cell>
          <cell r="C361" t="str">
            <v>Exchange Diff on Dollar A/C</v>
          </cell>
        </row>
        <row r="362">
          <cell r="B362">
            <v>8161</v>
          </cell>
          <cell r="C362" t="str">
            <v>Hiring Charges - Equipment</v>
          </cell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  <cell r="L362">
            <v>596.63328361389301</v>
          </cell>
          <cell r="M362">
            <v>0</v>
          </cell>
          <cell r="N362">
            <v>0</v>
          </cell>
        </row>
      </sheetData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and Rollforward"/>
      <sheetName val="Title"/>
      <sheetName val="Summary"/>
      <sheetName val="Income Statement - MGMT"/>
      <sheetName val="Income Statement - Detail"/>
      <sheetName val="Cash Flow"/>
      <sheetName val="Balance Sheet"/>
      <sheetName val="Visibility"/>
      <sheetName val="Sales - Total"/>
      <sheetName val="COGS - Gross Margins"/>
      <sheetName val="COGS - Products"/>
      <sheetName val="COGS - Services"/>
      <sheetName val="Headcount"/>
      <sheetName val="Summary - Headcounts"/>
      <sheetName val="Summary - Expenses"/>
      <sheetName val="Operating Model - All"/>
      <sheetName val="Operating Model - DC"/>
      <sheetName val="Operating Model - AZ"/>
      <sheetName val="Expenses All - Begin"/>
      <sheetName val="Expenses DC - Begin"/>
      <sheetName val="Corp - Mgmt"/>
      <sheetName val="Corp - G&amp;A"/>
      <sheetName val="Corp - Strat Dev"/>
      <sheetName val="Corp - Finance"/>
      <sheetName val="Corp - Legal"/>
      <sheetName val="Corp - Marketing"/>
      <sheetName val="Corp - ASP Hosting"/>
      <sheetName val="C&amp;P - Sales"/>
      <sheetName val="C&amp;P - CRM"/>
      <sheetName val="C&amp;P - SW Eng"/>
      <sheetName val="C&amp;P - QA"/>
      <sheetName val="C&amp;P - PM"/>
      <sheetName val="C&amp;P - Consulting"/>
      <sheetName val="C&amp;P - Support"/>
      <sheetName val="Intl - Sales"/>
      <sheetName val="Intl - PM "/>
      <sheetName val="Expenses DC - End"/>
      <sheetName val="Expenses AZ - Begin"/>
      <sheetName val="C&amp;A - Sales"/>
      <sheetName val="C&amp;A - Mgmt"/>
      <sheetName val="C&amp;A - Marketing"/>
      <sheetName val="C&amp;A - SW Eng"/>
      <sheetName val="C&amp;A - Finance"/>
      <sheetName val="C&amp;A - G&amp;A"/>
      <sheetName val="C&amp;A - PM"/>
      <sheetName val="C&amp;A - QA"/>
      <sheetName val="C&amp;A - Card Services"/>
      <sheetName val="C&amp;A - Consulting"/>
      <sheetName val="C&amp;A - Production"/>
      <sheetName val="C&amp;A - Support"/>
      <sheetName val="Expenses AZ - End"/>
      <sheetName val="Expenses All - End"/>
      <sheetName val="Manager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D7">
            <v>0.2</v>
          </cell>
        </row>
        <row r="149">
          <cell r="D149">
            <v>20000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Blackboard Inc - Corp - Management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VP/SR. VP</v>
          </cell>
          <cell r="D6">
            <v>275000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</row>
        <row r="7">
          <cell r="C7" t="str">
            <v>Level 2 - Sr. Dir/Dir</v>
          </cell>
          <cell r="D7">
            <v>185000</v>
          </cell>
          <cell r="T7">
            <v>4</v>
          </cell>
          <cell r="U7">
            <v>4</v>
          </cell>
          <cell r="V7">
            <v>4</v>
          </cell>
          <cell r="W7">
            <v>4</v>
          </cell>
          <cell r="X7">
            <v>4</v>
          </cell>
          <cell r="Y7">
            <v>3</v>
          </cell>
          <cell r="Z7">
            <v>3</v>
          </cell>
          <cell r="AA7">
            <v>3</v>
          </cell>
          <cell r="AB7">
            <v>3</v>
          </cell>
          <cell r="AC7">
            <v>3</v>
          </cell>
          <cell r="AD7">
            <v>3</v>
          </cell>
          <cell r="AE7">
            <v>3</v>
          </cell>
          <cell r="AF7">
            <v>3</v>
          </cell>
          <cell r="AG7">
            <v>3</v>
          </cell>
          <cell r="AH7">
            <v>3</v>
          </cell>
        </row>
        <row r="8">
          <cell r="C8" t="str">
            <v>Level 3 - Dir./Mgr.</v>
          </cell>
          <cell r="D8">
            <v>150000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</row>
        <row r="9">
          <cell r="C9" t="str">
            <v>Level 4 - Manager</v>
          </cell>
          <cell r="D9">
            <v>90000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</row>
        <row r="10">
          <cell r="C10" t="str">
            <v>Level 5 - Analysts</v>
          </cell>
          <cell r="D10">
            <v>63000</v>
          </cell>
          <cell r="T10">
            <v>2</v>
          </cell>
          <cell r="U10">
            <v>2</v>
          </cell>
          <cell r="V10">
            <v>2</v>
          </cell>
          <cell r="W10">
            <v>2</v>
          </cell>
          <cell r="X10">
            <v>2</v>
          </cell>
          <cell r="Y10">
            <v>2</v>
          </cell>
          <cell r="Z10">
            <v>2</v>
          </cell>
          <cell r="AA10">
            <v>2</v>
          </cell>
          <cell r="AB10">
            <v>2</v>
          </cell>
          <cell r="AC10">
            <v>2</v>
          </cell>
          <cell r="AD10">
            <v>2</v>
          </cell>
          <cell r="AE10">
            <v>2</v>
          </cell>
          <cell r="AF10">
            <v>2</v>
          </cell>
          <cell r="AG10">
            <v>2</v>
          </cell>
          <cell r="AH10">
            <v>2</v>
          </cell>
        </row>
        <row r="11">
          <cell r="C11" t="str">
            <v>Level 6 - Sr. Associate</v>
          </cell>
          <cell r="D11">
            <v>46000</v>
          </cell>
          <cell r="T11">
            <v>3</v>
          </cell>
          <cell r="U11">
            <v>3</v>
          </cell>
          <cell r="V11">
            <v>3</v>
          </cell>
          <cell r="W11">
            <v>3</v>
          </cell>
          <cell r="X11">
            <v>3</v>
          </cell>
          <cell r="Y11">
            <v>3</v>
          </cell>
          <cell r="Z11">
            <v>3</v>
          </cell>
          <cell r="AA11">
            <v>3</v>
          </cell>
          <cell r="AB11">
            <v>3</v>
          </cell>
          <cell r="AC11">
            <v>3</v>
          </cell>
          <cell r="AD11">
            <v>3</v>
          </cell>
          <cell r="AE11">
            <v>3</v>
          </cell>
          <cell r="AF11">
            <v>3</v>
          </cell>
          <cell r="AG11">
            <v>3</v>
          </cell>
          <cell r="AH11">
            <v>3</v>
          </cell>
        </row>
        <row r="12">
          <cell r="C12" t="str">
            <v>Level 7 - Associate</v>
          </cell>
          <cell r="D12">
            <v>28000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12</v>
          </cell>
          <cell r="U13">
            <v>12</v>
          </cell>
          <cell r="V13">
            <v>12</v>
          </cell>
          <cell r="W13">
            <v>12</v>
          </cell>
          <cell r="X13">
            <v>12</v>
          </cell>
          <cell r="Y13">
            <v>11</v>
          </cell>
          <cell r="Z13">
            <v>11</v>
          </cell>
          <cell r="AA13">
            <v>11</v>
          </cell>
          <cell r="AB13">
            <v>11</v>
          </cell>
          <cell r="AC13">
            <v>11</v>
          </cell>
          <cell r="AD13">
            <v>11</v>
          </cell>
          <cell r="AE13">
            <v>11</v>
          </cell>
          <cell r="AF13">
            <v>11</v>
          </cell>
          <cell r="AG13">
            <v>11</v>
          </cell>
          <cell r="AH13">
            <v>11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379750</v>
          </cell>
          <cell r="X17">
            <v>379750</v>
          </cell>
          <cell r="Y17">
            <v>350175</v>
          </cell>
          <cell r="Z17">
            <v>350175</v>
          </cell>
          <cell r="AA17">
            <v>350175</v>
          </cell>
          <cell r="AB17">
            <v>350175</v>
          </cell>
          <cell r="AC17">
            <v>1400700</v>
          </cell>
          <cell r="AD17">
            <v>367683.75</v>
          </cell>
          <cell r="AE17">
            <v>367683.75</v>
          </cell>
          <cell r="AF17">
            <v>367683.75</v>
          </cell>
          <cell r="AG17">
            <v>367683.75</v>
          </cell>
          <cell r="AH17">
            <v>1470735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0.31</v>
          </cell>
          <cell r="V19">
            <v>0</v>
          </cell>
          <cell r="W19">
            <v>117722.5</v>
          </cell>
          <cell r="X19">
            <v>117722.5</v>
          </cell>
          <cell r="Y19">
            <v>108554.25</v>
          </cell>
          <cell r="Z19">
            <v>108554.25</v>
          </cell>
          <cell r="AA19">
            <v>108554.25</v>
          </cell>
          <cell r="AB19">
            <v>108554.25</v>
          </cell>
          <cell r="AC19">
            <v>434217</v>
          </cell>
          <cell r="AD19">
            <v>113981.96249999999</v>
          </cell>
          <cell r="AE19">
            <v>113981.96249999999</v>
          </cell>
          <cell r="AF19">
            <v>113981.96249999999</v>
          </cell>
          <cell r="AG19">
            <v>113981.96249999999</v>
          </cell>
          <cell r="AH19">
            <v>455927.85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45570</v>
          </cell>
          <cell r="X20">
            <v>45570</v>
          </cell>
          <cell r="Y20">
            <v>42021</v>
          </cell>
          <cell r="Z20">
            <v>42021</v>
          </cell>
          <cell r="AA20">
            <v>42021</v>
          </cell>
          <cell r="AB20">
            <v>42021</v>
          </cell>
          <cell r="AC20">
            <v>168084</v>
          </cell>
          <cell r="AD20">
            <v>44122.049999999996</v>
          </cell>
          <cell r="AE20">
            <v>44122.049999999996</v>
          </cell>
          <cell r="AF20">
            <v>44122.049999999996</v>
          </cell>
          <cell r="AG20">
            <v>44122.049999999996</v>
          </cell>
          <cell r="AH20">
            <v>176488.19999999998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543042.5</v>
          </cell>
          <cell r="X21">
            <v>543042.5</v>
          </cell>
          <cell r="Y21">
            <v>500750.25</v>
          </cell>
          <cell r="Z21">
            <v>500750.25</v>
          </cell>
          <cell r="AA21">
            <v>500750.25</v>
          </cell>
          <cell r="AB21">
            <v>500750.25</v>
          </cell>
          <cell r="AC21">
            <v>2003001</v>
          </cell>
          <cell r="AD21">
            <v>525787.76250000007</v>
          </cell>
          <cell r="AE21">
            <v>525787.76250000007</v>
          </cell>
          <cell r="AF21">
            <v>525787.76250000007</v>
          </cell>
          <cell r="AG21">
            <v>525787.76250000007</v>
          </cell>
          <cell r="AH21">
            <v>2103151.0500000003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24000</v>
          </cell>
          <cell r="X23">
            <v>24000</v>
          </cell>
          <cell r="Y23">
            <v>22000</v>
          </cell>
          <cell r="Z23">
            <v>22000</v>
          </cell>
          <cell r="AA23">
            <v>22000</v>
          </cell>
          <cell r="AB23">
            <v>22000</v>
          </cell>
          <cell r="AC23">
            <v>88000</v>
          </cell>
          <cell r="AD23">
            <v>22000</v>
          </cell>
          <cell r="AE23">
            <v>22000</v>
          </cell>
          <cell r="AF23">
            <v>22000</v>
          </cell>
          <cell r="AG23">
            <v>22000</v>
          </cell>
          <cell r="AH23">
            <v>88000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2400</v>
          </cell>
          <cell r="X24">
            <v>2400</v>
          </cell>
          <cell r="Y24">
            <v>2200</v>
          </cell>
          <cell r="Z24">
            <v>2200</v>
          </cell>
          <cell r="AA24">
            <v>2200</v>
          </cell>
          <cell r="AB24">
            <v>2200</v>
          </cell>
          <cell r="AC24">
            <v>8800</v>
          </cell>
          <cell r="AD24">
            <v>22000</v>
          </cell>
          <cell r="AE24">
            <v>22000</v>
          </cell>
          <cell r="AF24">
            <v>22000</v>
          </cell>
          <cell r="AG24">
            <v>22000</v>
          </cell>
          <cell r="AH24">
            <v>88000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2400</v>
          </cell>
          <cell r="X25">
            <v>2400</v>
          </cell>
          <cell r="Y25">
            <v>2200</v>
          </cell>
          <cell r="Z25">
            <v>2200</v>
          </cell>
          <cell r="AA25">
            <v>2200</v>
          </cell>
          <cell r="AB25">
            <v>2200</v>
          </cell>
          <cell r="AC25">
            <v>8800</v>
          </cell>
          <cell r="AD25">
            <v>2200</v>
          </cell>
          <cell r="AE25">
            <v>2200</v>
          </cell>
          <cell r="AF25">
            <v>2200</v>
          </cell>
          <cell r="AG25">
            <v>2200</v>
          </cell>
          <cell r="AH25">
            <v>8800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2400</v>
          </cell>
          <cell r="X26">
            <v>2400</v>
          </cell>
          <cell r="Y26">
            <v>2200</v>
          </cell>
          <cell r="Z26">
            <v>2200</v>
          </cell>
          <cell r="AA26">
            <v>2200</v>
          </cell>
          <cell r="AB26">
            <v>2200</v>
          </cell>
          <cell r="AC26">
            <v>8800</v>
          </cell>
          <cell r="AD26">
            <v>2200</v>
          </cell>
          <cell r="AE26">
            <v>2200</v>
          </cell>
          <cell r="AF26">
            <v>2200</v>
          </cell>
          <cell r="AG26">
            <v>2200</v>
          </cell>
          <cell r="AH26">
            <v>8800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1200</v>
          </cell>
          <cell r="X27">
            <v>1200</v>
          </cell>
          <cell r="Y27">
            <v>1100</v>
          </cell>
          <cell r="Z27">
            <v>1100</v>
          </cell>
          <cell r="AA27">
            <v>1100</v>
          </cell>
          <cell r="AB27">
            <v>1100</v>
          </cell>
          <cell r="AC27">
            <v>4400</v>
          </cell>
          <cell r="AD27">
            <v>1100</v>
          </cell>
          <cell r="AE27">
            <v>1100</v>
          </cell>
          <cell r="AF27">
            <v>1100</v>
          </cell>
          <cell r="AG27">
            <v>1100</v>
          </cell>
          <cell r="AH27">
            <v>4400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32400</v>
          </cell>
          <cell r="X28">
            <v>32400</v>
          </cell>
          <cell r="Y28">
            <v>29700</v>
          </cell>
          <cell r="Z28">
            <v>29700</v>
          </cell>
          <cell r="AA28">
            <v>29700</v>
          </cell>
          <cell r="AB28">
            <v>29700</v>
          </cell>
          <cell r="AC28">
            <v>118800</v>
          </cell>
          <cell r="AD28">
            <v>49500</v>
          </cell>
          <cell r="AE28">
            <v>49500</v>
          </cell>
          <cell r="AF28">
            <v>49500</v>
          </cell>
          <cell r="AG28">
            <v>49500</v>
          </cell>
          <cell r="AH28">
            <v>198000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1000</v>
          </cell>
          <cell r="X30">
            <v>1000</v>
          </cell>
          <cell r="Y30">
            <v>1000</v>
          </cell>
          <cell r="Z30">
            <v>1000</v>
          </cell>
          <cell r="AA30">
            <v>1000</v>
          </cell>
          <cell r="AB30">
            <v>1000</v>
          </cell>
          <cell r="AC30">
            <v>4000</v>
          </cell>
          <cell r="AD30">
            <v>1000</v>
          </cell>
          <cell r="AE30">
            <v>1000</v>
          </cell>
          <cell r="AF30">
            <v>1000</v>
          </cell>
          <cell r="AG30">
            <v>1000</v>
          </cell>
          <cell r="AH30">
            <v>4000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400000</v>
          </cell>
          <cell r="Z31">
            <v>400000</v>
          </cell>
          <cell r="AA31">
            <v>400000</v>
          </cell>
          <cell r="AB31">
            <v>400000</v>
          </cell>
          <cell r="AC31">
            <v>1600000</v>
          </cell>
          <cell r="AD31">
            <v>400000</v>
          </cell>
          <cell r="AE31">
            <v>400000</v>
          </cell>
          <cell r="AF31">
            <v>400000</v>
          </cell>
          <cell r="AG31">
            <v>400000</v>
          </cell>
          <cell r="AH31">
            <v>1600000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Public Relations</v>
          </cell>
          <cell r="C39" t="str">
            <v>Public Relations</v>
          </cell>
          <cell r="T39">
            <v>0</v>
          </cell>
          <cell r="U39">
            <v>0</v>
          </cell>
          <cell r="V39">
            <v>0</v>
          </cell>
          <cell r="W39">
            <v>75901</v>
          </cell>
          <cell r="X39">
            <v>75901</v>
          </cell>
          <cell r="Y39">
            <v>75901</v>
          </cell>
          <cell r="Z39">
            <v>75901</v>
          </cell>
          <cell r="AA39">
            <v>75901</v>
          </cell>
          <cell r="AB39">
            <v>75901</v>
          </cell>
          <cell r="AC39">
            <v>303604</v>
          </cell>
          <cell r="AD39">
            <v>75901</v>
          </cell>
          <cell r="AE39">
            <v>75901</v>
          </cell>
          <cell r="AF39">
            <v>75901</v>
          </cell>
          <cell r="AG39">
            <v>75901</v>
          </cell>
          <cell r="AH39">
            <v>303604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75901</v>
          </cell>
          <cell r="X41">
            <v>75901</v>
          </cell>
          <cell r="Y41">
            <v>75901</v>
          </cell>
          <cell r="Z41">
            <v>75901</v>
          </cell>
          <cell r="AA41">
            <v>75901</v>
          </cell>
          <cell r="AB41">
            <v>75901</v>
          </cell>
          <cell r="AC41">
            <v>303604</v>
          </cell>
          <cell r="AD41">
            <v>75901</v>
          </cell>
          <cell r="AE41">
            <v>75901</v>
          </cell>
          <cell r="AF41">
            <v>75901</v>
          </cell>
          <cell r="AG41">
            <v>75901</v>
          </cell>
          <cell r="AH41">
            <v>303604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1500</v>
          </cell>
          <cell r="X44">
            <v>1500</v>
          </cell>
          <cell r="Y44">
            <v>1500</v>
          </cell>
          <cell r="Z44">
            <v>1500</v>
          </cell>
          <cell r="AA44">
            <v>1500</v>
          </cell>
          <cell r="AB44">
            <v>1500</v>
          </cell>
          <cell r="AC44">
            <v>6000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2750</v>
          </cell>
          <cell r="X46">
            <v>2750</v>
          </cell>
          <cell r="Y46">
            <v>2750</v>
          </cell>
          <cell r="Z46">
            <v>2750</v>
          </cell>
          <cell r="AA46">
            <v>2750</v>
          </cell>
          <cell r="AB46">
            <v>2750</v>
          </cell>
          <cell r="AC46">
            <v>11000</v>
          </cell>
          <cell r="AD46">
            <v>2750</v>
          </cell>
          <cell r="AE46">
            <v>2750</v>
          </cell>
          <cell r="AF46">
            <v>2750</v>
          </cell>
          <cell r="AG46">
            <v>2750</v>
          </cell>
          <cell r="AH46">
            <v>11000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600</v>
          </cell>
          <cell r="X47">
            <v>600</v>
          </cell>
          <cell r="Y47">
            <v>600</v>
          </cell>
          <cell r="Z47">
            <v>600</v>
          </cell>
          <cell r="AA47">
            <v>600</v>
          </cell>
          <cell r="AB47">
            <v>600</v>
          </cell>
          <cell r="AC47">
            <v>2400</v>
          </cell>
          <cell r="AD47">
            <v>600</v>
          </cell>
          <cell r="AE47">
            <v>600</v>
          </cell>
          <cell r="AF47">
            <v>600</v>
          </cell>
          <cell r="AG47">
            <v>600</v>
          </cell>
          <cell r="AH47">
            <v>2400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1000</v>
          </cell>
          <cell r="X48">
            <v>1000</v>
          </cell>
          <cell r="Y48">
            <v>1000</v>
          </cell>
          <cell r="Z48">
            <v>1000</v>
          </cell>
          <cell r="AA48">
            <v>1000</v>
          </cell>
          <cell r="AB48">
            <v>1000</v>
          </cell>
          <cell r="AC48">
            <v>4000</v>
          </cell>
          <cell r="AD48">
            <v>1000</v>
          </cell>
          <cell r="AE48">
            <v>1000</v>
          </cell>
          <cell r="AF48">
            <v>1000</v>
          </cell>
          <cell r="AG48">
            <v>1000</v>
          </cell>
          <cell r="AH48">
            <v>4000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4350</v>
          </cell>
          <cell r="X50">
            <v>4350</v>
          </cell>
          <cell r="Y50">
            <v>4350</v>
          </cell>
          <cell r="Z50">
            <v>4350</v>
          </cell>
          <cell r="AA50">
            <v>4350</v>
          </cell>
          <cell r="AB50">
            <v>4350</v>
          </cell>
          <cell r="AC50">
            <v>17400</v>
          </cell>
          <cell r="AD50">
            <v>4350</v>
          </cell>
          <cell r="AE50">
            <v>4350</v>
          </cell>
          <cell r="AF50">
            <v>4350</v>
          </cell>
          <cell r="AG50">
            <v>4350</v>
          </cell>
          <cell r="AH50">
            <v>17400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20000</v>
          </cell>
          <cell r="X55">
            <v>20000</v>
          </cell>
          <cell r="Y55">
            <v>20000</v>
          </cell>
          <cell r="Z55">
            <v>20000</v>
          </cell>
          <cell r="AA55">
            <v>20000</v>
          </cell>
          <cell r="AB55">
            <v>20000</v>
          </cell>
          <cell r="AC55">
            <v>80000</v>
          </cell>
          <cell r="AD55">
            <v>20000</v>
          </cell>
          <cell r="AE55">
            <v>20000</v>
          </cell>
          <cell r="AF55">
            <v>20000</v>
          </cell>
          <cell r="AG55">
            <v>20000</v>
          </cell>
          <cell r="AH55">
            <v>80000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20000</v>
          </cell>
          <cell r="X56">
            <v>20000</v>
          </cell>
          <cell r="Y56">
            <v>20000</v>
          </cell>
          <cell r="Z56">
            <v>20000</v>
          </cell>
          <cell r="AA56">
            <v>20000</v>
          </cell>
          <cell r="AB56">
            <v>20000</v>
          </cell>
          <cell r="AC56">
            <v>80000</v>
          </cell>
          <cell r="AD56">
            <v>20000</v>
          </cell>
          <cell r="AE56">
            <v>20000</v>
          </cell>
          <cell r="AF56">
            <v>20000</v>
          </cell>
          <cell r="AG56">
            <v>20000</v>
          </cell>
          <cell r="AH56">
            <v>80000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678193.5</v>
          </cell>
          <cell r="X59">
            <v>678193.5</v>
          </cell>
          <cell r="Y59">
            <v>1033201.25</v>
          </cell>
          <cell r="Z59">
            <v>1033201.25</v>
          </cell>
          <cell r="AA59">
            <v>1033201.25</v>
          </cell>
          <cell r="AB59">
            <v>1033201.25</v>
          </cell>
          <cell r="AC59">
            <v>4132805</v>
          </cell>
          <cell r="AD59">
            <v>1076538.7625000002</v>
          </cell>
          <cell r="AE59">
            <v>1076538.7625000002</v>
          </cell>
          <cell r="AF59">
            <v>1076538.7625000002</v>
          </cell>
          <cell r="AG59">
            <v>1076538.7625000002</v>
          </cell>
          <cell r="AH59">
            <v>4306155.0500000007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135000</v>
          </cell>
          <cell r="X63">
            <v>135000</v>
          </cell>
          <cell r="Y63">
            <v>79000</v>
          </cell>
          <cell r="Z63">
            <v>0</v>
          </cell>
          <cell r="AA63">
            <v>109000</v>
          </cell>
          <cell r="AB63">
            <v>213000</v>
          </cell>
          <cell r="AC63">
            <v>401000</v>
          </cell>
          <cell r="AD63">
            <v>200000</v>
          </cell>
          <cell r="AE63">
            <v>400000</v>
          </cell>
          <cell r="AF63">
            <v>600000</v>
          </cell>
          <cell r="AG63">
            <v>800000</v>
          </cell>
          <cell r="AH63">
            <v>2000000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135000</v>
          </cell>
          <cell r="X65">
            <v>135000</v>
          </cell>
          <cell r="Y65">
            <v>79000</v>
          </cell>
          <cell r="Z65">
            <v>0</v>
          </cell>
          <cell r="AA65">
            <v>109000</v>
          </cell>
          <cell r="AB65">
            <v>213000</v>
          </cell>
          <cell r="AC65">
            <v>401000</v>
          </cell>
          <cell r="AD65">
            <v>200000</v>
          </cell>
          <cell r="AE65">
            <v>400000</v>
          </cell>
          <cell r="AF65">
            <v>600000</v>
          </cell>
          <cell r="AG65">
            <v>800000</v>
          </cell>
          <cell r="AH65">
            <v>2000000</v>
          </cell>
        </row>
        <row r="67">
          <cell r="A67" t="str">
            <v>Total Employees</v>
          </cell>
          <cell r="T67">
            <v>12</v>
          </cell>
          <cell r="U67">
            <v>12</v>
          </cell>
          <cell r="V67">
            <v>12</v>
          </cell>
          <cell r="W67">
            <v>12</v>
          </cell>
          <cell r="X67">
            <v>12</v>
          </cell>
          <cell r="Y67">
            <v>11</v>
          </cell>
          <cell r="Z67">
            <v>11</v>
          </cell>
          <cell r="AA67">
            <v>11</v>
          </cell>
          <cell r="AB67">
            <v>11</v>
          </cell>
          <cell r="AC67">
            <v>11</v>
          </cell>
          <cell r="AD67">
            <v>11</v>
          </cell>
          <cell r="AE67">
            <v>11</v>
          </cell>
          <cell r="AF67">
            <v>11</v>
          </cell>
          <cell r="AG67">
            <v>11</v>
          </cell>
          <cell r="AH67">
            <v>11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543042.5</v>
          </cell>
          <cell r="X68">
            <v>543042.5</v>
          </cell>
          <cell r="Y68">
            <v>500750.25</v>
          </cell>
          <cell r="Z68">
            <v>500750.25</v>
          </cell>
          <cell r="AA68">
            <v>500750.25</v>
          </cell>
          <cell r="AB68">
            <v>500750.25</v>
          </cell>
          <cell r="AC68">
            <v>2003001</v>
          </cell>
          <cell r="AD68">
            <v>525787.76250000007</v>
          </cell>
          <cell r="AE68">
            <v>525787.76250000007</v>
          </cell>
          <cell r="AF68">
            <v>525787.76250000007</v>
          </cell>
          <cell r="AG68">
            <v>525787.76250000007</v>
          </cell>
          <cell r="AH68">
            <v>2103151.0500000003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135151</v>
          </cell>
          <cell r="X69">
            <v>135151</v>
          </cell>
          <cell r="Y69">
            <v>532451</v>
          </cell>
          <cell r="Z69">
            <v>532451</v>
          </cell>
          <cell r="AA69">
            <v>532451</v>
          </cell>
          <cell r="AB69">
            <v>532451</v>
          </cell>
          <cell r="AC69">
            <v>2129804</v>
          </cell>
          <cell r="AD69">
            <v>550751.00000000012</v>
          </cell>
          <cell r="AE69">
            <v>550751.00000000012</v>
          </cell>
          <cell r="AF69">
            <v>550751.00000000012</v>
          </cell>
          <cell r="AG69">
            <v>550751.00000000012</v>
          </cell>
          <cell r="AH69">
            <v>2203004.0000000005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135000</v>
          </cell>
          <cell r="X70">
            <v>135000</v>
          </cell>
          <cell r="Y70">
            <v>79000</v>
          </cell>
          <cell r="Z70">
            <v>0</v>
          </cell>
          <cell r="AA70">
            <v>109000</v>
          </cell>
          <cell r="AB70">
            <v>213000</v>
          </cell>
          <cell r="AC70">
            <v>401000</v>
          </cell>
          <cell r="AD70">
            <v>200000</v>
          </cell>
          <cell r="AE70">
            <v>400000</v>
          </cell>
          <cell r="AF70">
            <v>600000</v>
          </cell>
          <cell r="AG70">
            <v>800000</v>
          </cell>
          <cell r="AH70">
            <v>2000000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813193.5</v>
          </cell>
          <cell r="X71">
            <v>813193.5</v>
          </cell>
          <cell r="Y71">
            <v>1112201.25</v>
          </cell>
          <cell r="Z71">
            <v>1033201.25</v>
          </cell>
          <cell r="AA71">
            <v>1142201.25</v>
          </cell>
          <cell r="AB71">
            <v>1246201.25</v>
          </cell>
          <cell r="AC71">
            <v>4533805</v>
          </cell>
          <cell r="AD71">
            <v>1276538.7625000002</v>
          </cell>
          <cell r="AE71">
            <v>1476538.7625000002</v>
          </cell>
          <cell r="AF71">
            <v>1676538.7625000002</v>
          </cell>
          <cell r="AG71">
            <v>1876538.7625000002</v>
          </cell>
          <cell r="AH71">
            <v>6306155.0500000007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-1</v>
          </cell>
          <cell r="Z80">
            <v>0</v>
          </cell>
          <cell r="AA80">
            <v>0</v>
          </cell>
          <cell r="AB80">
            <v>0</v>
          </cell>
          <cell r="AC80">
            <v>-1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-1</v>
          </cell>
          <cell r="Z86">
            <v>0</v>
          </cell>
          <cell r="AA86">
            <v>0</v>
          </cell>
          <cell r="AB86">
            <v>0</v>
          </cell>
          <cell r="AC86">
            <v>-1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-1</v>
          </cell>
          <cell r="Z91">
            <v>0</v>
          </cell>
          <cell r="AA91">
            <v>0</v>
          </cell>
          <cell r="AB91">
            <v>0</v>
          </cell>
          <cell r="AC91">
            <v>-1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-1</v>
          </cell>
          <cell r="Z97">
            <v>0</v>
          </cell>
          <cell r="AA97">
            <v>0</v>
          </cell>
          <cell r="AB97">
            <v>0</v>
          </cell>
          <cell r="AC97">
            <v>-1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V124">
            <v>0</v>
          </cell>
          <cell r="W124">
            <v>4</v>
          </cell>
          <cell r="X124">
            <v>4</v>
          </cell>
          <cell r="Y124">
            <v>4</v>
          </cell>
          <cell r="Z124">
            <v>4</v>
          </cell>
          <cell r="AA124">
            <v>4</v>
          </cell>
          <cell r="AB124">
            <v>4</v>
          </cell>
          <cell r="AC124">
            <v>4</v>
          </cell>
          <cell r="AD124">
            <v>4</v>
          </cell>
          <cell r="AE124">
            <v>4</v>
          </cell>
          <cell r="AF124">
            <v>4</v>
          </cell>
          <cell r="AG124">
            <v>4</v>
          </cell>
          <cell r="AH124">
            <v>4</v>
          </cell>
        </row>
        <row r="125">
          <cell r="B125" t="str">
            <v>Number of Employees that Travel</v>
          </cell>
          <cell r="D125">
            <v>0.5</v>
          </cell>
          <cell r="V125">
            <v>6</v>
          </cell>
          <cell r="W125">
            <v>6</v>
          </cell>
          <cell r="X125">
            <v>6</v>
          </cell>
          <cell r="Y125">
            <v>5.5</v>
          </cell>
          <cell r="Z125">
            <v>5.5</v>
          </cell>
          <cell r="AA125">
            <v>5.5</v>
          </cell>
          <cell r="AB125">
            <v>5.5</v>
          </cell>
          <cell r="AC125">
            <v>5.5</v>
          </cell>
          <cell r="AD125">
            <v>5.5</v>
          </cell>
          <cell r="AE125">
            <v>5.5</v>
          </cell>
          <cell r="AF125">
            <v>5.5</v>
          </cell>
          <cell r="AG125">
            <v>5.5</v>
          </cell>
          <cell r="AH125">
            <v>5.5</v>
          </cell>
        </row>
        <row r="126">
          <cell r="B126" t="str">
            <v>Total Number of Trips</v>
          </cell>
          <cell r="T126">
            <v>0</v>
          </cell>
          <cell r="U126">
            <v>0</v>
          </cell>
          <cell r="V126">
            <v>0</v>
          </cell>
          <cell r="W126">
            <v>24</v>
          </cell>
          <cell r="X126">
            <v>24</v>
          </cell>
          <cell r="Y126">
            <v>22</v>
          </cell>
          <cell r="Z126">
            <v>22</v>
          </cell>
          <cell r="AA126">
            <v>22</v>
          </cell>
          <cell r="AB126">
            <v>22</v>
          </cell>
          <cell r="AC126">
            <v>22</v>
          </cell>
          <cell r="AD126">
            <v>22</v>
          </cell>
          <cell r="AE126">
            <v>22</v>
          </cell>
          <cell r="AF126">
            <v>22</v>
          </cell>
          <cell r="AG126">
            <v>22</v>
          </cell>
          <cell r="AH126">
            <v>22</v>
          </cell>
        </row>
        <row r="127">
          <cell r="B127" t="str">
            <v>Cost of Travel per Person per Trip</v>
          </cell>
          <cell r="T127">
            <v>1000</v>
          </cell>
          <cell r="U127">
            <v>1000</v>
          </cell>
          <cell r="V127">
            <v>1000</v>
          </cell>
          <cell r="W127">
            <v>1000</v>
          </cell>
          <cell r="X127">
            <v>1000</v>
          </cell>
          <cell r="Y127">
            <v>1000</v>
          </cell>
          <cell r="Z127">
            <v>1000</v>
          </cell>
          <cell r="AA127">
            <v>1000</v>
          </cell>
          <cell r="AB127">
            <v>1000</v>
          </cell>
          <cell r="AC127">
            <v>1000</v>
          </cell>
          <cell r="AD127">
            <v>1000</v>
          </cell>
          <cell r="AE127">
            <v>1000</v>
          </cell>
          <cell r="AF127">
            <v>1000</v>
          </cell>
          <cell r="AG127">
            <v>1000</v>
          </cell>
          <cell r="AH127">
            <v>1000</v>
          </cell>
        </row>
        <row r="128">
          <cell r="B128" t="str">
            <v>Cost of Lodging per Person per Trip</v>
          </cell>
          <cell r="T128">
            <v>500</v>
          </cell>
          <cell r="U128">
            <v>500</v>
          </cell>
          <cell r="V128">
            <v>100</v>
          </cell>
          <cell r="W128">
            <v>100</v>
          </cell>
          <cell r="X128">
            <v>300</v>
          </cell>
          <cell r="Y128">
            <v>100</v>
          </cell>
          <cell r="Z128">
            <v>100</v>
          </cell>
          <cell r="AA128">
            <v>100</v>
          </cell>
          <cell r="AB128">
            <v>100</v>
          </cell>
          <cell r="AC128">
            <v>100</v>
          </cell>
          <cell r="AD128">
            <v>1000</v>
          </cell>
          <cell r="AE128">
            <v>1000</v>
          </cell>
          <cell r="AF128">
            <v>1000</v>
          </cell>
          <cell r="AG128">
            <v>1000</v>
          </cell>
          <cell r="AH128">
            <v>1000</v>
          </cell>
        </row>
        <row r="129">
          <cell r="B129" t="str">
            <v>Cost of Entertainment per Person per Trip</v>
          </cell>
          <cell r="T129">
            <v>100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100</v>
          </cell>
          <cell r="AA129">
            <v>100</v>
          </cell>
          <cell r="AB129">
            <v>100</v>
          </cell>
          <cell r="AC129">
            <v>100</v>
          </cell>
          <cell r="AD129">
            <v>100</v>
          </cell>
          <cell r="AE129">
            <v>100</v>
          </cell>
          <cell r="AF129">
            <v>100</v>
          </cell>
          <cell r="AG129">
            <v>100</v>
          </cell>
          <cell r="AH129">
            <v>100</v>
          </cell>
        </row>
        <row r="130">
          <cell r="B130" t="str">
            <v>Cost of Meals per Person per Trip</v>
          </cell>
          <cell r="T130">
            <v>100</v>
          </cell>
          <cell r="U130">
            <v>100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  <cell r="AA130">
            <v>100</v>
          </cell>
          <cell r="AB130">
            <v>100</v>
          </cell>
          <cell r="AC130">
            <v>100</v>
          </cell>
          <cell r="AD130">
            <v>100</v>
          </cell>
          <cell r="AE130">
            <v>100</v>
          </cell>
          <cell r="AF130">
            <v>100</v>
          </cell>
          <cell r="AG130">
            <v>100</v>
          </cell>
          <cell r="AH130">
            <v>100</v>
          </cell>
        </row>
        <row r="131">
          <cell r="B131" t="str">
            <v>Cost of Other per Person per Trip</v>
          </cell>
          <cell r="T131">
            <v>50</v>
          </cell>
          <cell r="U131">
            <v>50</v>
          </cell>
          <cell r="V131">
            <v>50</v>
          </cell>
          <cell r="W131">
            <v>50</v>
          </cell>
          <cell r="X131">
            <v>50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1750</v>
          </cell>
          <cell r="U132">
            <v>1750</v>
          </cell>
          <cell r="V132">
            <v>1350</v>
          </cell>
          <cell r="W132">
            <v>1350</v>
          </cell>
          <cell r="X132">
            <v>1550</v>
          </cell>
          <cell r="Y132">
            <v>1350</v>
          </cell>
          <cell r="Z132">
            <v>1350</v>
          </cell>
          <cell r="AA132">
            <v>1350</v>
          </cell>
          <cell r="AB132">
            <v>1350</v>
          </cell>
          <cell r="AC132">
            <v>1350</v>
          </cell>
          <cell r="AD132">
            <v>2250</v>
          </cell>
          <cell r="AE132">
            <v>2250</v>
          </cell>
          <cell r="AF132">
            <v>2250</v>
          </cell>
          <cell r="AG132">
            <v>2250</v>
          </cell>
          <cell r="AH132">
            <v>2250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24000</v>
          </cell>
          <cell r="X133">
            <v>24000</v>
          </cell>
          <cell r="Y133">
            <v>22000</v>
          </cell>
          <cell r="Z133">
            <v>22000</v>
          </cell>
          <cell r="AA133">
            <v>22000</v>
          </cell>
          <cell r="AB133">
            <v>22000</v>
          </cell>
          <cell r="AC133">
            <v>88000</v>
          </cell>
          <cell r="AD133">
            <v>22000</v>
          </cell>
          <cell r="AE133">
            <v>22000</v>
          </cell>
          <cell r="AF133">
            <v>22000</v>
          </cell>
          <cell r="AG133">
            <v>22000</v>
          </cell>
          <cell r="AH133">
            <v>88000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2400</v>
          </cell>
          <cell r="X134">
            <v>2400</v>
          </cell>
          <cell r="Y134">
            <v>2200</v>
          </cell>
          <cell r="Z134">
            <v>2200</v>
          </cell>
          <cell r="AA134">
            <v>2200</v>
          </cell>
          <cell r="AB134">
            <v>2200</v>
          </cell>
          <cell r="AC134">
            <v>8800</v>
          </cell>
          <cell r="AD134">
            <v>22000</v>
          </cell>
          <cell r="AE134">
            <v>22000</v>
          </cell>
          <cell r="AF134">
            <v>22000</v>
          </cell>
          <cell r="AG134">
            <v>22000</v>
          </cell>
          <cell r="AH134">
            <v>88000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2400</v>
          </cell>
          <cell r="X135">
            <v>2400</v>
          </cell>
          <cell r="Y135">
            <v>2200</v>
          </cell>
          <cell r="Z135">
            <v>2200</v>
          </cell>
          <cell r="AA135">
            <v>2200</v>
          </cell>
          <cell r="AB135">
            <v>2200</v>
          </cell>
          <cell r="AC135">
            <v>8800</v>
          </cell>
          <cell r="AD135">
            <v>2200</v>
          </cell>
          <cell r="AE135">
            <v>2200</v>
          </cell>
          <cell r="AF135">
            <v>2200</v>
          </cell>
          <cell r="AG135">
            <v>2200</v>
          </cell>
          <cell r="AH135">
            <v>8800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2400</v>
          </cell>
          <cell r="X136">
            <v>2400</v>
          </cell>
          <cell r="Y136">
            <v>2200</v>
          </cell>
          <cell r="Z136">
            <v>2200</v>
          </cell>
          <cell r="AA136">
            <v>2200</v>
          </cell>
          <cell r="AB136">
            <v>2200</v>
          </cell>
          <cell r="AC136">
            <v>8800</v>
          </cell>
          <cell r="AD136">
            <v>2200</v>
          </cell>
          <cell r="AE136">
            <v>2200</v>
          </cell>
          <cell r="AF136">
            <v>2200</v>
          </cell>
          <cell r="AG136">
            <v>2200</v>
          </cell>
          <cell r="AH136">
            <v>8800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1200</v>
          </cell>
          <cell r="X137">
            <v>1200</v>
          </cell>
          <cell r="Y137">
            <v>1100</v>
          </cell>
          <cell r="Z137">
            <v>1100</v>
          </cell>
          <cell r="AA137">
            <v>1100</v>
          </cell>
          <cell r="AB137">
            <v>1100</v>
          </cell>
          <cell r="AC137">
            <v>4400</v>
          </cell>
          <cell r="AD137">
            <v>1100</v>
          </cell>
          <cell r="AE137">
            <v>1100</v>
          </cell>
          <cell r="AF137">
            <v>1100</v>
          </cell>
          <cell r="AG137">
            <v>1100</v>
          </cell>
          <cell r="AH137">
            <v>4400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32400</v>
          </cell>
          <cell r="X138">
            <v>32400</v>
          </cell>
          <cell r="Y138">
            <v>29700</v>
          </cell>
          <cell r="Z138">
            <v>29700</v>
          </cell>
          <cell r="AA138">
            <v>29700</v>
          </cell>
          <cell r="AB138">
            <v>29700</v>
          </cell>
          <cell r="AC138">
            <v>118800</v>
          </cell>
          <cell r="AD138">
            <v>49500</v>
          </cell>
          <cell r="AE138">
            <v>49500</v>
          </cell>
          <cell r="AF138">
            <v>49500</v>
          </cell>
          <cell r="AG138">
            <v>49500</v>
          </cell>
          <cell r="AH138">
            <v>198000</v>
          </cell>
        </row>
        <row r="140">
          <cell r="A140" t="str">
            <v>Meetings</v>
          </cell>
        </row>
        <row r="141">
          <cell r="B141" t="str">
            <v>Meetings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Total Meetings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4">
          <cell r="A144" t="str">
            <v>Training</v>
          </cell>
        </row>
        <row r="145">
          <cell r="B145" t="str">
            <v>Training</v>
          </cell>
          <cell r="T145">
            <v>0</v>
          </cell>
          <cell r="U145">
            <v>0</v>
          </cell>
          <cell r="V145">
            <v>0</v>
          </cell>
          <cell r="W145">
            <v>1000</v>
          </cell>
          <cell r="X145">
            <v>1000</v>
          </cell>
          <cell r="Y145">
            <v>1000</v>
          </cell>
          <cell r="Z145">
            <v>1000</v>
          </cell>
          <cell r="AA145">
            <v>1000</v>
          </cell>
          <cell r="AB145">
            <v>1000</v>
          </cell>
          <cell r="AC145">
            <v>4000</v>
          </cell>
          <cell r="AD145">
            <v>1000</v>
          </cell>
          <cell r="AE145">
            <v>1000</v>
          </cell>
          <cell r="AF145">
            <v>1000</v>
          </cell>
          <cell r="AG145">
            <v>1000</v>
          </cell>
          <cell r="AH145">
            <v>4000</v>
          </cell>
        </row>
        <row r="146">
          <cell r="A146" t="str">
            <v>Total Training</v>
          </cell>
          <cell r="T146">
            <v>0</v>
          </cell>
          <cell r="U146">
            <v>0</v>
          </cell>
          <cell r="V146">
            <v>0</v>
          </cell>
          <cell r="W146">
            <v>1000</v>
          </cell>
          <cell r="X146">
            <v>1000</v>
          </cell>
          <cell r="Y146">
            <v>1000</v>
          </cell>
          <cell r="Z146">
            <v>1000</v>
          </cell>
          <cell r="AA146">
            <v>1000</v>
          </cell>
          <cell r="AB146">
            <v>1000</v>
          </cell>
          <cell r="AC146">
            <v>4000</v>
          </cell>
          <cell r="AD146">
            <v>1000</v>
          </cell>
          <cell r="AE146">
            <v>1000</v>
          </cell>
          <cell r="AF146">
            <v>1000</v>
          </cell>
          <cell r="AG146">
            <v>1000</v>
          </cell>
          <cell r="AH146">
            <v>4000</v>
          </cell>
        </row>
        <row r="148">
          <cell r="A148" t="str">
            <v>Professional Services</v>
          </cell>
        </row>
        <row r="149"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</row>
        <row r="150"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</row>
        <row r="152"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Y152">
            <v>400000</v>
          </cell>
          <cell r="Z152">
            <v>400000</v>
          </cell>
          <cell r="AA152">
            <v>400000</v>
          </cell>
          <cell r="AB152">
            <v>400000</v>
          </cell>
          <cell r="AC152">
            <v>1600000</v>
          </cell>
          <cell r="AD152">
            <v>400000</v>
          </cell>
          <cell r="AE152">
            <v>400000</v>
          </cell>
          <cell r="AF152">
            <v>400000</v>
          </cell>
          <cell r="AG152">
            <v>400000</v>
          </cell>
          <cell r="AH152">
            <v>1600000</v>
          </cell>
        </row>
        <row r="153">
          <cell r="A153" t="str">
            <v>Total Professional Services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400000</v>
          </cell>
          <cell r="Z153">
            <v>400000</v>
          </cell>
          <cell r="AA153">
            <v>400000</v>
          </cell>
          <cell r="AB153">
            <v>400000</v>
          </cell>
          <cell r="AC153">
            <v>1600000</v>
          </cell>
          <cell r="AD153">
            <v>400000</v>
          </cell>
          <cell r="AE153">
            <v>400000</v>
          </cell>
          <cell r="AF153">
            <v>400000</v>
          </cell>
          <cell r="AG153">
            <v>400000</v>
          </cell>
          <cell r="AH153">
            <v>1600000</v>
          </cell>
        </row>
        <row r="155">
          <cell r="A155" t="str">
            <v>Marketing</v>
          </cell>
        </row>
        <row r="156">
          <cell r="B156" t="str">
            <v>PRFirm</v>
          </cell>
          <cell r="W156">
            <v>49500</v>
          </cell>
          <cell r="X156">
            <v>49500</v>
          </cell>
          <cell r="Y156">
            <v>49500</v>
          </cell>
          <cell r="Z156">
            <v>49500</v>
          </cell>
          <cell r="AA156">
            <v>49500</v>
          </cell>
          <cell r="AB156">
            <v>49500</v>
          </cell>
          <cell r="AC156">
            <v>198000</v>
          </cell>
          <cell r="AD156">
            <v>49500</v>
          </cell>
          <cell r="AE156">
            <v>49500</v>
          </cell>
          <cell r="AF156">
            <v>49500</v>
          </cell>
          <cell r="AG156">
            <v>49500</v>
          </cell>
        </row>
        <row r="157">
          <cell r="B157" t="str">
            <v>Business Wire</v>
          </cell>
          <cell r="W157">
            <v>21400</v>
          </cell>
          <cell r="X157">
            <v>21400</v>
          </cell>
          <cell r="Y157">
            <v>21400</v>
          </cell>
          <cell r="Z157">
            <v>21400</v>
          </cell>
          <cell r="AA157">
            <v>21400</v>
          </cell>
          <cell r="AB157">
            <v>21400</v>
          </cell>
          <cell r="AC157">
            <v>85600</v>
          </cell>
          <cell r="AD157">
            <v>21400</v>
          </cell>
          <cell r="AE157">
            <v>21400</v>
          </cell>
          <cell r="AF157">
            <v>21400</v>
          </cell>
          <cell r="AG157">
            <v>21400</v>
          </cell>
        </row>
        <row r="158">
          <cell r="B158" t="str">
            <v>Shareholder.com</v>
          </cell>
          <cell r="W158">
            <v>5001</v>
          </cell>
          <cell r="X158">
            <v>5001</v>
          </cell>
          <cell r="Y158">
            <v>5001</v>
          </cell>
          <cell r="Z158">
            <v>5001</v>
          </cell>
          <cell r="AA158">
            <v>5001</v>
          </cell>
          <cell r="AB158">
            <v>5001</v>
          </cell>
          <cell r="AC158">
            <v>20004</v>
          </cell>
          <cell r="AD158">
            <v>5001</v>
          </cell>
          <cell r="AE158">
            <v>5001</v>
          </cell>
          <cell r="AF158">
            <v>5001</v>
          </cell>
          <cell r="AG158">
            <v>5001</v>
          </cell>
        </row>
        <row r="159"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Marketing Total</v>
          </cell>
          <cell r="T164">
            <v>0</v>
          </cell>
          <cell r="U164">
            <v>0</v>
          </cell>
          <cell r="V164">
            <v>0</v>
          </cell>
          <cell r="W164">
            <v>75901</v>
          </cell>
          <cell r="X164">
            <v>75901</v>
          </cell>
          <cell r="Y164">
            <v>75901</v>
          </cell>
          <cell r="Z164">
            <v>75901</v>
          </cell>
          <cell r="AA164">
            <v>75901</v>
          </cell>
          <cell r="AB164">
            <v>75901</v>
          </cell>
          <cell r="AC164">
            <v>303604</v>
          </cell>
          <cell r="AD164">
            <v>75901</v>
          </cell>
          <cell r="AE164">
            <v>75901</v>
          </cell>
          <cell r="AF164">
            <v>75901</v>
          </cell>
          <cell r="AG164">
            <v>75901</v>
          </cell>
          <cell r="AH164">
            <v>0</v>
          </cell>
        </row>
        <row r="166">
          <cell r="A166" t="str">
            <v>Recruiting</v>
          </cell>
        </row>
        <row r="167">
          <cell r="B167" t="str">
            <v>Training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Total Recruiting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70">
          <cell r="A170" t="str">
            <v>Equipment Expense</v>
          </cell>
        </row>
        <row r="171">
          <cell r="B171" t="str">
            <v>Equipment Expense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Total Equipment Expense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4">
          <cell r="A174" t="str">
            <v>Software</v>
          </cell>
        </row>
        <row r="176">
          <cell r="T176">
            <v>0</v>
          </cell>
          <cell r="U176">
            <v>0</v>
          </cell>
          <cell r="W176">
            <v>1500</v>
          </cell>
          <cell r="X176">
            <v>1500</v>
          </cell>
          <cell r="Y176">
            <v>1500</v>
          </cell>
          <cell r="Z176">
            <v>1500</v>
          </cell>
          <cell r="AA176">
            <v>1500</v>
          </cell>
          <cell r="AB176">
            <v>1500</v>
          </cell>
          <cell r="AC176">
            <v>6000</v>
          </cell>
          <cell r="AD176">
            <v>1500</v>
          </cell>
          <cell r="AE176">
            <v>1500</v>
          </cell>
          <cell r="AF176">
            <v>1500</v>
          </cell>
          <cell r="AG176">
            <v>1500</v>
          </cell>
          <cell r="AH176">
            <v>6000</v>
          </cell>
        </row>
        <row r="177">
          <cell r="A177" t="str">
            <v xml:space="preserve">Total Software </v>
          </cell>
          <cell r="V177">
            <v>0</v>
          </cell>
          <cell r="W177">
            <v>1500</v>
          </cell>
          <cell r="X177">
            <v>1500</v>
          </cell>
          <cell r="Y177">
            <v>1500</v>
          </cell>
          <cell r="Z177">
            <v>1500</v>
          </cell>
          <cell r="AA177">
            <v>1500</v>
          </cell>
          <cell r="AB177">
            <v>1500</v>
          </cell>
          <cell r="AC177">
            <v>6000</v>
          </cell>
          <cell r="AH177">
            <v>0</v>
          </cell>
        </row>
        <row r="179">
          <cell r="A179" t="str">
            <v>Communications - Cell Phone, Pager, PDA, Blackberry</v>
          </cell>
        </row>
        <row r="180">
          <cell r="B180" t="str">
            <v>Cell Phone #</v>
          </cell>
          <cell r="T180">
            <v>0</v>
          </cell>
          <cell r="U180">
            <v>0</v>
          </cell>
          <cell r="W180">
            <v>11</v>
          </cell>
          <cell r="X180">
            <v>11</v>
          </cell>
          <cell r="Y180">
            <v>11</v>
          </cell>
          <cell r="Z180">
            <v>11</v>
          </cell>
          <cell r="AA180">
            <v>11</v>
          </cell>
          <cell r="AB180">
            <v>11</v>
          </cell>
          <cell r="AC180">
            <v>11</v>
          </cell>
          <cell r="AD180">
            <v>11</v>
          </cell>
          <cell r="AE180">
            <v>11</v>
          </cell>
          <cell r="AF180">
            <v>11</v>
          </cell>
          <cell r="AG180">
            <v>11</v>
          </cell>
          <cell r="AH180">
            <v>11</v>
          </cell>
        </row>
        <row r="181">
          <cell r="B181" t="str">
            <v>Pager #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B182" t="str">
            <v>Blackberry #</v>
          </cell>
          <cell r="T182">
            <v>0</v>
          </cell>
          <cell r="U182">
            <v>0</v>
          </cell>
          <cell r="W182">
            <v>5</v>
          </cell>
          <cell r="X182">
            <v>5</v>
          </cell>
          <cell r="Y182">
            <v>5</v>
          </cell>
          <cell r="Z182">
            <v>5</v>
          </cell>
          <cell r="AA182">
            <v>5</v>
          </cell>
          <cell r="AB182">
            <v>5</v>
          </cell>
          <cell r="AC182">
            <v>5</v>
          </cell>
          <cell r="AD182">
            <v>5</v>
          </cell>
          <cell r="AE182">
            <v>5</v>
          </cell>
          <cell r="AF182">
            <v>5</v>
          </cell>
          <cell r="AG182">
            <v>5</v>
          </cell>
          <cell r="AH182">
            <v>5</v>
          </cell>
        </row>
        <row r="183">
          <cell r="B183" t="str">
            <v>Cell Phone Cost</v>
          </cell>
          <cell r="D183">
            <v>250</v>
          </cell>
          <cell r="T183">
            <v>0</v>
          </cell>
          <cell r="U183">
            <v>0</v>
          </cell>
          <cell r="V183">
            <v>0</v>
          </cell>
          <cell r="W183">
            <v>2750</v>
          </cell>
          <cell r="X183">
            <v>2750</v>
          </cell>
          <cell r="Y183">
            <v>2750</v>
          </cell>
          <cell r="Z183">
            <v>2750</v>
          </cell>
          <cell r="AA183">
            <v>2750</v>
          </cell>
          <cell r="AB183">
            <v>2750</v>
          </cell>
          <cell r="AC183">
            <v>11000</v>
          </cell>
          <cell r="AD183">
            <v>2750</v>
          </cell>
          <cell r="AE183">
            <v>2750</v>
          </cell>
          <cell r="AF183">
            <v>2750</v>
          </cell>
          <cell r="AG183">
            <v>2750</v>
          </cell>
          <cell r="AH183">
            <v>11000</v>
          </cell>
        </row>
        <row r="184">
          <cell r="B184" t="str">
            <v>Pager Cost</v>
          </cell>
          <cell r="D184">
            <v>50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B185" t="str">
            <v>Blackberry Cost</v>
          </cell>
          <cell r="D185">
            <v>120</v>
          </cell>
          <cell r="T185">
            <v>0</v>
          </cell>
          <cell r="U185">
            <v>0</v>
          </cell>
          <cell r="V185">
            <v>0</v>
          </cell>
          <cell r="W185">
            <v>600</v>
          </cell>
          <cell r="X185">
            <v>600</v>
          </cell>
          <cell r="Y185">
            <v>600</v>
          </cell>
          <cell r="Z185">
            <v>600</v>
          </cell>
          <cell r="AA185">
            <v>600</v>
          </cell>
          <cell r="AB185">
            <v>600</v>
          </cell>
          <cell r="AC185">
            <v>2400</v>
          </cell>
          <cell r="AD185">
            <v>600</v>
          </cell>
          <cell r="AE185">
            <v>600</v>
          </cell>
          <cell r="AF185">
            <v>600</v>
          </cell>
          <cell r="AG185">
            <v>600</v>
          </cell>
          <cell r="AH185">
            <v>2400</v>
          </cell>
        </row>
        <row r="186">
          <cell r="A186" t="str">
            <v>Total Communications - Cell Phone, Pager, PDA, Blackberry</v>
          </cell>
          <cell r="T186">
            <v>0</v>
          </cell>
          <cell r="U186">
            <v>0</v>
          </cell>
          <cell r="V186">
            <v>0</v>
          </cell>
          <cell r="W186">
            <v>3350</v>
          </cell>
          <cell r="X186">
            <v>3350</v>
          </cell>
          <cell r="Y186">
            <v>3350</v>
          </cell>
          <cell r="Z186">
            <v>3350</v>
          </cell>
          <cell r="AA186">
            <v>3350</v>
          </cell>
          <cell r="AB186">
            <v>3350</v>
          </cell>
          <cell r="AC186">
            <v>13400</v>
          </cell>
          <cell r="AD186">
            <v>3350</v>
          </cell>
          <cell r="AE186">
            <v>3350</v>
          </cell>
          <cell r="AF186">
            <v>3350</v>
          </cell>
          <cell r="AG186">
            <v>3350</v>
          </cell>
          <cell r="AH186">
            <v>13400</v>
          </cell>
        </row>
        <row r="188">
          <cell r="A188" t="str">
            <v>Communications - Phone, Internet Connectivity</v>
          </cell>
        </row>
        <row r="189">
          <cell r="B189" t="str">
            <v>Phone</v>
          </cell>
          <cell r="T189">
            <v>0</v>
          </cell>
          <cell r="U189">
            <v>0</v>
          </cell>
          <cell r="W189">
            <v>1000</v>
          </cell>
          <cell r="X189">
            <v>1000</v>
          </cell>
          <cell r="Y189">
            <v>1000</v>
          </cell>
          <cell r="Z189">
            <v>1000</v>
          </cell>
          <cell r="AA189">
            <v>1000</v>
          </cell>
          <cell r="AB189">
            <v>1000</v>
          </cell>
          <cell r="AC189">
            <v>4000</v>
          </cell>
          <cell r="AD189">
            <v>1000</v>
          </cell>
          <cell r="AE189">
            <v>1000</v>
          </cell>
          <cell r="AF189">
            <v>1000</v>
          </cell>
          <cell r="AG189">
            <v>1000</v>
          </cell>
          <cell r="AH189">
            <v>4000</v>
          </cell>
        </row>
        <row r="190">
          <cell r="B190" t="str">
            <v>Internet Connectivity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Total Communications - Phone, Internet Connectivity</v>
          </cell>
          <cell r="T191">
            <v>0</v>
          </cell>
          <cell r="U191">
            <v>0</v>
          </cell>
          <cell r="V191">
            <v>0</v>
          </cell>
          <cell r="W191">
            <v>1000</v>
          </cell>
          <cell r="X191">
            <v>1000</v>
          </cell>
          <cell r="Y191">
            <v>1000</v>
          </cell>
          <cell r="Z191">
            <v>1000</v>
          </cell>
          <cell r="AA191">
            <v>1000</v>
          </cell>
          <cell r="AB191">
            <v>1000</v>
          </cell>
          <cell r="AC191">
            <v>4000</v>
          </cell>
          <cell r="AD191">
            <v>1000</v>
          </cell>
          <cell r="AE191">
            <v>1000</v>
          </cell>
          <cell r="AF191">
            <v>1000</v>
          </cell>
          <cell r="AG191">
            <v>1000</v>
          </cell>
          <cell r="AH191">
            <v>4000</v>
          </cell>
        </row>
        <row r="193">
          <cell r="A193" t="str">
            <v>Office Expenses - Insurance</v>
          </cell>
        </row>
        <row r="194">
          <cell r="B194" t="str">
            <v>Insurance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Total Office Expenses - Insurance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Office Expenses - Rent</v>
          </cell>
        </row>
        <row r="198">
          <cell r="B198" t="str">
            <v>Rent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Total Office Expenses - Rent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H199">
            <v>0</v>
          </cell>
        </row>
        <row r="201">
          <cell r="A201" t="str">
            <v>Office Expenses - Supplies</v>
          </cell>
        </row>
        <row r="202">
          <cell r="B202" t="str">
            <v>Supplies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Total Office Expenses - Supplies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H203">
            <v>0</v>
          </cell>
        </row>
        <row r="205">
          <cell r="A205" t="str">
            <v>Office Expenses - Other</v>
          </cell>
        </row>
        <row r="206">
          <cell r="B206" t="str">
            <v>Other Office Expenses</v>
          </cell>
          <cell r="T206">
            <v>0</v>
          </cell>
          <cell r="U206">
            <v>0</v>
          </cell>
          <cell r="W206">
            <v>20000</v>
          </cell>
          <cell r="X206">
            <v>20000</v>
          </cell>
          <cell r="Y206">
            <v>20000</v>
          </cell>
          <cell r="Z206">
            <v>20000</v>
          </cell>
          <cell r="AA206">
            <v>20000</v>
          </cell>
          <cell r="AB206">
            <v>20000</v>
          </cell>
          <cell r="AC206">
            <v>80000</v>
          </cell>
          <cell r="AD206">
            <v>20000</v>
          </cell>
          <cell r="AE206">
            <v>20000</v>
          </cell>
          <cell r="AF206">
            <v>20000</v>
          </cell>
          <cell r="AG206">
            <v>20000</v>
          </cell>
          <cell r="AH206">
            <v>80000</v>
          </cell>
        </row>
        <row r="207">
          <cell r="A207" t="str">
            <v>Total Office Expenses - Other</v>
          </cell>
          <cell r="T207">
            <v>0</v>
          </cell>
          <cell r="U207">
            <v>0</v>
          </cell>
          <cell r="V207">
            <v>0</v>
          </cell>
          <cell r="W207">
            <v>20000</v>
          </cell>
          <cell r="X207">
            <v>20000</v>
          </cell>
          <cell r="Y207">
            <v>20000</v>
          </cell>
          <cell r="Z207">
            <v>20000</v>
          </cell>
          <cell r="AA207">
            <v>20000</v>
          </cell>
          <cell r="AB207">
            <v>20000</v>
          </cell>
          <cell r="AC207">
            <v>80000</v>
          </cell>
          <cell r="AD207">
            <v>20000</v>
          </cell>
          <cell r="AE207">
            <v>20000</v>
          </cell>
          <cell r="AF207">
            <v>20000</v>
          </cell>
          <cell r="AG207">
            <v>20000</v>
          </cell>
          <cell r="AH207">
            <v>80000</v>
          </cell>
        </row>
        <row r="209">
          <cell r="A209" t="str">
            <v>Other Expenses</v>
          </cell>
        </row>
        <row r="210">
          <cell r="B210" t="str">
            <v>Other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Total Other Expenses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3">
          <cell r="A213" t="str">
            <v>Depreciation &amp; Amortization</v>
          </cell>
        </row>
        <row r="214">
          <cell r="B214" t="str">
            <v>Other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 t="str">
            <v>Total Office Expenses - Other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8">
          <cell r="A218" t="str">
            <v>CAPITAL EXPENSES</v>
          </cell>
        </row>
        <row r="220">
          <cell r="A220" t="str">
            <v>Capital Expenses - Furniture</v>
          </cell>
        </row>
        <row r="221">
          <cell r="B221" t="str">
            <v>Furniture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Total Capital Expenses - Furniture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4">
          <cell r="A224" t="str">
            <v>Capital Expenses - Hardware</v>
          </cell>
        </row>
        <row r="225">
          <cell r="B225" t="str">
            <v>Hardware</v>
          </cell>
          <cell r="T225">
            <v>0</v>
          </cell>
          <cell r="U225">
            <v>0</v>
          </cell>
          <cell r="V225">
            <v>0</v>
          </cell>
          <cell r="W225">
            <v>135000</v>
          </cell>
          <cell r="X225">
            <v>135000</v>
          </cell>
          <cell r="Y225">
            <v>79000</v>
          </cell>
          <cell r="Z225">
            <v>0</v>
          </cell>
          <cell r="AA225">
            <v>109000</v>
          </cell>
          <cell r="AB225">
            <v>213000</v>
          </cell>
          <cell r="AC225">
            <v>401000</v>
          </cell>
          <cell r="AD225">
            <v>200000</v>
          </cell>
          <cell r="AE225">
            <v>400000</v>
          </cell>
          <cell r="AF225">
            <v>600000</v>
          </cell>
          <cell r="AG225">
            <v>800000</v>
          </cell>
          <cell r="AH225">
            <v>2000000</v>
          </cell>
        </row>
        <row r="226">
          <cell r="A226" t="str">
            <v>Total Capital Expenses - Hardware</v>
          </cell>
          <cell r="T226">
            <v>0</v>
          </cell>
          <cell r="U226">
            <v>0</v>
          </cell>
          <cell r="V226">
            <v>0</v>
          </cell>
          <cell r="W226">
            <v>135000</v>
          </cell>
          <cell r="X226">
            <v>135000</v>
          </cell>
          <cell r="Y226">
            <v>79000</v>
          </cell>
          <cell r="Z226">
            <v>0</v>
          </cell>
          <cell r="AA226">
            <v>109000</v>
          </cell>
          <cell r="AB226">
            <v>213000</v>
          </cell>
          <cell r="AC226">
            <v>401000</v>
          </cell>
          <cell r="AD226">
            <v>200000</v>
          </cell>
          <cell r="AE226">
            <v>400000</v>
          </cell>
          <cell r="AF226">
            <v>600000</v>
          </cell>
          <cell r="AG226">
            <v>800000</v>
          </cell>
          <cell r="AH226">
            <v>2000000</v>
          </cell>
        </row>
        <row r="228">
          <cell r="A228" t="str">
            <v>Capital Expenses - Other</v>
          </cell>
        </row>
        <row r="229">
          <cell r="B229" t="str">
            <v>Other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Total Capital Expenses - Other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4">
          <cell r="A234" t="str">
            <v>MAJOR PROJECTS</v>
          </cell>
        </row>
        <row r="236">
          <cell r="B236" t="str">
            <v>Project 1</v>
          </cell>
          <cell r="T236" t="str">
            <v>Example Text Here</v>
          </cell>
        </row>
        <row r="237">
          <cell r="B237" t="str">
            <v>Project 2</v>
          </cell>
          <cell r="U237" t="str">
            <v>Something Important Starts Here</v>
          </cell>
        </row>
        <row r="238">
          <cell r="B238" t="str">
            <v>Project 3</v>
          </cell>
          <cell r="V238" t="str">
            <v>Something Else Here</v>
          </cell>
        </row>
        <row r="239">
          <cell r="B239" t="str">
            <v>Project 4</v>
          </cell>
          <cell r="V239" t="str">
            <v>Two things start this quarter</v>
          </cell>
        </row>
        <row r="240">
          <cell r="B240" t="str">
            <v>Project 5</v>
          </cell>
          <cell r="Y240" t="str">
            <v>Some project</v>
          </cell>
        </row>
        <row r="241">
          <cell r="B241" t="str">
            <v>Project 6</v>
          </cell>
        </row>
        <row r="242">
          <cell r="B242" t="str">
            <v>Project 7</v>
          </cell>
        </row>
        <row r="243">
          <cell r="B243" t="str">
            <v>Project 8</v>
          </cell>
        </row>
        <row r="244">
          <cell r="B244" t="str">
            <v>Project 9</v>
          </cell>
        </row>
        <row r="245">
          <cell r="B245" t="str">
            <v>Project 10</v>
          </cell>
        </row>
        <row r="246">
          <cell r="B246" t="str">
            <v>Project 11</v>
          </cell>
        </row>
        <row r="247">
          <cell r="B247" t="str">
            <v>Project 12</v>
          </cell>
        </row>
        <row r="248">
          <cell r="B248" t="str">
            <v>Project 13</v>
          </cell>
        </row>
        <row r="249">
          <cell r="B249" t="str">
            <v>Project 14</v>
          </cell>
        </row>
        <row r="250">
          <cell r="B250" t="str">
            <v>Project 15</v>
          </cell>
        </row>
        <row r="251">
          <cell r="B251" t="str">
            <v>Project 16</v>
          </cell>
        </row>
        <row r="252">
          <cell r="B252" t="str">
            <v>Project 17</v>
          </cell>
        </row>
        <row r="253">
          <cell r="B253" t="str">
            <v>Project 18</v>
          </cell>
        </row>
        <row r="254">
          <cell r="B254" t="str">
            <v>Project 19</v>
          </cell>
        </row>
        <row r="255">
          <cell r="B255" t="str">
            <v>Project 20</v>
          </cell>
        </row>
        <row r="258">
          <cell r="A258" t="str">
            <v>STAFFING</v>
          </cell>
        </row>
        <row r="261">
          <cell r="C261" t="str">
            <v>Name</v>
          </cell>
          <cell r="D261" t="str">
            <v>Position</v>
          </cell>
          <cell r="U261" t="str">
            <v>Salary</v>
          </cell>
          <cell r="V261" t="str">
            <v>Bonus</v>
          </cell>
        </row>
        <row r="263">
          <cell r="B263">
            <v>1</v>
          </cell>
          <cell r="C263" t="str">
            <v>Matthew Pittinsky</v>
          </cell>
          <cell r="D263" t="str">
            <v>Chairman</v>
          </cell>
          <cell r="U263">
            <v>200000</v>
          </cell>
          <cell r="V263">
            <v>100000</v>
          </cell>
        </row>
        <row r="264">
          <cell r="B264">
            <v>2</v>
          </cell>
          <cell r="C264" t="str">
            <v>Michael Chasen</v>
          </cell>
          <cell r="D264" t="str">
            <v>CEO</v>
          </cell>
          <cell r="U264">
            <v>200000</v>
          </cell>
          <cell r="V264">
            <v>100000</v>
          </cell>
        </row>
        <row r="265">
          <cell r="B265">
            <v>3</v>
          </cell>
          <cell r="C265" t="str">
            <v>Steve Hoffman</v>
          </cell>
          <cell r="D265" t="str">
            <v>COO</v>
          </cell>
          <cell r="U265">
            <v>275000</v>
          </cell>
          <cell r="V265">
            <v>137500</v>
          </cell>
        </row>
        <row r="266">
          <cell r="B266">
            <v>4</v>
          </cell>
          <cell r="C266" t="str">
            <v>Ken Krushel</v>
          </cell>
          <cell r="U266">
            <v>169999.96</v>
          </cell>
          <cell r="V266">
            <v>84999.98</v>
          </cell>
        </row>
        <row r="267">
          <cell r="B267">
            <v>5</v>
          </cell>
          <cell r="C267" t="str">
            <v>Vicki Cohen</v>
          </cell>
          <cell r="U267">
            <v>164999.9</v>
          </cell>
          <cell r="V267">
            <v>0</v>
          </cell>
        </row>
        <row r="268">
          <cell r="B268">
            <v>6</v>
          </cell>
          <cell r="C268" t="str">
            <v>Todd Gibby</v>
          </cell>
          <cell r="D268" t="str">
            <v>GM of C&amp;P</v>
          </cell>
          <cell r="U268">
            <v>150000</v>
          </cell>
          <cell r="V268">
            <v>50000</v>
          </cell>
        </row>
        <row r="269">
          <cell r="B269">
            <v>7</v>
          </cell>
          <cell r="C269" t="str">
            <v>Laura Weinrab</v>
          </cell>
          <cell r="U269">
            <v>63000</v>
          </cell>
        </row>
        <row r="270">
          <cell r="B270">
            <v>8</v>
          </cell>
          <cell r="C270" t="str">
            <v>Michael Stanton</v>
          </cell>
          <cell r="D270" t="str">
            <v>Senior Director</v>
          </cell>
          <cell r="U270">
            <v>90000</v>
          </cell>
          <cell r="V270">
            <v>9000</v>
          </cell>
        </row>
        <row r="271">
          <cell r="B271">
            <v>9</v>
          </cell>
          <cell r="C271" t="str">
            <v>Maria Gallagher</v>
          </cell>
          <cell r="D271" t="str">
            <v>PR Manager</v>
          </cell>
          <cell r="U271">
            <v>50000</v>
          </cell>
        </row>
        <row r="272">
          <cell r="B272">
            <v>10</v>
          </cell>
          <cell r="C272" t="str">
            <v>Monica Civali</v>
          </cell>
          <cell r="D272" t="str">
            <v>Specialist</v>
          </cell>
          <cell r="U272">
            <v>40000</v>
          </cell>
        </row>
        <row r="273">
          <cell r="B273">
            <v>11</v>
          </cell>
          <cell r="C273" t="str">
            <v>Shelly Ohora</v>
          </cell>
          <cell r="U273">
            <v>62640</v>
          </cell>
        </row>
        <row r="274">
          <cell r="B274">
            <v>12</v>
          </cell>
          <cell r="C274" t="str">
            <v>Meredith Meyer</v>
          </cell>
          <cell r="U274">
            <v>45000</v>
          </cell>
        </row>
        <row r="278">
          <cell r="U278">
            <v>1510639.8599999999</v>
          </cell>
          <cell r="V278">
            <v>481499.98</v>
          </cell>
        </row>
        <row r="282">
          <cell r="D282" t="str">
            <v>Check</v>
          </cell>
        </row>
        <row r="283">
          <cell r="T283" t="str">
            <v>Salary</v>
          </cell>
          <cell r="U283">
            <v>2090.0350000000326</v>
          </cell>
        </row>
        <row r="284">
          <cell r="T284" t="str">
            <v>Bonus</v>
          </cell>
          <cell r="U284">
            <v>-10609.979999999981</v>
          </cell>
        </row>
        <row r="290">
          <cell r="A290" t="str">
            <v>Cash Flow Bonus Adjustment</v>
          </cell>
          <cell r="T290" t="str">
            <v>Matthew Pittinsky</v>
          </cell>
          <cell r="V290">
            <v>100000</v>
          </cell>
        </row>
        <row r="291">
          <cell r="T291" t="str">
            <v>Michael Chasen</v>
          </cell>
          <cell r="V291">
            <v>100000</v>
          </cell>
        </row>
        <row r="292">
          <cell r="T292" t="str">
            <v>Steve Hoffman</v>
          </cell>
          <cell r="V292">
            <v>137500</v>
          </cell>
        </row>
        <row r="293">
          <cell r="T293" t="str">
            <v>Todd Gibby</v>
          </cell>
          <cell r="V293">
            <v>50000</v>
          </cell>
        </row>
        <row r="294">
          <cell r="T294" t="str">
            <v>Dan Cane</v>
          </cell>
          <cell r="V294">
            <v>65000</v>
          </cell>
        </row>
        <row r="295">
          <cell r="T295" t="str">
            <v>Andrew H. Rosen</v>
          </cell>
          <cell r="V295">
            <v>92500</v>
          </cell>
        </row>
        <row r="296">
          <cell r="T296" t="str">
            <v>Pete Repetti</v>
          </cell>
          <cell r="V296">
            <v>80000</v>
          </cell>
        </row>
        <row r="297">
          <cell r="V297">
            <v>625000</v>
          </cell>
        </row>
      </sheetData>
      <sheetData sheetId="21" refreshError="1"/>
      <sheetData sheetId="22" refreshError="1"/>
      <sheetData sheetId="23" refreshError="1">
        <row r="1">
          <cell r="A1" t="str">
            <v>Blackboard Inc - Corp - Finance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190000</v>
          </cell>
          <cell r="T6">
            <v>0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</row>
        <row r="7">
          <cell r="C7" t="str">
            <v>Level 2 - Sr. Dir</v>
          </cell>
          <cell r="D7">
            <v>120000</v>
          </cell>
          <cell r="T7">
            <v>0</v>
          </cell>
          <cell r="U7">
            <v>1</v>
          </cell>
          <cell r="V7">
            <v>2</v>
          </cell>
          <cell r="W7">
            <v>2</v>
          </cell>
          <cell r="X7">
            <v>2</v>
          </cell>
          <cell r="Y7">
            <v>2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>
            <v>2</v>
          </cell>
          <cell r="AE7">
            <v>2</v>
          </cell>
          <cell r="AF7">
            <v>2</v>
          </cell>
          <cell r="AG7">
            <v>2</v>
          </cell>
          <cell r="AH7">
            <v>2</v>
          </cell>
        </row>
        <row r="8">
          <cell r="C8" t="str">
            <v>Level 3 - Controller</v>
          </cell>
          <cell r="D8">
            <v>100000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</row>
        <row r="9">
          <cell r="C9" t="str">
            <v>Level 4 - Asst. Controller</v>
          </cell>
          <cell r="D9">
            <v>80000</v>
          </cell>
          <cell r="T9">
            <v>0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</row>
        <row r="10">
          <cell r="C10" t="str">
            <v>Level 5 - Sr. Acct.</v>
          </cell>
          <cell r="D10">
            <v>62000</v>
          </cell>
          <cell r="T10">
            <v>0</v>
          </cell>
          <cell r="U10">
            <v>1</v>
          </cell>
          <cell r="V10">
            <v>3</v>
          </cell>
          <cell r="W10">
            <v>3</v>
          </cell>
          <cell r="X10">
            <v>3</v>
          </cell>
          <cell r="Y10">
            <v>4</v>
          </cell>
          <cell r="Z10">
            <v>4</v>
          </cell>
          <cell r="AA10">
            <v>4</v>
          </cell>
          <cell r="AB10">
            <v>4</v>
          </cell>
          <cell r="AC10">
            <v>4</v>
          </cell>
          <cell r="AD10">
            <v>4</v>
          </cell>
          <cell r="AE10">
            <v>4</v>
          </cell>
          <cell r="AF10">
            <v>4</v>
          </cell>
          <cell r="AG10">
            <v>4</v>
          </cell>
          <cell r="AH10">
            <v>4</v>
          </cell>
        </row>
        <row r="11">
          <cell r="C11" t="str">
            <v>Level 6 - Acct.</v>
          </cell>
          <cell r="D11">
            <v>45000</v>
          </cell>
          <cell r="T11">
            <v>0</v>
          </cell>
          <cell r="U11">
            <v>2</v>
          </cell>
          <cell r="V11">
            <v>4</v>
          </cell>
          <cell r="W11">
            <v>4</v>
          </cell>
          <cell r="X11">
            <v>4</v>
          </cell>
          <cell r="Y11">
            <v>4</v>
          </cell>
          <cell r="Z11">
            <v>5</v>
          </cell>
          <cell r="AA11">
            <v>5</v>
          </cell>
          <cell r="AB11">
            <v>5</v>
          </cell>
          <cell r="AC11">
            <v>5</v>
          </cell>
          <cell r="AD11">
            <v>5</v>
          </cell>
          <cell r="AE11">
            <v>5</v>
          </cell>
          <cell r="AF11">
            <v>5</v>
          </cell>
          <cell r="AG11">
            <v>5</v>
          </cell>
          <cell r="AH11">
            <v>5</v>
          </cell>
        </row>
        <row r="12"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6</v>
          </cell>
          <cell r="V13">
            <v>12</v>
          </cell>
          <cell r="W13">
            <v>12</v>
          </cell>
          <cell r="X13">
            <v>12</v>
          </cell>
          <cell r="Y13">
            <v>13</v>
          </cell>
          <cell r="Z13">
            <v>14</v>
          </cell>
          <cell r="AA13">
            <v>14</v>
          </cell>
          <cell r="AB13">
            <v>14</v>
          </cell>
          <cell r="AC13">
            <v>14</v>
          </cell>
          <cell r="AD13">
            <v>14</v>
          </cell>
          <cell r="AE13">
            <v>14</v>
          </cell>
          <cell r="AF13">
            <v>14</v>
          </cell>
          <cell r="AG13">
            <v>14</v>
          </cell>
          <cell r="AH13">
            <v>14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W17">
            <v>244000</v>
          </cell>
          <cell r="X17">
            <v>244000</v>
          </cell>
          <cell r="Y17">
            <v>272475</v>
          </cell>
          <cell r="Z17">
            <v>284287.5</v>
          </cell>
          <cell r="AA17">
            <v>284287.5</v>
          </cell>
          <cell r="AB17">
            <v>284287.5</v>
          </cell>
          <cell r="AC17">
            <v>1125337.5</v>
          </cell>
          <cell r="AD17">
            <v>298501.875</v>
          </cell>
          <cell r="AE17">
            <v>298501.875</v>
          </cell>
          <cell r="AF17">
            <v>298501.875</v>
          </cell>
          <cell r="AG17">
            <v>298501.875</v>
          </cell>
          <cell r="AH17">
            <v>1194007.5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0.31395348837209303</v>
          </cell>
          <cell r="W19">
            <v>33750</v>
          </cell>
          <cell r="X19">
            <v>33750</v>
          </cell>
          <cell r="Y19">
            <v>33750</v>
          </cell>
          <cell r="Z19">
            <v>33750</v>
          </cell>
          <cell r="AA19">
            <v>33750</v>
          </cell>
          <cell r="AB19">
            <v>33750</v>
          </cell>
          <cell r="AC19">
            <v>135000</v>
          </cell>
          <cell r="AD19">
            <v>33750</v>
          </cell>
          <cell r="AE19">
            <v>33750</v>
          </cell>
          <cell r="AF19">
            <v>33750</v>
          </cell>
          <cell r="AG19">
            <v>33750</v>
          </cell>
          <cell r="AH19">
            <v>135000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29280</v>
          </cell>
          <cell r="X20">
            <v>29280</v>
          </cell>
          <cell r="Y20">
            <v>32697</v>
          </cell>
          <cell r="Z20">
            <v>34114.5</v>
          </cell>
          <cell r="AA20">
            <v>34114.5</v>
          </cell>
          <cell r="AB20">
            <v>34114.5</v>
          </cell>
          <cell r="AC20">
            <v>135040.5</v>
          </cell>
          <cell r="AD20">
            <v>35820.224999999999</v>
          </cell>
          <cell r="AE20">
            <v>35820.224999999999</v>
          </cell>
          <cell r="AF20">
            <v>35820.224999999999</v>
          </cell>
          <cell r="AG20">
            <v>35820.224999999999</v>
          </cell>
          <cell r="AH20">
            <v>143280.9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307030</v>
          </cell>
          <cell r="X21">
            <v>307030</v>
          </cell>
          <cell r="Y21">
            <v>338922</v>
          </cell>
          <cell r="Z21">
            <v>352152</v>
          </cell>
          <cell r="AA21">
            <v>352152</v>
          </cell>
          <cell r="AB21">
            <v>352152</v>
          </cell>
          <cell r="AC21">
            <v>1395378</v>
          </cell>
          <cell r="AD21">
            <v>368072.1</v>
          </cell>
          <cell r="AE21">
            <v>368072.1</v>
          </cell>
          <cell r="AF21">
            <v>368072.1</v>
          </cell>
          <cell r="AG21">
            <v>368072.1</v>
          </cell>
          <cell r="AH21">
            <v>1472288.4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15000</v>
          </cell>
          <cell r="X23">
            <v>15000</v>
          </cell>
          <cell r="Y23">
            <v>15000</v>
          </cell>
          <cell r="Z23">
            <v>15000</v>
          </cell>
          <cell r="AA23">
            <v>15000</v>
          </cell>
          <cell r="AB23">
            <v>15000</v>
          </cell>
          <cell r="AC23">
            <v>60000</v>
          </cell>
          <cell r="AD23">
            <v>15000</v>
          </cell>
          <cell r="AE23">
            <v>15000</v>
          </cell>
          <cell r="AF23">
            <v>15000</v>
          </cell>
          <cell r="AG23">
            <v>15000</v>
          </cell>
          <cell r="AH23">
            <v>60000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7500</v>
          </cell>
          <cell r="X24">
            <v>7500</v>
          </cell>
          <cell r="Y24">
            <v>15000</v>
          </cell>
          <cell r="Z24">
            <v>15000</v>
          </cell>
          <cell r="AA24">
            <v>15000</v>
          </cell>
          <cell r="AB24">
            <v>15000</v>
          </cell>
          <cell r="AC24">
            <v>60000</v>
          </cell>
          <cell r="AD24">
            <v>15000</v>
          </cell>
          <cell r="AE24">
            <v>15000</v>
          </cell>
          <cell r="AF24">
            <v>15000</v>
          </cell>
          <cell r="AG24">
            <v>15000</v>
          </cell>
          <cell r="AH24">
            <v>60000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1500</v>
          </cell>
          <cell r="X25">
            <v>1500</v>
          </cell>
          <cell r="Y25">
            <v>1500</v>
          </cell>
          <cell r="Z25">
            <v>1500</v>
          </cell>
          <cell r="AA25">
            <v>1500</v>
          </cell>
          <cell r="AB25">
            <v>1500</v>
          </cell>
          <cell r="AC25">
            <v>6000</v>
          </cell>
          <cell r="AD25">
            <v>1500</v>
          </cell>
          <cell r="AE25">
            <v>1500</v>
          </cell>
          <cell r="AF25">
            <v>1500</v>
          </cell>
          <cell r="AG25">
            <v>1500</v>
          </cell>
          <cell r="AH25">
            <v>6000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1500</v>
          </cell>
          <cell r="X26">
            <v>1500</v>
          </cell>
          <cell r="Y26">
            <v>1500</v>
          </cell>
          <cell r="Z26">
            <v>1500</v>
          </cell>
          <cell r="AA26">
            <v>1500</v>
          </cell>
          <cell r="AB26">
            <v>1500</v>
          </cell>
          <cell r="AC26">
            <v>6000</v>
          </cell>
          <cell r="AD26">
            <v>1500</v>
          </cell>
          <cell r="AE26">
            <v>1500</v>
          </cell>
          <cell r="AF26">
            <v>1500</v>
          </cell>
          <cell r="AG26">
            <v>1500</v>
          </cell>
          <cell r="AH26">
            <v>6000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750</v>
          </cell>
          <cell r="X27">
            <v>750</v>
          </cell>
          <cell r="Y27">
            <v>750</v>
          </cell>
          <cell r="Z27">
            <v>750</v>
          </cell>
          <cell r="AA27">
            <v>750</v>
          </cell>
          <cell r="AB27">
            <v>750</v>
          </cell>
          <cell r="AC27">
            <v>3000</v>
          </cell>
          <cell r="AD27">
            <v>750</v>
          </cell>
          <cell r="AE27">
            <v>750</v>
          </cell>
          <cell r="AF27">
            <v>750</v>
          </cell>
          <cell r="AG27">
            <v>750</v>
          </cell>
          <cell r="AH27">
            <v>3000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26250</v>
          </cell>
          <cell r="X28">
            <v>26250</v>
          </cell>
          <cell r="Y28">
            <v>33750</v>
          </cell>
          <cell r="Z28">
            <v>33750</v>
          </cell>
          <cell r="AA28">
            <v>33750</v>
          </cell>
          <cell r="AB28">
            <v>33750</v>
          </cell>
          <cell r="AC28">
            <v>135000</v>
          </cell>
          <cell r="AD28">
            <v>33750</v>
          </cell>
          <cell r="AE28">
            <v>33750</v>
          </cell>
          <cell r="AF28">
            <v>33750</v>
          </cell>
          <cell r="AG28">
            <v>33750</v>
          </cell>
          <cell r="AH28">
            <v>135000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2500</v>
          </cell>
          <cell r="X30">
            <v>2500</v>
          </cell>
          <cell r="Y30">
            <v>2500</v>
          </cell>
          <cell r="Z30">
            <v>2500</v>
          </cell>
          <cell r="AA30">
            <v>2500</v>
          </cell>
          <cell r="AB30">
            <v>2500</v>
          </cell>
          <cell r="AC30">
            <v>10000</v>
          </cell>
          <cell r="AD30">
            <v>2500</v>
          </cell>
          <cell r="AE30">
            <v>2500</v>
          </cell>
          <cell r="AF30">
            <v>2500</v>
          </cell>
          <cell r="AG30">
            <v>2500</v>
          </cell>
          <cell r="AH30">
            <v>10000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80000</v>
          </cell>
          <cell r="X31">
            <v>80000</v>
          </cell>
          <cell r="Y31">
            <v>55000</v>
          </cell>
          <cell r="Z31">
            <v>40000</v>
          </cell>
          <cell r="AA31">
            <v>40000</v>
          </cell>
          <cell r="AB31">
            <v>180000</v>
          </cell>
          <cell r="AC31">
            <v>315000</v>
          </cell>
          <cell r="AD31">
            <v>55000</v>
          </cell>
          <cell r="AE31">
            <v>40000</v>
          </cell>
          <cell r="AF31">
            <v>40000</v>
          </cell>
          <cell r="AG31">
            <v>180000</v>
          </cell>
          <cell r="AH31">
            <v>315000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35000</v>
          </cell>
          <cell r="X52">
            <v>35000</v>
          </cell>
          <cell r="Y52">
            <v>35000</v>
          </cell>
          <cell r="Z52">
            <v>35000</v>
          </cell>
          <cell r="AA52">
            <v>35000</v>
          </cell>
          <cell r="AB52">
            <v>35000</v>
          </cell>
          <cell r="AC52">
            <v>140000</v>
          </cell>
          <cell r="AD52">
            <v>35000</v>
          </cell>
          <cell r="AE52">
            <v>35000</v>
          </cell>
          <cell r="AF52">
            <v>35000</v>
          </cell>
          <cell r="AG52">
            <v>35000</v>
          </cell>
          <cell r="AH52">
            <v>140000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500</v>
          </cell>
          <cell r="X55">
            <v>500</v>
          </cell>
          <cell r="Y55">
            <v>500</v>
          </cell>
          <cell r="Z55">
            <v>500</v>
          </cell>
          <cell r="AA55">
            <v>500</v>
          </cell>
          <cell r="AB55">
            <v>500</v>
          </cell>
          <cell r="AC55">
            <v>2000</v>
          </cell>
          <cell r="AD55">
            <v>500</v>
          </cell>
          <cell r="AE55">
            <v>500</v>
          </cell>
          <cell r="AF55">
            <v>500</v>
          </cell>
          <cell r="AG55">
            <v>500</v>
          </cell>
          <cell r="AH55">
            <v>2000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35500</v>
          </cell>
          <cell r="X56">
            <v>35500</v>
          </cell>
          <cell r="Y56">
            <v>35500</v>
          </cell>
          <cell r="Z56">
            <v>35500</v>
          </cell>
          <cell r="AA56">
            <v>35500</v>
          </cell>
          <cell r="AB56">
            <v>35500</v>
          </cell>
          <cell r="AC56">
            <v>142000</v>
          </cell>
          <cell r="AD56">
            <v>35500</v>
          </cell>
          <cell r="AE56">
            <v>35500</v>
          </cell>
          <cell r="AF56">
            <v>35500</v>
          </cell>
          <cell r="AG56">
            <v>35500</v>
          </cell>
          <cell r="AH56">
            <v>142000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496736.43400000001</v>
          </cell>
          <cell r="X57">
            <v>496736.43400000001</v>
          </cell>
          <cell r="Y57">
            <v>193968</v>
          </cell>
          <cell r="Z57">
            <v>205968</v>
          </cell>
          <cell r="AA57">
            <v>202968</v>
          </cell>
          <cell r="AB57">
            <v>199968</v>
          </cell>
          <cell r="AC57">
            <v>802872</v>
          </cell>
          <cell r="AD57">
            <v>386675.9871928927</v>
          </cell>
          <cell r="AE57">
            <v>402300.20644289267</v>
          </cell>
          <cell r="AF57">
            <v>436830.36019289267</v>
          </cell>
          <cell r="AG57">
            <v>433191.62095452053</v>
          </cell>
          <cell r="AH57">
            <v>1658998.1747831986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3378146</v>
          </cell>
          <cell r="X58">
            <v>3378146</v>
          </cell>
          <cell r="Y58">
            <v>1371648.329861111</v>
          </cell>
          <cell r="Z58">
            <v>1415494.642361111</v>
          </cell>
          <cell r="AA58">
            <v>1450719.626736111</v>
          </cell>
          <cell r="AB58">
            <v>1529971.423611111</v>
          </cell>
          <cell r="AC58">
            <v>5767834.022569444</v>
          </cell>
          <cell r="AD58">
            <v>1576357.517361111</v>
          </cell>
          <cell r="AE58">
            <v>1718061.626736111</v>
          </cell>
          <cell r="AF58">
            <v>1718061.626736111</v>
          </cell>
          <cell r="AG58">
            <v>1804024.361111111</v>
          </cell>
          <cell r="AH58">
            <v>6816505.131944444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4326162.4340000004</v>
          </cell>
          <cell r="X59">
            <v>4326162.4340000004</v>
          </cell>
          <cell r="Y59">
            <v>2031288.329861111</v>
          </cell>
          <cell r="Z59">
            <v>2085364.642361111</v>
          </cell>
          <cell r="AA59">
            <v>2117589.626736111</v>
          </cell>
          <cell r="AB59">
            <v>2333841.423611111</v>
          </cell>
          <cell r="AC59">
            <v>8568084.022569444</v>
          </cell>
          <cell r="AD59">
            <v>2457855.6045540036</v>
          </cell>
          <cell r="AE59">
            <v>2600183.9331790037</v>
          </cell>
          <cell r="AF59">
            <v>2634714.0869290037</v>
          </cell>
          <cell r="AG59">
            <v>2857038.0820656316</v>
          </cell>
          <cell r="AH59">
            <v>10549791.706727643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6</v>
          </cell>
          <cell r="V67">
            <v>12</v>
          </cell>
          <cell r="W67">
            <v>12</v>
          </cell>
          <cell r="X67">
            <v>12</v>
          </cell>
          <cell r="Y67">
            <v>13</v>
          </cell>
          <cell r="Z67">
            <v>14</v>
          </cell>
          <cell r="AA67">
            <v>14</v>
          </cell>
          <cell r="AB67">
            <v>14</v>
          </cell>
          <cell r="AC67">
            <v>14</v>
          </cell>
          <cell r="AD67">
            <v>14</v>
          </cell>
          <cell r="AE67">
            <v>14</v>
          </cell>
          <cell r="AF67">
            <v>14</v>
          </cell>
          <cell r="AG67">
            <v>14</v>
          </cell>
          <cell r="AH67">
            <v>14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307030</v>
          </cell>
          <cell r="X68">
            <v>307030</v>
          </cell>
          <cell r="Y68">
            <v>338922</v>
          </cell>
          <cell r="Z68">
            <v>352152</v>
          </cell>
          <cell r="AA68">
            <v>352152</v>
          </cell>
          <cell r="AB68">
            <v>352152</v>
          </cell>
          <cell r="AC68">
            <v>1395378</v>
          </cell>
          <cell r="AD68">
            <v>368072.1</v>
          </cell>
          <cell r="AE68">
            <v>368072.1</v>
          </cell>
          <cell r="AF68">
            <v>368072.1</v>
          </cell>
          <cell r="AG68">
            <v>368072.1</v>
          </cell>
          <cell r="AH68">
            <v>1472288.4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4019132.4340000004</v>
          </cell>
          <cell r="X69">
            <v>4019132.4340000004</v>
          </cell>
          <cell r="Y69">
            <v>1692366.329861111</v>
          </cell>
          <cell r="Z69">
            <v>1733212.642361111</v>
          </cell>
          <cell r="AA69">
            <v>1765437.626736111</v>
          </cell>
          <cell r="AB69">
            <v>1981689.423611111</v>
          </cell>
          <cell r="AC69">
            <v>7172706.022569444</v>
          </cell>
          <cell r="AD69">
            <v>2089783.5045540035</v>
          </cell>
          <cell r="AE69">
            <v>2232111.8331790036</v>
          </cell>
          <cell r="AF69">
            <v>2266641.9869290036</v>
          </cell>
          <cell r="AG69">
            <v>2488965.9820656315</v>
          </cell>
          <cell r="AH69">
            <v>9077503.3067276422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4326162.4340000004</v>
          </cell>
          <cell r="X71">
            <v>4326162.4340000004</v>
          </cell>
          <cell r="Y71">
            <v>2031288.329861111</v>
          </cell>
          <cell r="Z71">
            <v>2085364.642361111</v>
          </cell>
          <cell r="AA71">
            <v>2117589.626736111</v>
          </cell>
          <cell r="AB71">
            <v>2333841.423611111</v>
          </cell>
          <cell r="AC71">
            <v>8568084.022569444</v>
          </cell>
          <cell r="AD71">
            <v>2457855.6045540036</v>
          </cell>
          <cell r="AE71">
            <v>2600183.9331790037</v>
          </cell>
          <cell r="AF71">
            <v>2634714.0869290037</v>
          </cell>
          <cell r="AG71">
            <v>2857038.0820656316</v>
          </cell>
          <cell r="AH71">
            <v>10549791.706727643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1</v>
          </cell>
          <cell r="W80">
            <v>0</v>
          </cell>
          <cell r="X80">
            <v>1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1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2</v>
          </cell>
          <cell r="W83">
            <v>0</v>
          </cell>
          <cell r="X83">
            <v>2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2</v>
          </cell>
          <cell r="W84">
            <v>0</v>
          </cell>
          <cell r="X84">
            <v>2</v>
          </cell>
          <cell r="Y84">
            <v>0</v>
          </cell>
          <cell r="Z84">
            <v>1</v>
          </cell>
          <cell r="AA84">
            <v>0</v>
          </cell>
          <cell r="AB84">
            <v>0</v>
          </cell>
          <cell r="AC84">
            <v>1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6</v>
          </cell>
          <cell r="W86">
            <v>0</v>
          </cell>
          <cell r="X86">
            <v>6</v>
          </cell>
          <cell r="Y86">
            <v>1</v>
          </cell>
          <cell r="Z86">
            <v>1</v>
          </cell>
          <cell r="AA86">
            <v>0</v>
          </cell>
          <cell r="AB86">
            <v>0</v>
          </cell>
          <cell r="AC86">
            <v>2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1</v>
          </cell>
          <cell r="W91">
            <v>0</v>
          </cell>
          <cell r="X91">
            <v>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1</v>
          </cell>
          <cell r="W92">
            <v>0</v>
          </cell>
          <cell r="X92">
            <v>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2</v>
          </cell>
          <cell r="W94">
            <v>0</v>
          </cell>
          <cell r="X94">
            <v>2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1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2</v>
          </cell>
          <cell r="W95">
            <v>0</v>
          </cell>
          <cell r="X95">
            <v>2</v>
          </cell>
          <cell r="Y95">
            <v>0</v>
          </cell>
          <cell r="Z95">
            <v>1</v>
          </cell>
          <cell r="AA95">
            <v>0</v>
          </cell>
          <cell r="AB95">
            <v>0</v>
          </cell>
          <cell r="AC95">
            <v>1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6</v>
          </cell>
          <cell r="W97">
            <v>0</v>
          </cell>
          <cell r="X97">
            <v>6</v>
          </cell>
          <cell r="Y97">
            <v>1</v>
          </cell>
          <cell r="Z97">
            <v>1</v>
          </cell>
          <cell r="AA97">
            <v>0</v>
          </cell>
          <cell r="AB97">
            <v>0</v>
          </cell>
          <cell r="AC97">
            <v>2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2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1</v>
          </cell>
          <cell r="W105">
            <v>0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  <cell r="AB105">
            <v>0</v>
          </cell>
          <cell r="AC105">
            <v>3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2</v>
          </cell>
          <cell r="W106">
            <v>0</v>
          </cell>
          <cell r="X106">
            <v>2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5</v>
          </cell>
          <cell r="W108">
            <v>0</v>
          </cell>
          <cell r="X108">
            <v>5</v>
          </cell>
          <cell r="Y108">
            <v>1</v>
          </cell>
          <cell r="Z108">
            <v>1</v>
          </cell>
          <cell r="AA108">
            <v>1</v>
          </cell>
          <cell r="AB108">
            <v>0</v>
          </cell>
          <cell r="AC108">
            <v>3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W124">
            <v>5</v>
          </cell>
          <cell r="X124">
            <v>5</v>
          </cell>
          <cell r="Y124">
            <v>5</v>
          </cell>
          <cell r="Z124">
            <v>5</v>
          </cell>
          <cell r="AA124">
            <v>5</v>
          </cell>
          <cell r="AB124">
            <v>5</v>
          </cell>
          <cell r="AC124">
            <v>5</v>
          </cell>
          <cell r="AD124">
            <v>5</v>
          </cell>
          <cell r="AE124">
            <v>5</v>
          </cell>
          <cell r="AF124">
            <v>5</v>
          </cell>
          <cell r="AG124">
            <v>5</v>
          </cell>
          <cell r="AH124">
            <v>5</v>
          </cell>
        </row>
        <row r="125">
          <cell r="B125" t="str">
            <v>Number of Employees that Travel</v>
          </cell>
          <cell r="T125">
            <v>3</v>
          </cell>
          <cell r="U125">
            <v>3</v>
          </cell>
          <cell r="V125">
            <v>3</v>
          </cell>
          <cell r="W125">
            <v>3</v>
          </cell>
          <cell r="X125">
            <v>3</v>
          </cell>
          <cell r="Y125">
            <v>3</v>
          </cell>
          <cell r="Z125">
            <v>3</v>
          </cell>
          <cell r="AA125">
            <v>3</v>
          </cell>
          <cell r="AB125">
            <v>3</v>
          </cell>
          <cell r="AC125">
            <v>3</v>
          </cell>
          <cell r="AD125">
            <v>3</v>
          </cell>
          <cell r="AE125">
            <v>3</v>
          </cell>
          <cell r="AF125">
            <v>3</v>
          </cell>
          <cell r="AG125">
            <v>3</v>
          </cell>
          <cell r="AH125">
            <v>3</v>
          </cell>
        </row>
        <row r="126">
          <cell r="B126" t="str">
            <v>Total Number of Trips</v>
          </cell>
          <cell r="T126">
            <v>0</v>
          </cell>
          <cell r="U126">
            <v>0</v>
          </cell>
          <cell r="V126">
            <v>0</v>
          </cell>
          <cell r="W126">
            <v>15</v>
          </cell>
          <cell r="X126">
            <v>15</v>
          </cell>
          <cell r="Y126">
            <v>15</v>
          </cell>
          <cell r="Z126">
            <v>15</v>
          </cell>
          <cell r="AA126">
            <v>15</v>
          </cell>
          <cell r="AB126">
            <v>15</v>
          </cell>
          <cell r="AC126">
            <v>15</v>
          </cell>
          <cell r="AD126">
            <v>15</v>
          </cell>
          <cell r="AE126">
            <v>15</v>
          </cell>
          <cell r="AF126">
            <v>15</v>
          </cell>
          <cell r="AG126">
            <v>15</v>
          </cell>
          <cell r="AH126">
            <v>15</v>
          </cell>
        </row>
        <row r="127">
          <cell r="B127" t="str">
            <v>Cost of Travel per Person per Trip</v>
          </cell>
          <cell r="T127">
            <v>1000</v>
          </cell>
          <cell r="U127">
            <v>1000</v>
          </cell>
          <cell r="V127">
            <v>1000</v>
          </cell>
          <cell r="W127">
            <v>1000</v>
          </cell>
          <cell r="X127">
            <v>1000</v>
          </cell>
          <cell r="Y127">
            <v>1000</v>
          </cell>
          <cell r="Z127">
            <v>1000</v>
          </cell>
          <cell r="AA127">
            <v>1000</v>
          </cell>
          <cell r="AB127">
            <v>1000</v>
          </cell>
          <cell r="AC127">
            <v>1000</v>
          </cell>
          <cell r="AD127">
            <v>1000</v>
          </cell>
          <cell r="AE127">
            <v>1000</v>
          </cell>
          <cell r="AF127">
            <v>1000</v>
          </cell>
          <cell r="AG127">
            <v>1000</v>
          </cell>
          <cell r="AH127">
            <v>1000</v>
          </cell>
        </row>
        <row r="128">
          <cell r="B128" t="str">
            <v>Cost of Lodging per Person per Trip</v>
          </cell>
          <cell r="T128">
            <v>500</v>
          </cell>
          <cell r="U128">
            <v>500</v>
          </cell>
          <cell r="V128">
            <v>500</v>
          </cell>
          <cell r="W128">
            <v>500</v>
          </cell>
          <cell r="X128">
            <v>500</v>
          </cell>
          <cell r="Y128">
            <v>1000</v>
          </cell>
          <cell r="Z128">
            <v>1000</v>
          </cell>
          <cell r="AA128">
            <v>1000</v>
          </cell>
          <cell r="AB128">
            <v>1000</v>
          </cell>
          <cell r="AC128">
            <v>1000</v>
          </cell>
          <cell r="AD128">
            <v>1000</v>
          </cell>
          <cell r="AE128">
            <v>1000</v>
          </cell>
          <cell r="AF128">
            <v>1000</v>
          </cell>
          <cell r="AG128">
            <v>1000</v>
          </cell>
          <cell r="AH128">
            <v>1000</v>
          </cell>
        </row>
        <row r="129">
          <cell r="B129" t="str">
            <v>Cost of Entertainment per Person per Trip</v>
          </cell>
          <cell r="T129">
            <v>100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100</v>
          </cell>
          <cell r="AA129">
            <v>100</v>
          </cell>
          <cell r="AB129">
            <v>100</v>
          </cell>
          <cell r="AC129">
            <v>100</v>
          </cell>
          <cell r="AD129">
            <v>100</v>
          </cell>
          <cell r="AE129">
            <v>100</v>
          </cell>
          <cell r="AF129">
            <v>100</v>
          </cell>
          <cell r="AG129">
            <v>100</v>
          </cell>
          <cell r="AH129">
            <v>100</v>
          </cell>
        </row>
        <row r="130">
          <cell r="B130" t="str">
            <v>Cost of Meals per Person per Trip</v>
          </cell>
          <cell r="T130">
            <v>100</v>
          </cell>
          <cell r="U130">
            <v>100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  <cell r="AA130">
            <v>100</v>
          </cell>
          <cell r="AB130">
            <v>100</v>
          </cell>
          <cell r="AC130">
            <v>100</v>
          </cell>
          <cell r="AD130">
            <v>100</v>
          </cell>
          <cell r="AE130">
            <v>100</v>
          </cell>
          <cell r="AF130">
            <v>100</v>
          </cell>
          <cell r="AG130">
            <v>100</v>
          </cell>
          <cell r="AH130">
            <v>100</v>
          </cell>
        </row>
        <row r="131">
          <cell r="B131" t="str">
            <v>Cost of Other per Person per Trip</v>
          </cell>
          <cell r="T131">
            <v>50</v>
          </cell>
          <cell r="U131">
            <v>50</v>
          </cell>
          <cell r="V131">
            <v>50</v>
          </cell>
          <cell r="W131">
            <v>50</v>
          </cell>
          <cell r="X131">
            <v>50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1750</v>
          </cell>
          <cell r="U132">
            <v>1750</v>
          </cell>
          <cell r="V132">
            <v>1750</v>
          </cell>
          <cell r="W132">
            <v>1750</v>
          </cell>
          <cell r="X132">
            <v>1750</v>
          </cell>
          <cell r="Y132">
            <v>2250</v>
          </cell>
          <cell r="Z132">
            <v>2250</v>
          </cell>
          <cell r="AA132">
            <v>2250</v>
          </cell>
          <cell r="AB132">
            <v>2250</v>
          </cell>
          <cell r="AC132">
            <v>2250</v>
          </cell>
          <cell r="AD132">
            <v>2250</v>
          </cell>
          <cell r="AE132">
            <v>2250</v>
          </cell>
          <cell r="AF132">
            <v>2250</v>
          </cell>
          <cell r="AG132">
            <v>2250</v>
          </cell>
          <cell r="AH132">
            <v>2250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15000</v>
          </cell>
          <cell r="X133">
            <v>15000</v>
          </cell>
          <cell r="Y133">
            <v>15000</v>
          </cell>
          <cell r="Z133">
            <v>15000</v>
          </cell>
          <cell r="AA133">
            <v>15000</v>
          </cell>
          <cell r="AB133">
            <v>15000</v>
          </cell>
          <cell r="AC133">
            <v>60000</v>
          </cell>
          <cell r="AD133">
            <v>15000</v>
          </cell>
          <cell r="AE133">
            <v>15000</v>
          </cell>
          <cell r="AF133">
            <v>15000</v>
          </cell>
          <cell r="AG133">
            <v>15000</v>
          </cell>
          <cell r="AH133">
            <v>60000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7500</v>
          </cell>
          <cell r="X134">
            <v>7500</v>
          </cell>
          <cell r="Y134">
            <v>15000</v>
          </cell>
          <cell r="Z134">
            <v>15000</v>
          </cell>
          <cell r="AA134">
            <v>15000</v>
          </cell>
          <cell r="AB134">
            <v>15000</v>
          </cell>
          <cell r="AC134">
            <v>60000</v>
          </cell>
          <cell r="AD134">
            <v>15000</v>
          </cell>
          <cell r="AE134">
            <v>15000</v>
          </cell>
          <cell r="AF134">
            <v>15000</v>
          </cell>
          <cell r="AG134">
            <v>15000</v>
          </cell>
          <cell r="AH134">
            <v>60000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1500</v>
          </cell>
          <cell r="X135">
            <v>1500</v>
          </cell>
          <cell r="Y135">
            <v>1500</v>
          </cell>
          <cell r="Z135">
            <v>1500</v>
          </cell>
          <cell r="AA135">
            <v>1500</v>
          </cell>
          <cell r="AB135">
            <v>1500</v>
          </cell>
          <cell r="AC135">
            <v>6000</v>
          </cell>
          <cell r="AD135">
            <v>1500</v>
          </cell>
          <cell r="AE135">
            <v>1500</v>
          </cell>
          <cell r="AF135">
            <v>1500</v>
          </cell>
          <cell r="AG135">
            <v>1500</v>
          </cell>
          <cell r="AH135">
            <v>6000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1500</v>
          </cell>
          <cell r="X136">
            <v>1500</v>
          </cell>
          <cell r="Y136">
            <v>1500</v>
          </cell>
          <cell r="Z136">
            <v>1500</v>
          </cell>
          <cell r="AA136">
            <v>1500</v>
          </cell>
          <cell r="AB136">
            <v>1500</v>
          </cell>
          <cell r="AC136">
            <v>6000</v>
          </cell>
          <cell r="AD136">
            <v>1500</v>
          </cell>
          <cell r="AE136">
            <v>1500</v>
          </cell>
          <cell r="AF136">
            <v>1500</v>
          </cell>
          <cell r="AG136">
            <v>1500</v>
          </cell>
          <cell r="AH136">
            <v>6000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750</v>
          </cell>
          <cell r="X137">
            <v>750</v>
          </cell>
          <cell r="Y137">
            <v>750</v>
          </cell>
          <cell r="Z137">
            <v>750</v>
          </cell>
          <cell r="AA137">
            <v>750</v>
          </cell>
          <cell r="AB137">
            <v>750</v>
          </cell>
          <cell r="AC137">
            <v>3000</v>
          </cell>
          <cell r="AD137">
            <v>750</v>
          </cell>
          <cell r="AE137">
            <v>750</v>
          </cell>
          <cell r="AF137">
            <v>750</v>
          </cell>
          <cell r="AG137">
            <v>750</v>
          </cell>
          <cell r="AH137">
            <v>3000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26250</v>
          </cell>
          <cell r="X138">
            <v>26250</v>
          </cell>
          <cell r="Y138">
            <v>33750</v>
          </cell>
          <cell r="Z138">
            <v>33750</v>
          </cell>
          <cell r="AA138">
            <v>33750</v>
          </cell>
          <cell r="AB138">
            <v>33750</v>
          </cell>
          <cell r="AC138">
            <v>135000</v>
          </cell>
          <cell r="AD138">
            <v>33750</v>
          </cell>
          <cell r="AE138">
            <v>33750</v>
          </cell>
          <cell r="AF138">
            <v>33750</v>
          </cell>
          <cell r="AG138">
            <v>33750</v>
          </cell>
          <cell r="AH138">
            <v>135000</v>
          </cell>
        </row>
        <row r="140">
          <cell r="A140" t="str">
            <v>Meetings</v>
          </cell>
        </row>
        <row r="141">
          <cell r="B141" t="str">
            <v>Meetings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Total Meetings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4">
          <cell r="A144" t="str">
            <v>Training</v>
          </cell>
        </row>
        <row r="145">
          <cell r="B145" t="str">
            <v>Training</v>
          </cell>
          <cell r="W145">
            <v>2500</v>
          </cell>
          <cell r="X145">
            <v>2500</v>
          </cell>
          <cell r="Y145">
            <v>2500</v>
          </cell>
          <cell r="Z145">
            <v>2500</v>
          </cell>
          <cell r="AA145">
            <v>2500</v>
          </cell>
          <cell r="AB145">
            <v>2500</v>
          </cell>
          <cell r="AC145">
            <v>10000</v>
          </cell>
          <cell r="AD145">
            <v>2500</v>
          </cell>
          <cell r="AE145">
            <v>2500</v>
          </cell>
          <cell r="AF145">
            <v>2500</v>
          </cell>
          <cell r="AG145">
            <v>2500</v>
          </cell>
          <cell r="AH145">
            <v>10000</v>
          </cell>
        </row>
        <row r="146">
          <cell r="A146" t="str">
            <v>Total Training</v>
          </cell>
          <cell r="T146">
            <v>0</v>
          </cell>
          <cell r="U146">
            <v>0</v>
          </cell>
          <cell r="V146">
            <v>0</v>
          </cell>
          <cell r="W146">
            <v>2500</v>
          </cell>
          <cell r="X146">
            <v>2500</v>
          </cell>
          <cell r="Y146">
            <v>2500</v>
          </cell>
          <cell r="Z146">
            <v>2500</v>
          </cell>
          <cell r="AA146">
            <v>2500</v>
          </cell>
          <cell r="AB146">
            <v>2500</v>
          </cell>
          <cell r="AC146">
            <v>10000</v>
          </cell>
          <cell r="AD146">
            <v>2500</v>
          </cell>
          <cell r="AE146">
            <v>2500</v>
          </cell>
          <cell r="AF146">
            <v>2500</v>
          </cell>
          <cell r="AG146">
            <v>2500</v>
          </cell>
          <cell r="AH146">
            <v>10000</v>
          </cell>
        </row>
        <row r="148">
          <cell r="A148" t="str">
            <v>Professional Services</v>
          </cell>
        </row>
        <row r="149">
          <cell r="B149" t="str">
            <v>E&amp;Y Audit</v>
          </cell>
          <cell r="W149">
            <v>20000</v>
          </cell>
          <cell r="X149">
            <v>20000</v>
          </cell>
          <cell r="Y149">
            <v>10000</v>
          </cell>
          <cell r="Z149">
            <v>10000</v>
          </cell>
          <cell r="AA149">
            <v>10000</v>
          </cell>
          <cell r="AB149">
            <v>130000</v>
          </cell>
          <cell r="AC149">
            <v>160000</v>
          </cell>
          <cell r="AD149">
            <v>10000</v>
          </cell>
          <cell r="AE149">
            <v>10000</v>
          </cell>
          <cell r="AF149">
            <v>10000</v>
          </cell>
          <cell r="AG149">
            <v>130000</v>
          </cell>
          <cell r="AH149">
            <v>160000</v>
          </cell>
        </row>
        <row r="150">
          <cell r="B150" t="str">
            <v>E&amp;Y 401K Audit</v>
          </cell>
          <cell r="W150">
            <v>20000</v>
          </cell>
          <cell r="X150">
            <v>20000</v>
          </cell>
          <cell r="Y150">
            <v>0</v>
          </cell>
          <cell r="Z150">
            <v>0</v>
          </cell>
          <cell r="AA150">
            <v>0</v>
          </cell>
          <cell r="AB150">
            <v>20000</v>
          </cell>
          <cell r="AC150">
            <v>20000</v>
          </cell>
          <cell r="AD150">
            <v>0</v>
          </cell>
          <cell r="AE150">
            <v>0</v>
          </cell>
          <cell r="AF150">
            <v>0</v>
          </cell>
          <cell r="AG150">
            <v>20000</v>
          </cell>
          <cell r="AH150">
            <v>20000</v>
          </cell>
        </row>
        <row r="151">
          <cell r="B151" t="str">
            <v>E&amp;Y Tax</v>
          </cell>
          <cell r="W151">
            <v>25000</v>
          </cell>
          <cell r="X151">
            <v>25000</v>
          </cell>
          <cell r="Y151">
            <v>30000</v>
          </cell>
          <cell r="Z151">
            <v>15000</v>
          </cell>
          <cell r="AA151">
            <v>15000</v>
          </cell>
          <cell r="AB151">
            <v>15000</v>
          </cell>
          <cell r="AC151">
            <v>75000</v>
          </cell>
          <cell r="AD151">
            <v>30000</v>
          </cell>
          <cell r="AE151">
            <v>15000</v>
          </cell>
          <cell r="AF151">
            <v>15000</v>
          </cell>
          <cell r="AG151">
            <v>15000</v>
          </cell>
          <cell r="AH151">
            <v>75000</v>
          </cell>
        </row>
        <row r="152">
          <cell r="B152" t="str">
            <v>ADP</v>
          </cell>
          <cell r="W152">
            <v>15000</v>
          </cell>
          <cell r="X152">
            <v>15000</v>
          </cell>
          <cell r="Y152">
            <v>15000</v>
          </cell>
          <cell r="Z152">
            <v>15000</v>
          </cell>
          <cell r="AA152">
            <v>15000</v>
          </cell>
          <cell r="AB152">
            <v>15000</v>
          </cell>
          <cell r="AC152">
            <v>60000</v>
          </cell>
          <cell r="AD152">
            <v>15000</v>
          </cell>
          <cell r="AE152">
            <v>15000</v>
          </cell>
          <cell r="AF152">
            <v>15000</v>
          </cell>
          <cell r="AG152">
            <v>15000</v>
          </cell>
          <cell r="AH152">
            <v>60000</v>
          </cell>
        </row>
        <row r="153">
          <cell r="B153" t="str">
            <v>BDO Valuation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Total Professional Services</v>
          </cell>
          <cell r="V154">
            <v>0</v>
          </cell>
          <cell r="W154">
            <v>80000</v>
          </cell>
          <cell r="X154">
            <v>80000</v>
          </cell>
          <cell r="Y154">
            <v>55000</v>
          </cell>
          <cell r="Z154">
            <v>40000</v>
          </cell>
          <cell r="AA154">
            <v>40000</v>
          </cell>
          <cell r="AB154">
            <v>180000</v>
          </cell>
          <cell r="AC154">
            <v>315000</v>
          </cell>
          <cell r="AD154">
            <v>55000</v>
          </cell>
          <cell r="AE154">
            <v>40000</v>
          </cell>
          <cell r="AF154">
            <v>40000</v>
          </cell>
          <cell r="AG154">
            <v>180000</v>
          </cell>
          <cell r="AH154">
            <v>315000</v>
          </cell>
        </row>
        <row r="156">
          <cell r="A156" t="str">
            <v>Marketing</v>
          </cell>
        </row>
        <row r="157">
          <cell r="B157" t="str">
            <v>Client Programs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B158" t="str">
            <v>Marketing Collateral (Brochures)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B159" t="str">
            <v>Print Adv. Media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B160" t="str">
            <v>Online Adv. Media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B161" t="str">
            <v>Print and Online Adv. Production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B162" t="str">
            <v>Conferences &amp; Tradeshows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B163" t="str">
            <v>Customer Gifts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B164" t="str">
            <v>Direct Mail (mail and email)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A165" t="str">
            <v>Marketing Total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7">
          <cell r="A167" t="str">
            <v>Recruiting</v>
          </cell>
        </row>
        <row r="168">
          <cell r="B168" t="str">
            <v>Pete Repetti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Total Recruiting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1">
          <cell r="A171" t="str">
            <v>Equipment Expense</v>
          </cell>
        </row>
        <row r="172">
          <cell r="B172" t="str">
            <v>Equipment Expense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Total Equipment Expense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5">
          <cell r="A175" t="str">
            <v>Software</v>
          </cell>
        </row>
        <row r="176">
          <cell r="B176" t="str">
            <v>Software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 xml:space="preserve">Total Software 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H177">
            <v>0</v>
          </cell>
        </row>
        <row r="179">
          <cell r="A179" t="str">
            <v>Communications - Cell Phone, Pager, PDA, Blackberry</v>
          </cell>
        </row>
        <row r="180">
          <cell r="B180" t="str">
            <v>Cell Phone #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B181" t="str">
            <v>Pager #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B182" t="str">
            <v>Blackberry #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B183" t="str">
            <v>Cell Phone Cost</v>
          </cell>
          <cell r="D183">
            <v>100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B184" t="str">
            <v>Pager Cost</v>
          </cell>
          <cell r="D184">
            <v>50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B185" t="str">
            <v>Blackberry Cost</v>
          </cell>
          <cell r="D185">
            <v>50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 t="str">
            <v>Total Communications - Cell Phone, Pager, PDA, Blackberry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8">
          <cell r="A188" t="str">
            <v>Communications - Phone, Internet Connectivity</v>
          </cell>
        </row>
        <row r="189">
          <cell r="B189" t="str">
            <v>Phone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B190" t="str">
            <v>Internet Connectivity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Total Communications - Phone, Internet Connectivity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3">
          <cell r="A193" t="str">
            <v>Office Expenses - Insurance</v>
          </cell>
        </row>
        <row r="194">
          <cell r="B194" t="str">
            <v>Insurance</v>
          </cell>
          <cell r="T194">
            <v>0</v>
          </cell>
          <cell r="U194">
            <v>0</v>
          </cell>
          <cell r="W194">
            <v>35000</v>
          </cell>
          <cell r="X194">
            <v>35000</v>
          </cell>
          <cell r="Y194">
            <v>35000</v>
          </cell>
          <cell r="Z194">
            <v>35000</v>
          </cell>
          <cell r="AA194">
            <v>35000</v>
          </cell>
          <cell r="AB194">
            <v>35000</v>
          </cell>
          <cell r="AC194">
            <v>140000</v>
          </cell>
          <cell r="AD194">
            <v>35000</v>
          </cell>
          <cell r="AE194">
            <v>35000</v>
          </cell>
          <cell r="AF194">
            <v>35000</v>
          </cell>
          <cell r="AG194">
            <v>35000</v>
          </cell>
          <cell r="AH194">
            <v>140000</v>
          </cell>
        </row>
        <row r="195">
          <cell r="A195" t="str">
            <v>Total Office Expenses - Insurance</v>
          </cell>
          <cell r="T195">
            <v>0</v>
          </cell>
          <cell r="U195">
            <v>0</v>
          </cell>
          <cell r="V195">
            <v>0</v>
          </cell>
          <cell r="W195">
            <v>35000</v>
          </cell>
          <cell r="X195">
            <v>35000</v>
          </cell>
          <cell r="Y195">
            <v>35000</v>
          </cell>
          <cell r="Z195">
            <v>35000</v>
          </cell>
          <cell r="AA195">
            <v>35000</v>
          </cell>
          <cell r="AB195">
            <v>35000</v>
          </cell>
          <cell r="AC195">
            <v>140000</v>
          </cell>
          <cell r="AD195">
            <v>35000</v>
          </cell>
          <cell r="AE195">
            <v>35000</v>
          </cell>
          <cell r="AF195">
            <v>35000</v>
          </cell>
          <cell r="AG195">
            <v>35000</v>
          </cell>
          <cell r="AH195">
            <v>140000</v>
          </cell>
        </row>
        <row r="197">
          <cell r="A197" t="str">
            <v>Office Expenses - Rent</v>
          </cell>
        </row>
        <row r="198">
          <cell r="B198" t="str">
            <v>Rent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Total Office Expenses - Rent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H199">
            <v>0</v>
          </cell>
        </row>
        <row r="201">
          <cell r="A201" t="str">
            <v>Office Expenses - Supplies</v>
          </cell>
        </row>
        <row r="202">
          <cell r="B202" t="str">
            <v>Supplies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Total Office Expenses - Supplies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H203">
            <v>0</v>
          </cell>
        </row>
        <row r="205">
          <cell r="A205" t="str">
            <v>Office Expenses - Other</v>
          </cell>
        </row>
        <row r="206">
          <cell r="B206" t="str">
            <v>Other Office Expenses</v>
          </cell>
          <cell r="T206">
            <v>0</v>
          </cell>
          <cell r="U206">
            <v>0</v>
          </cell>
          <cell r="W206">
            <v>500</v>
          </cell>
          <cell r="X206">
            <v>500</v>
          </cell>
          <cell r="Y206">
            <v>500</v>
          </cell>
          <cell r="Z206">
            <v>500</v>
          </cell>
          <cell r="AA206">
            <v>500</v>
          </cell>
          <cell r="AB206">
            <v>500</v>
          </cell>
          <cell r="AC206">
            <v>2000</v>
          </cell>
          <cell r="AD206">
            <v>500</v>
          </cell>
          <cell r="AE206">
            <v>500</v>
          </cell>
          <cell r="AF206">
            <v>500</v>
          </cell>
          <cell r="AG206">
            <v>500</v>
          </cell>
          <cell r="AH206">
            <v>2000</v>
          </cell>
        </row>
        <row r="207">
          <cell r="A207" t="str">
            <v>Total Office Expenses - Other</v>
          </cell>
          <cell r="T207">
            <v>0</v>
          </cell>
          <cell r="U207">
            <v>0</v>
          </cell>
          <cell r="V207">
            <v>0</v>
          </cell>
          <cell r="W207">
            <v>500</v>
          </cell>
          <cell r="X207">
            <v>500</v>
          </cell>
          <cell r="Y207">
            <v>500</v>
          </cell>
          <cell r="Z207">
            <v>500</v>
          </cell>
          <cell r="AA207">
            <v>500</v>
          </cell>
          <cell r="AB207">
            <v>500</v>
          </cell>
          <cell r="AC207">
            <v>2000</v>
          </cell>
          <cell r="AD207">
            <v>500</v>
          </cell>
          <cell r="AE207">
            <v>500</v>
          </cell>
          <cell r="AF207">
            <v>500</v>
          </cell>
          <cell r="AG207">
            <v>500</v>
          </cell>
          <cell r="AH207">
            <v>2000</v>
          </cell>
        </row>
        <row r="209">
          <cell r="A209" t="str">
            <v>Other Expenses</v>
          </cell>
        </row>
        <row r="210">
          <cell r="B210" t="str">
            <v>Bank Fees</v>
          </cell>
          <cell r="T210">
            <v>0</v>
          </cell>
          <cell r="U210">
            <v>0</v>
          </cell>
          <cell r="V210">
            <v>0</v>
          </cell>
          <cell r="W210">
            <v>10000</v>
          </cell>
          <cell r="X210">
            <v>10000</v>
          </cell>
          <cell r="Y210">
            <v>10000</v>
          </cell>
          <cell r="Z210">
            <v>10000</v>
          </cell>
          <cell r="AA210">
            <v>10000</v>
          </cell>
          <cell r="AB210">
            <v>10000</v>
          </cell>
          <cell r="AC210">
            <v>40000</v>
          </cell>
          <cell r="AD210">
            <v>10000</v>
          </cell>
          <cell r="AE210">
            <v>10000</v>
          </cell>
          <cell r="AF210">
            <v>10000</v>
          </cell>
          <cell r="AG210">
            <v>10000</v>
          </cell>
          <cell r="AH210">
            <v>40000</v>
          </cell>
        </row>
        <row r="211">
          <cell r="B211" t="str">
            <v>Interest Expense</v>
          </cell>
          <cell r="T211">
            <v>0</v>
          </cell>
          <cell r="U211">
            <v>0</v>
          </cell>
          <cell r="W211">
            <v>107639.34</v>
          </cell>
          <cell r="X211">
            <v>107639.34</v>
          </cell>
          <cell r="Y211">
            <v>133968</v>
          </cell>
          <cell r="Z211">
            <v>145968</v>
          </cell>
          <cell r="AA211">
            <v>142968</v>
          </cell>
          <cell r="AB211">
            <v>139968</v>
          </cell>
          <cell r="AC211">
            <v>562872</v>
          </cell>
          <cell r="AD211">
            <v>136968</v>
          </cell>
          <cell r="AE211">
            <v>133968</v>
          </cell>
          <cell r="AF211">
            <v>130968</v>
          </cell>
          <cell r="AG211">
            <v>127968</v>
          </cell>
          <cell r="AH211">
            <v>529872</v>
          </cell>
        </row>
        <row r="212">
          <cell r="B212" t="str">
            <v>Sales Tax</v>
          </cell>
          <cell r="T212">
            <v>0</v>
          </cell>
          <cell r="U212">
            <v>0</v>
          </cell>
          <cell r="V212">
            <v>0</v>
          </cell>
          <cell r="W212">
            <v>50000</v>
          </cell>
          <cell r="X212">
            <v>50000</v>
          </cell>
          <cell r="Y212">
            <v>50000</v>
          </cell>
          <cell r="Z212">
            <v>50000</v>
          </cell>
          <cell r="AA212">
            <v>50000</v>
          </cell>
          <cell r="AB212">
            <v>50000</v>
          </cell>
          <cell r="AC212">
            <v>200000</v>
          </cell>
          <cell r="AD212">
            <v>50000</v>
          </cell>
          <cell r="AE212">
            <v>50000</v>
          </cell>
          <cell r="AF212">
            <v>50000</v>
          </cell>
          <cell r="AG212">
            <v>50000</v>
          </cell>
          <cell r="AH212">
            <v>200000</v>
          </cell>
        </row>
        <row r="213">
          <cell r="A213" t="str">
            <v>Bad Debt Expense</v>
          </cell>
          <cell r="B213" t="str">
            <v>Bad Debt</v>
          </cell>
          <cell r="T213">
            <v>0</v>
          </cell>
          <cell r="U213">
            <v>0</v>
          </cell>
          <cell r="V213">
            <v>0</v>
          </cell>
          <cell r="W213">
            <v>329097.09399999998</v>
          </cell>
          <cell r="X213">
            <v>329097.09399999998</v>
          </cell>
          <cell r="AC213">
            <v>0</v>
          </cell>
          <cell r="AD213">
            <v>189707.98719289267</v>
          </cell>
          <cell r="AE213">
            <v>208332.20644289267</v>
          </cell>
          <cell r="AF213">
            <v>245862.36019289267</v>
          </cell>
          <cell r="AG213">
            <v>245223.62095452053</v>
          </cell>
          <cell r="AH213">
            <v>889126.17478319863</v>
          </cell>
        </row>
        <row r="214">
          <cell r="A214" t="str">
            <v>Total Other Expenses</v>
          </cell>
          <cell r="T214">
            <v>0</v>
          </cell>
          <cell r="U214">
            <v>0</v>
          </cell>
          <cell r="V214">
            <v>0</v>
          </cell>
          <cell r="W214">
            <v>496736.43400000001</v>
          </cell>
          <cell r="X214">
            <v>496736.43400000001</v>
          </cell>
          <cell r="Y214">
            <v>193968</v>
          </cell>
          <cell r="Z214">
            <v>205968</v>
          </cell>
          <cell r="AA214">
            <v>202968</v>
          </cell>
          <cell r="AB214">
            <v>199968</v>
          </cell>
          <cell r="AC214">
            <v>802872</v>
          </cell>
          <cell r="AD214">
            <v>386675.9871928927</v>
          </cell>
          <cell r="AE214">
            <v>402300.20644289267</v>
          </cell>
          <cell r="AF214">
            <v>436830.36019289267</v>
          </cell>
          <cell r="AG214">
            <v>433191.62095452053</v>
          </cell>
          <cell r="AH214">
            <v>1658998.1747831986</v>
          </cell>
        </row>
        <row r="216">
          <cell r="A216" t="str">
            <v>Depreciation &amp; Amortization</v>
          </cell>
        </row>
        <row r="217">
          <cell r="B217" t="str">
            <v>Depreciation</v>
          </cell>
          <cell r="W217">
            <v>706698</v>
          </cell>
          <cell r="X217">
            <v>706698</v>
          </cell>
          <cell r="Y217">
            <v>760537.21875</v>
          </cell>
          <cell r="Z217">
            <v>804383.53125</v>
          </cell>
          <cell r="AA217">
            <v>839608.515625</v>
          </cell>
          <cell r="AB217">
            <v>918860.3125</v>
          </cell>
          <cell r="AC217">
            <v>3323389.578125</v>
          </cell>
          <cell r="AD217">
            <v>965246.40625</v>
          </cell>
          <cell r="AE217">
            <v>1106950.515625</v>
          </cell>
          <cell r="AF217">
            <v>1106950.515625</v>
          </cell>
          <cell r="AG217">
            <v>1192913.25</v>
          </cell>
          <cell r="AH217">
            <v>4372060.6875</v>
          </cell>
        </row>
        <row r="218">
          <cell r="B218" t="str">
            <v>Amortization</v>
          </cell>
          <cell r="W218">
            <v>2671448</v>
          </cell>
          <cell r="X218">
            <v>2671448</v>
          </cell>
          <cell r="Y218">
            <v>611111.11111111112</v>
          </cell>
          <cell r="Z218">
            <v>611111.11111111112</v>
          </cell>
          <cell r="AA218">
            <v>611111.11111111112</v>
          </cell>
          <cell r="AB218">
            <v>611111.11111111112</v>
          </cell>
          <cell r="AC218">
            <v>2444444.4444444445</v>
          </cell>
          <cell r="AD218">
            <v>611111.11111111112</v>
          </cell>
          <cell r="AE218">
            <v>611111.11111111112</v>
          </cell>
          <cell r="AF218">
            <v>611111.11111111112</v>
          </cell>
          <cell r="AG218">
            <v>611111.11111111112</v>
          </cell>
          <cell r="AH218">
            <v>2444444.4444444445</v>
          </cell>
        </row>
        <row r="219">
          <cell r="A219" t="str">
            <v>Total Office Expenses - Other</v>
          </cell>
          <cell r="T219">
            <v>0</v>
          </cell>
          <cell r="U219">
            <v>0</v>
          </cell>
          <cell r="V219">
            <v>0</v>
          </cell>
          <cell r="W219">
            <v>3378146</v>
          </cell>
          <cell r="X219">
            <v>3378146</v>
          </cell>
          <cell r="Y219">
            <v>1371648.329861111</v>
          </cell>
          <cell r="Z219">
            <v>1415494.642361111</v>
          </cell>
          <cell r="AA219">
            <v>1450719.626736111</v>
          </cell>
          <cell r="AB219">
            <v>1529971.423611111</v>
          </cell>
          <cell r="AC219">
            <v>5767834.022569444</v>
          </cell>
          <cell r="AD219">
            <v>1576357.517361111</v>
          </cell>
          <cell r="AE219">
            <v>1718061.626736111</v>
          </cell>
          <cell r="AF219">
            <v>1718061.626736111</v>
          </cell>
          <cell r="AG219">
            <v>1804024.361111111</v>
          </cell>
          <cell r="AH219">
            <v>6816505.131944444</v>
          </cell>
        </row>
        <row r="222">
          <cell r="A222" t="str">
            <v>CAPITAL EXPENSES</v>
          </cell>
        </row>
        <row r="224">
          <cell r="A224" t="str">
            <v>Capital Expenses - Furniture</v>
          </cell>
        </row>
        <row r="225">
          <cell r="B225" t="str">
            <v>Furniture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Total Capital Expenses - Furniture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8">
          <cell r="A228" t="str">
            <v>Capital Expenses - Hardware</v>
          </cell>
        </row>
        <row r="229">
          <cell r="B229" t="str">
            <v>Hardware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Total Capital Expenses - Hardware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2">
          <cell r="A232" t="str">
            <v>Capital Expenses - Other</v>
          </cell>
        </row>
        <row r="233">
          <cell r="B233" t="str">
            <v>Other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Total Capital Expenses - Other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9">
          <cell r="A239" t="str">
            <v>MAJOR PROJECTS</v>
          </cell>
        </row>
        <row r="241">
          <cell r="B241" t="str">
            <v>Project 1</v>
          </cell>
          <cell r="V241" t="str">
            <v>Implementing Great Plains</v>
          </cell>
        </row>
        <row r="242">
          <cell r="B242" t="str">
            <v>Project 2</v>
          </cell>
          <cell r="W242" t="str">
            <v>Year-end Audit</v>
          </cell>
        </row>
        <row r="243">
          <cell r="B243" t="str">
            <v>Project 3</v>
          </cell>
        </row>
        <row r="244">
          <cell r="B244" t="str">
            <v>Project 4</v>
          </cell>
        </row>
        <row r="245">
          <cell r="B245" t="str">
            <v>Project 5</v>
          </cell>
        </row>
        <row r="246">
          <cell r="B246" t="str">
            <v>Project 6</v>
          </cell>
        </row>
        <row r="247">
          <cell r="B247" t="str">
            <v>Project 7</v>
          </cell>
        </row>
        <row r="248">
          <cell r="B248" t="str">
            <v>Project 8</v>
          </cell>
        </row>
        <row r="249">
          <cell r="B249" t="str">
            <v>Project 9</v>
          </cell>
        </row>
        <row r="250">
          <cell r="B250" t="str">
            <v>Project 10</v>
          </cell>
        </row>
        <row r="251">
          <cell r="B251" t="str">
            <v>Project 11</v>
          </cell>
        </row>
        <row r="252">
          <cell r="B252" t="str">
            <v>Project 12</v>
          </cell>
        </row>
        <row r="253">
          <cell r="B253" t="str">
            <v>Project 13</v>
          </cell>
        </row>
        <row r="254">
          <cell r="B254" t="str">
            <v>Project 14</v>
          </cell>
        </row>
        <row r="255">
          <cell r="B255" t="str">
            <v>Project 15</v>
          </cell>
        </row>
        <row r="256">
          <cell r="B256" t="str">
            <v>Project 16</v>
          </cell>
        </row>
        <row r="257">
          <cell r="B257" t="str">
            <v>Project 17</v>
          </cell>
        </row>
        <row r="258">
          <cell r="B258" t="str">
            <v>Project 18</v>
          </cell>
        </row>
        <row r="259">
          <cell r="B259" t="str">
            <v>Project 19</v>
          </cell>
        </row>
        <row r="260">
          <cell r="B260" t="str">
            <v>Project 20</v>
          </cell>
        </row>
        <row r="263">
          <cell r="A263" t="str">
            <v>STAFFING</v>
          </cell>
        </row>
        <row r="265">
          <cell r="C265" t="str">
            <v>Name</v>
          </cell>
          <cell r="D265" t="str">
            <v>Position</v>
          </cell>
          <cell r="U265" t="str">
            <v>Salary</v>
          </cell>
          <cell r="V265" t="str">
            <v>Bonus</v>
          </cell>
        </row>
        <row r="266">
          <cell r="A266" t="str">
            <v>Current Employees</v>
          </cell>
        </row>
        <row r="267">
          <cell r="B267">
            <v>1</v>
          </cell>
          <cell r="C267" t="str">
            <v>Pete Repetti</v>
          </cell>
          <cell r="D267" t="str">
            <v>CFO</v>
          </cell>
          <cell r="U267">
            <v>190000</v>
          </cell>
          <cell r="V267">
            <v>80000</v>
          </cell>
        </row>
        <row r="268">
          <cell r="B268">
            <v>2</v>
          </cell>
          <cell r="C268" t="str">
            <v>Mike Beach</v>
          </cell>
          <cell r="D268" t="str">
            <v>VP Finance</v>
          </cell>
          <cell r="U268">
            <v>125000</v>
          </cell>
          <cell r="V268">
            <v>25000</v>
          </cell>
        </row>
        <row r="269">
          <cell r="B269">
            <v>3</v>
          </cell>
          <cell r="C269" t="str">
            <v>John Kinzer</v>
          </cell>
          <cell r="D269" t="str">
            <v>Sr. Dir. FP&amp;A</v>
          </cell>
          <cell r="U269">
            <v>115000</v>
          </cell>
          <cell r="V269">
            <v>23000</v>
          </cell>
        </row>
        <row r="270">
          <cell r="B270">
            <v>4</v>
          </cell>
          <cell r="C270" t="str">
            <v>Jon Walsh</v>
          </cell>
          <cell r="D270" t="str">
            <v>Controller</v>
          </cell>
          <cell r="U270">
            <v>100000</v>
          </cell>
        </row>
        <row r="271">
          <cell r="B271">
            <v>5</v>
          </cell>
          <cell r="C271" t="str">
            <v>Jeff Wright</v>
          </cell>
          <cell r="D271" t="str">
            <v>Asst Controller</v>
          </cell>
          <cell r="U271">
            <v>80000</v>
          </cell>
          <cell r="V271">
            <v>2000</v>
          </cell>
        </row>
        <row r="272">
          <cell r="B272">
            <v>6</v>
          </cell>
          <cell r="C272" t="str">
            <v>Bill Strahin</v>
          </cell>
          <cell r="D272" t="str">
            <v>Sr. Acct</v>
          </cell>
          <cell r="U272">
            <v>64260</v>
          </cell>
          <cell r="V272">
            <v>2000</v>
          </cell>
        </row>
        <row r="273">
          <cell r="B273">
            <v>7</v>
          </cell>
          <cell r="C273" t="str">
            <v>Steven Shortell</v>
          </cell>
          <cell r="D273" t="str">
            <v>Billing Mgr</v>
          </cell>
          <cell r="U273">
            <v>46000</v>
          </cell>
        </row>
        <row r="274">
          <cell r="B274">
            <v>8</v>
          </cell>
          <cell r="C274" t="str">
            <v>Patty Theobold</v>
          </cell>
          <cell r="D274" t="str">
            <v>AP &amp; Payroll</v>
          </cell>
          <cell r="U274">
            <v>50600</v>
          </cell>
          <cell r="V274">
            <v>3000</v>
          </cell>
        </row>
        <row r="275">
          <cell r="B275">
            <v>9</v>
          </cell>
          <cell r="C275" t="str">
            <v>Joon Bae</v>
          </cell>
          <cell r="D275" t="str">
            <v>Senior Accountant</v>
          </cell>
          <cell r="U275">
            <v>60000</v>
          </cell>
          <cell r="W275" t="str">
            <v>Senior Accountant</v>
          </cell>
        </row>
        <row r="276">
          <cell r="B276">
            <v>10</v>
          </cell>
          <cell r="C276" t="str">
            <v>Usha Rindani</v>
          </cell>
          <cell r="D276" t="str">
            <v>Senior Accountant</v>
          </cell>
          <cell r="U276">
            <v>60000</v>
          </cell>
          <cell r="W276" t="str">
            <v>Senior Accountant</v>
          </cell>
        </row>
        <row r="277">
          <cell r="B277">
            <v>11</v>
          </cell>
          <cell r="C277" t="str">
            <v>Christina Porcelli</v>
          </cell>
          <cell r="D277" t="str">
            <v>Billing Analyst</v>
          </cell>
          <cell r="U277">
            <v>31000</v>
          </cell>
          <cell r="W277" t="str">
            <v>Accountant</v>
          </cell>
        </row>
        <row r="278">
          <cell r="B278">
            <v>12</v>
          </cell>
          <cell r="C278" t="str">
            <v xml:space="preserve">Nicki </v>
          </cell>
          <cell r="D278" t="str">
            <v>Billing Analyst</v>
          </cell>
          <cell r="U278">
            <v>40000</v>
          </cell>
          <cell r="W278" t="str">
            <v>Accountant</v>
          </cell>
        </row>
        <row r="280">
          <cell r="U280">
            <v>961860</v>
          </cell>
          <cell r="V280">
            <v>135000</v>
          </cell>
        </row>
        <row r="284">
          <cell r="C284" t="str">
            <v>Check</v>
          </cell>
        </row>
        <row r="285">
          <cell r="D285" t="str">
            <v>Salary</v>
          </cell>
          <cell r="U285">
            <v>0</v>
          </cell>
        </row>
        <row r="286">
          <cell r="D286" t="str">
            <v>Bonus</v>
          </cell>
          <cell r="U286">
            <v>0</v>
          </cell>
        </row>
        <row r="287">
          <cell r="A287" t="str">
            <v>Future Employees</v>
          </cell>
        </row>
        <row r="289">
          <cell r="B289">
            <v>13</v>
          </cell>
          <cell r="C289" t="str">
            <v>New Employee 6</v>
          </cell>
          <cell r="D289" t="str">
            <v>International Manager</v>
          </cell>
        </row>
        <row r="290">
          <cell r="B290">
            <v>14</v>
          </cell>
          <cell r="C290" t="str">
            <v>New Employee 7</v>
          </cell>
          <cell r="D290" t="str">
            <v>Senior International Manager</v>
          </cell>
        </row>
        <row r="291">
          <cell r="B291">
            <v>15</v>
          </cell>
          <cell r="C291" t="str">
            <v>Staff Accountant</v>
          </cell>
          <cell r="D291" t="str">
            <v>Senior International Manager</v>
          </cell>
        </row>
        <row r="294">
          <cell r="A294" t="str">
            <v>Other Expenses</v>
          </cell>
        </row>
        <row r="295">
          <cell r="B295" t="str">
            <v>Bad Debt %</v>
          </cell>
          <cell r="W295">
            <v>0.03</v>
          </cell>
          <cell r="Y295">
            <v>5.0000000000000001E-3</v>
          </cell>
          <cell r="Z295">
            <v>5.0000000000000001E-3</v>
          </cell>
          <cell r="AA295">
            <v>5.0000000000000001E-3</v>
          </cell>
          <cell r="AB295">
            <v>5.0000000000000001E-3</v>
          </cell>
          <cell r="AD295">
            <v>0.01</v>
          </cell>
          <cell r="AE295">
            <v>0.01</v>
          </cell>
          <cell r="AF295">
            <v>0.01</v>
          </cell>
          <cell r="AG295">
            <v>0.01</v>
          </cell>
        </row>
        <row r="296">
          <cell r="B296" t="str">
            <v>Current Quarter's Sales</v>
          </cell>
          <cell r="T296">
            <v>0</v>
          </cell>
          <cell r="U296">
            <v>0</v>
          </cell>
          <cell r="V296">
            <v>0</v>
          </cell>
          <cell r="W296">
            <v>14136569.800000001</v>
          </cell>
          <cell r="X296">
            <v>14136569.800000001</v>
          </cell>
          <cell r="Y296">
            <v>15427927.75</v>
          </cell>
          <cell r="Z296">
            <v>16938104.399999999</v>
          </cell>
          <cell r="AA296">
            <v>20184957.350000001</v>
          </cell>
          <cell r="AB296">
            <v>19911418.050000001</v>
          </cell>
          <cell r="AC296">
            <v>72462407.549999997</v>
          </cell>
          <cell r="AD296">
            <v>22470798.719289266</v>
          </cell>
          <cell r="AE296">
            <v>24333220.644289266</v>
          </cell>
          <cell r="AF296">
            <v>28086236.019289266</v>
          </cell>
          <cell r="AG296">
            <v>28022362.095452055</v>
          </cell>
          <cell r="AH296">
            <v>102912617.47831985</v>
          </cell>
        </row>
        <row r="297">
          <cell r="A297" t="str">
            <v>Total Other Expenses</v>
          </cell>
          <cell r="T297">
            <v>0</v>
          </cell>
          <cell r="U297">
            <v>0</v>
          </cell>
          <cell r="V297">
            <v>0</v>
          </cell>
          <cell r="W297">
            <v>424097.09399999998</v>
          </cell>
          <cell r="X297">
            <v>424097.09399999998</v>
          </cell>
          <cell r="Y297">
            <v>77139.638749999998</v>
          </cell>
          <cell r="Z297">
            <v>84690.521999999997</v>
          </cell>
          <cell r="AA297">
            <v>100924.78675000001</v>
          </cell>
          <cell r="AB297">
            <v>99557.090250000008</v>
          </cell>
          <cell r="AC297">
            <v>362312.03775000002</v>
          </cell>
          <cell r="AD297">
            <v>224707.98719289267</v>
          </cell>
          <cell r="AE297">
            <v>243332.20644289267</v>
          </cell>
          <cell r="AF297">
            <v>280862.36019289267</v>
          </cell>
          <cell r="AG297">
            <v>280223.62095452053</v>
          </cell>
          <cell r="AH297">
            <v>1029126.1747831986</v>
          </cell>
        </row>
        <row r="299">
          <cell r="A299" t="str">
            <v>Total Other Expenses</v>
          </cell>
          <cell r="T299">
            <v>0</v>
          </cell>
          <cell r="U299">
            <v>0</v>
          </cell>
          <cell r="V299">
            <v>0</v>
          </cell>
          <cell r="W299">
            <v>62335.58</v>
          </cell>
          <cell r="X299">
            <v>62335.58</v>
          </cell>
          <cell r="Y299">
            <v>80398.399999999994</v>
          </cell>
          <cell r="Z299">
            <v>127502.42</v>
          </cell>
          <cell r="AA299">
            <v>150761.67000000001</v>
          </cell>
          <cell r="AB299">
            <v>107933.44</v>
          </cell>
          <cell r="AC299">
            <v>466595.93</v>
          </cell>
          <cell r="AD299">
            <v>121744.05500000001</v>
          </cell>
          <cell r="AE299">
            <v>183639.535</v>
          </cell>
          <cell r="AF299">
            <v>203552.01500000001</v>
          </cell>
          <cell r="AG299">
            <v>143154.46249999999</v>
          </cell>
          <cell r="AH299">
            <v>652090.0675</v>
          </cell>
        </row>
        <row r="301">
          <cell r="AD301">
            <v>0</v>
          </cell>
          <cell r="AE301">
            <v>5.0000000000000001E-3</v>
          </cell>
          <cell r="AF301">
            <v>5.0000000000000001E-3</v>
          </cell>
          <cell r="AG301">
            <v>0.02</v>
          </cell>
        </row>
      </sheetData>
      <sheetData sheetId="24" refreshError="1"/>
      <sheetData sheetId="25" refreshError="1"/>
      <sheetData sheetId="26" refreshError="1"/>
      <sheetData sheetId="27" refreshError="1">
        <row r="1">
          <cell r="A1" t="str">
            <v>Blackboard - C&amp;P Domestic Sales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U6">
            <v>2</v>
          </cell>
          <cell r="V6">
            <v>2</v>
          </cell>
          <cell r="W6">
            <v>2</v>
          </cell>
          <cell r="X6">
            <v>2</v>
          </cell>
          <cell r="Y6">
            <v>2</v>
          </cell>
          <cell r="Z6">
            <v>2</v>
          </cell>
          <cell r="AA6">
            <v>2</v>
          </cell>
          <cell r="AB6">
            <v>2</v>
          </cell>
          <cell r="AC6">
            <v>2</v>
          </cell>
          <cell r="AD6">
            <v>2</v>
          </cell>
          <cell r="AE6">
            <v>2</v>
          </cell>
          <cell r="AF6">
            <v>2</v>
          </cell>
          <cell r="AG6">
            <v>2</v>
          </cell>
          <cell r="AH6">
            <v>2</v>
          </cell>
        </row>
        <row r="7">
          <cell r="C7" t="str">
            <v>Level 2 - Sr. Dir</v>
          </cell>
          <cell r="D7">
            <v>110000</v>
          </cell>
          <cell r="U7">
            <v>2</v>
          </cell>
          <cell r="V7">
            <v>2</v>
          </cell>
          <cell r="W7">
            <v>2</v>
          </cell>
          <cell r="X7">
            <v>2</v>
          </cell>
          <cell r="Y7">
            <v>2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>
            <v>2</v>
          </cell>
          <cell r="AE7">
            <v>2</v>
          </cell>
          <cell r="AF7">
            <v>2</v>
          </cell>
          <cell r="AG7">
            <v>2</v>
          </cell>
          <cell r="AH7">
            <v>2</v>
          </cell>
        </row>
        <row r="8">
          <cell r="C8" t="str">
            <v>Level 3 - Dir</v>
          </cell>
          <cell r="D8">
            <v>95000</v>
          </cell>
          <cell r="U8">
            <v>7</v>
          </cell>
          <cell r="V8">
            <v>4</v>
          </cell>
          <cell r="W8">
            <v>4</v>
          </cell>
          <cell r="X8">
            <v>4</v>
          </cell>
          <cell r="Y8">
            <v>4</v>
          </cell>
          <cell r="Z8">
            <v>4</v>
          </cell>
          <cell r="AA8">
            <v>4</v>
          </cell>
          <cell r="AB8">
            <v>4</v>
          </cell>
          <cell r="AC8">
            <v>4</v>
          </cell>
          <cell r="AD8">
            <v>4</v>
          </cell>
          <cell r="AE8">
            <v>4</v>
          </cell>
          <cell r="AF8">
            <v>4</v>
          </cell>
          <cell r="AG8">
            <v>4</v>
          </cell>
          <cell r="AH8">
            <v>4</v>
          </cell>
        </row>
        <row r="9">
          <cell r="C9" t="str">
            <v>Level 4 - Sr. Manager</v>
          </cell>
          <cell r="D9">
            <v>70000</v>
          </cell>
          <cell r="U9">
            <v>22</v>
          </cell>
          <cell r="V9">
            <v>20</v>
          </cell>
          <cell r="W9">
            <v>20</v>
          </cell>
          <cell r="X9">
            <v>20</v>
          </cell>
          <cell r="Y9">
            <v>20</v>
          </cell>
          <cell r="Z9">
            <v>20</v>
          </cell>
          <cell r="AA9">
            <v>20</v>
          </cell>
          <cell r="AB9">
            <v>20</v>
          </cell>
          <cell r="AC9">
            <v>20</v>
          </cell>
          <cell r="AD9">
            <v>22</v>
          </cell>
          <cell r="AE9">
            <v>24</v>
          </cell>
          <cell r="AF9">
            <v>26</v>
          </cell>
          <cell r="AG9">
            <v>28</v>
          </cell>
          <cell r="AH9">
            <v>28</v>
          </cell>
        </row>
        <row r="10">
          <cell r="C10" t="str">
            <v>Level 5 - Manager</v>
          </cell>
          <cell r="D10">
            <v>52000</v>
          </cell>
          <cell r="U10">
            <v>11</v>
          </cell>
          <cell r="V10">
            <v>7</v>
          </cell>
          <cell r="W10">
            <v>7</v>
          </cell>
          <cell r="X10">
            <v>7</v>
          </cell>
          <cell r="Y10">
            <v>7</v>
          </cell>
          <cell r="Z10">
            <v>7</v>
          </cell>
          <cell r="AA10">
            <v>7</v>
          </cell>
          <cell r="AB10">
            <v>7</v>
          </cell>
          <cell r="AC10">
            <v>7</v>
          </cell>
          <cell r="AD10">
            <v>7</v>
          </cell>
          <cell r="AE10">
            <v>7</v>
          </cell>
          <cell r="AF10">
            <v>7</v>
          </cell>
          <cell r="AG10">
            <v>7</v>
          </cell>
          <cell r="AH10">
            <v>7</v>
          </cell>
        </row>
        <row r="11">
          <cell r="C11" t="str">
            <v>Level 6 - Sr. Associate</v>
          </cell>
          <cell r="D11">
            <v>45000</v>
          </cell>
          <cell r="U11">
            <v>8</v>
          </cell>
          <cell r="V11">
            <v>5</v>
          </cell>
          <cell r="W11">
            <v>5</v>
          </cell>
          <cell r="X11">
            <v>5</v>
          </cell>
          <cell r="Y11">
            <v>5</v>
          </cell>
          <cell r="Z11">
            <v>5</v>
          </cell>
          <cell r="AA11">
            <v>5</v>
          </cell>
          <cell r="AB11">
            <v>5</v>
          </cell>
          <cell r="AC11">
            <v>5</v>
          </cell>
          <cell r="AD11">
            <v>5</v>
          </cell>
          <cell r="AE11">
            <v>5</v>
          </cell>
          <cell r="AF11">
            <v>5</v>
          </cell>
          <cell r="AG11">
            <v>5</v>
          </cell>
          <cell r="AH11">
            <v>5</v>
          </cell>
        </row>
        <row r="12">
          <cell r="C12" t="str">
            <v>Level 7 - Associate</v>
          </cell>
          <cell r="D12">
            <v>37500</v>
          </cell>
          <cell r="U12">
            <v>2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54</v>
          </cell>
          <cell r="V13">
            <v>40</v>
          </cell>
          <cell r="W13">
            <v>40</v>
          </cell>
          <cell r="X13">
            <v>40</v>
          </cell>
          <cell r="Y13">
            <v>40</v>
          </cell>
          <cell r="Z13">
            <v>40</v>
          </cell>
          <cell r="AA13">
            <v>40</v>
          </cell>
          <cell r="AB13">
            <v>40</v>
          </cell>
          <cell r="AC13">
            <v>40</v>
          </cell>
          <cell r="AD13">
            <v>42</v>
          </cell>
          <cell r="AE13">
            <v>44</v>
          </cell>
          <cell r="AF13">
            <v>46</v>
          </cell>
          <cell r="AG13">
            <v>48</v>
          </cell>
          <cell r="AH13">
            <v>48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717250</v>
          </cell>
          <cell r="X17">
            <v>717250</v>
          </cell>
          <cell r="Y17">
            <v>753112.5</v>
          </cell>
          <cell r="Z17">
            <v>753112.5</v>
          </cell>
          <cell r="AA17">
            <v>753112.5</v>
          </cell>
          <cell r="AB17">
            <v>753112.5</v>
          </cell>
          <cell r="AC17">
            <v>3012450</v>
          </cell>
          <cell r="AD17">
            <v>829355.625</v>
          </cell>
          <cell r="AE17">
            <v>867943.125</v>
          </cell>
          <cell r="AF17">
            <v>906530.625</v>
          </cell>
          <cell r="AG17">
            <v>945118.125</v>
          </cell>
          <cell r="AH17">
            <v>3548947.5</v>
          </cell>
        </row>
        <row r="18">
          <cell r="A18" t="str">
            <v>Commission</v>
          </cell>
          <cell r="C18" t="str">
            <v>Commission</v>
          </cell>
          <cell r="D18">
            <v>0.08</v>
          </cell>
          <cell r="V18">
            <v>0</v>
          </cell>
          <cell r="W18">
            <v>512336.65</v>
          </cell>
          <cell r="X18">
            <v>512336.65</v>
          </cell>
          <cell r="Y18">
            <v>414907.38</v>
          </cell>
          <cell r="Z18">
            <v>676601.13300000003</v>
          </cell>
          <cell r="AA18">
            <v>622322.18900000001</v>
          </cell>
          <cell r="AB18">
            <v>637772.8881939163</v>
          </cell>
          <cell r="AC18">
            <v>2351603.5901939161</v>
          </cell>
          <cell r="AD18">
            <v>544212.14949999994</v>
          </cell>
          <cell r="AE18">
            <v>848582.91999999993</v>
          </cell>
          <cell r="AF18">
            <v>730455.94149999996</v>
          </cell>
          <cell r="AG18">
            <v>728534.68626935943</v>
          </cell>
          <cell r="AH18">
            <v>2851785.6972693596</v>
          </cell>
        </row>
        <row r="19">
          <cell r="A19" t="str">
            <v>Bonus</v>
          </cell>
          <cell r="C19" t="str">
            <v>Bonus</v>
          </cell>
          <cell r="D19">
            <v>0.17085395608225862</v>
          </cell>
          <cell r="W19">
            <v>122545</v>
          </cell>
          <cell r="X19">
            <v>122545</v>
          </cell>
          <cell r="Y19">
            <v>128672.25</v>
          </cell>
          <cell r="Z19">
            <v>128672.25</v>
          </cell>
          <cell r="AA19">
            <v>128672.25</v>
          </cell>
          <cell r="AB19">
            <v>128672.25</v>
          </cell>
          <cell r="AC19">
            <v>514689</v>
          </cell>
          <cell r="AD19">
            <v>141698.68953032416</v>
          </cell>
          <cell r="AE19">
            <v>148291.51656064831</v>
          </cell>
          <cell r="AF19">
            <v>154884.34359097245</v>
          </cell>
          <cell r="AG19">
            <v>161477.17062129662</v>
          </cell>
          <cell r="AH19">
            <v>606351.72030324151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86070</v>
          </cell>
          <cell r="X20">
            <v>86070</v>
          </cell>
          <cell r="Y20">
            <v>90373.5</v>
          </cell>
          <cell r="Z20">
            <v>90373.5</v>
          </cell>
          <cell r="AA20">
            <v>90373.5</v>
          </cell>
          <cell r="AB20">
            <v>90373.5</v>
          </cell>
          <cell r="AC20">
            <v>361494</v>
          </cell>
          <cell r="AD20">
            <v>99522.675000000003</v>
          </cell>
          <cell r="AE20">
            <v>104153.175</v>
          </cell>
          <cell r="AF20">
            <v>108783.675</v>
          </cell>
          <cell r="AG20">
            <v>113414.175</v>
          </cell>
          <cell r="AH20">
            <v>425873.7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1438201.65</v>
          </cell>
          <cell r="X21">
            <v>1438201.65</v>
          </cell>
          <cell r="Y21">
            <v>1387065.63</v>
          </cell>
          <cell r="Z21">
            <v>1648759.3829999999</v>
          </cell>
          <cell r="AA21">
            <v>1594480.439</v>
          </cell>
          <cell r="AB21">
            <v>1609931.1381939163</v>
          </cell>
          <cell r="AC21">
            <v>6240236.5901939161</v>
          </cell>
          <cell r="AD21">
            <v>1614789.1390303241</v>
          </cell>
          <cell r="AE21">
            <v>1968970.7365606483</v>
          </cell>
          <cell r="AF21">
            <v>1900654.5850909725</v>
          </cell>
          <cell r="AG21">
            <v>1948544.1568906561</v>
          </cell>
          <cell r="AH21">
            <v>7432958.617572601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81900</v>
          </cell>
          <cell r="X23">
            <v>81900</v>
          </cell>
          <cell r="Y23">
            <v>103900</v>
          </cell>
          <cell r="Z23">
            <v>81900</v>
          </cell>
          <cell r="AA23">
            <v>81900</v>
          </cell>
          <cell r="AB23">
            <v>81900</v>
          </cell>
          <cell r="AC23">
            <v>349600</v>
          </cell>
          <cell r="AD23">
            <v>106500</v>
          </cell>
          <cell r="AE23">
            <v>98100</v>
          </cell>
          <cell r="AF23">
            <v>103700</v>
          </cell>
          <cell r="AG23">
            <v>109300</v>
          </cell>
          <cell r="AH23">
            <v>417600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61425</v>
          </cell>
          <cell r="X24">
            <v>61425</v>
          </cell>
          <cell r="Y24">
            <v>77925</v>
          </cell>
          <cell r="Z24">
            <v>61425</v>
          </cell>
          <cell r="AA24">
            <v>61425</v>
          </cell>
          <cell r="AB24">
            <v>61425</v>
          </cell>
          <cell r="AC24">
            <v>262200</v>
          </cell>
          <cell r="AD24">
            <v>79875</v>
          </cell>
          <cell r="AE24">
            <v>73575</v>
          </cell>
          <cell r="AF24">
            <v>77775</v>
          </cell>
          <cell r="AG24">
            <v>81975</v>
          </cell>
          <cell r="AH24">
            <v>313200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30712.5</v>
          </cell>
          <cell r="X25">
            <v>30712.5</v>
          </cell>
          <cell r="Y25">
            <v>38962.5</v>
          </cell>
          <cell r="Z25">
            <v>30712.5</v>
          </cell>
          <cell r="AA25">
            <v>30712.5</v>
          </cell>
          <cell r="AB25">
            <v>30712.5</v>
          </cell>
          <cell r="AC25">
            <v>131100</v>
          </cell>
          <cell r="AD25">
            <v>39937.5</v>
          </cell>
          <cell r="AE25">
            <v>36787.5</v>
          </cell>
          <cell r="AF25">
            <v>38887.5</v>
          </cell>
          <cell r="AG25">
            <v>40987.5</v>
          </cell>
          <cell r="AH25">
            <v>156600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10237.5</v>
          </cell>
          <cell r="X26">
            <v>10237.5</v>
          </cell>
          <cell r="Y26">
            <v>12987.5</v>
          </cell>
          <cell r="Z26">
            <v>10237.5</v>
          </cell>
          <cell r="AA26">
            <v>10237.5</v>
          </cell>
          <cell r="AB26">
            <v>10237.5</v>
          </cell>
          <cell r="AC26">
            <v>43700</v>
          </cell>
          <cell r="AD26">
            <v>13312.5</v>
          </cell>
          <cell r="AE26">
            <v>12262.5</v>
          </cell>
          <cell r="AF26">
            <v>12962.5</v>
          </cell>
          <cell r="AG26">
            <v>13662.5</v>
          </cell>
          <cell r="AH26">
            <v>52200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5118.75</v>
          </cell>
          <cell r="X27">
            <v>5118.75</v>
          </cell>
          <cell r="Y27">
            <v>6493.75</v>
          </cell>
          <cell r="Z27">
            <v>5118.75</v>
          </cell>
          <cell r="AA27">
            <v>5118.75</v>
          </cell>
          <cell r="AB27">
            <v>5118.75</v>
          </cell>
          <cell r="AC27">
            <v>21850</v>
          </cell>
          <cell r="AD27">
            <v>6656.25</v>
          </cell>
          <cell r="AE27">
            <v>6131.25</v>
          </cell>
          <cell r="AF27">
            <v>6481.25</v>
          </cell>
          <cell r="AG27">
            <v>6831.25</v>
          </cell>
          <cell r="AH27">
            <v>26100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189393.75</v>
          </cell>
          <cell r="X28">
            <v>189393.75</v>
          </cell>
          <cell r="Y28">
            <v>240268.75</v>
          </cell>
          <cell r="Z28">
            <v>189393.75</v>
          </cell>
          <cell r="AA28">
            <v>189393.75</v>
          </cell>
          <cell r="AB28">
            <v>189393.75</v>
          </cell>
          <cell r="AC28">
            <v>808450</v>
          </cell>
          <cell r="AD28">
            <v>246281.25</v>
          </cell>
          <cell r="AE28">
            <v>226856.25</v>
          </cell>
          <cell r="AF28">
            <v>239806.25</v>
          </cell>
          <cell r="AG28">
            <v>252756.25</v>
          </cell>
          <cell r="AH28">
            <v>965700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20001</v>
          </cell>
          <cell r="X29">
            <v>20001</v>
          </cell>
          <cell r="Y29">
            <v>23501</v>
          </cell>
          <cell r="Z29">
            <v>20001</v>
          </cell>
          <cell r="AA29">
            <v>20001</v>
          </cell>
          <cell r="AB29">
            <v>20001</v>
          </cell>
          <cell r="AC29">
            <v>83504</v>
          </cell>
          <cell r="AD29">
            <v>23501</v>
          </cell>
          <cell r="AE29">
            <v>20001</v>
          </cell>
          <cell r="AF29">
            <v>20001</v>
          </cell>
          <cell r="AG29">
            <v>20001</v>
          </cell>
          <cell r="AH29">
            <v>83504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33000</v>
          </cell>
          <cell r="X30">
            <v>33000</v>
          </cell>
          <cell r="Y30">
            <v>8000</v>
          </cell>
          <cell r="Z30">
            <v>8000</v>
          </cell>
          <cell r="AA30">
            <v>8000</v>
          </cell>
          <cell r="AB30">
            <v>33000</v>
          </cell>
          <cell r="AC30">
            <v>57000</v>
          </cell>
          <cell r="AD30">
            <v>8000</v>
          </cell>
          <cell r="AE30">
            <v>8000</v>
          </cell>
          <cell r="AF30">
            <v>8000</v>
          </cell>
          <cell r="AG30">
            <v>33000</v>
          </cell>
          <cell r="AH30">
            <v>57000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5000</v>
          </cell>
          <cell r="X38">
            <v>5000</v>
          </cell>
          <cell r="Y38">
            <v>5000</v>
          </cell>
          <cell r="Z38">
            <v>5000</v>
          </cell>
          <cell r="AA38">
            <v>5000</v>
          </cell>
          <cell r="AB38">
            <v>5000</v>
          </cell>
          <cell r="AC38">
            <v>20000</v>
          </cell>
          <cell r="AD38">
            <v>5000</v>
          </cell>
          <cell r="AE38">
            <v>5000</v>
          </cell>
          <cell r="AF38">
            <v>5000</v>
          </cell>
          <cell r="AG38">
            <v>5000</v>
          </cell>
          <cell r="AH38">
            <v>20000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5000</v>
          </cell>
          <cell r="X41">
            <v>5000</v>
          </cell>
          <cell r="Y41">
            <v>5000</v>
          </cell>
          <cell r="Z41">
            <v>5000</v>
          </cell>
          <cell r="AA41">
            <v>5000</v>
          </cell>
          <cell r="AB41">
            <v>5000</v>
          </cell>
          <cell r="AC41">
            <v>20000</v>
          </cell>
          <cell r="AD41">
            <v>5000</v>
          </cell>
          <cell r="AE41">
            <v>5000</v>
          </cell>
          <cell r="AF41">
            <v>5000</v>
          </cell>
          <cell r="AG41">
            <v>5000</v>
          </cell>
          <cell r="AH41">
            <v>20000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1600</v>
          </cell>
          <cell r="X44">
            <v>1600</v>
          </cell>
          <cell r="Y44">
            <v>12000</v>
          </cell>
          <cell r="Z44">
            <v>0</v>
          </cell>
          <cell r="AA44">
            <v>0</v>
          </cell>
          <cell r="AB44">
            <v>1600</v>
          </cell>
          <cell r="AC44">
            <v>13600</v>
          </cell>
          <cell r="AD44">
            <v>12000</v>
          </cell>
          <cell r="AE44">
            <v>0</v>
          </cell>
          <cell r="AF44">
            <v>0</v>
          </cell>
          <cell r="AG44">
            <v>1600</v>
          </cell>
          <cell r="AH44">
            <v>13600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6750</v>
          </cell>
          <cell r="X46">
            <v>6750</v>
          </cell>
          <cell r="Y46">
            <v>6750</v>
          </cell>
          <cell r="Z46">
            <v>6750</v>
          </cell>
          <cell r="AA46">
            <v>6750</v>
          </cell>
          <cell r="AB46">
            <v>6750</v>
          </cell>
          <cell r="AC46">
            <v>27000</v>
          </cell>
          <cell r="AD46">
            <v>6750</v>
          </cell>
          <cell r="AE46">
            <v>6750</v>
          </cell>
          <cell r="AF46">
            <v>6750</v>
          </cell>
          <cell r="AG46">
            <v>6750</v>
          </cell>
          <cell r="AH46">
            <v>27000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900</v>
          </cell>
          <cell r="X47">
            <v>900</v>
          </cell>
          <cell r="Y47">
            <v>900</v>
          </cell>
          <cell r="Z47">
            <v>900</v>
          </cell>
          <cell r="AA47">
            <v>900</v>
          </cell>
          <cell r="AB47">
            <v>900</v>
          </cell>
          <cell r="AC47">
            <v>3600</v>
          </cell>
          <cell r="AD47">
            <v>900</v>
          </cell>
          <cell r="AE47">
            <v>900</v>
          </cell>
          <cell r="AF47">
            <v>900</v>
          </cell>
          <cell r="AG47">
            <v>900</v>
          </cell>
          <cell r="AH47">
            <v>3600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7650</v>
          </cell>
          <cell r="X50">
            <v>7650</v>
          </cell>
          <cell r="Y50">
            <v>7650</v>
          </cell>
          <cell r="Z50">
            <v>7650</v>
          </cell>
          <cell r="AA50">
            <v>7650</v>
          </cell>
          <cell r="AB50">
            <v>7650</v>
          </cell>
          <cell r="AC50">
            <v>30600</v>
          </cell>
          <cell r="AD50">
            <v>7650</v>
          </cell>
          <cell r="AE50">
            <v>7650</v>
          </cell>
          <cell r="AF50">
            <v>7650</v>
          </cell>
          <cell r="AG50">
            <v>7650</v>
          </cell>
          <cell r="AH50">
            <v>30600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1694846.4</v>
          </cell>
          <cell r="X59">
            <v>1694846.4</v>
          </cell>
          <cell r="Y59">
            <v>1683485.38</v>
          </cell>
          <cell r="Z59">
            <v>1878804.1329999999</v>
          </cell>
          <cell r="AA59">
            <v>1824525.189</v>
          </cell>
          <cell r="AB59">
            <v>1866575.8881939163</v>
          </cell>
          <cell r="AC59">
            <v>7253390.5901939161</v>
          </cell>
          <cell r="AD59">
            <v>1917221.3890303241</v>
          </cell>
          <cell r="AE59">
            <v>2236477.9865606483</v>
          </cell>
          <cell r="AF59">
            <v>2181111.8350909725</v>
          </cell>
          <cell r="AG59">
            <v>2268551.4068906559</v>
          </cell>
          <cell r="AH59">
            <v>8603362.6175726019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11500</v>
          </cell>
          <cell r="X63">
            <v>11500</v>
          </cell>
          <cell r="Y63">
            <v>11500</v>
          </cell>
          <cell r="Z63">
            <v>11500</v>
          </cell>
          <cell r="AA63">
            <v>11500</v>
          </cell>
          <cell r="AB63">
            <v>11500</v>
          </cell>
          <cell r="AC63">
            <v>46000</v>
          </cell>
          <cell r="AD63">
            <v>11500</v>
          </cell>
          <cell r="AE63">
            <v>11500</v>
          </cell>
          <cell r="AF63">
            <v>11500</v>
          </cell>
          <cell r="AG63">
            <v>11500</v>
          </cell>
          <cell r="AH63">
            <v>46000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11500</v>
          </cell>
          <cell r="X65">
            <v>11500</v>
          </cell>
          <cell r="Y65">
            <v>11500</v>
          </cell>
          <cell r="Z65">
            <v>11500</v>
          </cell>
          <cell r="AA65">
            <v>11500</v>
          </cell>
          <cell r="AB65">
            <v>11500</v>
          </cell>
          <cell r="AC65">
            <v>46000</v>
          </cell>
          <cell r="AD65">
            <v>11500</v>
          </cell>
          <cell r="AE65">
            <v>11500</v>
          </cell>
          <cell r="AF65">
            <v>11500</v>
          </cell>
          <cell r="AG65">
            <v>11500</v>
          </cell>
          <cell r="AH65">
            <v>46000</v>
          </cell>
        </row>
        <row r="67">
          <cell r="A67" t="str">
            <v>Total Employees</v>
          </cell>
          <cell r="T67">
            <v>0</v>
          </cell>
          <cell r="U67">
            <v>54</v>
          </cell>
          <cell r="V67">
            <v>40</v>
          </cell>
          <cell r="W67">
            <v>40</v>
          </cell>
          <cell r="X67">
            <v>40</v>
          </cell>
          <cell r="Y67">
            <v>40</v>
          </cell>
          <cell r="Z67">
            <v>40</v>
          </cell>
          <cell r="AA67">
            <v>40</v>
          </cell>
          <cell r="AB67">
            <v>40</v>
          </cell>
          <cell r="AC67">
            <v>40</v>
          </cell>
          <cell r="AD67">
            <v>42</v>
          </cell>
          <cell r="AE67">
            <v>44</v>
          </cell>
          <cell r="AF67">
            <v>46</v>
          </cell>
          <cell r="AG67">
            <v>48</v>
          </cell>
          <cell r="AH67">
            <v>48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1438201.65</v>
          </cell>
          <cell r="X68">
            <v>1438201.65</v>
          </cell>
          <cell r="Y68">
            <v>1387065.63</v>
          </cell>
          <cell r="Z68">
            <v>1648759.3829999999</v>
          </cell>
          <cell r="AA68">
            <v>1594480.439</v>
          </cell>
          <cell r="AB68">
            <v>1609931.1381939163</v>
          </cell>
          <cell r="AC68">
            <v>6240236.5901939161</v>
          </cell>
          <cell r="AD68">
            <v>1614789.1390303241</v>
          </cell>
          <cell r="AE68">
            <v>1968970.7365606483</v>
          </cell>
          <cell r="AF68">
            <v>1900654.5850909725</v>
          </cell>
          <cell r="AG68">
            <v>1948544.1568906561</v>
          </cell>
          <cell r="AH68">
            <v>7432958.617572601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256644.75</v>
          </cell>
          <cell r="X69">
            <v>256644.75</v>
          </cell>
          <cell r="Y69">
            <v>296419.75</v>
          </cell>
          <cell r="Z69">
            <v>230044.75</v>
          </cell>
          <cell r="AA69">
            <v>230044.75</v>
          </cell>
          <cell r="AB69">
            <v>256644.75</v>
          </cell>
          <cell r="AC69">
            <v>1013154</v>
          </cell>
          <cell r="AD69">
            <v>302432.25</v>
          </cell>
          <cell r="AE69">
            <v>267507.25</v>
          </cell>
          <cell r="AF69">
            <v>280457.25</v>
          </cell>
          <cell r="AG69">
            <v>320007.24999999977</v>
          </cell>
          <cell r="AH69">
            <v>1170403.9999999998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11500</v>
          </cell>
          <cell r="X70">
            <v>11500</v>
          </cell>
          <cell r="Y70">
            <v>11500</v>
          </cell>
          <cell r="Z70">
            <v>11500</v>
          </cell>
          <cell r="AA70">
            <v>11500</v>
          </cell>
          <cell r="AB70">
            <v>11500</v>
          </cell>
          <cell r="AC70">
            <v>46000</v>
          </cell>
          <cell r="AD70">
            <v>11500</v>
          </cell>
          <cell r="AE70">
            <v>11500</v>
          </cell>
          <cell r="AF70">
            <v>11500</v>
          </cell>
          <cell r="AG70">
            <v>11500</v>
          </cell>
          <cell r="AH70">
            <v>46000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1706346.4</v>
          </cell>
          <cell r="X71">
            <v>1706346.4</v>
          </cell>
          <cell r="Y71">
            <v>1694985.38</v>
          </cell>
          <cell r="Z71">
            <v>1890304.1329999999</v>
          </cell>
          <cell r="AA71">
            <v>1836025.189</v>
          </cell>
          <cell r="AB71">
            <v>1878075.8881939163</v>
          </cell>
          <cell r="AC71">
            <v>7299390.5901939161</v>
          </cell>
          <cell r="AD71">
            <v>1928721.3890303241</v>
          </cell>
          <cell r="AE71">
            <v>2247977.9865606483</v>
          </cell>
          <cell r="AF71">
            <v>2192611.8350909725</v>
          </cell>
          <cell r="AG71">
            <v>2280051.4068906559</v>
          </cell>
          <cell r="AH71">
            <v>8649362.6175726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-3</v>
          </cell>
          <cell r="W81">
            <v>0</v>
          </cell>
          <cell r="X81">
            <v>-3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-2</v>
          </cell>
          <cell r="W82">
            <v>0</v>
          </cell>
          <cell r="X82">
            <v>-2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2</v>
          </cell>
          <cell r="AE82">
            <v>2</v>
          </cell>
          <cell r="AF82">
            <v>2</v>
          </cell>
          <cell r="AG82">
            <v>2</v>
          </cell>
          <cell r="AH82">
            <v>8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-4</v>
          </cell>
          <cell r="W83">
            <v>0</v>
          </cell>
          <cell r="X83">
            <v>-4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-3</v>
          </cell>
          <cell r="W84">
            <v>0</v>
          </cell>
          <cell r="X84">
            <v>-3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-2</v>
          </cell>
          <cell r="W85">
            <v>0</v>
          </cell>
          <cell r="X85">
            <v>-2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-14</v>
          </cell>
          <cell r="W86">
            <v>0</v>
          </cell>
          <cell r="X86">
            <v>-14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2</v>
          </cell>
          <cell r="AE86">
            <v>2</v>
          </cell>
          <cell r="AF86">
            <v>2</v>
          </cell>
          <cell r="AG86">
            <v>2</v>
          </cell>
          <cell r="AH86">
            <v>8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-3</v>
          </cell>
          <cell r="W92">
            <v>0</v>
          </cell>
          <cell r="X92">
            <v>-3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-2</v>
          </cell>
          <cell r="W93">
            <v>0</v>
          </cell>
          <cell r="X93">
            <v>-2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8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-4</v>
          </cell>
          <cell r="W94">
            <v>0</v>
          </cell>
          <cell r="X94">
            <v>-4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-3</v>
          </cell>
          <cell r="W95">
            <v>0</v>
          </cell>
          <cell r="X95">
            <v>-3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-2</v>
          </cell>
          <cell r="W96">
            <v>0</v>
          </cell>
          <cell r="X96">
            <v>-2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-14</v>
          </cell>
          <cell r="W97">
            <v>0</v>
          </cell>
          <cell r="X97">
            <v>-14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2</v>
          </cell>
          <cell r="AE97">
            <v>2</v>
          </cell>
          <cell r="AF97">
            <v>2</v>
          </cell>
          <cell r="AG97">
            <v>2</v>
          </cell>
          <cell r="AH97">
            <v>8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Commissions</v>
          </cell>
          <cell r="T123">
            <v>19</v>
          </cell>
          <cell r="U123">
            <v>20</v>
          </cell>
          <cell r="V123">
            <v>21</v>
          </cell>
          <cell r="W123">
            <v>22</v>
          </cell>
          <cell r="Y123">
            <v>24</v>
          </cell>
          <cell r="Z123">
            <v>25</v>
          </cell>
          <cell r="AA123">
            <v>26</v>
          </cell>
          <cell r="AB123">
            <v>27</v>
          </cell>
          <cell r="AD123">
            <v>29</v>
          </cell>
          <cell r="AE123">
            <v>30</v>
          </cell>
          <cell r="AF123">
            <v>31</v>
          </cell>
          <cell r="AG123">
            <v>32</v>
          </cell>
        </row>
        <row r="124">
          <cell r="B124" t="str">
            <v>New C&amp;P Sales</v>
          </cell>
          <cell r="T124">
            <v>4788789.5</v>
          </cell>
          <cell r="U124">
            <v>5733101.75</v>
          </cell>
          <cell r="V124">
            <v>6388594.25</v>
          </cell>
          <cell r="W124">
            <v>6027490</v>
          </cell>
          <cell r="X124">
            <v>22937975.5</v>
          </cell>
          <cell r="Y124">
            <v>4610082</v>
          </cell>
          <cell r="Z124">
            <v>7275281</v>
          </cell>
          <cell r="AA124">
            <v>6041963</v>
          </cell>
          <cell r="AB124">
            <v>6045240.6463878322</v>
          </cell>
          <cell r="AC124">
            <v>23972566.64638783</v>
          </cell>
          <cell r="AD124">
            <v>5158409</v>
          </cell>
          <cell r="AE124">
            <v>8043440</v>
          </cell>
          <cell r="AF124">
            <v>6923753</v>
          </cell>
          <cell r="AG124">
            <v>6905542.0499465354</v>
          </cell>
          <cell r="AH124">
            <v>27031144.049946535</v>
          </cell>
        </row>
        <row r="126">
          <cell r="C126" t="str">
            <v>Total C&amp;P Sales</v>
          </cell>
          <cell r="T126">
            <v>4788789.5</v>
          </cell>
          <cell r="U126">
            <v>5733101.75</v>
          </cell>
          <cell r="V126">
            <v>6388594.25</v>
          </cell>
          <cell r="W126">
            <v>6027490</v>
          </cell>
          <cell r="X126">
            <v>22937975.5</v>
          </cell>
          <cell r="Y126">
            <v>4610082</v>
          </cell>
          <cell r="Z126">
            <v>7275281</v>
          </cell>
          <cell r="AA126">
            <v>6041963</v>
          </cell>
          <cell r="AB126">
            <v>6045240.6463878322</v>
          </cell>
          <cell r="AC126">
            <v>23972566.64638783</v>
          </cell>
          <cell r="AD126">
            <v>5158409</v>
          </cell>
          <cell r="AE126">
            <v>8043440</v>
          </cell>
          <cell r="AF126">
            <v>6923753</v>
          </cell>
          <cell r="AG126">
            <v>6905542.0499465354</v>
          </cell>
          <cell r="AH126">
            <v>27031144.049946535</v>
          </cell>
        </row>
        <row r="128">
          <cell r="B128" t="str">
            <v>New Sales Commission %</v>
          </cell>
          <cell r="T128">
            <v>8.0343234173940917E-2</v>
          </cell>
          <cell r="U128">
            <v>0.13727544929105576</v>
          </cell>
          <cell r="V128">
            <v>0.1024558409345485</v>
          </cell>
          <cell r="W128">
            <v>8.5000000000000006E-2</v>
          </cell>
          <cell r="X128">
            <v>0.10195522272853455</v>
          </cell>
          <cell r="Y128">
            <v>0.09</v>
          </cell>
          <cell r="Z128">
            <v>9.2999999999999999E-2</v>
          </cell>
          <cell r="AA128">
            <v>0.10299999999999999</v>
          </cell>
          <cell r="AB128">
            <v>0.1055</v>
          </cell>
          <cell r="AC128">
            <v>9.8095611741609412E-2</v>
          </cell>
          <cell r="AD128">
            <v>0.1055</v>
          </cell>
          <cell r="AE128">
            <v>0.1055</v>
          </cell>
          <cell r="AF128">
            <v>0.1055</v>
          </cell>
          <cell r="AG128">
            <v>0.1055</v>
          </cell>
          <cell r="AH128">
            <v>0.10550000000000001</v>
          </cell>
        </row>
        <row r="130">
          <cell r="B130" t="str">
            <v>Total Sales Commission %</v>
          </cell>
          <cell r="T130">
            <v>0</v>
          </cell>
          <cell r="U130">
            <v>0</v>
          </cell>
          <cell r="V130">
            <v>0.1024558409345485</v>
          </cell>
          <cell r="W130">
            <v>8.5000000000000006E-2</v>
          </cell>
          <cell r="X130">
            <v>5.0871335453007663E-2</v>
          </cell>
          <cell r="Y130">
            <v>0.09</v>
          </cell>
          <cell r="Z130">
            <v>9.2999999999999999E-2</v>
          </cell>
          <cell r="AA130">
            <v>0.10300000000000001</v>
          </cell>
          <cell r="AB130">
            <v>0.1055</v>
          </cell>
          <cell r="AC130">
            <v>9.8095611741609412E-2</v>
          </cell>
          <cell r="AD130">
            <v>0.10549999999999998</v>
          </cell>
          <cell r="AE130">
            <v>0.1055</v>
          </cell>
          <cell r="AF130">
            <v>0.1055</v>
          </cell>
          <cell r="AG130">
            <v>0.1055</v>
          </cell>
          <cell r="AH130">
            <v>0.10550000000000001</v>
          </cell>
        </row>
        <row r="132">
          <cell r="B132" t="str">
            <v>New C&amp;P Sales Commission</v>
          </cell>
          <cell r="T132">
            <v>384746.83620820945</v>
          </cell>
          <cell r="U132">
            <v>787014.118562588</v>
          </cell>
          <cell r="V132">
            <v>654548.7962733712</v>
          </cell>
          <cell r="W132">
            <v>512336.65</v>
          </cell>
          <cell r="X132">
            <v>2338646.4010441685</v>
          </cell>
          <cell r="Y132">
            <v>414907.38</v>
          </cell>
          <cell r="Z132">
            <v>676601.13300000003</v>
          </cell>
          <cell r="AA132">
            <v>622322.18900000001</v>
          </cell>
          <cell r="AB132">
            <v>637772.8881939163</v>
          </cell>
          <cell r="AC132">
            <v>2351603.5901939161</v>
          </cell>
          <cell r="AD132">
            <v>544212.14949999994</v>
          </cell>
          <cell r="AE132">
            <v>848582.91999999993</v>
          </cell>
          <cell r="AF132">
            <v>730455.94149999996</v>
          </cell>
          <cell r="AG132">
            <v>728534.68626935943</v>
          </cell>
          <cell r="AH132">
            <v>2851785.6972693596</v>
          </cell>
        </row>
        <row r="134">
          <cell r="C134" t="str">
            <v>Total Sales Commission</v>
          </cell>
          <cell r="T134">
            <v>0</v>
          </cell>
          <cell r="U134">
            <v>0</v>
          </cell>
          <cell r="V134">
            <v>654548.7962733712</v>
          </cell>
          <cell r="W134">
            <v>512336.65</v>
          </cell>
          <cell r="X134">
            <v>1166885.4462733711</v>
          </cell>
          <cell r="Y134">
            <v>414907.38</v>
          </cell>
          <cell r="Z134">
            <v>676601.13300000003</v>
          </cell>
          <cell r="AA134">
            <v>622322.18900000001</v>
          </cell>
          <cell r="AB134">
            <v>637772.8881939163</v>
          </cell>
          <cell r="AC134">
            <v>2351603.5901939161</v>
          </cell>
          <cell r="AD134">
            <v>544212.14949999994</v>
          </cell>
          <cell r="AE134">
            <v>848582.91999999993</v>
          </cell>
          <cell r="AF134">
            <v>730455.94149999996</v>
          </cell>
          <cell r="AG134">
            <v>728534.68626935943</v>
          </cell>
          <cell r="AH134">
            <v>2851785.6972693596</v>
          </cell>
        </row>
        <row r="136">
          <cell r="A136" t="str">
            <v>Travel</v>
          </cell>
        </row>
        <row r="137">
          <cell r="B137" t="str">
            <v>Trips per Quarter</v>
          </cell>
        </row>
        <row r="138">
          <cell r="C138" t="str">
            <v>Level 1 - VP</v>
          </cell>
          <cell r="D138" t="str">
            <v>VP &amp; Senior Directors</v>
          </cell>
          <cell r="W138">
            <v>4</v>
          </cell>
          <cell r="Y138">
            <v>4</v>
          </cell>
          <cell r="Z138">
            <v>4</v>
          </cell>
          <cell r="AA138">
            <v>4</v>
          </cell>
          <cell r="AB138">
            <v>4</v>
          </cell>
          <cell r="AD138">
            <v>4</v>
          </cell>
          <cell r="AE138">
            <v>4</v>
          </cell>
          <cell r="AF138">
            <v>4</v>
          </cell>
          <cell r="AG138">
            <v>4</v>
          </cell>
        </row>
        <row r="139">
          <cell r="C139" t="str">
            <v>Level 2 - Sr. Dir</v>
          </cell>
          <cell r="W139">
            <v>4</v>
          </cell>
          <cell r="Y139">
            <v>4</v>
          </cell>
          <cell r="Z139">
            <v>4</v>
          </cell>
          <cell r="AA139">
            <v>4</v>
          </cell>
          <cell r="AB139">
            <v>4</v>
          </cell>
          <cell r="AD139">
            <v>4</v>
          </cell>
          <cell r="AE139">
            <v>4</v>
          </cell>
          <cell r="AF139">
            <v>4</v>
          </cell>
          <cell r="AG139">
            <v>4</v>
          </cell>
        </row>
        <row r="140">
          <cell r="C140" t="str">
            <v>Level 3 - Dir</v>
          </cell>
          <cell r="D140" t="str">
            <v>Directors</v>
          </cell>
          <cell r="W140">
            <v>4</v>
          </cell>
          <cell r="Y140">
            <v>4</v>
          </cell>
          <cell r="Z140">
            <v>4</v>
          </cell>
          <cell r="AA140">
            <v>4</v>
          </cell>
          <cell r="AB140">
            <v>4</v>
          </cell>
          <cell r="AD140">
            <v>5</v>
          </cell>
          <cell r="AE140">
            <v>5</v>
          </cell>
          <cell r="AF140">
            <v>5</v>
          </cell>
          <cell r="AG140">
            <v>5</v>
          </cell>
        </row>
        <row r="141">
          <cell r="C141" t="str">
            <v>Level 4 - Sr. Manager</v>
          </cell>
          <cell r="D141" t="str">
            <v>Regional Sales Managers</v>
          </cell>
          <cell r="W141">
            <v>7</v>
          </cell>
          <cell r="Y141">
            <v>7</v>
          </cell>
          <cell r="Z141">
            <v>7</v>
          </cell>
          <cell r="AA141">
            <v>7</v>
          </cell>
          <cell r="AB141">
            <v>7</v>
          </cell>
          <cell r="AD141">
            <v>7</v>
          </cell>
          <cell r="AE141">
            <v>7</v>
          </cell>
          <cell r="AF141">
            <v>7</v>
          </cell>
          <cell r="AG141">
            <v>7</v>
          </cell>
        </row>
        <row r="142">
          <cell r="C142" t="str">
            <v>Level 5 - Manager</v>
          </cell>
          <cell r="D142" t="str">
            <v>Inside Sales Managers</v>
          </cell>
          <cell r="W142">
            <v>1.5</v>
          </cell>
          <cell r="Y142">
            <v>1.5</v>
          </cell>
          <cell r="Z142">
            <v>1.5</v>
          </cell>
          <cell r="AA142">
            <v>1.5</v>
          </cell>
          <cell r="AB142">
            <v>1.5</v>
          </cell>
          <cell r="AD142">
            <v>2</v>
          </cell>
          <cell r="AE142">
            <v>2</v>
          </cell>
          <cell r="AF142">
            <v>2</v>
          </cell>
          <cell r="AG142">
            <v>2</v>
          </cell>
        </row>
        <row r="143">
          <cell r="C143" t="str">
            <v>Level 6 - Sr. Associate</v>
          </cell>
          <cell r="D143" t="str">
            <v>Client Relations Managers</v>
          </cell>
          <cell r="W143">
            <v>2</v>
          </cell>
          <cell r="Y143">
            <v>2</v>
          </cell>
          <cell r="Z143">
            <v>2</v>
          </cell>
          <cell r="AA143">
            <v>2</v>
          </cell>
          <cell r="AB143">
            <v>2</v>
          </cell>
          <cell r="AD143">
            <v>3</v>
          </cell>
          <cell r="AE143">
            <v>3</v>
          </cell>
          <cell r="AF143">
            <v>3</v>
          </cell>
          <cell r="AG143">
            <v>3</v>
          </cell>
        </row>
        <row r="144">
          <cell r="C144" t="str">
            <v>Level 7 - Associate</v>
          </cell>
          <cell r="D144" t="str">
            <v>Sales Engineer</v>
          </cell>
          <cell r="W144">
            <v>6</v>
          </cell>
          <cell r="Y144">
            <v>6</v>
          </cell>
          <cell r="Z144">
            <v>6</v>
          </cell>
          <cell r="AA144">
            <v>6</v>
          </cell>
          <cell r="AB144">
            <v>6</v>
          </cell>
          <cell r="AD144">
            <v>6</v>
          </cell>
          <cell r="AE144">
            <v>6</v>
          </cell>
          <cell r="AF144">
            <v>6</v>
          </cell>
          <cell r="AG144">
            <v>6</v>
          </cell>
        </row>
        <row r="146">
          <cell r="C146" t="str">
            <v>Conference Trips</v>
          </cell>
          <cell r="D146" t="str">
            <v>Conference Trips</v>
          </cell>
          <cell r="W146">
            <v>8.25</v>
          </cell>
          <cell r="Y146">
            <v>8.25</v>
          </cell>
          <cell r="Z146">
            <v>8.25</v>
          </cell>
          <cell r="AA146">
            <v>8.25</v>
          </cell>
          <cell r="AB146">
            <v>8.25</v>
          </cell>
          <cell r="AD146">
            <v>8.25</v>
          </cell>
          <cell r="AE146">
            <v>8.25</v>
          </cell>
          <cell r="AF146">
            <v>8.25</v>
          </cell>
          <cell r="AG146">
            <v>8.25</v>
          </cell>
        </row>
        <row r="147">
          <cell r="C147" t="str">
            <v>Training Trips</v>
          </cell>
          <cell r="D147" t="str">
            <v>Training Trips</v>
          </cell>
          <cell r="W147">
            <v>4</v>
          </cell>
          <cell r="Y147">
            <v>4</v>
          </cell>
          <cell r="Z147">
            <v>4</v>
          </cell>
          <cell r="AA147">
            <v>4</v>
          </cell>
          <cell r="AB147">
            <v>4</v>
          </cell>
          <cell r="AD147">
            <v>4</v>
          </cell>
          <cell r="AE147">
            <v>4</v>
          </cell>
          <cell r="AF147">
            <v>4</v>
          </cell>
          <cell r="AG147">
            <v>4</v>
          </cell>
        </row>
        <row r="148">
          <cell r="C148" t="str">
            <v>Sales Meeting Trips</v>
          </cell>
          <cell r="Y148">
            <v>55</v>
          </cell>
          <cell r="Z148">
            <v>0</v>
          </cell>
          <cell r="AA148">
            <v>0</v>
          </cell>
          <cell r="AB148">
            <v>0</v>
          </cell>
          <cell r="AD148">
            <v>35</v>
          </cell>
          <cell r="AE148">
            <v>0</v>
          </cell>
          <cell r="AF148">
            <v>0</v>
          </cell>
          <cell r="AG148">
            <v>0</v>
          </cell>
        </row>
        <row r="150">
          <cell r="B150" t="str">
            <v>Cost of Travel per Person per Trip</v>
          </cell>
          <cell r="T150">
            <v>750</v>
          </cell>
          <cell r="U150">
            <v>750</v>
          </cell>
          <cell r="V150">
            <v>750</v>
          </cell>
          <cell r="W150">
            <v>400</v>
          </cell>
          <cell r="X150">
            <v>662.5</v>
          </cell>
          <cell r="Y150">
            <v>400</v>
          </cell>
          <cell r="Z150">
            <v>400</v>
          </cell>
          <cell r="AA150">
            <v>400</v>
          </cell>
          <cell r="AB150">
            <v>400</v>
          </cell>
          <cell r="AC150">
            <v>400</v>
          </cell>
          <cell r="AD150">
            <v>400</v>
          </cell>
          <cell r="AE150">
            <v>400</v>
          </cell>
          <cell r="AF150">
            <v>400</v>
          </cell>
          <cell r="AG150">
            <v>400</v>
          </cell>
          <cell r="AH150">
            <v>400</v>
          </cell>
        </row>
        <row r="151">
          <cell r="B151" t="str">
            <v>Cost of Lodging per Person per Trip</v>
          </cell>
          <cell r="T151">
            <v>450</v>
          </cell>
          <cell r="U151">
            <v>450</v>
          </cell>
          <cell r="V151">
            <v>450</v>
          </cell>
          <cell r="W151">
            <v>300</v>
          </cell>
          <cell r="X151">
            <v>412.5</v>
          </cell>
          <cell r="Y151">
            <v>300</v>
          </cell>
          <cell r="Z151">
            <v>300</v>
          </cell>
          <cell r="AA151">
            <v>300</v>
          </cell>
          <cell r="AB151">
            <v>300</v>
          </cell>
          <cell r="AC151">
            <v>300</v>
          </cell>
          <cell r="AD151">
            <v>300</v>
          </cell>
          <cell r="AE151">
            <v>300</v>
          </cell>
          <cell r="AF151">
            <v>300</v>
          </cell>
          <cell r="AG151">
            <v>300</v>
          </cell>
          <cell r="AH151">
            <v>300</v>
          </cell>
        </row>
        <row r="152">
          <cell r="B152" t="str">
            <v>Cost of Entertainment per Person per Trip</v>
          </cell>
          <cell r="T152">
            <v>150</v>
          </cell>
          <cell r="U152">
            <v>150</v>
          </cell>
          <cell r="V152">
            <v>150</v>
          </cell>
          <cell r="W152">
            <v>150</v>
          </cell>
          <cell r="X152">
            <v>150</v>
          </cell>
          <cell r="Y152">
            <v>150</v>
          </cell>
          <cell r="Z152">
            <v>150</v>
          </cell>
          <cell r="AA152">
            <v>150</v>
          </cell>
          <cell r="AB152">
            <v>150</v>
          </cell>
          <cell r="AC152">
            <v>150</v>
          </cell>
          <cell r="AD152">
            <v>150</v>
          </cell>
          <cell r="AE152">
            <v>150</v>
          </cell>
          <cell r="AF152">
            <v>150</v>
          </cell>
          <cell r="AG152">
            <v>150</v>
          </cell>
          <cell r="AH152">
            <v>150</v>
          </cell>
        </row>
        <row r="153">
          <cell r="B153" t="str">
            <v>Cost of Meals per Person per Trip</v>
          </cell>
          <cell r="T153">
            <v>50</v>
          </cell>
          <cell r="U153">
            <v>50</v>
          </cell>
          <cell r="V153">
            <v>50</v>
          </cell>
          <cell r="W153">
            <v>50</v>
          </cell>
          <cell r="X153">
            <v>50</v>
          </cell>
          <cell r="Y153">
            <v>50</v>
          </cell>
          <cell r="Z153">
            <v>50</v>
          </cell>
          <cell r="AA153">
            <v>50</v>
          </cell>
          <cell r="AB153">
            <v>50</v>
          </cell>
          <cell r="AC153">
            <v>50</v>
          </cell>
          <cell r="AD153">
            <v>50</v>
          </cell>
          <cell r="AE153">
            <v>50</v>
          </cell>
          <cell r="AF153">
            <v>50</v>
          </cell>
          <cell r="AG153">
            <v>50</v>
          </cell>
          <cell r="AH153">
            <v>50</v>
          </cell>
        </row>
        <row r="154">
          <cell r="B154" t="str">
            <v>Cost of Other per Person per Trip</v>
          </cell>
          <cell r="T154">
            <v>25</v>
          </cell>
          <cell r="U154">
            <v>25</v>
          </cell>
          <cell r="V154">
            <v>25</v>
          </cell>
          <cell r="W154">
            <v>25</v>
          </cell>
          <cell r="X154">
            <v>25</v>
          </cell>
          <cell r="Y154">
            <v>25</v>
          </cell>
          <cell r="Z154">
            <v>25</v>
          </cell>
          <cell r="AA154">
            <v>25</v>
          </cell>
          <cell r="AB154">
            <v>25</v>
          </cell>
          <cell r="AC154">
            <v>25</v>
          </cell>
          <cell r="AD154">
            <v>25</v>
          </cell>
          <cell r="AE154">
            <v>25</v>
          </cell>
          <cell r="AF154">
            <v>25</v>
          </cell>
          <cell r="AG154">
            <v>25</v>
          </cell>
          <cell r="AH154">
            <v>25</v>
          </cell>
        </row>
        <row r="155">
          <cell r="B155" t="str">
            <v>Total Cost per Person per Trip</v>
          </cell>
          <cell r="T155">
            <v>1425</v>
          </cell>
          <cell r="U155">
            <v>1425</v>
          </cell>
          <cell r="V155">
            <v>1425</v>
          </cell>
          <cell r="W155">
            <v>925</v>
          </cell>
          <cell r="X155">
            <v>1300</v>
          </cell>
          <cell r="Y155">
            <v>925</v>
          </cell>
          <cell r="Z155">
            <v>925</v>
          </cell>
          <cell r="AA155">
            <v>925</v>
          </cell>
          <cell r="AB155">
            <v>925</v>
          </cell>
          <cell r="AC155">
            <v>925</v>
          </cell>
          <cell r="AD155">
            <v>925</v>
          </cell>
          <cell r="AE155">
            <v>925</v>
          </cell>
          <cell r="AF155">
            <v>925</v>
          </cell>
          <cell r="AG155">
            <v>925</v>
          </cell>
          <cell r="AH155">
            <v>925</v>
          </cell>
        </row>
        <row r="156">
          <cell r="B156" t="str">
            <v>Travel</v>
          </cell>
          <cell r="V156">
            <v>0</v>
          </cell>
          <cell r="W156">
            <v>81900</v>
          </cell>
          <cell r="X156">
            <v>81900</v>
          </cell>
          <cell r="Y156">
            <v>103900</v>
          </cell>
          <cell r="Z156">
            <v>81900</v>
          </cell>
          <cell r="AA156">
            <v>81900</v>
          </cell>
          <cell r="AB156">
            <v>81900</v>
          </cell>
          <cell r="AC156">
            <v>349600</v>
          </cell>
          <cell r="AD156">
            <v>106500</v>
          </cell>
          <cell r="AE156">
            <v>98100</v>
          </cell>
          <cell r="AF156">
            <v>103700</v>
          </cell>
          <cell r="AG156">
            <v>109300</v>
          </cell>
          <cell r="AH156">
            <v>417600</v>
          </cell>
        </row>
        <row r="157">
          <cell r="B157" t="str">
            <v>lodging</v>
          </cell>
          <cell r="T157">
            <v>0</v>
          </cell>
          <cell r="U157">
            <v>0</v>
          </cell>
          <cell r="V157">
            <v>0</v>
          </cell>
          <cell r="W157">
            <v>61425</v>
          </cell>
          <cell r="X157">
            <v>61425</v>
          </cell>
          <cell r="Y157">
            <v>77925</v>
          </cell>
          <cell r="Z157">
            <v>61425</v>
          </cell>
          <cell r="AA157">
            <v>61425</v>
          </cell>
          <cell r="AB157">
            <v>61425</v>
          </cell>
          <cell r="AC157">
            <v>262200</v>
          </cell>
          <cell r="AD157">
            <v>79875</v>
          </cell>
          <cell r="AE157">
            <v>73575</v>
          </cell>
          <cell r="AF157">
            <v>77775</v>
          </cell>
          <cell r="AG157">
            <v>81975</v>
          </cell>
          <cell r="AH157">
            <v>313200</v>
          </cell>
        </row>
        <row r="158">
          <cell r="B158" t="str">
            <v>Entertainment</v>
          </cell>
          <cell r="T158">
            <v>0</v>
          </cell>
          <cell r="U158">
            <v>0</v>
          </cell>
          <cell r="V158">
            <v>0</v>
          </cell>
          <cell r="W158">
            <v>30712.5</v>
          </cell>
          <cell r="X158">
            <v>30712.5</v>
          </cell>
          <cell r="Y158">
            <v>38962.5</v>
          </cell>
          <cell r="Z158">
            <v>30712.5</v>
          </cell>
          <cell r="AA158">
            <v>30712.5</v>
          </cell>
          <cell r="AB158">
            <v>30712.5</v>
          </cell>
          <cell r="AC158">
            <v>131100</v>
          </cell>
          <cell r="AD158">
            <v>39937.5</v>
          </cell>
          <cell r="AE158">
            <v>36787.5</v>
          </cell>
          <cell r="AF158">
            <v>38887.5</v>
          </cell>
          <cell r="AG158">
            <v>40987.5</v>
          </cell>
          <cell r="AH158">
            <v>156600</v>
          </cell>
        </row>
        <row r="159">
          <cell r="B159" t="str">
            <v>Meals</v>
          </cell>
          <cell r="T159">
            <v>0</v>
          </cell>
          <cell r="U159">
            <v>0</v>
          </cell>
          <cell r="V159">
            <v>0</v>
          </cell>
          <cell r="W159">
            <v>10237.5</v>
          </cell>
          <cell r="X159">
            <v>10237.5</v>
          </cell>
          <cell r="Y159">
            <v>12987.5</v>
          </cell>
          <cell r="Z159">
            <v>10237.5</v>
          </cell>
          <cell r="AA159">
            <v>10237.5</v>
          </cell>
          <cell r="AB159">
            <v>10237.5</v>
          </cell>
          <cell r="AC159">
            <v>43700</v>
          </cell>
          <cell r="AD159">
            <v>13312.5</v>
          </cell>
          <cell r="AE159">
            <v>12262.5</v>
          </cell>
          <cell r="AF159">
            <v>12962.5</v>
          </cell>
          <cell r="AG159">
            <v>13662.5</v>
          </cell>
          <cell r="AH159">
            <v>52200</v>
          </cell>
        </row>
        <row r="160">
          <cell r="B160" t="str">
            <v>Other</v>
          </cell>
          <cell r="T160">
            <v>0</v>
          </cell>
          <cell r="U160">
            <v>0</v>
          </cell>
          <cell r="V160">
            <v>0</v>
          </cell>
          <cell r="W160">
            <v>5118.75</v>
          </cell>
          <cell r="X160">
            <v>5118.75</v>
          </cell>
          <cell r="Y160">
            <v>6493.75</v>
          </cell>
          <cell r="Z160">
            <v>5118.75</v>
          </cell>
          <cell r="AA160">
            <v>5118.75</v>
          </cell>
          <cell r="AB160">
            <v>5118.75</v>
          </cell>
          <cell r="AC160">
            <v>21850</v>
          </cell>
          <cell r="AD160">
            <v>6656.25</v>
          </cell>
          <cell r="AE160">
            <v>6131.25</v>
          </cell>
          <cell r="AF160">
            <v>6481.25</v>
          </cell>
          <cell r="AG160">
            <v>6831.25</v>
          </cell>
          <cell r="AH160">
            <v>26100</v>
          </cell>
        </row>
        <row r="161">
          <cell r="A161" t="str">
            <v>Total Travel</v>
          </cell>
          <cell r="T161">
            <v>0</v>
          </cell>
          <cell r="U161">
            <v>0</v>
          </cell>
          <cell r="V161">
            <v>0</v>
          </cell>
          <cell r="W161">
            <v>189393.75</v>
          </cell>
          <cell r="X161">
            <v>189393.75</v>
          </cell>
          <cell r="Y161">
            <v>240268.75</v>
          </cell>
          <cell r="Z161">
            <v>189393.75</v>
          </cell>
          <cell r="AA161">
            <v>189393.75</v>
          </cell>
          <cell r="AB161">
            <v>189393.75</v>
          </cell>
          <cell r="AC161">
            <v>808450</v>
          </cell>
          <cell r="AD161">
            <v>246281.25</v>
          </cell>
          <cell r="AE161">
            <v>226856.25</v>
          </cell>
          <cell r="AF161">
            <v>239806.25</v>
          </cell>
          <cell r="AG161">
            <v>252756.25</v>
          </cell>
          <cell r="AH161">
            <v>965700</v>
          </cell>
        </row>
        <row r="163">
          <cell r="A163" t="str">
            <v>Travel Notes</v>
          </cell>
        </row>
        <row r="165">
          <cell r="B165" t="str">
            <v>(1)  Annual Sales Meetings - 45 people traveling to PHX</v>
          </cell>
        </row>
        <row r="167">
          <cell r="A167" t="str">
            <v>Meetings</v>
          </cell>
        </row>
        <row r="168">
          <cell r="B168" t="str">
            <v>Meeting Rooms</v>
          </cell>
          <cell r="W168">
            <v>3501</v>
          </cell>
          <cell r="Y168">
            <v>3501</v>
          </cell>
          <cell r="Z168">
            <v>3501</v>
          </cell>
          <cell r="AA168">
            <v>3501</v>
          </cell>
          <cell r="AB168">
            <v>3501</v>
          </cell>
          <cell r="AD168">
            <v>3501</v>
          </cell>
          <cell r="AE168">
            <v>3501</v>
          </cell>
          <cell r="AF168">
            <v>3501</v>
          </cell>
          <cell r="AG168">
            <v>3501</v>
          </cell>
        </row>
        <row r="169">
          <cell r="B169" t="str">
            <v>Catering</v>
          </cell>
          <cell r="W169">
            <v>7500</v>
          </cell>
          <cell r="Y169">
            <v>7500</v>
          </cell>
          <cell r="Z169">
            <v>7500</v>
          </cell>
          <cell r="AA169">
            <v>7500</v>
          </cell>
          <cell r="AB169">
            <v>7500</v>
          </cell>
          <cell r="AD169">
            <v>7500</v>
          </cell>
          <cell r="AE169">
            <v>7500</v>
          </cell>
          <cell r="AF169">
            <v>7500</v>
          </cell>
          <cell r="AG169">
            <v>7500</v>
          </cell>
        </row>
        <row r="170">
          <cell r="B170" t="str">
            <v>Award Dinner</v>
          </cell>
          <cell r="W170">
            <v>7500</v>
          </cell>
          <cell r="Y170">
            <v>7500</v>
          </cell>
          <cell r="Z170">
            <v>7500</v>
          </cell>
          <cell r="AA170">
            <v>7500</v>
          </cell>
          <cell r="AB170">
            <v>7500</v>
          </cell>
          <cell r="AD170">
            <v>7500</v>
          </cell>
          <cell r="AE170">
            <v>7500</v>
          </cell>
          <cell r="AF170">
            <v>7500</v>
          </cell>
          <cell r="AG170">
            <v>7500</v>
          </cell>
        </row>
        <row r="171">
          <cell r="B171" t="str">
            <v>Quarterly Awards</v>
          </cell>
          <cell r="W171">
            <v>1500</v>
          </cell>
          <cell r="X171">
            <v>1500</v>
          </cell>
          <cell r="Y171">
            <v>5000</v>
          </cell>
          <cell r="Z171">
            <v>1500</v>
          </cell>
          <cell r="AA171">
            <v>1500</v>
          </cell>
          <cell r="AB171">
            <v>1500</v>
          </cell>
          <cell r="AC171">
            <v>9500</v>
          </cell>
          <cell r="AD171">
            <v>5000</v>
          </cell>
          <cell r="AE171">
            <v>1500</v>
          </cell>
          <cell r="AF171">
            <v>1500</v>
          </cell>
          <cell r="AG171">
            <v>1500</v>
          </cell>
          <cell r="AH171">
            <v>9500</v>
          </cell>
        </row>
        <row r="172">
          <cell r="A172" t="str">
            <v>Total Meetings</v>
          </cell>
          <cell r="T172">
            <v>0</v>
          </cell>
          <cell r="U172">
            <v>0</v>
          </cell>
          <cell r="V172">
            <v>0</v>
          </cell>
          <cell r="W172">
            <v>20001</v>
          </cell>
          <cell r="X172">
            <v>1500</v>
          </cell>
          <cell r="Y172">
            <v>23501</v>
          </cell>
          <cell r="Z172">
            <v>20001</v>
          </cell>
          <cell r="AA172">
            <v>20001</v>
          </cell>
          <cell r="AB172">
            <v>20001</v>
          </cell>
          <cell r="AC172">
            <v>9500</v>
          </cell>
          <cell r="AD172">
            <v>23501</v>
          </cell>
          <cell r="AE172">
            <v>20001</v>
          </cell>
          <cell r="AF172">
            <v>20001</v>
          </cell>
          <cell r="AG172">
            <v>20001</v>
          </cell>
          <cell r="AH172">
            <v>9500</v>
          </cell>
        </row>
        <row r="174">
          <cell r="A174" t="str">
            <v>Meetings Notes</v>
          </cell>
        </row>
        <row r="176">
          <cell r="B176" t="str">
            <v>(1)  Annual Sales Meetings - $5000 for rewards in 1st quarter</v>
          </cell>
        </row>
        <row r="177">
          <cell r="B177" t="str">
            <v>TT Note: I changed 3Q 2001 to match b/c didn't know what difference was</v>
          </cell>
        </row>
        <row r="179">
          <cell r="A179" t="str">
            <v>Training</v>
          </cell>
        </row>
        <row r="180">
          <cell r="B180" t="str">
            <v>Courses per Quarter</v>
          </cell>
          <cell r="W180">
            <v>4</v>
          </cell>
          <cell r="Y180">
            <v>4</v>
          </cell>
          <cell r="Z180">
            <v>4</v>
          </cell>
          <cell r="AA180">
            <v>4</v>
          </cell>
          <cell r="AB180">
            <v>4</v>
          </cell>
          <cell r="AD180">
            <v>4</v>
          </cell>
          <cell r="AE180">
            <v>4</v>
          </cell>
          <cell r="AF180">
            <v>4</v>
          </cell>
          <cell r="AG180">
            <v>4</v>
          </cell>
        </row>
        <row r="181">
          <cell r="B181" t="str">
            <v>Cost per Course</v>
          </cell>
          <cell r="W181">
            <v>2000</v>
          </cell>
          <cell r="Y181">
            <v>2000</v>
          </cell>
          <cell r="Z181">
            <v>2000</v>
          </cell>
          <cell r="AA181">
            <v>2000</v>
          </cell>
          <cell r="AB181">
            <v>2000</v>
          </cell>
          <cell r="AD181">
            <v>2000</v>
          </cell>
          <cell r="AE181">
            <v>2000</v>
          </cell>
          <cell r="AF181">
            <v>2000</v>
          </cell>
          <cell r="AG181">
            <v>2000</v>
          </cell>
        </row>
        <row r="182">
          <cell r="B182" t="str">
            <v>Outside Sales Training Program</v>
          </cell>
          <cell r="W182">
            <v>25000</v>
          </cell>
          <cell r="X182">
            <v>25000</v>
          </cell>
          <cell r="Y182">
            <v>0</v>
          </cell>
          <cell r="Z182">
            <v>0</v>
          </cell>
          <cell r="AA182">
            <v>0</v>
          </cell>
          <cell r="AB182">
            <v>25000</v>
          </cell>
          <cell r="AC182">
            <v>25000</v>
          </cell>
          <cell r="AD182">
            <v>0</v>
          </cell>
          <cell r="AE182">
            <v>0</v>
          </cell>
          <cell r="AF182">
            <v>0</v>
          </cell>
          <cell r="AG182">
            <v>25000</v>
          </cell>
          <cell r="AH182">
            <v>25000</v>
          </cell>
        </row>
        <row r="183">
          <cell r="A183" t="str">
            <v>Total Training</v>
          </cell>
          <cell r="T183">
            <v>0</v>
          </cell>
          <cell r="U183">
            <v>0</v>
          </cell>
          <cell r="V183">
            <v>0</v>
          </cell>
          <cell r="W183">
            <v>33000</v>
          </cell>
          <cell r="X183">
            <v>33000</v>
          </cell>
          <cell r="Y183">
            <v>8000</v>
          </cell>
          <cell r="Z183">
            <v>8000</v>
          </cell>
          <cell r="AA183">
            <v>8000</v>
          </cell>
          <cell r="AB183">
            <v>33000</v>
          </cell>
          <cell r="AC183">
            <v>57000</v>
          </cell>
          <cell r="AD183">
            <v>8000</v>
          </cell>
          <cell r="AE183">
            <v>8000</v>
          </cell>
          <cell r="AF183">
            <v>8000</v>
          </cell>
          <cell r="AG183">
            <v>33000</v>
          </cell>
          <cell r="AH183">
            <v>57000</v>
          </cell>
        </row>
        <row r="185">
          <cell r="A185" t="str">
            <v>Professional Services</v>
          </cell>
        </row>
        <row r="186">
          <cell r="B186" t="str">
            <v>Professional Services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Total Professional Services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H187">
            <v>0</v>
          </cell>
        </row>
        <row r="189">
          <cell r="A189" t="str">
            <v>Marketing</v>
          </cell>
        </row>
        <row r="190">
          <cell r="B190" t="str">
            <v>Client Programs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B191" t="str">
            <v>Marketing Collateral (Brochures)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B192" t="str">
            <v>Print Adv. Media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B193" t="str">
            <v>Online Adv. Media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Print and Online Adv. Production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B195" t="str">
            <v>Conferences &amp; Tradeshows</v>
          </cell>
          <cell r="T195">
            <v>0</v>
          </cell>
          <cell r="U195">
            <v>0</v>
          </cell>
          <cell r="V195">
            <v>0</v>
          </cell>
          <cell r="W195">
            <v>5000</v>
          </cell>
          <cell r="X195">
            <v>5000</v>
          </cell>
          <cell r="Y195">
            <v>5000</v>
          </cell>
          <cell r="Z195">
            <v>5000</v>
          </cell>
          <cell r="AA195">
            <v>5000</v>
          </cell>
          <cell r="AB195">
            <v>5000</v>
          </cell>
          <cell r="AC195">
            <v>20000</v>
          </cell>
          <cell r="AD195">
            <v>5000</v>
          </cell>
          <cell r="AE195">
            <v>5000</v>
          </cell>
          <cell r="AF195">
            <v>5000</v>
          </cell>
          <cell r="AG195">
            <v>5000</v>
          </cell>
          <cell r="AH195">
            <v>20000</v>
          </cell>
        </row>
        <row r="196">
          <cell r="B196" t="str">
            <v>Customer Gifts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B197" t="str">
            <v>Direct Mail (mail and email)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Marketing Total</v>
          </cell>
          <cell r="T198">
            <v>0</v>
          </cell>
          <cell r="U198">
            <v>0</v>
          </cell>
          <cell r="V198">
            <v>0</v>
          </cell>
          <cell r="W198">
            <v>5000</v>
          </cell>
          <cell r="X198">
            <v>5000</v>
          </cell>
          <cell r="Y198">
            <v>5000</v>
          </cell>
          <cell r="Z198">
            <v>5000</v>
          </cell>
          <cell r="AA198">
            <v>5000</v>
          </cell>
          <cell r="AB198">
            <v>5000</v>
          </cell>
          <cell r="AC198">
            <v>20000</v>
          </cell>
          <cell r="AD198">
            <v>5000</v>
          </cell>
          <cell r="AE198">
            <v>5000</v>
          </cell>
          <cell r="AF198">
            <v>5000</v>
          </cell>
          <cell r="AG198">
            <v>5000</v>
          </cell>
          <cell r="AH198">
            <v>20000</v>
          </cell>
        </row>
        <row r="200">
          <cell r="A200" t="str">
            <v>Recruiting</v>
          </cell>
        </row>
        <row r="201">
          <cell r="B201" t="str">
            <v>Recruiting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Total Recruiting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4">
          <cell r="A204" t="str">
            <v>Equipment Expense</v>
          </cell>
        </row>
        <row r="205">
          <cell r="B205" t="str">
            <v>Equipment Expense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Total Equipment Expense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8">
          <cell r="A208" t="str">
            <v>Software</v>
          </cell>
        </row>
        <row r="209">
          <cell r="B209" t="str">
            <v>Subscription to Electronic Hoover Directory</v>
          </cell>
          <cell r="V209">
            <v>0</v>
          </cell>
          <cell r="W209">
            <v>1600</v>
          </cell>
          <cell r="Y209">
            <v>0</v>
          </cell>
          <cell r="Z209">
            <v>0</v>
          </cell>
          <cell r="AA209">
            <v>0</v>
          </cell>
          <cell r="AB209">
            <v>1600</v>
          </cell>
          <cell r="AD209">
            <v>0</v>
          </cell>
          <cell r="AE209">
            <v>0</v>
          </cell>
          <cell r="AF209">
            <v>0</v>
          </cell>
          <cell r="AG209">
            <v>1600</v>
          </cell>
        </row>
        <row r="210">
          <cell r="B210" t="str">
            <v>Electronic copies of HEP Guide and QED Directories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12000</v>
          </cell>
          <cell r="Z210">
            <v>0</v>
          </cell>
          <cell r="AA210">
            <v>0</v>
          </cell>
          <cell r="AB210">
            <v>0</v>
          </cell>
          <cell r="AC210">
            <v>12000</v>
          </cell>
          <cell r="AD210">
            <v>12000</v>
          </cell>
          <cell r="AE210">
            <v>0</v>
          </cell>
          <cell r="AF210">
            <v>0</v>
          </cell>
          <cell r="AG210">
            <v>0</v>
          </cell>
          <cell r="AH210">
            <v>12000</v>
          </cell>
        </row>
        <row r="211">
          <cell r="A211" t="str">
            <v xml:space="preserve">Total Software </v>
          </cell>
          <cell r="T211">
            <v>0</v>
          </cell>
          <cell r="U211">
            <v>0</v>
          </cell>
          <cell r="V211">
            <v>0</v>
          </cell>
          <cell r="W211">
            <v>1600</v>
          </cell>
          <cell r="X211">
            <v>1600</v>
          </cell>
          <cell r="Y211">
            <v>12000</v>
          </cell>
          <cell r="Z211">
            <v>0</v>
          </cell>
          <cell r="AA211">
            <v>0</v>
          </cell>
          <cell r="AB211">
            <v>1600</v>
          </cell>
          <cell r="AC211">
            <v>13600</v>
          </cell>
          <cell r="AD211">
            <v>12000</v>
          </cell>
          <cell r="AE211">
            <v>0</v>
          </cell>
          <cell r="AF211">
            <v>0</v>
          </cell>
          <cell r="AG211">
            <v>1600</v>
          </cell>
          <cell r="AH211">
            <v>13600</v>
          </cell>
        </row>
        <row r="213">
          <cell r="A213" t="str">
            <v>Communications - Cell Phone, Pager, PDA, Blackberry</v>
          </cell>
        </row>
        <row r="214">
          <cell r="B214" t="str">
            <v>Cell Phone #</v>
          </cell>
          <cell r="T214">
            <v>0</v>
          </cell>
          <cell r="U214">
            <v>0</v>
          </cell>
          <cell r="V214">
            <v>0</v>
          </cell>
          <cell r="W214">
            <v>30</v>
          </cell>
          <cell r="X214">
            <v>30</v>
          </cell>
          <cell r="Y214">
            <v>30</v>
          </cell>
          <cell r="Z214">
            <v>30</v>
          </cell>
          <cell r="AA214">
            <v>30</v>
          </cell>
          <cell r="AB214">
            <v>30</v>
          </cell>
          <cell r="AC214">
            <v>30</v>
          </cell>
          <cell r="AD214">
            <v>30</v>
          </cell>
          <cell r="AE214">
            <v>30</v>
          </cell>
          <cell r="AF214">
            <v>30</v>
          </cell>
          <cell r="AG214">
            <v>30</v>
          </cell>
          <cell r="AH214">
            <v>30</v>
          </cell>
        </row>
        <row r="215">
          <cell r="B215" t="str">
            <v>Pager #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B216" t="str">
            <v>Blackberry #</v>
          </cell>
          <cell r="T216">
            <v>0</v>
          </cell>
          <cell r="U216">
            <v>0</v>
          </cell>
          <cell r="V216">
            <v>0</v>
          </cell>
          <cell r="W216">
            <v>6</v>
          </cell>
          <cell r="X216">
            <v>6</v>
          </cell>
          <cell r="Y216">
            <v>6</v>
          </cell>
          <cell r="Z216">
            <v>6</v>
          </cell>
          <cell r="AA216">
            <v>6</v>
          </cell>
          <cell r="AB216">
            <v>6</v>
          </cell>
          <cell r="AC216">
            <v>6</v>
          </cell>
          <cell r="AD216">
            <v>6</v>
          </cell>
          <cell r="AE216">
            <v>6</v>
          </cell>
          <cell r="AF216">
            <v>6</v>
          </cell>
          <cell r="AG216">
            <v>6</v>
          </cell>
          <cell r="AH216">
            <v>6</v>
          </cell>
        </row>
        <row r="217">
          <cell r="B217" t="str">
            <v>Cell Phone Cost</v>
          </cell>
          <cell r="D217">
            <v>225</v>
          </cell>
          <cell r="T217">
            <v>0</v>
          </cell>
          <cell r="U217">
            <v>0</v>
          </cell>
          <cell r="V217">
            <v>0</v>
          </cell>
          <cell r="W217">
            <v>6750</v>
          </cell>
          <cell r="X217">
            <v>6750</v>
          </cell>
          <cell r="Y217">
            <v>6750</v>
          </cell>
          <cell r="Z217">
            <v>6750</v>
          </cell>
          <cell r="AA217">
            <v>6750</v>
          </cell>
          <cell r="AB217">
            <v>6750</v>
          </cell>
          <cell r="AC217">
            <v>27000</v>
          </cell>
          <cell r="AD217">
            <v>6750</v>
          </cell>
          <cell r="AE217">
            <v>6750</v>
          </cell>
          <cell r="AF217">
            <v>6750</v>
          </cell>
          <cell r="AG217">
            <v>6750</v>
          </cell>
          <cell r="AH217">
            <v>27000</v>
          </cell>
        </row>
        <row r="218">
          <cell r="B218" t="str">
            <v>Pager Cost</v>
          </cell>
          <cell r="D218">
            <v>50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B219" t="str">
            <v>Blackberry Cost</v>
          </cell>
          <cell r="D219">
            <v>150</v>
          </cell>
          <cell r="T219">
            <v>0</v>
          </cell>
          <cell r="U219">
            <v>0</v>
          </cell>
          <cell r="V219">
            <v>0</v>
          </cell>
          <cell r="W219">
            <v>900</v>
          </cell>
          <cell r="X219">
            <v>900</v>
          </cell>
          <cell r="Y219">
            <v>900</v>
          </cell>
          <cell r="Z219">
            <v>900</v>
          </cell>
          <cell r="AA219">
            <v>900</v>
          </cell>
          <cell r="AB219">
            <v>900</v>
          </cell>
          <cell r="AC219">
            <v>3600</v>
          </cell>
          <cell r="AD219">
            <v>900</v>
          </cell>
          <cell r="AE219">
            <v>900</v>
          </cell>
          <cell r="AF219">
            <v>900</v>
          </cell>
          <cell r="AG219">
            <v>900</v>
          </cell>
          <cell r="AH219">
            <v>3600</v>
          </cell>
        </row>
        <row r="220">
          <cell r="A220" t="str">
            <v>Total Communications - Cell Phone, Pager, PDA, Blackberry</v>
          </cell>
          <cell r="T220">
            <v>0</v>
          </cell>
          <cell r="U220">
            <v>0</v>
          </cell>
          <cell r="V220">
            <v>0</v>
          </cell>
          <cell r="W220">
            <v>7650</v>
          </cell>
          <cell r="X220">
            <v>7650</v>
          </cell>
          <cell r="Y220">
            <v>7650</v>
          </cell>
          <cell r="Z220">
            <v>7650</v>
          </cell>
          <cell r="AA220">
            <v>7650</v>
          </cell>
          <cell r="AB220">
            <v>7650</v>
          </cell>
          <cell r="AC220">
            <v>30600</v>
          </cell>
          <cell r="AD220">
            <v>7650</v>
          </cell>
          <cell r="AE220">
            <v>7650</v>
          </cell>
          <cell r="AF220">
            <v>7650</v>
          </cell>
          <cell r="AG220">
            <v>7650</v>
          </cell>
          <cell r="AH220">
            <v>30600</v>
          </cell>
        </row>
        <row r="222">
          <cell r="A222" t="str">
            <v>Communications - Phone, Internet Connectivity</v>
          </cell>
        </row>
        <row r="223">
          <cell r="B223" t="str">
            <v>Phone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B224" t="str">
            <v>Internet Connectivity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Total Communications - Phone, Internet Connectivity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7">
          <cell r="A227" t="str">
            <v>TT Note:  Gave NO INTERNET CONNECTIVITY AT THIS POINT.  WILL DISCUSS.</v>
          </cell>
        </row>
        <row r="230">
          <cell r="A230" t="str">
            <v>Office Expenses - Insurance</v>
          </cell>
        </row>
        <row r="231">
          <cell r="B231" t="str">
            <v>Insurance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A232" t="str">
            <v>Total Office Expenses - Insurance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4">
          <cell r="A234" t="str">
            <v>Office Expenses - Rent</v>
          </cell>
        </row>
        <row r="235">
          <cell r="B235" t="str">
            <v>Rent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Total Office Expenses - Rent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H236">
            <v>0</v>
          </cell>
        </row>
        <row r="238">
          <cell r="A238" t="str">
            <v>Office Expenses - Supplies</v>
          </cell>
        </row>
        <row r="239">
          <cell r="B239" t="str">
            <v>Supplies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Total Office Expenses - Supplies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H240">
            <v>0</v>
          </cell>
        </row>
        <row r="242">
          <cell r="A242" t="str">
            <v>Office Expenses - Other</v>
          </cell>
        </row>
        <row r="243">
          <cell r="B243" t="str">
            <v>Other Office Expenses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Total Office Expenses - Other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6">
          <cell r="A246" t="str">
            <v>Other Expenses</v>
          </cell>
        </row>
        <row r="247">
          <cell r="B247" t="str">
            <v>Other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Total Other Expenses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50">
          <cell r="A250" t="str">
            <v>Depreciation &amp; Amortization</v>
          </cell>
        </row>
        <row r="251">
          <cell r="B251" t="str">
            <v>Other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Total Office Expenses - Other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5">
          <cell r="A255" t="str">
            <v>CAPITAL EXPENSES</v>
          </cell>
        </row>
        <row r="257">
          <cell r="A257" t="str">
            <v>Capital Expenses - Furniture</v>
          </cell>
        </row>
        <row r="258">
          <cell r="B258" t="str">
            <v>Furniture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A259" t="str">
            <v>Total Capital Expenses - Furniture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1">
          <cell r="A261" t="str">
            <v>Capital Expenses - Hardware</v>
          </cell>
        </row>
        <row r="262">
          <cell r="B262" t="str">
            <v># of Laptop Upgrades</v>
          </cell>
          <cell r="W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D262">
            <v>2</v>
          </cell>
          <cell r="AE262">
            <v>2</v>
          </cell>
          <cell r="AF262">
            <v>2</v>
          </cell>
          <cell r="AG262">
            <v>2</v>
          </cell>
        </row>
        <row r="263">
          <cell r="B263" t="str">
            <v>Cost per Upgrade</v>
          </cell>
          <cell r="W263">
            <v>4500</v>
          </cell>
          <cell r="X263">
            <v>4500</v>
          </cell>
          <cell r="Y263">
            <v>4500</v>
          </cell>
          <cell r="Z263">
            <v>4500</v>
          </cell>
          <cell r="AA263">
            <v>4500</v>
          </cell>
          <cell r="AB263">
            <v>4500</v>
          </cell>
          <cell r="AC263">
            <v>18000</v>
          </cell>
          <cell r="AD263">
            <v>4500</v>
          </cell>
          <cell r="AE263">
            <v>4500</v>
          </cell>
          <cell r="AF263">
            <v>4500</v>
          </cell>
          <cell r="AG263">
            <v>4500</v>
          </cell>
          <cell r="AH263">
            <v>18000</v>
          </cell>
        </row>
        <row r="265">
          <cell r="B265" t="str">
            <v># of Memory Upgrades</v>
          </cell>
          <cell r="W265">
            <v>5</v>
          </cell>
          <cell r="Y265">
            <v>5</v>
          </cell>
          <cell r="Z265">
            <v>5</v>
          </cell>
          <cell r="AA265">
            <v>5</v>
          </cell>
          <cell r="AB265">
            <v>5</v>
          </cell>
          <cell r="AD265">
            <v>5</v>
          </cell>
          <cell r="AE265">
            <v>5</v>
          </cell>
          <cell r="AF265">
            <v>5</v>
          </cell>
          <cell r="AG265">
            <v>5</v>
          </cell>
        </row>
        <row r="266">
          <cell r="B266" t="str">
            <v>Cost per Upgrade</v>
          </cell>
          <cell r="W266">
            <v>500</v>
          </cell>
          <cell r="X266">
            <v>500</v>
          </cell>
          <cell r="Y266">
            <v>500</v>
          </cell>
          <cell r="Z266">
            <v>500</v>
          </cell>
          <cell r="AA266">
            <v>500</v>
          </cell>
          <cell r="AB266">
            <v>500</v>
          </cell>
          <cell r="AC266">
            <v>2000</v>
          </cell>
          <cell r="AD266">
            <v>500</v>
          </cell>
          <cell r="AE266">
            <v>500</v>
          </cell>
          <cell r="AF266">
            <v>500</v>
          </cell>
          <cell r="AG266">
            <v>500</v>
          </cell>
          <cell r="AH266">
            <v>2000</v>
          </cell>
        </row>
        <row r="268">
          <cell r="A268" t="str">
            <v>Total Capital Expenses - Hardware</v>
          </cell>
          <cell r="T268">
            <v>0</v>
          </cell>
          <cell r="U268">
            <v>0</v>
          </cell>
          <cell r="V268">
            <v>0</v>
          </cell>
          <cell r="W268">
            <v>11500</v>
          </cell>
          <cell r="X268">
            <v>4500</v>
          </cell>
          <cell r="Y268">
            <v>11500</v>
          </cell>
          <cell r="Z268">
            <v>11500</v>
          </cell>
          <cell r="AA268">
            <v>11500</v>
          </cell>
          <cell r="AB268">
            <v>11500</v>
          </cell>
          <cell r="AC268">
            <v>18000</v>
          </cell>
          <cell r="AD268">
            <v>11500</v>
          </cell>
          <cell r="AE268">
            <v>11500</v>
          </cell>
          <cell r="AF268">
            <v>11500</v>
          </cell>
          <cell r="AG268">
            <v>11500</v>
          </cell>
          <cell r="AH268">
            <v>18000</v>
          </cell>
        </row>
        <row r="270">
          <cell r="A270" t="str">
            <v>Capital Expenses - Other</v>
          </cell>
        </row>
        <row r="271">
          <cell r="B271" t="str">
            <v>Other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Total Capital Expenses - Other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4">
          <cell r="A274" t="str">
            <v>Capex Notes</v>
          </cell>
        </row>
        <row r="276">
          <cell r="B276" t="str">
            <v>(1)  Did not give $500 for new fax machines and printers at rate of 1 per quarter</v>
          </cell>
        </row>
        <row r="280">
          <cell r="A280" t="str">
            <v>MAJOR PROJECTS</v>
          </cell>
        </row>
        <row r="282">
          <cell r="B282" t="str">
            <v>Project 1</v>
          </cell>
          <cell r="T282" t="str">
            <v>Example Text Here</v>
          </cell>
        </row>
        <row r="283">
          <cell r="B283" t="str">
            <v>Project 2</v>
          </cell>
          <cell r="U283" t="str">
            <v>Something Important Starts Here</v>
          </cell>
        </row>
        <row r="284">
          <cell r="B284" t="str">
            <v>Project 3</v>
          </cell>
          <cell r="V284" t="str">
            <v>Something Else Here</v>
          </cell>
        </row>
        <row r="285">
          <cell r="B285" t="str">
            <v>Project 4</v>
          </cell>
          <cell r="V285" t="str">
            <v>Two things start this quarter</v>
          </cell>
        </row>
        <row r="286">
          <cell r="B286" t="str">
            <v>Project 5</v>
          </cell>
          <cell r="Y286" t="str">
            <v>Some project</v>
          </cell>
        </row>
        <row r="287">
          <cell r="B287" t="str">
            <v>Project 6</v>
          </cell>
        </row>
        <row r="288">
          <cell r="B288" t="str">
            <v>Project 7</v>
          </cell>
        </row>
        <row r="289">
          <cell r="B289" t="str">
            <v>Project 8</v>
          </cell>
        </row>
        <row r="290">
          <cell r="B290" t="str">
            <v>Project 9</v>
          </cell>
        </row>
        <row r="291">
          <cell r="B291" t="str">
            <v>Project 10</v>
          </cell>
        </row>
        <row r="292">
          <cell r="B292" t="str">
            <v>Project 11</v>
          </cell>
        </row>
        <row r="293">
          <cell r="B293" t="str">
            <v>Project 12</v>
          </cell>
        </row>
        <row r="294">
          <cell r="B294" t="str">
            <v>Project 13</v>
          </cell>
        </row>
        <row r="295">
          <cell r="B295" t="str">
            <v>Project 14</v>
          </cell>
        </row>
        <row r="296">
          <cell r="B296" t="str">
            <v>Project 15</v>
          </cell>
        </row>
        <row r="297">
          <cell r="B297" t="str">
            <v>Project 16</v>
          </cell>
        </row>
        <row r="298">
          <cell r="B298" t="str">
            <v>Project 17</v>
          </cell>
        </row>
        <row r="299">
          <cell r="B299" t="str">
            <v>Project 18</v>
          </cell>
        </row>
        <row r="300">
          <cell r="B300" t="str">
            <v>Project 19</v>
          </cell>
        </row>
        <row r="301">
          <cell r="B301" t="str">
            <v>Project 20</v>
          </cell>
        </row>
        <row r="304">
          <cell r="A304" t="str">
            <v>STAFFING</v>
          </cell>
        </row>
        <row r="306">
          <cell r="D306" t="str">
            <v>Name</v>
          </cell>
          <cell r="E306" t="str">
            <v>Position</v>
          </cell>
          <cell r="U306" t="str">
            <v>Salary</v>
          </cell>
          <cell r="V306" t="str">
            <v>Bonus</v>
          </cell>
        </row>
        <row r="308">
          <cell r="C308">
            <v>1</v>
          </cell>
          <cell r="D308" t="str">
            <v>Katz</v>
          </cell>
          <cell r="E308" t="str">
            <v>Senior Director</v>
          </cell>
          <cell r="U308">
            <v>130000</v>
          </cell>
          <cell r="V308">
            <v>125000</v>
          </cell>
          <cell r="W308" t="str">
            <v>Dom</v>
          </cell>
          <cell r="X308" t="str">
            <v>Non-Quota</v>
          </cell>
        </row>
        <row r="309">
          <cell r="C309">
            <v>2</v>
          </cell>
          <cell r="D309" t="str">
            <v>Roy</v>
          </cell>
          <cell r="E309" t="str">
            <v>Senior Director</v>
          </cell>
          <cell r="U309">
            <v>150000</v>
          </cell>
          <cell r="V309">
            <v>20000</v>
          </cell>
          <cell r="W309" t="str">
            <v>Dom</v>
          </cell>
          <cell r="X309" t="str">
            <v>Non-Quota</v>
          </cell>
        </row>
        <row r="310">
          <cell r="C310">
            <v>3</v>
          </cell>
          <cell r="D310" t="str">
            <v>Hennigan</v>
          </cell>
          <cell r="E310" t="str">
            <v>Sales Engineer</v>
          </cell>
          <cell r="U310">
            <v>110000</v>
          </cell>
          <cell r="V310">
            <v>0</v>
          </cell>
          <cell r="W310" t="str">
            <v>Dom</v>
          </cell>
        </row>
        <row r="311">
          <cell r="C311">
            <v>4</v>
          </cell>
          <cell r="D311" t="str">
            <v>VanTienen</v>
          </cell>
          <cell r="E311" t="str">
            <v>Sales Engineer</v>
          </cell>
          <cell r="U311">
            <v>110000</v>
          </cell>
          <cell r="V311">
            <v>0</v>
          </cell>
          <cell r="W311" t="str">
            <v>Dom</v>
          </cell>
          <cell r="X311" t="str">
            <v>Gone</v>
          </cell>
        </row>
        <row r="312">
          <cell r="C312">
            <v>5</v>
          </cell>
          <cell r="D312" t="str">
            <v>LaBahn</v>
          </cell>
          <cell r="E312" t="str">
            <v>Director</v>
          </cell>
          <cell r="U312">
            <v>105600</v>
          </cell>
          <cell r="V312">
            <v>40000</v>
          </cell>
          <cell r="W312" t="str">
            <v>Dom</v>
          </cell>
          <cell r="X312" t="str">
            <v>Non-Quota</v>
          </cell>
        </row>
        <row r="313">
          <cell r="C313">
            <v>6</v>
          </cell>
          <cell r="D313" t="str">
            <v>Hawley</v>
          </cell>
          <cell r="E313" t="str">
            <v>Senior Director</v>
          </cell>
          <cell r="U313">
            <v>105000</v>
          </cell>
          <cell r="V313">
            <v>20000</v>
          </cell>
          <cell r="W313" t="str">
            <v>Dom</v>
          </cell>
        </row>
        <row r="314">
          <cell r="C314">
            <v>7</v>
          </cell>
          <cell r="D314" t="str">
            <v>Passman</v>
          </cell>
          <cell r="E314" t="str">
            <v>Director</v>
          </cell>
          <cell r="U314">
            <v>105000</v>
          </cell>
          <cell r="V314">
            <v>20000</v>
          </cell>
          <cell r="W314" t="str">
            <v>Dom</v>
          </cell>
          <cell r="X314" t="str">
            <v>Non-Quota</v>
          </cell>
        </row>
        <row r="315">
          <cell r="C315">
            <v>8</v>
          </cell>
          <cell r="D315" t="str">
            <v>Dilanian</v>
          </cell>
          <cell r="E315" t="str">
            <v>Director</v>
          </cell>
          <cell r="U315">
            <v>105000</v>
          </cell>
          <cell r="V315">
            <v>20000</v>
          </cell>
          <cell r="W315" t="str">
            <v>Dom</v>
          </cell>
          <cell r="X315" t="str">
            <v>Non-Quota</v>
          </cell>
        </row>
        <row r="316">
          <cell r="C316">
            <v>9</v>
          </cell>
          <cell r="D316" t="str">
            <v>Olenik</v>
          </cell>
          <cell r="E316" t="str">
            <v>Director</v>
          </cell>
          <cell r="U316">
            <v>105000</v>
          </cell>
          <cell r="V316">
            <v>20000</v>
          </cell>
          <cell r="W316" t="str">
            <v>Dom</v>
          </cell>
          <cell r="X316" t="str">
            <v>Non-Quota</v>
          </cell>
        </row>
        <row r="317">
          <cell r="C317">
            <v>10</v>
          </cell>
          <cell r="D317" t="str">
            <v>McCulley</v>
          </cell>
          <cell r="E317" t="str">
            <v>Director</v>
          </cell>
          <cell r="U317">
            <v>85000</v>
          </cell>
          <cell r="V317">
            <v>8000</v>
          </cell>
          <cell r="W317" t="str">
            <v>Dom</v>
          </cell>
        </row>
        <row r="318">
          <cell r="C318">
            <v>11</v>
          </cell>
          <cell r="D318" t="str">
            <v>Rutherford</v>
          </cell>
          <cell r="E318" t="str">
            <v>Sr. Manager</v>
          </cell>
          <cell r="U318">
            <v>80000</v>
          </cell>
          <cell r="V318">
            <v>6000</v>
          </cell>
          <cell r="W318" t="str">
            <v>Dom</v>
          </cell>
        </row>
        <row r="319">
          <cell r="C319">
            <v>12</v>
          </cell>
          <cell r="D319" t="str">
            <v>Watt</v>
          </cell>
          <cell r="E319" t="str">
            <v>Regional Sales Manager</v>
          </cell>
          <cell r="U319">
            <v>75000</v>
          </cell>
          <cell r="V319">
            <v>10000</v>
          </cell>
          <cell r="W319" t="str">
            <v>Dom</v>
          </cell>
        </row>
        <row r="320">
          <cell r="C320">
            <v>13</v>
          </cell>
          <cell r="D320" t="str">
            <v>Ferreria</v>
          </cell>
          <cell r="E320" t="str">
            <v>Regional Sales Manager</v>
          </cell>
          <cell r="U320">
            <v>70000</v>
          </cell>
          <cell r="V320">
            <v>10000</v>
          </cell>
          <cell r="W320" t="str">
            <v>Dom</v>
          </cell>
        </row>
        <row r="321">
          <cell r="C321">
            <v>14</v>
          </cell>
          <cell r="D321" t="str">
            <v>Motiwala</v>
          </cell>
          <cell r="E321" t="str">
            <v>Regional Sales Manager</v>
          </cell>
          <cell r="U321">
            <v>70000</v>
          </cell>
          <cell r="V321">
            <v>10000</v>
          </cell>
          <cell r="W321" t="str">
            <v>Dom</v>
          </cell>
        </row>
        <row r="322">
          <cell r="C322">
            <v>15</v>
          </cell>
          <cell r="D322" t="str">
            <v>McInerney</v>
          </cell>
          <cell r="E322" t="str">
            <v>Regional Sales Manager</v>
          </cell>
          <cell r="U322">
            <v>70000</v>
          </cell>
          <cell r="V322">
            <v>10000</v>
          </cell>
          <cell r="W322" t="str">
            <v>Dom</v>
          </cell>
          <cell r="X322" t="str">
            <v>Gone</v>
          </cell>
        </row>
        <row r="323">
          <cell r="C323">
            <v>16</v>
          </cell>
          <cell r="D323" t="str">
            <v>McCormick</v>
          </cell>
          <cell r="E323" t="str">
            <v>Regional Sales Manager</v>
          </cell>
          <cell r="U323">
            <v>70000</v>
          </cell>
          <cell r="V323">
            <v>10000</v>
          </cell>
          <cell r="W323" t="str">
            <v>Dom</v>
          </cell>
        </row>
        <row r="324">
          <cell r="C324">
            <v>17</v>
          </cell>
          <cell r="D324" t="str">
            <v>Spiegel</v>
          </cell>
          <cell r="E324" t="str">
            <v>Regional Sales Manager</v>
          </cell>
          <cell r="U324">
            <v>68000</v>
          </cell>
          <cell r="V324">
            <v>10000</v>
          </cell>
          <cell r="W324" t="str">
            <v>Dom</v>
          </cell>
        </row>
        <row r="325">
          <cell r="C325">
            <v>18</v>
          </cell>
          <cell r="D325" t="str">
            <v>Poole</v>
          </cell>
          <cell r="E325" t="str">
            <v>Regional Sales Manager</v>
          </cell>
          <cell r="U325">
            <v>68000</v>
          </cell>
          <cell r="V325">
            <v>8000</v>
          </cell>
          <cell r="W325" t="str">
            <v>Missing</v>
          </cell>
        </row>
        <row r="326">
          <cell r="C326">
            <v>19</v>
          </cell>
          <cell r="D326" t="str">
            <v>Covell</v>
          </cell>
          <cell r="E326" t="str">
            <v>Regional Sales Manager</v>
          </cell>
          <cell r="U326">
            <v>68000</v>
          </cell>
          <cell r="V326">
            <v>8000</v>
          </cell>
          <cell r="W326" t="str">
            <v>Dom</v>
          </cell>
        </row>
        <row r="327">
          <cell r="C327">
            <v>20</v>
          </cell>
          <cell r="D327" t="str">
            <v>Nugent</v>
          </cell>
          <cell r="E327" t="str">
            <v>Regional Sales Manager</v>
          </cell>
          <cell r="U327">
            <v>68000</v>
          </cell>
          <cell r="V327">
            <v>10000</v>
          </cell>
          <cell r="W327" t="str">
            <v>Dom</v>
          </cell>
        </row>
        <row r="328">
          <cell r="C328">
            <v>21</v>
          </cell>
          <cell r="D328" t="str">
            <v>Brodksy</v>
          </cell>
          <cell r="E328" t="str">
            <v>Regional Sales Manager</v>
          </cell>
          <cell r="U328">
            <v>65000</v>
          </cell>
          <cell r="V328">
            <v>10000</v>
          </cell>
          <cell r="W328" t="str">
            <v>Dom</v>
          </cell>
        </row>
        <row r="329">
          <cell r="C329">
            <v>22</v>
          </cell>
          <cell r="D329" t="str">
            <v>Garner</v>
          </cell>
          <cell r="E329" t="str">
            <v>Regional Sales Manager</v>
          </cell>
          <cell r="U329">
            <v>65000</v>
          </cell>
          <cell r="V329">
            <v>10000</v>
          </cell>
          <cell r="W329" t="str">
            <v>Dom</v>
          </cell>
        </row>
        <row r="330">
          <cell r="C330">
            <v>23</v>
          </cell>
          <cell r="D330" t="str">
            <v>Murray</v>
          </cell>
          <cell r="E330" t="str">
            <v>Regional Sales Manager</v>
          </cell>
          <cell r="U330">
            <v>65000</v>
          </cell>
          <cell r="V330">
            <v>10000</v>
          </cell>
          <cell r="W330" t="str">
            <v>Dom</v>
          </cell>
        </row>
        <row r="331">
          <cell r="C331">
            <v>24</v>
          </cell>
          <cell r="D331" t="str">
            <v>McDaniel</v>
          </cell>
          <cell r="E331" t="str">
            <v>Regional Sales Manager</v>
          </cell>
          <cell r="U331">
            <v>65000</v>
          </cell>
          <cell r="V331">
            <v>8000</v>
          </cell>
          <cell r="W331" t="str">
            <v>Dom</v>
          </cell>
        </row>
        <row r="332">
          <cell r="C332">
            <v>25</v>
          </cell>
          <cell r="D332" t="str">
            <v>Elian</v>
          </cell>
          <cell r="E332" t="str">
            <v>Regional Sales Manager</v>
          </cell>
          <cell r="U332">
            <v>65000</v>
          </cell>
          <cell r="V332">
            <v>8000</v>
          </cell>
          <cell r="W332" t="str">
            <v>Dom</v>
          </cell>
        </row>
        <row r="333">
          <cell r="C333">
            <v>26</v>
          </cell>
          <cell r="D333" t="str">
            <v>Olivia Spain</v>
          </cell>
          <cell r="E333" t="str">
            <v>Senior Manager</v>
          </cell>
          <cell r="U333">
            <v>61800</v>
          </cell>
          <cell r="V333">
            <v>6180</v>
          </cell>
          <cell r="W333" t="str">
            <v>Dom</v>
          </cell>
        </row>
        <row r="334">
          <cell r="C334">
            <v>27</v>
          </cell>
          <cell r="D334" t="str">
            <v>Chris Sheppard</v>
          </cell>
          <cell r="E334" t="str">
            <v>Senior Manager</v>
          </cell>
          <cell r="U334">
            <v>60000</v>
          </cell>
          <cell r="V334">
            <v>9000</v>
          </cell>
          <cell r="W334" t="str">
            <v>Dom</v>
          </cell>
        </row>
        <row r="335">
          <cell r="C335">
            <v>28</v>
          </cell>
          <cell r="D335" t="str">
            <v>McPhaul</v>
          </cell>
          <cell r="E335" t="str">
            <v>Inside Sales Consultant</v>
          </cell>
          <cell r="U335">
            <v>50000</v>
          </cell>
          <cell r="V335">
            <v>4000</v>
          </cell>
          <cell r="W335" t="str">
            <v>Dom</v>
          </cell>
        </row>
        <row r="336">
          <cell r="C336">
            <v>29</v>
          </cell>
          <cell r="D336" t="str">
            <v>Blair</v>
          </cell>
          <cell r="E336" t="str">
            <v>Inside Sales Consultant</v>
          </cell>
          <cell r="U336">
            <v>50000</v>
          </cell>
          <cell r="V336">
            <v>4000</v>
          </cell>
          <cell r="W336" t="str">
            <v>Missing</v>
          </cell>
        </row>
        <row r="337">
          <cell r="C337">
            <v>30</v>
          </cell>
          <cell r="D337" t="str">
            <v>Bartlett</v>
          </cell>
          <cell r="E337" t="str">
            <v>Inside Sales Consultant</v>
          </cell>
          <cell r="U337">
            <v>50000</v>
          </cell>
          <cell r="V337">
            <v>4000</v>
          </cell>
          <cell r="W337" t="str">
            <v>Dom</v>
          </cell>
        </row>
        <row r="338">
          <cell r="C338">
            <v>31</v>
          </cell>
          <cell r="D338" t="str">
            <v>Fink</v>
          </cell>
          <cell r="E338" t="str">
            <v>Inside Sales Consultant</v>
          </cell>
          <cell r="U338">
            <v>45000</v>
          </cell>
          <cell r="V338">
            <v>8000</v>
          </cell>
          <cell r="W338" t="str">
            <v>Dom</v>
          </cell>
        </row>
        <row r="339">
          <cell r="C339">
            <v>32</v>
          </cell>
          <cell r="D339" t="str">
            <v>Giangrande</v>
          </cell>
          <cell r="E339" t="str">
            <v>Inside Sales Consultant</v>
          </cell>
          <cell r="U339">
            <v>45000</v>
          </cell>
          <cell r="V339">
            <v>4000</v>
          </cell>
          <cell r="W339" t="str">
            <v>Dom</v>
          </cell>
        </row>
        <row r="340">
          <cell r="C340">
            <v>33</v>
          </cell>
          <cell r="D340" t="str">
            <v>Gormley</v>
          </cell>
          <cell r="E340" t="str">
            <v>Inside Sales Consultant</v>
          </cell>
          <cell r="U340">
            <v>45000</v>
          </cell>
          <cell r="V340">
            <v>4000</v>
          </cell>
          <cell r="W340" t="str">
            <v>Dom</v>
          </cell>
        </row>
        <row r="341">
          <cell r="C341">
            <v>34</v>
          </cell>
          <cell r="D341" t="str">
            <v>Newman</v>
          </cell>
          <cell r="E341" t="str">
            <v>Inside Sales Consultant</v>
          </cell>
          <cell r="U341">
            <v>45000</v>
          </cell>
          <cell r="V341">
            <v>4000</v>
          </cell>
          <cell r="W341" t="str">
            <v>Dom</v>
          </cell>
        </row>
        <row r="342">
          <cell r="C342">
            <v>35</v>
          </cell>
          <cell r="D342" t="str">
            <v>Sharif</v>
          </cell>
          <cell r="E342" t="str">
            <v>Inside Sales Consultant</v>
          </cell>
          <cell r="U342">
            <v>45000</v>
          </cell>
          <cell r="V342">
            <v>4000</v>
          </cell>
          <cell r="W342" t="str">
            <v>Dom</v>
          </cell>
        </row>
        <row r="343">
          <cell r="C343">
            <v>36</v>
          </cell>
          <cell r="D343" t="str">
            <v>London</v>
          </cell>
          <cell r="E343" t="str">
            <v>Inside Sales Consultant</v>
          </cell>
          <cell r="U343">
            <v>45000</v>
          </cell>
          <cell r="V343">
            <v>4000</v>
          </cell>
          <cell r="W343" t="str">
            <v>Dom</v>
          </cell>
        </row>
        <row r="344">
          <cell r="C344">
            <v>37</v>
          </cell>
          <cell r="D344" t="str">
            <v>Naughton</v>
          </cell>
          <cell r="E344" t="str">
            <v>Inside Sales Consultant</v>
          </cell>
          <cell r="U344">
            <v>45000</v>
          </cell>
          <cell r="V344">
            <v>4000</v>
          </cell>
          <cell r="W344" t="str">
            <v>Dom</v>
          </cell>
        </row>
        <row r="345">
          <cell r="C345">
            <v>38</v>
          </cell>
          <cell r="D345" t="str">
            <v>Goode</v>
          </cell>
          <cell r="E345" t="str">
            <v>Inside Sales Consultant</v>
          </cell>
          <cell r="U345">
            <v>45000</v>
          </cell>
          <cell r="V345">
            <v>8000</v>
          </cell>
          <cell r="W345" t="str">
            <v>Dom</v>
          </cell>
        </row>
        <row r="346">
          <cell r="C346">
            <v>39</v>
          </cell>
          <cell r="D346" t="str">
            <v>Mills</v>
          </cell>
          <cell r="E346" t="str">
            <v>Inside Sales Consultant</v>
          </cell>
          <cell r="U346">
            <v>45000</v>
          </cell>
          <cell r="V346">
            <v>8000</v>
          </cell>
          <cell r="W346" t="str">
            <v>Dom</v>
          </cell>
        </row>
        <row r="347">
          <cell r="C347">
            <v>40</v>
          </cell>
          <cell r="D347" t="str">
            <v>Tola</v>
          </cell>
          <cell r="E347" t="str">
            <v>Inside Sales Consultant</v>
          </cell>
          <cell r="U347">
            <v>45000</v>
          </cell>
          <cell r="V347">
            <v>4000</v>
          </cell>
          <cell r="W347" t="str">
            <v>Dom</v>
          </cell>
        </row>
        <row r="351">
          <cell r="U351">
            <v>2864400</v>
          </cell>
          <cell r="V351">
            <v>490180</v>
          </cell>
        </row>
        <row r="355">
          <cell r="E355" t="str">
            <v>Check</v>
          </cell>
        </row>
        <row r="356">
          <cell r="U356" t="str">
            <v>Salary</v>
          </cell>
          <cell r="V356">
            <v>1150</v>
          </cell>
        </row>
        <row r="357">
          <cell r="U357" t="str">
            <v>Bonus</v>
          </cell>
          <cell r="V357">
            <v>0</v>
          </cell>
        </row>
      </sheetData>
      <sheetData sheetId="28" refreshError="1">
        <row r="1">
          <cell r="A1" t="str">
            <v>Blackboard - C&amp;P Domestic Sales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C7" t="str">
            <v>Level 2 - Sr. Dir</v>
          </cell>
          <cell r="D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C8" t="str">
            <v>Level 3 - Dir</v>
          </cell>
          <cell r="D8">
            <v>82500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2</v>
          </cell>
          <cell r="AE8">
            <v>2</v>
          </cell>
          <cell r="AF8">
            <v>2</v>
          </cell>
          <cell r="AG8">
            <v>2</v>
          </cell>
          <cell r="AH8">
            <v>2</v>
          </cell>
        </row>
        <row r="9">
          <cell r="C9" t="str">
            <v>Level 4 - Sr. Manager</v>
          </cell>
          <cell r="D9">
            <v>63000</v>
          </cell>
          <cell r="U9">
            <v>3</v>
          </cell>
          <cell r="V9">
            <v>3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  <cell r="AD9">
            <v>3</v>
          </cell>
          <cell r="AE9">
            <v>4</v>
          </cell>
          <cell r="AF9">
            <v>5</v>
          </cell>
          <cell r="AG9">
            <v>6</v>
          </cell>
          <cell r="AH9">
            <v>6</v>
          </cell>
        </row>
        <row r="10">
          <cell r="C10" t="str">
            <v>Level 5 - Manager</v>
          </cell>
          <cell r="D10">
            <v>55000</v>
          </cell>
          <cell r="U10">
            <v>4</v>
          </cell>
          <cell r="V10">
            <v>4</v>
          </cell>
          <cell r="W10">
            <v>4</v>
          </cell>
          <cell r="X10">
            <v>4</v>
          </cell>
          <cell r="Y10">
            <v>4</v>
          </cell>
          <cell r="Z10">
            <v>4</v>
          </cell>
          <cell r="AA10">
            <v>4</v>
          </cell>
          <cell r="AB10">
            <v>4</v>
          </cell>
          <cell r="AC10">
            <v>4</v>
          </cell>
          <cell r="AD10">
            <v>4</v>
          </cell>
          <cell r="AE10">
            <v>4</v>
          </cell>
          <cell r="AF10">
            <v>4</v>
          </cell>
          <cell r="AG10">
            <v>4</v>
          </cell>
          <cell r="AH10">
            <v>4</v>
          </cell>
        </row>
        <row r="11">
          <cell r="C11" t="str">
            <v>Level 6 - Sr. Associate</v>
          </cell>
          <cell r="D11">
            <v>53000</v>
          </cell>
          <cell r="U11">
            <v>6</v>
          </cell>
          <cell r="V11">
            <v>6</v>
          </cell>
          <cell r="W11">
            <v>6</v>
          </cell>
          <cell r="X11">
            <v>6</v>
          </cell>
          <cell r="Y11">
            <v>6</v>
          </cell>
          <cell r="Z11">
            <v>6</v>
          </cell>
          <cell r="AA11">
            <v>6</v>
          </cell>
          <cell r="AB11">
            <v>6</v>
          </cell>
          <cell r="AC11">
            <v>6</v>
          </cell>
          <cell r="AD11">
            <v>6</v>
          </cell>
          <cell r="AE11">
            <v>6</v>
          </cell>
          <cell r="AF11">
            <v>6</v>
          </cell>
          <cell r="AG11">
            <v>6</v>
          </cell>
          <cell r="AH11">
            <v>6</v>
          </cell>
        </row>
        <row r="12">
          <cell r="C12" t="str">
            <v>Level 7 - Associate</v>
          </cell>
          <cell r="D12">
            <v>50000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14</v>
          </cell>
          <cell r="V13">
            <v>14</v>
          </cell>
          <cell r="W13">
            <v>14</v>
          </cell>
          <cell r="X13">
            <v>14</v>
          </cell>
          <cell r="Y13">
            <v>14</v>
          </cell>
          <cell r="Z13">
            <v>14</v>
          </cell>
          <cell r="AA13">
            <v>14</v>
          </cell>
          <cell r="AB13">
            <v>14</v>
          </cell>
          <cell r="AC13">
            <v>14</v>
          </cell>
          <cell r="AD13">
            <v>15</v>
          </cell>
          <cell r="AE13">
            <v>16</v>
          </cell>
          <cell r="AF13">
            <v>17</v>
          </cell>
          <cell r="AG13">
            <v>18</v>
          </cell>
          <cell r="AH13">
            <v>18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202375</v>
          </cell>
          <cell r="X17">
            <v>202375</v>
          </cell>
          <cell r="Y17">
            <v>212493.75</v>
          </cell>
          <cell r="Z17">
            <v>212493.75</v>
          </cell>
          <cell r="AA17">
            <v>212493.75</v>
          </cell>
          <cell r="AB17">
            <v>212493.75</v>
          </cell>
          <cell r="AC17">
            <v>849975</v>
          </cell>
          <cell r="AD17">
            <v>245857.5</v>
          </cell>
          <cell r="AE17">
            <v>263221.875</v>
          </cell>
          <cell r="AF17">
            <v>280586.25</v>
          </cell>
          <cell r="AG17">
            <v>297950.625</v>
          </cell>
          <cell r="AH17">
            <v>1087616.25</v>
          </cell>
        </row>
        <row r="18">
          <cell r="A18" t="str">
            <v>Commission</v>
          </cell>
          <cell r="C18" t="str">
            <v>Commission</v>
          </cell>
          <cell r="D18">
            <v>0.08</v>
          </cell>
          <cell r="V18">
            <v>0</v>
          </cell>
          <cell r="W18">
            <v>57590</v>
          </cell>
          <cell r="X18">
            <v>57590</v>
          </cell>
          <cell r="Y18">
            <v>65861</v>
          </cell>
          <cell r="Z18">
            <v>91569.400000000009</v>
          </cell>
          <cell r="AA18">
            <v>111005</v>
          </cell>
          <cell r="AB18">
            <v>129413.5</v>
          </cell>
          <cell r="AC18">
            <v>397848.9</v>
          </cell>
          <cell r="AD18">
            <v>105475.15000000001</v>
          </cell>
          <cell r="AE18">
            <v>121190.024</v>
          </cell>
          <cell r="AF18">
            <v>100540.806</v>
          </cell>
          <cell r="AG18">
            <v>77736.025999999998</v>
          </cell>
          <cell r="AH18">
            <v>404942.00599999999</v>
          </cell>
        </row>
        <row r="19">
          <cell r="A19" t="str">
            <v>Bonus</v>
          </cell>
          <cell r="C19" t="str">
            <v>Bonus</v>
          </cell>
          <cell r="D19">
            <v>0.11193329215565163</v>
          </cell>
          <cell r="W19">
            <v>22652.5</v>
          </cell>
          <cell r="X19">
            <v>22652.5</v>
          </cell>
          <cell r="Y19">
            <v>23785.125</v>
          </cell>
          <cell r="Z19">
            <v>23785.125</v>
          </cell>
          <cell r="AA19">
            <v>23785.125</v>
          </cell>
          <cell r="AB19">
            <v>23785.125</v>
          </cell>
          <cell r="AC19">
            <v>95140.5</v>
          </cell>
          <cell r="AD19">
            <v>27519.63937615812</v>
          </cell>
          <cell r="AE19">
            <v>29463.291036133414</v>
          </cell>
          <cell r="AF19">
            <v>31406.942696108708</v>
          </cell>
          <cell r="AG19">
            <v>33350.594356084002</v>
          </cell>
          <cell r="AH19">
            <v>121740.46746448425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24285</v>
          </cell>
          <cell r="X20">
            <v>24285</v>
          </cell>
          <cell r="Y20">
            <v>25499.25</v>
          </cell>
          <cell r="Z20">
            <v>25499.25</v>
          </cell>
          <cell r="AA20">
            <v>25499.25</v>
          </cell>
          <cell r="AB20">
            <v>25499.25</v>
          </cell>
          <cell r="AC20">
            <v>101997</v>
          </cell>
          <cell r="AD20">
            <v>29502.899999999998</v>
          </cell>
          <cell r="AE20">
            <v>31586.625</v>
          </cell>
          <cell r="AF20">
            <v>33670.35</v>
          </cell>
          <cell r="AG20">
            <v>35754.074999999997</v>
          </cell>
          <cell r="AH20">
            <v>130513.95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306902.5</v>
          </cell>
          <cell r="X21">
            <v>306902.5</v>
          </cell>
          <cell r="Y21">
            <v>327639.125</v>
          </cell>
          <cell r="Z21">
            <v>353347.52500000002</v>
          </cell>
          <cell r="AA21">
            <v>372783.125</v>
          </cell>
          <cell r="AB21">
            <v>391191.625</v>
          </cell>
          <cell r="AC21">
            <v>1444961.4</v>
          </cell>
          <cell r="AD21">
            <v>408355.18937615817</v>
          </cell>
          <cell r="AE21">
            <v>445461.8150361334</v>
          </cell>
          <cell r="AF21">
            <v>446204.34869610867</v>
          </cell>
          <cell r="AG21">
            <v>444791.32035608403</v>
          </cell>
          <cell r="AH21">
            <v>1744812.6734644843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12400</v>
          </cell>
          <cell r="X23">
            <v>12400</v>
          </cell>
          <cell r="Y23">
            <v>16400</v>
          </cell>
          <cell r="Z23">
            <v>12400</v>
          </cell>
          <cell r="AA23">
            <v>12400</v>
          </cell>
          <cell r="AB23">
            <v>12400</v>
          </cell>
          <cell r="AC23">
            <v>53600</v>
          </cell>
          <cell r="AD23">
            <v>17200</v>
          </cell>
          <cell r="AE23">
            <v>14000</v>
          </cell>
          <cell r="AF23">
            <v>14800</v>
          </cell>
          <cell r="AG23">
            <v>15600</v>
          </cell>
          <cell r="AH23">
            <v>61600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9300</v>
          </cell>
          <cell r="X24">
            <v>9300</v>
          </cell>
          <cell r="Y24">
            <v>12300</v>
          </cell>
          <cell r="Z24">
            <v>9300</v>
          </cell>
          <cell r="AA24">
            <v>9300</v>
          </cell>
          <cell r="AB24">
            <v>9300</v>
          </cell>
          <cell r="AC24">
            <v>40200</v>
          </cell>
          <cell r="AD24">
            <v>12900</v>
          </cell>
          <cell r="AE24">
            <v>10500</v>
          </cell>
          <cell r="AF24">
            <v>11100</v>
          </cell>
          <cell r="AG24">
            <v>11700</v>
          </cell>
          <cell r="AH24">
            <v>46200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4650</v>
          </cell>
          <cell r="X25">
            <v>4650</v>
          </cell>
          <cell r="Y25">
            <v>6150</v>
          </cell>
          <cell r="Z25">
            <v>4650</v>
          </cell>
          <cell r="AA25">
            <v>4650</v>
          </cell>
          <cell r="AB25">
            <v>4650</v>
          </cell>
          <cell r="AC25">
            <v>20100</v>
          </cell>
          <cell r="AD25">
            <v>6450</v>
          </cell>
          <cell r="AE25">
            <v>5250</v>
          </cell>
          <cell r="AF25">
            <v>5550</v>
          </cell>
          <cell r="AG25">
            <v>5850</v>
          </cell>
          <cell r="AH25">
            <v>23100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1550</v>
          </cell>
          <cell r="X26">
            <v>1550</v>
          </cell>
          <cell r="Y26">
            <v>2050</v>
          </cell>
          <cell r="Z26">
            <v>1550</v>
          </cell>
          <cell r="AA26">
            <v>1550</v>
          </cell>
          <cell r="AB26">
            <v>1550</v>
          </cell>
          <cell r="AC26">
            <v>6700</v>
          </cell>
          <cell r="AD26">
            <v>2150</v>
          </cell>
          <cell r="AE26">
            <v>1750</v>
          </cell>
          <cell r="AF26">
            <v>1850</v>
          </cell>
          <cell r="AG26">
            <v>1950</v>
          </cell>
          <cell r="AH26">
            <v>7700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775</v>
          </cell>
          <cell r="X27">
            <v>775</v>
          </cell>
          <cell r="Y27">
            <v>1025</v>
          </cell>
          <cell r="Z27">
            <v>775</v>
          </cell>
          <cell r="AA27">
            <v>775</v>
          </cell>
          <cell r="AB27">
            <v>775</v>
          </cell>
          <cell r="AC27">
            <v>3350</v>
          </cell>
          <cell r="AD27">
            <v>1075</v>
          </cell>
          <cell r="AE27">
            <v>875</v>
          </cell>
          <cell r="AF27">
            <v>925</v>
          </cell>
          <cell r="AG27">
            <v>975</v>
          </cell>
          <cell r="AH27">
            <v>3850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28675</v>
          </cell>
          <cell r="X28">
            <v>28675</v>
          </cell>
          <cell r="Y28">
            <v>37925</v>
          </cell>
          <cell r="Z28">
            <v>28675</v>
          </cell>
          <cell r="AA28">
            <v>28675</v>
          </cell>
          <cell r="AB28">
            <v>28675</v>
          </cell>
          <cell r="AC28">
            <v>123950</v>
          </cell>
          <cell r="AD28">
            <v>39775</v>
          </cell>
          <cell r="AE28">
            <v>32375</v>
          </cell>
          <cell r="AF28">
            <v>34225</v>
          </cell>
          <cell r="AG28">
            <v>36075</v>
          </cell>
          <cell r="AH28">
            <v>142450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2500</v>
          </cell>
          <cell r="X46">
            <v>2500</v>
          </cell>
          <cell r="Y46">
            <v>2500</v>
          </cell>
          <cell r="Z46">
            <v>2500</v>
          </cell>
          <cell r="AA46">
            <v>2500</v>
          </cell>
          <cell r="AB46">
            <v>2500</v>
          </cell>
          <cell r="AC46">
            <v>10000</v>
          </cell>
          <cell r="AD46">
            <v>2500</v>
          </cell>
          <cell r="AE46">
            <v>2500</v>
          </cell>
          <cell r="AF46">
            <v>2500</v>
          </cell>
          <cell r="AG46">
            <v>2500</v>
          </cell>
          <cell r="AH46">
            <v>10000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1500</v>
          </cell>
          <cell r="X48">
            <v>1500</v>
          </cell>
          <cell r="Y48">
            <v>1500</v>
          </cell>
          <cell r="Z48">
            <v>1500</v>
          </cell>
          <cell r="AA48">
            <v>1500</v>
          </cell>
          <cell r="AB48">
            <v>1500</v>
          </cell>
          <cell r="AC48">
            <v>6000</v>
          </cell>
          <cell r="AD48">
            <v>1500</v>
          </cell>
          <cell r="AE48">
            <v>1500</v>
          </cell>
          <cell r="AF48">
            <v>1500</v>
          </cell>
          <cell r="AG48">
            <v>1500</v>
          </cell>
          <cell r="AH48">
            <v>6000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1000</v>
          </cell>
          <cell r="X49">
            <v>1000</v>
          </cell>
          <cell r="Y49">
            <v>1000</v>
          </cell>
          <cell r="Z49">
            <v>1000</v>
          </cell>
          <cell r="AA49">
            <v>1000</v>
          </cell>
          <cell r="AB49">
            <v>1000</v>
          </cell>
          <cell r="AC49">
            <v>4000</v>
          </cell>
          <cell r="AD49">
            <v>1000</v>
          </cell>
          <cell r="AE49">
            <v>1000</v>
          </cell>
          <cell r="AF49">
            <v>1000</v>
          </cell>
          <cell r="AG49">
            <v>1000</v>
          </cell>
          <cell r="AH49">
            <v>4000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5000</v>
          </cell>
          <cell r="X50">
            <v>5000</v>
          </cell>
          <cell r="Y50">
            <v>5000</v>
          </cell>
          <cell r="Z50">
            <v>5000</v>
          </cell>
          <cell r="AA50">
            <v>5000</v>
          </cell>
          <cell r="AB50">
            <v>5000</v>
          </cell>
          <cell r="AC50">
            <v>20000</v>
          </cell>
          <cell r="AD50">
            <v>5000</v>
          </cell>
          <cell r="AE50">
            <v>5000</v>
          </cell>
          <cell r="AF50">
            <v>5000</v>
          </cell>
          <cell r="AG50">
            <v>5000</v>
          </cell>
          <cell r="AH50">
            <v>20000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340577.5</v>
          </cell>
          <cell r="X59">
            <v>340577.5</v>
          </cell>
          <cell r="Y59">
            <v>370564.125</v>
          </cell>
          <cell r="Z59">
            <v>387022.52500000002</v>
          </cell>
          <cell r="AA59">
            <v>406458.125</v>
          </cell>
          <cell r="AB59">
            <v>424866.625</v>
          </cell>
          <cell r="AC59">
            <v>1588911.4</v>
          </cell>
          <cell r="AD59">
            <v>453130.18937615817</v>
          </cell>
          <cell r="AE59">
            <v>482836.8150361334</v>
          </cell>
          <cell r="AF59">
            <v>485429.34869610867</v>
          </cell>
          <cell r="AG59">
            <v>485866.32035608403</v>
          </cell>
          <cell r="AH59">
            <v>1907262.6734644843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14</v>
          </cell>
          <cell r="V67">
            <v>14</v>
          </cell>
          <cell r="W67">
            <v>14</v>
          </cell>
          <cell r="X67">
            <v>14</v>
          </cell>
          <cell r="Y67">
            <v>14</v>
          </cell>
          <cell r="Z67">
            <v>14</v>
          </cell>
          <cell r="AA67">
            <v>14</v>
          </cell>
          <cell r="AB67">
            <v>14</v>
          </cell>
          <cell r="AC67">
            <v>14</v>
          </cell>
          <cell r="AD67">
            <v>15</v>
          </cell>
          <cell r="AE67">
            <v>16</v>
          </cell>
          <cell r="AF67">
            <v>17</v>
          </cell>
          <cell r="AG67">
            <v>18</v>
          </cell>
          <cell r="AH67">
            <v>18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306902.5</v>
          </cell>
          <cell r="X68">
            <v>306902.5</v>
          </cell>
          <cell r="Y68">
            <v>327639.125</v>
          </cell>
          <cell r="Z68">
            <v>353347.52500000002</v>
          </cell>
          <cell r="AA68">
            <v>372783.125</v>
          </cell>
          <cell r="AB68">
            <v>391191.625</v>
          </cell>
          <cell r="AC68">
            <v>1444961.4</v>
          </cell>
          <cell r="AD68">
            <v>408355.18937615817</v>
          </cell>
          <cell r="AE68">
            <v>445461.8150361334</v>
          </cell>
          <cell r="AF68">
            <v>446204.34869610867</v>
          </cell>
          <cell r="AG68">
            <v>444791.32035608403</v>
          </cell>
          <cell r="AH68">
            <v>1744812.6734644843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33675</v>
          </cell>
          <cell r="X69">
            <v>33675</v>
          </cell>
          <cell r="Y69">
            <v>42925</v>
          </cell>
          <cell r="Z69">
            <v>33675</v>
          </cell>
          <cell r="AA69">
            <v>33675</v>
          </cell>
          <cell r="AB69">
            <v>33675</v>
          </cell>
          <cell r="AC69">
            <v>143950</v>
          </cell>
          <cell r="AD69">
            <v>44775</v>
          </cell>
          <cell r="AE69">
            <v>37375</v>
          </cell>
          <cell r="AF69">
            <v>39225</v>
          </cell>
          <cell r="AG69">
            <v>41075</v>
          </cell>
          <cell r="AH69">
            <v>162450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340577.5</v>
          </cell>
          <cell r="X71">
            <v>340577.5</v>
          </cell>
          <cell r="Y71">
            <v>370564.125</v>
          </cell>
          <cell r="Z71">
            <v>387022.52500000002</v>
          </cell>
          <cell r="AA71">
            <v>406458.125</v>
          </cell>
          <cell r="AB71">
            <v>424866.625</v>
          </cell>
          <cell r="AC71">
            <v>1588911.4</v>
          </cell>
          <cell r="AD71">
            <v>453130.18937615817</v>
          </cell>
          <cell r="AE71">
            <v>482836.8150361334</v>
          </cell>
          <cell r="AF71">
            <v>485429.34869610867</v>
          </cell>
          <cell r="AG71">
            <v>485866.32035608403</v>
          </cell>
          <cell r="AH71">
            <v>1907262.6734644843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0</v>
          </cell>
          <cell r="AG81">
            <v>0</v>
          </cell>
          <cell r="AH81">
            <v>1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</v>
          </cell>
          <cell r="AF82">
            <v>1</v>
          </cell>
          <cell r="AG82">
            <v>1</v>
          </cell>
          <cell r="AH82">
            <v>3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4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  <cell r="AH92">
            <v>1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</v>
          </cell>
          <cell r="AF93">
            <v>1</v>
          </cell>
          <cell r="AG93">
            <v>1</v>
          </cell>
          <cell r="AH93">
            <v>3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4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Commissions</v>
          </cell>
          <cell r="T123">
            <v>19</v>
          </cell>
          <cell r="U123">
            <v>20</v>
          </cell>
          <cell r="V123">
            <v>21</v>
          </cell>
          <cell r="W123">
            <v>22</v>
          </cell>
          <cell r="Y123">
            <v>24</v>
          </cell>
          <cell r="Z123">
            <v>25</v>
          </cell>
          <cell r="AA123">
            <v>26</v>
          </cell>
          <cell r="AB123">
            <v>27</v>
          </cell>
          <cell r="AD123">
            <v>29</v>
          </cell>
          <cell r="AE123">
            <v>30</v>
          </cell>
          <cell r="AF123">
            <v>31</v>
          </cell>
          <cell r="AG123">
            <v>32</v>
          </cell>
        </row>
        <row r="125">
          <cell r="B125" t="str">
            <v>Renewals</v>
          </cell>
          <cell r="T125">
            <v>747949</v>
          </cell>
          <cell r="U125">
            <v>1007504</v>
          </cell>
          <cell r="V125">
            <v>2243326</v>
          </cell>
          <cell r="W125">
            <v>2879500</v>
          </cell>
          <cell r="X125">
            <v>6878279</v>
          </cell>
          <cell r="Y125">
            <v>3293050</v>
          </cell>
          <cell r="Z125">
            <v>4578470</v>
          </cell>
          <cell r="AA125">
            <v>5550250</v>
          </cell>
          <cell r="AB125">
            <v>6470675</v>
          </cell>
          <cell r="AC125">
            <v>19892445</v>
          </cell>
          <cell r="AD125">
            <v>5273757.5</v>
          </cell>
          <cell r="AE125">
            <v>7574376.5</v>
          </cell>
          <cell r="AF125">
            <v>8378400.5</v>
          </cell>
          <cell r="AG125">
            <v>9717003.25</v>
          </cell>
          <cell r="AH125">
            <v>30943537.75</v>
          </cell>
        </row>
        <row r="126">
          <cell r="C126" t="str">
            <v>Total C&amp;P Sales</v>
          </cell>
          <cell r="T126">
            <v>747949</v>
          </cell>
          <cell r="U126">
            <v>1007504</v>
          </cell>
          <cell r="V126">
            <v>2243326</v>
          </cell>
          <cell r="W126">
            <v>2879500</v>
          </cell>
          <cell r="X126">
            <v>6878279</v>
          </cell>
          <cell r="Y126">
            <v>3293050</v>
          </cell>
          <cell r="Z126">
            <v>4578470</v>
          </cell>
          <cell r="AA126">
            <v>5550250</v>
          </cell>
          <cell r="AB126">
            <v>6470675</v>
          </cell>
          <cell r="AC126">
            <v>19892445</v>
          </cell>
          <cell r="AD126">
            <v>5273757.5</v>
          </cell>
          <cell r="AE126">
            <v>7574376.5</v>
          </cell>
          <cell r="AF126">
            <v>8378400.5</v>
          </cell>
          <cell r="AG126">
            <v>9717003.25</v>
          </cell>
          <cell r="AH126">
            <v>30943537.75</v>
          </cell>
        </row>
        <row r="128">
          <cell r="B128" t="str">
            <v>New Sales Commission %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8.5000000000000006E-2</v>
          </cell>
          <cell r="X128" t="e">
            <v>#DIV/0!</v>
          </cell>
          <cell r="Y128">
            <v>0.09</v>
          </cell>
          <cell r="Z128">
            <v>9.2999999999999999E-2</v>
          </cell>
          <cell r="AA128">
            <v>0.10299999999999999</v>
          </cell>
          <cell r="AB128">
            <v>0.1055</v>
          </cell>
          <cell r="AC128" t="e">
            <v>#DIV/0!</v>
          </cell>
          <cell r="AD128">
            <v>0.1055</v>
          </cell>
          <cell r="AE128">
            <v>0.1055</v>
          </cell>
          <cell r="AF128">
            <v>0.1055</v>
          </cell>
          <cell r="AG128">
            <v>0.1055</v>
          </cell>
          <cell r="AH128" t="e">
            <v>#DIV/0!</v>
          </cell>
        </row>
        <row r="129">
          <cell r="W129">
            <v>0.02</v>
          </cell>
          <cell r="X129">
            <v>4.6469580842433356E-2</v>
          </cell>
          <cell r="Y129">
            <v>0.02</v>
          </cell>
          <cell r="Z129">
            <v>0.02</v>
          </cell>
          <cell r="AA129">
            <v>0.02</v>
          </cell>
          <cell r="AB129">
            <v>0.02</v>
          </cell>
          <cell r="AC129">
            <v>0.02</v>
          </cell>
          <cell r="AD129">
            <v>0.02</v>
          </cell>
          <cell r="AE129">
            <v>1.6E-2</v>
          </cell>
          <cell r="AF129">
            <v>1.2E-2</v>
          </cell>
          <cell r="AG129">
            <v>8.0000000000000002E-3</v>
          </cell>
          <cell r="AH129">
            <v>1.3086480585110215E-2</v>
          </cell>
        </row>
        <row r="130">
          <cell r="B130" t="str">
            <v>Total Sales Commission %</v>
          </cell>
          <cell r="T130">
            <v>0</v>
          </cell>
          <cell r="U130">
            <v>0</v>
          </cell>
          <cell r="V130">
            <v>4.6680076178506398E-2</v>
          </cell>
          <cell r="W130">
            <v>0.02</v>
          </cell>
          <cell r="X130">
            <v>2.3597273180285951E-2</v>
          </cell>
          <cell r="Y130">
            <v>0.02</v>
          </cell>
          <cell r="Z130">
            <v>0.02</v>
          </cell>
          <cell r="AA130">
            <v>0.02</v>
          </cell>
          <cell r="AB130">
            <v>0.02</v>
          </cell>
          <cell r="AC130">
            <v>0.02</v>
          </cell>
          <cell r="AD130">
            <v>0.02</v>
          </cell>
          <cell r="AE130">
            <v>1.6E-2</v>
          </cell>
          <cell r="AF130">
            <v>1.2E-2</v>
          </cell>
          <cell r="AG130">
            <v>8.0000000000000002E-3</v>
          </cell>
          <cell r="AH130">
            <v>1.3086480585110215E-2</v>
          </cell>
        </row>
        <row r="133">
          <cell r="B133" t="str">
            <v>Renewal Sales Commission</v>
          </cell>
          <cell r="T133">
            <v>78941.600396138165</v>
          </cell>
          <cell r="U133">
            <v>78380.513077949436</v>
          </cell>
          <cell r="V133">
            <v>104718.62857322405</v>
          </cell>
          <cell r="W133">
            <v>57590</v>
          </cell>
          <cell r="X133">
            <v>319630.74204731168</v>
          </cell>
          <cell r="Y133">
            <v>65861</v>
          </cell>
          <cell r="Z133">
            <v>91569.400000000009</v>
          </cell>
          <cell r="AA133">
            <v>111005</v>
          </cell>
          <cell r="AB133">
            <v>129413.5</v>
          </cell>
          <cell r="AC133">
            <v>397848.9</v>
          </cell>
          <cell r="AD133">
            <v>105475.15000000001</v>
          </cell>
          <cell r="AE133">
            <v>121190.024</v>
          </cell>
          <cell r="AF133">
            <v>100540.806</v>
          </cell>
          <cell r="AG133">
            <v>77736.025999999998</v>
          </cell>
          <cell r="AH133">
            <v>404942.00599999999</v>
          </cell>
        </row>
        <row r="134">
          <cell r="C134" t="str">
            <v>Total Sales Commission</v>
          </cell>
          <cell r="T134">
            <v>0</v>
          </cell>
          <cell r="U134">
            <v>0</v>
          </cell>
          <cell r="V134">
            <v>104718.62857322405</v>
          </cell>
          <cell r="W134">
            <v>57590</v>
          </cell>
          <cell r="X134">
            <v>162308.62857322406</v>
          </cell>
          <cell r="Y134">
            <v>65861</v>
          </cell>
          <cell r="Z134">
            <v>91569.400000000009</v>
          </cell>
          <cell r="AA134">
            <v>111005</v>
          </cell>
          <cell r="AB134">
            <v>129413.5</v>
          </cell>
          <cell r="AC134">
            <v>397848.9</v>
          </cell>
          <cell r="AD134">
            <v>105475.15000000001</v>
          </cell>
          <cell r="AE134">
            <v>121190.024</v>
          </cell>
          <cell r="AF134">
            <v>100540.806</v>
          </cell>
          <cell r="AG134">
            <v>77736.025999999998</v>
          </cell>
          <cell r="AH134">
            <v>404942.00599999999</v>
          </cell>
        </row>
        <row r="136">
          <cell r="A136" t="str">
            <v>Travel</v>
          </cell>
        </row>
        <row r="137">
          <cell r="B137" t="str">
            <v>Trips per Quarter</v>
          </cell>
        </row>
        <row r="138">
          <cell r="C138" t="str">
            <v>Level 1 - VP</v>
          </cell>
          <cell r="D138" t="str">
            <v>VP &amp; Senior Directors</v>
          </cell>
          <cell r="W138">
            <v>2</v>
          </cell>
          <cell r="Y138">
            <v>2</v>
          </cell>
          <cell r="Z138">
            <v>2</v>
          </cell>
          <cell r="AA138">
            <v>2</v>
          </cell>
          <cell r="AB138">
            <v>2</v>
          </cell>
          <cell r="AD138">
            <v>2</v>
          </cell>
          <cell r="AE138">
            <v>2</v>
          </cell>
          <cell r="AF138">
            <v>2</v>
          </cell>
          <cell r="AG138">
            <v>2</v>
          </cell>
        </row>
        <row r="139">
          <cell r="C139" t="str">
            <v>Level 2 - Sr. Dir</v>
          </cell>
          <cell r="W139">
            <v>2</v>
          </cell>
          <cell r="Y139">
            <v>2</v>
          </cell>
          <cell r="Z139">
            <v>2</v>
          </cell>
          <cell r="AA139">
            <v>2</v>
          </cell>
          <cell r="AB139">
            <v>2</v>
          </cell>
          <cell r="AD139">
            <v>2</v>
          </cell>
          <cell r="AE139">
            <v>2</v>
          </cell>
          <cell r="AF139">
            <v>2</v>
          </cell>
          <cell r="AG139">
            <v>2</v>
          </cell>
        </row>
        <row r="140">
          <cell r="C140" t="str">
            <v>Level 3 - Dir</v>
          </cell>
          <cell r="D140" t="str">
            <v>Directors</v>
          </cell>
          <cell r="W140">
            <v>2</v>
          </cell>
          <cell r="Y140">
            <v>2</v>
          </cell>
          <cell r="Z140">
            <v>2</v>
          </cell>
          <cell r="AA140">
            <v>2</v>
          </cell>
          <cell r="AB140">
            <v>2</v>
          </cell>
          <cell r="AD140">
            <v>2</v>
          </cell>
          <cell r="AE140">
            <v>2</v>
          </cell>
          <cell r="AF140">
            <v>2</v>
          </cell>
          <cell r="AG140">
            <v>2</v>
          </cell>
        </row>
        <row r="141">
          <cell r="C141" t="str">
            <v>Level 4 - Sr. Manager</v>
          </cell>
          <cell r="D141" t="str">
            <v>Regional Sales Managers</v>
          </cell>
          <cell r="W141">
            <v>2</v>
          </cell>
          <cell r="Y141">
            <v>2</v>
          </cell>
          <cell r="Z141">
            <v>2</v>
          </cell>
          <cell r="AA141">
            <v>2</v>
          </cell>
          <cell r="AB141">
            <v>2</v>
          </cell>
          <cell r="AD141">
            <v>2</v>
          </cell>
          <cell r="AE141">
            <v>2</v>
          </cell>
          <cell r="AF141">
            <v>2</v>
          </cell>
          <cell r="AG141">
            <v>2</v>
          </cell>
        </row>
        <row r="142">
          <cell r="C142" t="str">
            <v>Level 5 - Manager</v>
          </cell>
          <cell r="D142" t="str">
            <v>Inside Sales Managers</v>
          </cell>
          <cell r="W142">
            <v>2</v>
          </cell>
          <cell r="Y142">
            <v>2</v>
          </cell>
          <cell r="Z142">
            <v>2</v>
          </cell>
          <cell r="AA142">
            <v>2</v>
          </cell>
          <cell r="AB142">
            <v>2</v>
          </cell>
          <cell r="AD142">
            <v>2</v>
          </cell>
          <cell r="AE142">
            <v>2</v>
          </cell>
          <cell r="AF142">
            <v>2</v>
          </cell>
          <cell r="AG142">
            <v>2</v>
          </cell>
        </row>
        <row r="143">
          <cell r="C143" t="str">
            <v>Level 6 - Sr. Associate</v>
          </cell>
          <cell r="D143" t="str">
            <v>Client Relations Managers</v>
          </cell>
          <cell r="W143">
            <v>2</v>
          </cell>
          <cell r="Y143">
            <v>2</v>
          </cell>
          <cell r="Z143">
            <v>2</v>
          </cell>
          <cell r="AA143">
            <v>2</v>
          </cell>
          <cell r="AB143">
            <v>2</v>
          </cell>
          <cell r="AD143">
            <v>2</v>
          </cell>
          <cell r="AE143">
            <v>2</v>
          </cell>
          <cell r="AF143">
            <v>2</v>
          </cell>
          <cell r="AG143">
            <v>2</v>
          </cell>
        </row>
        <row r="144">
          <cell r="C144" t="str">
            <v>Level 7 - Associate</v>
          </cell>
          <cell r="D144" t="str">
            <v>Sales Engineer</v>
          </cell>
          <cell r="W144">
            <v>2</v>
          </cell>
          <cell r="Y144">
            <v>2</v>
          </cell>
          <cell r="Z144">
            <v>2</v>
          </cell>
          <cell r="AA144">
            <v>2</v>
          </cell>
          <cell r="AB144">
            <v>2</v>
          </cell>
          <cell r="AD144">
            <v>2</v>
          </cell>
          <cell r="AE144">
            <v>2</v>
          </cell>
          <cell r="AF144">
            <v>2</v>
          </cell>
          <cell r="AG144">
            <v>2</v>
          </cell>
        </row>
        <row r="146">
          <cell r="C146" t="str">
            <v>Conference Trips</v>
          </cell>
          <cell r="D146" t="str">
            <v>Conference Trips</v>
          </cell>
          <cell r="W146">
            <v>3</v>
          </cell>
          <cell r="Y146">
            <v>3</v>
          </cell>
          <cell r="Z146">
            <v>3</v>
          </cell>
          <cell r="AA146">
            <v>3</v>
          </cell>
          <cell r="AB146">
            <v>3</v>
          </cell>
          <cell r="AD146">
            <v>3</v>
          </cell>
          <cell r="AE146">
            <v>3</v>
          </cell>
          <cell r="AF146">
            <v>3</v>
          </cell>
          <cell r="AG146">
            <v>3</v>
          </cell>
        </row>
        <row r="147">
          <cell r="C147" t="str">
            <v>Training Trips</v>
          </cell>
          <cell r="D147" t="str">
            <v>Training Trips</v>
          </cell>
        </row>
        <row r="148">
          <cell r="C148" t="str">
            <v>Sales Meeting Trips</v>
          </cell>
          <cell r="Y148">
            <v>10</v>
          </cell>
          <cell r="AD148">
            <v>10</v>
          </cell>
        </row>
        <row r="150">
          <cell r="B150" t="str">
            <v>Cost of Travel per Person per Trip</v>
          </cell>
          <cell r="T150">
            <v>750</v>
          </cell>
          <cell r="U150">
            <v>750</v>
          </cell>
          <cell r="V150">
            <v>750</v>
          </cell>
          <cell r="W150">
            <v>400</v>
          </cell>
          <cell r="X150">
            <v>662.5</v>
          </cell>
          <cell r="Y150">
            <v>400</v>
          </cell>
          <cell r="Z150">
            <v>400</v>
          </cell>
          <cell r="AA150">
            <v>400</v>
          </cell>
          <cell r="AB150">
            <v>400</v>
          </cell>
          <cell r="AC150">
            <v>400</v>
          </cell>
          <cell r="AD150">
            <v>400</v>
          </cell>
          <cell r="AE150">
            <v>400</v>
          </cell>
          <cell r="AF150">
            <v>400</v>
          </cell>
          <cell r="AG150">
            <v>400</v>
          </cell>
          <cell r="AH150">
            <v>400</v>
          </cell>
        </row>
        <row r="151">
          <cell r="B151" t="str">
            <v>Cost of Lodging per Person per Trip</v>
          </cell>
          <cell r="T151">
            <v>450</v>
          </cell>
          <cell r="U151">
            <v>450</v>
          </cell>
          <cell r="V151">
            <v>450</v>
          </cell>
          <cell r="W151">
            <v>300</v>
          </cell>
          <cell r="X151">
            <v>412.5</v>
          </cell>
          <cell r="Y151">
            <v>300</v>
          </cell>
          <cell r="Z151">
            <v>300</v>
          </cell>
          <cell r="AA151">
            <v>300</v>
          </cell>
          <cell r="AB151">
            <v>300</v>
          </cell>
          <cell r="AC151">
            <v>300</v>
          </cell>
          <cell r="AD151">
            <v>300</v>
          </cell>
          <cell r="AE151">
            <v>300</v>
          </cell>
          <cell r="AF151">
            <v>300</v>
          </cell>
          <cell r="AG151">
            <v>300</v>
          </cell>
          <cell r="AH151">
            <v>300</v>
          </cell>
        </row>
        <row r="152">
          <cell r="B152" t="str">
            <v>Cost of Entertainment per Person per Trip</v>
          </cell>
          <cell r="T152">
            <v>150</v>
          </cell>
          <cell r="U152">
            <v>150</v>
          </cell>
          <cell r="V152">
            <v>150</v>
          </cell>
          <cell r="W152">
            <v>150</v>
          </cell>
          <cell r="X152">
            <v>150</v>
          </cell>
          <cell r="Y152">
            <v>150</v>
          </cell>
          <cell r="Z152">
            <v>150</v>
          </cell>
          <cell r="AA152">
            <v>150</v>
          </cell>
          <cell r="AB152">
            <v>150</v>
          </cell>
          <cell r="AC152">
            <v>150</v>
          </cell>
          <cell r="AD152">
            <v>150</v>
          </cell>
          <cell r="AE152">
            <v>150</v>
          </cell>
          <cell r="AF152">
            <v>150</v>
          </cell>
          <cell r="AG152">
            <v>150</v>
          </cell>
          <cell r="AH152">
            <v>150</v>
          </cell>
        </row>
        <row r="153">
          <cell r="B153" t="str">
            <v>Cost of Meals per Person per Trip</v>
          </cell>
          <cell r="T153">
            <v>50</v>
          </cell>
          <cell r="U153">
            <v>50</v>
          </cell>
          <cell r="V153">
            <v>50</v>
          </cell>
          <cell r="W153">
            <v>50</v>
          </cell>
          <cell r="X153">
            <v>50</v>
          </cell>
          <cell r="Y153">
            <v>50</v>
          </cell>
          <cell r="Z153">
            <v>50</v>
          </cell>
          <cell r="AA153">
            <v>50</v>
          </cell>
          <cell r="AB153">
            <v>50</v>
          </cell>
          <cell r="AC153">
            <v>50</v>
          </cell>
          <cell r="AD153">
            <v>50</v>
          </cell>
          <cell r="AE153">
            <v>50</v>
          </cell>
          <cell r="AF153">
            <v>50</v>
          </cell>
          <cell r="AG153">
            <v>50</v>
          </cell>
          <cell r="AH153">
            <v>50</v>
          </cell>
        </row>
        <row r="154">
          <cell r="B154" t="str">
            <v>Cost of Other per Person per Trip</v>
          </cell>
          <cell r="T154">
            <v>25</v>
          </cell>
          <cell r="U154">
            <v>25</v>
          </cell>
          <cell r="V154">
            <v>25</v>
          </cell>
          <cell r="W154">
            <v>25</v>
          </cell>
          <cell r="X154">
            <v>25</v>
          </cell>
          <cell r="Y154">
            <v>25</v>
          </cell>
          <cell r="Z154">
            <v>25</v>
          </cell>
          <cell r="AA154">
            <v>25</v>
          </cell>
          <cell r="AB154">
            <v>25</v>
          </cell>
          <cell r="AC154">
            <v>25</v>
          </cell>
          <cell r="AD154">
            <v>25</v>
          </cell>
          <cell r="AE154">
            <v>25</v>
          </cell>
          <cell r="AF154">
            <v>25</v>
          </cell>
          <cell r="AG154">
            <v>25</v>
          </cell>
          <cell r="AH154">
            <v>25</v>
          </cell>
        </row>
        <row r="155">
          <cell r="B155" t="str">
            <v>Total Cost per Person per Trip</v>
          </cell>
          <cell r="T155">
            <v>1425</v>
          </cell>
          <cell r="U155">
            <v>1425</v>
          </cell>
          <cell r="V155">
            <v>1425</v>
          </cell>
          <cell r="W155">
            <v>925</v>
          </cell>
          <cell r="X155">
            <v>1300</v>
          </cell>
          <cell r="Y155">
            <v>925</v>
          </cell>
          <cell r="Z155">
            <v>925</v>
          </cell>
          <cell r="AA155">
            <v>925</v>
          </cell>
          <cell r="AB155">
            <v>925</v>
          </cell>
          <cell r="AC155">
            <v>925</v>
          </cell>
          <cell r="AD155">
            <v>925</v>
          </cell>
          <cell r="AE155">
            <v>925</v>
          </cell>
          <cell r="AF155">
            <v>925</v>
          </cell>
          <cell r="AG155">
            <v>925</v>
          </cell>
          <cell r="AH155">
            <v>925</v>
          </cell>
        </row>
        <row r="156">
          <cell r="B156" t="str">
            <v>Travel</v>
          </cell>
          <cell r="V156">
            <v>0</v>
          </cell>
          <cell r="W156">
            <v>12400</v>
          </cell>
          <cell r="X156">
            <v>12400</v>
          </cell>
          <cell r="Y156">
            <v>16400</v>
          </cell>
          <cell r="Z156">
            <v>12400</v>
          </cell>
          <cell r="AA156">
            <v>12400</v>
          </cell>
          <cell r="AB156">
            <v>12400</v>
          </cell>
          <cell r="AC156">
            <v>53600</v>
          </cell>
          <cell r="AD156">
            <v>17200</v>
          </cell>
          <cell r="AE156">
            <v>14000</v>
          </cell>
          <cell r="AF156">
            <v>14800</v>
          </cell>
          <cell r="AG156">
            <v>15600</v>
          </cell>
          <cell r="AH156">
            <v>61600</v>
          </cell>
        </row>
        <row r="157">
          <cell r="B157" t="str">
            <v>lodging</v>
          </cell>
          <cell r="T157">
            <v>0</v>
          </cell>
          <cell r="U157">
            <v>0</v>
          </cell>
          <cell r="V157">
            <v>0</v>
          </cell>
          <cell r="W157">
            <v>9300</v>
          </cell>
          <cell r="X157">
            <v>9300</v>
          </cell>
          <cell r="Y157">
            <v>12300</v>
          </cell>
          <cell r="Z157">
            <v>9300</v>
          </cell>
          <cell r="AA157">
            <v>9300</v>
          </cell>
          <cell r="AB157">
            <v>9300</v>
          </cell>
          <cell r="AC157">
            <v>40200</v>
          </cell>
          <cell r="AD157">
            <v>12900</v>
          </cell>
          <cell r="AE157">
            <v>10500</v>
          </cell>
          <cell r="AF157">
            <v>11100</v>
          </cell>
          <cell r="AG157">
            <v>11700</v>
          </cell>
          <cell r="AH157">
            <v>46200</v>
          </cell>
        </row>
        <row r="158">
          <cell r="B158" t="str">
            <v>Entertainment</v>
          </cell>
          <cell r="T158">
            <v>0</v>
          </cell>
          <cell r="U158">
            <v>0</v>
          </cell>
          <cell r="V158">
            <v>0</v>
          </cell>
          <cell r="W158">
            <v>4650</v>
          </cell>
          <cell r="X158">
            <v>4650</v>
          </cell>
          <cell r="Y158">
            <v>6150</v>
          </cell>
          <cell r="Z158">
            <v>4650</v>
          </cell>
          <cell r="AA158">
            <v>4650</v>
          </cell>
          <cell r="AB158">
            <v>4650</v>
          </cell>
          <cell r="AC158">
            <v>20100</v>
          </cell>
          <cell r="AD158">
            <v>6450</v>
          </cell>
          <cell r="AE158">
            <v>5250</v>
          </cell>
          <cell r="AF158">
            <v>5550</v>
          </cell>
          <cell r="AG158">
            <v>5850</v>
          </cell>
          <cell r="AH158">
            <v>23100</v>
          </cell>
        </row>
        <row r="159">
          <cell r="B159" t="str">
            <v>Meals</v>
          </cell>
          <cell r="T159">
            <v>0</v>
          </cell>
          <cell r="U159">
            <v>0</v>
          </cell>
          <cell r="V159">
            <v>0</v>
          </cell>
          <cell r="W159">
            <v>1550</v>
          </cell>
          <cell r="X159">
            <v>1550</v>
          </cell>
          <cell r="Y159">
            <v>2050</v>
          </cell>
          <cell r="Z159">
            <v>1550</v>
          </cell>
          <cell r="AA159">
            <v>1550</v>
          </cell>
          <cell r="AB159">
            <v>1550</v>
          </cell>
          <cell r="AC159">
            <v>6700</v>
          </cell>
          <cell r="AD159">
            <v>2150</v>
          </cell>
          <cell r="AE159">
            <v>1750</v>
          </cell>
          <cell r="AF159">
            <v>1850</v>
          </cell>
          <cell r="AG159">
            <v>1950</v>
          </cell>
          <cell r="AH159">
            <v>7700</v>
          </cell>
        </row>
        <row r="160">
          <cell r="B160" t="str">
            <v>Other</v>
          </cell>
          <cell r="T160">
            <v>0</v>
          </cell>
          <cell r="U160">
            <v>0</v>
          </cell>
          <cell r="V160">
            <v>0</v>
          </cell>
          <cell r="W160">
            <v>775</v>
          </cell>
          <cell r="X160">
            <v>775</v>
          </cell>
          <cell r="Y160">
            <v>1025</v>
          </cell>
          <cell r="Z160">
            <v>775</v>
          </cell>
          <cell r="AA160">
            <v>775</v>
          </cell>
          <cell r="AB160">
            <v>775</v>
          </cell>
          <cell r="AC160">
            <v>3350</v>
          </cell>
          <cell r="AD160">
            <v>1075</v>
          </cell>
          <cell r="AE160">
            <v>875</v>
          </cell>
          <cell r="AF160">
            <v>925</v>
          </cell>
          <cell r="AG160">
            <v>975</v>
          </cell>
          <cell r="AH160">
            <v>3850</v>
          </cell>
        </row>
        <row r="161">
          <cell r="A161" t="str">
            <v>Total Travel</v>
          </cell>
          <cell r="T161">
            <v>0</v>
          </cell>
          <cell r="U161">
            <v>0</v>
          </cell>
          <cell r="V161">
            <v>0</v>
          </cell>
          <cell r="W161">
            <v>28675</v>
          </cell>
          <cell r="X161">
            <v>28675</v>
          </cell>
          <cell r="Y161">
            <v>37925</v>
          </cell>
          <cell r="Z161">
            <v>28675</v>
          </cell>
          <cell r="AA161">
            <v>28675</v>
          </cell>
          <cell r="AB161">
            <v>28675</v>
          </cell>
          <cell r="AC161">
            <v>123950</v>
          </cell>
          <cell r="AD161">
            <v>39775</v>
          </cell>
          <cell r="AE161">
            <v>32375</v>
          </cell>
          <cell r="AF161">
            <v>34225</v>
          </cell>
          <cell r="AG161">
            <v>36075</v>
          </cell>
          <cell r="AH161">
            <v>142450</v>
          </cell>
        </row>
        <row r="163">
          <cell r="A163" t="str">
            <v>Travel Notes</v>
          </cell>
        </row>
        <row r="165">
          <cell r="B165" t="str">
            <v>(1)  Annual Sales Meetings - 45 people traveling to PHX</v>
          </cell>
        </row>
        <row r="167">
          <cell r="A167" t="str">
            <v>Meetings</v>
          </cell>
        </row>
        <row r="168">
          <cell r="B168" t="str">
            <v>Meeting Rooms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 t="str">
            <v>Catering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 t="str">
            <v>Award Dinner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 t="str">
            <v>Quarterly Awards</v>
          </cell>
          <cell r="X171">
            <v>0</v>
          </cell>
          <cell r="AC171">
            <v>0</v>
          </cell>
          <cell r="AH171">
            <v>0</v>
          </cell>
        </row>
        <row r="172">
          <cell r="A172" t="str">
            <v>Total Meetings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4">
          <cell r="A174" t="str">
            <v>Meetings Notes</v>
          </cell>
        </row>
        <row r="176">
          <cell r="B176" t="str">
            <v>(1)  Annual Sales Meetings - $5000 for rewards in 1st quarter</v>
          </cell>
        </row>
        <row r="177">
          <cell r="B177" t="str">
            <v>TT Note: I changed 3Q 2001 to match b/c didn't know what difference was</v>
          </cell>
        </row>
        <row r="179">
          <cell r="A179" t="str">
            <v>Training</v>
          </cell>
        </row>
        <row r="180">
          <cell r="B180" t="str">
            <v>Courses per Quarter</v>
          </cell>
          <cell r="Y180">
            <v>4</v>
          </cell>
          <cell r="Z180">
            <v>4</v>
          </cell>
          <cell r="AA180">
            <v>4</v>
          </cell>
          <cell r="AB180">
            <v>4</v>
          </cell>
          <cell r="AD180">
            <v>4</v>
          </cell>
          <cell r="AE180">
            <v>4</v>
          </cell>
          <cell r="AF180">
            <v>4</v>
          </cell>
          <cell r="AG180">
            <v>4</v>
          </cell>
        </row>
        <row r="181">
          <cell r="B181" t="str">
            <v>Cost per Course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</row>
        <row r="182">
          <cell r="B182" t="str">
            <v>Outside Sales Training Program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A183" t="str">
            <v>Total Training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5">
          <cell r="A185" t="str">
            <v>Professional Services</v>
          </cell>
        </row>
        <row r="186">
          <cell r="B186" t="str">
            <v>Professional Services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Total Professional Services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H187">
            <v>0</v>
          </cell>
        </row>
        <row r="189">
          <cell r="A189" t="str">
            <v>Marketing</v>
          </cell>
        </row>
        <row r="190">
          <cell r="B190" t="str">
            <v>Client Programs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B191" t="str">
            <v>Marketing Collateral (Brochures)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B192" t="str">
            <v>Print Adv. Media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B193" t="str">
            <v>Online Adv. Media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Print and Online Adv. Production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B195" t="str">
            <v>Conferences &amp; Tradeshows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B196" t="str">
            <v>Customer Gifts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B197" t="str">
            <v>Direct Mail (mail and email)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Marketing Total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200">
          <cell r="A200" t="str">
            <v>Recruiting</v>
          </cell>
        </row>
        <row r="201">
          <cell r="B201" t="str">
            <v>Recruiting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Total Recruiting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4">
          <cell r="A204" t="str">
            <v>Equipment Expense</v>
          </cell>
        </row>
        <row r="205">
          <cell r="B205" t="str">
            <v>Equipment Expense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Total Equipment Expense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8">
          <cell r="A208" t="str">
            <v>Software</v>
          </cell>
        </row>
        <row r="209">
          <cell r="B209" t="str">
            <v>Subscription to Electronic Hoover Directory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B210" t="str">
            <v>Electronic copies of HEP Guide and QED Directories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 xml:space="preserve">Total Software 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3">
          <cell r="A213" t="str">
            <v>Communications - Cell Phone, Pager, PDA, Blackberry</v>
          </cell>
        </row>
        <row r="214">
          <cell r="B214" t="str">
            <v>Cell Phone #</v>
          </cell>
          <cell r="T214">
            <v>0</v>
          </cell>
          <cell r="U214">
            <v>0</v>
          </cell>
          <cell r="V214">
            <v>0</v>
          </cell>
          <cell r="W214">
            <v>10</v>
          </cell>
          <cell r="X214">
            <v>10</v>
          </cell>
          <cell r="Y214">
            <v>10</v>
          </cell>
          <cell r="Z214">
            <v>10</v>
          </cell>
          <cell r="AA214">
            <v>10</v>
          </cell>
          <cell r="AB214">
            <v>10</v>
          </cell>
          <cell r="AC214">
            <v>10</v>
          </cell>
          <cell r="AD214">
            <v>10</v>
          </cell>
          <cell r="AE214">
            <v>10</v>
          </cell>
          <cell r="AF214">
            <v>10</v>
          </cell>
          <cell r="AG214">
            <v>10</v>
          </cell>
          <cell r="AH214">
            <v>10</v>
          </cell>
        </row>
        <row r="215">
          <cell r="B215" t="str">
            <v>Pager #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B216" t="str">
            <v>Blackberry #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B217" t="str">
            <v>Cell Phone Cost</v>
          </cell>
          <cell r="D217">
            <v>250</v>
          </cell>
          <cell r="T217">
            <v>0</v>
          </cell>
          <cell r="U217">
            <v>0</v>
          </cell>
          <cell r="V217">
            <v>0</v>
          </cell>
          <cell r="W217">
            <v>2500</v>
          </cell>
          <cell r="X217">
            <v>2500</v>
          </cell>
          <cell r="Y217">
            <v>2500</v>
          </cell>
          <cell r="Z217">
            <v>2500</v>
          </cell>
          <cell r="AA217">
            <v>2500</v>
          </cell>
          <cell r="AB217">
            <v>2500</v>
          </cell>
          <cell r="AC217">
            <v>10000</v>
          </cell>
          <cell r="AD217">
            <v>2500</v>
          </cell>
          <cell r="AE217">
            <v>2500</v>
          </cell>
          <cell r="AF217">
            <v>2500</v>
          </cell>
          <cell r="AG217">
            <v>2500</v>
          </cell>
          <cell r="AH217">
            <v>10000</v>
          </cell>
        </row>
        <row r="218">
          <cell r="B218" t="str">
            <v>Pager Cost</v>
          </cell>
          <cell r="D218">
            <v>50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B219" t="str">
            <v>Blackberry Cost</v>
          </cell>
          <cell r="D219">
            <v>150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A220" t="str">
            <v>Total Communications - Cell Phone, Pager, PDA, Blackberry</v>
          </cell>
          <cell r="T220">
            <v>0</v>
          </cell>
          <cell r="U220">
            <v>0</v>
          </cell>
          <cell r="V220">
            <v>0</v>
          </cell>
          <cell r="W220">
            <v>2500</v>
          </cell>
          <cell r="X220">
            <v>2500</v>
          </cell>
          <cell r="Y220">
            <v>2500</v>
          </cell>
          <cell r="Z220">
            <v>2500</v>
          </cell>
          <cell r="AA220">
            <v>2500</v>
          </cell>
          <cell r="AB220">
            <v>2500</v>
          </cell>
          <cell r="AC220">
            <v>10000</v>
          </cell>
          <cell r="AD220">
            <v>2500</v>
          </cell>
          <cell r="AE220">
            <v>2500</v>
          </cell>
          <cell r="AF220">
            <v>2500</v>
          </cell>
          <cell r="AG220">
            <v>2500</v>
          </cell>
          <cell r="AH220">
            <v>10000</v>
          </cell>
        </row>
        <row r="222">
          <cell r="A222" t="str">
            <v>Communications - Phone, Internet Connectivity</v>
          </cell>
        </row>
        <row r="223">
          <cell r="B223" t="str">
            <v>Phone</v>
          </cell>
          <cell r="V223">
            <v>0</v>
          </cell>
          <cell r="W223">
            <v>1500</v>
          </cell>
          <cell r="X223">
            <v>1500</v>
          </cell>
          <cell r="Y223">
            <v>1500</v>
          </cell>
          <cell r="Z223">
            <v>1500</v>
          </cell>
          <cell r="AA223">
            <v>1500</v>
          </cell>
          <cell r="AB223">
            <v>1500</v>
          </cell>
          <cell r="AC223">
            <v>6000</v>
          </cell>
          <cell r="AD223">
            <v>1500</v>
          </cell>
          <cell r="AE223">
            <v>1500</v>
          </cell>
          <cell r="AF223">
            <v>1500</v>
          </cell>
          <cell r="AG223">
            <v>1500</v>
          </cell>
          <cell r="AH223">
            <v>6000</v>
          </cell>
        </row>
        <row r="224">
          <cell r="B224" t="str">
            <v>Internet Connectivity</v>
          </cell>
          <cell r="T224">
            <v>0</v>
          </cell>
          <cell r="U224">
            <v>0</v>
          </cell>
          <cell r="V224">
            <v>0</v>
          </cell>
          <cell r="W224">
            <v>1000</v>
          </cell>
          <cell r="X224">
            <v>1000</v>
          </cell>
          <cell r="Y224">
            <v>1000</v>
          </cell>
          <cell r="Z224">
            <v>1000</v>
          </cell>
          <cell r="AA224">
            <v>1000</v>
          </cell>
          <cell r="AB224">
            <v>1000</v>
          </cell>
          <cell r="AC224">
            <v>4000</v>
          </cell>
          <cell r="AD224">
            <v>1000</v>
          </cell>
          <cell r="AE224">
            <v>1000</v>
          </cell>
          <cell r="AF224">
            <v>1000</v>
          </cell>
          <cell r="AG224">
            <v>1000</v>
          </cell>
          <cell r="AH224">
            <v>4000</v>
          </cell>
        </row>
        <row r="225">
          <cell r="A225" t="str">
            <v>Total Communications - Phone, Internet Connectivity</v>
          </cell>
          <cell r="T225">
            <v>0</v>
          </cell>
          <cell r="U225">
            <v>0</v>
          </cell>
          <cell r="V225">
            <v>0</v>
          </cell>
          <cell r="W225">
            <v>2500</v>
          </cell>
          <cell r="X225">
            <v>2500</v>
          </cell>
          <cell r="Y225">
            <v>2500</v>
          </cell>
          <cell r="Z225">
            <v>2500</v>
          </cell>
          <cell r="AA225">
            <v>2500</v>
          </cell>
          <cell r="AB225">
            <v>2500</v>
          </cell>
          <cell r="AC225">
            <v>10000</v>
          </cell>
          <cell r="AD225">
            <v>2500</v>
          </cell>
          <cell r="AE225">
            <v>2500</v>
          </cell>
          <cell r="AF225">
            <v>2500</v>
          </cell>
          <cell r="AG225">
            <v>2500</v>
          </cell>
          <cell r="AH225">
            <v>10000</v>
          </cell>
        </row>
        <row r="227">
          <cell r="A227" t="str">
            <v>TT Note:  Gave NO INTERNET CONNECTIVITY AT THIS POINT.  WILL DISCUSS.</v>
          </cell>
        </row>
        <row r="230">
          <cell r="A230" t="str">
            <v>Office Expenses - Insurance</v>
          </cell>
        </row>
        <row r="231">
          <cell r="B231" t="str">
            <v>Insurance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A232" t="str">
            <v>Total Office Expenses - Insurance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4">
          <cell r="A234" t="str">
            <v>Office Expenses - Rent</v>
          </cell>
        </row>
        <row r="235">
          <cell r="B235" t="str">
            <v>Rent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Total Office Expenses - Rent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H236">
            <v>0</v>
          </cell>
        </row>
        <row r="238">
          <cell r="A238" t="str">
            <v>Office Expenses - Supplies</v>
          </cell>
        </row>
        <row r="239">
          <cell r="B239" t="str">
            <v>Supplies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Total Office Expenses - Supplies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H240">
            <v>0</v>
          </cell>
        </row>
        <row r="242">
          <cell r="A242" t="str">
            <v>Office Expenses - Other</v>
          </cell>
        </row>
        <row r="243">
          <cell r="B243" t="str">
            <v>Other Office Expenses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Total Office Expenses - Other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6">
          <cell r="A246" t="str">
            <v>Other Expenses</v>
          </cell>
        </row>
        <row r="247">
          <cell r="B247" t="str">
            <v>Other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Total Other Expenses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50">
          <cell r="A250" t="str">
            <v>Depreciation &amp; Amortization</v>
          </cell>
        </row>
        <row r="251">
          <cell r="B251" t="str">
            <v>Other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Total Office Expenses - Other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5">
          <cell r="A255" t="str">
            <v>CAPITAL EXPENSES</v>
          </cell>
        </row>
        <row r="257">
          <cell r="A257" t="str">
            <v>Capital Expenses - Furniture</v>
          </cell>
        </row>
        <row r="258">
          <cell r="B258" t="str">
            <v>Furniture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A259" t="str">
            <v>Total Capital Expenses - Furniture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1">
          <cell r="A261" t="str">
            <v>Capital Expenses - Hardware</v>
          </cell>
        </row>
        <row r="262">
          <cell r="B262" t="str">
            <v># of Laptop Upgrades</v>
          </cell>
          <cell r="W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B263" t="str">
            <v>Cost per Upgrade</v>
          </cell>
          <cell r="W263">
            <v>4500</v>
          </cell>
          <cell r="X263">
            <v>4500</v>
          </cell>
          <cell r="Y263">
            <v>4500</v>
          </cell>
          <cell r="Z263">
            <v>4500</v>
          </cell>
          <cell r="AA263">
            <v>4500</v>
          </cell>
          <cell r="AB263">
            <v>4500</v>
          </cell>
          <cell r="AD263">
            <v>4500</v>
          </cell>
          <cell r="AE263">
            <v>4500</v>
          </cell>
          <cell r="AF263">
            <v>4500</v>
          </cell>
          <cell r="AG263">
            <v>4500</v>
          </cell>
        </row>
        <row r="265">
          <cell r="B265" t="str">
            <v># of Memory Upgrades</v>
          </cell>
          <cell r="W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 t="str">
            <v>Cost per Upgrade</v>
          </cell>
          <cell r="W266">
            <v>500</v>
          </cell>
          <cell r="X266">
            <v>500</v>
          </cell>
          <cell r="Y266">
            <v>500</v>
          </cell>
          <cell r="Z266">
            <v>500</v>
          </cell>
          <cell r="AA266">
            <v>500</v>
          </cell>
          <cell r="AB266">
            <v>500</v>
          </cell>
          <cell r="AD266">
            <v>500</v>
          </cell>
          <cell r="AE266">
            <v>500</v>
          </cell>
          <cell r="AF266">
            <v>500</v>
          </cell>
          <cell r="AG266">
            <v>500</v>
          </cell>
        </row>
        <row r="268">
          <cell r="A268" t="str">
            <v>Total Capital Expenses - Hardware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4500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70">
          <cell r="A270" t="str">
            <v>Capital Expenses - Other</v>
          </cell>
        </row>
        <row r="271">
          <cell r="B271" t="str">
            <v>Other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Total Capital Expenses - Other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4">
          <cell r="A274" t="str">
            <v>Capex Notes</v>
          </cell>
        </row>
        <row r="276">
          <cell r="B276" t="str">
            <v>(1)  Did not give $500 for new fax machines and printers at rate of 1 per quarter</v>
          </cell>
        </row>
        <row r="280">
          <cell r="A280" t="str">
            <v>MAJOR PROJECTS</v>
          </cell>
        </row>
        <row r="282">
          <cell r="B282" t="str">
            <v>Project 1</v>
          </cell>
          <cell r="T282" t="str">
            <v>Example Text Here</v>
          </cell>
        </row>
        <row r="283">
          <cell r="B283" t="str">
            <v>Project 2</v>
          </cell>
          <cell r="U283" t="str">
            <v>Something Important Starts Here</v>
          </cell>
        </row>
        <row r="284">
          <cell r="B284" t="str">
            <v>Project 3</v>
          </cell>
          <cell r="V284" t="str">
            <v>Something Else Here</v>
          </cell>
        </row>
        <row r="285">
          <cell r="B285" t="str">
            <v>Project 4</v>
          </cell>
          <cell r="V285" t="str">
            <v>Two things start this quarter</v>
          </cell>
        </row>
        <row r="286">
          <cell r="B286" t="str">
            <v>Project 5</v>
          </cell>
          <cell r="Y286" t="str">
            <v>Some project</v>
          </cell>
        </row>
        <row r="287">
          <cell r="B287" t="str">
            <v>Project 6</v>
          </cell>
        </row>
        <row r="288">
          <cell r="B288" t="str">
            <v>Project 7</v>
          </cell>
        </row>
        <row r="289">
          <cell r="B289" t="str">
            <v>Project 8</v>
          </cell>
        </row>
        <row r="290">
          <cell r="B290" t="str">
            <v>Project 9</v>
          </cell>
        </row>
        <row r="291">
          <cell r="B291" t="str">
            <v>Project 10</v>
          </cell>
        </row>
        <row r="292">
          <cell r="B292" t="str">
            <v>Project 11</v>
          </cell>
        </row>
        <row r="293">
          <cell r="B293" t="str">
            <v>Project 12</v>
          </cell>
        </row>
        <row r="294">
          <cell r="B294" t="str">
            <v>Project 13</v>
          </cell>
        </row>
        <row r="295">
          <cell r="B295" t="str">
            <v>Project 14</v>
          </cell>
        </row>
        <row r="296">
          <cell r="B296" t="str">
            <v>Project 15</v>
          </cell>
        </row>
        <row r="297">
          <cell r="B297" t="str">
            <v>Project 16</v>
          </cell>
        </row>
        <row r="298">
          <cell r="B298" t="str">
            <v>Project 17</v>
          </cell>
        </row>
        <row r="299">
          <cell r="B299" t="str">
            <v>Project 18</v>
          </cell>
        </row>
        <row r="300">
          <cell r="B300" t="str">
            <v>Project 19</v>
          </cell>
        </row>
        <row r="301">
          <cell r="B301" t="str">
            <v>Project 20</v>
          </cell>
        </row>
        <row r="304">
          <cell r="A304" t="str">
            <v>STAFFING</v>
          </cell>
        </row>
        <row r="306">
          <cell r="D306" t="str">
            <v>Name</v>
          </cell>
          <cell r="E306" t="str">
            <v>Position</v>
          </cell>
          <cell r="U306" t="str">
            <v>Salary</v>
          </cell>
          <cell r="V306" t="str">
            <v>Bonus</v>
          </cell>
        </row>
        <row r="308">
          <cell r="C308">
            <v>1</v>
          </cell>
          <cell r="D308" t="str">
            <v>Suneela Aras</v>
          </cell>
          <cell r="E308" t="str">
            <v>Director</v>
          </cell>
          <cell r="U308">
            <v>82500</v>
          </cell>
          <cell r="V308">
            <v>9000</v>
          </cell>
          <cell r="W308" t="str">
            <v>CRM</v>
          </cell>
        </row>
        <row r="309">
          <cell r="C309">
            <v>2</v>
          </cell>
          <cell r="D309" t="str">
            <v>Jessica Bernhardt</v>
          </cell>
          <cell r="E309" t="str">
            <v>Senior Manager</v>
          </cell>
          <cell r="U309">
            <v>64410</v>
          </cell>
          <cell r="V309">
            <v>5000</v>
          </cell>
          <cell r="W309" t="str">
            <v>CRM</v>
          </cell>
        </row>
        <row r="310">
          <cell r="C310">
            <v>3</v>
          </cell>
          <cell r="D310" t="str">
            <v>Peter Atsaves</v>
          </cell>
          <cell r="E310" t="str">
            <v>Senior Manager</v>
          </cell>
          <cell r="U310">
            <v>61800</v>
          </cell>
          <cell r="V310">
            <v>6180</v>
          </cell>
          <cell r="W310" t="str">
            <v>CRM</v>
          </cell>
        </row>
        <row r="311">
          <cell r="C311">
            <v>4</v>
          </cell>
          <cell r="D311" t="str">
            <v>Tammy Dalakis</v>
          </cell>
          <cell r="E311" t="str">
            <v>Senior Manager</v>
          </cell>
          <cell r="U311">
            <v>61800</v>
          </cell>
          <cell r="V311">
            <v>6180</v>
          </cell>
          <cell r="W311" t="str">
            <v>CRM</v>
          </cell>
        </row>
        <row r="312">
          <cell r="C312">
            <v>5</v>
          </cell>
          <cell r="D312" t="str">
            <v>Sean Meelia</v>
          </cell>
          <cell r="E312" t="str">
            <v>Client Relationship Manager</v>
          </cell>
          <cell r="U312">
            <v>55000</v>
          </cell>
          <cell r="V312">
            <v>5000</v>
          </cell>
          <cell r="W312" t="str">
            <v>CRM</v>
          </cell>
        </row>
        <row r="313">
          <cell r="C313">
            <v>6</v>
          </cell>
          <cell r="D313" t="str">
            <v>Jennifer Malecki</v>
          </cell>
          <cell r="E313" t="str">
            <v>Client Relationship Manager</v>
          </cell>
          <cell r="U313">
            <v>55000</v>
          </cell>
          <cell r="V313">
            <v>4000</v>
          </cell>
          <cell r="W313" t="str">
            <v>CRM</v>
          </cell>
        </row>
        <row r="314">
          <cell r="C314">
            <v>7</v>
          </cell>
          <cell r="D314" t="str">
            <v>Brett Jackson</v>
          </cell>
          <cell r="E314" t="str">
            <v>Client Relationship Manager</v>
          </cell>
          <cell r="U314">
            <v>55000</v>
          </cell>
          <cell r="V314">
            <v>10000</v>
          </cell>
          <cell r="W314" t="str">
            <v>CRM</v>
          </cell>
        </row>
        <row r="315">
          <cell r="C315">
            <v>8</v>
          </cell>
          <cell r="D315" t="str">
            <v>Patrick Supanc</v>
          </cell>
          <cell r="E315" t="str">
            <v>Client Relationship Manager</v>
          </cell>
          <cell r="U315">
            <v>55000</v>
          </cell>
          <cell r="V315">
            <v>8250</v>
          </cell>
          <cell r="W315" t="str">
            <v>CRM</v>
          </cell>
        </row>
        <row r="316">
          <cell r="C316">
            <v>9</v>
          </cell>
          <cell r="D316" t="str">
            <v>Bill Weaver</v>
          </cell>
          <cell r="E316" t="str">
            <v>Client Relationship Manager</v>
          </cell>
          <cell r="U316">
            <v>52500</v>
          </cell>
          <cell r="V316">
            <v>5250</v>
          </cell>
          <cell r="W316" t="str">
            <v>CRM</v>
          </cell>
        </row>
        <row r="317">
          <cell r="C317">
            <v>10</v>
          </cell>
          <cell r="D317" t="str">
            <v>Liam Connolly</v>
          </cell>
          <cell r="E317" t="str">
            <v>Client Relationship Manager</v>
          </cell>
          <cell r="U317">
            <v>52500</v>
          </cell>
          <cell r="V317">
            <v>5250</v>
          </cell>
          <cell r="W317" t="str">
            <v>CRM</v>
          </cell>
        </row>
        <row r="318">
          <cell r="C318">
            <v>11</v>
          </cell>
          <cell r="D318" t="str">
            <v>Sharon Della</v>
          </cell>
          <cell r="E318" t="str">
            <v>Client Relationship Manager</v>
          </cell>
          <cell r="U318">
            <v>52500</v>
          </cell>
          <cell r="V318">
            <v>5250</v>
          </cell>
          <cell r="W318" t="str">
            <v>CRM</v>
          </cell>
        </row>
        <row r="319">
          <cell r="C319">
            <v>12</v>
          </cell>
          <cell r="D319" t="str">
            <v>Marc Korchin</v>
          </cell>
          <cell r="E319" t="str">
            <v>Client Relationship Manager</v>
          </cell>
          <cell r="U319">
            <v>50000</v>
          </cell>
          <cell r="V319">
            <v>6000</v>
          </cell>
          <cell r="W319" t="str">
            <v>CRM</v>
          </cell>
        </row>
        <row r="320">
          <cell r="C320">
            <v>13</v>
          </cell>
          <cell r="D320" t="str">
            <v>Angela Pennington</v>
          </cell>
          <cell r="E320" t="str">
            <v>Client Relationship Manager</v>
          </cell>
          <cell r="U320">
            <v>50000</v>
          </cell>
          <cell r="V320">
            <v>10000</v>
          </cell>
          <cell r="W320" t="str">
            <v>CRM</v>
          </cell>
        </row>
        <row r="321">
          <cell r="C321">
            <v>14</v>
          </cell>
          <cell r="D321" t="str">
            <v>Perry Pearson</v>
          </cell>
          <cell r="E321" t="str">
            <v>Client Relationship Associate</v>
          </cell>
          <cell r="U321">
            <v>45000</v>
          </cell>
          <cell r="V321">
            <v>5250</v>
          </cell>
          <cell r="W321" t="str">
            <v>CRM</v>
          </cell>
        </row>
        <row r="325">
          <cell r="U325">
            <v>793010</v>
          </cell>
          <cell r="V325">
            <v>90610</v>
          </cell>
        </row>
        <row r="329">
          <cell r="E329" t="str">
            <v>Check</v>
          </cell>
        </row>
        <row r="330">
          <cell r="U330" t="str">
            <v>Salary</v>
          </cell>
          <cell r="V330">
            <v>4122.5</v>
          </cell>
        </row>
        <row r="331">
          <cell r="U331" t="str">
            <v>Bonus</v>
          </cell>
          <cell r="V331">
            <v>0</v>
          </cell>
        </row>
      </sheetData>
      <sheetData sheetId="29" refreshError="1"/>
      <sheetData sheetId="30" refreshError="1"/>
      <sheetData sheetId="31" refreshError="1">
        <row r="1">
          <cell r="A1" t="str">
            <v>Blackboard Inc. - C&amp;P - Product Management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</row>
        <row r="7">
          <cell r="C7" t="str">
            <v>Level 2 - Dir</v>
          </cell>
          <cell r="D7">
            <v>100000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C8" t="str">
            <v>Level 3 - Sr. Mgr.</v>
          </cell>
          <cell r="D8">
            <v>88000</v>
          </cell>
          <cell r="T8">
            <v>3</v>
          </cell>
          <cell r="U8">
            <v>3</v>
          </cell>
          <cell r="V8">
            <v>2</v>
          </cell>
          <cell r="W8">
            <v>2</v>
          </cell>
          <cell r="X8">
            <v>2</v>
          </cell>
          <cell r="Y8">
            <v>2</v>
          </cell>
          <cell r="Z8">
            <v>2</v>
          </cell>
          <cell r="AA8">
            <v>2</v>
          </cell>
          <cell r="AB8">
            <v>2</v>
          </cell>
          <cell r="AC8">
            <v>2</v>
          </cell>
          <cell r="AD8">
            <v>2</v>
          </cell>
          <cell r="AE8">
            <v>2</v>
          </cell>
          <cell r="AF8">
            <v>2</v>
          </cell>
          <cell r="AG8">
            <v>2</v>
          </cell>
          <cell r="AH8">
            <v>2</v>
          </cell>
        </row>
        <row r="9">
          <cell r="C9" t="str">
            <v>Level 4 - Manager</v>
          </cell>
          <cell r="D9">
            <v>70000</v>
          </cell>
          <cell r="T9">
            <v>3</v>
          </cell>
          <cell r="U9">
            <v>3</v>
          </cell>
          <cell r="V9">
            <v>2</v>
          </cell>
          <cell r="W9">
            <v>2</v>
          </cell>
          <cell r="X9">
            <v>2</v>
          </cell>
          <cell r="Y9">
            <v>2</v>
          </cell>
          <cell r="Z9">
            <v>2</v>
          </cell>
          <cell r="AA9">
            <v>2</v>
          </cell>
          <cell r="AB9">
            <v>2</v>
          </cell>
          <cell r="AC9">
            <v>2</v>
          </cell>
          <cell r="AD9">
            <v>2</v>
          </cell>
          <cell r="AE9">
            <v>2</v>
          </cell>
          <cell r="AF9">
            <v>2</v>
          </cell>
          <cell r="AG9">
            <v>2</v>
          </cell>
          <cell r="AH9">
            <v>2</v>
          </cell>
        </row>
        <row r="10">
          <cell r="C10" t="str">
            <v>Level 5 - Sr. Associate</v>
          </cell>
          <cell r="D10">
            <v>52000</v>
          </cell>
          <cell r="T10">
            <v>2</v>
          </cell>
          <cell r="U10">
            <v>2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</row>
        <row r="11">
          <cell r="C11" t="str">
            <v>Level 6 - Associate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C12" t="str">
            <v>Level 7 - Associate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9</v>
          </cell>
          <cell r="U13">
            <v>9</v>
          </cell>
          <cell r="V13">
            <v>6</v>
          </cell>
          <cell r="W13">
            <v>6</v>
          </cell>
          <cell r="X13">
            <v>6</v>
          </cell>
          <cell r="Y13">
            <v>6</v>
          </cell>
          <cell r="Z13">
            <v>6</v>
          </cell>
          <cell r="AA13">
            <v>6</v>
          </cell>
          <cell r="AB13">
            <v>6</v>
          </cell>
          <cell r="AC13">
            <v>6</v>
          </cell>
          <cell r="AD13">
            <v>6</v>
          </cell>
          <cell r="AE13">
            <v>6</v>
          </cell>
          <cell r="AF13">
            <v>6</v>
          </cell>
          <cell r="AG13">
            <v>6</v>
          </cell>
          <cell r="AH13">
            <v>6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W17">
            <v>127000</v>
          </cell>
          <cell r="X17">
            <v>127000</v>
          </cell>
          <cell r="Y17">
            <v>133350</v>
          </cell>
          <cell r="Z17">
            <v>133350</v>
          </cell>
          <cell r="AA17">
            <v>133350</v>
          </cell>
          <cell r="AB17">
            <v>133350</v>
          </cell>
          <cell r="AC17">
            <v>533400</v>
          </cell>
          <cell r="AD17">
            <v>140017.5</v>
          </cell>
          <cell r="AE17">
            <v>140017.5</v>
          </cell>
          <cell r="AF17">
            <v>140017.5</v>
          </cell>
          <cell r="AG17">
            <v>140017.5</v>
          </cell>
          <cell r="AH17">
            <v>560070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0.13496062992125984</v>
          </cell>
          <cell r="T19">
            <v>0</v>
          </cell>
          <cell r="W19">
            <v>17140</v>
          </cell>
          <cell r="X19">
            <v>17140</v>
          </cell>
          <cell r="Y19">
            <v>17997</v>
          </cell>
          <cell r="Z19">
            <v>17997</v>
          </cell>
          <cell r="AA19">
            <v>17997</v>
          </cell>
          <cell r="AB19">
            <v>17997</v>
          </cell>
          <cell r="AC19">
            <v>71988</v>
          </cell>
          <cell r="AD19">
            <v>18896.849999999999</v>
          </cell>
          <cell r="AE19">
            <v>18896.849999999999</v>
          </cell>
          <cell r="AF19">
            <v>18896.849999999999</v>
          </cell>
          <cell r="AG19">
            <v>18896.849999999999</v>
          </cell>
          <cell r="AH19">
            <v>75587.399999999994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15240</v>
          </cell>
          <cell r="X20">
            <v>15240</v>
          </cell>
          <cell r="Y20">
            <v>16002</v>
          </cell>
          <cell r="Z20">
            <v>16002</v>
          </cell>
          <cell r="AA20">
            <v>16002</v>
          </cell>
          <cell r="AB20">
            <v>16002</v>
          </cell>
          <cell r="AC20">
            <v>64008</v>
          </cell>
          <cell r="AD20">
            <v>16802.099999999999</v>
          </cell>
          <cell r="AE20">
            <v>16802.099999999999</v>
          </cell>
          <cell r="AF20">
            <v>16802.099999999999</v>
          </cell>
          <cell r="AG20">
            <v>16802.099999999999</v>
          </cell>
          <cell r="AH20">
            <v>67208.399999999994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159380</v>
          </cell>
          <cell r="X21">
            <v>159380</v>
          </cell>
          <cell r="Y21">
            <v>167349</v>
          </cell>
          <cell r="Z21">
            <v>167349</v>
          </cell>
          <cell r="AA21">
            <v>167349</v>
          </cell>
          <cell r="AB21">
            <v>167349</v>
          </cell>
          <cell r="AC21">
            <v>669396</v>
          </cell>
          <cell r="AD21">
            <v>175716.45</v>
          </cell>
          <cell r="AE21">
            <v>175716.45</v>
          </cell>
          <cell r="AF21">
            <v>175716.45</v>
          </cell>
          <cell r="AG21">
            <v>175716.45</v>
          </cell>
          <cell r="AH21">
            <v>702865.8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5400</v>
          </cell>
          <cell r="X23">
            <v>5400</v>
          </cell>
          <cell r="Y23">
            <v>5400</v>
          </cell>
          <cell r="Z23">
            <v>5400</v>
          </cell>
          <cell r="AA23">
            <v>5400</v>
          </cell>
          <cell r="AB23">
            <v>5400</v>
          </cell>
          <cell r="AC23">
            <v>21600</v>
          </cell>
          <cell r="AD23">
            <v>5400</v>
          </cell>
          <cell r="AE23">
            <v>5400</v>
          </cell>
          <cell r="AF23">
            <v>5400</v>
          </cell>
          <cell r="AG23">
            <v>5400</v>
          </cell>
          <cell r="AH23">
            <v>21600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3000</v>
          </cell>
          <cell r="X24">
            <v>3000</v>
          </cell>
          <cell r="Y24">
            <v>3000</v>
          </cell>
          <cell r="Z24">
            <v>3000</v>
          </cell>
          <cell r="AA24">
            <v>3000</v>
          </cell>
          <cell r="AB24">
            <v>3000</v>
          </cell>
          <cell r="AC24">
            <v>12000</v>
          </cell>
          <cell r="AD24">
            <v>3000</v>
          </cell>
          <cell r="AE24">
            <v>3000</v>
          </cell>
          <cell r="AF24">
            <v>3000</v>
          </cell>
          <cell r="AG24">
            <v>3000</v>
          </cell>
          <cell r="AH24">
            <v>12000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600</v>
          </cell>
          <cell r="X26">
            <v>600</v>
          </cell>
          <cell r="Y26">
            <v>600</v>
          </cell>
          <cell r="Z26">
            <v>600</v>
          </cell>
          <cell r="AA26">
            <v>600</v>
          </cell>
          <cell r="AB26">
            <v>600</v>
          </cell>
          <cell r="AC26">
            <v>2400</v>
          </cell>
          <cell r="AD26">
            <v>600</v>
          </cell>
          <cell r="AE26">
            <v>600</v>
          </cell>
          <cell r="AF26">
            <v>600</v>
          </cell>
          <cell r="AG26">
            <v>600</v>
          </cell>
          <cell r="AH26">
            <v>2400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300</v>
          </cell>
          <cell r="X27">
            <v>300</v>
          </cell>
          <cell r="Y27">
            <v>300</v>
          </cell>
          <cell r="Z27">
            <v>300</v>
          </cell>
          <cell r="AA27">
            <v>300</v>
          </cell>
          <cell r="AB27">
            <v>300</v>
          </cell>
          <cell r="AC27">
            <v>1200</v>
          </cell>
          <cell r="AD27">
            <v>300</v>
          </cell>
          <cell r="AE27">
            <v>300</v>
          </cell>
          <cell r="AF27">
            <v>300</v>
          </cell>
          <cell r="AG27">
            <v>300</v>
          </cell>
          <cell r="AH27">
            <v>1200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9300</v>
          </cell>
          <cell r="X28">
            <v>9300</v>
          </cell>
          <cell r="Y28">
            <v>9300</v>
          </cell>
          <cell r="Z28">
            <v>9300</v>
          </cell>
          <cell r="AA28">
            <v>9300</v>
          </cell>
          <cell r="AB28">
            <v>9300</v>
          </cell>
          <cell r="AC28">
            <v>37200</v>
          </cell>
          <cell r="AD28">
            <v>9300</v>
          </cell>
          <cell r="AE28">
            <v>9300</v>
          </cell>
          <cell r="AF28">
            <v>9300</v>
          </cell>
          <cell r="AG28">
            <v>9300</v>
          </cell>
          <cell r="AH28">
            <v>37200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5500</v>
          </cell>
          <cell r="X30">
            <v>5500</v>
          </cell>
          <cell r="Y30">
            <v>4500</v>
          </cell>
          <cell r="Z30">
            <v>5500</v>
          </cell>
          <cell r="AA30">
            <v>4500</v>
          </cell>
          <cell r="AB30">
            <v>1500</v>
          </cell>
          <cell r="AC30">
            <v>16000</v>
          </cell>
          <cell r="AD30">
            <v>1500</v>
          </cell>
          <cell r="AE30">
            <v>1500</v>
          </cell>
          <cell r="AF30">
            <v>1500</v>
          </cell>
          <cell r="AG30">
            <v>1500</v>
          </cell>
          <cell r="AH30">
            <v>6000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40000</v>
          </cell>
          <cell r="X31">
            <v>40000</v>
          </cell>
          <cell r="Y31">
            <v>0</v>
          </cell>
          <cell r="Z31">
            <v>15000</v>
          </cell>
          <cell r="AA31">
            <v>0</v>
          </cell>
          <cell r="AB31">
            <v>0</v>
          </cell>
          <cell r="AC31">
            <v>15000</v>
          </cell>
          <cell r="AD31">
            <v>0</v>
          </cell>
          <cell r="AE31">
            <v>15000</v>
          </cell>
          <cell r="AF31">
            <v>0</v>
          </cell>
          <cell r="AG31">
            <v>0</v>
          </cell>
          <cell r="AH31">
            <v>15000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250</v>
          </cell>
          <cell r="X44">
            <v>250</v>
          </cell>
          <cell r="Y44">
            <v>250</v>
          </cell>
          <cell r="Z44">
            <v>250</v>
          </cell>
          <cell r="AA44">
            <v>250</v>
          </cell>
          <cell r="AB44">
            <v>250</v>
          </cell>
          <cell r="AC44">
            <v>1000</v>
          </cell>
          <cell r="AD44">
            <v>250</v>
          </cell>
          <cell r="AE44">
            <v>250</v>
          </cell>
          <cell r="AF44">
            <v>250</v>
          </cell>
          <cell r="AG44">
            <v>250</v>
          </cell>
          <cell r="AH44">
            <v>1000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300</v>
          </cell>
          <cell r="X46">
            <v>300</v>
          </cell>
          <cell r="Y46">
            <v>300</v>
          </cell>
          <cell r="Z46">
            <v>300</v>
          </cell>
          <cell r="AA46">
            <v>300</v>
          </cell>
          <cell r="AB46">
            <v>300</v>
          </cell>
          <cell r="AC46">
            <v>1200</v>
          </cell>
          <cell r="AD46">
            <v>300</v>
          </cell>
          <cell r="AE46">
            <v>300</v>
          </cell>
          <cell r="AF46">
            <v>300</v>
          </cell>
          <cell r="AG46">
            <v>300</v>
          </cell>
          <cell r="AH46">
            <v>1200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300</v>
          </cell>
          <cell r="X50">
            <v>300</v>
          </cell>
          <cell r="Y50">
            <v>300</v>
          </cell>
          <cell r="Z50">
            <v>300</v>
          </cell>
          <cell r="AA50">
            <v>300</v>
          </cell>
          <cell r="AB50">
            <v>300</v>
          </cell>
          <cell r="AC50">
            <v>1200</v>
          </cell>
          <cell r="AD50">
            <v>300</v>
          </cell>
          <cell r="AE50">
            <v>300</v>
          </cell>
          <cell r="AF50">
            <v>300</v>
          </cell>
          <cell r="AG50">
            <v>300</v>
          </cell>
          <cell r="AH50">
            <v>1200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1375</v>
          </cell>
          <cell r="X55">
            <v>1375</v>
          </cell>
          <cell r="Y55">
            <v>1375</v>
          </cell>
          <cell r="Z55">
            <v>1375</v>
          </cell>
          <cell r="AA55">
            <v>1375</v>
          </cell>
          <cell r="AB55">
            <v>1375</v>
          </cell>
          <cell r="AC55">
            <v>5500</v>
          </cell>
          <cell r="AD55">
            <v>1375</v>
          </cell>
          <cell r="AE55">
            <v>1375</v>
          </cell>
          <cell r="AF55">
            <v>1375</v>
          </cell>
          <cell r="AG55">
            <v>1375</v>
          </cell>
          <cell r="AH55">
            <v>5500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1375</v>
          </cell>
          <cell r="X56">
            <v>1375</v>
          </cell>
          <cell r="Y56">
            <v>1375</v>
          </cell>
          <cell r="Z56">
            <v>1375</v>
          </cell>
          <cell r="AA56">
            <v>1375</v>
          </cell>
          <cell r="AB56">
            <v>1375</v>
          </cell>
          <cell r="AC56">
            <v>5500</v>
          </cell>
          <cell r="AD56">
            <v>1375</v>
          </cell>
          <cell r="AE56">
            <v>1375</v>
          </cell>
          <cell r="AF56">
            <v>1375</v>
          </cell>
          <cell r="AG56">
            <v>1375</v>
          </cell>
          <cell r="AH56">
            <v>5500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216105</v>
          </cell>
          <cell r="X59">
            <v>216105</v>
          </cell>
          <cell r="Y59">
            <v>183074</v>
          </cell>
          <cell r="Z59">
            <v>199074</v>
          </cell>
          <cell r="AA59">
            <v>183074</v>
          </cell>
          <cell r="AB59">
            <v>180074</v>
          </cell>
          <cell r="AC59">
            <v>745296</v>
          </cell>
          <cell r="AD59">
            <v>188441.45</v>
          </cell>
          <cell r="AE59">
            <v>203441.45</v>
          </cell>
          <cell r="AF59">
            <v>188441.45</v>
          </cell>
          <cell r="AG59">
            <v>188441.45</v>
          </cell>
          <cell r="AH59">
            <v>768765.8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666.66666666666663</v>
          </cell>
          <cell r="X63">
            <v>666.66666666666663</v>
          </cell>
          <cell r="Y63">
            <v>666.66666666666663</v>
          </cell>
          <cell r="Z63">
            <v>666.66666666666663</v>
          </cell>
          <cell r="AA63">
            <v>666.66666666666663</v>
          </cell>
          <cell r="AB63">
            <v>666.66666666666663</v>
          </cell>
          <cell r="AC63">
            <v>2666.6666666666665</v>
          </cell>
          <cell r="AD63">
            <v>666.66666666666663</v>
          </cell>
          <cell r="AE63">
            <v>666.66666666666663</v>
          </cell>
          <cell r="AF63">
            <v>666.66666666666663</v>
          </cell>
          <cell r="AG63">
            <v>666.66666666666663</v>
          </cell>
          <cell r="AH63">
            <v>2666.6666666666665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666.66666666666663</v>
          </cell>
          <cell r="X65">
            <v>666.66666666666663</v>
          </cell>
          <cell r="Y65">
            <v>666.66666666666663</v>
          </cell>
          <cell r="Z65">
            <v>666.66666666666663</v>
          </cell>
          <cell r="AA65">
            <v>666.66666666666663</v>
          </cell>
          <cell r="AB65">
            <v>666.66666666666663</v>
          </cell>
          <cell r="AC65">
            <v>2666.6666666666665</v>
          </cell>
          <cell r="AD65">
            <v>666.66666666666663</v>
          </cell>
          <cell r="AE65">
            <v>666.66666666666663</v>
          </cell>
          <cell r="AF65">
            <v>666.66666666666663</v>
          </cell>
          <cell r="AG65">
            <v>666.66666666666663</v>
          </cell>
          <cell r="AH65">
            <v>2666.6666666666665</v>
          </cell>
        </row>
        <row r="67">
          <cell r="A67" t="str">
            <v>Total Employees</v>
          </cell>
          <cell r="T67">
            <v>9</v>
          </cell>
          <cell r="U67">
            <v>9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AD67">
            <v>6</v>
          </cell>
          <cell r="AE67">
            <v>6</v>
          </cell>
          <cell r="AF67">
            <v>6</v>
          </cell>
          <cell r="AG67">
            <v>6</v>
          </cell>
          <cell r="AH67">
            <v>6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159380</v>
          </cell>
          <cell r="X68">
            <v>159380</v>
          </cell>
          <cell r="Y68">
            <v>167349</v>
          </cell>
          <cell r="Z68">
            <v>167349</v>
          </cell>
          <cell r="AA68">
            <v>167349</v>
          </cell>
          <cell r="AB68">
            <v>167349</v>
          </cell>
          <cell r="AC68">
            <v>669396</v>
          </cell>
          <cell r="AD68">
            <v>175716.45</v>
          </cell>
          <cell r="AE68">
            <v>175716.45</v>
          </cell>
          <cell r="AF68">
            <v>175716.45</v>
          </cell>
          <cell r="AG68">
            <v>175716.45</v>
          </cell>
          <cell r="AH68">
            <v>702865.8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56725</v>
          </cell>
          <cell r="X69">
            <v>56725</v>
          </cell>
          <cell r="Y69">
            <v>15725</v>
          </cell>
          <cell r="Z69">
            <v>31725</v>
          </cell>
          <cell r="AA69">
            <v>15725</v>
          </cell>
          <cell r="AB69">
            <v>12725</v>
          </cell>
          <cell r="AC69">
            <v>75900</v>
          </cell>
          <cell r="AD69">
            <v>12725</v>
          </cell>
          <cell r="AE69">
            <v>27725</v>
          </cell>
          <cell r="AF69">
            <v>12725</v>
          </cell>
          <cell r="AG69">
            <v>12725</v>
          </cell>
          <cell r="AH69">
            <v>65900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666.66666666666663</v>
          </cell>
          <cell r="X70">
            <v>666.66666666666663</v>
          </cell>
          <cell r="Y70">
            <v>666.66666666666663</v>
          </cell>
          <cell r="Z70">
            <v>666.66666666666663</v>
          </cell>
          <cell r="AA70">
            <v>666.66666666666663</v>
          </cell>
          <cell r="AB70">
            <v>666.66666666666663</v>
          </cell>
          <cell r="AC70">
            <v>2666.6666666666665</v>
          </cell>
          <cell r="AD70">
            <v>666.66666666666663</v>
          </cell>
          <cell r="AE70">
            <v>666.66666666666663</v>
          </cell>
          <cell r="AF70">
            <v>666.66666666666663</v>
          </cell>
          <cell r="AG70">
            <v>666.66666666666663</v>
          </cell>
          <cell r="AH70">
            <v>2666.6666666666665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216771.66666666666</v>
          </cell>
          <cell r="X71">
            <v>216771.66666666666</v>
          </cell>
          <cell r="Y71">
            <v>183740.66666666666</v>
          </cell>
          <cell r="Z71">
            <v>199740.66666666666</v>
          </cell>
          <cell r="AA71">
            <v>183740.66666666666</v>
          </cell>
          <cell r="AB71">
            <v>180740.66666666666</v>
          </cell>
          <cell r="AC71">
            <v>747962.66666666663</v>
          </cell>
          <cell r="AD71">
            <v>189108.11666666667</v>
          </cell>
          <cell r="AE71">
            <v>204108.11666666667</v>
          </cell>
          <cell r="AF71">
            <v>189108.11666666667</v>
          </cell>
          <cell r="AG71">
            <v>189108.11666666667</v>
          </cell>
          <cell r="AH71">
            <v>771432.46666666667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-1</v>
          </cell>
          <cell r="W81">
            <v>0</v>
          </cell>
          <cell r="X81">
            <v>-1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-1</v>
          </cell>
          <cell r="W82">
            <v>0</v>
          </cell>
          <cell r="X82">
            <v>-1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-1</v>
          </cell>
          <cell r="W83">
            <v>0</v>
          </cell>
          <cell r="X83">
            <v>-1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-3</v>
          </cell>
          <cell r="W86">
            <v>0</v>
          </cell>
          <cell r="X86">
            <v>-3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-1</v>
          </cell>
          <cell r="W92">
            <v>0</v>
          </cell>
          <cell r="X92">
            <v>-1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-1</v>
          </cell>
          <cell r="W93">
            <v>0</v>
          </cell>
          <cell r="X93">
            <v>-1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-1</v>
          </cell>
          <cell r="W94">
            <v>0</v>
          </cell>
          <cell r="X94">
            <v>-1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-3</v>
          </cell>
          <cell r="W97">
            <v>0</v>
          </cell>
          <cell r="X97">
            <v>-3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</v>
          </cell>
          <cell r="AB102">
            <v>0</v>
          </cell>
          <cell r="AC102">
            <v>1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-1</v>
          </cell>
          <cell r="AB103">
            <v>0</v>
          </cell>
          <cell r="AC103">
            <v>-1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1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-1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0</v>
          </cell>
          <cell r="AB108">
            <v>0</v>
          </cell>
          <cell r="AC108">
            <v>1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T124">
            <v>0</v>
          </cell>
          <cell r="U124">
            <v>0</v>
          </cell>
          <cell r="V124">
            <v>1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</row>
        <row r="125">
          <cell r="B125" t="str">
            <v>Number of Employees that Travel</v>
          </cell>
          <cell r="D125">
            <v>0.5</v>
          </cell>
          <cell r="T125">
            <v>0</v>
          </cell>
          <cell r="U125">
            <v>0</v>
          </cell>
          <cell r="V125">
            <v>0</v>
          </cell>
          <cell r="W125">
            <v>6</v>
          </cell>
          <cell r="X125">
            <v>6</v>
          </cell>
          <cell r="Y125">
            <v>6</v>
          </cell>
          <cell r="Z125">
            <v>6</v>
          </cell>
          <cell r="AA125">
            <v>6</v>
          </cell>
          <cell r="AB125">
            <v>6</v>
          </cell>
          <cell r="AC125">
            <v>6</v>
          </cell>
          <cell r="AD125">
            <v>6</v>
          </cell>
          <cell r="AE125">
            <v>6</v>
          </cell>
          <cell r="AF125">
            <v>6</v>
          </cell>
          <cell r="AG125">
            <v>6</v>
          </cell>
          <cell r="AH125">
            <v>6</v>
          </cell>
        </row>
        <row r="126">
          <cell r="B126" t="str">
            <v>Total Number of Trips</v>
          </cell>
          <cell r="W126">
            <v>6</v>
          </cell>
          <cell r="X126">
            <v>6</v>
          </cell>
          <cell r="Y126">
            <v>6</v>
          </cell>
          <cell r="Z126">
            <v>6</v>
          </cell>
          <cell r="AA126">
            <v>6</v>
          </cell>
          <cell r="AB126">
            <v>6</v>
          </cell>
          <cell r="AC126">
            <v>6</v>
          </cell>
          <cell r="AD126">
            <v>6</v>
          </cell>
          <cell r="AE126">
            <v>6</v>
          </cell>
          <cell r="AF126">
            <v>6</v>
          </cell>
          <cell r="AG126">
            <v>6</v>
          </cell>
          <cell r="AH126">
            <v>6</v>
          </cell>
        </row>
        <row r="127">
          <cell r="B127" t="str">
            <v>Cost of Travel per Person per Trip</v>
          </cell>
          <cell r="W127">
            <v>900</v>
          </cell>
          <cell r="X127">
            <v>225</v>
          </cell>
          <cell r="Y127">
            <v>900</v>
          </cell>
          <cell r="Z127">
            <v>900</v>
          </cell>
          <cell r="AA127">
            <v>900</v>
          </cell>
          <cell r="AB127">
            <v>900</v>
          </cell>
          <cell r="AC127">
            <v>900</v>
          </cell>
          <cell r="AD127">
            <v>900</v>
          </cell>
          <cell r="AE127">
            <v>900</v>
          </cell>
          <cell r="AF127">
            <v>900</v>
          </cell>
          <cell r="AG127">
            <v>900</v>
          </cell>
          <cell r="AH127">
            <v>900</v>
          </cell>
        </row>
        <row r="128">
          <cell r="B128" t="str">
            <v>Cost of Lodging per Person per Trip</v>
          </cell>
          <cell r="W128">
            <v>500</v>
          </cell>
          <cell r="X128">
            <v>125</v>
          </cell>
          <cell r="Y128">
            <v>500</v>
          </cell>
          <cell r="Z128">
            <v>500</v>
          </cell>
          <cell r="AA128">
            <v>500</v>
          </cell>
          <cell r="AB128">
            <v>500</v>
          </cell>
          <cell r="AC128">
            <v>500</v>
          </cell>
          <cell r="AD128">
            <v>500</v>
          </cell>
          <cell r="AE128">
            <v>500</v>
          </cell>
          <cell r="AF128">
            <v>500</v>
          </cell>
          <cell r="AG128">
            <v>500</v>
          </cell>
          <cell r="AH128">
            <v>500</v>
          </cell>
        </row>
        <row r="129">
          <cell r="B129" t="str">
            <v>Cost of Entertainment per Person per Trip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B130" t="str">
            <v>Cost of Meals per Person per Trip</v>
          </cell>
          <cell r="W130">
            <v>100</v>
          </cell>
          <cell r="X130">
            <v>25</v>
          </cell>
          <cell r="Y130">
            <v>100</v>
          </cell>
          <cell r="Z130">
            <v>100</v>
          </cell>
          <cell r="AA130">
            <v>100</v>
          </cell>
          <cell r="AB130">
            <v>100</v>
          </cell>
          <cell r="AC130">
            <v>100</v>
          </cell>
          <cell r="AD130">
            <v>100</v>
          </cell>
          <cell r="AE130">
            <v>100</v>
          </cell>
          <cell r="AF130">
            <v>100</v>
          </cell>
          <cell r="AG130">
            <v>100</v>
          </cell>
          <cell r="AH130">
            <v>100</v>
          </cell>
        </row>
        <row r="131">
          <cell r="B131" t="str">
            <v>Cost of Other per Person per Trip</v>
          </cell>
          <cell r="W131">
            <v>50</v>
          </cell>
          <cell r="X131">
            <v>12.5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0</v>
          </cell>
          <cell r="U132">
            <v>0</v>
          </cell>
          <cell r="V132">
            <v>0</v>
          </cell>
          <cell r="W132">
            <v>1550</v>
          </cell>
          <cell r="X132">
            <v>387.5</v>
          </cell>
          <cell r="Y132">
            <v>1550</v>
          </cell>
          <cell r="Z132">
            <v>1550</v>
          </cell>
          <cell r="AA132">
            <v>1550</v>
          </cell>
          <cell r="AB132">
            <v>1550</v>
          </cell>
          <cell r="AC132">
            <v>1550</v>
          </cell>
          <cell r="AD132">
            <v>1550</v>
          </cell>
          <cell r="AE132">
            <v>1550</v>
          </cell>
          <cell r="AF132">
            <v>1550</v>
          </cell>
          <cell r="AG132">
            <v>1550</v>
          </cell>
          <cell r="AH132">
            <v>1550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5400</v>
          </cell>
          <cell r="X133">
            <v>5400</v>
          </cell>
          <cell r="Y133">
            <v>5400</v>
          </cell>
          <cell r="Z133">
            <v>5400</v>
          </cell>
          <cell r="AA133">
            <v>5400</v>
          </cell>
          <cell r="AB133">
            <v>5400</v>
          </cell>
          <cell r="AC133">
            <v>21600</v>
          </cell>
          <cell r="AD133">
            <v>5400</v>
          </cell>
          <cell r="AE133">
            <v>5400</v>
          </cell>
          <cell r="AF133">
            <v>5400</v>
          </cell>
          <cell r="AG133">
            <v>5400</v>
          </cell>
          <cell r="AH133">
            <v>21600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3000</v>
          </cell>
          <cell r="X134">
            <v>3000</v>
          </cell>
          <cell r="Y134">
            <v>3000</v>
          </cell>
          <cell r="Z134">
            <v>3000</v>
          </cell>
          <cell r="AA134">
            <v>3000</v>
          </cell>
          <cell r="AB134">
            <v>3000</v>
          </cell>
          <cell r="AC134">
            <v>12000</v>
          </cell>
          <cell r="AD134">
            <v>3000</v>
          </cell>
          <cell r="AE134">
            <v>3000</v>
          </cell>
          <cell r="AF134">
            <v>3000</v>
          </cell>
          <cell r="AG134">
            <v>3000</v>
          </cell>
          <cell r="AH134">
            <v>12000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600</v>
          </cell>
          <cell r="X136">
            <v>600</v>
          </cell>
          <cell r="Y136">
            <v>600</v>
          </cell>
          <cell r="Z136">
            <v>600</v>
          </cell>
          <cell r="AA136">
            <v>600</v>
          </cell>
          <cell r="AB136">
            <v>600</v>
          </cell>
          <cell r="AC136">
            <v>2400</v>
          </cell>
          <cell r="AD136">
            <v>600</v>
          </cell>
          <cell r="AE136">
            <v>600</v>
          </cell>
          <cell r="AF136">
            <v>600</v>
          </cell>
          <cell r="AG136">
            <v>600</v>
          </cell>
          <cell r="AH136">
            <v>2400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300</v>
          </cell>
          <cell r="X137">
            <v>300</v>
          </cell>
          <cell r="Y137">
            <v>300</v>
          </cell>
          <cell r="Z137">
            <v>300</v>
          </cell>
          <cell r="AA137">
            <v>300</v>
          </cell>
          <cell r="AB137">
            <v>300</v>
          </cell>
          <cell r="AC137">
            <v>1200</v>
          </cell>
          <cell r="AD137">
            <v>300</v>
          </cell>
          <cell r="AE137">
            <v>300</v>
          </cell>
          <cell r="AF137">
            <v>300</v>
          </cell>
          <cell r="AG137">
            <v>300</v>
          </cell>
          <cell r="AH137">
            <v>1200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9300</v>
          </cell>
          <cell r="X138">
            <v>9300</v>
          </cell>
          <cell r="Y138">
            <v>9300</v>
          </cell>
          <cell r="Z138">
            <v>9300</v>
          </cell>
          <cell r="AA138">
            <v>9300</v>
          </cell>
          <cell r="AB138">
            <v>9300</v>
          </cell>
          <cell r="AC138">
            <v>37200</v>
          </cell>
          <cell r="AD138">
            <v>9300</v>
          </cell>
          <cell r="AE138">
            <v>9300</v>
          </cell>
          <cell r="AF138">
            <v>9300</v>
          </cell>
          <cell r="AG138">
            <v>9300</v>
          </cell>
          <cell r="AH138">
            <v>37200</v>
          </cell>
        </row>
        <row r="140">
          <cell r="A140" t="str">
            <v>Meetings</v>
          </cell>
        </row>
        <row r="141">
          <cell r="B141" t="str">
            <v>Industry conference fees</v>
          </cell>
          <cell r="X141">
            <v>0</v>
          </cell>
          <cell r="AC141">
            <v>0</v>
          </cell>
          <cell r="AH141">
            <v>0</v>
          </cell>
        </row>
        <row r="142">
          <cell r="B142" t="str">
            <v>Usability Workshops</v>
          </cell>
          <cell r="X142">
            <v>0</v>
          </cell>
          <cell r="AC142">
            <v>0</v>
          </cell>
          <cell r="AH142">
            <v>0</v>
          </cell>
        </row>
        <row r="143">
          <cell r="B143" t="str">
            <v>Meetings</v>
          </cell>
          <cell r="X143">
            <v>0</v>
          </cell>
          <cell r="AC143">
            <v>0</v>
          </cell>
          <cell r="AH143">
            <v>0</v>
          </cell>
        </row>
        <row r="144">
          <cell r="A144" t="str">
            <v>Total Meetings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6">
          <cell r="A146" t="str">
            <v>Training</v>
          </cell>
        </row>
        <row r="147">
          <cell r="B147" t="str">
            <v>Training fees for local and remote training</v>
          </cell>
          <cell r="W147">
            <v>1166.6666666666667</v>
          </cell>
          <cell r="X147">
            <v>1166.6666666666667</v>
          </cell>
          <cell r="Y147">
            <v>1166.6666666666667</v>
          </cell>
          <cell r="Z147">
            <v>1166.6666666666667</v>
          </cell>
          <cell r="AA147">
            <v>1166.6666666666667</v>
          </cell>
          <cell r="AB147">
            <v>1166.6666666666667</v>
          </cell>
          <cell r="AC147">
            <v>4666.666666666667</v>
          </cell>
          <cell r="AD147">
            <v>1166.6666666666667</v>
          </cell>
          <cell r="AE147">
            <v>1166.6666666666667</v>
          </cell>
          <cell r="AF147">
            <v>1166.6666666666667</v>
          </cell>
          <cell r="AG147">
            <v>1166.6666666666667</v>
          </cell>
          <cell r="AH147">
            <v>4666.666666666667</v>
          </cell>
        </row>
        <row r="148">
          <cell r="B148" t="str">
            <v>Books, materials</v>
          </cell>
          <cell r="T148">
            <v>0</v>
          </cell>
          <cell r="U148">
            <v>0</v>
          </cell>
          <cell r="W148">
            <v>333.33333333333331</v>
          </cell>
          <cell r="X148">
            <v>333.33333333333331</v>
          </cell>
          <cell r="Y148">
            <v>333.33333333333331</v>
          </cell>
          <cell r="Z148">
            <v>333.33333333333331</v>
          </cell>
          <cell r="AA148">
            <v>333.33333333333331</v>
          </cell>
          <cell r="AB148">
            <v>333.33333333333331</v>
          </cell>
          <cell r="AC148">
            <v>1333.3333333333333</v>
          </cell>
          <cell r="AD148">
            <v>333.33333333333331</v>
          </cell>
          <cell r="AE148">
            <v>333.33333333333331</v>
          </cell>
          <cell r="AF148">
            <v>333.33333333333331</v>
          </cell>
          <cell r="AG148">
            <v>333.33333333333331</v>
          </cell>
          <cell r="AH148">
            <v>1333.3333333333333</v>
          </cell>
        </row>
        <row r="149">
          <cell r="B149" t="str">
            <v>Industry conference fees</v>
          </cell>
          <cell r="W149">
            <v>2000</v>
          </cell>
          <cell r="X149">
            <v>2000</v>
          </cell>
          <cell r="Y149">
            <v>2000</v>
          </cell>
          <cell r="Z149">
            <v>2000</v>
          </cell>
          <cell r="AA149">
            <v>2000</v>
          </cell>
          <cell r="AB149">
            <v>2000</v>
          </cell>
          <cell r="AC149">
            <v>8000</v>
          </cell>
          <cell r="AD149">
            <v>2000</v>
          </cell>
          <cell r="AE149">
            <v>2000</v>
          </cell>
          <cell r="AF149">
            <v>2000</v>
          </cell>
          <cell r="AG149">
            <v>2000</v>
          </cell>
          <cell r="AH149">
            <v>8000</v>
          </cell>
        </row>
        <row r="150">
          <cell r="B150" t="str">
            <v>Usability Workshops</v>
          </cell>
          <cell r="W150">
            <v>0</v>
          </cell>
          <cell r="X150">
            <v>0</v>
          </cell>
          <cell r="Y150">
            <v>1000</v>
          </cell>
          <cell r="Z150">
            <v>0</v>
          </cell>
          <cell r="AA150">
            <v>1000</v>
          </cell>
          <cell r="AB150">
            <v>0</v>
          </cell>
          <cell r="AC150">
            <v>2000</v>
          </cell>
          <cell r="AD150">
            <v>1000</v>
          </cell>
          <cell r="AE150">
            <v>0</v>
          </cell>
          <cell r="AF150">
            <v>1000</v>
          </cell>
          <cell r="AG150">
            <v>0</v>
          </cell>
          <cell r="AH150">
            <v>2000</v>
          </cell>
        </row>
        <row r="151">
          <cell r="B151" t="str">
            <v>Meetings</v>
          </cell>
          <cell r="T151">
            <v>0</v>
          </cell>
          <cell r="U151">
            <v>0</v>
          </cell>
          <cell r="W151">
            <v>2000</v>
          </cell>
          <cell r="X151">
            <v>2000</v>
          </cell>
          <cell r="Y151">
            <v>0</v>
          </cell>
          <cell r="Z151">
            <v>2000</v>
          </cell>
          <cell r="AA151">
            <v>0</v>
          </cell>
          <cell r="AB151">
            <v>2000</v>
          </cell>
          <cell r="AC151">
            <v>4000</v>
          </cell>
          <cell r="AD151">
            <v>0</v>
          </cell>
          <cell r="AE151">
            <v>2000</v>
          </cell>
          <cell r="AF151">
            <v>0</v>
          </cell>
          <cell r="AG151">
            <v>2000</v>
          </cell>
          <cell r="AH151">
            <v>4000</v>
          </cell>
        </row>
        <row r="152">
          <cell r="A152" t="str">
            <v>Total Training</v>
          </cell>
          <cell r="T152">
            <v>0</v>
          </cell>
          <cell r="U152">
            <v>0</v>
          </cell>
          <cell r="V152">
            <v>0</v>
          </cell>
          <cell r="W152">
            <v>5500</v>
          </cell>
          <cell r="X152">
            <v>5500</v>
          </cell>
          <cell r="Y152">
            <v>4500</v>
          </cell>
          <cell r="Z152">
            <v>5500</v>
          </cell>
          <cell r="AA152">
            <v>4500</v>
          </cell>
          <cell r="AB152">
            <v>1500</v>
          </cell>
          <cell r="AC152">
            <v>6000</v>
          </cell>
          <cell r="AD152">
            <v>1500</v>
          </cell>
          <cell r="AE152">
            <v>1500</v>
          </cell>
          <cell r="AF152">
            <v>1500</v>
          </cell>
          <cell r="AG152">
            <v>1500</v>
          </cell>
          <cell r="AH152">
            <v>6000</v>
          </cell>
        </row>
        <row r="154">
          <cell r="A154" t="str">
            <v>Professional Services</v>
          </cell>
        </row>
        <row r="155">
          <cell r="B155" t="str">
            <v>Outsourced SIS Integration</v>
          </cell>
          <cell r="T155">
            <v>0</v>
          </cell>
          <cell r="U155">
            <v>0</v>
          </cell>
          <cell r="V155">
            <v>0</v>
          </cell>
          <cell r="W155">
            <v>25000</v>
          </cell>
          <cell r="X155">
            <v>25000</v>
          </cell>
          <cell r="AC155">
            <v>0</v>
          </cell>
          <cell r="AH155">
            <v>0</v>
          </cell>
        </row>
        <row r="156">
          <cell r="B156" t="str">
            <v>Market Research</v>
          </cell>
          <cell r="T156">
            <v>0</v>
          </cell>
          <cell r="U156">
            <v>0</v>
          </cell>
          <cell r="V156">
            <v>0</v>
          </cell>
          <cell r="W156">
            <v>15000</v>
          </cell>
          <cell r="X156">
            <v>15000</v>
          </cell>
          <cell r="AC156">
            <v>0</v>
          </cell>
          <cell r="AH156">
            <v>0</v>
          </cell>
        </row>
        <row r="157">
          <cell r="B157" t="str">
            <v>Accessibility Testing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15000</v>
          </cell>
          <cell r="AA157">
            <v>0</v>
          </cell>
          <cell r="AB157">
            <v>0</v>
          </cell>
          <cell r="AC157">
            <v>15000</v>
          </cell>
          <cell r="AD157">
            <v>0</v>
          </cell>
          <cell r="AE157">
            <v>15000</v>
          </cell>
          <cell r="AF157">
            <v>0</v>
          </cell>
          <cell r="AG157">
            <v>0</v>
          </cell>
          <cell r="AH157">
            <v>15000</v>
          </cell>
        </row>
        <row r="158">
          <cell r="A158" t="str">
            <v>Total Professional Services</v>
          </cell>
          <cell r="T158">
            <v>0</v>
          </cell>
          <cell r="U158">
            <v>0</v>
          </cell>
          <cell r="V158">
            <v>0</v>
          </cell>
          <cell r="W158">
            <v>40000</v>
          </cell>
          <cell r="X158">
            <v>40000</v>
          </cell>
          <cell r="Y158">
            <v>0</v>
          </cell>
          <cell r="Z158">
            <v>15000</v>
          </cell>
          <cell r="AA158">
            <v>0</v>
          </cell>
          <cell r="AB158">
            <v>0</v>
          </cell>
          <cell r="AC158">
            <v>15000</v>
          </cell>
          <cell r="AD158">
            <v>0</v>
          </cell>
          <cell r="AE158">
            <v>15000</v>
          </cell>
          <cell r="AF158">
            <v>0</v>
          </cell>
          <cell r="AG158">
            <v>0</v>
          </cell>
          <cell r="AH158">
            <v>15000</v>
          </cell>
        </row>
        <row r="160">
          <cell r="A160" t="str">
            <v>Marketing</v>
          </cell>
        </row>
        <row r="161">
          <cell r="B161" t="str">
            <v>Client Programs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B162" t="str">
            <v>Marketing Collateral (Brochures)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B163" t="str">
            <v>Print Adv. Media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B164" t="str">
            <v>Online Adv. Media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B165" t="str">
            <v>Print and Online Adv. Production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B166" t="str">
            <v>Conferences &amp; Tradeshows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B167" t="str">
            <v>Customer Gifts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B168" t="str">
            <v>Direct Mail (mail and email)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Marketing Total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1">
          <cell r="A171" t="str">
            <v>Recruiting</v>
          </cell>
        </row>
        <row r="172">
          <cell r="A172" t="str">
            <v>Total Recruiting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4">
          <cell r="A174" t="str">
            <v>Equipment Expense</v>
          </cell>
        </row>
        <row r="176">
          <cell r="A176" t="str">
            <v>Total Equipment Expense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8">
          <cell r="A178" t="str">
            <v>Software</v>
          </cell>
        </row>
        <row r="180">
          <cell r="B180" t="str">
            <v>Misc Tools</v>
          </cell>
          <cell r="T180">
            <v>0</v>
          </cell>
          <cell r="U180">
            <v>0</v>
          </cell>
          <cell r="W180">
            <v>250</v>
          </cell>
          <cell r="X180">
            <v>250</v>
          </cell>
          <cell r="Y180">
            <v>250</v>
          </cell>
          <cell r="Z180">
            <v>250</v>
          </cell>
          <cell r="AA180">
            <v>250</v>
          </cell>
          <cell r="AB180">
            <v>250</v>
          </cell>
          <cell r="AC180">
            <v>1000</v>
          </cell>
          <cell r="AD180">
            <v>250</v>
          </cell>
          <cell r="AE180">
            <v>250</v>
          </cell>
          <cell r="AF180">
            <v>250</v>
          </cell>
          <cell r="AG180">
            <v>250</v>
          </cell>
          <cell r="AH180">
            <v>1000</v>
          </cell>
        </row>
        <row r="181">
          <cell r="A181" t="str">
            <v>Total Software</v>
          </cell>
          <cell r="T181">
            <v>0</v>
          </cell>
          <cell r="U181">
            <v>0</v>
          </cell>
          <cell r="V181">
            <v>0</v>
          </cell>
          <cell r="W181">
            <v>250</v>
          </cell>
          <cell r="X181">
            <v>250</v>
          </cell>
          <cell r="Y181">
            <v>250</v>
          </cell>
          <cell r="Z181">
            <v>250</v>
          </cell>
          <cell r="AA181">
            <v>250</v>
          </cell>
          <cell r="AB181">
            <v>250</v>
          </cell>
          <cell r="AC181">
            <v>1000</v>
          </cell>
          <cell r="AD181">
            <v>250</v>
          </cell>
          <cell r="AE181">
            <v>250</v>
          </cell>
          <cell r="AF181">
            <v>250</v>
          </cell>
          <cell r="AG181">
            <v>250</v>
          </cell>
          <cell r="AH181">
            <v>1000</v>
          </cell>
        </row>
        <row r="183">
          <cell r="A183" t="str">
            <v>Communications - Cell Phone, Pager, PDA, Blackberry</v>
          </cell>
        </row>
        <row r="184">
          <cell r="B184" t="str">
            <v>Cell Phone #</v>
          </cell>
          <cell r="T184">
            <v>0</v>
          </cell>
          <cell r="U184">
            <v>0</v>
          </cell>
          <cell r="V184">
            <v>0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</row>
        <row r="185">
          <cell r="B185" t="str">
            <v>Pager #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 t="str">
            <v>Blackberry #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B187" t="str">
            <v>Cell Phone Cost</v>
          </cell>
          <cell r="D187">
            <v>300</v>
          </cell>
          <cell r="T187">
            <v>0</v>
          </cell>
          <cell r="U187">
            <v>0</v>
          </cell>
          <cell r="V187">
            <v>0</v>
          </cell>
          <cell r="W187">
            <v>300</v>
          </cell>
          <cell r="X187">
            <v>300</v>
          </cell>
          <cell r="Y187">
            <v>300</v>
          </cell>
          <cell r="Z187">
            <v>300</v>
          </cell>
          <cell r="AA187">
            <v>300</v>
          </cell>
          <cell r="AB187">
            <v>300</v>
          </cell>
          <cell r="AC187">
            <v>1200</v>
          </cell>
          <cell r="AD187">
            <v>300</v>
          </cell>
          <cell r="AE187">
            <v>300</v>
          </cell>
          <cell r="AF187">
            <v>300</v>
          </cell>
          <cell r="AG187">
            <v>300</v>
          </cell>
          <cell r="AH187">
            <v>1200</v>
          </cell>
        </row>
        <row r="188">
          <cell r="B188" t="str">
            <v>Pager Cost</v>
          </cell>
          <cell r="D188">
            <v>50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B189" t="str">
            <v>Blackberry Cost</v>
          </cell>
          <cell r="D189">
            <v>50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Total Communications - Cell Phone, Pager, PDA, Blackberry</v>
          </cell>
          <cell r="T190">
            <v>0</v>
          </cell>
          <cell r="U190">
            <v>0</v>
          </cell>
          <cell r="V190">
            <v>0</v>
          </cell>
          <cell r="W190">
            <v>300</v>
          </cell>
          <cell r="X190">
            <v>300</v>
          </cell>
          <cell r="Y190">
            <v>300</v>
          </cell>
          <cell r="Z190">
            <v>300</v>
          </cell>
          <cell r="AA190">
            <v>300</v>
          </cell>
          <cell r="AB190">
            <v>300</v>
          </cell>
          <cell r="AC190">
            <v>1200</v>
          </cell>
          <cell r="AD190">
            <v>300</v>
          </cell>
          <cell r="AE190">
            <v>300</v>
          </cell>
          <cell r="AF190">
            <v>300</v>
          </cell>
          <cell r="AG190">
            <v>300</v>
          </cell>
          <cell r="AH190">
            <v>1200</v>
          </cell>
        </row>
        <row r="192">
          <cell r="A192" t="str">
            <v>Communications - Phone, Internet Connectivity</v>
          </cell>
        </row>
        <row r="193">
          <cell r="B193" t="str">
            <v>Phone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Internet Connectivity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Total Communications - Phone, Internet Connectivity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Office Expenses - Insurance</v>
          </cell>
        </row>
        <row r="198">
          <cell r="B198" t="str">
            <v>Insurance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Total Office Expenses - Insurance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1">
          <cell r="A201" t="str">
            <v>Office Expenses - Rent</v>
          </cell>
        </row>
        <row r="202">
          <cell r="B202" t="str">
            <v>Rent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Total Office Expenses - Rent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H203">
            <v>0</v>
          </cell>
        </row>
        <row r="205">
          <cell r="A205" t="str">
            <v>Office Expenses - Supplies</v>
          </cell>
        </row>
        <row r="206">
          <cell r="B206" t="str">
            <v>Supplies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Total Office Expenses - Supplies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H207">
            <v>0</v>
          </cell>
        </row>
        <row r="209">
          <cell r="A209" t="str">
            <v>Office Expenses - Other</v>
          </cell>
        </row>
        <row r="210">
          <cell r="B210" t="str">
            <v>Other Office Expenses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B211" t="str">
            <v>Morale -- food, parties, chackas</v>
          </cell>
          <cell r="W211">
            <v>500</v>
          </cell>
          <cell r="X211">
            <v>500</v>
          </cell>
          <cell r="Y211">
            <v>500</v>
          </cell>
          <cell r="Z211">
            <v>500</v>
          </cell>
          <cell r="AA211">
            <v>500</v>
          </cell>
          <cell r="AB211">
            <v>500</v>
          </cell>
          <cell r="AC211">
            <v>2000</v>
          </cell>
          <cell r="AD211">
            <v>500</v>
          </cell>
          <cell r="AE211">
            <v>500</v>
          </cell>
          <cell r="AF211">
            <v>500</v>
          </cell>
          <cell r="AG211">
            <v>500</v>
          </cell>
          <cell r="AH211">
            <v>2000</v>
          </cell>
        </row>
        <row r="212">
          <cell r="B212" t="str">
            <v>Printing of special publications</v>
          </cell>
          <cell r="W212">
            <v>500</v>
          </cell>
          <cell r="X212">
            <v>500</v>
          </cell>
          <cell r="Y212">
            <v>500</v>
          </cell>
          <cell r="Z212">
            <v>500</v>
          </cell>
          <cell r="AA212">
            <v>500</v>
          </cell>
          <cell r="AB212">
            <v>500</v>
          </cell>
          <cell r="AC212">
            <v>2000</v>
          </cell>
          <cell r="AD212">
            <v>500</v>
          </cell>
          <cell r="AE212">
            <v>500</v>
          </cell>
          <cell r="AF212">
            <v>500</v>
          </cell>
          <cell r="AG212">
            <v>500</v>
          </cell>
          <cell r="AH212">
            <v>2000</v>
          </cell>
        </row>
        <row r="213">
          <cell r="B213" t="str">
            <v>Beta chackas</v>
          </cell>
          <cell r="T213">
            <v>0</v>
          </cell>
          <cell r="U213">
            <v>0</v>
          </cell>
          <cell r="W213">
            <v>375</v>
          </cell>
          <cell r="X213">
            <v>375</v>
          </cell>
          <cell r="Y213">
            <v>375</v>
          </cell>
          <cell r="Z213">
            <v>375</v>
          </cell>
          <cell r="AA213">
            <v>375</v>
          </cell>
          <cell r="AB213">
            <v>375</v>
          </cell>
          <cell r="AC213">
            <v>1500</v>
          </cell>
          <cell r="AD213">
            <v>375</v>
          </cell>
          <cell r="AE213">
            <v>375</v>
          </cell>
          <cell r="AF213">
            <v>375</v>
          </cell>
          <cell r="AG213">
            <v>375</v>
          </cell>
          <cell r="AH213">
            <v>1500</v>
          </cell>
        </row>
        <row r="214">
          <cell r="A214" t="str">
            <v>Total Office Expenses - Other</v>
          </cell>
          <cell r="T214">
            <v>0</v>
          </cell>
          <cell r="U214">
            <v>0</v>
          </cell>
          <cell r="V214">
            <v>0</v>
          </cell>
          <cell r="W214">
            <v>1375</v>
          </cell>
          <cell r="X214">
            <v>1375</v>
          </cell>
          <cell r="Y214">
            <v>1375</v>
          </cell>
          <cell r="Z214">
            <v>1375</v>
          </cell>
          <cell r="AA214">
            <v>1375</v>
          </cell>
          <cell r="AB214">
            <v>1375</v>
          </cell>
          <cell r="AC214">
            <v>5500</v>
          </cell>
          <cell r="AD214">
            <v>1375</v>
          </cell>
          <cell r="AE214">
            <v>1375</v>
          </cell>
          <cell r="AF214">
            <v>1375</v>
          </cell>
          <cell r="AG214">
            <v>1375</v>
          </cell>
          <cell r="AH214">
            <v>5500</v>
          </cell>
        </row>
        <row r="216">
          <cell r="A216" t="str">
            <v>Other Expenses</v>
          </cell>
        </row>
        <row r="218">
          <cell r="A218" t="str">
            <v>Total Other Expenses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20">
          <cell r="A220" t="str">
            <v>Depreciation &amp; Amortization</v>
          </cell>
        </row>
        <row r="221">
          <cell r="B221" t="str">
            <v>Other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Total Office Expenses - Other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5">
          <cell r="A225" t="str">
            <v>CAPITAL EXPENSES</v>
          </cell>
        </row>
        <row r="227">
          <cell r="A227" t="str">
            <v>Capital Expenses - Furniture</v>
          </cell>
        </row>
        <row r="228">
          <cell r="B228" t="str">
            <v>Furniture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Total Capital Expenses - Furniture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1">
          <cell r="A231" t="str">
            <v>Capital Expenses - Hardware</v>
          </cell>
        </row>
        <row r="232">
          <cell r="B232" t="str">
            <v>Employee Upgrades</v>
          </cell>
          <cell r="T232">
            <v>0</v>
          </cell>
          <cell r="U232">
            <v>0</v>
          </cell>
          <cell r="V232">
            <v>0</v>
          </cell>
          <cell r="W232">
            <v>666.66666666666663</v>
          </cell>
          <cell r="X232">
            <v>666.66666666666663</v>
          </cell>
          <cell r="Y232">
            <v>666.66666666666663</v>
          </cell>
          <cell r="Z232">
            <v>666.66666666666663</v>
          </cell>
          <cell r="AA232">
            <v>666.66666666666663</v>
          </cell>
          <cell r="AB232">
            <v>666.66666666666663</v>
          </cell>
          <cell r="AC232">
            <v>2666.6666666666665</v>
          </cell>
          <cell r="AD232">
            <v>666.66666666666663</v>
          </cell>
          <cell r="AE232">
            <v>666.66666666666663</v>
          </cell>
          <cell r="AF232">
            <v>666.66666666666663</v>
          </cell>
          <cell r="AG232">
            <v>666.66666666666663</v>
          </cell>
          <cell r="AH232">
            <v>2666.6666666666665</v>
          </cell>
        </row>
        <row r="233">
          <cell r="A233" t="str">
            <v>Total Capital Expenses - Hardware</v>
          </cell>
          <cell r="T233">
            <v>0</v>
          </cell>
          <cell r="U233">
            <v>0</v>
          </cell>
          <cell r="V233">
            <v>0</v>
          </cell>
          <cell r="W233">
            <v>666.66666666666663</v>
          </cell>
          <cell r="X233">
            <v>666.66666666666663</v>
          </cell>
          <cell r="Y233">
            <v>666.66666666666663</v>
          </cell>
          <cell r="Z233">
            <v>666.66666666666663</v>
          </cell>
          <cell r="AA233">
            <v>666.66666666666663</v>
          </cell>
          <cell r="AB233">
            <v>666.66666666666663</v>
          </cell>
          <cell r="AC233">
            <v>2666.6666666666665</v>
          </cell>
          <cell r="AD233">
            <v>666.66666666666663</v>
          </cell>
          <cell r="AE233">
            <v>666.66666666666663</v>
          </cell>
          <cell r="AF233">
            <v>666.66666666666663</v>
          </cell>
          <cell r="AG233">
            <v>666.66666666666663</v>
          </cell>
          <cell r="AH233">
            <v>2666.6666666666665</v>
          </cell>
        </row>
        <row r="235">
          <cell r="A235" t="str">
            <v>Capital Expenses - Other</v>
          </cell>
        </row>
        <row r="236">
          <cell r="B236" t="str">
            <v>Other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Total Capital Expenses - Other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42">
          <cell r="A242" t="str">
            <v>MAJOR PROJECTS</v>
          </cell>
        </row>
        <row r="244">
          <cell r="B244" t="str">
            <v>Project 1</v>
          </cell>
          <cell r="T244" t="str">
            <v>Example Text Here</v>
          </cell>
        </row>
        <row r="245">
          <cell r="B245" t="str">
            <v>Project 2</v>
          </cell>
          <cell r="U245" t="str">
            <v>Something Important Starts Here</v>
          </cell>
        </row>
        <row r="246">
          <cell r="B246" t="str">
            <v>Project 3</v>
          </cell>
          <cell r="V246" t="str">
            <v>Something Else Here</v>
          </cell>
        </row>
        <row r="247">
          <cell r="B247" t="str">
            <v>Project 4</v>
          </cell>
          <cell r="V247" t="str">
            <v>Two things start this quarter</v>
          </cell>
        </row>
        <row r="248">
          <cell r="B248" t="str">
            <v>Project 5</v>
          </cell>
          <cell r="Y248" t="str">
            <v>Some project</v>
          </cell>
        </row>
        <row r="249">
          <cell r="B249" t="str">
            <v>Project 6</v>
          </cell>
        </row>
        <row r="250">
          <cell r="B250" t="str">
            <v>Project 7</v>
          </cell>
        </row>
        <row r="251">
          <cell r="B251" t="str">
            <v>Project 8</v>
          </cell>
        </row>
        <row r="252">
          <cell r="B252" t="str">
            <v>Project 9</v>
          </cell>
        </row>
        <row r="253">
          <cell r="B253" t="str">
            <v>Project 10</v>
          </cell>
        </row>
        <row r="254">
          <cell r="B254" t="str">
            <v>Project 11</v>
          </cell>
        </row>
        <row r="255">
          <cell r="B255" t="str">
            <v>Project 12</v>
          </cell>
        </row>
        <row r="256">
          <cell r="B256" t="str">
            <v>Project 13</v>
          </cell>
        </row>
        <row r="257">
          <cell r="B257" t="str">
            <v>Project 14</v>
          </cell>
        </row>
        <row r="258">
          <cell r="B258" t="str">
            <v>Project 15</v>
          </cell>
        </row>
        <row r="259">
          <cell r="B259" t="str">
            <v>Project 16</v>
          </cell>
        </row>
        <row r="260">
          <cell r="B260" t="str">
            <v>Project 17</v>
          </cell>
        </row>
        <row r="261">
          <cell r="B261" t="str">
            <v>Project 18</v>
          </cell>
        </row>
        <row r="262">
          <cell r="B262" t="str">
            <v>Project 19</v>
          </cell>
        </row>
        <row r="263">
          <cell r="B263" t="str">
            <v>Project 20</v>
          </cell>
        </row>
        <row r="266">
          <cell r="A266" t="str">
            <v>STAFFING</v>
          </cell>
        </row>
        <row r="268">
          <cell r="C268" t="str">
            <v>Name</v>
          </cell>
          <cell r="D268" t="str">
            <v>Position</v>
          </cell>
          <cell r="U268" t="str">
            <v>Salary</v>
          </cell>
          <cell r="V268" t="str">
            <v>Bonus</v>
          </cell>
        </row>
        <row r="270">
          <cell r="B270">
            <v>1</v>
          </cell>
          <cell r="C270" t="str">
            <v>Yaskin, David</v>
          </cell>
          <cell r="D270" t="str">
            <v>VP</v>
          </cell>
          <cell r="U270">
            <v>139700</v>
          </cell>
          <cell r="V270">
            <v>41910</v>
          </cell>
        </row>
        <row r="271">
          <cell r="B271">
            <v>2</v>
          </cell>
          <cell r="C271" t="str">
            <v>Lacy, Scott</v>
          </cell>
          <cell r="D271" t="str">
            <v>Sr. UI Designer</v>
          </cell>
          <cell r="U271">
            <v>81500</v>
          </cell>
          <cell r="V271">
            <v>2500</v>
          </cell>
        </row>
        <row r="272">
          <cell r="B272">
            <v>3</v>
          </cell>
          <cell r="C272" t="str">
            <v>West, Jennifer</v>
          </cell>
          <cell r="D272" t="str">
            <v>Product Manager</v>
          </cell>
          <cell r="U272">
            <v>81000</v>
          </cell>
          <cell r="V272">
            <v>12150</v>
          </cell>
        </row>
        <row r="273">
          <cell r="B273">
            <v>4</v>
          </cell>
          <cell r="C273" t="str">
            <v>Everhart, Deb</v>
          </cell>
          <cell r="D273" t="str">
            <v>Product Manager</v>
          </cell>
          <cell r="U273">
            <v>70200</v>
          </cell>
          <cell r="V273">
            <v>7000</v>
          </cell>
        </row>
        <row r="274">
          <cell r="B274">
            <v>5</v>
          </cell>
          <cell r="C274" t="str">
            <v>Draucker, Tom</v>
          </cell>
          <cell r="D274" t="str">
            <v>Assoc Product Manager</v>
          </cell>
          <cell r="U274">
            <v>63000</v>
          </cell>
          <cell r="V274">
            <v>0</v>
          </cell>
        </row>
        <row r="275">
          <cell r="B275">
            <v>6</v>
          </cell>
          <cell r="C275" t="str">
            <v>Corrigan, Eileen</v>
          </cell>
          <cell r="D275" t="str">
            <v>UI Designer</v>
          </cell>
          <cell r="U275">
            <v>52500</v>
          </cell>
          <cell r="V275">
            <v>5000</v>
          </cell>
        </row>
        <row r="278">
          <cell r="U278">
            <v>487900</v>
          </cell>
          <cell r="V278">
            <v>68560</v>
          </cell>
        </row>
        <row r="282">
          <cell r="D282" t="str">
            <v>Check</v>
          </cell>
        </row>
        <row r="283">
          <cell r="T283" t="str">
            <v>Salary</v>
          </cell>
          <cell r="U283">
            <v>5025</v>
          </cell>
        </row>
        <row r="284">
          <cell r="T284" t="str">
            <v>Bonus</v>
          </cell>
          <cell r="U284">
            <v>0</v>
          </cell>
        </row>
        <row r="287">
          <cell r="A287" t="str">
            <v>New Heads</v>
          </cell>
        </row>
        <row r="289">
          <cell r="C289" t="str">
            <v>Q1/02</v>
          </cell>
          <cell r="D289" t="str">
            <v>One promotion from Associate to Sr Associate</v>
          </cell>
          <cell r="Y289" t="str">
            <v>PM</v>
          </cell>
        </row>
        <row r="290">
          <cell r="D290" t="str">
            <v>One Associate resigns and is restaffed (recruiting fee)</v>
          </cell>
          <cell r="Y290" t="str">
            <v>NO recruiting fee below Dir.</v>
          </cell>
        </row>
        <row r="291">
          <cell r="C291" t="str">
            <v>Q2/02</v>
          </cell>
          <cell r="D291" t="str">
            <v>One promotion from Associate to Sr Associate</v>
          </cell>
          <cell r="Y291" t="str">
            <v>PM</v>
          </cell>
        </row>
        <row r="292">
          <cell r="D292" t="str">
            <v>One promotion from Manager to Director</v>
          </cell>
          <cell r="Y292" t="str">
            <v>PM</v>
          </cell>
        </row>
        <row r="293">
          <cell r="D293" t="str">
            <v>One Associate resigns and is restaffed (recruiting fee)</v>
          </cell>
          <cell r="Y293" t="str">
            <v>NO recruiting fee below Dir.</v>
          </cell>
        </row>
      </sheetData>
      <sheetData sheetId="32" refreshError="1"/>
      <sheetData sheetId="33" refreshError="1"/>
      <sheetData sheetId="34" refreshError="1">
        <row r="1">
          <cell r="A1" t="str">
            <v>Blackboard - C&amp;P Sales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C7" t="str">
            <v>Level 2 - Sr. Dir</v>
          </cell>
          <cell r="D7">
            <v>105000</v>
          </cell>
          <cell r="U7">
            <v>3</v>
          </cell>
          <cell r="V7">
            <v>3</v>
          </cell>
          <cell r="W7">
            <v>3</v>
          </cell>
          <cell r="X7">
            <v>3</v>
          </cell>
          <cell r="Y7">
            <v>3</v>
          </cell>
          <cell r="Z7">
            <v>3</v>
          </cell>
          <cell r="AA7">
            <v>3</v>
          </cell>
          <cell r="AB7">
            <v>3</v>
          </cell>
          <cell r="AC7">
            <v>3</v>
          </cell>
          <cell r="AD7">
            <v>3</v>
          </cell>
          <cell r="AE7">
            <v>3</v>
          </cell>
          <cell r="AF7">
            <v>3</v>
          </cell>
          <cell r="AG7">
            <v>3</v>
          </cell>
          <cell r="AH7">
            <v>3</v>
          </cell>
        </row>
        <row r="8">
          <cell r="C8" t="str">
            <v>Level 3 - Dir</v>
          </cell>
          <cell r="D8">
            <v>68000</v>
          </cell>
          <cell r="U8">
            <v>3</v>
          </cell>
          <cell r="V8">
            <v>3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3</v>
          </cell>
          <cell r="AF8">
            <v>3</v>
          </cell>
          <cell r="AG8">
            <v>3</v>
          </cell>
          <cell r="AH8">
            <v>3</v>
          </cell>
        </row>
        <row r="9">
          <cell r="C9" t="str">
            <v>Level 4 - Sr. Manager</v>
          </cell>
          <cell r="D9">
            <v>57000</v>
          </cell>
          <cell r="U9">
            <v>3</v>
          </cell>
          <cell r="V9">
            <v>3</v>
          </cell>
          <cell r="W9">
            <v>3</v>
          </cell>
          <cell r="X9">
            <v>3</v>
          </cell>
          <cell r="Y9">
            <v>4</v>
          </cell>
          <cell r="Z9">
            <v>4</v>
          </cell>
          <cell r="AA9">
            <v>4</v>
          </cell>
          <cell r="AB9">
            <v>4</v>
          </cell>
          <cell r="AC9">
            <v>4</v>
          </cell>
          <cell r="AD9">
            <v>6</v>
          </cell>
          <cell r="AE9">
            <v>8</v>
          </cell>
          <cell r="AF9">
            <v>10</v>
          </cell>
          <cell r="AG9">
            <v>12</v>
          </cell>
          <cell r="AH9">
            <v>12</v>
          </cell>
        </row>
        <row r="10">
          <cell r="C10" t="str">
            <v>Level 5 - Manager</v>
          </cell>
          <cell r="D10">
            <v>41000</v>
          </cell>
          <cell r="U10">
            <v>3</v>
          </cell>
          <cell r="V10">
            <v>4</v>
          </cell>
          <cell r="W10">
            <v>4</v>
          </cell>
          <cell r="X10">
            <v>4</v>
          </cell>
          <cell r="Y10">
            <v>4</v>
          </cell>
          <cell r="Z10">
            <v>4</v>
          </cell>
          <cell r="AA10">
            <v>4</v>
          </cell>
          <cell r="AB10">
            <v>4</v>
          </cell>
          <cell r="AC10">
            <v>4</v>
          </cell>
          <cell r="AD10">
            <v>4</v>
          </cell>
          <cell r="AE10">
            <v>4</v>
          </cell>
          <cell r="AF10">
            <v>4</v>
          </cell>
          <cell r="AG10">
            <v>4</v>
          </cell>
          <cell r="AH10">
            <v>4</v>
          </cell>
        </row>
        <row r="11">
          <cell r="C11" t="str">
            <v>Level 6 - Sr. Associate</v>
          </cell>
          <cell r="D11">
            <v>45000</v>
          </cell>
          <cell r="V11">
            <v>0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</row>
        <row r="12">
          <cell r="C12" t="str">
            <v>Level 7 - Associate</v>
          </cell>
          <cell r="D12">
            <v>37500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12</v>
          </cell>
          <cell r="V13">
            <v>13</v>
          </cell>
          <cell r="W13">
            <v>14</v>
          </cell>
          <cell r="X13">
            <v>14</v>
          </cell>
          <cell r="Y13">
            <v>15</v>
          </cell>
          <cell r="Z13">
            <v>15</v>
          </cell>
          <cell r="AA13">
            <v>15</v>
          </cell>
          <cell r="AB13">
            <v>15</v>
          </cell>
          <cell r="AC13">
            <v>15</v>
          </cell>
          <cell r="AD13">
            <v>17</v>
          </cell>
          <cell r="AE13">
            <v>19</v>
          </cell>
          <cell r="AF13">
            <v>21</v>
          </cell>
          <cell r="AG13">
            <v>23</v>
          </cell>
          <cell r="AH13">
            <v>23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V17">
            <v>0</v>
          </cell>
          <cell r="W17">
            <v>224750</v>
          </cell>
          <cell r="X17">
            <v>224750</v>
          </cell>
          <cell r="Y17">
            <v>250950</v>
          </cell>
          <cell r="Z17">
            <v>250950</v>
          </cell>
          <cell r="AA17">
            <v>250950</v>
          </cell>
          <cell r="AB17">
            <v>250950</v>
          </cell>
          <cell r="AC17">
            <v>1003800</v>
          </cell>
          <cell r="AD17">
            <v>294918.75</v>
          </cell>
          <cell r="AE17">
            <v>326340</v>
          </cell>
          <cell r="AF17">
            <v>357761.25</v>
          </cell>
          <cell r="AG17">
            <v>389182.5</v>
          </cell>
          <cell r="AH17">
            <v>1368202.5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181060</v>
          </cell>
          <cell r="X18">
            <v>181060</v>
          </cell>
          <cell r="Y18">
            <v>137672</v>
          </cell>
          <cell r="Z18">
            <v>212718</v>
          </cell>
          <cell r="AA18">
            <v>185170</v>
          </cell>
          <cell r="AB18">
            <v>215274.5</v>
          </cell>
          <cell r="AC18">
            <v>750834.5</v>
          </cell>
          <cell r="AD18">
            <v>185600.5</v>
          </cell>
          <cell r="AE18">
            <v>279232.21999999997</v>
          </cell>
          <cell r="AF18">
            <v>209283.63999999998</v>
          </cell>
          <cell r="AG18">
            <v>243041.22</v>
          </cell>
          <cell r="AH18">
            <v>917157.58</v>
          </cell>
        </row>
        <row r="19">
          <cell r="A19" t="str">
            <v>Bonus</v>
          </cell>
          <cell r="C19" t="str">
            <v>Bonus</v>
          </cell>
          <cell r="D19">
            <v>0.1707452725250278</v>
          </cell>
          <cell r="V19">
            <v>0</v>
          </cell>
          <cell r="W19">
            <v>38375</v>
          </cell>
          <cell r="X19">
            <v>38375</v>
          </cell>
          <cell r="Y19">
            <v>42848.526140155729</v>
          </cell>
          <cell r="Z19">
            <v>42848.526140155729</v>
          </cell>
          <cell r="AA19">
            <v>42848.526140155729</v>
          </cell>
          <cell r="AB19">
            <v>42848.526140155729</v>
          </cell>
          <cell r="AC19">
            <v>171394.10456062292</v>
          </cell>
          <cell r="AD19">
            <v>50355.98234149054</v>
          </cell>
          <cell r="AE19">
            <v>55721.012235817572</v>
          </cell>
          <cell r="AF19">
            <v>61086.042130144604</v>
          </cell>
          <cell r="AG19">
            <v>66451.072024471636</v>
          </cell>
          <cell r="AH19">
            <v>233614.10873192438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26970</v>
          </cell>
          <cell r="X20">
            <v>26970</v>
          </cell>
          <cell r="Y20">
            <v>30114</v>
          </cell>
          <cell r="Z20">
            <v>30114</v>
          </cell>
          <cell r="AA20">
            <v>30114</v>
          </cell>
          <cell r="AB20">
            <v>30114</v>
          </cell>
          <cell r="AC20">
            <v>120456</v>
          </cell>
          <cell r="AD20">
            <v>35390.25</v>
          </cell>
          <cell r="AE20">
            <v>39160.799999999996</v>
          </cell>
          <cell r="AF20">
            <v>42931.35</v>
          </cell>
          <cell r="AG20">
            <v>46701.9</v>
          </cell>
          <cell r="AH20">
            <v>164184.29999999999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471155</v>
          </cell>
          <cell r="X21">
            <v>471155</v>
          </cell>
          <cell r="Y21">
            <v>461584.52614015574</v>
          </cell>
          <cell r="Z21">
            <v>536630.52614015574</v>
          </cell>
          <cell r="AA21">
            <v>509082.52614015574</v>
          </cell>
          <cell r="AB21">
            <v>539187.02614015574</v>
          </cell>
          <cell r="AC21">
            <v>2046484.6045606229</v>
          </cell>
          <cell r="AD21">
            <v>566265.48234149057</v>
          </cell>
          <cell r="AE21">
            <v>700454.03223581763</v>
          </cell>
          <cell r="AF21">
            <v>671062.28213014465</v>
          </cell>
          <cell r="AG21">
            <v>745376.69202447159</v>
          </cell>
          <cell r="AH21">
            <v>2683158.4887319244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64500</v>
          </cell>
          <cell r="X23">
            <v>64500</v>
          </cell>
          <cell r="Y23">
            <v>64500</v>
          </cell>
          <cell r="Z23">
            <v>64500</v>
          </cell>
          <cell r="AA23">
            <v>64500</v>
          </cell>
          <cell r="AB23">
            <v>64500</v>
          </cell>
          <cell r="AC23">
            <v>258000</v>
          </cell>
          <cell r="AD23">
            <v>64500</v>
          </cell>
          <cell r="AE23">
            <v>64500</v>
          </cell>
          <cell r="AF23">
            <v>64500</v>
          </cell>
          <cell r="AG23">
            <v>64500</v>
          </cell>
          <cell r="AH23">
            <v>258000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62100</v>
          </cell>
          <cell r="X24">
            <v>62100</v>
          </cell>
          <cell r="Y24">
            <v>62100</v>
          </cell>
          <cell r="Z24">
            <v>62100</v>
          </cell>
          <cell r="AA24">
            <v>62100</v>
          </cell>
          <cell r="AB24">
            <v>62100</v>
          </cell>
          <cell r="AC24">
            <v>248400</v>
          </cell>
          <cell r="AD24">
            <v>62100</v>
          </cell>
          <cell r="AE24">
            <v>62100</v>
          </cell>
          <cell r="AF24">
            <v>62100</v>
          </cell>
          <cell r="AG24">
            <v>62100</v>
          </cell>
          <cell r="AH24">
            <v>248400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7500</v>
          </cell>
          <cell r="X25">
            <v>7500</v>
          </cell>
          <cell r="Y25">
            <v>7500</v>
          </cell>
          <cell r="Z25">
            <v>7500</v>
          </cell>
          <cell r="AA25">
            <v>7500</v>
          </cell>
          <cell r="AB25">
            <v>7500</v>
          </cell>
          <cell r="AC25">
            <v>30000</v>
          </cell>
          <cell r="AD25">
            <v>7500</v>
          </cell>
          <cell r="AE25">
            <v>7500</v>
          </cell>
          <cell r="AF25">
            <v>7500</v>
          </cell>
          <cell r="AG25">
            <v>7500</v>
          </cell>
          <cell r="AH25">
            <v>30000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20700</v>
          </cell>
          <cell r="X26">
            <v>20700</v>
          </cell>
          <cell r="Y26">
            <v>20700</v>
          </cell>
          <cell r="Z26">
            <v>20700</v>
          </cell>
          <cell r="AA26">
            <v>20700</v>
          </cell>
          <cell r="AB26">
            <v>20700</v>
          </cell>
          <cell r="AC26">
            <v>82800</v>
          </cell>
          <cell r="AD26">
            <v>20700</v>
          </cell>
          <cell r="AE26">
            <v>20700</v>
          </cell>
          <cell r="AF26">
            <v>20700</v>
          </cell>
          <cell r="AG26">
            <v>20700</v>
          </cell>
          <cell r="AH26">
            <v>82800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8280</v>
          </cell>
          <cell r="X27">
            <v>8280</v>
          </cell>
          <cell r="Y27">
            <v>8280</v>
          </cell>
          <cell r="Z27">
            <v>8280</v>
          </cell>
          <cell r="AA27">
            <v>8280</v>
          </cell>
          <cell r="AB27">
            <v>8280</v>
          </cell>
          <cell r="AC27">
            <v>33120</v>
          </cell>
          <cell r="AD27">
            <v>8280</v>
          </cell>
          <cell r="AE27">
            <v>8280</v>
          </cell>
          <cell r="AF27">
            <v>8280</v>
          </cell>
          <cell r="AG27">
            <v>8280</v>
          </cell>
          <cell r="AH27">
            <v>33120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163080</v>
          </cell>
          <cell r="X28">
            <v>163080</v>
          </cell>
          <cell r="Y28">
            <v>163080</v>
          </cell>
          <cell r="Z28">
            <v>163080</v>
          </cell>
          <cell r="AA28">
            <v>163080</v>
          </cell>
          <cell r="AB28">
            <v>163080</v>
          </cell>
          <cell r="AC28">
            <v>652320</v>
          </cell>
          <cell r="AD28">
            <v>163080</v>
          </cell>
          <cell r="AE28">
            <v>163080</v>
          </cell>
          <cell r="AF28">
            <v>163080</v>
          </cell>
          <cell r="AG28">
            <v>163080</v>
          </cell>
          <cell r="AH28">
            <v>652320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4000</v>
          </cell>
          <cell r="X30">
            <v>4000</v>
          </cell>
          <cell r="Y30">
            <v>4000</v>
          </cell>
          <cell r="Z30">
            <v>4000</v>
          </cell>
          <cell r="AA30">
            <v>4000</v>
          </cell>
          <cell r="AB30">
            <v>14000</v>
          </cell>
          <cell r="AC30">
            <v>26000</v>
          </cell>
          <cell r="AD30">
            <v>4000</v>
          </cell>
          <cell r="AE30">
            <v>4000</v>
          </cell>
          <cell r="AF30">
            <v>4000</v>
          </cell>
          <cell r="AG30">
            <v>14000</v>
          </cell>
          <cell r="AH30">
            <v>26000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30000</v>
          </cell>
          <cell r="X31">
            <v>30000</v>
          </cell>
          <cell r="Y31">
            <v>135000</v>
          </cell>
          <cell r="Z31">
            <v>145000</v>
          </cell>
          <cell r="AA31">
            <v>20000</v>
          </cell>
          <cell r="AB31">
            <v>20000</v>
          </cell>
          <cell r="AC31">
            <v>320000</v>
          </cell>
          <cell r="AD31">
            <v>20000</v>
          </cell>
          <cell r="AE31">
            <v>20000</v>
          </cell>
          <cell r="AF31">
            <v>20000</v>
          </cell>
          <cell r="AG31">
            <v>20000</v>
          </cell>
          <cell r="AH31">
            <v>80000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8000</v>
          </cell>
          <cell r="X43">
            <v>8000</v>
          </cell>
          <cell r="Y43">
            <v>8000</v>
          </cell>
          <cell r="Z43">
            <v>8000</v>
          </cell>
          <cell r="AA43">
            <v>8000</v>
          </cell>
          <cell r="AB43">
            <v>8000</v>
          </cell>
          <cell r="AC43">
            <v>32000</v>
          </cell>
          <cell r="AD43">
            <v>8000</v>
          </cell>
          <cell r="AE43">
            <v>8000</v>
          </cell>
          <cell r="AF43">
            <v>8000</v>
          </cell>
          <cell r="AG43">
            <v>8000</v>
          </cell>
          <cell r="AH43">
            <v>32000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2000</v>
          </cell>
          <cell r="X44">
            <v>2000</v>
          </cell>
          <cell r="Y44">
            <v>2000</v>
          </cell>
          <cell r="Z44">
            <v>2000</v>
          </cell>
          <cell r="AA44">
            <v>2000</v>
          </cell>
          <cell r="AB44">
            <v>2000</v>
          </cell>
          <cell r="AC44">
            <v>8000</v>
          </cell>
          <cell r="AD44">
            <v>2000</v>
          </cell>
          <cell r="AE44">
            <v>2000</v>
          </cell>
          <cell r="AF44">
            <v>2000</v>
          </cell>
          <cell r="AG44">
            <v>2000</v>
          </cell>
          <cell r="AH44">
            <v>8000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9000</v>
          </cell>
          <cell r="X46">
            <v>9000</v>
          </cell>
          <cell r="Y46">
            <v>9000</v>
          </cell>
          <cell r="Z46">
            <v>9000</v>
          </cell>
          <cell r="AA46">
            <v>9000</v>
          </cell>
          <cell r="AB46">
            <v>9000</v>
          </cell>
          <cell r="AC46">
            <v>36000</v>
          </cell>
          <cell r="AD46">
            <v>9000</v>
          </cell>
          <cell r="AE46">
            <v>9000</v>
          </cell>
          <cell r="AF46">
            <v>9000</v>
          </cell>
          <cell r="AG46">
            <v>9000</v>
          </cell>
          <cell r="AH46">
            <v>36000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2850</v>
          </cell>
          <cell r="X47">
            <v>2850</v>
          </cell>
          <cell r="Y47">
            <v>2850</v>
          </cell>
          <cell r="Z47">
            <v>2850</v>
          </cell>
          <cell r="AA47">
            <v>2850</v>
          </cell>
          <cell r="AB47">
            <v>2850</v>
          </cell>
          <cell r="AC47">
            <v>11400</v>
          </cell>
          <cell r="AD47">
            <v>2850</v>
          </cell>
          <cell r="AE47">
            <v>2850</v>
          </cell>
          <cell r="AF47">
            <v>2850</v>
          </cell>
          <cell r="AG47">
            <v>2850</v>
          </cell>
          <cell r="AH47">
            <v>11400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11850</v>
          </cell>
          <cell r="X50">
            <v>11850</v>
          </cell>
          <cell r="Y50">
            <v>11850</v>
          </cell>
          <cell r="Z50">
            <v>11850</v>
          </cell>
          <cell r="AA50">
            <v>11850</v>
          </cell>
          <cell r="AB50">
            <v>11850</v>
          </cell>
          <cell r="AC50">
            <v>47400</v>
          </cell>
          <cell r="AD50">
            <v>11850</v>
          </cell>
          <cell r="AE50">
            <v>11850</v>
          </cell>
          <cell r="AF50">
            <v>11850</v>
          </cell>
          <cell r="AG50">
            <v>11850</v>
          </cell>
          <cell r="AH50">
            <v>47400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2000</v>
          </cell>
          <cell r="X55">
            <v>2000</v>
          </cell>
          <cell r="Y55">
            <v>2000</v>
          </cell>
          <cell r="Z55">
            <v>2000</v>
          </cell>
          <cell r="AA55">
            <v>2000</v>
          </cell>
          <cell r="AB55">
            <v>2000</v>
          </cell>
          <cell r="AC55">
            <v>8000</v>
          </cell>
          <cell r="AD55">
            <v>2000</v>
          </cell>
          <cell r="AE55">
            <v>2000</v>
          </cell>
          <cell r="AF55">
            <v>2000</v>
          </cell>
          <cell r="AG55">
            <v>2000</v>
          </cell>
          <cell r="AH55">
            <v>8000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2000</v>
          </cell>
          <cell r="X56">
            <v>2000</v>
          </cell>
          <cell r="Y56">
            <v>2000</v>
          </cell>
          <cell r="Z56">
            <v>2000</v>
          </cell>
          <cell r="AA56">
            <v>2000</v>
          </cell>
          <cell r="AB56">
            <v>2000</v>
          </cell>
          <cell r="AC56">
            <v>8000</v>
          </cell>
          <cell r="AD56">
            <v>2000</v>
          </cell>
          <cell r="AE56">
            <v>2000</v>
          </cell>
          <cell r="AF56">
            <v>2000</v>
          </cell>
          <cell r="AG56">
            <v>2000</v>
          </cell>
          <cell r="AH56">
            <v>8000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692085</v>
          </cell>
          <cell r="X59">
            <v>692085</v>
          </cell>
          <cell r="Y59">
            <v>787514.52614015574</v>
          </cell>
          <cell r="Z59">
            <v>872560.52614015574</v>
          </cell>
          <cell r="AA59">
            <v>720012.52614015574</v>
          </cell>
          <cell r="AB59">
            <v>760117.02614015574</v>
          </cell>
          <cell r="AC59">
            <v>3140204.6045606229</v>
          </cell>
          <cell r="AD59">
            <v>777195.48234149057</v>
          </cell>
          <cell r="AE59">
            <v>911384.03223581763</v>
          </cell>
          <cell r="AF59">
            <v>881992.28213014465</v>
          </cell>
          <cell r="AG59">
            <v>966306.69202447159</v>
          </cell>
          <cell r="AH59">
            <v>3536878.4887319244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12</v>
          </cell>
          <cell r="V67">
            <v>13</v>
          </cell>
          <cell r="W67">
            <v>14</v>
          </cell>
          <cell r="X67">
            <v>14</v>
          </cell>
          <cell r="Y67">
            <v>15</v>
          </cell>
          <cell r="Z67">
            <v>15</v>
          </cell>
          <cell r="AA67">
            <v>15</v>
          </cell>
          <cell r="AB67">
            <v>15</v>
          </cell>
          <cell r="AC67">
            <v>15</v>
          </cell>
          <cell r="AD67">
            <v>17</v>
          </cell>
          <cell r="AE67">
            <v>19</v>
          </cell>
          <cell r="AF67">
            <v>21</v>
          </cell>
          <cell r="AG67">
            <v>23</v>
          </cell>
          <cell r="AH67">
            <v>23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471155</v>
          </cell>
          <cell r="X68">
            <v>471155</v>
          </cell>
          <cell r="Y68">
            <v>461584.52614015574</v>
          </cell>
          <cell r="Z68">
            <v>536630.52614015574</v>
          </cell>
          <cell r="AA68">
            <v>509082.52614015574</v>
          </cell>
          <cell r="AB68">
            <v>539187.02614015574</v>
          </cell>
          <cell r="AC68">
            <v>2046484.6045606229</v>
          </cell>
          <cell r="AD68">
            <v>566265.48234149057</v>
          </cell>
          <cell r="AE68">
            <v>700454.03223581763</v>
          </cell>
          <cell r="AF68">
            <v>671062.28213014465</v>
          </cell>
          <cell r="AG68">
            <v>745376.69202447159</v>
          </cell>
          <cell r="AH68">
            <v>2683158.4887319244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220930</v>
          </cell>
          <cell r="X69">
            <v>220930</v>
          </cell>
          <cell r="Y69">
            <v>325930</v>
          </cell>
          <cell r="Z69">
            <v>335930</v>
          </cell>
          <cell r="AA69">
            <v>210930</v>
          </cell>
          <cell r="AB69">
            <v>220930</v>
          </cell>
          <cell r="AC69">
            <v>1093720</v>
          </cell>
          <cell r="AD69">
            <v>210930</v>
          </cell>
          <cell r="AE69">
            <v>210930</v>
          </cell>
          <cell r="AF69">
            <v>210930</v>
          </cell>
          <cell r="AG69">
            <v>220930</v>
          </cell>
          <cell r="AH69">
            <v>853720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692085</v>
          </cell>
          <cell r="X71">
            <v>692085</v>
          </cell>
          <cell r="Y71">
            <v>787514.52614015574</v>
          </cell>
          <cell r="Z71">
            <v>872560.52614015574</v>
          </cell>
          <cell r="AA71">
            <v>720012.52614015574</v>
          </cell>
          <cell r="AB71">
            <v>760117.02614015574</v>
          </cell>
          <cell r="AC71">
            <v>3140204.6045606229</v>
          </cell>
          <cell r="AD71">
            <v>777195.48234149057</v>
          </cell>
          <cell r="AE71">
            <v>911384.03223581763</v>
          </cell>
          <cell r="AF71">
            <v>881992.28213014465</v>
          </cell>
          <cell r="AG71">
            <v>966306.69202447159</v>
          </cell>
          <cell r="AH71">
            <v>3536878.4887319244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1</v>
          </cell>
          <cell r="AD82">
            <v>2</v>
          </cell>
          <cell r="AE82">
            <v>2</v>
          </cell>
          <cell r="AF82">
            <v>2</v>
          </cell>
          <cell r="AG82">
            <v>2</v>
          </cell>
          <cell r="AH82">
            <v>8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1</v>
          </cell>
          <cell r="X84">
            <v>1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1</v>
          </cell>
          <cell r="W86">
            <v>1</v>
          </cell>
          <cell r="X86">
            <v>2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1</v>
          </cell>
          <cell r="AD86">
            <v>2</v>
          </cell>
          <cell r="AE86">
            <v>2</v>
          </cell>
          <cell r="AF86">
            <v>2</v>
          </cell>
          <cell r="AG86">
            <v>2</v>
          </cell>
          <cell r="AH86">
            <v>8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1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8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1</v>
          </cell>
          <cell r="W94">
            <v>0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1</v>
          </cell>
          <cell r="X95">
            <v>1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1</v>
          </cell>
          <cell r="W97">
            <v>1</v>
          </cell>
          <cell r="X97">
            <v>2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1</v>
          </cell>
          <cell r="AD97">
            <v>2</v>
          </cell>
          <cell r="AE97">
            <v>2</v>
          </cell>
          <cell r="AF97">
            <v>2</v>
          </cell>
          <cell r="AG97">
            <v>2</v>
          </cell>
          <cell r="AH97">
            <v>8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Commissions</v>
          </cell>
          <cell r="T123">
            <v>19</v>
          </cell>
          <cell r="U123">
            <v>20</v>
          </cell>
          <cell r="V123">
            <v>21</v>
          </cell>
          <cell r="W123">
            <v>22</v>
          </cell>
          <cell r="Y123">
            <v>24</v>
          </cell>
          <cell r="Z123">
            <v>25</v>
          </cell>
          <cell r="AA123">
            <v>26</v>
          </cell>
          <cell r="AB123">
            <v>27</v>
          </cell>
          <cell r="AD123">
            <v>29</v>
          </cell>
          <cell r="AE123">
            <v>30</v>
          </cell>
          <cell r="AF123">
            <v>31</v>
          </cell>
          <cell r="AG123">
            <v>32</v>
          </cell>
        </row>
        <row r="124">
          <cell r="B124" t="str">
            <v>New C&amp;P Sales</v>
          </cell>
          <cell r="W124">
            <v>1646600</v>
          </cell>
          <cell r="X124">
            <v>1646600</v>
          </cell>
          <cell r="Y124">
            <v>1373800</v>
          </cell>
          <cell r="Z124">
            <v>2091000</v>
          </cell>
          <cell r="AA124">
            <v>1711600</v>
          </cell>
          <cell r="AB124">
            <v>1904300</v>
          </cell>
          <cell r="AC124">
            <v>7080700</v>
          </cell>
          <cell r="AD124">
            <v>1721600</v>
          </cell>
          <cell r="AE124">
            <v>2575400</v>
          </cell>
          <cell r="AF124">
            <v>1913800</v>
          </cell>
          <cell r="AG124">
            <v>2202600</v>
          </cell>
          <cell r="AH124">
            <v>8413400</v>
          </cell>
        </row>
        <row r="125">
          <cell r="B125" t="str">
            <v>Renewals</v>
          </cell>
          <cell r="W125">
            <v>410000</v>
          </cell>
          <cell r="X125">
            <v>410000</v>
          </cell>
          <cell r="Y125">
            <v>701500</v>
          </cell>
          <cell r="Z125">
            <v>1226400</v>
          </cell>
          <cell r="AA125">
            <v>1128400</v>
          </cell>
          <cell r="AB125">
            <v>1718300</v>
          </cell>
          <cell r="AC125">
            <v>4774600</v>
          </cell>
          <cell r="AD125">
            <v>1469900</v>
          </cell>
          <cell r="AE125">
            <v>2469230</v>
          </cell>
          <cell r="AF125">
            <v>2113280</v>
          </cell>
          <cell r="AG125">
            <v>2816185</v>
          </cell>
          <cell r="AH125">
            <v>8868595</v>
          </cell>
        </row>
        <row r="126">
          <cell r="C126" t="str">
            <v>Total C&amp;P Sales</v>
          </cell>
          <cell r="W126">
            <v>2056600</v>
          </cell>
          <cell r="X126">
            <v>2056600</v>
          </cell>
          <cell r="Y126">
            <v>2075300</v>
          </cell>
          <cell r="Z126">
            <v>3317400</v>
          </cell>
          <cell r="AA126">
            <v>2840000</v>
          </cell>
          <cell r="AB126">
            <v>3622600</v>
          </cell>
          <cell r="AC126">
            <v>11855300</v>
          </cell>
          <cell r="AD126">
            <v>3191500</v>
          </cell>
          <cell r="AE126">
            <v>5044630</v>
          </cell>
          <cell r="AF126">
            <v>4027080</v>
          </cell>
          <cell r="AG126">
            <v>5018785</v>
          </cell>
          <cell r="AH126">
            <v>17281995</v>
          </cell>
        </row>
        <row r="128">
          <cell r="B128" t="str">
            <v>New Sales Commission %</v>
          </cell>
          <cell r="W128">
            <v>0.1</v>
          </cell>
          <cell r="X128">
            <v>0.1</v>
          </cell>
          <cell r="Y128">
            <v>0.09</v>
          </cell>
          <cell r="Z128">
            <v>0.09</v>
          </cell>
          <cell r="AA128">
            <v>9.5000000000000001E-2</v>
          </cell>
          <cell r="AB128">
            <v>9.5000000000000001E-2</v>
          </cell>
          <cell r="AC128">
            <v>9.2553349245131131E-2</v>
          </cell>
          <cell r="AD128">
            <v>9.5000000000000001E-2</v>
          </cell>
          <cell r="AE128">
            <v>9.5000000000000001E-2</v>
          </cell>
          <cell r="AF128">
            <v>9.5000000000000001E-2</v>
          </cell>
          <cell r="AG128">
            <v>9.5000000000000001E-2</v>
          </cell>
          <cell r="AH128">
            <v>9.5000000000000001E-2</v>
          </cell>
        </row>
        <row r="129">
          <cell r="B129" t="str">
            <v>Renewal Sales Commission %</v>
          </cell>
          <cell r="W129">
            <v>0.04</v>
          </cell>
          <cell r="X129">
            <v>0.04</v>
          </cell>
          <cell r="Y129">
            <v>0.02</v>
          </cell>
          <cell r="Z129">
            <v>0.02</v>
          </cell>
          <cell r="AA129">
            <v>0.02</v>
          </cell>
          <cell r="AB129">
            <v>0.02</v>
          </cell>
          <cell r="AC129">
            <v>0.02</v>
          </cell>
          <cell r="AD129">
            <v>1.4999999999999999E-2</v>
          </cell>
          <cell r="AE129">
            <v>1.3999999999999999E-2</v>
          </cell>
          <cell r="AF129">
            <v>1.2999999999999998E-2</v>
          </cell>
          <cell r="AG129">
            <v>1.1999999999999997E-2</v>
          </cell>
          <cell r="AH129">
            <v>1.3292362544461664E-2</v>
          </cell>
        </row>
        <row r="130">
          <cell r="B130" t="str">
            <v>Total Sales Commission %</v>
          </cell>
          <cell r="W130">
            <v>8.8038510162403966E-2</v>
          </cell>
          <cell r="X130">
            <v>8.8038510162403966E-2</v>
          </cell>
          <cell r="Y130">
            <v>8.8038510162403966E-2</v>
          </cell>
          <cell r="Z130">
            <v>8.8038510162403966E-2</v>
          </cell>
          <cell r="AA130">
            <v>8.8038510162403966E-2</v>
          </cell>
          <cell r="AB130">
            <v>8.8038510162403966E-2</v>
          </cell>
          <cell r="AC130">
            <v>6.333323492446416E-2</v>
          </cell>
          <cell r="AD130">
            <v>8.8038510162403966E-2</v>
          </cell>
          <cell r="AE130">
            <v>8.8038510162403966E-2</v>
          </cell>
          <cell r="AF130">
            <v>8.8038510162403966E-2</v>
          </cell>
          <cell r="AG130">
            <v>8.8038510162403966E-2</v>
          </cell>
          <cell r="AH130">
            <v>5.3070121823319584E-2</v>
          </cell>
        </row>
        <row r="132">
          <cell r="B132" t="str">
            <v>New C&amp;P Sales Commission</v>
          </cell>
          <cell r="W132">
            <v>164660</v>
          </cell>
          <cell r="X132">
            <v>164660</v>
          </cell>
          <cell r="Y132">
            <v>123642</v>
          </cell>
          <cell r="Z132">
            <v>188190</v>
          </cell>
          <cell r="AA132">
            <v>162602</v>
          </cell>
          <cell r="AB132">
            <v>180908.5</v>
          </cell>
          <cell r="AC132">
            <v>655342.5</v>
          </cell>
          <cell r="AD132">
            <v>163552</v>
          </cell>
          <cell r="AE132">
            <v>244663</v>
          </cell>
          <cell r="AF132">
            <v>181811</v>
          </cell>
          <cell r="AG132">
            <v>209247</v>
          </cell>
          <cell r="AH132">
            <v>799273</v>
          </cell>
        </row>
        <row r="133">
          <cell r="B133" t="str">
            <v>Renewal Sales Commission</v>
          </cell>
          <cell r="W133">
            <v>16400</v>
          </cell>
          <cell r="X133">
            <v>16400</v>
          </cell>
          <cell r="Y133">
            <v>14030</v>
          </cell>
          <cell r="Z133">
            <v>24528</v>
          </cell>
          <cell r="AA133">
            <v>22568</v>
          </cell>
          <cell r="AB133">
            <v>34366</v>
          </cell>
          <cell r="AC133">
            <v>95492</v>
          </cell>
          <cell r="AD133">
            <v>22048.5</v>
          </cell>
          <cell r="AE133">
            <v>34569.219999999994</v>
          </cell>
          <cell r="AF133">
            <v>27472.639999999996</v>
          </cell>
          <cell r="AG133">
            <v>33794.219999999994</v>
          </cell>
          <cell r="AH133">
            <v>117884.57999999999</v>
          </cell>
        </row>
        <row r="134">
          <cell r="C134" t="str">
            <v>Total Sales Commission</v>
          </cell>
          <cell r="W134">
            <v>181060</v>
          </cell>
          <cell r="X134">
            <v>181060</v>
          </cell>
          <cell r="Y134">
            <v>137672</v>
          </cell>
          <cell r="Z134">
            <v>212718</v>
          </cell>
          <cell r="AA134">
            <v>185170</v>
          </cell>
          <cell r="AB134">
            <v>215274.5</v>
          </cell>
          <cell r="AC134">
            <v>750834.5</v>
          </cell>
          <cell r="AD134">
            <v>185600.5</v>
          </cell>
          <cell r="AE134">
            <v>279232.21999999997</v>
          </cell>
          <cell r="AF134">
            <v>209283.63999999998</v>
          </cell>
          <cell r="AG134">
            <v>243041.22</v>
          </cell>
          <cell r="AH134">
            <v>917157.58</v>
          </cell>
        </row>
        <row r="136">
          <cell r="A136" t="str">
            <v>Travel</v>
          </cell>
        </row>
        <row r="137">
          <cell r="B137" t="str">
            <v>Employees by Travel Frequency</v>
          </cell>
        </row>
        <row r="138">
          <cell r="C138" t="str">
            <v>High (Exp. Airfare, long trips, entertainment)</v>
          </cell>
          <cell r="V138">
            <v>5</v>
          </cell>
          <cell r="W138">
            <v>5</v>
          </cell>
          <cell r="Y138">
            <v>5</v>
          </cell>
          <cell r="Z138">
            <v>5</v>
          </cell>
          <cell r="AA138">
            <v>5</v>
          </cell>
          <cell r="AB138">
            <v>5</v>
          </cell>
          <cell r="AD138">
            <v>5</v>
          </cell>
          <cell r="AE138">
            <v>5</v>
          </cell>
          <cell r="AF138">
            <v>5</v>
          </cell>
          <cell r="AG138">
            <v>5</v>
          </cell>
        </row>
        <row r="139">
          <cell r="C139" t="str">
            <v>Medium (Train travel, 60% of the Time)</v>
          </cell>
          <cell r="V139">
            <v>6</v>
          </cell>
          <cell r="W139">
            <v>6</v>
          </cell>
          <cell r="Y139">
            <v>6</v>
          </cell>
          <cell r="Z139">
            <v>6</v>
          </cell>
          <cell r="AA139">
            <v>6</v>
          </cell>
          <cell r="AB139">
            <v>6</v>
          </cell>
          <cell r="AD139">
            <v>6</v>
          </cell>
          <cell r="AE139">
            <v>6</v>
          </cell>
          <cell r="AF139">
            <v>6</v>
          </cell>
          <cell r="AG139">
            <v>6</v>
          </cell>
        </row>
        <row r="140">
          <cell r="C140" t="str">
            <v>Low</v>
          </cell>
          <cell r="V140">
            <v>3</v>
          </cell>
          <cell r="W140">
            <v>3</v>
          </cell>
          <cell r="Y140">
            <v>3</v>
          </cell>
          <cell r="Z140">
            <v>3</v>
          </cell>
          <cell r="AA140">
            <v>3</v>
          </cell>
          <cell r="AB140">
            <v>3</v>
          </cell>
          <cell r="AD140">
            <v>3</v>
          </cell>
          <cell r="AE140">
            <v>3</v>
          </cell>
          <cell r="AF140">
            <v>3</v>
          </cell>
          <cell r="AG140">
            <v>3</v>
          </cell>
        </row>
        <row r="142">
          <cell r="B142" t="str">
            <v>Trips per Quarter</v>
          </cell>
        </row>
        <row r="143">
          <cell r="C143" t="str">
            <v xml:space="preserve">High </v>
          </cell>
          <cell r="V143">
            <v>6</v>
          </cell>
          <cell r="W143">
            <v>6</v>
          </cell>
          <cell r="Y143">
            <v>6</v>
          </cell>
          <cell r="Z143">
            <v>6</v>
          </cell>
          <cell r="AA143">
            <v>6</v>
          </cell>
          <cell r="AB143">
            <v>6</v>
          </cell>
          <cell r="AD143">
            <v>6</v>
          </cell>
          <cell r="AE143">
            <v>6</v>
          </cell>
          <cell r="AF143">
            <v>6</v>
          </cell>
          <cell r="AG143">
            <v>6</v>
          </cell>
        </row>
        <row r="144">
          <cell r="C144" t="str">
            <v xml:space="preserve">Medium </v>
          </cell>
          <cell r="V144">
            <v>13</v>
          </cell>
          <cell r="W144">
            <v>13</v>
          </cell>
          <cell r="Y144">
            <v>13</v>
          </cell>
          <cell r="Z144">
            <v>13</v>
          </cell>
          <cell r="AA144">
            <v>13</v>
          </cell>
          <cell r="AB144">
            <v>13</v>
          </cell>
          <cell r="AD144">
            <v>13</v>
          </cell>
          <cell r="AE144">
            <v>13</v>
          </cell>
          <cell r="AF144">
            <v>13</v>
          </cell>
          <cell r="AG144">
            <v>13</v>
          </cell>
        </row>
        <row r="145">
          <cell r="C145" t="str">
            <v>Low</v>
          </cell>
          <cell r="V145">
            <v>0</v>
          </cell>
          <cell r="W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</row>
        <row r="147">
          <cell r="B147" t="str">
            <v>Days per Trip</v>
          </cell>
        </row>
        <row r="148">
          <cell r="C148" t="str">
            <v>High</v>
          </cell>
          <cell r="V148">
            <v>6</v>
          </cell>
          <cell r="W148">
            <v>6</v>
          </cell>
          <cell r="Y148">
            <v>6</v>
          </cell>
          <cell r="Z148">
            <v>6</v>
          </cell>
          <cell r="AA148">
            <v>6</v>
          </cell>
          <cell r="AB148">
            <v>6</v>
          </cell>
          <cell r="AD148">
            <v>6</v>
          </cell>
          <cell r="AE148">
            <v>6</v>
          </cell>
          <cell r="AF148">
            <v>6</v>
          </cell>
          <cell r="AG148">
            <v>6</v>
          </cell>
        </row>
        <row r="149">
          <cell r="C149" t="str">
            <v xml:space="preserve">Medium </v>
          </cell>
          <cell r="V149">
            <v>3</v>
          </cell>
          <cell r="W149">
            <v>3</v>
          </cell>
          <cell r="Y149">
            <v>3</v>
          </cell>
          <cell r="Z149">
            <v>3</v>
          </cell>
          <cell r="AA149">
            <v>3</v>
          </cell>
          <cell r="AB149">
            <v>3</v>
          </cell>
          <cell r="AD149">
            <v>3</v>
          </cell>
          <cell r="AE149">
            <v>3</v>
          </cell>
          <cell r="AF149">
            <v>3</v>
          </cell>
          <cell r="AG149">
            <v>3</v>
          </cell>
        </row>
        <row r="150">
          <cell r="C150" t="str">
            <v>Low</v>
          </cell>
          <cell r="V150">
            <v>0</v>
          </cell>
          <cell r="W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2">
          <cell r="C152" t="str">
            <v>Conference Trips</v>
          </cell>
          <cell r="D152" t="str">
            <v>Conference Trips</v>
          </cell>
        </row>
        <row r="153">
          <cell r="C153" t="str">
            <v>Training Trips</v>
          </cell>
          <cell r="D153" t="str">
            <v>Training Trips</v>
          </cell>
          <cell r="Y153">
            <v>2</v>
          </cell>
          <cell r="Z153">
            <v>2</v>
          </cell>
          <cell r="AA153">
            <v>2</v>
          </cell>
          <cell r="AB153">
            <v>2</v>
          </cell>
        </row>
        <row r="154">
          <cell r="C154" t="str">
            <v>Sales Meeting Trips</v>
          </cell>
          <cell r="W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</row>
        <row r="156">
          <cell r="B156" t="str">
            <v>Cost of Air Travel per Person per Trip</v>
          </cell>
          <cell r="W156">
            <v>1500</v>
          </cell>
          <cell r="X156">
            <v>375</v>
          </cell>
          <cell r="Y156">
            <v>1500</v>
          </cell>
          <cell r="Z156">
            <v>1500</v>
          </cell>
          <cell r="AA156">
            <v>1500</v>
          </cell>
          <cell r="AB156">
            <v>1500</v>
          </cell>
          <cell r="AC156">
            <v>1500</v>
          </cell>
          <cell r="AD156">
            <v>1500</v>
          </cell>
          <cell r="AE156">
            <v>1500</v>
          </cell>
          <cell r="AF156">
            <v>1500</v>
          </cell>
          <cell r="AG156">
            <v>1500</v>
          </cell>
          <cell r="AH156">
            <v>1500</v>
          </cell>
        </row>
        <row r="157">
          <cell r="B157" t="str">
            <v>Cost of Train Travel per Person per Trip</v>
          </cell>
          <cell r="W157">
            <v>250</v>
          </cell>
          <cell r="X157">
            <v>62.5</v>
          </cell>
          <cell r="Y157">
            <v>250</v>
          </cell>
          <cell r="Z157">
            <v>250</v>
          </cell>
          <cell r="AA157">
            <v>250</v>
          </cell>
          <cell r="AB157">
            <v>250</v>
          </cell>
          <cell r="AC157">
            <v>250</v>
          </cell>
          <cell r="AD157">
            <v>250</v>
          </cell>
          <cell r="AE157">
            <v>250</v>
          </cell>
          <cell r="AF157">
            <v>250</v>
          </cell>
          <cell r="AG157">
            <v>250</v>
          </cell>
          <cell r="AH157">
            <v>250</v>
          </cell>
        </row>
        <row r="158">
          <cell r="B158" t="str">
            <v>Cost of Lodging per Night</v>
          </cell>
          <cell r="W158">
            <v>150</v>
          </cell>
          <cell r="X158">
            <v>37.5</v>
          </cell>
          <cell r="Y158">
            <v>150</v>
          </cell>
          <cell r="Z158">
            <v>150</v>
          </cell>
          <cell r="AA158">
            <v>150</v>
          </cell>
          <cell r="AB158">
            <v>150</v>
          </cell>
          <cell r="AC158">
            <v>150</v>
          </cell>
          <cell r="AD158">
            <v>150</v>
          </cell>
          <cell r="AE158">
            <v>150</v>
          </cell>
          <cell r="AF158">
            <v>150</v>
          </cell>
          <cell r="AG158">
            <v>150</v>
          </cell>
          <cell r="AH158">
            <v>150</v>
          </cell>
        </row>
        <row r="159">
          <cell r="B159" t="str">
            <v>Cost of Entertainment per Person per Trip</v>
          </cell>
          <cell r="W159">
            <v>500</v>
          </cell>
          <cell r="X159">
            <v>125</v>
          </cell>
          <cell r="Y159">
            <v>500</v>
          </cell>
          <cell r="Z159">
            <v>500</v>
          </cell>
          <cell r="AA159">
            <v>500</v>
          </cell>
          <cell r="AB159">
            <v>500</v>
          </cell>
          <cell r="AC159">
            <v>500</v>
          </cell>
          <cell r="AD159">
            <v>500</v>
          </cell>
          <cell r="AE159">
            <v>500</v>
          </cell>
          <cell r="AF159">
            <v>500</v>
          </cell>
          <cell r="AG159">
            <v>500</v>
          </cell>
          <cell r="AH159">
            <v>500</v>
          </cell>
        </row>
        <row r="160">
          <cell r="B160" t="str">
            <v>Cost of Meals per Person per Night</v>
          </cell>
          <cell r="W160">
            <v>50</v>
          </cell>
          <cell r="X160">
            <v>12.5</v>
          </cell>
          <cell r="Y160">
            <v>50</v>
          </cell>
          <cell r="Z160">
            <v>50</v>
          </cell>
          <cell r="AA160">
            <v>50</v>
          </cell>
          <cell r="AB160">
            <v>50</v>
          </cell>
          <cell r="AC160">
            <v>50</v>
          </cell>
          <cell r="AD160">
            <v>50</v>
          </cell>
          <cell r="AE160">
            <v>50</v>
          </cell>
          <cell r="AF160">
            <v>50</v>
          </cell>
          <cell r="AG160">
            <v>50</v>
          </cell>
          <cell r="AH160">
            <v>50</v>
          </cell>
        </row>
        <row r="161">
          <cell r="B161" t="str">
            <v>Cost of Other per Person per Trip</v>
          </cell>
          <cell r="W161">
            <v>20</v>
          </cell>
          <cell r="X161">
            <v>5</v>
          </cell>
          <cell r="Y161">
            <v>20</v>
          </cell>
          <cell r="Z161">
            <v>20</v>
          </cell>
          <cell r="AA161">
            <v>20</v>
          </cell>
          <cell r="AB161">
            <v>20</v>
          </cell>
          <cell r="AC161">
            <v>20</v>
          </cell>
          <cell r="AD161">
            <v>20</v>
          </cell>
          <cell r="AE161">
            <v>20</v>
          </cell>
          <cell r="AF161">
            <v>20</v>
          </cell>
          <cell r="AG161">
            <v>20</v>
          </cell>
          <cell r="AH161">
            <v>20</v>
          </cell>
        </row>
        <row r="163">
          <cell r="B163" t="str">
            <v>Travel</v>
          </cell>
          <cell r="V163">
            <v>0</v>
          </cell>
          <cell r="W163">
            <v>64500</v>
          </cell>
          <cell r="X163">
            <v>64500</v>
          </cell>
          <cell r="Y163">
            <v>64500</v>
          </cell>
          <cell r="Z163">
            <v>64500</v>
          </cell>
          <cell r="AA163">
            <v>64500</v>
          </cell>
          <cell r="AB163">
            <v>64500</v>
          </cell>
          <cell r="AC163">
            <v>258000</v>
          </cell>
          <cell r="AD163">
            <v>64500</v>
          </cell>
          <cell r="AE163">
            <v>64500</v>
          </cell>
          <cell r="AF163">
            <v>64500</v>
          </cell>
          <cell r="AG163">
            <v>64500</v>
          </cell>
          <cell r="AH163">
            <v>258000</v>
          </cell>
        </row>
        <row r="164">
          <cell r="B164" t="str">
            <v>Lodging</v>
          </cell>
          <cell r="T164">
            <v>0</v>
          </cell>
          <cell r="U164">
            <v>0</v>
          </cell>
          <cell r="V164">
            <v>0</v>
          </cell>
          <cell r="W164">
            <v>62100</v>
          </cell>
          <cell r="X164">
            <v>62100</v>
          </cell>
          <cell r="Y164">
            <v>62100</v>
          </cell>
          <cell r="Z164">
            <v>62100</v>
          </cell>
          <cell r="AA164">
            <v>62100</v>
          </cell>
          <cell r="AB164">
            <v>62100</v>
          </cell>
          <cell r="AC164">
            <v>248400</v>
          </cell>
          <cell r="AD164">
            <v>62100</v>
          </cell>
          <cell r="AE164">
            <v>62100</v>
          </cell>
          <cell r="AF164">
            <v>62100</v>
          </cell>
          <cell r="AG164">
            <v>62100</v>
          </cell>
          <cell r="AH164">
            <v>248400</v>
          </cell>
        </row>
        <row r="165">
          <cell r="B165" t="str">
            <v>Entertainment</v>
          </cell>
          <cell r="T165">
            <v>0</v>
          </cell>
          <cell r="U165">
            <v>0</v>
          </cell>
          <cell r="V165">
            <v>0</v>
          </cell>
          <cell r="W165">
            <v>7500</v>
          </cell>
          <cell r="X165">
            <v>7500</v>
          </cell>
          <cell r="Y165">
            <v>7500</v>
          </cell>
          <cell r="Z165">
            <v>7500</v>
          </cell>
          <cell r="AA165">
            <v>7500</v>
          </cell>
          <cell r="AB165">
            <v>7500</v>
          </cell>
          <cell r="AC165">
            <v>30000</v>
          </cell>
          <cell r="AD165">
            <v>7500</v>
          </cell>
          <cell r="AE165">
            <v>7500</v>
          </cell>
          <cell r="AF165">
            <v>7500</v>
          </cell>
          <cell r="AG165">
            <v>7500</v>
          </cell>
          <cell r="AH165">
            <v>30000</v>
          </cell>
        </row>
        <row r="166">
          <cell r="B166" t="str">
            <v>Meals</v>
          </cell>
          <cell r="T166">
            <v>0</v>
          </cell>
          <cell r="U166">
            <v>0</v>
          </cell>
          <cell r="V166">
            <v>0</v>
          </cell>
          <cell r="W166">
            <v>20700</v>
          </cell>
          <cell r="X166">
            <v>20700</v>
          </cell>
          <cell r="Y166">
            <v>20700</v>
          </cell>
          <cell r="Z166">
            <v>20700</v>
          </cell>
          <cell r="AA166">
            <v>20700</v>
          </cell>
          <cell r="AB166">
            <v>20700</v>
          </cell>
          <cell r="AC166">
            <v>82800</v>
          </cell>
          <cell r="AD166">
            <v>20700</v>
          </cell>
          <cell r="AE166">
            <v>20700</v>
          </cell>
          <cell r="AF166">
            <v>20700</v>
          </cell>
          <cell r="AG166">
            <v>20700</v>
          </cell>
          <cell r="AH166">
            <v>82800</v>
          </cell>
        </row>
        <row r="167">
          <cell r="B167" t="str">
            <v>Other</v>
          </cell>
          <cell r="T167">
            <v>0</v>
          </cell>
          <cell r="U167">
            <v>0</v>
          </cell>
          <cell r="V167">
            <v>0</v>
          </cell>
          <cell r="W167">
            <v>8280</v>
          </cell>
          <cell r="X167">
            <v>8280</v>
          </cell>
          <cell r="Y167">
            <v>8280</v>
          </cell>
          <cell r="Z167">
            <v>8280</v>
          </cell>
          <cell r="AA167">
            <v>8280</v>
          </cell>
          <cell r="AB167">
            <v>8280</v>
          </cell>
          <cell r="AC167">
            <v>33120</v>
          </cell>
          <cell r="AD167">
            <v>8280</v>
          </cell>
          <cell r="AE167">
            <v>8280</v>
          </cell>
          <cell r="AF167">
            <v>8280</v>
          </cell>
          <cell r="AG167">
            <v>8280</v>
          </cell>
          <cell r="AH167">
            <v>33120</v>
          </cell>
        </row>
        <row r="168">
          <cell r="B168" t="str">
            <v xml:space="preserve">Sales Meeting </v>
          </cell>
          <cell r="W168">
            <v>0</v>
          </cell>
          <cell r="X168">
            <v>0</v>
          </cell>
          <cell r="Y168">
            <v>15000</v>
          </cell>
          <cell r="AC168">
            <v>15000</v>
          </cell>
          <cell r="AD168">
            <v>15000</v>
          </cell>
          <cell r="AH168">
            <v>15000</v>
          </cell>
        </row>
        <row r="169">
          <cell r="A169" t="str">
            <v>Total Travel</v>
          </cell>
          <cell r="T169">
            <v>0</v>
          </cell>
          <cell r="U169">
            <v>0</v>
          </cell>
          <cell r="V169">
            <v>0</v>
          </cell>
          <cell r="W169">
            <v>163080</v>
          </cell>
          <cell r="X169">
            <v>163080</v>
          </cell>
          <cell r="Y169">
            <v>178080</v>
          </cell>
          <cell r="Z169">
            <v>163080</v>
          </cell>
          <cell r="AA169">
            <v>163080</v>
          </cell>
          <cell r="AB169">
            <v>163080</v>
          </cell>
          <cell r="AC169">
            <v>667320</v>
          </cell>
          <cell r="AD169">
            <v>178080</v>
          </cell>
          <cell r="AE169">
            <v>163080</v>
          </cell>
          <cell r="AF169">
            <v>163080</v>
          </cell>
          <cell r="AG169">
            <v>163080</v>
          </cell>
          <cell r="AH169">
            <v>667320</v>
          </cell>
        </row>
        <row r="171">
          <cell r="A171" t="str">
            <v>Travel Notes</v>
          </cell>
        </row>
        <row r="173">
          <cell r="B173" t="str">
            <v>(1)  Annual Sales Meetings - 45 people traveling to PHX</v>
          </cell>
        </row>
        <row r="175">
          <cell r="A175" t="str">
            <v>Meetings</v>
          </cell>
        </row>
        <row r="176">
          <cell r="B176" t="str">
            <v>Meeting Rooms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</row>
        <row r="177">
          <cell r="B177" t="str">
            <v>Catering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</row>
        <row r="178">
          <cell r="B178" t="str">
            <v>Award Dinner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</row>
        <row r="179">
          <cell r="B179" t="str">
            <v>Quarterly Awards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 t="str">
            <v>Total Meetings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2">
          <cell r="A182" t="str">
            <v>Meetings Notes</v>
          </cell>
        </row>
        <row r="184">
          <cell r="B184" t="str">
            <v>(1)  Annual Sales Meetings - $5000 for rewards in 1st quarter</v>
          </cell>
        </row>
        <row r="185">
          <cell r="B185" t="str">
            <v>TT Note: I changed 3Q 2001 to match b/c didn't know what difference was</v>
          </cell>
        </row>
        <row r="187">
          <cell r="A187" t="str">
            <v>Training</v>
          </cell>
        </row>
        <row r="188">
          <cell r="B188" t="str">
            <v>Courses per Quarter</v>
          </cell>
          <cell r="W188">
            <v>2</v>
          </cell>
          <cell r="Y188">
            <v>2</v>
          </cell>
          <cell r="Z188">
            <v>2</v>
          </cell>
          <cell r="AA188">
            <v>2</v>
          </cell>
          <cell r="AB188">
            <v>2</v>
          </cell>
          <cell r="AD188">
            <v>2</v>
          </cell>
          <cell r="AE188">
            <v>2</v>
          </cell>
          <cell r="AF188">
            <v>2</v>
          </cell>
          <cell r="AG188">
            <v>2</v>
          </cell>
        </row>
        <row r="189">
          <cell r="B189" t="str">
            <v>Cost per Course</v>
          </cell>
          <cell r="T189">
            <v>2000</v>
          </cell>
          <cell r="U189">
            <v>2000</v>
          </cell>
          <cell r="V189">
            <v>2000</v>
          </cell>
          <cell r="W189">
            <v>2000</v>
          </cell>
          <cell r="Y189">
            <v>2000</v>
          </cell>
          <cell r="Z189">
            <v>2000</v>
          </cell>
          <cell r="AA189">
            <v>2000</v>
          </cell>
          <cell r="AB189">
            <v>2000</v>
          </cell>
          <cell r="AD189">
            <v>2000</v>
          </cell>
          <cell r="AE189">
            <v>2000</v>
          </cell>
          <cell r="AF189">
            <v>2000</v>
          </cell>
          <cell r="AG189">
            <v>2000</v>
          </cell>
        </row>
        <row r="190">
          <cell r="B190" t="str">
            <v>Outside Sales Training Program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10000</v>
          </cell>
          <cell r="AC190">
            <v>10000</v>
          </cell>
          <cell r="AD190">
            <v>0</v>
          </cell>
          <cell r="AE190">
            <v>0</v>
          </cell>
          <cell r="AF190">
            <v>0</v>
          </cell>
          <cell r="AG190">
            <v>10000</v>
          </cell>
          <cell r="AH190">
            <v>10000</v>
          </cell>
        </row>
        <row r="191">
          <cell r="A191" t="str">
            <v>Total Training</v>
          </cell>
          <cell r="T191">
            <v>0</v>
          </cell>
          <cell r="U191">
            <v>0</v>
          </cell>
          <cell r="V191">
            <v>0</v>
          </cell>
          <cell r="W191">
            <v>4000</v>
          </cell>
          <cell r="X191">
            <v>4000</v>
          </cell>
          <cell r="Y191">
            <v>4000</v>
          </cell>
          <cell r="Z191">
            <v>4000</v>
          </cell>
          <cell r="AA191">
            <v>4000</v>
          </cell>
          <cell r="AB191">
            <v>14000</v>
          </cell>
          <cell r="AC191">
            <v>26000</v>
          </cell>
          <cell r="AD191">
            <v>4000</v>
          </cell>
          <cell r="AE191">
            <v>4000</v>
          </cell>
          <cell r="AF191">
            <v>4000</v>
          </cell>
          <cell r="AG191">
            <v>14000</v>
          </cell>
          <cell r="AH191">
            <v>26000</v>
          </cell>
        </row>
        <row r="193">
          <cell r="A193" t="str">
            <v>Professional Services</v>
          </cell>
        </row>
        <row r="194">
          <cell r="B194" t="str">
            <v>E&amp;Y</v>
          </cell>
          <cell r="V194">
            <v>0</v>
          </cell>
          <cell r="W194">
            <v>0</v>
          </cell>
          <cell r="X194">
            <v>0</v>
          </cell>
          <cell r="Y194">
            <v>125000</v>
          </cell>
          <cell r="Z194">
            <v>125000</v>
          </cell>
          <cell r="AC194">
            <v>250000</v>
          </cell>
          <cell r="AH194">
            <v>0</v>
          </cell>
        </row>
        <row r="195">
          <cell r="B195" t="str">
            <v>Andersen</v>
          </cell>
          <cell r="W195">
            <v>30000</v>
          </cell>
          <cell r="X195">
            <v>30000</v>
          </cell>
          <cell r="Y195">
            <v>10000</v>
          </cell>
          <cell r="Z195">
            <v>20000</v>
          </cell>
          <cell r="AA195">
            <v>20000</v>
          </cell>
          <cell r="AB195">
            <v>20000</v>
          </cell>
          <cell r="AC195">
            <v>70000</v>
          </cell>
          <cell r="AD195">
            <v>20000</v>
          </cell>
          <cell r="AE195">
            <v>20000</v>
          </cell>
          <cell r="AF195">
            <v>20000</v>
          </cell>
          <cell r="AG195">
            <v>20000</v>
          </cell>
          <cell r="AH195">
            <v>80000</v>
          </cell>
        </row>
        <row r="196">
          <cell r="X196">
            <v>0</v>
          </cell>
          <cell r="AC196">
            <v>0</v>
          </cell>
          <cell r="AH196">
            <v>0</v>
          </cell>
        </row>
        <row r="197">
          <cell r="B197" t="str">
            <v>Professional Services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Total Professional Services</v>
          </cell>
          <cell r="T198">
            <v>0</v>
          </cell>
          <cell r="U198">
            <v>0</v>
          </cell>
          <cell r="V198">
            <v>0</v>
          </cell>
          <cell r="W198">
            <v>30000</v>
          </cell>
          <cell r="X198">
            <v>30000</v>
          </cell>
          <cell r="Y198">
            <v>135000</v>
          </cell>
          <cell r="Z198">
            <v>145000</v>
          </cell>
          <cell r="AA198">
            <v>20000</v>
          </cell>
          <cell r="AB198">
            <v>20000</v>
          </cell>
          <cell r="AC198">
            <v>320000</v>
          </cell>
          <cell r="AD198">
            <v>20000</v>
          </cell>
          <cell r="AE198">
            <v>20000</v>
          </cell>
          <cell r="AF198">
            <v>20000</v>
          </cell>
          <cell r="AG198">
            <v>20000</v>
          </cell>
          <cell r="AH198">
            <v>80000</v>
          </cell>
        </row>
        <row r="200">
          <cell r="A200" t="str">
            <v>Marketing</v>
          </cell>
        </row>
        <row r="201">
          <cell r="B201" t="str">
            <v>Client Programs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 t="str">
            <v>Marketing Collateral (Brochures)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 t="str">
            <v>Print Adv. Media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 t="str">
            <v>Online Adv. Media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 t="str">
            <v>Print and Online Adv. Production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 t="str">
            <v>Conferences &amp; Tradeshows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 t="str">
            <v>Customer Gifts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 t="str">
            <v>Direct Mail (mail and email)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Marketing Total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1">
          <cell r="A211" t="str">
            <v>Recruiting</v>
          </cell>
        </row>
        <row r="212">
          <cell r="B212" t="str">
            <v>Recruiting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Total Recruiting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5">
          <cell r="A215" t="str">
            <v>Meetings Notes</v>
          </cell>
        </row>
        <row r="219">
          <cell r="A219" t="str">
            <v>Equipment Expense</v>
          </cell>
        </row>
        <row r="220">
          <cell r="B220" t="str">
            <v>Equipment Expense</v>
          </cell>
          <cell r="T220">
            <v>0</v>
          </cell>
          <cell r="U220">
            <v>0</v>
          </cell>
          <cell r="V220">
            <v>0</v>
          </cell>
          <cell r="W220">
            <v>8000</v>
          </cell>
          <cell r="X220">
            <v>8000</v>
          </cell>
          <cell r="Y220">
            <v>8000</v>
          </cell>
          <cell r="Z220">
            <v>8000</v>
          </cell>
          <cell r="AA220">
            <v>8000</v>
          </cell>
          <cell r="AB220">
            <v>8000</v>
          </cell>
          <cell r="AC220">
            <v>32000</v>
          </cell>
          <cell r="AD220">
            <v>8000</v>
          </cell>
          <cell r="AE220">
            <v>8000</v>
          </cell>
          <cell r="AF220">
            <v>8000</v>
          </cell>
          <cell r="AG220">
            <v>8000</v>
          </cell>
          <cell r="AH220">
            <v>32000</v>
          </cell>
        </row>
        <row r="221">
          <cell r="A221" t="str">
            <v>Total Equipment Expense</v>
          </cell>
          <cell r="T221">
            <v>0</v>
          </cell>
          <cell r="U221">
            <v>0</v>
          </cell>
          <cell r="V221">
            <v>0</v>
          </cell>
          <cell r="W221">
            <v>8000</v>
          </cell>
          <cell r="X221">
            <v>8000</v>
          </cell>
          <cell r="Y221">
            <v>8000</v>
          </cell>
          <cell r="Z221">
            <v>8000</v>
          </cell>
          <cell r="AA221">
            <v>8000</v>
          </cell>
          <cell r="AB221">
            <v>8000</v>
          </cell>
          <cell r="AC221">
            <v>32000</v>
          </cell>
          <cell r="AD221">
            <v>8000</v>
          </cell>
          <cell r="AE221">
            <v>8000</v>
          </cell>
          <cell r="AF221">
            <v>8000</v>
          </cell>
          <cell r="AG221">
            <v>8000</v>
          </cell>
          <cell r="AH221">
            <v>32000</v>
          </cell>
        </row>
        <row r="223">
          <cell r="A223" t="str">
            <v>Software</v>
          </cell>
        </row>
        <row r="224">
          <cell r="B224" t="str">
            <v>Subscription to Electronic Hoover Directory</v>
          </cell>
          <cell r="T224">
            <v>0</v>
          </cell>
          <cell r="U224">
            <v>0</v>
          </cell>
          <cell r="V224">
            <v>0</v>
          </cell>
          <cell r="W224">
            <v>2000</v>
          </cell>
          <cell r="Y224">
            <v>2000</v>
          </cell>
          <cell r="Z224">
            <v>2000</v>
          </cell>
          <cell r="AA224">
            <v>2000</v>
          </cell>
          <cell r="AB224">
            <v>2000</v>
          </cell>
          <cell r="AC224">
            <v>8000</v>
          </cell>
          <cell r="AD224">
            <v>2000</v>
          </cell>
          <cell r="AE224">
            <v>2000</v>
          </cell>
          <cell r="AF224">
            <v>2000</v>
          </cell>
          <cell r="AG224">
            <v>2000</v>
          </cell>
          <cell r="AH224">
            <v>8000</v>
          </cell>
        </row>
        <row r="225">
          <cell r="B225" t="str">
            <v>Electronic copies of HEP Guide and QED Directories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 xml:space="preserve">Total Software </v>
          </cell>
          <cell r="T226">
            <v>0</v>
          </cell>
          <cell r="U226">
            <v>0</v>
          </cell>
          <cell r="V226">
            <v>0</v>
          </cell>
          <cell r="W226">
            <v>2000</v>
          </cell>
          <cell r="X226">
            <v>2000</v>
          </cell>
          <cell r="Y226">
            <v>2000</v>
          </cell>
          <cell r="Z226">
            <v>2000</v>
          </cell>
          <cell r="AA226">
            <v>2000</v>
          </cell>
          <cell r="AB226">
            <v>2000</v>
          </cell>
          <cell r="AC226">
            <v>8000</v>
          </cell>
          <cell r="AD226">
            <v>2000</v>
          </cell>
          <cell r="AE226">
            <v>2000</v>
          </cell>
          <cell r="AF226">
            <v>2000</v>
          </cell>
          <cell r="AG226">
            <v>2000</v>
          </cell>
          <cell r="AH226">
            <v>8000</v>
          </cell>
        </row>
        <row r="228">
          <cell r="A228" t="str">
            <v>Communications - Cell Phone, Pager, PDA, Blackberry</v>
          </cell>
        </row>
        <row r="229">
          <cell r="B229" t="str">
            <v>High</v>
          </cell>
          <cell r="T229">
            <v>0</v>
          </cell>
          <cell r="U229">
            <v>0</v>
          </cell>
          <cell r="W229">
            <v>6</v>
          </cell>
          <cell r="X229">
            <v>6</v>
          </cell>
          <cell r="Y229">
            <v>6</v>
          </cell>
          <cell r="Z229">
            <v>6</v>
          </cell>
          <cell r="AA229">
            <v>6</v>
          </cell>
          <cell r="AB229">
            <v>6</v>
          </cell>
          <cell r="AC229">
            <v>6</v>
          </cell>
          <cell r="AD229">
            <v>6</v>
          </cell>
          <cell r="AE229">
            <v>6</v>
          </cell>
          <cell r="AF229">
            <v>6</v>
          </cell>
          <cell r="AG229">
            <v>6</v>
          </cell>
          <cell r="AH229">
            <v>6</v>
          </cell>
        </row>
        <row r="230">
          <cell r="B230" t="str">
            <v>Mid</v>
          </cell>
          <cell r="T230">
            <v>0</v>
          </cell>
          <cell r="U230">
            <v>0</v>
          </cell>
          <cell r="W230">
            <v>3</v>
          </cell>
          <cell r="X230">
            <v>3</v>
          </cell>
          <cell r="Y230">
            <v>3</v>
          </cell>
          <cell r="Z230">
            <v>3</v>
          </cell>
          <cell r="AA230">
            <v>3</v>
          </cell>
          <cell r="AB230">
            <v>3</v>
          </cell>
          <cell r="AC230">
            <v>3</v>
          </cell>
          <cell r="AD230">
            <v>3</v>
          </cell>
          <cell r="AE230">
            <v>3</v>
          </cell>
          <cell r="AF230">
            <v>3</v>
          </cell>
          <cell r="AG230">
            <v>3</v>
          </cell>
          <cell r="AH230">
            <v>3</v>
          </cell>
        </row>
        <row r="231">
          <cell r="B231" t="str">
            <v>Low</v>
          </cell>
          <cell r="T231">
            <v>0</v>
          </cell>
          <cell r="U231">
            <v>0</v>
          </cell>
          <cell r="W231">
            <v>5</v>
          </cell>
          <cell r="X231">
            <v>5</v>
          </cell>
          <cell r="Y231">
            <v>5</v>
          </cell>
          <cell r="Z231">
            <v>5</v>
          </cell>
          <cell r="AA231">
            <v>5</v>
          </cell>
          <cell r="AB231">
            <v>5</v>
          </cell>
          <cell r="AC231">
            <v>5</v>
          </cell>
          <cell r="AD231">
            <v>5</v>
          </cell>
          <cell r="AE231">
            <v>5</v>
          </cell>
          <cell r="AF231">
            <v>5</v>
          </cell>
          <cell r="AG231">
            <v>5</v>
          </cell>
          <cell r="AH231">
            <v>5</v>
          </cell>
        </row>
        <row r="232">
          <cell r="B232" t="str">
            <v>High Communication Cost</v>
          </cell>
          <cell r="D232">
            <v>1500</v>
          </cell>
          <cell r="T232">
            <v>0</v>
          </cell>
          <cell r="U232">
            <v>0</v>
          </cell>
          <cell r="V232">
            <v>0</v>
          </cell>
          <cell r="W232">
            <v>9000</v>
          </cell>
          <cell r="X232">
            <v>9000</v>
          </cell>
          <cell r="Y232">
            <v>9000</v>
          </cell>
          <cell r="Z232">
            <v>9000</v>
          </cell>
          <cell r="AA232">
            <v>9000</v>
          </cell>
          <cell r="AB232">
            <v>9000</v>
          </cell>
          <cell r="AC232">
            <v>36000</v>
          </cell>
          <cell r="AD232">
            <v>9000</v>
          </cell>
          <cell r="AE232">
            <v>9000</v>
          </cell>
          <cell r="AF232">
            <v>9000</v>
          </cell>
          <cell r="AG232">
            <v>9000</v>
          </cell>
          <cell r="AH232">
            <v>36000</v>
          </cell>
        </row>
        <row r="233">
          <cell r="B233" t="str">
            <v>Medium Communication Cost</v>
          </cell>
          <cell r="D233">
            <v>450</v>
          </cell>
          <cell r="T233">
            <v>0</v>
          </cell>
          <cell r="U233">
            <v>0</v>
          </cell>
          <cell r="V233">
            <v>0</v>
          </cell>
          <cell r="W233">
            <v>1350</v>
          </cell>
          <cell r="X233">
            <v>1350</v>
          </cell>
          <cell r="Y233">
            <v>1350</v>
          </cell>
          <cell r="Z233">
            <v>1350</v>
          </cell>
          <cell r="AA233">
            <v>1350</v>
          </cell>
          <cell r="AB233">
            <v>1350</v>
          </cell>
          <cell r="AC233">
            <v>5400</v>
          </cell>
          <cell r="AD233">
            <v>1350</v>
          </cell>
          <cell r="AE233">
            <v>1350</v>
          </cell>
          <cell r="AF233">
            <v>1350</v>
          </cell>
          <cell r="AG233">
            <v>1350</v>
          </cell>
          <cell r="AH233">
            <v>5400</v>
          </cell>
        </row>
        <row r="234">
          <cell r="B234" t="str">
            <v>Low Communication Cost</v>
          </cell>
          <cell r="D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1500</v>
          </cell>
          <cell r="X234">
            <v>1500</v>
          </cell>
          <cell r="Y234">
            <v>1500</v>
          </cell>
          <cell r="Z234">
            <v>1500</v>
          </cell>
          <cell r="AA234">
            <v>1500</v>
          </cell>
          <cell r="AB234">
            <v>1500</v>
          </cell>
          <cell r="AC234">
            <v>6000</v>
          </cell>
          <cell r="AD234">
            <v>1500</v>
          </cell>
          <cell r="AE234">
            <v>1500</v>
          </cell>
          <cell r="AF234">
            <v>1500</v>
          </cell>
          <cell r="AG234">
            <v>1500</v>
          </cell>
          <cell r="AH234">
            <v>6000</v>
          </cell>
        </row>
        <row r="235">
          <cell r="A235" t="str">
            <v>Total Communications - Cell Phone, Pager, PDA, Blackberry</v>
          </cell>
          <cell r="T235">
            <v>0</v>
          </cell>
          <cell r="U235">
            <v>0</v>
          </cell>
          <cell r="V235">
            <v>0</v>
          </cell>
          <cell r="W235">
            <v>11850</v>
          </cell>
          <cell r="X235">
            <v>11850</v>
          </cell>
          <cell r="Y235">
            <v>11850</v>
          </cell>
          <cell r="Z235">
            <v>11850</v>
          </cell>
          <cell r="AA235">
            <v>11850</v>
          </cell>
          <cell r="AB235">
            <v>11850</v>
          </cell>
          <cell r="AC235">
            <v>47400</v>
          </cell>
          <cell r="AD235">
            <v>11850</v>
          </cell>
          <cell r="AE235">
            <v>11850</v>
          </cell>
          <cell r="AF235">
            <v>11850</v>
          </cell>
          <cell r="AG235">
            <v>11850</v>
          </cell>
          <cell r="AH235">
            <v>47400</v>
          </cell>
        </row>
        <row r="237">
          <cell r="A237" t="str">
            <v>Communications - Phone, Internet Connectivity</v>
          </cell>
        </row>
        <row r="238">
          <cell r="B238" t="str">
            <v>Phone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B239" t="str">
            <v>Internet Connectivity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Total Communications - Phone, Internet Connectivity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2">
          <cell r="A242" t="str">
            <v>TT Note:  Gave NO INTERNET CONNECTIVITY AT THIS POINT.  WILL DISCUSS.</v>
          </cell>
        </row>
        <row r="245">
          <cell r="A245" t="str">
            <v>Office Expenses - Insurance</v>
          </cell>
        </row>
        <row r="246">
          <cell r="B246" t="str">
            <v>Insurance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 t="str">
            <v>Total Office Expenses - Insurance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9">
          <cell r="A249" t="str">
            <v>Office Expenses - Rent</v>
          </cell>
        </row>
        <row r="250">
          <cell r="B250" t="str">
            <v>Amsterdam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Total Office Expenses - Rent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3">
          <cell r="A253" t="str">
            <v>Office Expenses - Supplies</v>
          </cell>
        </row>
        <row r="254">
          <cell r="B254" t="str">
            <v>Supplies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A255" t="str">
            <v>Total Office Expenses - Supplies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H255">
            <v>0</v>
          </cell>
        </row>
        <row r="257">
          <cell r="A257" t="str">
            <v>Office Expenses - Other</v>
          </cell>
        </row>
        <row r="258">
          <cell r="B258" t="str">
            <v>Other Office Expenses</v>
          </cell>
          <cell r="T258">
            <v>0</v>
          </cell>
          <cell r="U258">
            <v>0</v>
          </cell>
          <cell r="W258">
            <v>2000</v>
          </cell>
          <cell r="X258">
            <v>2000</v>
          </cell>
          <cell r="Y258">
            <v>2000</v>
          </cell>
          <cell r="Z258">
            <v>2000</v>
          </cell>
          <cell r="AA258">
            <v>2000</v>
          </cell>
          <cell r="AB258">
            <v>2000</v>
          </cell>
          <cell r="AC258">
            <v>8000</v>
          </cell>
          <cell r="AD258">
            <v>2000</v>
          </cell>
          <cell r="AE258">
            <v>2000</v>
          </cell>
          <cell r="AF258">
            <v>2000</v>
          </cell>
          <cell r="AG258">
            <v>2000</v>
          </cell>
          <cell r="AH258">
            <v>8000</v>
          </cell>
        </row>
        <row r="259">
          <cell r="A259" t="str">
            <v>Total Office Expenses - Other</v>
          </cell>
          <cell r="T259">
            <v>0</v>
          </cell>
          <cell r="U259">
            <v>0</v>
          </cell>
          <cell r="V259">
            <v>0</v>
          </cell>
          <cell r="W259">
            <v>2000</v>
          </cell>
          <cell r="X259">
            <v>2000</v>
          </cell>
          <cell r="Y259">
            <v>2000</v>
          </cell>
          <cell r="Z259">
            <v>2000</v>
          </cell>
          <cell r="AA259">
            <v>2000</v>
          </cell>
          <cell r="AB259">
            <v>2000</v>
          </cell>
          <cell r="AC259">
            <v>8000</v>
          </cell>
          <cell r="AD259">
            <v>2000</v>
          </cell>
          <cell r="AE259">
            <v>2000</v>
          </cell>
          <cell r="AF259">
            <v>2000</v>
          </cell>
          <cell r="AG259">
            <v>2000</v>
          </cell>
          <cell r="AH259">
            <v>8000</v>
          </cell>
        </row>
        <row r="261">
          <cell r="A261" t="str">
            <v>Other Expenses</v>
          </cell>
        </row>
        <row r="262">
          <cell r="B262" t="str">
            <v>Other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Total Other Expenses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5">
          <cell r="A265" t="str">
            <v>Depreciation &amp; Amortization</v>
          </cell>
        </row>
        <row r="266">
          <cell r="B266" t="str">
            <v>Other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Total Office Expenses - Other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70">
          <cell r="A270" t="str">
            <v>CAPITAL EXPENSES</v>
          </cell>
        </row>
        <row r="272">
          <cell r="A272" t="str">
            <v>Capital Expenses - Furniture</v>
          </cell>
        </row>
        <row r="273">
          <cell r="B273" t="str">
            <v>Furniture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A274" t="str">
            <v>Total Capital Expenses - Furniture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6">
          <cell r="A276" t="str">
            <v>Capital Expenses - Hardware</v>
          </cell>
        </row>
        <row r="277">
          <cell r="B277" t="str">
            <v># of Laptop Upgrades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278">
          <cell r="B278" t="str">
            <v>Cost per Upgrade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80">
          <cell r="B280" t="str">
            <v># of Memory Upgrades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B281" t="str">
            <v>Cost per Upgrade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3">
          <cell r="A283" t="str">
            <v>Total Capital Expenses - Hardware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5">
          <cell r="A285" t="str">
            <v>Capital Expenses - Other</v>
          </cell>
        </row>
        <row r="286">
          <cell r="B286" t="str">
            <v>Other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A287" t="str">
            <v>Total Capital Expenses - Other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9">
          <cell r="A289" t="str">
            <v>Capex Notes</v>
          </cell>
        </row>
        <row r="295">
          <cell r="A295" t="str">
            <v>MAJOR PROJECTS</v>
          </cell>
        </row>
        <row r="297">
          <cell r="B297" t="str">
            <v>Project 1</v>
          </cell>
          <cell r="T297" t="str">
            <v>Example Text Here</v>
          </cell>
        </row>
        <row r="298">
          <cell r="B298" t="str">
            <v>Project 2</v>
          </cell>
          <cell r="U298" t="str">
            <v>Something Important Starts Here</v>
          </cell>
        </row>
        <row r="299">
          <cell r="B299" t="str">
            <v>Project 3</v>
          </cell>
          <cell r="V299" t="str">
            <v>Something Else Here</v>
          </cell>
        </row>
        <row r="300">
          <cell r="B300" t="str">
            <v>Project 4</v>
          </cell>
          <cell r="V300" t="str">
            <v>Two things start this quarter</v>
          </cell>
        </row>
        <row r="301">
          <cell r="B301" t="str">
            <v>Project 5</v>
          </cell>
          <cell r="Y301" t="str">
            <v>Some project</v>
          </cell>
        </row>
        <row r="302">
          <cell r="B302" t="str">
            <v>Project 6</v>
          </cell>
        </row>
        <row r="303">
          <cell r="B303" t="str">
            <v>Project 7</v>
          </cell>
        </row>
        <row r="304">
          <cell r="B304" t="str">
            <v>Project 8</v>
          </cell>
        </row>
        <row r="305">
          <cell r="B305" t="str">
            <v>Project 9</v>
          </cell>
        </row>
        <row r="306">
          <cell r="B306" t="str">
            <v>Project 10</v>
          </cell>
        </row>
        <row r="307">
          <cell r="B307" t="str">
            <v>Project 11</v>
          </cell>
        </row>
        <row r="308">
          <cell r="B308" t="str">
            <v>Project 12</v>
          </cell>
        </row>
        <row r="309">
          <cell r="B309" t="str">
            <v>Project 13</v>
          </cell>
        </row>
        <row r="310">
          <cell r="B310" t="str">
            <v>Project 14</v>
          </cell>
        </row>
        <row r="311">
          <cell r="B311" t="str">
            <v>Project 15</v>
          </cell>
        </row>
        <row r="312">
          <cell r="B312" t="str">
            <v>Project 16</v>
          </cell>
        </row>
        <row r="313">
          <cell r="B313" t="str">
            <v>Project 17</v>
          </cell>
        </row>
        <row r="314">
          <cell r="B314" t="str">
            <v>Project 18</v>
          </cell>
        </row>
        <row r="315">
          <cell r="B315" t="str">
            <v>Project 19</v>
          </cell>
        </row>
        <row r="316">
          <cell r="B316" t="str">
            <v>Project 20</v>
          </cell>
        </row>
        <row r="319">
          <cell r="A319" t="str">
            <v>STAFFING</v>
          </cell>
        </row>
        <row r="321">
          <cell r="D321" t="str">
            <v>Name</v>
          </cell>
          <cell r="E321" t="str">
            <v>Position</v>
          </cell>
          <cell r="U321" t="str">
            <v>Salary</v>
          </cell>
          <cell r="V321" t="str">
            <v>Bonus</v>
          </cell>
        </row>
        <row r="323">
          <cell r="C323">
            <v>1</v>
          </cell>
          <cell r="D323" t="str">
            <v>TenHolter</v>
          </cell>
          <cell r="E323" t="str">
            <v>Director</v>
          </cell>
          <cell r="T323" t="str">
            <v>Regional Sales Director</v>
          </cell>
          <cell r="U323">
            <v>100000</v>
          </cell>
          <cell r="V323">
            <v>10000</v>
          </cell>
          <cell r="W323" t="str">
            <v>Intl</v>
          </cell>
        </row>
        <row r="324">
          <cell r="C324">
            <v>2</v>
          </cell>
          <cell r="D324" t="str">
            <v>Contreras</v>
          </cell>
          <cell r="E324" t="str">
            <v>Senior Director</v>
          </cell>
          <cell r="T324" t="str">
            <v>Senior Director</v>
          </cell>
          <cell r="U324">
            <v>110000</v>
          </cell>
          <cell r="V324">
            <v>40000</v>
          </cell>
          <cell r="W324" t="str">
            <v>Intl</v>
          </cell>
        </row>
        <row r="325">
          <cell r="C325">
            <v>3</v>
          </cell>
          <cell r="D325" t="str">
            <v>Wang</v>
          </cell>
          <cell r="E325" t="str">
            <v>Director</v>
          </cell>
          <cell r="T325" t="str">
            <v>Regional Sales Director</v>
          </cell>
          <cell r="U325">
            <v>100000</v>
          </cell>
          <cell r="V325">
            <v>10000</v>
          </cell>
          <cell r="W325" t="str">
            <v>Intl</v>
          </cell>
        </row>
        <row r="326">
          <cell r="C326">
            <v>4</v>
          </cell>
          <cell r="D326" t="str">
            <v>Simmons</v>
          </cell>
          <cell r="E326" t="str">
            <v>Regional Sales Manager</v>
          </cell>
          <cell r="T326" t="str">
            <v>Regional Sales Manager</v>
          </cell>
          <cell r="U326">
            <v>65000</v>
          </cell>
          <cell r="V326">
            <v>10000</v>
          </cell>
          <cell r="W326" t="str">
            <v>Intl</v>
          </cell>
        </row>
        <row r="327">
          <cell r="C327">
            <v>5</v>
          </cell>
          <cell r="D327" t="str">
            <v>O'Sullivan</v>
          </cell>
          <cell r="E327" t="str">
            <v>Client Relationship Manager</v>
          </cell>
          <cell r="T327" t="str">
            <v>Client Relationship Manager</v>
          </cell>
          <cell r="U327">
            <v>62000</v>
          </cell>
          <cell r="V327">
            <v>8000</v>
          </cell>
          <cell r="W327" t="str">
            <v>Intl</v>
          </cell>
        </row>
        <row r="328">
          <cell r="C328">
            <v>6</v>
          </cell>
          <cell r="D328" t="str">
            <v>Goldstein</v>
          </cell>
          <cell r="E328" t="str">
            <v>Sr. Manager</v>
          </cell>
          <cell r="T328" t="str">
            <v>Senior Manager</v>
          </cell>
          <cell r="U328">
            <v>60000</v>
          </cell>
          <cell r="V328">
            <v>22000</v>
          </cell>
          <cell r="W328" t="str">
            <v>Intl</v>
          </cell>
        </row>
        <row r="329">
          <cell r="C329">
            <v>7</v>
          </cell>
          <cell r="D329" t="str">
            <v>O'Keefe</v>
          </cell>
          <cell r="E329" t="str">
            <v>Regional Sales Manager</v>
          </cell>
          <cell r="T329" t="str">
            <v>Regional Sales Manager</v>
          </cell>
          <cell r="U329">
            <v>55000</v>
          </cell>
          <cell r="V329">
            <v>4000</v>
          </cell>
          <cell r="W329" t="str">
            <v>Intl</v>
          </cell>
        </row>
        <row r="330">
          <cell r="C330">
            <v>8</v>
          </cell>
          <cell r="D330" t="str">
            <v>Flinn</v>
          </cell>
          <cell r="E330" t="str">
            <v>Regional Sales Manager</v>
          </cell>
          <cell r="T330" t="str">
            <v>Regional Sales Manager</v>
          </cell>
          <cell r="U330">
            <v>55000</v>
          </cell>
          <cell r="V330">
            <v>12500</v>
          </cell>
          <cell r="W330" t="str">
            <v>Intl</v>
          </cell>
        </row>
        <row r="331">
          <cell r="C331">
            <v>9</v>
          </cell>
          <cell r="D331" t="str">
            <v>L'Ecluse</v>
          </cell>
          <cell r="E331" t="str">
            <v>Regional Sales Manager</v>
          </cell>
          <cell r="T331" t="str">
            <v>Regional Sales Manager</v>
          </cell>
          <cell r="U331">
            <v>50000</v>
          </cell>
          <cell r="V331">
            <v>3000</v>
          </cell>
          <cell r="W331" t="str">
            <v>Intl</v>
          </cell>
        </row>
        <row r="332">
          <cell r="C332">
            <v>10</v>
          </cell>
          <cell r="D332" t="str">
            <v>Baker</v>
          </cell>
          <cell r="E332" t="str">
            <v>Inside Sales Consultant</v>
          </cell>
          <cell r="T332" t="str">
            <v>Inside Sales Consultant</v>
          </cell>
          <cell r="U332">
            <v>45000</v>
          </cell>
          <cell r="V332">
            <v>4000</v>
          </cell>
          <cell r="W332" t="str">
            <v>Intl</v>
          </cell>
        </row>
        <row r="333">
          <cell r="C333">
            <v>11</v>
          </cell>
          <cell r="D333" t="str">
            <v>Ong</v>
          </cell>
          <cell r="E333" t="str">
            <v>Client Relationship Manager</v>
          </cell>
          <cell r="T333" t="str">
            <v>Client Relationship Manager</v>
          </cell>
          <cell r="U333">
            <v>40000</v>
          </cell>
          <cell r="V333">
            <v>4000</v>
          </cell>
          <cell r="W333" t="str">
            <v>Intl</v>
          </cell>
        </row>
        <row r="334">
          <cell r="C334">
            <v>12</v>
          </cell>
          <cell r="D334" t="str">
            <v>Bensen</v>
          </cell>
          <cell r="E334" t="str">
            <v>Inside Sales Consultant</v>
          </cell>
          <cell r="T334" t="str">
            <v>Inside Sales Consultant</v>
          </cell>
          <cell r="U334">
            <v>35000</v>
          </cell>
          <cell r="V334">
            <v>6000</v>
          </cell>
          <cell r="W334" t="str">
            <v>Intl</v>
          </cell>
        </row>
        <row r="335">
          <cell r="C335">
            <v>13</v>
          </cell>
          <cell r="D335" t="str">
            <v>Katja</v>
          </cell>
          <cell r="T335" t="str">
            <v>Regional Sales</v>
          </cell>
          <cell r="U335">
            <v>50000</v>
          </cell>
          <cell r="V335">
            <v>10000</v>
          </cell>
        </row>
        <row r="336">
          <cell r="C336">
            <v>14</v>
          </cell>
          <cell r="D336" t="str">
            <v>Simon</v>
          </cell>
          <cell r="T336" t="str">
            <v>Client Relationship Manager</v>
          </cell>
          <cell r="U336">
            <v>72000</v>
          </cell>
          <cell r="V336">
            <v>10000</v>
          </cell>
        </row>
        <row r="338">
          <cell r="U338">
            <v>899000</v>
          </cell>
          <cell r="V338">
            <v>153500</v>
          </cell>
        </row>
        <row r="342">
          <cell r="E342" t="str">
            <v>Check</v>
          </cell>
        </row>
        <row r="343">
          <cell r="U343" t="str">
            <v>Salary</v>
          </cell>
          <cell r="V343">
            <v>0</v>
          </cell>
        </row>
        <row r="344">
          <cell r="U344" t="str">
            <v>Bonus</v>
          </cell>
          <cell r="V344">
            <v>0</v>
          </cell>
        </row>
      </sheetData>
      <sheetData sheetId="35" refreshError="1">
        <row r="1">
          <cell r="A1" t="str">
            <v>Blackboard Inc. - International - PM</v>
          </cell>
        </row>
        <row r="2">
          <cell r="A2">
            <v>1</v>
          </cell>
          <cell r="B2" t="str">
            <v>Case</v>
          </cell>
          <cell r="T2" t="str">
            <v>2001 - Q1</v>
          </cell>
          <cell r="U2" t="str">
            <v>2001 - Q2</v>
          </cell>
          <cell r="V2" t="str">
            <v>2001 - Q3</v>
          </cell>
          <cell r="W2" t="str">
            <v>2001 Q4</v>
          </cell>
          <cell r="X2" t="str">
            <v>FY 2001</v>
          </cell>
          <cell r="Y2" t="str">
            <v>2002 - Q1</v>
          </cell>
          <cell r="Z2" t="str">
            <v>2002 - Q2</v>
          </cell>
          <cell r="AA2" t="str">
            <v>2002 - Q3</v>
          </cell>
          <cell r="AB2" t="str">
            <v>2002 Q4</v>
          </cell>
          <cell r="AC2" t="str">
            <v>FY 2002</v>
          </cell>
          <cell r="AD2" t="str">
            <v>2003 - Q1</v>
          </cell>
          <cell r="AE2" t="str">
            <v>2003 - Q2</v>
          </cell>
          <cell r="AF2" t="str">
            <v>2003 - Q3</v>
          </cell>
          <cell r="AG2" t="str">
            <v>2003 Q4</v>
          </cell>
          <cell r="AH2" t="str">
            <v>FY 2003</v>
          </cell>
        </row>
        <row r="3">
          <cell r="T3" t="str">
            <v>Actual</v>
          </cell>
          <cell r="U3" t="str">
            <v>Actual</v>
          </cell>
          <cell r="V3" t="str">
            <v>Budget</v>
          </cell>
          <cell r="W3" t="str">
            <v>Budget</v>
          </cell>
          <cell r="X3" t="str">
            <v>Budget</v>
          </cell>
          <cell r="Y3" t="str">
            <v>Budget</v>
          </cell>
          <cell r="Z3" t="str">
            <v>Budget</v>
          </cell>
          <cell r="AA3" t="str">
            <v>Budget</v>
          </cell>
          <cell r="AB3" t="str">
            <v>Budget</v>
          </cell>
          <cell r="AC3" t="str">
            <v>Budget</v>
          </cell>
          <cell r="AD3" t="str">
            <v>Budget</v>
          </cell>
          <cell r="AE3" t="str">
            <v>Budget</v>
          </cell>
          <cell r="AF3" t="str">
            <v>Budget</v>
          </cell>
          <cell r="AG3" t="str">
            <v>Budget</v>
          </cell>
          <cell r="AH3" t="str">
            <v>Budget</v>
          </cell>
        </row>
        <row r="5">
          <cell r="A5" t="str">
            <v>Employees</v>
          </cell>
        </row>
        <row r="6">
          <cell r="C6" t="str">
            <v>Level 1 - VP</v>
          </cell>
          <cell r="D6">
            <v>140000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C7" t="str">
            <v>Level 2 - Dir</v>
          </cell>
          <cell r="D7">
            <v>100000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C8" t="str">
            <v>Level 3 - Sr. Mgr.</v>
          </cell>
          <cell r="D8">
            <v>84000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</row>
        <row r="9">
          <cell r="C9" t="str">
            <v>Level 4 - Manager</v>
          </cell>
          <cell r="D9">
            <v>66000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C10" t="str">
            <v>Level 5 - Sr. Associate</v>
          </cell>
          <cell r="D10">
            <v>52000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C11" t="str">
            <v>Level 6 - Associate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C12" t="str">
            <v>Level 7 - Associate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Total Employees</v>
          </cell>
          <cell r="T13">
            <v>0</v>
          </cell>
          <cell r="U13">
            <v>0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</row>
        <row r="15">
          <cell r="A15" t="str">
            <v>Expenses</v>
          </cell>
        </row>
        <row r="16">
          <cell r="A16" t="str">
            <v>Compensation</v>
          </cell>
          <cell r="B16" t="str">
            <v>Compensation</v>
          </cell>
        </row>
        <row r="17">
          <cell r="A17" t="str">
            <v>Salary</v>
          </cell>
          <cell r="C17" t="str">
            <v>Salary</v>
          </cell>
          <cell r="D17">
            <v>0.05</v>
          </cell>
          <cell r="W17">
            <v>21000</v>
          </cell>
          <cell r="X17">
            <v>21000</v>
          </cell>
          <cell r="Y17">
            <v>22050</v>
          </cell>
          <cell r="Z17">
            <v>22050</v>
          </cell>
          <cell r="AA17">
            <v>22050</v>
          </cell>
          <cell r="AB17">
            <v>22050</v>
          </cell>
          <cell r="AC17">
            <v>88200</v>
          </cell>
          <cell r="AD17">
            <v>23152.5</v>
          </cell>
          <cell r="AE17">
            <v>23152.5</v>
          </cell>
          <cell r="AF17">
            <v>23152.5</v>
          </cell>
          <cell r="AG17">
            <v>23152.5</v>
          </cell>
          <cell r="AH17">
            <v>92610</v>
          </cell>
        </row>
        <row r="18">
          <cell r="A18" t="str">
            <v>Commission</v>
          </cell>
          <cell r="C18" t="str">
            <v>Commission</v>
          </cell>
          <cell r="D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A19" t="str">
            <v>Bonus</v>
          </cell>
          <cell r="C19" t="str">
            <v>Bonus</v>
          </cell>
          <cell r="D19">
            <v>0.1</v>
          </cell>
          <cell r="T19">
            <v>0</v>
          </cell>
          <cell r="W19">
            <v>2100</v>
          </cell>
          <cell r="X19">
            <v>2100</v>
          </cell>
          <cell r="Y19">
            <v>2205</v>
          </cell>
          <cell r="Z19">
            <v>2205</v>
          </cell>
          <cell r="AA19">
            <v>2205</v>
          </cell>
          <cell r="AB19">
            <v>2205</v>
          </cell>
          <cell r="AC19">
            <v>8820</v>
          </cell>
          <cell r="AD19">
            <v>2315.25</v>
          </cell>
          <cell r="AE19">
            <v>2315.25</v>
          </cell>
          <cell r="AF19">
            <v>2315.25</v>
          </cell>
          <cell r="AG19">
            <v>2315.25</v>
          </cell>
          <cell r="AH19">
            <v>9261</v>
          </cell>
        </row>
        <row r="20">
          <cell r="A20" t="str">
            <v>Benefit &amp; Taxes</v>
          </cell>
          <cell r="C20" t="str">
            <v>Benefit &amp; Taxes</v>
          </cell>
          <cell r="D20">
            <v>0.12</v>
          </cell>
          <cell r="V20">
            <v>0</v>
          </cell>
          <cell r="W20">
            <v>2520</v>
          </cell>
          <cell r="X20">
            <v>2520</v>
          </cell>
          <cell r="Y20">
            <v>2646</v>
          </cell>
          <cell r="Z20">
            <v>2646</v>
          </cell>
          <cell r="AA20">
            <v>2646</v>
          </cell>
          <cell r="AB20">
            <v>2646</v>
          </cell>
          <cell r="AC20">
            <v>10584</v>
          </cell>
          <cell r="AD20">
            <v>2778.2999999999997</v>
          </cell>
          <cell r="AE20">
            <v>2778.2999999999997</v>
          </cell>
          <cell r="AF20">
            <v>2778.2999999999997</v>
          </cell>
          <cell r="AG20">
            <v>2778.2999999999997</v>
          </cell>
          <cell r="AH20">
            <v>11113.199999999999</v>
          </cell>
        </row>
        <row r="21">
          <cell r="A21" t="str">
            <v>Compensation Total</v>
          </cell>
          <cell r="B21" t="str">
            <v>Compensation Total</v>
          </cell>
          <cell r="T21">
            <v>0</v>
          </cell>
          <cell r="U21">
            <v>0</v>
          </cell>
          <cell r="V21">
            <v>0</v>
          </cell>
          <cell r="W21">
            <v>25620</v>
          </cell>
          <cell r="X21">
            <v>25620</v>
          </cell>
          <cell r="Y21">
            <v>26901</v>
          </cell>
          <cell r="Z21">
            <v>26901</v>
          </cell>
          <cell r="AA21">
            <v>26901</v>
          </cell>
          <cell r="AB21">
            <v>26901</v>
          </cell>
          <cell r="AC21">
            <v>107604</v>
          </cell>
          <cell r="AD21">
            <v>28246.05</v>
          </cell>
          <cell r="AE21">
            <v>28246.05</v>
          </cell>
          <cell r="AF21">
            <v>28246.05</v>
          </cell>
          <cell r="AG21">
            <v>28246.05</v>
          </cell>
          <cell r="AH21">
            <v>112984.2</v>
          </cell>
        </row>
        <row r="22">
          <cell r="A22" t="str">
            <v>Travel &amp; Entertainment</v>
          </cell>
          <cell r="B22" t="str">
            <v>Travel &amp; Entertainment</v>
          </cell>
        </row>
        <row r="23">
          <cell r="A23" t="str">
            <v>Travel</v>
          </cell>
          <cell r="C23" t="str">
            <v>Travel</v>
          </cell>
          <cell r="T23">
            <v>0</v>
          </cell>
          <cell r="U23">
            <v>0</v>
          </cell>
          <cell r="V23">
            <v>0</v>
          </cell>
          <cell r="W23">
            <v>2000</v>
          </cell>
          <cell r="X23">
            <v>2000</v>
          </cell>
          <cell r="Y23">
            <v>2000</v>
          </cell>
          <cell r="Z23">
            <v>2000</v>
          </cell>
          <cell r="AA23">
            <v>2000</v>
          </cell>
          <cell r="AB23">
            <v>2000</v>
          </cell>
          <cell r="AC23">
            <v>8000</v>
          </cell>
          <cell r="AD23">
            <v>2000</v>
          </cell>
          <cell r="AE23">
            <v>2000</v>
          </cell>
          <cell r="AF23">
            <v>2000</v>
          </cell>
          <cell r="AG23">
            <v>2000</v>
          </cell>
          <cell r="AH23">
            <v>8000</v>
          </cell>
        </row>
        <row r="24">
          <cell r="A24" t="str">
            <v>Lodging</v>
          </cell>
          <cell r="C24" t="str">
            <v>Lodging</v>
          </cell>
          <cell r="T24">
            <v>0</v>
          </cell>
          <cell r="U24">
            <v>0</v>
          </cell>
          <cell r="V24">
            <v>0</v>
          </cell>
          <cell r="W24">
            <v>1000</v>
          </cell>
          <cell r="X24">
            <v>1000</v>
          </cell>
          <cell r="Y24">
            <v>1000</v>
          </cell>
          <cell r="Z24">
            <v>1000</v>
          </cell>
          <cell r="AA24">
            <v>1000</v>
          </cell>
          <cell r="AB24">
            <v>1000</v>
          </cell>
          <cell r="AC24">
            <v>4000</v>
          </cell>
          <cell r="AD24">
            <v>1000</v>
          </cell>
          <cell r="AE24">
            <v>1000</v>
          </cell>
          <cell r="AF24">
            <v>1000</v>
          </cell>
          <cell r="AG24">
            <v>1000</v>
          </cell>
          <cell r="AH24">
            <v>4000</v>
          </cell>
        </row>
        <row r="25">
          <cell r="A25" t="str">
            <v>Entertainment</v>
          </cell>
          <cell r="C25" t="str">
            <v>Entertainment</v>
          </cell>
          <cell r="T25">
            <v>0</v>
          </cell>
          <cell r="U25">
            <v>0</v>
          </cell>
          <cell r="V25">
            <v>0</v>
          </cell>
          <cell r="W25">
            <v>200</v>
          </cell>
          <cell r="X25">
            <v>200</v>
          </cell>
          <cell r="Y25">
            <v>200</v>
          </cell>
          <cell r="Z25">
            <v>200</v>
          </cell>
          <cell r="AA25">
            <v>200</v>
          </cell>
          <cell r="AB25">
            <v>200</v>
          </cell>
          <cell r="AC25">
            <v>800</v>
          </cell>
          <cell r="AD25">
            <v>200</v>
          </cell>
          <cell r="AE25">
            <v>200</v>
          </cell>
          <cell r="AF25">
            <v>200</v>
          </cell>
          <cell r="AG25">
            <v>200</v>
          </cell>
          <cell r="AH25">
            <v>800</v>
          </cell>
        </row>
        <row r="26">
          <cell r="A26" t="str">
            <v>Meals</v>
          </cell>
          <cell r="C26" t="str">
            <v>Meals</v>
          </cell>
          <cell r="T26">
            <v>0</v>
          </cell>
          <cell r="U26">
            <v>0</v>
          </cell>
          <cell r="V26">
            <v>0</v>
          </cell>
          <cell r="W26">
            <v>600</v>
          </cell>
          <cell r="X26">
            <v>600</v>
          </cell>
          <cell r="Y26">
            <v>600</v>
          </cell>
          <cell r="Z26">
            <v>600</v>
          </cell>
          <cell r="AA26">
            <v>600</v>
          </cell>
          <cell r="AB26">
            <v>600</v>
          </cell>
          <cell r="AC26">
            <v>2400</v>
          </cell>
          <cell r="AD26">
            <v>600</v>
          </cell>
          <cell r="AE26">
            <v>600</v>
          </cell>
          <cell r="AF26">
            <v>600</v>
          </cell>
          <cell r="AG26">
            <v>600</v>
          </cell>
          <cell r="AH26">
            <v>2400</v>
          </cell>
        </row>
        <row r="27">
          <cell r="A27" t="str">
            <v>Other</v>
          </cell>
          <cell r="C27" t="str">
            <v>Other</v>
          </cell>
          <cell r="T27">
            <v>0</v>
          </cell>
          <cell r="U27">
            <v>0</v>
          </cell>
          <cell r="V27">
            <v>0</v>
          </cell>
          <cell r="W27">
            <v>100</v>
          </cell>
          <cell r="X27">
            <v>100</v>
          </cell>
          <cell r="Y27">
            <v>100</v>
          </cell>
          <cell r="Z27">
            <v>100</v>
          </cell>
          <cell r="AA27">
            <v>100</v>
          </cell>
          <cell r="AB27">
            <v>100</v>
          </cell>
          <cell r="AC27">
            <v>400</v>
          </cell>
          <cell r="AD27">
            <v>100</v>
          </cell>
          <cell r="AE27">
            <v>100</v>
          </cell>
          <cell r="AF27">
            <v>100</v>
          </cell>
          <cell r="AG27">
            <v>100</v>
          </cell>
          <cell r="AH27">
            <v>400</v>
          </cell>
        </row>
        <row r="28">
          <cell r="A28" t="str">
            <v>Travel &amp; Entertainment Total</v>
          </cell>
          <cell r="B28" t="str">
            <v>Travel &amp; Entertainment Total</v>
          </cell>
          <cell r="T28">
            <v>0</v>
          </cell>
          <cell r="U28">
            <v>0</v>
          </cell>
          <cell r="V28">
            <v>0</v>
          </cell>
          <cell r="W28">
            <v>3900</v>
          </cell>
          <cell r="X28">
            <v>3900</v>
          </cell>
          <cell r="Y28">
            <v>3900</v>
          </cell>
          <cell r="Z28">
            <v>3900</v>
          </cell>
          <cell r="AA28">
            <v>3900</v>
          </cell>
          <cell r="AB28">
            <v>3900</v>
          </cell>
          <cell r="AC28">
            <v>15600</v>
          </cell>
          <cell r="AD28">
            <v>3900</v>
          </cell>
          <cell r="AE28">
            <v>3900</v>
          </cell>
          <cell r="AF28">
            <v>3900</v>
          </cell>
          <cell r="AG28">
            <v>3900</v>
          </cell>
          <cell r="AH28">
            <v>15600</v>
          </cell>
        </row>
        <row r="29">
          <cell r="A29" t="str">
            <v>Meetings</v>
          </cell>
          <cell r="B29" t="str">
            <v>Meetings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Training</v>
          </cell>
          <cell r="B30" t="str">
            <v>Training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A31" t="str">
            <v>Professional Services</v>
          </cell>
          <cell r="B31" t="str">
            <v>Professional Services</v>
          </cell>
          <cell r="T31">
            <v>0</v>
          </cell>
          <cell r="U31">
            <v>0</v>
          </cell>
          <cell r="V31">
            <v>0</v>
          </cell>
          <cell r="W31">
            <v>150000</v>
          </cell>
          <cell r="X31">
            <v>150000</v>
          </cell>
          <cell r="Y31">
            <v>215000</v>
          </cell>
          <cell r="Z31">
            <v>145000</v>
          </cell>
          <cell r="AA31">
            <v>70000</v>
          </cell>
          <cell r="AB31">
            <v>20000</v>
          </cell>
          <cell r="AC31">
            <v>450000</v>
          </cell>
          <cell r="AD31">
            <v>165000</v>
          </cell>
          <cell r="AE31">
            <v>70000</v>
          </cell>
          <cell r="AF31">
            <v>20000</v>
          </cell>
          <cell r="AG31">
            <v>20000</v>
          </cell>
          <cell r="AH31">
            <v>275000</v>
          </cell>
        </row>
        <row r="32">
          <cell r="A32" t="str">
            <v>Marketing</v>
          </cell>
          <cell r="B32" t="str">
            <v>Marketing</v>
          </cell>
        </row>
        <row r="33">
          <cell r="A33" t="str">
            <v>Client Programs</v>
          </cell>
          <cell r="C33" t="str">
            <v>Client Programs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Marketing Collateral (Brochures)</v>
          </cell>
          <cell r="C34" t="str">
            <v>Marketing Collateral (Brochures)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Print Adv. Media</v>
          </cell>
          <cell r="C35" t="str">
            <v>Print Adv. Media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Online Adv. Media</v>
          </cell>
          <cell r="C36" t="str">
            <v>Online Adv. Media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Print and Online Adv. Production</v>
          </cell>
          <cell r="C37" t="str">
            <v>Print and Online Adv. Production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Conferences &amp; Tradeshows</v>
          </cell>
          <cell r="C38" t="str">
            <v>Conferences &amp; Tradeshows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Customer Gifts</v>
          </cell>
          <cell r="C39" t="str">
            <v>Customer Gifts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Direct Mail (mail and email)</v>
          </cell>
          <cell r="C40" t="str">
            <v>Direct Mail (mail and email)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B41" t="str">
            <v>Marketing Total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Recruiting</v>
          </cell>
          <cell r="B42" t="str">
            <v>Recruiting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Equipment Expense</v>
          </cell>
          <cell r="B43" t="str">
            <v>Equipment Expense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Software</v>
          </cell>
          <cell r="B44" t="str">
            <v>Software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Communication</v>
          </cell>
          <cell r="B45" t="str">
            <v>Communication</v>
          </cell>
        </row>
        <row r="46">
          <cell r="A46" t="str">
            <v>Cell phone</v>
          </cell>
          <cell r="C46" t="str">
            <v>Cell phone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Pager, PDA, Blackberry</v>
          </cell>
          <cell r="C47" t="str">
            <v>Pager, PDA, Blackberry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A48" t="str">
            <v>Phone</v>
          </cell>
          <cell r="C48" t="str">
            <v>Phone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Internet Connectivity</v>
          </cell>
          <cell r="C49" t="str">
            <v>Internet Connectivity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Communication Total</v>
          </cell>
          <cell r="B50" t="str">
            <v>Communication Total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Office Expenses</v>
          </cell>
          <cell r="B51" t="str">
            <v>Office Expenses</v>
          </cell>
        </row>
        <row r="52">
          <cell r="A52" t="str">
            <v>Insurance</v>
          </cell>
          <cell r="C52" t="str">
            <v>Insurance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Rent</v>
          </cell>
          <cell r="C53" t="str">
            <v>Rent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Supplies</v>
          </cell>
          <cell r="C54" t="str">
            <v>Supplies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Other</v>
          </cell>
          <cell r="C55" t="str">
            <v>Other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Office Expenses Total</v>
          </cell>
          <cell r="B56" t="str">
            <v>Office Expenses Total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Other Expenses</v>
          </cell>
          <cell r="B57" t="str">
            <v>Other Expenses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Depreciation and Amortization</v>
          </cell>
          <cell r="B58" t="str">
            <v>Depreciation and Amortization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Total Expenses</v>
          </cell>
          <cell r="T59">
            <v>0</v>
          </cell>
          <cell r="U59">
            <v>0</v>
          </cell>
          <cell r="V59">
            <v>0</v>
          </cell>
          <cell r="W59">
            <v>179520</v>
          </cell>
          <cell r="X59">
            <v>179520</v>
          </cell>
          <cell r="Y59">
            <v>245801</v>
          </cell>
          <cell r="Z59">
            <v>175801</v>
          </cell>
          <cell r="AA59">
            <v>100801</v>
          </cell>
          <cell r="AB59">
            <v>50801</v>
          </cell>
          <cell r="AC59">
            <v>573204</v>
          </cell>
          <cell r="AD59">
            <v>197146.05</v>
          </cell>
          <cell r="AE59">
            <v>102146.05</v>
          </cell>
          <cell r="AF59">
            <v>52146.05</v>
          </cell>
          <cell r="AG59">
            <v>52146.05</v>
          </cell>
          <cell r="AH59">
            <v>403584.2</v>
          </cell>
        </row>
        <row r="61">
          <cell r="A61" t="str">
            <v>Capital Expenses</v>
          </cell>
        </row>
        <row r="62">
          <cell r="B62" t="str">
            <v>Furniture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B63" t="str">
            <v>Hardware</v>
          </cell>
          <cell r="T63">
            <v>0</v>
          </cell>
          <cell r="U63">
            <v>0</v>
          </cell>
          <cell r="V63">
            <v>0</v>
          </cell>
          <cell r="W63">
            <v>47500</v>
          </cell>
          <cell r="X63">
            <v>47500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B64" t="str">
            <v>Other Capital Expenses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Total Capital Expenses</v>
          </cell>
          <cell r="T65">
            <v>0</v>
          </cell>
          <cell r="U65">
            <v>0</v>
          </cell>
          <cell r="V65">
            <v>0</v>
          </cell>
          <cell r="W65">
            <v>47500</v>
          </cell>
          <cell r="X65">
            <v>47500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7">
          <cell r="A67" t="str">
            <v>Total Employees</v>
          </cell>
          <cell r="T67">
            <v>0</v>
          </cell>
          <cell r="U67">
            <v>0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</row>
        <row r="68">
          <cell r="A68" t="str">
            <v>Total Compensation</v>
          </cell>
          <cell r="T68">
            <v>0</v>
          </cell>
          <cell r="U68">
            <v>0</v>
          </cell>
          <cell r="V68">
            <v>0</v>
          </cell>
          <cell r="W68">
            <v>25620</v>
          </cell>
          <cell r="X68">
            <v>25620</v>
          </cell>
          <cell r="Y68">
            <v>26901</v>
          </cell>
          <cell r="Z68">
            <v>26901</v>
          </cell>
          <cell r="AA68">
            <v>26901</v>
          </cell>
          <cell r="AB68">
            <v>26901</v>
          </cell>
          <cell r="AC68">
            <v>107604</v>
          </cell>
          <cell r="AD68">
            <v>28246.05</v>
          </cell>
          <cell r="AE68">
            <v>28246.05</v>
          </cell>
          <cell r="AF68">
            <v>28246.05</v>
          </cell>
          <cell r="AG68">
            <v>28246.05</v>
          </cell>
          <cell r="AH68">
            <v>112984.2</v>
          </cell>
        </row>
        <row r="69">
          <cell r="A69" t="str">
            <v>Total Expenses without Compensation</v>
          </cell>
          <cell r="T69">
            <v>0</v>
          </cell>
          <cell r="U69">
            <v>0</v>
          </cell>
          <cell r="V69">
            <v>0</v>
          </cell>
          <cell r="W69">
            <v>153900</v>
          </cell>
          <cell r="X69">
            <v>153900</v>
          </cell>
          <cell r="Y69">
            <v>218900</v>
          </cell>
          <cell r="Z69">
            <v>148900</v>
          </cell>
          <cell r="AA69">
            <v>73900</v>
          </cell>
          <cell r="AB69">
            <v>23900</v>
          </cell>
          <cell r="AC69">
            <v>465600</v>
          </cell>
          <cell r="AD69">
            <v>168900</v>
          </cell>
          <cell r="AE69">
            <v>73900</v>
          </cell>
          <cell r="AF69">
            <v>23900.000000000004</v>
          </cell>
          <cell r="AG69">
            <v>23900.000000000004</v>
          </cell>
          <cell r="AH69">
            <v>290600</v>
          </cell>
        </row>
        <row r="70">
          <cell r="A70" t="str">
            <v>Total Capital Expenses</v>
          </cell>
          <cell r="T70">
            <v>0</v>
          </cell>
          <cell r="U70">
            <v>0</v>
          </cell>
          <cell r="V70">
            <v>0</v>
          </cell>
          <cell r="W70">
            <v>47500</v>
          </cell>
          <cell r="X70">
            <v>47500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Total Budget</v>
          </cell>
          <cell r="T71">
            <v>0</v>
          </cell>
          <cell r="U71">
            <v>0</v>
          </cell>
          <cell r="V71">
            <v>0</v>
          </cell>
          <cell r="W71">
            <v>227020</v>
          </cell>
          <cell r="X71">
            <v>227020</v>
          </cell>
          <cell r="Y71">
            <v>245801</v>
          </cell>
          <cell r="Z71">
            <v>175801</v>
          </cell>
          <cell r="AA71">
            <v>100801</v>
          </cell>
          <cell r="AB71">
            <v>50801</v>
          </cell>
          <cell r="AC71">
            <v>573204</v>
          </cell>
          <cell r="AD71">
            <v>197146.05</v>
          </cell>
          <cell r="AE71">
            <v>102146.05</v>
          </cell>
          <cell r="AF71">
            <v>52146.05</v>
          </cell>
          <cell r="AG71">
            <v>52146.05</v>
          </cell>
          <cell r="AH71">
            <v>403584.2</v>
          </cell>
        </row>
        <row r="74">
          <cell r="A74" t="str">
            <v>WORK AREA</v>
          </cell>
        </row>
        <row r="76">
          <cell r="A76" t="str">
            <v>EMPLOYEES</v>
          </cell>
        </row>
        <row r="78">
          <cell r="A78" t="str">
            <v>Additions to Employees</v>
          </cell>
        </row>
        <row r="79">
          <cell r="C79" t="str">
            <v>Level 1 - VP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 t="str">
            <v>Level 2 - Sr. Dir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 t="str">
            <v>Level 3 - Dir</v>
          </cell>
          <cell r="T81">
            <v>0</v>
          </cell>
          <cell r="U81">
            <v>0</v>
          </cell>
          <cell r="V81">
            <v>1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 t="str">
            <v>Level 4 - Sr. Manager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 t="str">
            <v>Level 5 - Manager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 t="str">
            <v>Level 6 - Sr. Associate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 t="str">
            <v>Level 7 - Associate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Total Additions</v>
          </cell>
          <cell r="T86">
            <v>0</v>
          </cell>
          <cell r="U86">
            <v>0</v>
          </cell>
          <cell r="V86">
            <v>1</v>
          </cell>
          <cell r="W86">
            <v>0</v>
          </cell>
          <cell r="X86">
            <v>1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8">
          <cell r="A88" t="str">
            <v>Case 1</v>
          </cell>
        </row>
        <row r="89">
          <cell r="A89" t="str">
            <v>Additions to Employees</v>
          </cell>
        </row>
        <row r="90">
          <cell r="C90" t="str">
            <v>Level 1 - VP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 t="str">
            <v>Level 2 - Sr. Dir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 t="str">
            <v>Level 3 - Dir</v>
          </cell>
          <cell r="T92">
            <v>0</v>
          </cell>
          <cell r="U92">
            <v>0</v>
          </cell>
          <cell r="V92">
            <v>1</v>
          </cell>
          <cell r="W92">
            <v>0</v>
          </cell>
          <cell r="X92">
            <v>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 t="str">
            <v>Level 4 - Sr. Manager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 t="str">
            <v>Level 5 - Manager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 t="str">
            <v>Level 6 - Sr. Associate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 t="str">
            <v>Level 7 - Associate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Total Additions</v>
          </cell>
          <cell r="T97">
            <v>0</v>
          </cell>
          <cell r="U97">
            <v>0</v>
          </cell>
          <cell r="V97">
            <v>1</v>
          </cell>
          <cell r="W97">
            <v>0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9">
          <cell r="A99" t="str">
            <v>Case 2</v>
          </cell>
        </row>
        <row r="100">
          <cell r="A100" t="str">
            <v>Additions to Employees</v>
          </cell>
        </row>
        <row r="101">
          <cell r="C101" t="str">
            <v>Level 1 - VP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 t="str">
            <v>Level 2 - Sr. Dir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C103" t="str">
            <v>Level 3 - Dir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C104" t="str">
            <v>Level 4 - Sr. Manager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C105" t="str">
            <v>Level 5 - Manager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C106" t="str">
            <v>Level 6 - Sr. Associate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C107" t="str">
            <v>Level 7 - Associate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Total Additions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10">
          <cell r="A110" t="str">
            <v>Case 3</v>
          </cell>
        </row>
        <row r="111">
          <cell r="A111" t="str">
            <v>Additions to Employees</v>
          </cell>
        </row>
        <row r="112">
          <cell r="C112" t="str">
            <v>Level 1 - VP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C113" t="str">
            <v>Level 2 - Sr. Dir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C114" t="str">
            <v>Level 3 - Dir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C115" t="str">
            <v>Level 4 - Sr. Manager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C116" t="str">
            <v>Level 5 - Manager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C117" t="str">
            <v>Level 6 - Sr. Associate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C118" t="str">
            <v>Level 7 - Associate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Total Additions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1">
          <cell r="A121" t="str">
            <v>EXPENSES</v>
          </cell>
        </row>
        <row r="123">
          <cell r="A123" t="str">
            <v>Travel</v>
          </cell>
        </row>
        <row r="124">
          <cell r="B124" t="str">
            <v>Number of Trips per Person</v>
          </cell>
          <cell r="T124">
            <v>0</v>
          </cell>
          <cell r="U124">
            <v>0</v>
          </cell>
          <cell r="V124">
            <v>2</v>
          </cell>
          <cell r="W124">
            <v>2</v>
          </cell>
          <cell r="X124">
            <v>2</v>
          </cell>
          <cell r="Y124">
            <v>2</v>
          </cell>
          <cell r="Z124">
            <v>2</v>
          </cell>
          <cell r="AA124">
            <v>2</v>
          </cell>
          <cell r="AB124">
            <v>2</v>
          </cell>
          <cell r="AC124">
            <v>2</v>
          </cell>
          <cell r="AD124">
            <v>2</v>
          </cell>
          <cell r="AE124">
            <v>2</v>
          </cell>
          <cell r="AF124">
            <v>2</v>
          </cell>
          <cell r="AG124">
            <v>2</v>
          </cell>
          <cell r="AH124">
            <v>2</v>
          </cell>
        </row>
        <row r="125">
          <cell r="B125" t="str">
            <v>Number of Employees that Travel</v>
          </cell>
          <cell r="D125">
            <v>1</v>
          </cell>
          <cell r="T125">
            <v>0</v>
          </cell>
          <cell r="U125">
            <v>0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</row>
        <row r="126">
          <cell r="B126" t="str">
            <v>Total Number of Trips</v>
          </cell>
          <cell r="V126">
            <v>0</v>
          </cell>
          <cell r="W126">
            <v>2</v>
          </cell>
          <cell r="X126">
            <v>2</v>
          </cell>
          <cell r="Y126">
            <v>2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>
            <v>2</v>
          </cell>
          <cell r="AF126">
            <v>2</v>
          </cell>
          <cell r="AG126">
            <v>2</v>
          </cell>
          <cell r="AH126">
            <v>2</v>
          </cell>
        </row>
        <row r="127">
          <cell r="B127" t="str">
            <v>Cost of Travel per Person per Trip</v>
          </cell>
          <cell r="W127">
            <v>1000</v>
          </cell>
          <cell r="X127">
            <v>250</v>
          </cell>
          <cell r="Y127">
            <v>1000</v>
          </cell>
          <cell r="Z127">
            <v>1000</v>
          </cell>
          <cell r="AA127">
            <v>1000</v>
          </cell>
          <cell r="AB127">
            <v>1000</v>
          </cell>
          <cell r="AC127">
            <v>1000</v>
          </cell>
          <cell r="AD127">
            <v>1000</v>
          </cell>
          <cell r="AE127">
            <v>1000</v>
          </cell>
          <cell r="AF127">
            <v>1000</v>
          </cell>
          <cell r="AG127">
            <v>1000</v>
          </cell>
          <cell r="AH127">
            <v>1000</v>
          </cell>
        </row>
        <row r="128">
          <cell r="B128" t="str">
            <v>Cost of Lodging per Person per Trip</v>
          </cell>
          <cell r="W128">
            <v>500</v>
          </cell>
          <cell r="X128">
            <v>125</v>
          </cell>
          <cell r="Y128">
            <v>500</v>
          </cell>
          <cell r="Z128">
            <v>500</v>
          </cell>
          <cell r="AA128">
            <v>500</v>
          </cell>
          <cell r="AB128">
            <v>500</v>
          </cell>
          <cell r="AC128">
            <v>500</v>
          </cell>
          <cell r="AD128">
            <v>500</v>
          </cell>
          <cell r="AE128">
            <v>500</v>
          </cell>
          <cell r="AF128">
            <v>500</v>
          </cell>
          <cell r="AG128">
            <v>500</v>
          </cell>
          <cell r="AH128">
            <v>500</v>
          </cell>
        </row>
        <row r="129">
          <cell r="B129" t="str">
            <v>Cost of Entertainment per Person per Trip</v>
          </cell>
          <cell r="W129">
            <v>100</v>
          </cell>
          <cell r="X129">
            <v>25</v>
          </cell>
          <cell r="Y129">
            <v>100</v>
          </cell>
          <cell r="Z129">
            <v>100</v>
          </cell>
          <cell r="AA129">
            <v>100</v>
          </cell>
          <cell r="AB129">
            <v>100</v>
          </cell>
          <cell r="AC129">
            <v>100</v>
          </cell>
          <cell r="AD129">
            <v>100</v>
          </cell>
          <cell r="AE129">
            <v>100</v>
          </cell>
          <cell r="AF129">
            <v>100</v>
          </cell>
          <cell r="AG129">
            <v>100</v>
          </cell>
          <cell r="AH129">
            <v>100</v>
          </cell>
        </row>
        <row r="130">
          <cell r="B130" t="str">
            <v>Cost of Meals per Person per Trip</v>
          </cell>
          <cell r="W130">
            <v>300</v>
          </cell>
          <cell r="X130">
            <v>75</v>
          </cell>
          <cell r="Y130">
            <v>300</v>
          </cell>
          <cell r="Z130">
            <v>300</v>
          </cell>
          <cell r="AA130">
            <v>300</v>
          </cell>
          <cell r="AB130">
            <v>300</v>
          </cell>
          <cell r="AC130">
            <v>300</v>
          </cell>
          <cell r="AD130">
            <v>300</v>
          </cell>
          <cell r="AE130">
            <v>300</v>
          </cell>
          <cell r="AF130">
            <v>300</v>
          </cell>
          <cell r="AG130">
            <v>300</v>
          </cell>
          <cell r="AH130">
            <v>300</v>
          </cell>
        </row>
        <row r="131">
          <cell r="B131" t="str">
            <v>Cost of Other per Person per Trip</v>
          </cell>
          <cell r="W131">
            <v>50</v>
          </cell>
          <cell r="X131">
            <v>12.5</v>
          </cell>
          <cell r="Y131">
            <v>50</v>
          </cell>
          <cell r="Z131">
            <v>50</v>
          </cell>
          <cell r="AA131">
            <v>50</v>
          </cell>
          <cell r="AB131">
            <v>50</v>
          </cell>
          <cell r="AC131">
            <v>50</v>
          </cell>
          <cell r="AD131">
            <v>50</v>
          </cell>
          <cell r="AE131">
            <v>50</v>
          </cell>
          <cell r="AF131">
            <v>50</v>
          </cell>
          <cell r="AG131">
            <v>50</v>
          </cell>
          <cell r="AH131">
            <v>50</v>
          </cell>
        </row>
        <row r="132">
          <cell r="B132" t="str">
            <v>Total Cost per Person per Trip</v>
          </cell>
          <cell r="T132">
            <v>0</v>
          </cell>
          <cell r="U132">
            <v>0</v>
          </cell>
          <cell r="V132">
            <v>0</v>
          </cell>
          <cell r="W132">
            <v>1950</v>
          </cell>
          <cell r="X132">
            <v>487.5</v>
          </cell>
          <cell r="Y132">
            <v>1950</v>
          </cell>
          <cell r="Z132">
            <v>1950</v>
          </cell>
          <cell r="AA132">
            <v>1950</v>
          </cell>
          <cell r="AB132">
            <v>1950</v>
          </cell>
          <cell r="AC132">
            <v>1950</v>
          </cell>
          <cell r="AD132">
            <v>1950</v>
          </cell>
          <cell r="AE132">
            <v>1950</v>
          </cell>
          <cell r="AF132">
            <v>1950</v>
          </cell>
          <cell r="AG132">
            <v>1950</v>
          </cell>
          <cell r="AH132">
            <v>1950</v>
          </cell>
        </row>
        <row r="133">
          <cell r="B133" t="str">
            <v>Travel</v>
          </cell>
          <cell r="T133">
            <v>0</v>
          </cell>
          <cell r="U133">
            <v>0</v>
          </cell>
          <cell r="V133">
            <v>0</v>
          </cell>
          <cell r="W133">
            <v>2000</v>
          </cell>
          <cell r="X133">
            <v>2000</v>
          </cell>
          <cell r="Y133">
            <v>2000</v>
          </cell>
          <cell r="Z133">
            <v>2000</v>
          </cell>
          <cell r="AA133">
            <v>2000</v>
          </cell>
          <cell r="AB133">
            <v>2000</v>
          </cell>
          <cell r="AC133">
            <v>8000</v>
          </cell>
          <cell r="AD133">
            <v>2000</v>
          </cell>
          <cell r="AE133">
            <v>2000</v>
          </cell>
          <cell r="AF133">
            <v>2000</v>
          </cell>
          <cell r="AG133">
            <v>2000</v>
          </cell>
          <cell r="AH133">
            <v>8000</v>
          </cell>
        </row>
        <row r="134">
          <cell r="B134" t="str">
            <v>Lodging</v>
          </cell>
          <cell r="T134">
            <v>0</v>
          </cell>
          <cell r="U134">
            <v>0</v>
          </cell>
          <cell r="V134">
            <v>0</v>
          </cell>
          <cell r="W134">
            <v>1000</v>
          </cell>
          <cell r="X134">
            <v>1000</v>
          </cell>
          <cell r="Y134">
            <v>1000</v>
          </cell>
          <cell r="Z134">
            <v>1000</v>
          </cell>
          <cell r="AA134">
            <v>1000</v>
          </cell>
          <cell r="AB134">
            <v>1000</v>
          </cell>
          <cell r="AC134">
            <v>4000</v>
          </cell>
          <cell r="AD134">
            <v>1000</v>
          </cell>
          <cell r="AE134">
            <v>1000</v>
          </cell>
          <cell r="AF134">
            <v>1000</v>
          </cell>
          <cell r="AG134">
            <v>1000</v>
          </cell>
          <cell r="AH134">
            <v>4000</v>
          </cell>
        </row>
        <row r="135">
          <cell r="B135" t="str">
            <v>Entertainment</v>
          </cell>
          <cell r="T135">
            <v>0</v>
          </cell>
          <cell r="U135">
            <v>0</v>
          </cell>
          <cell r="V135">
            <v>0</v>
          </cell>
          <cell r="W135">
            <v>200</v>
          </cell>
          <cell r="X135">
            <v>200</v>
          </cell>
          <cell r="Y135">
            <v>200</v>
          </cell>
          <cell r="Z135">
            <v>200</v>
          </cell>
          <cell r="AA135">
            <v>200</v>
          </cell>
          <cell r="AB135">
            <v>200</v>
          </cell>
          <cell r="AC135">
            <v>800</v>
          </cell>
          <cell r="AD135">
            <v>200</v>
          </cell>
          <cell r="AE135">
            <v>200</v>
          </cell>
          <cell r="AF135">
            <v>200</v>
          </cell>
          <cell r="AG135">
            <v>200</v>
          </cell>
          <cell r="AH135">
            <v>800</v>
          </cell>
        </row>
        <row r="136">
          <cell r="B136" t="str">
            <v>Meals</v>
          </cell>
          <cell r="T136">
            <v>0</v>
          </cell>
          <cell r="U136">
            <v>0</v>
          </cell>
          <cell r="V136">
            <v>0</v>
          </cell>
          <cell r="W136">
            <v>600</v>
          </cell>
          <cell r="X136">
            <v>600</v>
          </cell>
          <cell r="Y136">
            <v>600</v>
          </cell>
          <cell r="Z136">
            <v>600</v>
          </cell>
          <cell r="AA136">
            <v>600</v>
          </cell>
          <cell r="AB136">
            <v>600</v>
          </cell>
          <cell r="AC136">
            <v>2400</v>
          </cell>
          <cell r="AD136">
            <v>600</v>
          </cell>
          <cell r="AE136">
            <v>600</v>
          </cell>
          <cell r="AF136">
            <v>600</v>
          </cell>
          <cell r="AG136">
            <v>600</v>
          </cell>
          <cell r="AH136">
            <v>2400</v>
          </cell>
        </row>
        <row r="137">
          <cell r="B137" t="str">
            <v>Other</v>
          </cell>
          <cell r="T137">
            <v>0</v>
          </cell>
          <cell r="U137">
            <v>0</v>
          </cell>
          <cell r="V137">
            <v>0</v>
          </cell>
          <cell r="W137">
            <v>100</v>
          </cell>
          <cell r="X137">
            <v>100</v>
          </cell>
          <cell r="Y137">
            <v>100</v>
          </cell>
          <cell r="Z137">
            <v>100</v>
          </cell>
          <cell r="AA137">
            <v>100</v>
          </cell>
          <cell r="AB137">
            <v>100</v>
          </cell>
          <cell r="AC137">
            <v>400</v>
          </cell>
          <cell r="AD137">
            <v>100</v>
          </cell>
          <cell r="AE137">
            <v>100</v>
          </cell>
          <cell r="AF137">
            <v>100</v>
          </cell>
          <cell r="AG137">
            <v>100</v>
          </cell>
          <cell r="AH137">
            <v>400</v>
          </cell>
        </row>
        <row r="138">
          <cell r="A138" t="str">
            <v>Total Travel</v>
          </cell>
          <cell r="T138">
            <v>0</v>
          </cell>
          <cell r="U138">
            <v>0</v>
          </cell>
          <cell r="V138">
            <v>0</v>
          </cell>
          <cell r="W138">
            <v>3900</v>
          </cell>
          <cell r="X138">
            <v>3900</v>
          </cell>
          <cell r="Y138">
            <v>3900</v>
          </cell>
          <cell r="Z138">
            <v>3900</v>
          </cell>
          <cell r="AA138">
            <v>3900</v>
          </cell>
          <cell r="AB138">
            <v>3900</v>
          </cell>
          <cell r="AC138">
            <v>15600</v>
          </cell>
          <cell r="AD138">
            <v>3900</v>
          </cell>
          <cell r="AE138">
            <v>3900</v>
          </cell>
          <cell r="AF138">
            <v>3900</v>
          </cell>
          <cell r="AG138">
            <v>3900</v>
          </cell>
          <cell r="AH138">
            <v>15600</v>
          </cell>
        </row>
        <row r="140">
          <cell r="A140" t="str">
            <v>Meetings</v>
          </cell>
        </row>
        <row r="144">
          <cell r="A144" t="str">
            <v>Total Meetings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6">
          <cell r="A146" t="str">
            <v>Training</v>
          </cell>
        </row>
        <row r="148">
          <cell r="A148" t="str">
            <v>Recruiting</v>
          </cell>
        </row>
        <row r="149">
          <cell r="A149" t="str">
            <v>Total Training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1">
          <cell r="A151" t="str">
            <v>Professional Services</v>
          </cell>
        </row>
        <row r="156">
          <cell r="B156" t="str">
            <v>Internationalization</v>
          </cell>
          <cell r="T156">
            <v>0</v>
          </cell>
          <cell r="U156">
            <v>0</v>
          </cell>
          <cell r="V156">
            <v>0</v>
          </cell>
          <cell r="W156">
            <v>125000</v>
          </cell>
          <cell r="X156">
            <v>125000</v>
          </cell>
          <cell r="Y156">
            <v>150000</v>
          </cell>
          <cell r="Z156">
            <v>75000</v>
          </cell>
          <cell r="AA156">
            <v>50000</v>
          </cell>
          <cell r="AB156">
            <v>0</v>
          </cell>
          <cell r="AC156">
            <v>275000</v>
          </cell>
          <cell r="AD156">
            <v>100000</v>
          </cell>
          <cell r="AE156">
            <v>0</v>
          </cell>
          <cell r="AF156">
            <v>0</v>
          </cell>
          <cell r="AG156">
            <v>0</v>
          </cell>
          <cell r="AH156">
            <v>100000</v>
          </cell>
        </row>
        <row r="157">
          <cell r="B157" t="str">
            <v>German Localization</v>
          </cell>
          <cell r="T157">
            <v>0</v>
          </cell>
          <cell r="U157">
            <v>0</v>
          </cell>
          <cell r="V157">
            <v>0</v>
          </cell>
          <cell r="W157">
            <v>25000</v>
          </cell>
          <cell r="X157">
            <v>25000</v>
          </cell>
          <cell r="Y157">
            <v>40000</v>
          </cell>
          <cell r="Z157">
            <v>30000</v>
          </cell>
          <cell r="AA157">
            <v>5000</v>
          </cell>
          <cell r="AB157">
            <v>5000</v>
          </cell>
          <cell r="AC157">
            <v>80000</v>
          </cell>
          <cell r="AD157">
            <v>40000</v>
          </cell>
          <cell r="AE157">
            <v>30000</v>
          </cell>
          <cell r="AF157">
            <v>5000</v>
          </cell>
          <cell r="AG157">
            <v>5000</v>
          </cell>
          <cell r="AH157">
            <v>80000</v>
          </cell>
        </row>
        <row r="158">
          <cell r="B158" t="str">
            <v>Japanese Localization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25000</v>
          </cell>
          <cell r="Z158">
            <v>40000</v>
          </cell>
          <cell r="AA158">
            <v>15000</v>
          </cell>
          <cell r="AB158">
            <v>15000</v>
          </cell>
          <cell r="AC158">
            <v>95000</v>
          </cell>
          <cell r="AD158">
            <v>25000</v>
          </cell>
          <cell r="AE158">
            <v>40000</v>
          </cell>
          <cell r="AF158">
            <v>15000</v>
          </cell>
          <cell r="AG158">
            <v>15000</v>
          </cell>
          <cell r="AH158">
            <v>95000</v>
          </cell>
        </row>
        <row r="159">
          <cell r="A159" t="str">
            <v>Total Professional Services</v>
          </cell>
          <cell r="T159">
            <v>0</v>
          </cell>
          <cell r="U159">
            <v>0</v>
          </cell>
          <cell r="V159">
            <v>0</v>
          </cell>
          <cell r="W159">
            <v>150000</v>
          </cell>
          <cell r="X159">
            <v>150000</v>
          </cell>
          <cell r="Y159">
            <v>215000</v>
          </cell>
          <cell r="Z159">
            <v>145000</v>
          </cell>
          <cell r="AA159">
            <v>70000</v>
          </cell>
          <cell r="AB159">
            <v>20000</v>
          </cell>
          <cell r="AC159">
            <v>450000</v>
          </cell>
          <cell r="AD159">
            <v>165000</v>
          </cell>
          <cell r="AE159">
            <v>70000</v>
          </cell>
          <cell r="AF159">
            <v>20000</v>
          </cell>
          <cell r="AG159">
            <v>20000</v>
          </cell>
          <cell r="AH159">
            <v>275000</v>
          </cell>
        </row>
        <row r="161">
          <cell r="A161" t="str">
            <v>Marketing</v>
          </cell>
        </row>
        <row r="162">
          <cell r="B162" t="str">
            <v>Client Programs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B163" t="str">
            <v>Marketing Collateral (Brochures)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B164" t="str">
            <v>Print Adv. Media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B165" t="str">
            <v>Online Adv. Media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B166" t="str">
            <v>Print and Online Adv. Production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B167" t="str">
            <v>Conferences &amp; Tradeshows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B168" t="str">
            <v>Customer Gifts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B169" t="str">
            <v>Direct Mail (mail and email)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Marketing Total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2">
          <cell r="A172" t="str">
            <v>Recruiting</v>
          </cell>
        </row>
        <row r="173">
          <cell r="B173" t="str">
            <v>PVCS Maintenance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B174" t="str">
            <v>Misc Tools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Total Recruiting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7">
          <cell r="A177" t="str">
            <v>Equipment Expense</v>
          </cell>
        </row>
        <row r="181">
          <cell r="A181" t="str">
            <v>Total Equipment Expense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3">
          <cell r="A183" t="str">
            <v>Software</v>
          </cell>
        </row>
        <row r="186">
          <cell r="A186" t="str">
            <v>Total Software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8">
          <cell r="A188" t="str">
            <v>Communications - Cell Phone, Pager, PDA, Blackberry</v>
          </cell>
        </row>
        <row r="189">
          <cell r="B189" t="str">
            <v>Cell Phone #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B190" t="str">
            <v>Pager #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B191" t="str">
            <v>Blackberry #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B192" t="str">
            <v>Cell Phone Cost</v>
          </cell>
          <cell r="D192">
            <v>75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B193" t="str">
            <v>Pager Cost</v>
          </cell>
          <cell r="D193">
            <v>50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B194" t="str">
            <v>Blackberry Cost</v>
          </cell>
          <cell r="D194">
            <v>50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Total Communications - Cell Phone, Pager, PDA, Blackberry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Communications - Phone, Internet Connectivity</v>
          </cell>
        </row>
        <row r="198">
          <cell r="B198" t="str">
            <v>Phone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B199" t="str">
            <v>Internet Connectivity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Total Communications - Phone, Internet Connectivity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2">
          <cell r="A202" t="str">
            <v>Office Expenses - Insurance</v>
          </cell>
        </row>
        <row r="203">
          <cell r="B203" t="str">
            <v>Insurance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Total Office Expenses - Insurance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6">
          <cell r="A206" t="str">
            <v>Office Expenses - Rent</v>
          </cell>
        </row>
        <row r="207">
          <cell r="B207" t="str">
            <v>Rent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 t="str">
            <v>Total Office Expenses - Rent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H208">
            <v>0</v>
          </cell>
        </row>
        <row r="210">
          <cell r="A210" t="str">
            <v>Office Expenses - Supplies</v>
          </cell>
        </row>
        <row r="211">
          <cell r="B211" t="str">
            <v>Supplies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Total Office Expenses - Supplies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H212">
            <v>0</v>
          </cell>
        </row>
        <row r="214">
          <cell r="A214" t="str">
            <v>Office Expenses - Other</v>
          </cell>
        </row>
        <row r="215">
          <cell r="B215" t="str">
            <v>Other Office Expenses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 t="str">
            <v>Total Office Expenses - Other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8">
          <cell r="A218" t="str">
            <v>Other Expenses</v>
          </cell>
        </row>
        <row r="219">
          <cell r="B219" t="str">
            <v>Morale -- food, parties, chackas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B220" t="str">
            <v>Printing of special publications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B221" t="str">
            <v>Beta chackas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Total Other Expenses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4">
          <cell r="A224" t="str">
            <v>Depreciation &amp; Amortization</v>
          </cell>
        </row>
        <row r="225">
          <cell r="B225" t="str">
            <v>Other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Total Office Expenses - Other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9">
          <cell r="A229" t="str">
            <v>CAPITAL EXPENSES</v>
          </cell>
        </row>
        <row r="231">
          <cell r="A231" t="str">
            <v>Capital Expenses - Furniture</v>
          </cell>
        </row>
        <row r="232">
          <cell r="B232" t="str">
            <v>Furniture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Total Capital Expenses - Furniture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5">
          <cell r="A235" t="str">
            <v>Capital Expenses - Hardware</v>
          </cell>
        </row>
        <row r="236">
          <cell r="B236" t="str">
            <v>Hardware</v>
          </cell>
          <cell r="T236">
            <v>0</v>
          </cell>
          <cell r="U236">
            <v>0</v>
          </cell>
          <cell r="V236">
            <v>0</v>
          </cell>
          <cell r="W236">
            <v>47500</v>
          </cell>
          <cell r="X236">
            <v>47500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Total Capital Expenses - Hardware</v>
          </cell>
          <cell r="T237">
            <v>0</v>
          </cell>
          <cell r="U237">
            <v>0</v>
          </cell>
          <cell r="V237">
            <v>0</v>
          </cell>
          <cell r="W237">
            <v>47500</v>
          </cell>
          <cell r="X237">
            <v>47500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9">
          <cell r="A239" t="str">
            <v>Capital Expenses - Other</v>
          </cell>
        </row>
        <row r="240">
          <cell r="B240" t="str">
            <v>Other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Total Capital Expenses - Other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6">
          <cell r="A246" t="str">
            <v>MAJOR PROJECTS</v>
          </cell>
        </row>
        <row r="248">
          <cell r="B248" t="str">
            <v>Project 1</v>
          </cell>
          <cell r="T248" t="str">
            <v>Example Text Here</v>
          </cell>
        </row>
        <row r="249">
          <cell r="B249" t="str">
            <v>Project 2</v>
          </cell>
          <cell r="U249" t="str">
            <v>Something Important Starts Here</v>
          </cell>
        </row>
        <row r="250">
          <cell r="B250" t="str">
            <v>Project 3</v>
          </cell>
          <cell r="V250" t="str">
            <v>Something Else Here</v>
          </cell>
        </row>
        <row r="251">
          <cell r="B251" t="str">
            <v>Project 4</v>
          </cell>
          <cell r="V251" t="str">
            <v>Two things start this quarter</v>
          </cell>
        </row>
        <row r="252">
          <cell r="B252" t="str">
            <v>Project 5</v>
          </cell>
          <cell r="Y252" t="str">
            <v>Some project</v>
          </cell>
        </row>
        <row r="253">
          <cell r="B253" t="str">
            <v>Project 6</v>
          </cell>
        </row>
        <row r="254">
          <cell r="B254" t="str">
            <v>Project 7</v>
          </cell>
        </row>
        <row r="255">
          <cell r="B255" t="str">
            <v>Project 8</v>
          </cell>
        </row>
        <row r="256">
          <cell r="B256" t="str">
            <v>Project 9</v>
          </cell>
        </row>
        <row r="257">
          <cell r="B257" t="str">
            <v>Project 10</v>
          </cell>
        </row>
        <row r="258">
          <cell r="B258" t="str">
            <v>Project 11</v>
          </cell>
        </row>
        <row r="259">
          <cell r="B259" t="str">
            <v>Project 12</v>
          </cell>
        </row>
        <row r="260">
          <cell r="B260" t="str">
            <v>Project 13</v>
          </cell>
        </row>
        <row r="261">
          <cell r="B261" t="str">
            <v>Project 14</v>
          </cell>
        </row>
        <row r="262">
          <cell r="B262" t="str">
            <v>Project 15</v>
          </cell>
        </row>
        <row r="263">
          <cell r="B263" t="str">
            <v>Project 16</v>
          </cell>
        </row>
        <row r="264">
          <cell r="B264" t="str">
            <v>Project 17</v>
          </cell>
        </row>
        <row r="265">
          <cell r="B265" t="str">
            <v>Project 18</v>
          </cell>
        </row>
        <row r="266">
          <cell r="B266" t="str">
            <v>Project 19</v>
          </cell>
        </row>
        <row r="267">
          <cell r="B267" t="str">
            <v>Project 20</v>
          </cell>
        </row>
        <row r="270">
          <cell r="A270" t="str">
            <v>STAFFING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nning"/>
      <sheetName val="Tex"/>
      <sheetName val="Airtex"/>
      <sheetName val="Splitting"/>
      <sheetName val="Twisting"/>
      <sheetName val="Sale Rate"/>
      <sheetName val="RM"/>
      <sheetName val="Prod Prog - TEX"/>
      <sheetName val="Tex-Exps."/>
      <sheetName val="Sheet6"/>
      <sheetName val="POY cost"/>
      <sheetName val="Prod-12-13"/>
      <sheetName val="POY-Exps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E4">
            <v>174.59519949916583</v>
          </cell>
        </row>
        <row r="5">
          <cell r="E5">
            <v>180.75765281879609</v>
          </cell>
        </row>
        <row r="13">
          <cell r="E13">
            <v>90.325963766062983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List"/>
      <sheetName val="Level 1 Summary"/>
      <sheetName val="Equipment Needs"/>
      <sheetName val="Summary"/>
      <sheetName val="Fee Summary"/>
      <sheetName val="Forecast Variance"/>
      <sheetName val="DSR"/>
      <sheetName val="Refusals"/>
      <sheetName val="Storage"/>
      <sheetName val="Activity Summary"/>
      <sheetName val="Supplies 07-07-07 billing"/>
      <sheetName val="July  FY 07 Wkly Vendor iPod"/>
      <sheetName val="July FY 07 Wk iPhone"/>
      <sheetName val="Start-Up fees"/>
      <sheetName val="Receipt Detail"/>
      <sheetName val="SKUs with 99999_not billed"/>
      <sheetName val="Sheet2"/>
      <sheetName val="Sheet3"/>
      <sheetName val="IS_CF"/>
      <sheetName val="OPEX_Data"/>
      <sheetName val="Income"/>
      <sheetName val="C&amp;P - CRM"/>
      <sheetName val="C&amp;P - PM"/>
      <sheetName val="C&amp;P - Sales"/>
      <sheetName val="Corp - Finance"/>
      <sheetName val="Intl - PM "/>
      <sheetName val="Intl - Sales"/>
      <sheetName val="Corp - Mgmt"/>
      <sheetName val="Sales - Total"/>
    </sheetNames>
    <sheetDataSet>
      <sheetData sheetId="0" refreshError="1">
        <row r="2">
          <cell r="D2" t="str">
            <v>Description</v>
          </cell>
          <cell r="E2" t="str">
            <v>Fully Burdened Annual Salary</v>
          </cell>
          <cell r="F2" t="str">
            <v>Overtime Rate for Hourly Paid Positions (agreed to on an unburdened basis)</v>
          </cell>
        </row>
        <row r="3">
          <cell r="D3" t="str">
            <v>General Ledger Acct Recons</v>
          </cell>
          <cell r="E3">
            <v>65000</v>
          </cell>
          <cell r="F3" t="str">
            <v>N/A</v>
          </cell>
        </row>
        <row r="4">
          <cell r="D4" t="str">
            <v>Collections Supervisor</v>
          </cell>
          <cell r="E4">
            <v>58500</v>
          </cell>
          <cell r="F4" t="str">
            <v>N/A</v>
          </cell>
        </row>
        <row r="5">
          <cell r="D5" t="str">
            <v>Credit and Collections Manager</v>
          </cell>
          <cell r="E5">
            <v>65000</v>
          </cell>
          <cell r="F5" t="str">
            <v>N/A</v>
          </cell>
        </row>
        <row r="6">
          <cell r="D6" t="str">
            <v>Price Protection Pass Through Manager</v>
          </cell>
          <cell r="E6">
            <v>45500</v>
          </cell>
          <cell r="F6" t="str">
            <v>N/A</v>
          </cell>
        </row>
        <row r="7">
          <cell r="D7" t="str">
            <v>Cash Applications</v>
          </cell>
          <cell r="E7">
            <v>45500</v>
          </cell>
          <cell r="F7">
            <v>25.240384615384613</v>
          </cell>
        </row>
        <row r="8">
          <cell r="D8" t="str">
            <v>Collections</v>
          </cell>
          <cell r="E8">
            <v>45500</v>
          </cell>
          <cell r="F8">
            <v>25.240384615384613</v>
          </cell>
        </row>
        <row r="9">
          <cell r="D9" t="str">
            <v>Order Management Manager</v>
          </cell>
          <cell r="E9">
            <v>84500</v>
          </cell>
          <cell r="F9" t="str">
            <v>N/A</v>
          </cell>
        </row>
        <row r="10">
          <cell r="D10" t="str">
            <v>Inventory Allocations Coordinator</v>
          </cell>
          <cell r="E10">
            <v>76700</v>
          </cell>
          <cell r="F10" t="str">
            <v>N/A</v>
          </cell>
        </row>
        <row r="11">
          <cell r="D11" t="str">
            <v>OMRIII+</v>
          </cell>
          <cell r="E11">
            <v>43264</v>
          </cell>
          <cell r="F11">
            <v>24</v>
          </cell>
        </row>
        <row r="12">
          <cell r="D12" t="str">
            <v>OMRIII</v>
          </cell>
          <cell r="E12">
            <v>37856</v>
          </cell>
          <cell r="F12">
            <v>21</v>
          </cell>
        </row>
        <row r="13">
          <cell r="D13" t="str">
            <v>OMRI</v>
          </cell>
          <cell r="E13">
            <v>33800</v>
          </cell>
          <cell r="F13">
            <v>18.75</v>
          </cell>
        </row>
        <row r="14">
          <cell r="D14" t="str">
            <v>Senior Operations Manager</v>
          </cell>
          <cell r="E14">
            <v>80015</v>
          </cell>
          <cell r="F14" t="str">
            <v>N/A</v>
          </cell>
        </row>
        <row r="15">
          <cell r="D15" t="str">
            <v>Receiving Manager</v>
          </cell>
          <cell r="E15">
            <v>65000</v>
          </cell>
          <cell r="F15" t="str">
            <v>N/A</v>
          </cell>
        </row>
        <row r="16">
          <cell r="D16" t="str">
            <v>Receiving Team Lead</v>
          </cell>
          <cell r="E16">
            <v>45000</v>
          </cell>
          <cell r="F16" t="str">
            <v>N/A</v>
          </cell>
        </row>
        <row r="17">
          <cell r="D17" t="str">
            <v>Stickering Team Lead</v>
          </cell>
          <cell r="E17">
            <v>45500</v>
          </cell>
          <cell r="F17" t="str">
            <v>N/A</v>
          </cell>
        </row>
        <row r="18">
          <cell r="D18" t="str">
            <v>Promo Labelling Manager</v>
          </cell>
          <cell r="E18">
            <v>45500</v>
          </cell>
          <cell r="F18" t="str">
            <v>N/A</v>
          </cell>
        </row>
        <row r="19">
          <cell r="D19" t="str">
            <v>Light Rework Team Lead</v>
          </cell>
          <cell r="E19">
            <v>45500</v>
          </cell>
          <cell r="F19" t="str">
            <v>N/A</v>
          </cell>
        </row>
        <row r="20">
          <cell r="D20" t="str">
            <v>Returns Manager</v>
          </cell>
          <cell r="E20">
            <v>65000</v>
          </cell>
          <cell r="F20" t="str">
            <v>N/A</v>
          </cell>
        </row>
        <row r="21">
          <cell r="D21" t="str">
            <v>Returns Team Lead</v>
          </cell>
          <cell r="E21">
            <v>45500</v>
          </cell>
          <cell r="F21" t="str">
            <v>N/A</v>
          </cell>
        </row>
        <row r="22">
          <cell r="D22" t="str">
            <v>Pick, Pack and Ship Team Lead</v>
          </cell>
          <cell r="E22">
            <v>45000</v>
          </cell>
          <cell r="F22" t="str">
            <v>N/A</v>
          </cell>
        </row>
        <row r="23">
          <cell r="D23" t="str">
            <v>Pick, Pack and Ship Manager</v>
          </cell>
          <cell r="E23">
            <v>65000</v>
          </cell>
          <cell r="F23" t="str">
            <v>N/A</v>
          </cell>
        </row>
        <row r="24">
          <cell r="D24" t="str">
            <v>Trays, Bundles &amp; Stickering Manager</v>
          </cell>
          <cell r="E24">
            <v>65000</v>
          </cell>
          <cell r="F24" t="str">
            <v>N/A</v>
          </cell>
        </row>
        <row r="25">
          <cell r="D25" t="str">
            <v>Trays, Bundles &amp; Stickering Team Leads</v>
          </cell>
          <cell r="E25">
            <v>45000</v>
          </cell>
          <cell r="F25" t="str">
            <v>N/A</v>
          </cell>
        </row>
        <row r="26">
          <cell r="D26" t="str">
            <v>Receiving</v>
          </cell>
          <cell r="E26">
            <v>28031.5</v>
          </cell>
          <cell r="F26">
            <v>15.550018491124263</v>
          </cell>
        </row>
        <row r="27">
          <cell r="D27" t="str">
            <v>Physical Inventory : Daily Cycle Counts</v>
          </cell>
          <cell r="E27">
            <v>33923</v>
          </cell>
          <cell r="F27">
            <v>18.818232248520708</v>
          </cell>
        </row>
        <row r="28">
          <cell r="D28" t="str">
            <v>Stickering</v>
          </cell>
          <cell r="E28">
            <v>28031.5</v>
          </cell>
          <cell r="F28">
            <v>15.550018491124263</v>
          </cell>
        </row>
        <row r="29">
          <cell r="D29" t="str">
            <v>Promo Labelling</v>
          </cell>
          <cell r="E29">
            <v>28031.5</v>
          </cell>
          <cell r="F29">
            <v>15.550018491124263</v>
          </cell>
        </row>
        <row r="30">
          <cell r="D30" t="str">
            <v>Light Rework</v>
          </cell>
          <cell r="E30">
            <v>28031.5</v>
          </cell>
          <cell r="F30">
            <v>15.550018491124263</v>
          </cell>
        </row>
        <row r="31">
          <cell r="D31" t="str">
            <v>Returns Perfect</v>
          </cell>
          <cell r="E31">
            <v>28031.5</v>
          </cell>
          <cell r="F31">
            <v>15.550018491124263</v>
          </cell>
        </row>
        <row r="32">
          <cell r="D32" t="str">
            <v>Returns Rework</v>
          </cell>
          <cell r="E32">
            <v>28031.5</v>
          </cell>
          <cell r="F32">
            <v>15.550018491124263</v>
          </cell>
        </row>
        <row r="33">
          <cell r="D33" t="str">
            <v>Returns Destruction</v>
          </cell>
          <cell r="E33">
            <v>28031.5</v>
          </cell>
          <cell r="F33">
            <v>15.550018491124263</v>
          </cell>
        </row>
        <row r="34">
          <cell r="D34" t="str">
            <v>Trays, Bundles &amp; Stickering</v>
          </cell>
          <cell r="E34">
            <v>28031.5</v>
          </cell>
          <cell r="F34">
            <v>15.550018491124263</v>
          </cell>
        </row>
        <row r="35">
          <cell r="D35" t="str">
            <v>Pick, Pack and Ship</v>
          </cell>
          <cell r="E35">
            <v>28031.5</v>
          </cell>
          <cell r="F35">
            <v>15.550018491124263</v>
          </cell>
        </row>
        <row r="36">
          <cell r="D36" t="str">
            <v>Customer Service/Account Management</v>
          </cell>
          <cell r="E36">
            <v>65000</v>
          </cell>
          <cell r="F36" t="str">
            <v>N/A</v>
          </cell>
        </row>
        <row r="37">
          <cell r="D37" t="str">
            <v>Merchandising Manager</v>
          </cell>
          <cell r="E37">
            <v>45500</v>
          </cell>
          <cell r="F37" t="str">
            <v>N/A</v>
          </cell>
        </row>
        <row r="38">
          <cell r="D38" t="str">
            <v>RMA Issuance</v>
          </cell>
          <cell r="E38">
            <v>29702</v>
          </cell>
          <cell r="F38">
            <v>16.476701183431956</v>
          </cell>
        </row>
        <row r="39">
          <cell r="D39" t="str">
            <v>Customer Queries</v>
          </cell>
          <cell r="E39">
            <v>29702</v>
          </cell>
          <cell r="F39">
            <v>16.476701183431956</v>
          </cell>
        </row>
        <row r="40">
          <cell r="D40" t="str">
            <v>IT Management</v>
          </cell>
          <cell r="E40">
            <v>120000</v>
          </cell>
          <cell r="F40" t="str">
            <v>N/A</v>
          </cell>
        </row>
        <row r="41">
          <cell r="D41" t="str">
            <v>EDI Application Developer and Support</v>
          </cell>
          <cell r="E41">
            <v>100000</v>
          </cell>
          <cell r="F41" t="str">
            <v>N/A</v>
          </cell>
        </row>
        <row r="42">
          <cell r="D42" t="str">
            <v>IMPULSE Application Developer and Support</v>
          </cell>
          <cell r="E42">
            <v>100000</v>
          </cell>
          <cell r="F42" t="str">
            <v>N/A</v>
          </cell>
        </row>
        <row r="43">
          <cell r="D43" t="str">
            <v>Infrastructure Support</v>
          </cell>
          <cell r="E43">
            <v>100000</v>
          </cell>
          <cell r="F43" t="str">
            <v>N/A</v>
          </cell>
        </row>
        <row r="44">
          <cell r="D44" t="str">
            <v>Telecom Support</v>
          </cell>
          <cell r="E44">
            <v>80000</v>
          </cell>
          <cell r="F44" t="str">
            <v>N/A</v>
          </cell>
        </row>
        <row r="45">
          <cell r="D45" t="str">
            <v>Management Reporting Analyst</v>
          </cell>
          <cell r="E45">
            <v>58500</v>
          </cell>
          <cell r="F45" t="str">
            <v>N/A</v>
          </cell>
        </row>
        <row r="74">
          <cell r="D74" t="str">
            <v>Retailer PO's</v>
          </cell>
          <cell r="E74">
            <v>0.15</v>
          </cell>
        </row>
        <row r="75">
          <cell r="D75" t="str">
            <v>Retailer PO Acknowledgements</v>
          </cell>
          <cell r="E75">
            <v>0.15</v>
          </cell>
        </row>
        <row r="76">
          <cell r="D76" t="str">
            <v>Retailer Invoices</v>
          </cell>
          <cell r="E76">
            <v>0.15</v>
          </cell>
        </row>
        <row r="77">
          <cell r="D77" t="str">
            <v>Advance Ship Notices 1</v>
          </cell>
          <cell r="E77">
            <v>0.15</v>
          </cell>
        </row>
        <row r="78">
          <cell r="D78" t="str">
            <v>Advance Ship Notices 2</v>
          </cell>
          <cell r="E78">
            <v>0.25</v>
          </cell>
        </row>
        <row r="79">
          <cell r="D79" t="str">
            <v>Proprietary ASN</v>
          </cell>
          <cell r="E79">
            <v>10</v>
          </cell>
        </row>
        <row r="80">
          <cell r="D80" t="str">
            <v>Electronic Proof of Delivery</v>
          </cell>
          <cell r="E80">
            <v>0.2</v>
          </cell>
        </row>
        <row r="81">
          <cell r="D81" t="str">
            <v>Consolidated PO's</v>
          </cell>
          <cell r="E81">
            <v>0.25</v>
          </cell>
        </row>
        <row r="82">
          <cell r="D82" t="str">
            <v>Receiving Advices</v>
          </cell>
          <cell r="E82">
            <v>0.25</v>
          </cell>
        </row>
        <row r="83">
          <cell r="D83" t="str">
            <v>832 Price Files</v>
          </cell>
          <cell r="E83">
            <v>42</v>
          </cell>
        </row>
        <row r="84">
          <cell r="D84" t="str">
            <v>Automatic Cash Apply</v>
          </cell>
          <cell r="E84">
            <v>25</v>
          </cell>
        </row>
        <row r="85">
          <cell r="D85" t="str">
            <v>Automatic Cash Apply in Proprietary Formats</v>
          </cell>
          <cell r="E85">
            <v>10</v>
          </cell>
        </row>
        <row r="86">
          <cell r="D86" t="str">
            <v>EDI 940 Transaction</v>
          </cell>
          <cell r="E86">
            <v>0.25</v>
          </cell>
        </row>
        <row r="87">
          <cell r="D87" t="str">
            <v>EDI 945 Transaction</v>
          </cell>
          <cell r="E87">
            <v>0.25</v>
          </cell>
        </row>
        <row r="88">
          <cell r="D88" t="str">
            <v>EDI 997 Transaction(Transfer confirmation)</v>
          </cell>
          <cell r="E88">
            <v>0.25</v>
          </cell>
        </row>
        <row r="89">
          <cell r="D89" t="str">
            <v>Retailer Payment Remittance (820 Transaction)</v>
          </cell>
          <cell r="E89">
            <v>5</v>
          </cell>
        </row>
        <row r="90">
          <cell r="D90" t="str">
            <v>Carrier Status Information</v>
          </cell>
          <cell r="E90">
            <v>0.2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CELL__"/>
      <sheetName val="__FDSCACHE__"/>
      <sheetName val="IS"/>
      <sheetName val="3YrReturns"/>
      <sheetName val="5YrReturns"/>
      <sheetName val="ADV_Analysis"/>
      <sheetName val="Ownership"/>
      <sheetName val="PV"/>
      <sheetName val="Graphs"/>
      <sheetName val="Data"/>
    </sheetNames>
    <sheetDataSet>
      <sheetData sheetId="0" refreshError="1"/>
      <sheetData sheetId="1" refreshError="1"/>
      <sheetData sheetId="2" refreshError="1"/>
      <sheetData sheetId="3" refreshError="1">
        <row r="10">
          <cell r="O10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file"/>
      <sheetName val="Cost of the Project"/>
      <sheetName val="Means of Finance"/>
      <sheetName val="profitability statement"/>
      <sheetName val="Projected Balance Sheet"/>
      <sheetName val="Cash Flow statement"/>
      <sheetName val="Working capital requirement"/>
      <sheetName val="BEP Analysis"/>
      <sheetName val="Senstivity Analysis"/>
      <sheetName val="Schedule-senstivity analysis1"/>
      <sheetName val="Schedule-senstivity analysis2"/>
      <sheetName val="Ratio analysis"/>
      <sheetName val="form-ii"/>
      <sheetName val="form-iii"/>
      <sheetName val="form-iv"/>
      <sheetName val="form-v"/>
      <sheetName val="form-vi"/>
      <sheetName val="NEW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bout"/>
      <sheetName val="controlbar"/>
      <sheetName val="BS"/>
      <sheetName val="LayOut"/>
      <sheetName val="henrick_project 22 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CONTR-POY"/>
      <sheetName val="CONTR-TEX LOCAL"/>
      <sheetName val="CONTR-TEX EXPORT"/>
      <sheetName val="CONTR-OUTSIDE POY"/>
      <sheetName val="PROD PROG- POY"/>
      <sheetName val="PROD PROG-TEX"/>
      <sheetName val="ASSUMPTION"/>
      <sheetName val="EXPENSES"/>
    </sheetNames>
    <sheetDataSet>
      <sheetData sheetId="0" refreshError="1"/>
      <sheetData sheetId="1" refreshError="1">
        <row r="44">
          <cell r="G44">
            <v>79.340759120373264</v>
          </cell>
        </row>
        <row r="102">
          <cell r="G102">
            <v>154.64311856312136</v>
          </cell>
        </row>
      </sheetData>
      <sheetData sheetId="2" refreshError="1">
        <row r="127">
          <cell r="F127">
            <v>57.363707030534378</v>
          </cell>
        </row>
        <row r="128">
          <cell r="F128">
            <v>33.574621907309492</v>
          </cell>
        </row>
        <row r="129">
          <cell r="F129">
            <v>19.630857927863143</v>
          </cell>
        </row>
        <row r="130">
          <cell r="F130">
            <v>20.987827558320372</v>
          </cell>
        </row>
        <row r="154">
          <cell r="F154">
            <v>8.5786306484394412</v>
          </cell>
        </row>
        <row r="155">
          <cell r="F155">
            <v>1.3716693081181961</v>
          </cell>
        </row>
        <row r="156">
          <cell r="F156">
            <v>0</v>
          </cell>
        </row>
        <row r="159">
          <cell r="P159">
            <v>8.4761373554357231</v>
          </cell>
        </row>
        <row r="173">
          <cell r="P173">
            <v>1.0143619736557674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MP10"/>
      <sheetName val="ScenarioAuxiliar"/>
    </sheetNames>
    <sheetDataSet>
      <sheetData sheetId="0">
        <row r="3">
          <cell r="B3" t="str">
            <v>A/C CD</v>
          </cell>
          <cell r="C3" t="str">
            <v>EXP HEAD</v>
          </cell>
          <cell r="D3" t="str">
            <v>SL</v>
          </cell>
          <cell r="E3" t="str">
            <v>10K GRP</v>
          </cell>
        </row>
        <row r="4">
          <cell r="B4" t="str">
            <v>8100</v>
          </cell>
          <cell r="C4" t="str">
            <v>AUDIT FEES</v>
          </cell>
          <cell r="D4">
            <v>12</v>
          </cell>
          <cell r="E4" t="str">
            <v>AUDIT FEES</v>
          </cell>
        </row>
        <row r="5">
          <cell r="B5" t="str">
            <v>8125</v>
          </cell>
          <cell r="C5" t="str">
            <v>AUDITORS EXPENSES-REIMBURSED</v>
          </cell>
          <cell r="D5">
            <v>12</v>
          </cell>
          <cell r="E5" t="str">
            <v>AUDIT FEES</v>
          </cell>
        </row>
        <row r="6">
          <cell r="B6" t="str">
            <v>8115</v>
          </cell>
          <cell r="C6" t="str">
            <v>AUDITORS OTHER EXPENSES</v>
          </cell>
          <cell r="D6">
            <v>12</v>
          </cell>
          <cell r="E6" t="str">
            <v>AUDIT FEES</v>
          </cell>
        </row>
        <row r="7">
          <cell r="B7" t="str">
            <v>8500</v>
          </cell>
          <cell r="C7" t="str">
            <v>BANK CHARGES - GENERAL</v>
          </cell>
          <cell r="D7">
            <v>16</v>
          </cell>
          <cell r="E7" t="str">
            <v>BANK CHARGES</v>
          </cell>
        </row>
        <row r="8">
          <cell r="B8" t="str">
            <v>8501</v>
          </cell>
          <cell r="C8" t="str">
            <v>BANK CHARGES - IMPORT</v>
          </cell>
          <cell r="D8">
            <v>16</v>
          </cell>
          <cell r="E8" t="str">
            <v>BANK CHARGES</v>
          </cell>
        </row>
        <row r="9">
          <cell r="B9" t="str">
            <v>8502</v>
          </cell>
          <cell r="C9" t="str">
            <v>BANK CHARGES - EXPORT</v>
          </cell>
          <cell r="D9">
            <v>16</v>
          </cell>
          <cell r="E9" t="str">
            <v>BANK CHARGES</v>
          </cell>
        </row>
        <row r="10">
          <cell r="B10" t="str">
            <v>8503</v>
          </cell>
          <cell r="C10" t="str">
            <v>BANK CHARGES - L.C.</v>
          </cell>
          <cell r="D10">
            <v>16</v>
          </cell>
          <cell r="E10" t="str">
            <v>BANK CHARGES</v>
          </cell>
        </row>
        <row r="11">
          <cell r="B11" t="str">
            <v>8301</v>
          </cell>
          <cell r="C11" t="str">
            <v>TELEPHONE EXPENSES - REIMBURSEMENTS</v>
          </cell>
          <cell r="D11">
            <v>2</v>
          </cell>
          <cell r="E11" t="str">
            <v>STAFF COSTS</v>
          </cell>
        </row>
        <row r="12">
          <cell r="B12" t="str">
            <v>7835</v>
          </cell>
          <cell r="C12" t="str">
            <v>BUS CHARGES</v>
          </cell>
          <cell r="D12">
            <v>5</v>
          </cell>
          <cell r="E12" t="str">
            <v>BUS CHARGES</v>
          </cell>
        </row>
        <row r="13">
          <cell r="B13" t="str">
            <v>7841</v>
          </cell>
          <cell r="C13" t="str">
            <v>SERVICE CHARGES - OTHERS</v>
          </cell>
          <cell r="D13">
            <v>19</v>
          </cell>
          <cell r="E13" t="str">
            <v>OTHER MISC EXPS</v>
          </cell>
        </row>
        <row r="14">
          <cell r="B14" t="str">
            <v>7610</v>
          </cell>
          <cell r="C14" t="str">
            <v>CLEARING EXPENSES - IMPORT</v>
          </cell>
          <cell r="D14">
            <v>14</v>
          </cell>
          <cell r="E14" t="str">
            <v>CLEARING &amp; FORWARDING</v>
          </cell>
        </row>
        <row r="15">
          <cell r="B15" t="str">
            <v>7611</v>
          </cell>
          <cell r="C15" t="str">
            <v>CLEARING EXPENSES - IMPORT AIR INDIA RECEIPT</v>
          </cell>
          <cell r="D15">
            <v>14</v>
          </cell>
          <cell r="E15" t="str">
            <v>CLEARING &amp; FORWARDING</v>
          </cell>
        </row>
        <row r="16">
          <cell r="B16" t="str">
            <v>7612</v>
          </cell>
          <cell r="C16" t="str">
            <v>CLEARING EXPENSES - EXPORT</v>
          </cell>
          <cell r="D16">
            <v>14</v>
          </cell>
          <cell r="E16" t="str">
            <v>CLEARING &amp; FORWARDING</v>
          </cell>
        </row>
        <row r="17">
          <cell r="B17" t="str">
            <v>7620</v>
          </cell>
          <cell r="C17" t="str">
            <v>TRANSPORT CHARGES</v>
          </cell>
          <cell r="D17">
            <v>14</v>
          </cell>
          <cell r="E17" t="str">
            <v>CLEARING &amp; FORWARDING</v>
          </cell>
        </row>
        <row r="18">
          <cell r="B18" t="str">
            <v>7630</v>
          </cell>
          <cell r="C18" t="str">
            <v>COOLIE &amp; CARTAGE</v>
          </cell>
          <cell r="D18">
            <v>14</v>
          </cell>
          <cell r="E18" t="str">
            <v>CLEARING &amp; FORWARDING</v>
          </cell>
        </row>
        <row r="19">
          <cell r="B19" t="str">
            <v>7640</v>
          </cell>
          <cell r="C19" t="str">
            <v>OCTROI</v>
          </cell>
          <cell r="D19">
            <v>14</v>
          </cell>
          <cell r="E19" t="str">
            <v>CLEARING &amp; FORWARDING</v>
          </cell>
        </row>
        <row r="20">
          <cell r="B20" t="str">
            <v>8555</v>
          </cell>
          <cell r="C20" t="str">
            <v>OTHER INTEREST</v>
          </cell>
          <cell r="D20">
            <v>17</v>
          </cell>
          <cell r="E20" t="str">
            <v>INTEREST</v>
          </cell>
        </row>
        <row r="21">
          <cell r="B21" t="str">
            <v>7650</v>
          </cell>
          <cell r="C21" t="str">
            <v>DEMARAGE CHARGES</v>
          </cell>
          <cell r="D21">
            <v>14</v>
          </cell>
          <cell r="E21" t="str">
            <v>CLEARING &amp; FORWARDING</v>
          </cell>
        </row>
        <row r="22">
          <cell r="B22" t="str">
            <v>7014</v>
          </cell>
          <cell r="C22" t="str">
            <v>SPARES - IMPORTED</v>
          </cell>
          <cell r="D22">
            <v>8</v>
          </cell>
          <cell r="E22" t="str">
            <v>REPAIRS &amp; MAINTENANCE</v>
          </cell>
        </row>
        <row r="23">
          <cell r="B23" t="str">
            <v>7951</v>
          </cell>
          <cell r="C23" t="str">
            <v>CLEARING EXPENSES (AIR INDIA-NIGHT CLEARING)</v>
          </cell>
          <cell r="D23">
            <v>14</v>
          </cell>
          <cell r="E23" t="str">
            <v>CLEARING &amp; FORWARDING</v>
          </cell>
        </row>
        <row r="24">
          <cell r="B24" t="str">
            <v>7952</v>
          </cell>
          <cell r="C24" t="str">
            <v>CLEARING EXPENSES (NIGHT CLEARING)</v>
          </cell>
          <cell r="D24">
            <v>14</v>
          </cell>
          <cell r="E24" t="str">
            <v>CLEARING &amp; FORWARDING</v>
          </cell>
        </row>
        <row r="25">
          <cell r="B25" t="str">
            <v>7954</v>
          </cell>
          <cell r="C25" t="str">
            <v>TRANSPORT CHARGES (NIGHT CLEARING)</v>
          </cell>
          <cell r="D25">
            <v>14</v>
          </cell>
          <cell r="E25" t="str">
            <v>CLEARING &amp; FORWARDING</v>
          </cell>
        </row>
        <row r="26">
          <cell r="B26" t="str">
            <v>7968</v>
          </cell>
          <cell r="C26" t="str">
            <v>FORWARDING CHARGES</v>
          </cell>
          <cell r="D26">
            <v>14</v>
          </cell>
          <cell r="E26" t="str">
            <v>CLEARING &amp; FORWARDING</v>
          </cell>
        </row>
        <row r="27">
          <cell r="B27" t="str">
            <v>7963</v>
          </cell>
          <cell r="C27" t="str">
            <v>FAX EXPENSES</v>
          </cell>
          <cell r="D27">
            <v>6</v>
          </cell>
          <cell r="E27" t="str">
            <v>COMMUNICATION</v>
          </cell>
        </row>
        <row r="28">
          <cell r="B28" t="str">
            <v>8300</v>
          </cell>
          <cell r="C28" t="str">
            <v>TELEPHONE TRUNKCALLS EXPENSES</v>
          </cell>
          <cell r="D28">
            <v>6</v>
          </cell>
          <cell r="E28" t="str">
            <v>COMMUNICATION</v>
          </cell>
        </row>
        <row r="29">
          <cell r="B29" t="str">
            <v>8310</v>
          </cell>
          <cell r="C29" t="str">
            <v>POSTAGE &amp; TELEGRAM EXPENSES</v>
          </cell>
          <cell r="D29">
            <v>6</v>
          </cell>
          <cell r="E29" t="str">
            <v>COMMUNICATION</v>
          </cell>
        </row>
        <row r="30">
          <cell r="B30" t="str">
            <v>8315</v>
          </cell>
          <cell r="C30" t="str">
            <v>COURIER CHARGES</v>
          </cell>
          <cell r="D30">
            <v>6</v>
          </cell>
          <cell r="E30" t="str">
            <v>COMMUNICATION</v>
          </cell>
        </row>
        <row r="31">
          <cell r="B31" t="str">
            <v>8325</v>
          </cell>
          <cell r="C31" t="str">
            <v>INTERNET LEASE LINE RENT/EXPENSES</v>
          </cell>
          <cell r="D31">
            <v>6</v>
          </cell>
          <cell r="E31" t="str">
            <v>COMMUNICATION</v>
          </cell>
        </row>
        <row r="32">
          <cell r="B32" t="str">
            <v>8701</v>
          </cell>
          <cell r="C32" t="str">
            <v>DEPRECIATION --&gt; BUILDING</v>
          </cell>
          <cell r="D32">
            <v>18</v>
          </cell>
          <cell r="E32" t="str">
            <v>DEPRECIATION</v>
          </cell>
        </row>
        <row r="33">
          <cell r="B33" t="str">
            <v>8705</v>
          </cell>
          <cell r="C33" t="str">
            <v>DEPRECIATION --&gt; ADD RENT BUILDING</v>
          </cell>
          <cell r="D33">
            <v>18</v>
          </cell>
          <cell r="E33" t="str">
            <v>DEPRECIATION</v>
          </cell>
        </row>
        <row r="34">
          <cell r="B34" t="str">
            <v>8710</v>
          </cell>
          <cell r="C34" t="str">
            <v>DEPRECIATION --&gt; PLANT &amp; MACH (LOCAL)</v>
          </cell>
          <cell r="D34">
            <v>18</v>
          </cell>
          <cell r="E34" t="str">
            <v>DEPRECIATION</v>
          </cell>
        </row>
        <row r="35">
          <cell r="B35" t="str">
            <v>8711</v>
          </cell>
          <cell r="C35" t="str">
            <v>DEPRECIATION --&gt; PLANT &amp; MACH (IMPORTED)</v>
          </cell>
          <cell r="D35">
            <v>18</v>
          </cell>
          <cell r="E35" t="str">
            <v>DEPRECIATION</v>
          </cell>
        </row>
        <row r="36">
          <cell r="B36" t="str">
            <v>8715</v>
          </cell>
          <cell r="C36" t="str">
            <v>DEPRECIATION --&gt; TOOLS &amp; EQUIP (LOCAL)</v>
          </cell>
          <cell r="D36">
            <v>18</v>
          </cell>
          <cell r="E36" t="str">
            <v>DEPRECIATION</v>
          </cell>
        </row>
        <row r="37">
          <cell r="B37" t="str">
            <v>8716</v>
          </cell>
          <cell r="C37" t="str">
            <v>DEPRECIATION --&gt; TOOLS &amp; EQUIP (IMPORTED)</v>
          </cell>
          <cell r="D37">
            <v>18</v>
          </cell>
          <cell r="E37" t="str">
            <v>DEPRECIATION</v>
          </cell>
        </row>
        <row r="38">
          <cell r="B38" t="str">
            <v>8720</v>
          </cell>
          <cell r="C38" t="str">
            <v>DEPRECIATION --&gt; ELECTRICAL INSTALITION</v>
          </cell>
          <cell r="D38">
            <v>18</v>
          </cell>
          <cell r="E38" t="str">
            <v>DEPRECIATION</v>
          </cell>
        </row>
        <row r="39">
          <cell r="B39" t="str">
            <v>8725</v>
          </cell>
          <cell r="C39" t="str">
            <v>DEPRECIATION --&gt; MISC EQUIP (LOCAL)</v>
          </cell>
          <cell r="D39">
            <v>18</v>
          </cell>
          <cell r="E39" t="str">
            <v>DEPRECIATION</v>
          </cell>
        </row>
        <row r="40">
          <cell r="B40" t="str">
            <v>8726</v>
          </cell>
          <cell r="C40" t="str">
            <v>DEPRECIATION --&gt; MISC EQUIP (IMPORTED)</v>
          </cell>
          <cell r="D40">
            <v>18</v>
          </cell>
          <cell r="E40" t="str">
            <v>DEPRECIATION</v>
          </cell>
        </row>
        <row r="41">
          <cell r="B41" t="str">
            <v>8730</v>
          </cell>
          <cell r="C41" t="str">
            <v>DEPRECIATION --&gt; AIR CONDITIONER</v>
          </cell>
          <cell r="D41">
            <v>18</v>
          </cell>
          <cell r="E41" t="str">
            <v>DEPRECIATION</v>
          </cell>
        </row>
        <row r="42">
          <cell r="B42" t="str">
            <v>8735</v>
          </cell>
          <cell r="C42" t="str">
            <v>DEPRECIATION --&gt; FIRE EXTINGUISHER</v>
          </cell>
          <cell r="D42">
            <v>18</v>
          </cell>
          <cell r="E42" t="str">
            <v>DEPRECIATION</v>
          </cell>
        </row>
        <row r="43">
          <cell r="B43" t="str">
            <v>8740</v>
          </cell>
          <cell r="C43" t="str">
            <v>DEPRECIATION --&gt; FURNITURE &amp; FIXTURE (LOCAL)</v>
          </cell>
          <cell r="D43">
            <v>18</v>
          </cell>
          <cell r="E43" t="str">
            <v>DEPRECIATION</v>
          </cell>
        </row>
        <row r="44">
          <cell r="B44" t="str">
            <v>8741</v>
          </cell>
          <cell r="C44" t="str">
            <v>DEPRECIATION --&gt; FURNITURE &amp; FIXTURE (IMPORTED)</v>
          </cell>
          <cell r="D44">
            <v>18</v>
          </cell>
          <cell r="E44" t="str">
            <v>DEPRECIATION</v>
          </cell>
        </row>
        <row r="45">
          <cell r="B45" t="str">
            <v>8745</v>
          </cell>
          <cell r="C45" t="str">
            <v>DEPRECIATION --&gt; OFFICE EQUIP(LOCAL)</v>
          </cell>
          <cell r="D45">
            <v>18</v>
          </cell>
          <cell r="E45" t="str">
            <v>DEPRECIATION</v>
          </cell>
        </row>
        <row r="46">
          <cell r="B46" t="str">
            <v>8746</v>
          </cell>
          <cell r="C46" t="str">
            <v>DEPRECIATION --&gt; OFFICE EQUIP(IMPORTED)</v>
          </cell>
          <cell r="D46">
            <v>18</v>
          </cell>
          <cell r="E46" t="str">
            <v>DEPRECIATION</v>
          </cell>
        </row>
        <row r="47">
          <cell r="B47" t="str">
            <v>8747</v>
          </cell>
          <cell r="C47" t="str">
            <v>DEPRECIATION--&gt;AIR CONDITIONER (OFFICE)</v>
          </cell>
          <cell r="D47">
            <v>18</v>
          </cell>
          <cell r="E47" t="str">
            <v>DEPRECIATION</v>
          </cell>
        </row>
        <row r="48">
          <cell r="B48" t="str">
            <v>8748</v>
          </cell>
          <cell r="C48" t="str">
            <v>DEPRECIATION--&gt;FIRE EXTINGUISHER(OFFICE)</v>
          </cell>
          <cell r="D48">
            <v>18</v>
          </cell>
          <cell r="E48" t="str">
            <v>DEPRECIATION</v>
          </cell>
        </row>
        <row r="49">
          <cell r="B49" t="str">
            <v>8750</v>
          </cell>
          <cell r="C49" t="str">
            <v>DEPRECIATION --&gt; COMPUTER (LOCAL)</v>
          </cell>
          <cell r="D49">
            <v>18</v>
          </cell>
          <cell r="E49" t="str">
            <v>DEPRECIATION</v>
          </cell>
        </row>
        <row r="50">
          <cell r="B50" t="str">
            <v>8751</v>
          </cell>
          <cell r="C50" t="str">
            <v>DEPRECIATION --&gt; COMPUTER (IMPORTED)</v>
          </cell>
          <cell r="D50">
            <v>18</v>
          </cell>
          <cell r="E50" t="str">
            <v>DEPRECIATION</v>
          </cell>
        </row>
        <row r="51">
          <cell r="B51" t="str">
            <v>8752</v>
          </cell>
          <cell r="C51" t="str">
            <v>DEPRECIATION--&gt; COMPUTER (LOCAL) -P&amp;M GRP</v>
          </cell>
          <cell r="D51">
            <v>18</v>
          </cell>
          <cell r="E51" t="str">
            <v>DEPRECIATION</v>
          </cell>
        </row>
        <row r="52">
          <cell r="B52" t="str">
            <v>8755</v>
          </cell>
          <cell r="C52" t="str">
            <v>DEPRECIATION--&gt; COMPUTER SOFTWARE (LOCAL)</v>
          </cell>
          <cell r="D52">
            <v>18</v>
          </cell>
          <cell r="E52" t="str">
            <v>DEPRECIATION</v>
          </cell>
        </row>
        <row r="53">
          <cell r="B53" t="str">
            <v>8760</v>
          </cell>
          <cell r="C53" t="str">
            <v>DEPRECIATION --&gt; TYPEWRITER</v>
          </cell>
          <cell r="D53">
            <v>18</v>
          </cell>
          <cell r="E53" t="str">
            <v>DEPRECIATION</v>
          </cell>
        </row>
        <row r="54">
          <cell r="B54" t="str">
            <v>8765</v>
          </cell>
          <cell r="C54" t="str">
            <v>DEPRECIATION --&gt; WATER COOLER</v>
          </cell>
          <cell r="D54">
            <v>18</v>
          </cell>
          <cell r="E54" t="str">
            <v>DEPRECIATION</v>
          </cell>
        </row>
        <row r="55">
          <cell r="B55" t="str">
            <v>8770</v>
          </cell>
          <cell r="C55" t="str">
            <v>DEPRECIATION --&gt; XEROX MACHINE</v>
          </cell>
          <cell r="D55">
            <v>18</v>
          </cell>
          <cell r="E55" t="str">
            <v>DEPRECIATION</v>
          </cell>
        </row>
        <row r="56">
          <cell r="B56" t="str">
            <v>8775</v>
          </cell>
          <cell r="C56" t="str">
            <v>DEPRECIATION --&gt; FAX MACHINE</v>
          </cell>
          <cell r="D56">
            <v>18</v>
          </cell>
          <cell r="E56" t="str">
            <v>DEPRECIATION</v>
          </cell>
        </row>
        <row r="57">
          <cell r="B57" t="str">
            <v>8780</v>
          </cell>
          <cell r="C57" t="str">
            <v>DEPRECIATION --&gt; MOTOR CAR</v>
          </cell>
          <cell r="D57">
            <v>18</v>
          </cell>
          <cell r="E57" t="str">
            <v>DEPRECIATION</v>
          </cell>
        </row>
        <row r="58">
          <cell r="B58" t="str">
            <v>8785</v>
          </cell>
          <cell r="C58" t="str">
            <v>DEPRECIATION --&gt; SCOOTER</v>
          </cell>
          <cell r="D58">
            <v>18</v>
          </cell>
          <cell r="E58" t="str">
            <v>DEPRECIATION</v>
          </cell>
        </row>
        <row r="59">
          <cell r="B59" t="str">
            <v>8787</v>
          </cell>
          <cell r="C59" t="str">
            <v>DEPRECIATION --&gt; BICYCLE</v>
          </cell>
          <cell r="D59">
            <v>18</v>
          </cell>
          <cell r="E59" t="str">
            <v>DEPRECIATION</v>
          </cell>
        </row>
        <row r="60">
          <cell r="B60" t="str">
            <v>7700</v>
          </cell>
          <cell r="C60" t="str">
            <v>POWER</v>
          </cell>
          <cell r="D60">
            <v>9</v>
          </cell>
          <cell r="E60" t="str">
            <v>ELECTRICITY</v>
          </cell>
        </row>
        <row r="61">
          <cell r="B61" t="str">
            <v>7705</v>
          </cell>
          <cell r="C61" t="str">
            <v>ELECTRICITY CHARGES</v>
          </cell>
          <cell r="D61">
            <v>9</v>
          </cell>
          <cell r="E61" t="str">
            <v>ELECTRICITY</v>
          </cell>
        </row>
        <row r="62">
          <cell r="B62" t="str">
            <v>8250</v>
          </cell>
          <cell r="C62" t="str">
            <v>FREIGHT OUTWORD</v>
          </cell>
          <cell r="D62">
            <v>15</v>
          </cell>
          <cell r="E62" t="str">
            <v>FREIGHT OUTWORD</v>
          </cell>
        </row>
        <row r="63">
          <cell r="B63" t="str">
            <v>7900</v>
          </cell>
          <cell r="C63" t="str">
            <v>INSURANCE CHARGES - GENERAL</v>
          </cell>
          <cell r="D63">
            <v>10</v>
          </cell>
          <cell r="E63" t="str">
            <v>INSURANCE</v>
          </cell>
        </row>
        <row r="64">
          <cell r="B64" t="str">
            <v>7920</v>
          </cell>
          <cell r="C64" t="str">
            <v>INSURANCE CHARGES EXPORT</v>
          </cell>
          <cell r="D64">
            <v>10</v>
          </cell>
          <cell r="E64" t="str">
            <v>INSURANCE</v>
          </cell>
        </row>
        <row r="65">
          <cell r="B65" t="str">
            <v>7930</v>
          </cell>
          <cell r="C65" t="str">
            <v>INSURANCE CHARGES IMPORT</v>
          </cell>
          <cell r="D65">
            <v>10</v>
          </cell>
          <cell r="E65" t="str">
            <v>INSURANCE</v>
          </cell>
        </row>
        <row r="66">
          <cell r="B66" t="str">
            <v>8610</v>
          </cell>
          <cell r="C66" t="str">
            <v>INTEREST ON BILL DISCOUNTING</v>
          </cell>
          <cell r="D66">
            <v>17</v>
          </cell>
          <cell r="E66" t="str">
            <v>INTEREST</v>
          </cell>
        </row>
        <row r="67">
          <cell r="B67" t="str">
            <v>8615</v>
          </cell>
          <cell r="C67" t="str">
            <v>OVERDUE INTEREST ON BILL DISCOUNTING</v>
          </cell>
          <cell r="D67">
            <v>17</v>
          </cell>
          <cell r="E67" t="str">
            <v>INTEREST</v>
          </cell>
        </row>
        <row r="68">
          <cell r="B68" t="str">
            <v>8616</v>
          </cell>
          <cell r="C68" t="str">
            <v>INTEREST ON BILLS CRYSTALISED</v>
          </cell>
          <cell r="D68">
            <v>17</v>
          </cell>
          <cell r="E68" t="str">
            <v>INTEREST</v>
          </cell>
        </row>
        <row r="69">
          <cell r="B69" t="str">
            <v>8618</v>
          </cell>
          <cell r="C69" t="str">
            <v>INTEREST ON RUPEE ADVANCE AG BILL</v>
          </cell>
          <cell r="D69">
            <v>17</v>
          </cell>
          <cell r="E69" t="str">
            <v>INTEREST</v>
          </cell>
        </row>
        <row r="70">
          <cell r="B70" t="str">
            <v>8630</v>
          </cell>
          <cell r="C70" t="str">
            <v>INTEREST ON IDBI TERM LOAN</v>
          </cell>
          <cell r="D70">
            <v>17</v>
          </cell>
          <cell r="E70" t="str">
            <v>INTEREST</v>
          </cell>
        </row>
        <row r="71">
          <cell r="B71" t="str">
            <v>8635</v>
          </cell>
          <cell r="C71" t="str">
            <v>INTEREST ON ICICI TERM LOAN A/C</v>
          </cell>
          <cell r="D71">
            <v>17</v>
          </cell>
          <cell r="E71" t="str">
            <v>INTEREST</v>
          </cell>
        </row>
        <row r="72">
          <cell r="B72" t="str">
            <v>8647</v>
          </cell>
          <cell r="C72" t="str">
            <v>INTEREST ON LOAN FROM ATD(PARTNERSHIP)</v>
          </cell>
          <cell r="D72">
            <v>17</v>
          </cell>
          <cell r="E72" t="str">
            <v>INTEREST</v>
          </cell>
        </row>
        <row r="73">
          <cell r="B73" t="str">
            <v>8665</v>
          </cell>
          <cell r="C73" t="str">
            <v>INTEREST ON ICICI LTD-CAR LOAN</v>
          </cell>
          <cell r="D73">
            <v>17</v>
          </cell>
          <cell r="E73" t="str">
            <v>INTEREST</v>
          </cell>
        </row>
        <row r="74">
          <cell r="B74" t="str">
            <v>7840</v>
          </cell>
          <cell r="C74" t="str">
            <v>SERVICE CHARGES</v>
          </cell>
          <cell r="D74">
            <v>1</v>
          </cell>
          <cell r="E74" t="str">
            <v>OPERATORS' COSTS</v>
          </cell>
        </row>
        <row r="75">
          <cell r="B75">
            <v>7966</v>
          </cell>
          <cell r="C75" t="str">
            <v>SERVICE CHARGES TO OPERATORS</v>
          </cell>
          <cell r="D75">
            <v>1</v>
          </cell>
          <cell r="E75" t="str">
            <v>OPERATORS' COSTS</v>
          </cell>
        </row>
        <row r="76">
          <cell r="B76" t="str">
            <v>7955</v>
          </cell>
          <cell r="C76" t="str">
            <v>FACTORY SALARY</v>
          </cell>
          <cell r="D76">
            <v>1</v>
          </cell>
          <cell r="E76" t="str">
            <v>OPERATORS' COSTS</v>
          </cell>
        </row>
        <row r="77">
          <cell r="B77" t="str">
            <v>7956</v>
          </cell>
          <cell r="C77" t="str">
            <v>FACTORY STIPEND</v>
          </cell>
          <cell r="D77">
            <v>1</v>
          </cell>
          <cell r="E77" t="str">
            <v>OPERATORS' COSTS</v>
          </cell>
        </row>
        <row r="78">
          <cell r="B78" t="str">
            <v>7957</v>
          </cell>
          <cell r="C78" t="str">
            <v>EMPLOYER'S CONTRIBUTION TO ESIC-STIPEND(FACTORY)</v>
          </cell>
          <cell r="D78">
            <v>1</v>
          </cell>
          <cell r="E78" t="str">
            <v>OPERATORS' COSTS</v>
          </cell>
        </row>
        <row r="79">
          <cell r="B79" t="str">
            <v>7958</v>
          </cell>
          <cell r="C79" t="str">
            <v>EMPLOYER'S CONTRIBUTION TO PF-STIPEND(FACTORY)</v>
          </cell>
          <cell r="D79">
            <v>1</v>
          </cell>
          <cell r="E79" t="str">
            <v>OPERATORS' COSTS</v>
          </cell>
        </row>
        <row r="80">
          <cell r="B80" t="str">
            <v>7959</v>
          </cell>
          <cell r="C80" t="str">
            <v>EMPLOYER'S CONTRIBUTION TO ESIC (FACTORY)</v>
          </cell>
          <cell r="D80">
            <v>1</v>
          </cell>
          <cell r="E80" t="str">
            <v>OPERATORS' COSTS</v>
          </cell>
        </row>
        <row r="81">
          <cell r="B81" t="str">
            <v>7960</v>
          </cell>
          <cell r="C81" t="str">
            <v>EMPLOYER'S CONTRIBUTION TO PF (FACTORY)</v>
          </cell>
          <cell r="D81">
            <v>1</v>
          </cell>
          <cell r="E81" t="str">
            <v>OPERATORS' COSTS</v>
          </cell>
        </row>
        <row r="82">
          <cell r="B82" t="str">
            <v>7966</v>
          </cell>
          <cell r="C82" t="str">
            <v>SERVICE CHARGES</v>
          </cell>
          <cell r="D82">
            <v>1</v>
          </cell>
          <cell r="E82" t="str">
            <v>OPERATORS' COSTS</v>
          </cell>
        </row>
        <row r="83">
          <cell r="B83" t="str">
            <v>7050</v>
          </cell>
          <cell r="C83" t="str">
            <v>PROCESSING CHARGES PAID</v>
          </cell>
          <cell r="D83">
            <v>11</v>
          </cell>
          <cell r="E83" t="str">
            <v>OTHER MISC EXPS</v>
          </cell>
        </row>
        <row r="84">
          <cell r="B84" t="str">
            <v>7200</v>
          </cell>
          <cell r="C84" t="str">
            <v>EXCISE DUTY</v>
          </cell>
          <cell r="D84">
            <v>19</v>
          </cell>
          <cell r="E84" t="str">
            <v>OTHER MISC EXPS</v>
          </cell>
        </row>
        <row r="85">
          <cell r="B85" t="str">
            <v>7205</v>
          </cell>
          <cell r="C85" t="str">
            <v>CUSTOM DUTY PAID</v>
          </cell>
          <cell r="D85">
            <v>19</v>
          </cell>
          <cell r="E85" t="str">
            <v>OTHER MISC EXPS</v>
          </cell>
        </row>
        <row r="86">
          <cell r="B86" t="str">
            <v>7560</v>
          </cell>
          <cell r="C86" t="str">
            <v>LEAVE AND LICENCE FEES</v>
          </cell>
          <cell r="D86">
            <v>19</v>
          </cell>
          <cell r="E86" t="str">
            <v>OTHER MISC EXPS</v>
          </cell>
        </row>
        <row r="87">
          <cell r="B87" t="str">
            <v>7660</v>
          </cell>
          <cell r="C87" t="str">
            <v>WAREHOUSING CHARGES</v>
          </cell>
          <cell r="D87">
            <v>19</v>
          </cell>
          <cell r="E87" t="str">
            <v>OTHER MISC EXPS</v>
          </cell>
        </row>
        <row r="88">
          <cell r="B88" t="str">
            <v>7850</v>
          </cell>
          <cell r="C88" t="str">
            <v/>
          </cell>
          <cell r="D88">
            <v>19</v>
          </cell>
          <cell r="E88" t="str">
            <v>OTHER MISC EXPS</v>
          </cell>
        </row>
        <row r="89">
          <cell r="B89" t="str">
            <v>7961</v>
          </cell>
          <cell r="C89" t="str">
            <v>BUSINESS PROMOTION EXPENSES</v>
          </cell>
          <cell r="D89">
            <v>19</v>
          </cell>
          <cell r="E89" t="str">
            <v>OTHER MISC EXPS</v>
          </cell>
        </row>
        <row r="90">
          <cell r="B90" t="str">
            <v>7962</v>
          </cell>
          <cell r="C90" t="str">
            <v>FUEL ENPENSES</v>
          </cell>
          <cell r="D90">
            <v>19</v>
          </cell>
          <cell r="E90" t="str">
            <v>OTHER MISC EXPS</v>
          </cell>
        </row>
        <row r="91">
          <cell r="B91" t="str">
            <v>7978</v>
          </cell>
          <cell r="C91" t="str">
            <v>PRINTING &amp; STATIONERY (ENGINEERING)</v>
          </cell>
          <cell r="D91">
            <v>19</v>
          </cell>
          <cell r="E91" t="str">
            <v>OTHER MISC EXPS</v>
          </cell>
        </row>
        <row r="92">
          <cell r="B92" t="str">
            <v>7980</v>
          </cell>
          <cell r="C92" t="str">
            <v>SAFETY CHARGES</v>
          </cell>
          <cell r="D92">
            <v>19</v>
          </cell>
          <cell r="E92" t="str">
            <v>OTHER MISC EXPS</v>
          </cell>
        </row>
        <row r="93">
          <cell r="B93" t="str">
            <v>8060</v>
          </cell>
          <cell r="C93" t="str">
            <v>GUEST HOUSE EXPENSES</v>
          </cell>
          <cell r="D93">
            <v>19</v>
          </cell>
          <cell r="E93" t="str">
            <v>OTHER MISC EXPS</v>
          </cell>
        </row>
        <row r="94">
          <cell r="B94" t="str">
            <v>8161</v>
          </cell>
          <cell r="C94" t="str">
            <v>HIRE CHARGES - EQUIPMENTS</v>
          </cell>
          <cell r="D94">
            <v>19</v>
          </cell>
          <cell r="E94" t="str">
            <v>OTHER MISC EXPS</v>
          </cell>
        </row>
        <row r="95">
          <cell r="B95" t="str">
            <v>8190</v>
          </cell>
          <cell r="C95" t="str">
            <v>FLAT MAINTENANCE CHARGES</v>
          </cell>
          <cell r="D95">
            <v>19</v>
          </cell>
          <cell r="E95" t="str">
            <v>OTHER MISC EXPS</v>
          </cell>
        </row>
        <row r="96">
          <cell r="B96" t="str">
            <v>8400</v>
          </cell>
          <cell r="C96" t="str">
            <v>MISCELLANEOUS EXPENSES</v>
          </cell>
          <cell r="D96">
            <v>19</v>
          </cell>
          <cell r="E96" t="str">
            <v>OTHER MISC EXPS</v>
          </cell>
        </row>
        <row r="97">
          <cell r="B97" t="str">
            <v>8405</v>
          </cell>
          <cell r="C97" t="str">
            <v>MOTOR CAR EXPENSES</v>
          </cell>
          <cell r="D97">
            <v>19</v>
          </cell>
          <cell r="E97" t="str">
            <v>OTHER MISC EXPS</v>
          </cell>
        </row>
        <row r="98">
          <cell r="B98" t="str">
            <v>8409</v>
          </cell>
          <cell r="C98" t="str">
            <v>FACTORY EXPENSES</v>
          </cell>
          <cell r="D98">
            <v>19</v>
          </cell>
          <cell r="E98" t="str">
            <v>OTHER MISC EXPS</v>
          </cell>
        </row>
        <row r="99">
          <cell r="B99" t="str">
            <v>8410</v>
          </cell>
          <cell r="C99" t="str">
            <v>ENTERTAINMENT EXPENSES</v>
          </cell>
          <cell r="D99">
            <v>19</v>
          </cell>
          <cell r="E99" t="str">
            <v>OTHER MISC EXPS</v>
          </cell>
        </row>
        <row r="100">
          <cell r="B100" t="str">
            <v>8419</v>
          </cell>
          <cell r="C100" t="str">
            <v>STAMP DUTY</v>
          </cell>
          <cell r="D100">
            <v>19</v>
          </cell>
          <cell r="E100" t="str">
            <v>OTHER MISC EXPS</v>
          </cell>
        </row>
        <row r="101">
          <cell r="B101" t="str">
            <v>8425</v>
          </cell>
          <cell r="C101" t="str">
            <v>LICENCE FEES</v>
          </cell>
          <cell r="D101">
            <v>19</v>
          </cell>
          <cell r="E101" t="str">
            <v>OTHER MISC EXPS</v>
          </cell>
        </row>
        <row r="102">
          <cell r="B102" t="str">
            <v>8426</v>
          </cell>
          <cell r="C102" t="str">
            <v>TESTING FEES</v>
          </cell>
          <cell r="D102">
            <v>19</v>
          </cell>
          <cell r="E102" t="str">
            <v>OTHER MISC EXPS</v>
          </cell>
        </row>
        <row r="103">
          <cell r="B103" t="str">
            <v>8427</v>
          </cell>
          <cell r="C103" t="str">
            <v>INSPECTION FEES</v>
          </cell>
          <cell r="D103">
            <v>19</v>
          </cell>
          <cell r="E103" t="str">
            <v>OTHER MISC EXPS</v>
          </cell>
        </row>
        <row r="104">
          <cell r="B104" t="str">
            <v>8428</v>
          </cell>
          <cell r="C104" t="str">
            <v>MEMBERSHIP AND SUBSCRIPTION FEES</v>
          </cell>
          <cell r="D104">
            <v>19</v>
          </cell>
          <cell r="E104" t="str">
            <v>OTHER MISC EXPS</v>
          </cell>
        </row>
        <row r="105">
          <cell r="B105" t="str">
            <v>8430</v>
          </cell>
          <cell r="C105" t="str">
            <v>GIFT</v>
          </cell>
          <cell r="D105">
            <v>19</v>
          </cell>
          <cell r="E105" t="str">
            <v>OTHER MISC EXPS</v>
          </cell>
        </row>
        <row r="106">
          <cell r="B106" t="str">
            <v>8435</v>
          </cell>
          <cell r="C106" t="str">
            <v>SALES PROMOTION EXPENSES</v>
          </cell>
          <cell r="D106">
            <v>19</v>
          </cell>
          <cell r="E106" t="str">
            <v>OTHER MISC EXPS</v>
          </cell>
        </row>
        <row r="107">
          <cell r="B107" t="str">
            <v>8436</v>
          </cell>
          <cell r="C107" t="str">
            <v>ADVERTISEMENT</v>
          </cell>
          <cell r="D107">
            <v>19</v>
          </cell>
          <cell r="E107" t="str">
            <v>OTHER MISC EXPS</v>
          </cell>
        </row>
        <row r="108">
          <cell r="B108" t="str">
            <v>8437</v>
          </cell>
          <cell r="C108" t="str">
            <v>CONFERENCE &amp; SEMINAR EXPENSES</v>
          </cell>
          <cell r="D108">
            <v>19</v>
          </cell>
          <cell r="E108" t="str">
            <v>OTHER MISC EXPS</v>
          </cell>
        </row>
        <row r="109">
          <cell r="B109" t="str">
            <v>8441</v>
          </cell>
          <cell r="C109" t="str">
            <v>SOFTWARE EXPENSES</v>
          </cell>
          <cell r="D109">
            <v>19</v>
          </cell>
          <cell r="E109" t="str">
            <v>OTHER MISC EXPS</v>
          </cell>
        </row>
        <row r="110">
          <cell r="B110" t="str">
            <v>8446</v>
          </cell>
          <cell r="C110" t="str">
            <v>CASH DISCOUNT ON SALES</v>
          </cell>
          <cell r="D110">
            <v>19</v>
          </cell>
          <cell r="E110" t="str">
            <v>OTHER MISC EXPS</v>
          </cell>
        </row>
        <row r="111">
          <cell r="B111" t="str">
            <v>8455</v>
          </cell>
          <cell r="C111" t="str">
            <v>RECRUITMENT EXPENSE</v>
          </cell>
          <cell r="D111">
            <v>19</v>
          </cell>
          <cell r="E111" t="str">
            <v>OTHER MISC EXPS</v>
          </cell>
        </row>
        <row r="112">
          <cell r="B112" t="str">
            <v>8470</v>
          </cell>
          <cell r="C112" t="str">
            <v>SUNDRY BALANCES WRITTEN OFF</v>
          </cell>
          <cell r="D112">
            <v>19</v>
          </cell>
          <cell r="E112" t="str">
            <v>OTHER MISC EXPS</v>
          </cell>
        </row>
        <row r="113">
          <cell r="B113" t="str">
            <v>8560</v>
          </cell>
          <cell r="C113" t="str">
            <v>PROCESSING CHARGES ON DOCUMENTATION</v>
          </cell>
          <cell r="D113">
            <v>19</v>
          </cell>
          <cell r="E113" t="str">
            <v>OTHER MISC EXPS</v>
          </cell>
        </row>
        <row r="114">
          <cell r="B114" t="str">
            <v>8650</v>
          </cell>
          <cell r="C114" t="str">
            <v>EXCHANGE DIFF ON DOLLAR A/C</v>
          </cell>
          <cell r="D114">
            <v>19</v>
          </cell>
          <cell r="E114" t="str">
            <v>OTHER MISC EXPS</v>
          </cell>
        </row>
        <row r="115">
          <cell r="B115" t="str">
            <v>8415</v>
          </cell>
          <cell r="C115" t="str">
            <v>BOOKS &amp; PERIODICALS</v>
          </cell>
          <cell r="D115">
            <v>19</v>
          </cell>
          <cell r="E115" t="str">
            <v>OTHER MISC EXPS</v>
          </cell>
        </row>
        <row r="116">
          <cell r="B116" t="str">
            <v>8350</v>
          </cell>
          <cell r="C116" t="str">
            <v>LEGAL FEES - LOCAL</v>
          </cell>
          <cell r="D116">
            <v>13</v>
          </cell>
          <cell r="E116" t="str">
            <v>PROFESSIONAL FEES</v>
          </cell>
        </row>
        <row r="117">
          <cell r="B117" t="str">
            <v>8351</v>
          </cell>
          <cell r="C117" t="str">
            <v>PROFESSIONAL CHARGES - LOCAL</v>
          </cell>
          <cell r="D117">
            <v>13</v>
          </cell>
          <cell r="E117" t="str">
            <v>PROFESSIONAL FEES</v>
          </cell>
        </row>
        <row r="118">
          <cell r="B118" t="str">
            <v>8420</v>
          </cell>
          <cell r="C118" t="str">
            <v>LEGAL &amp; PROFESSIONAL FEES</v>
          </cell>
          <cell r="D118">
            <v>13</v>
          </cell>
          <cell r="E118" t="str">
            <v>PROFESSIONAL FEES</v>
          </cell>
        </row>
        <row r="119">
          <cell r="B119" t="str">
            <v>8000</v>
          </cell>
          <cell r="C119" t="str">
            <v>PURCHASE-TAX B.S.T.</v>
          </cell>
          <cell r="D119">
            <v>7</v>
          </cell>
          <cell r="E119" t="str">
            <v>RENT, RATES &amp; TAXES</v>
          </cell>
        </row>
        <row r="120">
          <cell r="B120" t="str">
            <v>8005</v>
          </cell>
          <cell r="C120" t="str">
            <v>PURCHASE-TAX C.S.T.</v>
          </cell>
          <cell r="D120">
            <v>7</v>
          </cell>
          <cell r="E120" t="str">
            <v>RENT, RATES &amp; TAXES</v>
          </cell>
        </row>
        <row r="121">
          <cell r="B121" t="str">
            <v>8010</v>
          </cell>
          <cell r="C121" t="str">
            <v>RATES &amp; TAXES</v>
          </cell>
          <cell r="D121">
            <v>7</v>
          </cell>
          <cell r="E121" t="str">
            <v>RENT, RATES &amp; TAXES</v>
          </cell>
        </row>
        <row r="122">
          <cell r="B122" t="str">
            <v>8015</v>
          </cell>
          <cell r="C122" t="str">
            <v>MUNCIPAL TAXES</v>
          </cell>
          <cell r="D122">
            <v>7</v>
          </cell>
          <cell r="E122" t="str">
            <v>RENT, RATES &amp; TAXES</v>
          </cell>
        </row>
        <row r="123">
          <cell r="B123" t="str">
            <v>8020</v>
          </cell>
          <cell r="C123" t="str">
            <v>WATER CHARGES</v>
          </cell>
          <cell r="D123">
            <v>7</v>
          </cell>
          <cell r="E123" t="str">
            <v>RENT, RATES &amp; TAXES</v>
          </cell>
        </row>
        <row r="124">
          <cell r="B124" t="str">
            <v>8021</v>
          </cell>
          <cell r="C124" t="str">
            <v>LIFT OPERATION CHARGES</v>
          </cell>
          <cell r="D124">
            <v>7</v>
          </cell>
          <cell r="E124" t="str">
            <v>RENT, RATES &amp; TAXES</v>
          </cell>
        </row>
        <row r="125">
          <cell r="B125" t="str">
            <v>8050</v>
          </cell>
          <cell r="C125" t="str">
            <v>LEASE RENT</v>
          </cell>
          <cell r="D125">
            <v>7</v>
          </cell>
          <cell r="E125" t="str">
            <v>RENT, RATES &amp; TAXES</v>
          </cell>
        </row>
        <row r="126">
          <cell r="B126" t="str">
            <v>8054</v>
          </cell>
          <cell r="C126" t="str">
            <v>RENT</v>
          </cell>
          <cell r="D126">
            <v>7</v>
          </cell>
          <cell r="E126" t="str">
            <v>RENT, RATES &amp; TAXES</v>
          </cell>
        </row>
        <row r="127">
          <cell r="B127" t="str">
            <v>8061</v>
          </cell>
          <cell r="C127" t="str">
            <v>GUEST HOUSE EXPENSES - RENT</v>
          </cell>
          <cell r="D127">
            <v>7</v>
          </cell>
          <cell r="E127" t="str">
            <v>RENT, RATES &amp; TAXES</v>
          </cell>
        </row>
        <row r="128">
          <cell r="B128" t="str">
            <v>7967</v>
          </cell>
          <cell r="C128" t="str">
            <v>REPAIRS TO MOTOR CAR</v>
          </cell>
          <cell r="D128">
            <v>8</v>
          </cell>
          <cell r="E128" t="str">
            <v>REPAIRS &amp; MAINTENANCE</v>
          </cell>
        </row>
        <row r="129">
          <cell r="B129" t="str">
            <v>7011</v>
          </cell>
          <cell r="C129" t="str">
            <v>SPARES - LOCAL</v>
          </cell>
          <cell r="D129">
            <v>8</v>
          </cell>
          <cell r="E129" t="str">
            <v>REPAIRS &amp; MAINTENANCE</v>
          </cell>
        </row>
        <row r="130">
          <cell r="B130" t="str">
            <v>8150</v>
          </cell>
          <cell r="C130" t="str">
            <v>REPAIRS TO PLANT &amp; MACHINERY</v>
          </cell>
          <cell r="D130">
            <v>8</v>
          </cell>
          <cell r="E130" t="str">
            <v>REPAIRS &amp; MAINTENANCE</v>
          </cell>
        </row>
        <row r="131">
          <cell r="B131" t="str">
            <v>8151</v>
          </cell>
          <cell r="C131" t="str">
            <v>REPAIRS &amp; MAINT. TO PLANT &amp; MACH. - IMPORT</v>
          </cell>
          <cell r="D131">
            <v>8</v>
          </cell>
          <cell r="E131" t="str">
            <v>REPAIRS &amp; MAINTENANCE</v>
          </cell>
        </row>
        <row r="132">
          <cell r="B132" t="str">
            <v>8155</v>
          </cell>
          <cell r="C132" t="str">
            <v>REPAIRS &amp; MAINTENANCE TO RENTAL PREMISES</v>
          </cell>
          <cell r="D132">
            <v>8</v>
          </cell>
          <cell r="E132" t="str">
            <v>REPAIRS &amp; MAINTENANCE</v>
          </cell>
        </row>
        <row r="133">
          <cell r="B133" t="str">
            <v>8160</v>
          </cell>
          <cell r="C133" t="str">
            <v>REPAIRS &amp; MAINTENANCE TO OTHERS</v>
          </cell>
          <cell r="D133">
            <v>8</v>
          </cell>
          <cell r="E133" t="str">
            <v>REPAIRS &amp; MAINTENANCE</v>
          </cell>
        </row>
        <row r="134">
          <cell r="B134" t="str">
            <v>8411</v>
          </cell>
          <cell r="C134" t="str">
            <v>ENTERTAINMENT - REIMBURSEMENTS</v>
          </cell>
          <cell r="D134">
            <v>2</v>
          </cell>
          <cell r="E134" t="str">
            <v>STAFF COSTS</v>
          </cell>
        </row>
        <row r="135">
          <cell r="B135" t="str">
            <v>8406</v>
          </cell>
          <cell r="C135" t="str">
            <v>MOTOR CAR EXPENSES - REIMBURSEMENTS</v>
          </cell>
          <cell r="D135">
            <v>2</v>
          </cell>
          <cell r="E135" t="str">
            <v>STAFF COSTS</v>
          </cell>
        </row>
        <row r="136">
          <cell r="B136" t="str">
            <v>8495</v>
          </cell>
          <cell r="C136" t="str">
            <v>DIRECTOR -REMUNERATION OTHERS</v>
          </cell>
          <cell r="D136">
            <v>2</v>
          </cell>
          <cell r="E136" t="str">
            <v>STAFF COSTS</v>
          </cell>
        </row>
        <row r="137">
          <cell r="B137" t="str">
            <v>7801</v>
          </cell>
          <cell r="C137" t="str">
            <v>CONVEYANCE - REIMBURSEMENTS</v>
          </cell>
          <cell r="D137">
            <v>2</v>
          </cell>
          <cell r="E137" t="str">
            <v>STAFF COSTS</v>
          </cell>
        </row>
        <row r="138">
          <cell r="B138" t="str">
            <v>8416</v>
          </cell>
          <cell r="C138" t="str">
            <v>BOOKS &amp; PERIODICALS - REIMBURSEMENTS</v>
          </cell>
          <cell r="D138">
            <v>2</v>
          </cell>
          <cell r="E138" t="str">
            <v>STAFF COSTS</v>
          </cell>
        </row>
        <row r="139">
          <cell r="B139" t="str">
            <v>7300</v>
          </cell>
          <cell r="C139" t="str">
            <v>SALARY</v>
          </cell>
          <cell r="D139">
            <v>2</v>
          </cell>
          <cell r="E139" t="str">
            <v>STAFF COSTS</v>
          </cell>
        </row>
        <row r="140">
          <cell r="B140" t="str">
            <v>7305</v>
          </cell>
          <cell r="C140" t="str">
            <v>WAGES</v>
          </cell>
          <cell r="D140">
            <v>2</v>
          </cell>
          <cell r="E140" t="str">
            <v>STAFF COSTS</v>
          </cell>
        </row>
        <row r="141">
          <cell r="B141" t="str">
            <v>7310</v>
          </cell>
          <cell r="C141" t="str">
            <v>STIPEND</v>
          </cell>
          <cell r="D141">
            <v>2</v>
          </cell>
          <cell r="E141" t="str">
            <v>STAFF COSTS</v>
          </cell>
        </row>
        <row r="142">
          <cell r="B142" t="str">
            <v>7315</v>
          </cell>
          <cell r="C142" t="str">
            <v>LEAVE ENCASHMENT</v>
          </cell>
          <cell r="D142">
            <v>2</v>
          </cell>
          <cell r="E142" t="str">
            <v>STAFF COSTS</v>
          </cell>
        </row>
        <row r="143">
          <cell r="B143" t="str">
            <v>7316</v>
          </cell>
          <cell r="C143" t="str">
            <v>LEAVE SALARY &amp; WAGES</v>
          </cell>
          <cell r="D143">
            <v>2</v>
          </cell>
          <cell r="E143" t="str">
            <v>STAFF COSTS</v>
          </cell>
        </row>
        <row r="144">
          <cell r="B144" t="str">
            <v>7319</v>
          </cell>
          <cell r="C144" t="str">
            <v>NOTICE PAY</v>
          </cell>
          <cell r="D144">
            <v>2</v>
          </cell>
          <cell r="E144" t="str">
            <v>STAFF COSTS</v>
          </cell>
        </row>
        <row r="145">
          <cell r="B145" t="str">
            <v>7320</v>
          </cell>
          <cell r="C145" t="str">
            <v>BONUS</v>
          </cell>
          <cell r="D145">
            <v>2</v>
          </cell>
          <cell r="E145" t="str">
            <v>STAFF COSTS</v>
          </cell>
        </row>
        <row r="146">
          <cell r="B146" t="str">
            <v>7325</v>
          </cell>
          <cell r="C146" t="str">
            <v>EX-GRATIA</v>
          </cell>
          <cell r="D146">
            <v>2</v>
          </cell>
          <cell r="E146" t="str">
            <v>STAFF COSTS</v>
          </cell>
        </row>
        <row r="147">
          <cell r="B147" t="str">
            <v>7330</v>
          </cell>
          <cell r="C147" t="str">
            <v>LEAVE TRAVEL ALLOWANCE</v>
          </cell>
          <cell r="D147">
            <v>2</v>
          </cell>
          <cell r="E147" t="str">
            <v>STAFF COSTS</v>
          </cell>
        </row>
        <row r="148">
          <cell r="B148" t="str">
            <v>7395</v>
          </cell>
          <cell r="C148" t="str">
            <v>SUPER ANNUATION SCHEME CONTRIBUTION</v>
          </cell>
          <cell r="D148">
            <v>2</v>
          </cell>
          <cell r="E148" t="str">
            <v>STAFF COSTS</v>
          </cell>
        </row>
        <row r="149">
          <cell r="B149" t="str">
            <v>7400</v>
          </cell>
          <cell r="C149" t="str">
            <v>GRATUITY</v>
          </cell>
          <cell r="D149">
            <v>2</v>
          </cell>
          <cell r="E149" t="str">
            <v>STAFF COSTS</v>
          </cell>
        </row>
        <row r="150">
          <cell r="B150" t="str">
            <v>7405</v>
          </cell>
          <cell r="C150" t="str">
            <v>EMPLOYER'S CONTRIBUTION TO P.F.</v>
          </cell>
          <cell r="D150">
            <v>2</v>
          </cell>
          <cell r="E150" t="str">
            <v>STAFF COSTS</v>
          </cell>
        </row>
        <row r="151">
          <cell r="B151" t="str">
            <v>7415</v>
          </cell>
          <cell r="C151" t="str">
            <v>EMPLOYER'S CONTRIBUTION TO PENSION FUND</v>
          </cell>
          <cell r="D151">
            <v>2</v>
          </cell>
          <cell r="E151" t="str">
            <v>STAFF COSTS</v>
          </cell>
        </row>
        <row r="152">
          <cell r="B152" t="str">
            <v>7425</v>
          </cell>
          <cell r="C152" t="str">
            <v>EMPLOYER'S CONTRIBUTION TO E.S.I.C</v>
          </cell>
          <cell r="D152">
            <v>2</v>
          </cell>
          <cell r="E152" t="str">
            <v>STAFF COSTS</v>
          </cell>
        </row>
        <row r="153">
          <cell r="B153" t="str">
            <v>7430</v>
          </cell>
          <cell r="C153" t="str">
            <v>P.F. ACCOUNT NO.2</v>
          </cell>
          <cell r="D153">
            <v>2</v>
          </cell>
          <cell r="E153" t="str">
            <v>STAFF COSTS</v>
          </cell>
        </row>
        <row r="154">
          <cell r="B154" t="str">
            <v>7440</v>
          </cell>
          <cell r="C154" t="str">
            <v>P.F. ACCOUNT NO.21 (E.D.L.I.)</v>
          </cell>
          <cell r="D154">
            <v>2</v>
          </cell>
          <cell r="E154" t="str">
            <v>STAFF COSTS</v>
          </cell>
        </row>
        <row r="155">
          <cell r="B155" t="str">
            <v>7445</v>
          </cell>
          <cell r="C155" t="str">
            <v>P.F. ACCOUNT NO.22</v>
          </cell>
          <cell r="D155">
            <v>2</v>
          </cell>
          <cell r="E155" t="str">
            <v>STAFF COSTS</v>
          </cell>
        </row>
        <row r="156">
          <cell r="B156" t="str">
            <v>7505</v>
          </cell>
          <cell r="C156" t="str">
            <v>STAFF MEDICAL</v>
          </cell>
          <cell r="D156">
            <v>2</v>
          </cell>
          <cell r="E156" t="str">
            <v>STAFF COSTS</v>
          </cell>
        </row>
        <row r="157">
          <cell r="B157" t="str">
            <v>7510</v>
          </cell>
          <cell r="C157" t="str">
            <v>STAFF MERIT SCHOLARSHIP</v>
          </cell>
          <cell r="D157">
            <v>2</v>
          </cell>
          <cell r="E157" t="str">
            <v>STAFF COSTS</v>
          </cell>
        </row>
        <row r="158">
          <cell r="B158" t="str">
            <v>7973</v>
          </cell>
          <cell r="C158" t="str">
            <v>EMPLOYER'S CONTRIBUTION TO PF STIPEND (ENGG)</v>
          </cell>
          <cell r="D158">
            <v>2</v>
          </cell>
          <cell r="E158" t="str">
            <v>STAFF COSTS</v>
          </cell>
        </row>
        <row r="159">
          <cell r="B159" t="str">
            <v>7974</v>
          </cell>
          <cell r="C159" t="str">
            <v>EMPLOYER'S CONTRIBUTION TO ESIC (ENGINEERING)</v>
          </cell>
          <cell r="D159">
            <v>2</v>
          </cell>
          <cell r="E159" t="str">
            <v>STAFF COSTS</v>
          </cell>
        </row>
        <row r="160">
          <cell r="B160" t="str">
            <v>7975</v>
          </cell>
          <cell r="C160" t="str">
            <v>EMPLOYER'S CONTRIBUTION TO PF (ENGINEERING)</v>
          </cell>
          <cell r="D160">
            <v>2</v>
          </cell>
          <cell r="E160" t="str">
            <v>STAFF COSTS</v>
          </cell>
        </row>
        <row r="161">
          <cell r="B161" t="str">
            <v>7976</v>
          </cell>
          <cell r="C161" t="str">
            <v>SALARY (ENGINEERING)</v>
          </cell>
          <cell r="D161">
            <v>2</v>
          </cell>
          <cell r="E161" t="str">
            <v>STAFF COSTS</v>
          </cell>
        </row>
        <row r="162">
          <cell r="B162" t="str">
            <v>7977</v>
          </cell>
          <cell r="C162" t="str">
            <v>STIPEND (ENGINEERING)</v>
          </cell>
          <cell r="D162">
            <v>2</v>
          </cell>
          <cell r="E162" t="str">
            <v>STAFF COSTS</v>
          </cell>
        </row>
        <row r="163">
          <cell r="B163" t="str">
            <v>8491</v>
          </cell>
          <cell r="C163" t="str">
            <v>DIRECTOR - SALARY</v>
          </cell>
          <cell r="D163">
            <v>2</v>
          </cell>
          <cell r="E163" t="str">
            <v>STAFF COSTS</v>
          </cell>
        </row>
        <row r="164">
          <cell r="B164" t="str">
            <v>8492</v>
          </cell>
          <cell r="C164" t="str">
            <v>DIRECTOR - EMPLOYERS SHARE OF PF</v>
          </cell>
          <cell r="D164">
            <v>2</v>
          </cell>
          <cell r="E164" t="str">
            <v>STAFF COSTS</v>
          </cell>
        </row>
        <row r="165">
          <cell r="B165" t="str">
            <v>8493</v>
          </cell>
          <cell r="C165" t="str">
            <v>DIRECTOR -REMUNERATION RENT</v>
          </cell>
          <cell r="D165">
            <v>2</v>
          </cell>
          <cell r="E165" t="str">
            <v>STAFF COSTS</v>
          </cell>
        </row>
        <row r="166">
          <cell r="B166" t="str">
            <v>7370</v>
          </cell>
          <cell r="C166" t="str">
            <v>MEDICLAIM POLICY</v>
          </cell>
          <cell r="D166">
            <v>3</v>
          </cell>
          <cell r="E166" t="str">
            <v>STAFF WELFARE EXPS</v>
          </cell>
        </row>
        <row r="167">
          <cell r="B167" t="str">
            <v>7500</v>
          </cell>
          <cell r="C167" t="str">
            <v>STAFF WELFARE EXPENSES</v>
          </cell>
          <cell r="D167">
            <v>3</v>
          </cell>
          <cell r="E167" t="str">
            <v>STAFF WELFARE EXPS</v>
          </cell>
        </row>
        <row r="168">
          <cell r="B168" t="str">
            <v>7555</v>
          </cell>
          <cell r="C168" t="str">
            <v>STAFF TRAINING EXPENSES</v>
          </cell>
          <cell r="D168">
            <v>3</v>
          </cell>
          <cell r="E168" t="str">
            <v>STAFF WELFARE EXPS</v>
          </cell>
        </row>
        <row r="169">
          <cell r="B169" t="str">
            <v>7979</v>
          </cell>
          <cell r="C169" t="str">
            <v>STAFF WELFARE EXPENSES (ENGINEERING)</v>
          </cell>
          <cell r="D169">
            <v>3</v>
          </cell>
          <cell r="E169" t="str">
            <v>STAFF WELFARE EXPS</v>
          </cell>
        </row>
        <row r="170">
          <cell r="B170" t="str">
            <v>7372</v>
          </cell>
          <cell r="C170" t="str">
            <v>MEDICLAIM PREMIUM (VIDESH YATRA MITRA)</v>
          </cell>
          <cell r="D170">
            <v>4</v>
          </cell>
          <cell r="E170" t="str">
            <v>TRAVELLING &amp; CONVEYANCE</v>
          </cell>
        </row>
        <row r="171">
          <cell r="B171" t="str">
            <v>7800</v>
          </cell>
          <cell r="C171" t="str">
            <v>CONVEYANCE</v>
          </cell>
          <cell r="D171">
            <v>4</v>
          </cell>
          <cell r="E171" t="str">
            <v>TRAVELLING &amp; CONVEYANCE</v>
          </cell>
        </row>
        <row r="172">
          <cell r="B172" t="str">
            <v>7810</v>
          </cell>
          <cell r="C172" t="str">
            <v>LOCAL TRAVELLING</v>
          </cell>
          <cell r="D172">
            <v>4</v>
          </cell>
          <cell r="E172" t="str">
            <v>TRAVELLING &amp; CONVEYANCE</v>
          </cell>
        </row>
        <row r="173">
          <cell r="B173" t="str">
            <v>7820</v>
          </cell>
          <cell r="C173" t="str">
            <v>FOREIGN TRAVELLING</v>
          </cell>
          <cell r="D173">
            <v>4</v>
          </cell>
          <cell r="E173" t="str">
            <v>TRAVELLING &amp; CONVEYANCE</v>
          </cell>
        </row>
        <row r="174">
          <cell r="B174" t="str">
            <v>7830</v>
          </cell>
          <cell r="C174" t="str">
            <v>CAR HIRE CHARGES</v>
          </cell>
          <cell r="D174">
            <v>4</v>
          </cell>
          <cell r="E174" t="str">
            <v>TRAVELLING &amp; CONVEYANCE</v>
          </cell>
        </row>
        <row r="175">
          <cell r="B175" t="str">
            <v>7964</v>
          </cell>
          <cell r="C175" t="str">
            <v>CONVEYANCE (L)</v>
          </cell>
          <cell r="D175">
            <v>4</v>
          </cell>
          <cell r="E175" t="str">
            <v>TRAVELLING &amp; CONVEYANCE</v>
          </cell>
        </row>
        <row r="176">
          <cell r="B176" t="str">
            <v>7965</v>
          </cell>
          <cell r="C176" t="str">
            <v>CONVEYANCE (O)</v>
          </cell>
          <cell r="D176">
            <v>4</v>
          </cell>
          <cell r="E176" t="str">
            <v>TRAVELLING &amp; CONVEYANCE</v>
          </cell>
        </row>
        <row r="177">
          <cell r="B177" t="str">
            <v>7981</v>
          </cell>
          <cell r="C177" t="str">
            <v>CONVEYANCE (ENGINEERING)</v>
          </cell>
          <cell r="D177">
            <v>4</v>
          </cell>
          <cell r="E177" t="str">
            <v>TRAVELLING &amp; CONVEYANCE</v>
          </cell>
        </row>
      </sheetData>
      <sheetData sheetId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</sheetNames>
    <sheetDataSet>
      <sheetData sheetId="0"/>
      <sheetData sheetId="1"/>
      <sheetData sheetId="2" refreshError="1"/>
      <sheetData sheetId="3" refreshError="1">
        <row r="4">
          <cell r="AB4" t="str">
            <v>Key3</v>
          </cell>
          <cell r="AC4" t="str">
            <v>Q1 Sales</v>
          </cell>
          <cell r="AD4" t="str">
            <v>Q2 Sales</v>
          </cell>
          <cell r="AE4" t="str">
            <v>Q3 Sales</v>
          </cell>
          <cell r="AF4" t="str">
            <v>Q4 Sales</v>
          </cell>
          <cell r="AG4" t="str">
            <v>Full Year</v>
          </cell>
        </row>
        <row r="5">
          <cell r="AB5" t="str">
            <v>ExportTargetWaverlyUSABath76x142L</v>
          </cell>
          <cell r="AC5">
            <v>216750</v>
          </cell>
          <cell r="AD5">
            <v>216750</v>
          </cell>
          <cell r="AE5">
            <v>216750</v>
          </cell>
          <cell r="AF5">
            <v>216750</v>
          </cell>
          <cell r="AG5">
            <v>867000</v>
          </cell>
        </row>
        <row r="6">
          <cell r="AB6" t="str">
            <v>ExportTargetWaverlyUSABath76x142M</v>
          </cell>
          <cell r="AC6">
            <v>86700</v>
          </cell>
          <cell r="AD6">
            <v>86700</v>
          </cell>
          <cell r="AE6">
            <v>86700</v>
          </cell>
          <cell r="AF6">
            <v>86700</v>
          </cell>
          <cell r="AG6">
            <v>346800</v>
          </cell>
        </row>
        <row r="7">
          <cell r="AB7" t="str">
            <v>ExportTargetWaverlyUSABath76x142D</v>
          </cell>
          <cell r="AC7">
            <v>130050</v>
          </cell>
          <cell r="AD7">
            <v>130050</v>
          </cell>
          <cell r="AE7">
            <v>130050</v>
          </cell>
          <cell r="AF7">
            <v>130050</v>
          </cell>
          <cell r="AG7">
            <v>520200</v>
          </cell>
        </row>
        <row r="8">
          <cell r="AB8" t="str">
            <v>ExportTargetWaverlyUSAHand41x76L</v>
          </cell>
          <cell r="AC8">
            <v>19125</v>
          </cell>
          <cell r="AD8">
            <v>19125</v>
          </cell>
          <cell r="AE8">
            <v>19125</v>
          </cell>
          <cell r="AF8">
            <v>19125</v>
          </cell>
          <cell r="AG8">
            <v>76500</v>
          </cell>
        </row>
        <row r="9">
          <cell r="AB9" t="str">
            <v>ExportTargetWaverlyUSAHand41x76M</v>
          </cell>
          <cell r="AC9">
            <v>7650</v>
          </cell>
          <cell r="AD9">
            <v>7650</v>
          </cell>
          <cell r="AE9">
            <v>7650</v>
          </cell>
          <cell r="AF9">
            <v>7650</v>
          </cell>
          <cell r="AG9">
            <v>30600</v>
          </cell>
        </row>
        <row r="10">
          <cell r="AB10" t="str">
            <v>ExportTargetWaverlyUSAHand41x76D</v>
          </cell>
          <cell r="AC10">
            <v>11475</v>
          </cell>
          <cell r="AD10">
            <v>11475</v>
          </cell>
          <cell r="AE10">
            <v>11475</v>
          </cell>
          <cell r="AF10">
            <v>11475</v>
          </cell>
          <cell r="AG10">
            <v>45900</v>
          </cell>
        </row>
        <row r="11">
          <cell r="AB11" t="str">
            <v>ExportTargetWaverlyUSAWash30x30L</v>
          </cell>
          <cell r="AC11">
            <v>19125</v>
          </cell>
          <cell r="AD11">
            <v>19125</v>
          </cell>
          <cell r="AE11">
            <v>19125</v>
          </cell>
          <cell r="AF11">
            <v>19125</v>
          </cell>
          <cell r="AG11">
            <v>76500</v>
          </cell>
        </row>
        <row r="12">
          <cell r="AB12" t="str">
            <v>ExportTargetWaverlyUSAWash30x30M</v>
          </cell>
          <cell r="AC12">
            <v>7650</v>
          </cell>
          <cell r="AD12">
            <v>7650</v>
          </cell>
          <cell r="AE12">
            <v>7650</v>
          </cell>
          <cell r="AF12">
            <v>7650</v>
          </cell>
          <cell r="AG12">
            <v>30600</v>
          </cell>
        </row>
        <row r="13">
          <cell r="AB13" t="str">
            <v>ExportTargetWaverlyUSAWash30x30D</v>
          </cell>
          <cell r="AC13">
            <v>11475</v>
          </cell>
          <cell r="AD13">
            <v>11475</v>
          </cell>
          <cell r="AE13">
            <v>11475</v>
          </cell>
          <cell r="AF13">
            <v>11475</v>
          </cell>
          <cell r="AG13">
            <v>45900</v>
          </cell>
        </row>
        <row r="14">
          <cell r="AB14" t="str">
            <v>ExportWalmartHome TrendsUSABath76x132L</v>
          </cell>
          <cell r="AC14">
            <v>276250</v>
          </cell>
          <cell r="AD14">
            <v>318750</v>
          </cell>
          <cell r="AE14">
            <v>318750</v>
          </cell>
          <cell r="AF14">
            <v>318750</v>
          </cell>
          <cell r="AG14">
            <v>1232500</v>
          </cell>
        </row>
        <row r="15">
          <cell r="AB15" t="str">
            <v>ExportWalmartHome TrendsUSABath76x132M</v>
          </cell>
          <cell r="AC15">
            <v>110500</v>
          </cell>
          <cell r="AD15">
            <v>127500</v>
          </cell>
          <cell r="AE15">
            <v>127500</v>
          </cell>
          <cell r="AF15">
            <v>127500</v>
          </cell>
          <cell r="AG15">
            <v>493000</v>
          </cell>
        </row>
        <row r="16">
          <cell r="AB16" t="str">
            <v>ExportWalmartHome TrendsUSABath76x132D</v>
          </cell>
          <cell r="AC16">
            <v>165750</v>
          </cell>
          <cell r="AD16">
            <v>191250</v>
          </cell>
          <cell r="AE16">
            <v>191250</v>
          </cell>
          <cell r="AF16">
            <v>191250</v>
          </cell>
          <cell r="AG16">
            <v>739500</v>
          </cell>
        </row>
        <row r="17">
          <cell r="AB17" t="str">
            <v>ExportWalmartHome TrendsUSAHand41x69L</v>
          </cell>
          <cell r="AC17">
            <v>24375</v>
          </cell>
          <cell r="AD17">
            <v>28125</v>
          </cell>
          <cell r="AE17">
            <v>28125</v>
          </cell>
          <cell r="AF17">
            <v>28125</v>
          </cell>
          <cell r="AG17">
            <v>108750</v>
          </cell>
        </row>
        <row r="18">
          <cell r="AB18" t="str">
            <v>ExportWalmartHome TrendsUSAHand41x69M</v>
          </cell>
          <cell r="AC18">
            <v>9750</v>
          </cell>
          <cell r="AD18">
            <v>11250</v>
          </cell>
          <cell r="AE18">
            <v>11250</v>
          </cell>
          <cell r="AF18">
            <v>11250</v>
          </cell>
          <cell r="AG18">
            <v>43500</v>
          </cell>
        </row>
        <row r="19">
          <cell r="AB19" t="str">
            <v>ExportWalmartHome TrendsUSAHand41x69D</v>
          </cell>
          <cell r="AC19">
            <v>14625</v>
          </cell>
          <cell r="AD19">
            <v>16875</v>
          </cell>
          <cell r="AE19">
            <v>16875</v>
          </cell>
          <cell r="AF19">
            <v>16875</v>
          </cell>
          <cell r="AG19">
            <v>65250</v>
          </cell>
        </row>
        <row r="20">
          <cell r="AB20" t="str">
            <v>ExportWalmartHome TrendsUSAWash33x33L</v>
          </cell>
          <cell r="AC20">
            <v>24375</v>
          </cell>
          <cell r="AD20">
            <v>28125</v>
          </cell>
          <cell r="AE20">
            <v>28125</v>
          </cell>
          <cell r="AF20">
            <v>28125</v>
          </cell>
          <cell r="AG20">
            <v>108750</v>
          </cell>
        </row>
        <row r="21">
          <cell r="AB21" t="str">
            <v>ExportWalmartHome TrendsUSAWash33x33M</v>
          </cell>
          <cell r="AC21">
            <v>9750</v>
          </cell>
          <cell r="AD21">
            <v>11250</v>
          </cell>
          <cell r="AE21">
            <v>11250</v>
          </cell>
          <cell r="AF21">
            <v>11250</v>
          </cell>
          <cell r="AG21">
            <v>43500</v>
          </cell>
        </row>
        <row r="22">
          <cell r="AB22" t="str">
            <v>ExportWalmartHome TrendsUSAWash33x33D</v>
          </cell>
          <cell r="AC22">
            <v>14625</v>
          </cell>
          <cell r="AD22">
            <v>16875</v>
          </cell>
          <cell r="AE22">
            <v>16875</v>
          </cell>
          <cell r="AF22">
            <v>16875</v>
          </cell>
          <cell r="AG22">
            <v>65250</v>
          </cell>
        </row>
        <row r="23">
          <cell r="AB23" t="str">
            <v>ExportMill WorkingCannon LandmarkUSABath76x137L</v>
          </cell>
          <cell r="AC23">
            <v>27000</v>
          </cell>
          <cell r="AD23">
            <v>27000</v>
          </cell>
          <cell r="AE23">
            <v>27000</v>
          </cell>
          <cell r="AF23">
            <v>27000</v>
          </cell>
          <cell r="AG23">
            <v>108000</v>
          </cell>
        </row>
        <row r="24">
          <cell r="AB24" t="str">
            <v>ExportMill WorkingCannon LandmarkUSABath76x137M</v>
          </cell>
          <cell r="AC24">
            <v>10800</v>
          </cell>
          <cell r="AD24">
            <v>10800</v>
          </cell>
          <cell r="AE24">
            <v>10800</v>
          </cell>
          <cell r="AF24">
            <v>10800</v>
          </cell>
          <cell r="AG24">
            <v>43200</v>
          </cell>
        </row>
        <row r="25">
          <cell r="AB25" t="str">
            <v>ExportMill WorkingCannon LandmarkUSABath76x137D</v>
          </cell>
          <cell r="AC25">
            <v>16200</v>
          </cell>
          <cell r="AD25">
            <v>16200</v>
          </cell>
          <cell r="AE25">
            <v>16200</v>
          </cell>
          <cell r="AF25">
            <v>16200</v>
          </cell>
          <cell r="AG25">
            <v>64800</v>
          </cell>
        </row>
        <row r="26">
          <cell r="AB26" t="str">
            <v>ExportMill WorkingCannon LandmarkUSAHand41x76L</v>
          </cell>
          <cell r="AC26">
            <v>1500</v>
          </cell>
          <cell r="AD26">
            <v>1500</v>
          </cell>
          <cell r="AE26">
            <v>1500</v>
          </cell>
          <cell r="AF26">
            <v>1500</v>
          </cell>
          <cell r="AG26">
            <v>6000</v>
          </cell>
        </row>
        <row r="27">
          <cell r="AB27" t="str">
            <v>ExportMill WorkingCannon LandmarkUSAHand41x76M</v>
          </cell>
          <cell r="AC27">
            <v>600</v>
          </cell>
          <cell r="AD27">
            <v>600</v>
          </cell>
          <cell r="AE27">
            <v>600</v>
          </cell>
          <cell r="AF27">
            <v>600</v>
          </cell>
          <cell r="AG27">
            <v>2400</v>
          </cell>
        </row>
        <row r="28">
          <cell r="AB28" t="str">
            <v>ExportMill WorkingCannon LandmarkUSAHand41x76D</v>
          </cell>
          <cell r="AC28">
            <v>900</v>
          </cell>
          <cell r="AD28">
            <v>900</v>
          </cell>
          <cell r="AE28">
            <v>900</v>
          </cell>
          <cell r="AF28">
            <v>900</v>
          </cell>
          <cell r="AG28">
            <v>3600</v>
          </cell>
        </row>
        <row r="29">
          <cell r="AB29" t="str">
            <v>ExportMill WorkingCannon LandmarkUSAWash33x33L</v>
          </cell>
          <cell r="AC29">
            <v>1500</v>
          </cell>
          <cell r="AD29">
            <v>1500</v>
          </cell>
          <cell r="AE29">
            <v>1500</v>
          </cell>
          <cell r="AF29">
            <v>1500</v>
          </cell>
          <cell r="AG29">
            <v>6000</v>
          </cell>
        </row>
        <row r="30">
          <cell r="AB30" t="str">
            <v>ExportMill WorkingCannon LandmarkUSAWash33x33M</v>
          </cell>
          <cell r="AC30">
            <v>600</v>
          </cell>
          <cell r="AD30">
            <v>600</v>
          </cell>
          <cell r="AE30">
            <v>600</v>
          </cell>
          <cell r="AF30">
            <v>600</v>
          </cell>
          <cell r="AG30">
            <v>2400</v>
          </cell>
        </row>
        <row r="31">
          <cell r="AB31" t="str">
            <v>ExportMill WorkingCannon LandmarkUSAWash33x33D</v>
          </cell>
          <cell r="AC31">
            <v>900</v>
          </cell>
          <cell r="AD31">
            <v>900</v>
          </cell>
          <cell r="AE31">
            <v>900</v>
          </cell>
          <cell r="AF31">
            <v>900</v>
          </cell>
          <cell r="AG31">
            <v>3600</v>
          </cell>
        </row>
        <row r="32">
          <cell r="AB32" t="str">
            <v>ExportMill WorkingCannon MilestoneUSABath76x137L</v>
          </cell>
          <cell r="AC32">
            <v>27000</v>
          </cell>
          <cell r="AD32">
            <v>27000</v>
          </cell>
          <cell r="AE32">
            <v>27000</v>
          </cell>
          <cell r="AF32">
            <v>27000</v>
          </cell>
          <cell r="AG32">
            <v>108000</v>
          </cell>
        </row>
        <row r="33">
          <cell r="AB33" t="str">
            <v>ExportMill WorkingCannon MilestoneUSABath76x137M</v>
          </cell>
          <cell r="AC33">
            <v>10800</v>
          </cell>
          <cell r="AD33">
            <v>10800</v>
          </cell>
          <cell r="AE33">
            <v>10800</v>
          </cell>
          <cell r="AF33">
            <v>10800</v>
          </cell>
          <cell r="AG33">
            <v>43200</v>
          </cell>
        </row>
        <row r="34">
          <cell r="AB34" t="str">
            <v>ExportMill WorkingCannon MilestoneUSABath76x137D</v>
          </cell>
          <cell r="AC34">
            <v>16200</v>
          </cell>
          <cell r="AD34">
            <v>16200</v>
          </cell>
          <cell r="AE34">
            <v>16200</v>
          </cell>
          <cell r="AF34">
            <v>16200</v>
          </cell>
          <cell r="AG34">
            <v>64800</v>
          </cell>
        </row>
        <row r="35">
          <cell r="AB35" t="str">
            <v>ExportMill WorkingCannon MilestoneUSAHand41x76L</v>
          </cell>
          <cell r="AC35">
            <v>1500</v>
          </cell>
          <cell r="AD35">
            <v>1500</v>
          </cell>
          <cell r="AE35">
            <v>1500</v>
          </cell>
          <cell r="AF35">
            <v>1500</v>
          </cell>
          <cell r="AG35">
            <v>6000</v>
          </cell>
        </row>
        <row r="36">
          <cell r="AB36" t="str">
            <v>ExportMill WorkingCannon MilestoneUSAHand41x76M</v>
          </cell>
          <cell r="AC36">
            <v>600</v>
          </cell>
          <cell r="AD36">
            <v>600</v>
          </cell>
          <cell r="AE36">
            <v>600</v>
          </cell>
          <cell r="AF36">
            <v>600</v>
          </cell>
          <cell r="AG36">
            <v>2400</v>
          </cell>
        </row>
        <row r="37">
          <cell r="AB37" t="str">
            <v>ExportMill WorkingCannon MilestoneUSAHand41x76D</v>
          </cell>
          <cell r="AC37">
            <v>900</v>
          </cell>
          <cell r="AD37">
            <v>900</v>
          </cell>
          <cell r="AE37">
            <v>900</v>
          </cell>
          <cell r="AF37">
            <v>900</v>
          </cell>
          <cell r="AG37">
            <v>3600</v>
          </cell>
        </row>
        <row r="38">
          <cell r="AB38" t="str">
            <v>ExportMill WorkingCannon MilestoneUSAWash33x33L</v>
          </cell>
          <cell r="AC38">
            <v>1500</v>
          </cell>
          <cell r="AD38">
            <v>1500</v>
          </cell>
          <cell r="AE38">
            <v>1500</v>
          </cell>
          <cell r="AF38">
            <v>1500</v>
          </cell>
          <cell r="AG38">
            <v>6000</v>
          </cell>
        </row>
        <row r="39">
          <cell r="AB39" t="str">
            <v>ExportMill WorkingCannon MilestoneUSAWash33x33M</v>
          </cell>
          <cell r="AC39">
            <v>600</v>
          </cell>
          <cell r="AD39">
            <v>600</v>
          </cell>
          <cell r="AE39">
            <v>600</v>
          </cell>
          <cell r="AF39">
            <v>600</v>
          </cell>
          <cell r="AG39">
            <v>2400</v>
          </cell>
        </row>
        <row r="40">
          <cell r="AB40" t="str">
            <v>ExportMill WorkingCannon MilestoneUSAWash33x33D</v>
          </cell>
          <cell r="AC40">
            <v>900</v>
          </cell>
          <cell r="AD40">
            <v>900</v>
          </cell>
          <cell r="AE40">
            <v>900</v>
          </cell>
          <cell r="AF40">
            <v>900</v>
          </cell>
          <cell r="AG40">
            <v>3600</v>
          </cell>
        </row>
        <row r="41">
          <cell r="AB41" t="str">
            <v>ExportWelspun USAEsplamaUSABath76x137L</v>
          </cell>
          <cell r="AC41">
            <v>0</v>
          </cell>
          <cell r="AD41">
            <v>1750</v>
          </cell>
          <cell r="AE41">
            <v>5250</v>
          </cell>
          <cell r="AF41">
            <v>5250</v>
          </cell>
          <cell r="AG41">
            <v>12250</v>
          </cell>
        </row>
        <row r="42">
          <cell r="AB42" t="str">
            <v>ExportWelspun USAEsplamaUSABath76x137M</v>
          </cell>
          <cell r="AC42">
            <v>0</v>
          </cell>
          <cell r="AD42">
            <v>700</v>
          </cell>
          <cell r="AE42">
            <v>2100</v>
          </cell>
          <cell r="AF42">
            <v>2100</v>
          </cell>
          <cell r="AG42">
            <v>4900</v>
          </cell>
        </row>
        <row r="43">
          <cell r="AB43" t="str">
            <v>ExportWelspun USAEsplamaUSABath76x137D</v>
          </cell>
          <cell r="AC43">
            <v>0</v>
          </cell>
          <cell r="AD43">
            <v>1050</v>
          </cell>
          <cell r="AE43">
            <v>3150</v>
          </cell>
          <cell r="AF43">
            <v>3150</v>
          </cell>
          <cell r="AG43">
            <v>7350</v>
          </cell>
        </row>
        <row r="44">
          <cell r="AB44" t="str">
            <v>ExportWelspun USAEsplamaUSAHand41x71L</v>
          </cell>
          <cell r="AC44">
            <v>0</v>
          </cell>
          <cell r="AD44">
            <v>500</v>
          </cell>
          <cell r="AE44">
            <v>1500</v>
          </cell>
          <cell r="AF44">
            <v>1500</v>
          </cell>
          <cell r="AG44">
            <v>3500</v>
          </cell>
        </row>
        <row r="45">
          <cell r="AB45" t="str">
            <v>ExportWelspun USAEsplamaUSAHand41x71M</v>
          </cell>
          <cell r="AC45">
            <v>0</v>
          </cell>
          <cell r="AD45">
            <v>200</v>
          </cell>
          <cell r="AE45">
            <v>600</v>
          </cell>
          <cell r="AF45">
            <v>600</v>
          </cell>
          <cell r="AG45">
            <v>1400</v>
          </cell>
        </row>
        <row r="46">
          <cell r="AB46" t="str">
            <v>ExportWelspun USAEsplamaUSAHand41x71D</v>
          </cell>
          <cell r="AC46">
            <v>0</v>
          </cell>
          <cell r="AD46">
            <v>300</v>
          </cell>
          <cell r="AE46">
            <v>900</v>
          </cell>
          <cell r="AF46">
            <v>900</v>
          </cell>
          <cell r="AG46">
            <v>2100</v>
          </cell>
        </row>
        <row r="47">
          <cell r="AB47" t="str">
            <v>ExportWelspun USAEsplamaUSAWash33x33L</v>
          </cell>
          <cell r="AC47">
            <v>0</v>
          </cell>
          <cell r="AD47">
            <v>250</v>
          </cell>
          <cell r="AE47">
            <v>750</v>
          </cell>
          <cell r="AF47">
            <v>750</v>
          </cell>
          <cell r="AG47">
            <v>1750</v>
          </cell>
        </row>
        <row r="48">
          <cell r="AB48" t="str">
            <v>ExportWelspun USAEsplamaUSAWash33x33M</v>
          </cell>
          <cell r="AC48">
            <v>0</v>
          </cell>
          <cell r="AD48">
            <v>100</v>
          </cell>
          <cell r="AE48">
            <v>300</v>
          </cell>
          <cell r="AF48">
            <v>300</v>
          </cell>
          <cell r="AG48">
            <v>700</v>
          </cell>
        </row>
        <row r="49">
          <cell r="AB49" t="str">
            <v>ExportWelspun USAEsplamaUSAWash33x33D</v>
          </cell>
          <cell r="AC49">
            <v>0</v>
          </cell>
          <cell r="AD49">
            <v>150</v>
          </cell>
          <cell r="AE49">
            <v>450</v>
          </cell>
          <cell r="AF49">
            <v>450</v>
          </cell>
          <cell r="AG49">
            <v>1050</v>
          </cell>
        </row>
        <row r="50">
          <cell r="AB50" t="str">
            <v>ExportLNTManorUSABath76x147L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B51" t="str">
            <v>ExportLNTManorUSABath76x147M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B52" t="str">
            <v>ExportLNTManorUSABath76x147D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B53" t="str">
            <v>ExportLNTManorUSAHand51x76L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B54" t="str">
            <v>ExportLNTManorUSAHand51x76M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B55" t="str">
            <v>ExportLNTManorUSAHand51x76D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B56" t="str">
            <v>ExportLNTManorUSAWash33x33L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B57" t="str">
            <v>ExportLNTManorUSAWash33x33M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AB58" t="str">
            <v>ExportLNTManorUSAWash33x33D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B59" t="str">
            <v>ExportLNTNewUSABath76x147L</v>
          </cell>
          <cell r="AC59">
            <v>0</v>
          </cell>
          <cell r="AD59">
            <v>47250</v>
          </cell>
          <cell r="AE59">
            <v>20250</v>
          </cell>
          <cell r="AF59">
            <v>20250</v>
          </cell>
          <cell r="AG59">
            <v>87750</v>
          </cell>
        </row>
        <row r="60">
          <cell r="AB60" t="str">
            <v>ExportLNTNewUSABath76x147M</v>
          </cell>
          <cell r="AC60">
            <v>0</v>
          </cell>
          <cell r="AD60">
            <v>18900</v>
          </cell>
          <cell r="AE60">
            <v>8100</v>
          </cell>
          <cell r="AF60">
            <v>8100</v>
          </cell>
          <cell r="AG60">
            <v>35100</v>
          </cell>
        </row>
        <row r="61">
          <cell r="AB61" t="str">
            <v>ExportLNTNewUSABath76x147D</v>
          </cell>
          <cell r="AC61">
            <v>0</v>
          </cell>
          <cell r="AD61">
            <v>28350</v>
          </cell>
          <cell r="AE61">
            <v>12150</v>
          </cell>
          <cell r="AF61">
            <v>12150</v>
          </cell>
          <cell r="AG61">
            <v>52650</v>
          </cell>
        </row>
        <row r="62">
          <cell r="AB62" t="str">
            <v>ExportLNTNewUSAHand51x76L</v>
          </cell>
          <cell r="AC62">
            <v>0</v>
          </cell>
          <cell r="AD62">
            <v>2625</v>
          </cell>
          <cell r="AE62">
            <v>1125</v>
          </cell>
          <cell r="AF62">
            <v>1125</v>
          </cell>
          <cell r="AG62">
            <v>4875</v>
          </cell>
        </row>
        <row r="63">
          <cell r="AB63" t="str">
            <v>ExportLNTNewUSAHand51x76M</v>
          </cell>
          <cell r="AC63">
            <v>0</v>
          </cell>
          <cell r="AD63">
            <v>1050</v>
          </cell>
          <cell r="AE63">
            <v>450</v>
          </cell>
          <cell r="AF63">
            <v>450</v>
          </cell>
          <cell r="AG63">
            <v>1950</v>
          </cell>
        </row>
        <row r="64">
          <cell r="AB64" t="str">
            <v>ExportLNTNewUSAHand51x76D</v>
          </cell>
          <cell r="AC64">
            <v>0</v>
          </cell>
          <cell r="AD64">
            <v>1575</v>
          </cell>
          <cell r="AE64">
            <v>675</v>
          </cell>
          <cell r="AF64">
            <v>675</v>
          </cell>
          <cell r="AG64">
            <v>2925</v>
          </cell>
        </row>
        <row r="65">
          <cell r="AB65" t="str">
            <v>ExportLNTNewUSAWash33x33L</v>
          </cell>
          <cell r="AC65">
            <v>0</v>
          </cell>
          <cell r="AD65">
            <v>2625</v>
          </cell>
          <cell r="AE65">
            <v>1125</v>
          </cell>
          <cell r="AF65">
            <v>1125</v>
          </cell>
          <cell r="AG65">
            <v>4875</v>
          </cell>
        </row>
        <row r="66">
          <cell r="AB66" t="str">
            <v>ExportLNTNewUSAWash33x33M</v>
          </cell>
          <cell r="AC66">
            <v>0</v>
          </cell>
          <cell r="AD66">
            <v>1050</v>
          </cell>
          <cell r="AE66">
            <v>450</v>
          </cell>
          <cell r="AF66">
            <v>450</v>
          </cell>
          <cell r="AG66">
            <v>1950</v>
          </cell>
        </row>
        <row r="67">
          <cell r="AB67" t="str">
            <v>ExportLNTNewUSAWash33x33D</v>
          </cell>
          <cell r="AC67">
            <v>0</v>
          </cell>
          <cell r="AD67">
            <v>1575</v>
          </cell>
          <cell r="AE67">
            <v>675</v>
          </cell>
          <cell r="AF67">
            <v>675</v>
          </cell>
          <cell r="AG67">
            <v>2925</v>
          </cell>
        </row>
        <row r="68">
          <cell r="AB68" t="str">
            <v>ExportKohlsBig One StripeUSABath76x137L</v>
          </cell>
          <cell r="AC68">
            <v>0</v>
          </cell>
          <cell r="AD68">
            <v>82875</v>
          </cell>
          <cell r="AE68">
            <v>82875</v>
          </cell>
          <cell r="AF68">
            <v>82875</v>
          </cell>
          <cell r="AG68">
            <v>248625</v>
          </cell>
        </row>
        <row r="69">
          <cell r="AB69" t="str">
            <v>ExportKohlsBig One StripeUSABath76x137M</v>
          </cell>
          <cell r="AC69">
            <v>0</v>
          </cell>
          <cell r="AD69">
            <v>33150</v>
          </cell>
          <cell r="AE69">
            <v>33150</v>
          </cell>
          <cell r="AF69">
            <v>33150</v>
          </cell>
          <cell r="AG69">
            <v>99450</v>
          </cell>
        </row>
        <row r="70">
          <cell r="AB70" t="str">
            <v>ExportKohlsBig One StripeUSABath76x137D</v>
          </cell>
          <cell r="AC70">
            <v>0</v>
          </cell>
          <cell r="AD70">
            <v>49725</v>
          </cell>
          <cell r="AE70">
            <v>49725</v>
          </cell>
          <cell r="AF70">
            <v>49725</v>
          </cell>
          <cell r="AG70">
            <v>149175</v>
          </cell>
        </row>
        <row r="71">
          <cell r="AB71" t="str">
            <v>ExportKohlsBig One StripeUSAHand41x71L</v>
          </cell>
          <cell r="AC71">
            <v>0</v>
          </cell>
          <cell r="AD71">
            <v>7312.5</v>
          </cell>
          <cell r="AE71">
            <v>7312.5</v>
          </cell>
          <cell r="AF71">
            <v>7312.5</v>
          </cell>
          <cell r="AG71">
            <v>21937.5</v>
          </cell>
        </row>
        <row r="72">
          <cell r="AB72" t="str">
            <v>ExportKohlsBig One StripeUSAHand41x71M</v>
          </cell>
          <cell r="AC72">
            <v>0</v>
          </cell>
          <cell r="AD72">
            <v>2925</v>
          </cell>
          <cell r="AE72">
            <v>2925</v>
          </cell>
          <cell r="AF72">
            <v>2925</v>
          </cell>
          <cell r="AG72">
            <v>8775</v>
          </cell>
        </row>
        <row r="73">
          <cell r="AB73" t="str">
            <v>ExportKohlsBig One StripeUSAHand41x71D</v>
          </cell>
          <cell r="AC73">
            <v>0</v>
          </cell>
          <cell r="AD73">
            <v>4387.5</v>
          </cell>
          <cell r="AE73">
            <v>4387.5</v>
          </cell>
          <cell r="AF73">
            <v>4387.5</v>
          </cell>
          <cell r="AG73">
            <v>13162.5</v>
          </cell>
        </row>
        <row r="74">
          <cell r="AB74" t="str">
            <v>ExportKohlsBig One StripeUSAWash30x30L</v>
          </cell>
          <cell r="AC74">
            <v>0</v>
          </cell>
          <cell r="AD74">
            <v>7312.5</v>
          </cell>
          <cell r="AE74">
            <v>7312.5</v>
          </cell>
          <cell r="AF74">
            <v>7312.5</v>
          </cell>
          <cell r="AG74">
            <v>21937.5</v>
          </cell>
        </row>
        <row r="75">
          <cell r="AB75" t="str">
            <v>ExportKohlsBig One StripeUSAWash30x30M</v>
          </cell>
          <cell r="AC75">
            <v>0</v>
          </cell>
          <cell r="AD75">
            <v>2925</v>
          </cell>
          <cell r="AE75">
            <v>2925</v>
          </cell>
          <cell r="AF75">
            <v>2925</v>
          </cell>
          <cell r="AG75">
            <v>8775</v>
          </cell>
        </row>
        <row r="76">
          <cell r="AB76" t="str">
            <v>ExportKohlsBig One StripeUSAWash30x30D</v>
          </cell>
          <cell r="AC76">
            <v>0</v>
          </cell>
          <cell r="AD76">
            <v>4387.5</v>
          </cell>
          <cell r="AE76">
            <v>4387.5</v>
          </cell>
          <cell r="AF76">
            <v>4387.5</v>
          </cell>
          <cell r="AG76">
            <v>13162.5</v>
          </cell>
        </row>
        <row r="77">
          <cell r="AB77" t="str">
            <v>ExportKohlsBig One SolidUSABath76x137L</v>
          </cell>
          <cell r="AC77">
            <v>280500</v>
          </cell>
          <cell r="AD77">
            <v>280500</v>
          </cell>
          <cell r="AE77">
            <v>280500</v>
          </cell>
          <cell r="AF77">
            <v>280500</v>
          </cell>
          <cell r="AG77">
            <v>1122000</v>
          </cell>
        </row>
        <row r="78">
          <cell r="AB78" t="str">
            <v>ExportKohlsBig One SolidUSABath76x137M</v>
          </cell>
          <cell r="AC78">
            <v>112200</v>
          </cell>
          <cell r="AD78">
            <v>112200</v>
          </cell>
          <cell r="AE78">
            <v>112200</v>
          </cell>
          <cell r="AF78">
            <v>112200</v>
          </cell>
          <cell r="AG78">
            <v>448800</v>
          </cell>
        </row>
        <row r="79">
          <cell r="AB79" t="str">
            <v>ExportKohlsBig One SolidUSABath76x137D</v>
          </cell>
          <cell r="AC79">
            <v>168300</v>
          </cell>
          <cell r="AD79">
            <v>168300</v>
          </cell>
          <cell r="AE79">
            <v>168300</v>
          </cell>
          <cell r="AF79">
            <v>168300</v>
          </cell>
          <cell r="AG79">
            <v>673200</v>
          </cell>
        </row>
        <row r="80">
          <cell r="AB80" t="str">
            <v>ExportKohlsBig One SolidUSAHand41x71L</v>
          </cell>
          <cell r="AC80">
            <v>24750</v>
          </cell>
          <cell r="AD80">
            <v>24750</v>
          </cell>
          <cell r="AE80">
            <v>24750</v>
          </cell>
          <cell r="AF80">
            <v>24750</v>
          </cell>
          <cell r="AG80">
            <v>99000</v>
          </cell>
        </row>
        <row r="81">
          <cell r="AB81" t="str">
            <v>ExportKohlsBig One SolidUSAHand41x71M</v>
          </cell>
          <cell r="AC81">
            <v>9900</v>
          </cell>
          <cell r="AD81">
            <v>9900</v>
          </cell>
          <cell r="AE81">
            <v>9900</v>
          </cell>
          <cell r="AF81">
            <v>9900</v>
          </cell>
          <cell r="AG81">
            <v>39600</v>
          </cell>
        </row>
        <row r="82">
          <cell r="AB82" t="str">
            <v>ExportKohlsBig One SolidUSAHand41x71D</v>
          </cell>
          <cell r="AC82">
            <v>14850</v>
          </cell>
          <cell r="AD82">
            <v>14850</v>
          </cell>
          <cell r="AE82">
            <v>14850</v>
          </cell>
          <cell r="AF82">
            <v>14850</v>
          </cell>
          <cell r="AG82">
            <v>59400</v>
          </cell>
        </row>
        <row r="83">
          <cell r="AB83" t="str">
            <v>ExportKohlsBig One SolidUSAWash30x30L</v>
          </cell>
          <cell r="AC83">
            <v>24750</v>
          </cell>
          <cell r="AD83">
            <v>24750</v>
          </cell>
          <cell r="AE83">
            <v>24750</v>
          </cell>
          <cell r="AF83">
            <v>24750</v>
          </cell>
          <cell r="AG83">
            <v>99000</v>
          </cell>
        </row>
        <row r="84">
          <cell r="AB84" t="str">
            <v>ExportKohlsBig One SolidUSAWash30x30M</v>
          </cell>
          <cell r="AC84">
            <v>9900</v>
          </cell>
          <cell r="AD84">
            <v>9900</v>
          </cell>
          <cell r="AE84">
            <v>9900</v>
          </cell>
          <cell r="AF84">
            <v>9900</v>
          </cell>
          <cell r="AG84">
            <v>39600</v>
          </cell>
        </row>
        <row r="85">
          <cell r="AB85" t="str">
            <v>ExportKohlsBig One SolidUSAWash30x30D</v>
          </cell>
          <cell r="AC85">
            <v>14850</v>
          </cell>
          <cell r="AD85">
            <v>14850</v>
          </cell>
          <cell r="AE85">
            <v>14850</v>
          </cell>
          <cell r="AF85">
            <v>14850</v>
          </cell>
          <cell r="AG85">
            <v>59400</v>
          </cell>
        </row>
        <row r="86">
          <cell r="AB86" t="str">
            <v>ExportIst New Buyer00Bath76x137L</v>
          </cell>
          <cell r="AC86">
            <v>0</v>
          </cell>
          <cell r="AD86">
            <v>180000</v>
          </cell>
          <cell r="AE86">
            <v>135000</v>
          </cell>
          <cell r="AF86">
            <v>135000</v>
          </cell>
          <cell r="AG86">
            <v>450000</v>
          </cell>
        </row>
        <row r="87">
          <cell r="AB87" t="str">
            <v>ExportIst New Buyer00Bath76x137M</v>
          </cell>
          <cell r="AC87">
            <v>0</v>
          </cell>
          <cell r="AD87">
            <v>72000</v>
          </cell>
          <cell r="AE87">
            <v>54000</v>
          </cell>
          <cell r="AF87">
            <v>54000</v>
          </cell>
          <cell r="AG87">
            <v>180000</v>
          </cell>
        </row>
        <row r="88">
          <cell r="AB88" t="str">
            <v>ExportIst New Buyer00Bath76x137D</v>
          </cell>
          <cell r="AC88">
            <v>0</v>
          </cell>
          <cell r="AD88">
            <v>108000</v>
          </cell>
          <cell r="AE88">
            <v>81000</v>
          </cell>
          <cell r="AF88">
            <v>81000</v>
          </cell>
          <cell r="AG88">
            <v>270000</v>
          </cell>
        </row>
        <row r="89">
          <cell r="AB89" t="str">
            <v>ExportIst New Buyer00Hand41x76L</v>
          </cell>
          <cell r="AC89">
            <v>0</v>
          </cell>
          <cell r="AD89">
            <v>10000</v>
          </cell>
          <cell r="AE89">
            <v>7500</v>
          </cell>
          <cell r="AF89">
            <v>7500</v>
          </cell>
          <cell r="AG89">
            <v>25000</v>
          </cell>
        </row>
        <row r="90">
          <cell r="AB90" t="str">
            <v>ExportIst New Buyer00Hand41x76M</v>
          </cell>
          <cell r="AC90">
            <v>0</v>
          </cell>
          <cell r="AD90">
            <v>4000</v>
          </cell>
          <cell r="AE90">
            <v>3000</v>
          </cell>
          <cell r="AF90">
            <v>3000</v>
          </cell>
          <cell r="AG90">
            <v>10000</v>
          </cell>
        </row>
        <row r="91">
          <cell r="AB91" t="str">
            <v>ExportIst New Buyer00Hand41x76D</v>
          </cell>
          <cell r="AC91">
            <v>0</v>
          </cell>
          <cell r="AD91">
            <v>6000</v>
          </cell>
          <cell r="AE91">
            <v>4500</v>
          </cell>
          <cell r="AF91">
            <v>4500</v>
          </cell>
          <cell r="AG91">
            <v>15000</v>
          </cell>
        </row>
        <row r="92">
          <cell r="AB92" t="str">
            <v>ExportIst New Buyer00Wash33x33L</v>
          </cell>
          <cell r="AC92">
            <v>0</v>
          </cell>
          <cell r="AD92">
            <v>10000</v>
          </cell>
          <cell r="AE92">
            <v>7500</v>
          </cell>
          <cell r="AF92">
            <v>7500</v>
          </cell>
          <cell r="AG92">
            <v>25000</v>
          </cell>
        </row>
        <row r="93">
          <cell r="AB93" t="str">
            <v>ExportIst New Buyer00Wash33x33M</v>
          </cell>
          <cell r="AC93">
            <v>0</v>
          </cell>
          <cell r="AD93">
            <v>4000</v>
          </cell>
          <cell r="AE93">
            <v>3000</v>
          </cell>
          <cell r="AF93">
            <v>3000</v>
          </cell>
          <cell r="AG93">
            <v>10000</v>
          </cell>
        </row>
        <row r="94">
          <cell r="AB94" t="str">
            <v>ExportIst New Buyer00Wash33x33D</v>
          </cell>
          <cell r="AC94">
            <v>0</v>
          </cell>
          <cell r="AD94">
            <v>6000</v>
          </cell>
          <cell r="AE94">
            <v>4500</v>
          </cell>
          <cell r="AF94">
            <v>4500</v>
          </cell>
          <cell r="AG94">
            <v>15000</v>
          </cell>
        </row>
        <row r="95">
          <cell r="AB95" t="str">
            <v>Export2nd New Buyer00Bath76x137L</v>
          </cell>
          <cell r="AC95">
            <v>0</v>
          </cell>
          <cell r="AD95">
            <v>180000</v>
          </cell>
          <cell r="AE95">
            <v>135000</v>
          </cell>
          <cell r="AF95">
            <v>135000</v>
          </cell>
          <cell r="AG95">
            <v>450000</v>
          </cell>
        </row>
        <row r="96">
          <cell r="AB96" t="str">
            <v>Export2nd New Buyer00Bath76x137M</v>
          </cell>
          <cell r="AC96">
            <v>0</v>
          </cell>
          <cell r="AD96">
            <v>72000</v>
          </cell>
          <cell r="AE96">
            <v>54000</v>
          </cell>
          <cell r="AF96">
            <v>54000</v>
          </cell>
          <cell r="AG96">
            <v>180000</v>
          </cell>
        </row>
        <row r="97">
          <cell r="AB97" t="str">
            <v>Export2nd New Buyer00Bath76x137D</v>
          </cell>
          <cell r="AC97">
            <v>0</v>
          </cell>
          <cell r="AD97">
            <v>108000</v>
          </cell>
          <cell r="AE97">
            <v>81000</v>
          </cell>
          <cell r="AF97">
            <v>81000</v>
          </cell>
          <cell r="AG97">
            <v>270000</v>
          </cell>
        </row>
        <row r="98">
          <cell r="AB98" t="str">
            <v>Export2nd New Buyer00Hand41x76L</v>
          </cell>
          <cell r="AC98">
            <v>0</v>
          </cell>
          <cell r="AD98">
            <v>10000</v>
          </cell>
          <cell r="AE98">
            <v>7500</v>
          </cell>
          <cell r="AF98">
            <v>7500</v>
          </cell>
          <cell r="AG98">
            <v>25000</v>
          </cell>
        </row>
        <row r="99">
          <cell r="AB99" t="str">
            <v>Export2nd New Buyer00Hand41x76M</v>
          </cell>
          <cell r="AC99">
            <v>0</v>
          </cell>
          <cell r="AD99">
            <v>4000</v>
          </cell>
          <cell r="AE99">
            <v>3000</v>
          </cell>
          <cell r="AF99">
            <v>3000</v>
          </cell>
          <cell r="AG99">
            <v>10000</v>
          </cell>
        </row>
        <row r="100">
          <cell r="AB100" t="str">
            <v>Export2nd New Buyer00Hand41x76D</v>
          </cell>
          <cell r="AC100">
            <v>0</v>
          </cell>
          <cell r="AD100">
            <v>6000</v>
          </cell>
          <cell r="AE100">
            <v>4500</v>
          </cell>
          <cell r="AF100">
            <v>4500</v>
          </cell>
          <cell r="AG100">
            <v>15000</v>
          </cell>
        </row>
        <row r="101">
          <cell r="AB101" t="str">
            <v>Export2nd New Buyer00Wash33x33L</v>
          </cell>
          <cell r="AC101">
            <v>0</v>
          </cell>
          <cell r="AD101">
            <v>10000</v>
          </cell>
          <cell r="AE101">
            <v>7500</v>
          </cell>
          <cell r="AF101">
            <v>7500</v>
          </cell>
          <cell r="AG101">
            <v>25000</v>
          </cell>
        </row>
        <row r="102">
          <cell r="AB102" t="str">
            <v>Export2nd New Buyer00Wash33x33M</v>
          </cell>
          <cell r="AC102">
            <v>0</v>
          </cell>
          <cell r="AD102">
            <v>4000</v>
          </cell>
          <cell r="AE102">
            <v>3000</v>
          </cell>
          <cell r="AF102">
            <v>3000</v>
          </cell>
          <cell r="AG102">
            <v>10000</v>
          </cell>
        </row>
        <row r="103">
          <cell r="AB103" t="str">
            <v>Export2nd New Buyer00Wash33x33D</v>
          </cell>
          <cell r="AC103">
            <v>0</v>
          </cell>
          <cell r="AD103">
            <v>6000</v>
          </cell>
          <cell r="AE103">
            <v>4500</v>
          </cell>
          <cell r="AF103">
            <v>4500</v>
          </cell>
          <cell r="AG103">
            <v>15000</v>
          </cell>
        </row>
        <row r="104">
          <cell r="AB104" t="str">
            <v>Export3rd New Buyer00Bath0x0L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B105" t="str">
            <v>Export3rd New Buyer00Bath0x0M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</row>
        <row r="106">
          <cell r="AB106" t="str">
            <v>Export3rd New Buyer00Bath0x0D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AB108">
            <v>0</v>
          </cell>
          <cell r="AC108">
            <v>1940000</v>
          </cell>
          <cell r="AD108">
            <v>3145000</v>
          </cell>
          <cell r="AE108">
            <v>2895000</v>
          </cell>
          <cell r="AF108">
            <v>2895000</v>
          </cell>
          <cell r="AG108">
            <v>10875000</v>
          </cell>
        </row>
        <row r="109">
          <cell r="AB109" t="str">
            <v>DomesticWIL-VapiKohls Sonama0Bath76x147L</v>
          </cell>
          <cell r="AC109">
            <v>332350</v>
          </cell>
          <cell r="AD109">
            <v>293250</v>
          </cell>
          <cell r="AE109">
            <v>293250</v>
          </cell>
          <cell r="AF109">
            <v>0</v>
          </cell>
          <cell r="AG109">
            <v>918850</v>
          </cell>
        </row>
        <row r="110">
          <cell r="AB110" t="str">
            <v>DomesticWIL-VapiKohls Sonama0Hand41x76M</v>
          </cell>
          <cell r="AC110">
            <v>39100</v>
          </cell>
          <cell r="AD110">
            <v>34500</v>
          </cell>
          <cell r="AE110">
            <v>34500</v>
          </cell>
          <cell r="AF110">
            <v>0</v>
          </cell>
          <cell r="AG110">
            <v>108100</v>
          </cell>
        </row>
        <row r="111">
          <cell r="AB111" t="str">
            <v>DomesticWIL-VapiKohls Sonama0Wash33x33D</v>
          </cell>
          <cell r="AC111">
            <v>19550</v>
          </cell>
          <cell r="AD111">
            <v>17250</v>
          </cell>
          <cell r="AE111">
            <v>17250</v>
          </cell>
          <cell r="AF111">
            <v>0</v>
          </cell>
          <cell r="AG111">
            <v>54050</v>
          </cell>
        </row>
        <row r="112">
          <cell r="AB112" t="str">
            <v>DomesticZucchiBathrobe0Bathrobe285x100M</v>
          </cell>
          <cell r="AC112">
            <v>165000</v>
          </cell>
          <cell r="AD112">
            <v>165000</v>
          </cell>
          <cell r="AE112">
            <v>165000</v>
          </cell>
          <cell r="AF112">
            <v>116000</v>
          </cell>
          <cell r="AG112">
            <v>611000</v>
          </cell>
        </row>
        <row r="113">
          <cell r="AB113" t="str">
            <v>DomesticWIL-VapiTarget Solid0Bath76x147M</v>
          </cell>
          <cell r="AC113">
            <v>109705</v>
          </cell>
          <cell r="AD113">
            <v>0</v>
          </cell>
          <cell r="AE113">
            <v>0</v>
          </cell>
          <cell r="AF113">
            <v>0</v>
          </cell>
          <cell r="AG113">
            <v>109705</v>
          </cell>
        </row>
      </sheetData>
      <sheetData sheetId="4"/>
      <sheetData sheetId="5" refreshError="1"/>
      <sheetData sheetId="6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PEC"/>
      <sheetName val="WGSRL"/>
      <sheetName val="pending indent"/>
    </sheetNames>
    <sheetDataSet>
      <sheetData sheetId="0" refreshError="1"/>
      <sheetData sheetId="1">
        <row r="49">
          <cell r="G49" t="str">
            <v>15.05.2004</v>
          </cell>
        </row>
        <row r="50">
          <cell r="G50" t="str">
            <v>15.05.2004</v>
          </cell>
        </row>
        <row r="51">
          <cell r="G51" t="str">
            <v>18.05.2004</v>
          </cell>
        </row>
        <row r="52">
          <cell r="G52" t="str">
            <v>18.05.2004</v>
          </cell>
        </row>
        <row r="53">
          <cell r="G53" t="str">
            <v>18.05.2004</v>
          </cell>
        </row>
      </sheetData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GRP-NS"/>
      <sheetName val="P&amp;L GRP-S"/>
      <sheetName val="INPUTS"/>
      <sheetName val="P&amp;L INTL"/>
      <sheetName val="P&amp;L UK"/>
      <sheetName val="CFS - Summ"/>
      <sheetName val="DISTN"/>
      <sheetName val="DIV SUMM"/>
      <sheetName val="X LF &amp; Tax"/>
      <sheetName val="CPX &amp; WC"/>
      <sheetName val="X IMPL CALC"/>
      <sheetName val="P&amp;L Ins"/>
      <sheetName val="P&amp;L REB"/>
      <sheetName val="Pres"/>
      <sheetName val="--Inactive Pages-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 A"/>
      <sheetName val="Co B"/>
      <sheetName val="Co C"/>
      <sheetName val="Co D"/>
      <sheetName val="Co E"/>
      <sheetName val="Options"/>
      <sheetName val="Factset"/>
      <sheetName val="SI"/>
      <sheetName val="TM"/>
      <sheetName val="ER"/>
      <sheetName val="RC"/>
      <sheetName val="SumVal-T"/>
      <sheetName val="DEVR-T"/>
      <sheetName val="DEV-T"/>
      <sheetName val="PFEPS"/>
      <sheetName val="PFR"/>
      <sheetName val="AdditionalPrintCode"/>
      <sheetName val="MainPrintCode"/>
      <sheetName val="PIEPS"/>
      <sheetName val="PIR"/>
      <sheetName val="PIRS"/>
      <sheetName val="DEVR-A"/>
      <sheetName val="DEV-A"/>
      <sheetName val="Unused"/>
    </sheetNames>
    <sheetDataSet>
      <sheetData sheetId="0" refreshError="1"/>
      <sheetData sheetId="1" refreshError="1">
        <row r="10">
          <cell r="R10" t="str">
            <v>CY2004E</v>
          </cell>
        </row>
        <row r="13">
          <cell r="R13">
            <v>1</v>
          </cell>
        </row>
        <row r="53">
          <cell r="J53">
            <v>-159.53879262999999</v>
          </cell>
          <cell r="L53">
            <v>-260.33368999999999</v>
          </cell>
        </row>
        <row r="54">
          <cell r="J54">
            <v>-452.42990863</v>
          </cell>
          <cell r="L54">
            <v>-765.19768999999997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WISE"/>
      <sheetName val="SUMMARY OF CONTR."/>
      <sheetName val="CONTR-POY"/>
      <sheetName val="CONTR-TEX LOCAL"/>
      <sheetName val="CONTR-TEX EXPORT"/>
      <sheetName val="CONTR-OUTSIDE POY"/>
      <sheetName val="PROD PROG- POY"/>
      <sheetName val="PROD PROG-TEX"/>
      <sheetName val="ASSUMPTION"/>
      <sheetName val="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82">
          <cell r="B82">
            <v>0.42</v>
          </cell>
        </row>
      </sheetData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Profit &amp; Loss - Business"/>
      <sheetName val="Profit &amp; Loss - Product"/>
      <sheetName val="Nylon"/>
      <sheetName val="Conversion Cost"/>
      <sheetName val="SAP UPLOAD"/>
      <sheetName val="SAP Budget"/>
      <sheetName val="Factory Admn Exp"/>
      <sheetName val="Packing Details"/>
      <sheetName val="Fund Budget"/>
      <sheetName val="Employee Exp"/>
      <sheetName val="Dept Budget"/>
      <sheetName val="Expenses Summary"/>
      <sheetName val="Contribution - TEX - Own POY"/>
      <sheetName val="Contribution Summary"/>
      <sheetName val="Contribution - TEX"/>
      <sheetName val="Contribution - POY"/>
      <sheetName val="RM &amp; Prod Statements"/>
      <sheetName val="Prod Prog - POY"/>
      <sheetName val="Direct Exp"/>
      <sheetName val="Reconciliation"/>
      <sheetName val="Prod Prog - TEX"/>
      <sheetName val="Assumption"/>
      <sheetName val="Perf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6">
          <cell r="D16">
            <v>94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Rs"/>
      <sheetName val="TB $"/>
      <sheetName val="TB RS $  feb"/>
      <sheetName val="CONVERSION"/>
      <sheetName val="Instructions"/>
      <sheetName val="input forecast"/>
      <sheetName val="Bal_Sheet"/>
      <sheetName val="TB_Rs_$"/>
      <sheetName val="TB_Rs"/>
      <sheetName val="TB_$"/>
      <sheetName val="TB_RS_$__feb"/>
      <sheetName val="Bal_Sheet1"/>
      <sheetName val="TB_Rs_$1"/>
      <sheetName val="TB_Rs1"/>
      <sheetName val="TB_$1"/>
      <sheetName val="TB_RS_$__feb1"/>
      <sheetName val="Bal_Sheet2"/>
      <sheetName val="TB_Rs_$2"/>
      <sheetName val="TB_Rs2"/>
      <sheetName val="TB_$2"/>
      <sheetName val="TB_RS_$__feb2"/>
      <sheetName val="Bal_Sheet3"/>
      <sheetName val="TB_Rs_$3"/>
      <sheetName val="TB_Rs3"/>
      <sheetName val="TB_$3"/>
      <sheetName val="TB_RS_$__feb3"/>
      <sheetName val="Bal_Sheet4"/>
      <sheetName val="TB_Rs_$4"/>
      <sheetName val="TB_Rs4"/>
      <sheetName val="TB_$4"/>
      <sheetName val="TB_RS_$__feb4"/>
      <sheetName val="Bal_Sheet5"/>
      <sheetName val="TB_Rs_$5"/>
      <sheetName val="TB_Rs5"/>
      <sheetName val="TB_$5"/>
      <sheetName val="TB_RS_$__feb5"/>
      <sheetName val="Bal_Sheet6"/>
      <sheetName val="TB_Rs_$6"/>
      <sheetName val="TB_Rs6"/>
      <sheetName val="TB_$6"/>
      <sheetName val="TB_RS_$__feb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"/>
      <sheetName val="P &amp; L"/>
      <sheetName val="Production Data"/>
      <sheetName val="Market Size"/>
      <sheetName val="Sales Plan Working"/>
      <sheetName val="Monthwise"/>
      <sheetName val="Sheet4"/>
      <sheetName val="Interdivision"/>
      <sheetName val="Transp"/>
      <sheetName val="Packing Material"/>
      <sheetName val="Fixed Cost"/>
      <sheetName val="TL WC Loan"/>
      <sheetName val="Sales Plan"/>
      <sheetName val="Invst &amp; Dep"/>
      <sheetName val="Lotion"/>
      <sheetName val="Sheet1"/>
      <sheetName val="Wet Wipes Business Plan V1"/>
    </sheetNames>
    <definedNames>
      <definedName name="START"/>
    </definedNames>
    <sheetDataSet>
      <sheetData sheetId="0"/>
      <sheetData sheetId="1"/>
      <sheetData sheetId="2">
        <row r="13">
          <cell r="F13">
            <v>2160.6899999999996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 Rates B07"/>
      <sheetName val="Product Specification (2)"/>
      <sheetName val="CPLD_ACTUAL"/>
      <sheetName val="Fixed Cost"/>
      <sheetName val="Final Summary"/>
      <sheetName val="CPLD_Full Cost"/>
      <sheetName val="Working of Full Cost"/>
      <sheetName val="Product Specification"/>
      <sheetName val="PM_D_C"/>
      <sheetName val="Yarn Rates"/>
      <sheetName val="Yarn Cost Details"/>
      <sheetName val="Product Profitability"/>
    </sheetNames>
    <sheetDataSet>
      <sheetData sheetId="0"/>
      <sheetData sheetId="1"/>
      <sheetData sheetId="2"/>
      <sheetData sheetId="3">
        <row r="3">
          <cell r="B3" t="str">
            <v>Expense Head</v>
          </cell>
          <cell r="C3" t="str">
            <v>Grey</v>
          </cell>
          <cell r="D3" t="str">
            <v>White</v>
          </cell>
          <cell r="E3" t="str">
            <v>Processed</v>
          </cell>
          <cell r="F3" t="str">
            <v>LenHam</v>
          </cell>
          <cell r="G3" t="str">
            <v>Finish</v>
          </cell>
          <cell r="H3" t="str">
            <v>Dyed</v>
          </cell>
        </row>
        <row r="4">
          <cell r="B4" t="str">
            <v xml:space="preserve">Power                    </v>
          </cell>
          <cell r="C4">
            <v>1275.2219955126859</v>
          </cell>
          <cell r="D4">
            <v>1901.6332524410045</v>
          </cell>
          <cell r="E4">
            <v>2319.2407570598834</v>
          </cell>
          <cell r="F4">
            <v>2518.0328219507305</v>
          </cell>
          <cell r="G4">
            <v>3313.2010815141198</v>
          </cell>
          <cell r="H4">
            <v>2895.5935768952413</v>
          </cell>
        </row>
        <row r="5">
          <cell r="B5" t="str">
            <v>Salary</v>
          </cell>
          <cell r="C5">
            <v>722.53525086987293</v>
          </cell>
          <cell r="D5">
            <v>1150.8286407044482</v>
          </cell>
          <cell r="E5">
            <v>1436.3575672608317</v>
          </cell>
          <cell r="F5">
            <v>1559.4739301689031</v>
          </cell>
          <cell r="G5">
            <v>2051.9393818011881</v>
          </cell>
          <cell r="H5">
            <v>1766.4104552448048</v>
          </cell>
        </row>
        <row r="6">
          <cell r="B6" t="str">
            <v>Wages</v>
          </cell>
          <cell r="C6">
            <v>888.65949213837314</v>
          </cell>
          <cell r="D6">
            <v>1200.7071375322969</v>
          </cell>
          <cell r="E6">
            <v>1408.7389011282462</v>
          </cell>
          <cell r="F6">
            <v>1529.4879497963816</v>
          </cell>
          <cell r="G6">
            <v>2012.4841444689232</v>
          </cell>
          <cell r="H6">
            <v>1804.4523808729741</v>
          </cell>
        </row>
        <row r="7">
          <cell r="B7" t="str">
            <v>Labour Charges</v>
          </cell>
          <cell r="C7">
            <v>45.513604796725851</v>
          </cell>
          <cell r="D7">
            <v>115.61381363909894</v>
          </cell>
          <cell r="E7">
            <v>162.34728620068097</v>
          </cell>
          <cell r="F7">
            <v>176.26276787502505</v>
          </cell>
          <cell r="G7">
            <v>231.92469457240136</v>
          </cell>
          <cell r="H7">
            <v>185.19122201081933</v>
          </cell>
        </row>
        <row r="8">
          <cell r="B8" t="str">
            <v>Stores &amp; Spares</v>
          </cell>
          <cell r="C8">
            <v>158.50793143078678</v>
          </cell>
          <cell r="D8">
            <v>329.77609466324202</v>
          </cell>
          <cell r="E8">
            <v>443.95487015154549</v>
          </cell>
          <cell r="F8">
            <v>482.0081447359637</v>
          </cell>
          <cell r="G8">
            <v>634.2212430736364</v>
          </cell>
          <cell r="H8">
            <v>520.04246758533293</v>
          </cell>
        </row>
        <row r="9">
          <cell r="B9" t="str">
            <v>Contractor Wages</v>
          </cell>
          <cell r="C9">
            <v>242.5954565085444</v>
          </cell>
          <cell r="D9">
            <v>368.51424909650808</v>
          </cell>
          <cell r="E9">
            <v>452.46011082181724</v>
          </cell>
          <cell r="F9">
            <v>491.24240603511583</v>
          </cell>
          <cell r="G9">
            <v>646.37158688831028</v>
          </cell>
          <cell r="H9">
            <v>562.42572516300106</v>
          </cell>
        </row>
        <row r="10">
          <cell r="B10" t="str">
            <v>Repair &amp; Maintenance</v>
          </cell>
          <cell r="C10">
            <v>69.337305853845933</v>
          </cell>
          <cell r="D10">
            <v>99.543454286260967</v>
          </cell>
          <cell r="E10">
            <v>119.68088657453765</v>
          </cell>
          <cell r="F10">
            <v>129.93924828092659</v>
          </cell>
          <cell r="G10">
            <v>170.9726951064824</v>
          </cell>
          <cell r="H10">
            <v>150.83526281820573</v>
          </cell>
        </row>
        <row r="11">
          <cell r="B11" t="str">
            <v xml:space="preserve">Overhead </v>
          </cell>
          <cell r="C11">
            <v>276.00881518272587</v>
          </cell>
          <cell r="D11">
            <v>518.79527452091736</v>
          </cell>
          <cell r="E11">
            <v>680.65291407971165</v>
          </cell>
          <cell r="F11">
            <v>738.99459242940122</v>
          </cell>
          <cell r="G11">
            <v>972.3613058281594</v>
          </cell>
          <cell r="H11">
            <v>810.503666269365</v>
          </cell>
        </row>
        <row r="12">
          <cell r="B12" t="str">
            <v>Export Division (TT) Expenses</v>
          </cell>
          <cell r="C12">
            <v>518.98014456633746</v>
          </cell>
          <cell r="D12">
            <v>833.28155516783045</v>
          </cell>
          <cell r="E12">
            <v>1042.8158289021592</v>
          </cell>
          <cell r="F12">
            <v>1132.2000428080585</v>
          </cell>
          <cell r="G12">
            <v>1489.7368984316558</v>
          </cell>
          <cell r="H12">
            <v>1280.2026246973271</v>
          </cell>
        </row>
        <row r="13">
          <cell r="B13" t="str">
            <v>Corporate Expenses</v>
          </cell>
          <cell r="C13">
            <v>551.10669167928734</v>
          </cell>
          <cell r="D13">
            <v>912.82948615998066</v>
          </cell>
          <cell r="E13">
            <v>1153.9780158137762</v>
          </cell>
          <cell r="F13">
            <v>1252.8904171692429</v>
          </cell>
          <cell r="G13">
            <v>1648.5400225911094</v>
          </cell>
          <cell r="H13">
            <v>1407.3914929373138</v>
          </cell>
        </row>
        <row r="14">
          <cell r="B14" t="str">
            <v>Insurance</v>
          </cell>
          <cell r="C14">
            <v>266.63785185075426</v>
          </cell>
          <cell r="D14">
            <v>355.47548922818464</v>
          </cell>
          <cell r="E14">
            <v>414.70058081313829</v>
          </cell>
          <cell r="F14">
            <v>450.2463448828359</v>
          </cell>
          <cell r="G14">
            <v>592.42940116162629</v>
          </cell>
          <cell r="H14">
            <v>533.20430957667259</v>
          </cell>
        </row>
        <row r="15">
          <cell r="B15" t="str">
            <v xml:space="preserve">Interest </v>
          </cell>
          <cell r="C15">
            <v>974.30870466961699</v>
          </cell>
          <cell r="D15">
            <v>1623.4148497829278</v>
          </cell>
          <cell r="E15">
            <v>2056.1522798584683</v>
          </cell>
          <cell r="F15">
            <v>2232.3939038463373</v>
          </cell>
          <cell r="G15">
            <v>2937.3603997978121</v>
          </cell>
          <cell r="H15">
            <v>2504.6229697222716</v>
          </cell>
        </row>
        <row r="16">
          <cell r="B16" t="str">
            <v xml:space="preserve">Depreciation </v>
          </cell>
          <cell r="C16">
            <v>2000.3256256033885</v>
          </cell>
          <cell r="D16">
            <v>2965.0411254666706</v>
          </cell>
          <cell r="E16">
            <v>3608.1847920421924</v>
          </cell>
          <cell r="F16">
            <v>3917.4577742172373</v>
          </cell>
          <cell r="G16">
            <v>5154.5497029174176</v>
          </cell>
          <cell r="H16">
            <v>4511.4060363418957</v>
          </cell>
        </row>
        <row r="17">
          <cell r="B17" t="str">
            <v>Total</v>
          </cell>
          <cell r="C17">
            <v>7989.7388706629454</v>
          </cell>
          <cell r="D17">
            <v>12375.45442268937</v>
          </cell>
          <cell r="E17">
            <v>15299.264790706988</v>
          </cell>
          <cell r="F17">
            <v>16610.630344196161</v>
          </cell>
          <cell r="G17">
            <v>21856.092558152843</v>
          </cell>
          <cell r="H17">
            <v>18932.282190135225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GL)"/>
      <sheetName val="Backend Rebates 2003"/>
      <sheetName val="Freight-OverUnder WrtBck 2003"/>
      <sheetName val="Freight-RMA 2003"/>
      <sheetName val="CIA 2003"/>
      <sheetName val="Gross Margin Analysis"/>
      <sheetName val="Vlookup-Frt"/>
      <sheetName val="Vlookup-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5B (Millions) (3)"/>
      <sheetName val="Form 5B (Millions) (2)"/>
      <sheetName val="Form 5B (Millions)"/>
      <sheetName val="Assumption"/>
      <sheetName val="summary financing"/>
      <sheetName val="CMA - Existing"/>
      <sheetName val="profit"/>
      <sheetName val="idc"/>
      <sheetName val="tariff-fixed"/>
      <sheetName val="tariff-energy"/>
      <sheetName val="norm_genrn"/>
      <sheetName val="cashflo"/>
      <sheetName val="blncesheet"/>
      <sheetName val="IRR"/>
      <sheetName val="dscr"/>
      <sheetName val="norm_wrkcap"/>
      <sheetName val="depreciation"/>
      <sheetName val="loanrepay"/>
    </sheetNames>
    <sheetDataSet>
      <sheetData sheetId="0" refreshError="1"/>
      <sheetData sheetId="1" refreshError="1"/>
      <sheetData sheetId="2" refreshError="1"/>
      <sheetData sheetId="3">
        <row r="22">
          <cell r="D22">
            <v>0.1</v>
          </cell>
        </row>
        <row r="29">
          <cell r="D29">
            <v>3000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GRET P&amp;L"/>
      <sheetName val="SPARROW P&amp;L"/>
      <sheetName val="EGRET Pro Forma P&amp;L"/>
      <sheetName val="PFBS"/>
      <sheetName val="AccDil &amp; Returns"/>
      <sheetName val="ValMat"/>
      <sheetName val="Contribution Analysis"/>
      <sheetName val="Premium-Discoun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9">
          <cell r="G19">
            <v>0.5</v>
          </cell>
        </row>
        <row r="27">
          <cell r="Q27">
            <v>0.91726288754356999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3-R"/>
      <sheetName val="P19-R"/>
      <sheetName val="P20-R"/>
      <sheetName val="P21a-R"/>
      <sheetName val="P21b-R"/>
      <sheetName val="P17-R"/>
      <sheetName val="P14-R"/>
      <sheetName val="P22-R"/>
      <sheetName val="P18b-R"/>
      <sheetName val="P24-R"/>
      <sheetName val="P25-RR"/>
      <sheetName val="CASHFLOW"/>
      <sheetName val="P23-R"/>
      <sheetName val="P26-R"/>
      <sheetName val="P25-R"/>
      <sheetName val="P17-R (NoAmer)"/>
      <sheetName val="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"/>
      <sheetName val="Ten Year"/>
      <sheetName val="S &amp; A"/>
      <sheetName val="Balance Sheet"/>
      <sheetName val="P &amp; L"/>
      <sheetName val="S 1 to 4"/>
      <sheetName val="S 5 to 6"/>
      <sheetName val="S 7 to 9"/>
      <sheetName val="S 10 to 12"/>
      <sheetName val="S 13 to 16"/>
      <sheetName val="S 17 to 18"/>
      <sheetName val="S 19 to 21"/>
      <sheetName val="S 22 to 24"/>
      <sheetName val="add info"/>
      <sheetName val="Rel Party"/>
      <sheetName val="Inv Det"/>
      <sheetName val="cash flow"/>
      <sheetName val="JV Detail"/>
      <sheetName val="Working"/>
      <sheetName val="Related party"/>
      <sheetName val="grouping"/>
      <sheetName val="Mar03"/>
      <sheetName val="Mar02"/>
      <sheetName val="BS Abs"/>
      <sheetName val="Ratio"/>
      <sheetName val="Ratio B"/>
      <sheetName val="GRAPH"/>
      <sheetName val="ED"/>
      <sheetName val="TDS"/>
      <sheetName val="Deb age"/>
      <sheetName val="D.R."/>
      <sheetName val="212st"/>
      <sheetName val="Summary for Segment"/>
      <sheetName val="Controls"/>
      <sheetName val="Details"/>
      <sheetName val="Existing"/>
      <sheetName val="Sheet1"/>
      <sheetName val="TBAL9697 -group wise  sdpl"/>
      <sheetName val="EXIS-COMBINED"/>
      <sheetName val="CAPI_01-02"/>
      <sheetName val="Ins &amp; Bonds"/>
      <sheetName val="Site facilities"/>
      <sheetName val="Clients Requirements"/>
      <sheetName val="BOQ"/>
      <sheetName val="HEAD"/>
      <sheetName val="재1"/>
      <sheetName val="Load Details(B2)"/>
      <sheetName val="SILICATE"/>
      <sheetName val="Site Dev BOQ"/>
      <sheetName val="Headings"/>
      <sheetName val="월선수금"/>
      <sheetName val="VCH-SLC"/>
      <sheetName val="Basement Budget"/>
      <sheetName val="FORM7"/>
      <sheetName val="X rate"/>
      <sheetName val="GF Columns"/>
      <sheetName val="Supplier"/>
      <sheetName val="Labour"/>
      <sheetName val="gen ledger data"/>
      <sheetName val="K-PIS"/>
      <sheetName val="Data"/>
      <sheetName val="Shivaji"/>
      <sheetName val="CMA"/>
      <sheetName val="Bal Sheet"/>
      <sheetName val="defaults"/>
      <sheetName val="header"/>
      <sheetName val="Report"/>
      <sheetName val="beam-reinft"/>
      <sheetName val="電気設備表"/>
      <sheetName val="Sheet6"/>
      <sheetName val="Original policy"/>
      <sheetName val="Ten_Year"/>
      <sheetName val="S_&amp;_A"/>
      <sheetName val="Balance_Sheet"/>
      <sheetName val="P_&amp;_L"/>
      <sheetName val="S_1_to_4"/>
      <sheetName val="S_5_to_6"/>
      <sheetName val="S_7_to_9"/>
      <sheetName val="S_10_to_12"/>
      <sheetName val="S_13_to_16"/>
      <sheetName val="S_17_to_18"/>
      <sheetName val="S_19_to_21"/>
      <sheetName val="S_22_to_24"/>
      <sheetName val="add_info"/>
      <sheetName val="Rel_Party"/>
      <sheetName val="Inv_Det"/>
      <sheetName val="cash_flow"/>
      <sheetName val="JV_Detail"/>
      <sheetName val="Related_party"/>
      <sheetName val="BS_Abs"/>
      <sheetName val="Ratio_B"/>
      <sheetName val="Deb_age"/>
      <sheetName val="D_R_"/>
      <sheetName val="Summary_for_Segment"/>
      <sheetName val="Master"/>
      <sheetName val="data 3A|6A"/>
      <sheetName val="EAW Final Accounts - 99"/>
      <sheetName val="BS"/>
      <sheetName val="Sch 14 to 20"/>
      <sheetName val="PI"/>
      <sheetName val="Sheet2"/>
      <sheetName val="BUDGET"/>
      <sheetName val="Schedules 1-15 (BIW)"/>
      <sheetName val="Schedules 16-22 (BIW)"/>
      <sheetName val="Trial Balance for Schedules"/>
      <sheetName val="RO Graf"/>
      <sheetName val="MCIPL, Gurgaon"/>
      <sheetName val="Other notes"/>
      <sheetName val="YTD"/>
      <sheetName val="Gr Data"/>
      <sheetName val="PL"/>
      <sheetName val="BalSht"/>
      <sheetName val="Tables"/>
      <sheetName val="KDS"/>
      <sheetName val="income-tax"/>
      <sheetName val="P&amp;L"/>
      <sheetName val="H"/>
      <sheetName val="Param"/>
      <sheetName val="BUDGET-IMPORT"/>
      <sheetName val="Ten_Year1"/>
      <sheetName val="S_&amp;_A1"/>
      <sheetName val="Balance_Sheet1"/>
      <sheetName val="P_&amp;_L1"/>
      <sheetName val="S_1_to_41"/>
      <sheetName val="S_5_to_61"/>
      <sheetName val="S_7_to_91"/>
      <sheetName val="S_10_to_121"/>
      <sheetName val="S_13_to_161"/>
      <sheetName val="S_17_to_181"/>
      <sheetName val="S_19_to_211"/>
      <sheetName val="S_22_to_241"/>
      <sheetName val="add_info1"/>
      <sheetName val="Rel_Party1"/>
      <sheetName val="Inv_Det1"/>
      <sheetName val="cash_flow1"/>
      <sheetName val="JV_Detail1"/>
      <sheetName val="Related_party1"/>
      <sheetName val="BS_Abs1"/>
      <sheetName val="Ratio_B1"/>
      <sheetName val="Deb_age1"/>
      <sheetName val="D_R_1"/>
      <sheetName val="Summary_for_Segment1"/>
      <sheetName val="Ten_Year2"/>
      <sheetName val="S_&amp;_A2"/>
      <sheetName val="Balance_Sheet2"/>
      <sheetName val="P_&amp;_L2"/>
      <sheetName val="S_1_to_42"/>
      <sheetName val="S_5_to_62"/>
      <sheetName val="S_7_to_92"/>
      <sheetName val="S_10_to_122"/>
      <sheetName val="S_13_to_162"/>
      <sheetName val="S_17_to_182"/>
      <sheetName val="S_19_to_212"/>
      <sheetName val="S_22_to_242"/>
      <sheetName val="add_info2"/>
      <sheetName val="Rel_Party2"/>
      <sheetName val="Inv_Det2"/>
      <sheetName val="cash_flow2"/>
      <sheetName val="JV_Detail2"/>
      <sheetName val="Related_party2"/>
      <sheetName val="BS_Abs2"/>
      <sheetName val="Ratio_B2"/>
      <sheetName val="Deb_age2"/>
      <sheetName val="D_R_2"/>
      <sheetName val="Summary_for_Segment2"/>
      <sheetName val="Ten_Year3"/>
      <sheetName val="S_&amp;_A3"/>
      <sheetName val="Balance_Sheet3"/>
      <sheetName val="P_&amp;_L3"/>
      <sheetName val="S_1_to_43"/>
      <sheetName val="S_5_to_63"/>
      <sheetName val="S_7_to_93"/>
      <sheetName val="S_10_to_123"/>
      <sheetName val="S_13_to_163"/>
      <sheetName val="S_17_to_183"/>
      <sheetName val="S_19_to_213"/>
      <sheetName val="S_22_to_243"/>
      <sheetName val="add_info3"/>
      <sheetName val="Rel_Party3"/>
      <sheetName val="Inv_Det3"/>
      <sheetName val="cash_flow3"/>
      <sheetName val="JV_Detail3"/>
      <sheetName val="Related_party3"/>
      <sheetName val="BS_Abs3"/>
      <sheetName val="Ratio_B3"/>
      <sheetName val="Deb_age3"/>
      <sheetName val="D_R_3"/>
      <sheetName val="Summary_for_Segment3"/>
      <sheetName val="NEW-PANEL"/>
      <sheetName val="Nº DIASOP2001"/>
      <sheetName val="intfirm"/>
      <sheetName val="KEY INDICATORS"/>
      <sheetName val="TB"/>
      <sheetName val="Eq. Mobilization"/>
      <sheetName val="Target Grid"/>
      <sheetName val="FORM-16"/>
      <sheetName val="Rate Analysis"/>
      <sheetName val="Intro."/>
      <sheetName val="1"/>
      <sheetName val="PRELIM5"/>
      <sheetName val="SPT vs PHI"/>
      <sheetName val="FMT 14 -VOLUME BY BRANDS"/>
      <sheetName val="FMT 13-VOLUME BY MARKET"/>
      <sheetName val="cap01"/>
      <sheetName val="GPIN-KEY"/>
      <sheetName val="92期"/>
      <sheetName val="ocean voyage"/>
      <sheetName val="COAT&amp;WRAP-QIOT-#3"/>
      <sheetName val="PNT-QUOT-#3"/>
      <sheetName val="DGP-2002"/>
      <sheetName val="XLR_NoRangeSheet"/>
      <sheetName val="SAR.05"/>
      <sheetName val="Attribute Worksheet"/>
      <sheetName val="Input"/>
      <sheetName val="segment_topsheet"/>
      <sheetName val="Summary KPI"/>
      <sheetName val="S80-MP"/>
      <sheetName val="Annexure 5"/>
      <sheetName val="標準単価ﾏｽﾀ"/>
      <sheetName val="Project Cost"/>
      <sheetName val="Op_Costs"/>
      <sheetName val="Contents"/>
      <sheetName val="Product Cost"/>
      <sheetName val="Amortization Table"/>
      <sheetName val="SUM14ZC1"/>
      <sheetName val="ASSUM"/>
      <sheetName val="Form"/>
      <sheetName val="Challan"/>
      <sheetName val="共振周波数"/>
      <sheetName val="Sheet3"/>
      <sheetName val="DATA 91-98"/>
      <sheetName val="list"/>
      <sheetName val="NOVEMBER SWAMY ORG-I"/>
      <sheetName val="annBF"/>
      <sheetName val="1072"/>
      <sheetName val="TBAL9697_-group_wise__sdpl"/>
      <sheetName val="Ins_&amp;_Bonds"/>
      <sheetName val="Site_facilities"/>
      <sheetName val="Clients_Requirements"/>
      <sheetName val="Load_Details(B2)"/>
      <sheetName val="Site_Dev_BOQ"/>
      <sheetName val="Basement_Budget"/>
      <sheetName val="X_rate"/>
      <sheetName val="GF_Columns"/>
      <sheetName val="gen_ledger_data"/>
      <sheetName val="Bal_Sheet"/>
      <sheetName val="data_3A|6A"/>
      <sheetName val="EAW_Final_Accounts_-_99"/>
      <sheetName val="Sch_14_to_20"/>
      <sheetName val="Schedules_1-15_(BIW)"/>
      <sheetName val="Schedules_16-22_(BIW)"/>
      <sheetName val="Trial_Balance_for_Schedules"/>
      <sheetName val="RO_Graf"/>
      <sheetName val="MCIPL,_Gurgaon"/>
      <sheetName val="RA"/>
      <sheetName val="EXPENSES"/>
      <sheetName val="Other_notes"/>
      <sheetName val="FMT_14_-VOLUME_BY_BRANDS"/>
      <sheetName val="FMT_13-VOLUME_BY_MARKET"/>
      <sheetName val="Original_policy"/>
      <sheetName val="Scenario"/>
      <sheetName val="Main"/>
      <sheetName val="TB trend"/>
      <sheetName val="cashbook"/>
      <sheetName val="PointNo.5"/>
      <sheetName val="Financials"/>
      <sheetName val="Feb'03"/>
      <sheetName val="T"/>
      <sheetName val="EVA"/>
      <sheetName val="Cons"/>
      <sheetName val="118.세금과공과"/>
      <sheetName val="Excess Calc"/>
      <sheetName val="Mfg OH "/>
      <sheetName val="BdData"/>
      <sheetName val="Set"/>
      <sheetName val="Basic Rate"/>
      <sheetName val="Gr_Data"/>
      <sheetName val="workings"/>
      <sheetName val="ACK-NEW"/>
    </sheetNames>
    <sheetDataSet>
      <sheetData sheetId="0"/>
      <sheetData sheetId="1"/>
      <sheetData sheetId="2" refreshError="1">
        <row r="4">
          <cell r="A4" t="str">
            <v>SOURCES OF FUNDS</v>
          </cell>
        </row>
        <row r="5">
          <cell r="A5" t="str">
            <v>Own Funds</v>
          </cell>
        </row>
        <row r="6">
          <cell r="A6" t="str">
            <v>Retained Profit/ (Loss)</v>
          </cell>
        </row>
        <row r="7">
          <cell r="A7" t="str">
            <v>Depreciation</v>
          </cell>
        </row>
        <row r="8">
          <cell r="A8" t="str">
            <v>D.R.E. charged off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A4" t="str">
            <v>SOURCES OF FUNDS</v>
          </cell>
        </row>
      </sheetData>
      <sheetData sheetId="75"/>
      <sheetData sheetId="76"/>
      <sheetData sheetId="77"/>
      <sheetData sheetId="78">
        <row r="4">
          <cell r="A4" t="str">
            <v>SOURCES OF FUNDS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>
        <row r="4">
          <cell r="A4" t="str">
            <v>SOURCES OF FUNDS</v>
          </cell>
        </row>
      </sheetData>
      <sheetData sheetId="121">
        <row r="4">
          <cell r="A4" t="str">
            <v>SOURCES OF FUNDS</v>
          </cell>
        </row>
      </sheetData>
      <sheetData sheetId="122"/>
      <sheetData sheetId="123"/>
      <sheetData sheetId="124">
        <row r="4">
          <cell r="A4" t="str">
            <v>SOURCES OF FUNDS</v>
          </cell>
        </row>
      </sheetData>
      <sheetData sheetId="125">
        <row r="4">
          <cell r="A4" t="str">
            <v>SOURCES OF FUNDS</v>
          </cell>
        </row>
      </sheetData>
      <sheetData sheetId="126">
        <row r="4">
          <cell r="A4" t="str">
            <v>SOURCES OF FUNDS</v>
          </cell>
        </row>
      </sheetData>
      <sheetData sheetId="127"/>
      <sheetData sheetId="128">
        <row r="4">
          <cell r="A4" t="str">
            <v>SOURCES OF FUNDS</v>
          </cell>
        </row>
      </sheetData>
      <sheetData sheetId="129"/>
      <sheetData sheetId="130"/>
      <sheetData sheetId="131"/>
      <sheetData sheetId="132">
        <row r="4">
          <cell r="A4" t="str">
            <v>SOURCES OF FUNDS</v>
          </cell>
        </row>
      </sheetData>
      <sheetData sheetId="133">
        <row r="4">
          <cell r="A4" t="str">
            <v>SOURCES OF FUNDS</v>
          </cell>
        </row>
      </sheetData>
      <sheetData sheetId="134"/>
      <sheetData sheetId="135"/>
      <sheetData sheetId="136"/>
      <sheetData sheetId="137">
        <row r="4">
          <cell r="A4" t="str">
            <v>SOURCES OF FUNDS</v>
          </cell>
        </row>
      </sheetData>
      <sheetData sheetId="138">
        <row r="4">
          <cell r="A4" t="str">
            <v>SOURCES OF FUNDS</v>
          </cell>
        </row>
      </sheetData>
      <sheetData sheetId="139"/>
      <sheetData sheetId="140">
        <row r="4">
          <cell r="A4" t="str">
            <v>SOURCES OF FUNDS</v>
          </cell>
        </row>
      </sheetData>
      <sheetData sheetId="141"/>
      <sheetData sheetId="142"/>
      <sheetData sheetId="143">
        <row r="4">
          <cell r="A4" t="str">
            <v>SOURCES OF FUNDS</v>
          </cell>
        </row>
      </sheetData>
      <sheetData sheetId="144">
        <row r="4">
          <cell r="A4" t="str">
            <v>SOURCES OF FUNDS</v>
          </cell>
        </row>
      </sheetData>
      <sheetData sheetId="145"/>
      <sheetData sheetId="146">
        <row r="4">
          <cell r="A4" t="str">
            <v>SOURCES OF FUNDS</v>
          </cell>
        </row>
      </sheetData>
      <sheetData sheetId="147">
        <row r="4">
          <cell r="A4" t="str">
            <v>SOURCES OF FUNDS</v>
          </cell>
        </row>
      </sheetData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>
        <row r="4">
          <cell r="A4" t="str">
            <v>SOURCES OF FUNDS</v>
          </cell>
        </row>
      </sheetData>
      <sheetData sheetId="167"/>
      <sheetData sheetId="168"/>
      <sheetData sheetId="169"/>
      <sheetData sheetId="170"/>
      <sheetData sheetId="171"/>
      <sheetData sheetId="172">
        <row r="4">
          <cell r="A4" t="str">
            <v>SOURCES OF FUNDS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>
        <row r="4">
          <cell r="A4" t="str">
            <v>SOURCES OF FUNDS</v>
          </cell>
        </row>
      </sheetData>
      <sheetData sheetId="238">
        <row r="4">
          <cell r="A4" t="str">
            <v>SOURCES OF FUNDS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"/>
      <sheetName val="data graph"/>
      <sheetName val="Stock"/>
      <sheetName val="graph_"/>
      <sheetName val="data_graph"/>
      <sheetName val="Opex"/>
      <sheetName val="Fixed Cost"/>
      <sheetName val="WGSRL"/>
      <sheetName val="pending indent"/>
    </sheetNames>
    <sheetDataSet>
      <sheetData sheetId="0" refreshError="1">
        <row r="3">
          <cell r="B3" t="str">
            <v>SALES</v>
          </cell>
          <cell r="M3" t="str">
            <v>OPERATING PROFIT</v>
          </cell>
        </row>
        <row r="25">
          <cell r="B25" t="str">
            <v>Interest &amp; Depreciation</v>
          </cell>
          <cell r="M25" t="str">
            <v>Earnings (PAT from business)</v>
          </cell>
        </row>
        <row r="50">
          <cell r="B50" t="str">
            <v>GASES SALES</v>
          </cell>
          <cell r="M50" t="str">
            <v>CONTRACTS SALES</v>
          </cell>
        </row>
        <row r="73">
          <cell r="B73" t="str">
            <v>GASES OPERATING PROFITS</v>
          </cell>
          <cell r="M73" t="str">
            <v>CONTRACTS OPERATING PROFIT</v>
          </cell>
        </row>
      </sheetData>
      <sheetData sheetId="1"/>
      <sheetData sheetId="2" refreshError="1"/>
      <sheetData sheetId="3">
        <row r="3">
          <cell r="B3" t="str">
            <v>SALES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"/>
      <sheetName val="Production Planning"/>
      <sheetName val="Grey Prodn"/>
      <sheetName val="Sales Budget"/>
      <sheetName val="Sales"/>
      <sheetName val="Inputs"/>
      <sheetName val="Sales inputs "/>
      <sheetName val="PP summary"/>
      <sheetName val="Working"/>
      <sheetName val="debt schedule"/>
      <sheetName val="Excise on RM"/>
    </sheetNames>
    <sheetDataSet>
      <sheetData sheetId="0"/>
      <sheetData sheetId="1"/>
      <sheetData sheetId="2" refreshError="1">
        <row r="4">
          <cell r="AB4" t="str">
            <v>Key3</v>
          </cell>
          <cell r="AC4" t="str">
            <v>Grey Prodn</v>
          </cell>
        </row>
        <row r="5">
          <cell r="AB5" t="str">
            <v>ExportTargetWaverlyUSABath76x142L</v>
          </cell>
          <cell r="AC5">
            <v>240916.36545626423</v>
          </cell>
        </row>
        <row r="6">
          <cell r="AB6" t="str">
            <v>ExportTargetWaverlyUSABath76x142M</v>
          </cell>
          <cell r="AC6">
            <v>96366.546182505685</v>
          </cell>
        </row>
        <row r="7">
          <cell r="AB7" t="str">
            <v>ExportTargetWaverlyUSABath76x142D</v>
          </cell>
          <cell r="AC7">
            <v>144549.81927375856</v>
          </cell>
        </row>
        <row r="8">
          <cell r="AB8" t="str">
            <v>ExportTargetWaverlyUSAHand41x76L</v>
          </cell>
          <cell r="AC8">
            <v>21257.326363788019</v>
          </cell>
        </row>
        <row r="9">
          <cell r="AB9" t="str">
            <v>ExportTargetWaverlyUSAHand41x76M</v>
          </cell>
          <cell r="AC9">
            <v>8502.930545515208</v>
          </cell>
        </row>
        <row r="10">
          <cell r="AB10" t="str">
            <v>ExportTargetWaverlyUSAHand41x76D</v>
          </cell>
          <cell r="AC10">
            <v>12754.395818272813</v>
          </cell>
        </row>
        <row r="11">
          <cell r="AB11" t="str">
            <v>ExportTargetWaverlyUSAWash30x30L</v>
          </cell>
          <cell r="AC11">
            <v>21257.326363788019</v>
          </cell>
        </row>
        <row r="12">
          <cell r="AB12" t="str">
            <v>ExportTargetWaverlyUSAWash30x30M</v>
          </cell>
          <cell r="AC12">
            <v>8502.930545515208</v>
          </cell>
        </row>
        <row r="13">
          <cell r="AB13" t="str">
            <v>ExportTargetWaverlyUSAWash30x30D</v>
          </cell>
          <cell r="AC13">
            <v>12754.395818272813</v>
          </cell>
        </row>
        <row r="14">
          <cell r="AB14" t="str">
            <v>ExportWalmartHome TrendsUSABath76x132L</v>
          </cell>
          <cell r="AC14">
            <v>307050.2696991603</v>
          </cell>
        </row>
        <row r="15">
          <cell r="AB15" t="str">
            <v>ExportWalmartHome TrendsUSABath76x132M</v>
          </cell>
          <cell r="AC15">
            <v>122820.10787966412</v>
          </cell>
        </row>
        <row r="16">
          <cell r="AB16" t="str">
            <v>ExportWalmartHome TrendsUSABath76x132D</v>
          </cell>
          <cell r="AC16">
            <v>184230.16181949619</v>
          </cell>
        </row>
        <row r="17">
          <cell r="AB17" t="str">
            <v>ExportWalmartHome TrendsUSAHand41x69L</v>
          </cell>
          <cell r="AC17">
            <v>27092.670855808265</v>
          </cell>
        </row>
        <row r="18">
          <cell r="AB18" t="str">
            <v>ExportWalmartHome TrendsUSAHand41x69M</v>
          </cell>
          <cell r="AC18">
            <v>10837.068342323306</v>
          </cell>
        </row>
        <row r="19">
          <cell r="AB19" t="str">
            <v>ExportWalmartHome TrendsUSAHand41x69D</v>
          </cell>
          <cell r="AC19">
            <v>16255.602513484959</v>
          </cell>
        </row>
        <row r="20">
          <cell r="AB20" t="str">
            <v>ExportWalmartHome TrendsUSAWash33x33L</v>
          </cell>
          <cell r="AC20">
            <v>27092.670855808265</v>
          </cell>
        </row>
        <row r="21">
          <cell r="AB21" t="str">
            <v>ExportWalmartHome TrendsUSAWash33x33M</v>
          </cell>
          <cell r="AC21">
            <v>10837.068342323306</v>
          </cell>
        </row>
        <row r="22">
          <cell r="AB22" t="str">
            <v>ExportWalmartHome TrendsUSAWash33x33D</v>
          </cell>
          <cell r="AC22">
            <v>16255.602513484959</v>
          </cell>
        </row>
        <row r="23">
          <cell r="AB23" t="str">
            <v>ExportMill WorkingCannon LandmarkUSABath76x137L</v>
          </cell>
          <cell r="AC23">
            <v>30010.343101818384</v>
          </cell>
        </row>
        <row r="24">
          <cell r="AB24" t="str">
            <v>ExportMill WorkingCannon LandmarkUSABath76x137M</v>
          </cell>
          <cell r="AC24">
            <v>12004.137240727354</v>
          </cell>
        </row>
        <row r="25">
          <cell r="AB25" t="str">
            <v>ExportMill WorkingCannon LandmarkUSABath76x137D</v>
          </cell>
          <cell r="AC25">
            <v>18006.205861091028</v>
          </cell>
        </row>
        <row r="26">
          <cell r="AB26" t="str">
            <v>ExportMill WorkingCannon LandmarkUSAHand41x76L</v>
          </cell>
          <cell r="AC26">
            <v>1667.2412834343547</v>
          </cell>
        </row>
        <row r="27">
          <cell r="AB27" t="str">
            <v>ExportMill WorkingCannon LandmarkUSAHand41x76M</v>
          </cell>
          <cell r="AC27">
            <v>666.89651337374175</v>
          </cell>
        </row>
        <row r="28">
          <cell r="AB28" t="str">
            <v>ExportMill WorkingCannon LandmarkUSAHand41x76D</v>
          </cell>
          <cell r="AC28">
            <v>1000.344770060613</v>
          </cell>
        </row>
        <row r="29">
          <cell r="AB29" t="str">
            <v>ExportMill WorkingCannon LandmarkUSAWash33x33L</v>
          </cell>
          <cell r="AC29">
            <v>1667.2412834343547</v>
          </cell>
        </row>
        <row r="30">
          <cell r="AB30" t="str">
            <v>ExportMill WorkingCannon LandmarkUSAWash33x33M</v>
          </cell>
          <cell r="AC30">
            <v>666.89651337374175</v>
          </cell>
        </row>
        <row r="31">
          <cell r="AB31" t="str">
            <v>ExportMill WorkingCannon LandmarkUSAWash33x33D</v>
          </cell>
          <cell r="AC31">
            <v>1000.344770060613</v>
          </cell>
        </row>
        <row r="32">
          <cell r="AB32" t="str">
            <v>ExportMill WorkingCannon MilestoneUSABath76x137L</v>
          </cell>
          <cell r="AC32">
            <v>30010.343101818384</v>
          </cell>
        </row>
        <row r="33">
          <cell r="AB33" t="str">
            <v>ExportMill WorkingCannon MilestoneUSABath76x137M</v>
          </cell>
          <cell r="AC33">
            <v>12004.137240727354</v>
          </cell>
        </row>
        <row r="34">
          <cell r="AB34" t="str">
            <v>ExportMill WorkingCannon MilestoneUSABath76x137D</v>
          </cell>
          <cell r="AC34">
            <v>18006.205861091028</v>
          </cell>
        </row>
        <row r="35">
          <cell r="AB35" t="str">
            <v>ExportMill WorkingCannon MilestoneUSAHand41x76L</v>
          </cell>
          <cell r="AC35">
            <v>1667.2412834343547</v>
          </cell>
        </row>
        <row r="36">
          <cell r="AB36" t="str">
            <v>ExportMill WorkingCannon MilestoneUSAHand41x76M</v>
          </cell>
          <cell r="AC36">
            <v>666.89651337374175</v>
          </cell>
        </row>
        <row r="37">
          <cell r="AB37" t="str">
            <v>ExportMill WorkingCannon MilestoneUSAHand41x76D</v>
          </cell>
          <cell r="AC37">
            <v>1000.344770060613</v>
          </cell>
        </row>
        <row r="38">
          <cell r="AB38" t="str">
            <v>ExportMill WorkingCannon MilestoneUSAWash33x33L</v>
          </cell>
          <cell r="AC38">
            <v>1667.2412834343547</v>
          </cell>
        </row>
        <row r="39">
          <cell r="AB39" t="str">
            <v>ExportMill WorkingCannon MilestoneUSAWash33x33M</v>
          </cell>
          <cell r="AC39">
            <v>666.89651337374175</v>
          </cell>
        </row>
        <row r="40">
          <cell r="AB40" t="str">
            <v>ExportMill WorkingCannon MilestoneUSAWash33x33D</v>
          </cell>
          <cell r="AC40">
            <v>1000.344770060613</v>
          </cell>
        </row>
        <row r="41">
          <cell r="AB41" t="str">
            <v>ExportWelspun USAEsplamaUSABath76x137L</v>
          </cell>
          <cell r="AC41">
            <v>0</v>
          </cell>
        </row>
        <row r="42">
          <cell r="AB42" t="str">
            <v>ExportWelspun USAEsplamaUSABath76x137M</v>
          </cell>
          <cell r="AC42">
            <v>0</v>
          </cell>
        </row>
        <row r="43">
          <cell r="AB43" t="str">
            <v>ExportWelspun USAEsplamaUSABath76x137D</v>
          </cell>
          <cell r="AC43">
            <v>0</v>
          </cell>
        </row>
        <row r="44">
          <cell r="AB44" t="str">
            <v>ExportWelspun USAEsplamaUSAHand41x71L</v>
          </cell>
          <cell r="AC44">
            <v>0</v>
          </cell>
        </row>
        <row r="45">
          <cell r="AB45" t="str">
            <v>ExportWelspun USAEsplamaUSAHand41x71M</v>
          </cell>
          <cell r="AC45">
            <v>0</v>
          </cell>
        </row>
        <row r="46">
          <cell r="AB46" t="str">
            <v>ExportWelspun USAEsplamaUSAHand41x71D</v>
          </cell>
          <cell r="AC46">
            <v>0</v>
          </cell>
        </row>
        <row r="47">
          <cell r="AB47" t="str">
            <v>ExportWelspun USAEsplamaUSAWash33x33L</v>
          </cell>
          <cell r="AC47">
            <v>0</v>
          </cell>
        </row>
        <row r="48">
          <cell r="AB48" t="str">
            <v>ExportWelspun USAEsplamaUSAWash33x33M</v>
          </cell>
          <cell r="AC48">
            <v>0</v>
          </cell>
        </row>
        <row r="49">
          <cell r="AB49" t="str">
            <v>ExportWelspun USAEsplamaUSAWash33x33D</v>
          </cell>
          <cell r="AC49">
            <v>0</v>
          </cell>
        </row>
        <row r="50">
          <cell r="AB50" t="str">
            <v>ExportLNTManorUSABath76x147L</v>
          </cell>
          <cell r="AC50">
            <v>0</v>
          </cell>
        </row>
        <row r="51">
          <cell r="AB51" t="str">
            <v>ExportLNTManorUSABath76x147M</v>
          </cell>
          <cell r="AC51">
            <v>0</v>
          </cell>
        </row>
        <row r="52">
          <cell r="AB52" t="str">
            <v>ExportLNTManorUSABath76x147D</v>
          </cell>
          <cell r="AC52">
            <v>0</v>
          </cell>
        </row>
        <row r="53">
          <cell r="AB53" t="str">
            <v>ExportLNTManorUSAHand51x76L</v>
          </cell>
          <cell r="AC53">
            <v>0</v>
          </cell>
        </row>
        <row r="54">
          <cell r="AB54" t="str">
            <v>ExportLNTManorUSAHand51x76M</v>
          </cell>
          <cell r="AC54">
            <v>0</v>
          </cell>
        </row>
        <row r="55">
          <cell r="AB55" t="str">
            <v>ExportLNTManorUSAHand51x76D</v>
          </cell>
          <cell r="AC55">
            <v>0</v>
          </cell>
        </row>
        <row r="56">
          <cell r="AB56" t="str">
            <v>ExportLNTManorUSAWash33x33L</v>
          </cell>
          <cell r="AC56">
            <v>0</v>
          </cell>
        </row>
        <row r="57">
          <cell r="AB57" t="str">
            <v>ExportLNTManorUSAWash33x33M</v>
          </cell>
          <cell r="AC57">
            <v>0</v>
          </cell>
        </row>
        <row r="58">
          <cell r="AB58" t="str">
            <v>ExportLNTManorUSAWash33x33D</v>
          </cell>
          <cell r="AC58">
            <v>0</v>
          </cell>
        </row>
        <row r="59">
          <cell r="AB59" t="str">
            <v>ExportLNTNewUSABath76x147L</v>
          </cell>
          <cell r="AC59">
            <v>0</v>
          </cell>
        </row>
        <row r="60">
          <cell r="AB60" t="str">
            <v>ExportLNTNewUSABath76x147M</v>
          </cell>
          <cell r="AC60">
            <v>0</v>
          </cell>
        </row>
        <row r="61">
          <cell r="AB61" t="str">
            <v>ExportLNTNewUSABath76x147D</v>
          </cell>
          <cell r="AC61">
            <v>0</v>
          </cell>
        </row>
        <row r="62">
          <cell r="AB62" t="str">
            <v>ExportLNTNewUSAHand51x76L</v>
          </cell>
          <cell r="AC62">
            <v>0</v>
          </cell>
        </row>
        <row r="63">
          <cell r="AB63" t="str">
            <v>ExportLNTNewUSAHand51x76M</v>
          </cell>
          <cell r="AC63">
            <v>0</v>
          </cell>
        </row>
        <row r="64">
          <cell r="AB64" t="str">
            <v>ExportLNTNewUSAHand51x76D</v>
          </cell>
          <cell r="AC64">
            <v>0</v>
          </cell>
        </row>
        <row r="65">
          <cell r="AB65" t="str">
            <v>ExportLNTNewUSAWash33x33L</v>
          </cell>
          <cell r="AC65">
            <v>0</v>
          </cell>
        </row>
        <row r="66">
          <cell r="AB66" t="str">
            <v>ExportLNTNewUSAWash33x33M</v>
          </cell>
          <cell r="AC66">
            <v>0</v>
          </cell>
        </row>
        <row r="67">
          <cell r="AB67" t="str">
            <v>ExportLNTNewUSAWash33x33D</v>
          </cell>
          <cell r="AC67">
            <v>0</v>
          </cell>
        </row>
        <row r="68">
          <cell r="AB68" t="str">
            <v>ExportKohlsBig One StripeUSABath76x137L</v>
          </cell>
          <cell r="AC68">
            <v>0</v>
          </cell>
        </row>
        <row r="69">
          <cell r="AB69" t="str">
            <v>ExportKohlsBig One StripeUSABath76x137M</v>
          </cell>
          <cell r="AC69">
            <v>0</v>
          </cell>
        </row>
        <row r="70">
          <cell r="AB70" t="str">
            <v>ExportKohlsBig One StripeUSABath76x137D</v>
          </cell>
          <cell r="AC70">
            <v>0</v>
          </cell>
        </row>
        <row r="71">
          <cell r="AB71" t="str">
            <v>ExportKohlsBig One StripeUSAHand41x71L</v>
          </cell>
          <cell r="AC71">
            <v>0</v>
          </cell>
        </row>
        <row r="72">
          <cell r="AB72" t="str">
            <v>ExportKohlsBig One StripeUSAHand41x71M</v>
          </cell>
          <cell r="AC72">
            <v>0</v>
          </cell>
        </row>
        <row r="73">
          <cell r="AB73" t="str">
            <v>ExportKohlsBig One StripeUSAHand41x71D</v>
          </cell>
          <cell r="AC73">
            <v>0</v>
          </cell>
        </row>
        <row r="74">
          <cell r="AB74" t="str">
            <v>ExportKohlsBig One StripeUSAWash30x30L</v>
          </cell>
          <cell r="AC74">
            <v>0</v>
          </cell>
        </row>
        <row r="75">
          <cell r="AB75" t="str">
            <v>ExportKohlsBig One StripeUSAWash30x30M</v>
          </cell>
          <cell r="AC75">
            <v>0</v>
          </cell>
        </row>
        <row r="76">
          <cell r="AB76" t="str">
            <v>ExportKohlsBig One StripeUSAWash30x30D</v>
          </cell>
          <cell r="AC76">
            <v>0</v>
          </cell>
        </row>
        <row r="77">
          <cell r="AB77" t="str">
            <v>ExportKohlsBig One SolidUSABath76x137L</v>
          </cell>
          <cell r="AC77">
            <v>311774.12000222428</v>
          </cell>
        </row>
        <row r="78">
          <cell r="AB78" t="str">
            <v>ExportKohlsBig One SolidUSABath76x137M</v>
          </cell>
          <cell r="AC78">
            <v>124709.64800088973</v>
          </cell>
        </row>
        <row r="79">
          <cell r="AB79" t="str">
            <v>ExportKohlsBig One SolidUSABath76x137D</v>
          </cell>
          <cell r="AC79">
            <v>187064.47200133454</v>
          </cell>
        </row>
        <row r="80">
          <cell r="AB80" t="str">
            <v>ExportKohlsBig One SolidUSAHand41x71L</v>
          </cell>
          <cell r="AC80">
            <v>27509.481176666854</v>
          </cell>
        </row>
        <row r="81">
          <cell r="AB81" t="str">
            <v>ExportKohlsBig One SolidUSAHand41x71M</v>
          </cell>
          <cell r="AC81">
            <v>11003.79247066674</v>
          </cell>
        </row>
        <row r="82">
          <cell r="AB82" t="str">
            <v>ExportKohlsBig One SolidUSAHand41x71D</v>
          </cell>
          <cell r="AC82">
            <v>16505.688706000114</v>
          </cell>
        </row>
        <row r="83">
          <cell r="AB83" t="str">
            <v>ExportKohlsBig One SolidUSAWash30x30L</v>
          </cell>
          <cell r="AC83">
            <v>27509.481176666854</v>
          </cell>
        </row>
        <row r="84">
          <cell r="AB84" t="str">
            <v>ExportKohlsBig One SolidUSAWash30x30M</v>
          </cell>
          <cell r="AC84">
            <v>11003.79247066674</v>
          </cell>
        </row>
        <row r="85">
          <cell r="AB85" t="str">
            <v>ExportKohlsBig One SolidUSAWash30x30D</v>
          </cell>
          <cell r="AC85">
            <v>16505.688706000114</v>
          </cell>
        </row>
        <row r="86">
          <cell r="AB86" t="str">
            <v>ExportIst New Buyer00Bath76x137L</v>
          </cell>
          <cell r="AC86">
            <v>0</v>
          </cell>
        </row>
        <row r="87">
          <cell r="AB87" t="str">
            <v>ExportIst New Buyer00Bath76x137M</v>
          </cell>
          <cell r="AC87">
            <v>0</v>
          </cell>
        </row>
        <row r="88">
          <cell r="AB88" t="str">
            <v>ExportIst New Buyer00Bath76x137D</v>
          </cell>
          <cell r="AC88">
            <v>0</v>
          </cell>
        </row>
        <row r="89">
          <cell r="AB89" t="str">
            <v>ExportIst New Buyer00Hand41x76L</v>
          </cell>
          <cell r="AC89">
            <v>0</v>
          </cell>
        </row>
        <row r="90">
          <cell r="AB90" t="str">
            <v>ExportIst New Buyer00Hand41x76M</v>
          </cell>
          <cell r="AC90">
            <v>0</v>
          </cell>
        </row>
        <row r="91">
          <cell r="AB91" t="str">
            <v>ExportIst New Buyer00Hand41x76D</v>
          </cell>
          <cell r="AC91">
            <v>0</v>
          </cell>
        </row>
        <row r="92">
          <cell r="AB92" t="str">
            <v>ExportIst New Buyer00Wash33x33L</v>
          </cell>
          <cell r="AC92">
            <v>0</v>
          </cell>
        </row>
        <row r="93">
          <cell r="AB93" t="str">
            <v>ExportIst New Buyer00Wash33x33M</v>
          </cell>
          <cell r="AC93">
            <v>0</v>
          </cell>
        </row>
        <row r="94">
          <cell r="AB94" t="str">
            <v>ExportIst New Buyer00Wash33x33D</v>
          </cell>
          <cell r="AC94">
            <v>0</v>
          </cell>
        </row>
        <row r="95">
          <cell r="AB95" t="str">
            <v>Export2nd New Buyer00Bath76x137L</v>
          </cell>
          <cell r="AC95">
            <v>0</v>
          </cell>
        </row>
        <row r="96">
          <cell r="AB96" t="str">
            <v>Export2nd New Buyer00Bath76x137M</v>
          </cell>
          <cell r="AC96">
            <v>0</v>
          </cell>
        </row>
        <row r="97">
          <cell r="AB97" t="str">
            <v>Export2nd New Buyer00Bath76x137D</v>
          </cell>
          <cell r="AC97">
            <v>0</v>
          </cell>
        </row>
        <row r="98">
          <cell r="AB98" t="str">
            <v>Export2nd New Buyer00Hand41x76L</v>
          </cell>
          <cell r="AC98">
            <v>0</v>
          </cell>
        </row>
        <row r="99">
          <cell r="AB99" t="str">
            <v>Export2nd New Buyer00Hand41x76M</v>
          </cell>
          <cell r="AC99">
            <v>0</v>
          </cell>
        </row>
        <row r="100">
          <cell r="AB100" t="str">
            <v>Export2nd New Buyer00Hand41x76D</v>
          </cell>
          <cell r="AC100">
            <v>0</v>
          </cell>
        </row>
        <row r="101">
          <cell r="AB101" t="str">
            <v>Export2nd New Buyer00Wash33x33L</v>
          </cell>
          <cell r="AC101">
            <v>0</v>
          </cell>
        </row>
        <row r="102">
          <cell r="AB102" t="str">
            <v>Export2nd New Buyer00Wash33x33M</v>
          </cell>
          <cell r="AC102">
            <v>0</v>
          </cell>
        </row>
        <row r="103">
          <cell r="AB103" t="str">
            <v>Export2nd New Buyer00Wash33x33D</v>
          </cell>
          <cell r="AC103">
            <v>0</v>
          </cell>
        </row>
        <row r="104">
          <cell r="AB104" t="str">
            <v>Export3rd New Buyer00Bath0x0L</v>
          </cell>
          <cell r="AC104">
            <v>0</v>
          </cell>
        </row>
        <row r="105">
          <cell r="AB105" t="str">
            <v>Export3rd New Buyer00Bath0x0M</v>
          </cell>
          <cell r="AC105">
            <v>0</v>
          </cell>
        </row>
        <row r="106">
          <cell r="AB106" t="str">
            <v>Export3rd New Buyer00Bath0x0D</v>
          </cell>
          <cell r="AC106">
            <v>0</v>
          </cell>
        </row>
        <row r="107">
          <cell r="AB107">
            <v>0</v>
          </cell>
          <cell r="AC107">
            <v>0</v>
          </cell>
        </row>
        <row r="108">
          <cell r="AB108">
            <v>0</v>
          </cell>
          <cell r="AC108">
            <v>0</v>
          </cell>
        </row>
        <row r="109">
          <cell r="AB109" t="str">
            <v>DomesticWIL-VapiKohls Sonama0Bath76x147L</v>
          </cell>
          <cell r="AC109">
            <v>327288.83248730964</v>
          </cell>
        </row>
        <row r="110">
          <cell r="AB110" t="str">
            <v>DomesticWIL-VapiKohls Sonama0Hand41x76M</v>
          </cell>
          <cell r="AC110">
            <v>38504.568527918782</v>
          </cell>
        </row>
        <row r="111">
          <cell r="AB111" t="str">
            <v>DomesticWIL-VapiKohls Sonama0Wash33x33D</v>
          </cell>
          <cell r="AC111">
            <v>19252.284263959391</v>
          </cell>
        </row>
        <row r="112">
          <cell r="AB112" t="str">
            <v>DomesticZucchiBathrobe0Bathrobe285x100M</v>
          </cell>
          <cell r="AC112">
            <v>162487.30964467005</v>
          </cell>
        </row>
        <row r="113">
          <cell r="AB113" t="str">
            <v>DomesticWIL-VapiTarget Solid0Bath76x147M</v>
          </cell>
          <cell r="AC113">
            <v>108034.36548223351</v>
          </cell>
        </row>
        <row r="114">
          <cell r="AB114" t="str">
            <v>0000000</v>
          </cell>
          <cell r="AC114">
            <v>0</v>
          </cell>
        </row>
        <row r="115">
          <cell r="AB115" t="str">
            <v>0000000</v>
          </cell>
          <cell r="AC115">
            <v>0</v>
          </cell>
        </row>
        <row r="116">
          <cell r="AB116" t="str">
            <v>0000000</v>
          </cell>
          <cell r="AC116">
            <v>0</v>
          </cell>
        </row>
        <row r="117">
          <cell r="AB117" t="str">
            <v>0000000</v>
          </cell>
          <cell r="AC117">
            <v>0</v>
          </cell>
        </row>
        <row r="118">
          <cell r="AB118" t="str">
            <v>0000000</v>
          </cell>
          <cell r="AC118">
            <v>0</v>
          </cell>
        </row>
        <row r="119">
          <cell r="AB119">
            <v>0</v>
          </cell>
          <cell r="AC119">
            <v>2811866.0869811918</v>
          </cell>
        </row>
        <row r="120">
          <cell r="AB120">
            <v>0</v>
          </cell>
          <cell r="AC120">
            <v>0</v>
          </cell>
        </row>
        <row r="121">
          <cell r="AB121" t="str">
            <v>Key -3</v>
          </cell>
          <cell r="AC121" t="str">
            <v>Total Grey Prodn</v>
          </cell>
        </row>
        <row r="122">
          <cell r="AB122" t="str">
            <v>ExportTargetWaverlyUSABath76x142L</v>
          </cell>
          <cell r="AC122">
            <v>240916.36545626423</v>
          </cell>
        </row>
        <row r="123">
          <cell r="AB123" t="str">
            <v>ExportTargetWaverlyUSABath76x142M</v>
          </cell>
          <cell r="AC123">
            <v>96366.546182505685</v>
          </cell>
        </row>
        <row r="124">
          <cell r="AB124" t="str">
            <v>ExportTargetWaverlyUSABath76x142D</v>
          </cell>
          <cell r="AC124">
            <v>144549.81927375856</v>
          </cell>
        </row>
        <row r="125">
          <cell r="AB125" t="str">
            <v>ExportTargetWaverlyUSAHand41x76L</v>
          </cell>
          <cell r="AC125">
            <v>21257.326363788019</v>
          </cell>
        </row>
        <row r="126">
          <cell r="AB126" t="str">
            <v>ExportTargetWaverlyUSAHand41x76M</v>
          </cell>
          <cell r="AC126">
            <v>8502.930545515208</v>
          </cell>
        </row>
        <row r="127">
          <cell r="AB127" t="str">
            <v>ExportTargetWaverlyUSAHand41x76D</v>
          </cell>
          <cell r="AC127">
            <v>12754.395818272813</v>
          </cell>
        </row>
        <row r="128">
          <cell r="AB128" t="str">
            <v>ExportTargetWaverlyUSAWash30x30L</v>
          </cell>
          <cell r="AC128">
            <v>21257.326363788019</v>
          </cell>
        </row>
        <row r="129">
          <cell r="AB129" t="str">
            <v>ExportTargetWaverlyUSAWash30x30M</v>
          </cell>
          <cell r="AC129">
            <v>8502.930545515208</v>
          </cell>
        </row>
        <row r="130">
          <cell r="AB130" t="str">
            <v>ExportTargetWaverlyUSAWash30x30D</v>
          </cell>
          <cell r="AC130">
            <v>12754.395818272813</v>
          </cell>
        </row>
        <row r="131">
          <cell r="AB131" t="str">
            <v>ExportWalmartHome TrendsUSABath76x132L</v>
          </cell>
          <cell r="AC131">
            <v>354288.77272980037</v>
          </cell>
        </row>
        <row r="132">
          <cell r="AB132" t="str">
            <v>ExportWalmartHome TrendsUSABath76x132M</v>
          </cell>
          <cell r="AC132">
            <v>141715.50909192013</v>
          </cell>
        </row>
        <row r="133">
          <cell r="AB133" t="str">
            <v>ExportWalmartHome TrendsUSABath76x132D</v>
          </cell>
          <cell r="AC133">
            <v>212573.26363788021</v>
          </cell>
        </row>
        <row r="134">
          <cell r="AB134" t="str">
            <v>ExportWalmartHome TrendsUSAHand41x69L</v>
          </cell>
          <cell r="AC134">
            <v>31260.774064394151</v>
          </cell>
        </row>
        <row r="135">
          <cell r="AB135" t="str">
            <v>ExportWalmartHome TrendsUSAHand41x69M</v>
          </cell>
          <cell r="AC135">
            <v>12504.30962575766</v>
          </cell>
        </row>
        <row r="136">
          <cell r="AB136" t="str">
            <v>ExportWalmartHome TrendsUSAHand41x69D</v>
          </cell>
          <cell r="AC136">
            <v>18756.464438636489</v>
          </cell>
        </row>
        <row r="137">
          <cell r="AB137" t="str">
            <v>ExportWalmartHome TrendsUSAWash33x33L</v>
          </cell>
          <cell r="AC137">
            <v>31260.774064394151</v>
          </cell>
        </row>
        <row r="138">
          <cell r="AB138" t="str">
            <v>ExportWalmartHome TrendsUSAWash33x33M</v>
          </cell>
          <cell r="AC138">
            <v>12504.30962575766</v>
          </cell>
        </row>
        <row r="139">
          <cell r="AB139" t="str">
            <v>ExportWalmartHome TrendsUSAWash33x33D</v>
          </cell>
          <cell r="AC139">
            <v>18756.464438636489</v>
          </cell>
        </row>
        <row r="140">
          <cell r="AB140" t="str">
            <v>ExportMill WorkingCannon LandmarkUSABath76x137L</v>
          </cell>
          <cell r="AC140">
            <v>30010.343101818384</v>
          </cell>
        </row>
        <row r="141">
          <cell r="AB141" t="str">
            <v>ExportMill WorkingCannon LandmarkUSABath76x137M</v>
          </cell>
          <cell r="AC141">
            <v>12004.137240727354</v>
          </cell>
        </row>
        <row r="142">
          <cell r="AB142" t="str">
            <v>ExportMill WorkingCannon LandmarkUSABath76x137D</v>
          </cell>
          <cell r="AC142">
            <v>18006.205861091028</v>
          </cell>
        </row>
        <row r="143">
          <cell r="AB143" t="str">
            <v>ExportMill WorkingCannon LandmarkUSAHand41x76L</v>
          </cell>
          <cell r="AC143">
            <v>1667.2412834343547</v>
          </cell>
        </row>
        <row r="144">
          <cell r="AB144" t="str">
            <v>ExportMill WorkingCannon LandmarkUSAHand41x76M</v>
          </cell>
          <cell r="AC144">
            <v>666.89651337374175</v>
          </cell>
        </row>
        <row r="145">
          <cell r="AB145" t="str">
            <v>ExportMill WorkingCannon LandmarkUSAHand41x76D</v>
          </cell>
          <cell r="AC145">
            <v>1000.344770060613</v>
          </cell>
        </row>
        <row r="146">
          <cell r="AB146" t="str">
            <v>ExportMill WorkingCannon LandmarkUSAWash33x33L</v>
          </cell>
          <cell r="AC146">
            <v>1667.2412834343547</v>
          </cell>
        </row>
        <row r="147">
          <cell r="AB147" t="str">
            <v>ExportMill WorkingCannon LandmarkUSAWash33x33M</v>
          </cell>
          <cell r="AC147">
            <v>666.89651337374175</v>
          </cell>
        </row>
        <row r="148">
          <cell r="AB148" t="str">
            <v>ExportMill WorkingCannon LandmarkUSAWash33x33D</v>
          </cell>
          <cell r="AC148">
            <v>1000.344770060613</v>
          </cell>
        </row>
        <row r="149">
          <cell r="AB149" t="str">
            <v>ExportMill WorkingCannon MilestoneUSABath76x137L</v>
          </cell>
          <cell r="AC149">
            <v>30010.343101818384</v>
          </cell>
        </row>
        <row r="150">
          <cell r="AB150" t="str">
            <v>ExportMill WorkingCannon MilestoneUSABath76x137M</v>
          </cell>
          <cell r="AC150">
            <v>12004.137240727354</v>
          </cell>
        </row>
        <row r="151">
          <cell r="AB151" t="str">
            <v>ExportMill WorkingCannon MilestoneUSABath76x137D</v>
          </cell>
          <cell r="AC151">
            <v>18006.205861091028</v>
          </cell>
        </row>
        <row r="152">
          <cell r="AB152" t="str">
            <v>ExportMill WorkingCannon MilestoneUSAHand41x76L</v>
          </cell>
          <cell r="AC152">
            <v>1667.2412834343547</v>
          </cell>
        </row>
        <row r="153">
          <cell r="AB153" t="str">
            <v>ExportMill WorkingCannon MilestoneUSAHand41x76M</v>
          </cell>
          <cell r="AC153">
            <v>666.89651337374175</v>
          </cell>
        </row>
        <row r="154">
          <cell r="AB154" t="str">
            <v>ExportMill WorkingCannon MilestoneUSAHand41x76D</v>
          </cell>
          <cell r="AC154">
            <v>1000.344770060613</v>
          </cell>
        </row>
        <row r="155">
          <cell r="AB155" t="str">
            <v>ExportMill WorkingCannon MilestoneUSAWash33x33L</v>
          </cell>
          <cell r="AC155">
            <v>1667.2412834343547</v>
          </cell>
        </row>
        <row r="156">
          <cell r="AB156" t="str">
            <v>ExportMill WorkingCannon MilestoneUSAWash33x33M</v>
          </cell>
          <cell r="AC156">
            <v>666.89651337374175</v>
          </cell>
        </row>
        <row r="157">
          <cell r="AB157" t="str">
            <v>ExportMill WorkingCannon MilestoneUSAWash33x33D</v>
          </cell>
          <cell r="AC157">
            <v>1000.344770060613</v>
          </cell>
        </row>
        <row r="158">
          <cell r="AB158" t="str">
            <v>ExportWelspun USAEsplamaUSABath76x137L</v>
          </cell>
          <cell r="AC158">
            <v>1945.1148306734137</v>
          </cell>
        </row>
        <row r="159">
          <cell r="AB159" t="str">
            <v>ExportWelspun USAEsplamaUSABath76x137M</v>
          </cell>
          <cell r="AC159">
            <v>778.04593226936549</v>
          </cell>
        </row>
        <row r="160">
          <cell r="AB160" t="str">
            <v>ExportWelspun USAEsplamaUSABath76x137D</v>
          </cell>
          <cell r="AC160">
            <v>1167.068898404048</v>
          </cell>
        </row>
        <row r="161">
          <cell r="AB161" t="str">
            <v>ExportWelspun USAEsplamaUSAHand41x71L</v>
          </cell>
          <cell r="AC161">
            <v>555.74709447811813</v>
          </cell>
        </row>
        <row r="162">
          <cell r="AB162" t="str">
            <v>ExportWelspun USAEsplamaUSAHand41x71M</v>
          </cell>
          <cell r="AC162">
            <v>222.29883779124734</v>
          </cell>
        </row>
        <row r="163">
          <cell r="AB163" t="str">
            <v>ExportWelspun USAEsplamaUSAHand41x71D</v>
          </cell>
          <cell r="AC163">
            <v>333.44825668687088</v>
          </cell>
        </row>
        <row r="164">
          <cell r="AB164" t="str">
            <v>ExportWelspun USAEsplamaUSAWash33x33L</v>
          </cell>
          <cell r="AC164">
            <v>277.87354723905906</v>
          </cell>
        </row>
        <row r="165">
          <cell r="AB165" t="str">
            <v>ExportWelspun USAEsplamaUSAWash33x33M</v>
          </cell>
          <cell r="AC165">
            <v>111.14941889562367</v>
          </cell>
        </row>
        <row r="166">
          <cell r="AB166" t="str">
            <v>ExportWelspun USAEsplamaUSAWash33x33D</v>
          </cell>
          <cell r="AC166">
            <v>166.72412834343544</v>
          </cell>
        </row>
        <row r="167">
          <cell r="AB167" t="str">
            <v>ExportLNTManorUSABath76x147L</v>
          </cell>
          <cell r="AC167">
            <v>0</v>
          </cell>
        </row>
        <row r="168">
          <cell r="AB168" t="str">
            <v>ExportLNTManorUSABath76x147M</v>
          </cell>
          <cell r="AC168">
            <v>0</v>
          </cell>
        </row>
        <row r="169">
          <cell r="AB169" t="str">
            <v>ExportLNTManorUSABath76x147D</v>
          </cell>
          <cell r="AC169">
            <v>0</v>
          </cell>
        </row>
        <row r="170">
          <cell r="AB170" t="str">
            <v>ExportLNTManorUSAHand51x76L</v>
          </cell>
          <cell r="AC170">
            <v>0</v>
          </cell>
        </row>
        <row r="171">
          <cell r="AB171" t="str">
            <v>ExportLNTManorUSAHand51x76M</v>
          </cell>
          <cell r="AC171">
            <v>0</v>
          </cell>
        </row>
        <row r="172">
          <cell r="AB172" t="str">
            <v>ExportLNTManorUSAHand51x76D</v>
          </cell>
          <cell r="AC172">
            <v>0</v>
          </cell>
        </row>
        <row r="173">
          <cell r="AB173" t="str">
            <v>ExportLNTManorUSAWash33x33L</v>
          </cell>
          <cell r="AC173">
            <v>0</v>
          </cell>
        </row>
        <row r="174">
          <cell r="AB174" t="str">
            <v>ExportLNTManorUSAWash33x33M</v>
          </cell>
          <cell r="AC174">
            <v>0</v>
          </cell>
        </row>
        <row r="175">
          <cell r="AB175" t="str">
            <v>ExportLNTManorUSAWash33x33D</v>
          </cell>
          <cell r="AC175">
            <v>0</v>
          </cell>
        </row>
        <row r="176">
          <cell r="AB176" t="str">
            <v>ExportLNTNewUSABath76x147L</v>
          </cell>
          <cell r="AC176">
            <v>52518.100428182173</v>
          </cell>
        </row>
        <row r="177">
          <cell r="AB177" t="str">
            <v>ExportLNTNewUSABath76x147M</v>
          </cell>
          <cell r="AC177">
            <v>21007.240171272872</v>
          </cell>
        </row>
        <row r="178">
          <cell r="AB178" t="str">
            <v>ExportLNTNewUSABath76x147D</v>
          </cell>
          <cell r="AC178">
            <v>31510.860256909302</v>
          </cell>
        </row>
        <row r="179">
          <cell r="AB179" t="str">
            <v>ExportLNTNewUSAHand51x76L</v>
          </cell>
          <cell r="AC179">
            <v>2917.6722460101205</v>
          </cell>
        </row>
        <row r="180">
          <cell r="AB180" t="str">
            <v>ExportLNTNewUSAHand51x76M</v>
          </cell>
          <cell r="AC180">
            <v>1167.068898404048</v>
          </cell>
        </row>
        <row r="181">
          <cell r="AB181" t="str">
            <v>ExportLNTNewUSAHand51x76D</v>
          </cell>
          <cell r="AC181">
            <v>1750.6033476060722</v>
          </cell>
        </row>
        <row r="182">
          <cell r="AB182" t="str">
            <v>ExportLNTNewUSAWash33x33L</v>
          </cell>
          <cell r="AC182">
            <v>2917.6722460101205</v>
          </cell>
        </row>
        <row r="183">
          <cell r="AB183" t="str">
            <v>ExportLNTNewUSAWash33x33M</v>
          </cell>
          <cell r="AC183">
            <v>1167.068898404048</v>
          </cell>
        </row>
        <row r="184">
          <cell r="AB184" t="str">
            <v>ExportLNTNewUSAWash33x33D</v>
          </cell>
          <cell r="AC184">
            <v>1750.6033476060722</v>
          </cell>
        </row>
        <row r="185">
          <cell r="AB185" t="str">
            <v>ExportKohlsBig One StripeUSABath76x137L</v>
          </cell>
          <cell r="AC185">
            <v>92115.080909748096</v>
          </cell>
        </row>
        <row r="186">
          <cell r="AB186" t="str">
            <v>ExportKohlsBig One StripeUSABath76x137M</v>
          </cell>
          <cell r="AC186">
            <v>36846.032363899241</v>
          </cell>
        </row>
        <row r="187">
          <cell r="AB187" t="str">
            <v>ExportKohlsBig One StripeUSABath76x137D</v>
          </cell>
          <cell r="AC187">
            <v>55269.048545848855</v>
          </cell>
        </row>
        <row r="188">
          <cell r="AB188" t="str">
            <v>ExportKohlsBig One StripeUSAHand41x71L</v>
          </cell>
          <cell r="AC188">
            <v>8127.8012567424794</v>
          </cell>
        </row>
        <row r="189">
          <cell r="AB189" t="str">
            <v>ExportKohlsBig One StripeUSAHand41x71M</v>
          </cell>
          <cell r="AC189">
            <v>3251.120502696991</v>
          </cell>
        </row>
        <row r="190">
          <cell r="AB190" t="str">
            <v>ExportKohlsBig One StripeUSAHand41x71D</v>
          </cell>
          <cell r="AC190">
            <v>4876.6807540454874</v>
          </cell>
        </row>
        <row r="191">
          <cell r="AB191" t="str">
            <v>ExportKohlsBig One StripeUSAWash30x30L</v>
          </cell>
          <cell r="AC191">
            <v>8127.8012567424794</v>
          </cell>
        </row>
        <row r="192">
          <cell r="AB192" t="str">
            <v>ExportKohlsBig One StripeUSAWash30x30M</v>
          </cell>
          <cell r="AC192">
            <v>3251.120502696991</v>
          </cell>
        </row>
        <row r="193">
          <cell r="AB193" t="str">
            <v>ExportKohlsBig One StripeUSAWash30x30D</v>
          </cell>
          <cell r="AC193">
            <v>4876.6807540454874</v>
          </cell>
        </row>
        <row r="194">
          <cell r="AB194" t="str">
            <v>ExportKohlsBig One SolidUSABath76x137L</v>
          </cell>
          <cell r="AC194">
            <v>311774.12000222428</v>
          </cell>
        </row>
        <row r="195">
          <cell r="AB195" t="str">
            <v>ExportKohlsBig One SolidUSABath76x137M</v>
          </cell>
          <cell r="AC195">
            <v>124709.64800088973</v>
          </cell>
        </row>
        <row r="196">
          <cell r="AB196" t="str">
            <v>ExportKohlsBig One SolidUSABath76x137D</v>
          </cell>
          <cell r="AC196">
            <v>187064.47200133454</v>
          </cell>
        </row>
        <row r="197">
          <cell r="AB197" t="str">
            <v>ExportKohlsBig One SolidUSAHand41x71L</v>
          </cell>
          <cell r="AC197">
            <v>27509.481176666854</v>
          </cell>
        </row>
        <row r="198">
          <cell r="AB198" t="str">
            <v>ExportKohlsBig One SolidUSAHand41x71M</v>
          </cell>
          <cell r="AC198">
            <v>11003.79247066674</v>
          </cell>
        </row>
        <row r="199">
          <cell r="AB199" t="str">
            <v>ExportKohlsBig One SolidUSAHand41x71D</v>
          </cell>
          <cell r="AC199">
            <v>16505.688706000114</v>
          </cell>
        </row>
        <row r="200">
          <cell r="AB200" t="str">
            <v>ExportKohlsBig One SolidUSAWash30x30L</v>
          </cell>
          <cell r="AC200">
            <v>27509.481176666854</v>
          </cell>
        </row>
        <row r="201">
          <cell r="AB201" t="str">
            <v>ExportKohlsBig One SolidUSAWash30x30M</v>
          </cell>
          <cell r="AC201">
            <v>11003.79247066674</v>
          </cell>
        </row>
        <row r="202">
          <cell r="AB202" t="str">
            <v>ExportKohlsBig One SolidUSAWash30x30D</v>
          </cell>
          <cell r="AC202">
            <v>16505.688706000114</v>
          </cell>
        </row>
        <row r="203">
          <cell r="AB203" t="str">
            <v>ExportIst New Buyer00Bath76x137L</v>
          </cell>
          <cell r="AC203">
            <v>200068.95401212256</v>
          </cell>
        </row>
        <row r="204">
          <cell r="AB204" t="str">
            <v>ExportIst New Buyer00Bath76x137M</v>
          </cell>
          <cell r="AC204">
            <v>80027.581604849023</v>
          </cell>
        </row>
        <row r="205">
          <cell r="AB205" t="str">
            <v>ExportIst New Buyer00Bath76x137D</v>
          </cell>
          <cell r="AC205">
            <v>120041.37240727353</v>
          </cell>
        </row>
        <row r="206">
          <cell r="AB206" t="str">
            <v>ExportIst New Buyer00Hand41x76L</v>
          </cell>
          <cell r="AC206">
            <v>11114.941889562366</v>
          </cell>
        </row>
        <row r="207">
          <cell r="AB207" t="str">
            <v>ExportIst New Buyer00Hand41x76M</v>
          </cell>
          <cell r="AC207">
            <v>4445.976755824945</v>
          </cell>
        </row>
        <row r="208">
          <cell r="AB208" t="str">
            <v>ExportIst New Buyer00Hand41x76D</v>
          </cell>
          <cell r="AC208">
            <v>6668.9651337374189</v>
          </cell>
        </row>
        <row r="209">
          <cell r="AB209" t="str">
            <v>ExportIst New Buyer00Wash33x33L</v>
          </cell>
          <cell r="AC209">
            <v>11114.941889562366</v>
          </cell>
        </row>
        <row r="210">
          <cell r="AB210" t="str">
            <v>ExportIst New Buyer00Wash33x33M</v>
          </cell>
          <cell r="AC210">
            <v>4445.976755824945</v>
          </cell>
        </row>
        <row r="211">
          <cell r="AB211" t="str">
            <v>ExportIst New Buyer00Wash33x33D</v>
          </cell>
          <cell r="AC211">
            <v>6668.9651337374189</v>
          </cell>
        </row>
        <row r="212">
          <cell r="AB212" t="str">
            <v>Export2nd New Buyer00Bath76x137L</v>
          </cell>
          <cell r="AC212">
            <v>200068.95401212256</v>
          </cell>
        </row>
        <row r="213">
          <cell r="AB213" t="str">
            <v>Export2nd New Buyer00Bath76x137M</v>
          </cell>
          <cell r="AC213">
            <v>80027.581604849023</v>
          </cell>
        </row>
        <row r="214">
          <cell r="AB214" t="str">
            <v>Export2nd New Buyer00Bath76x137D</v>
          </cell>
          <cell r="AC214">
            <v>120041.37240727353</v>
          </cell>
        </row>
        <row r="215">
          <cell r="AB215" t="str">
            <v>Export2nd New Buyer00Hand41x76L</v>
          </cell>
          <cell r="AC215">
            <v>11114.941889562366</v>
          </cell>
        </row>
        <row r="216">
          <cell r="AB216" t="str">
            <v>Export2nd New Buyer00Hand41x76M</v>
          </cell>
          <cell r="AC216">
            <v>4445.976755824945</v>
          </cell>
        </row>
        <row r="217">
          <cell r="AB217" t="str">
            <v>Export2nd New Buyer00Hand41x76D</v>
          </cell>
          <cell r="AC217">
            <v>6668.9651337374189</v>
          </cell>
        </row>
        <row r="218">
          <cell r="AB218" t="str">
            <v>Export2nd New Buyer00Wash33x33L</v>
          </cell>
          <cell r="AC218">
            <v>11114.941889562366</v>
          </cell>
        </row>
        <row r="219">
          <cell r="AB219" t="str">
            <v>Export2nd New Buyer00Wash33x33M</v>
          </cell>
          <cell r="AC219">
            <v>4445.976755824945</v>
          </cell>
        </row>
        <row r="220">
          <cell r="AB220" t="str">
            <v>Export2nd New Buyer00Wash33x33D</v>
          </cell>
          <cell r="AC220">
            <v>6668.9651337374189</v>
          </cell>
        </row>
        <row r="221">
          <cell r="AB221" t="str">
            <v>Export3rd New Buyer00Bath0x0L</v>
          </cell>
          <cell r="AC221">
            <v>0</v>
          </cell>
        </row>
        <row r="222">
          <cell r="AB222" t="str">
            <v>Export3rd New Buyer00Bath0x0M</v>
          </cell>
          <cell r="AC222">
            <v>0</v>
          </cell>
        </row>
        <row r="223">
          <cell r="AB223" t="str">
            <v>Export3rd New Buyer00Bath0x0D</v>
          </cell>
          <cell r="AC223">
            <v>0</v>
          </cell>
        </row>
        <row r="224">
          <cell r="AB224">
            <v>0</v>
          </cell>
          <cell r="AC224">
            <v>0</v>
          </cell>
        </row>
        <row r="225">
          <cell r="AB225">
            <v>0</v>
          </cell>
          <cell r="AC225">
            <v>0</v>
          </cell>
        </row>
        <row r="226">
          <cell r="AB226" t="str">
            <v>DomesticWIL-VapiKohls Sonama0Bath76x147L</v>
          </cell>
          <cell r="AC226">
            <v>288784.26395939087</v>
          </cell>
        </row>
        <row r="227">
          <cell r="AB227" t="str">
            <v>DomesticWIL-VapiKohls Sonama0Hand41x76M</v>
          </cell>
          <cell r="AC227">
            <v>33974.619289340102</v>
          </cell>
        </row>
        <row r="228">
          <cell r="AB228" t="str">
            <v>DomesticWIL-VapiKohls Sonama0Wash33x33D</v>
          </cell>
          <cell r="AC228">
            <v>16987.309644670051</v>
          </cell>
        </row>
        <row r="229">
          <cell r="AB229" t="str">
            <v>DomesticZucchiBathrobe0Bathrobe285x100M</v>
          </cell>
          <cell r="AC229">
            <v>162487.30964467005</v>
          </cell>
        </row>
        <row r="230">
          <cell r="AB230" t="str">
            <v>DomesticWIL-VapiTarget Solid0Bath76x147M</v>
          </cell>
          <cell r="AC230">
            <v>0</v>
          </cell>
        </row>
        <row r="231">
          <cell r="AB231">
            <v>0</v>
          </cell>
          <cell r="AC231">
            <v>0</v>
          </cell>
        </row>
        <row r="232">
          <cell r="AB232">
            <v>0</v>
          </cell>
          <cell r="AC232">
            <v>0</v>
          </cell>
        </row>
        <row r="233">
          <cell r="AB233">
            <v>0</v>
          </cell>
          <cell r="AC233">
            <v>0</v>
          </cell>
        </row>
        <row r="234">
          <cell r="AB234">
            <v>0</v>
          </cell>
          <cell r="AC234">
            <v>0</v>
          </cell>
        </row>
        <row r="235">
          <cell r="AB235">
            <v>0</v>
          </cell>
          <cell r="AC235">
            <v>0</v>
          </cell>
        </row>
        <row r="236">
          <cell r="AB236">
            <v>0</v>
          </cell>
          <cell r="AC236">
            <v>3997882.7268054346</v>
          </cell>
        </row>
        <row r="237">
          <cell r="AB237">
            <v>0</v>
          </cell>
          <cell r="AC237">
            <v>0</v>
          </cell>
        </row>
        <row r="238">
          <cell r="AB238" t="str">
            <v>Key -3</v>
          </cell>
          <cell r="AC238" t="str">
            <v>Total Grey Prodn</v>
          </cell>
        </row>
        <row r="239">
          <cell r="AB239" t="str">
            <v>ExportTargetWaverlyUSABath76x142L</v>
          </cell>
          <cell r="AC239">
            <v>240916.36545626423</v>
          </cell>
        </row>
        <row r="240">
          <cell r="AB240" t="str">
            <v>ExportTargetWaverlyUSABath76x142M</v>
          </cell>
          <cell r="AC240">
            <v>96366.546182505685</v>
          </cell>
        </row>
        <row r="241">
          <cell r="AB241" t="str">
            <v>ExportTargetWaverlyUSABath76x142D</v>
          </cell>
          <cell r="AC241">
            <v>144549.81927375856</v>
          </cell>
        </row>
        <row r="242">
          <cell r="AB242" t="str">
            <v>ExportTargetWaverlyUSAHand41x76L</v>
          </cell>
          <cell r="AC242">
            <v>21257.326363788019</v>
          </cell>
        </row>
        <row r="243">
          <cell r="AB243" t="str">
            <v>ExportTargetWaverlyUSAHand41x76M</v>
          </cell>
          <cell r="AC243">
            <v>8502.930545515208</v>
          </cell>
        </row>
        <row r="244">
          <cell r="AB244" t="str">
            <v>ExportTargetWaverlyUSAHand41x76D</v>
          </cell>
          <cell r="AC244">
            <v>12754.395818272813</v>
          </cell>
        </row>
        <row r="245">
          <cell r="AB245" t="str">
            <v>ExportTargetWaverlyUSAWash30x30L</v>
          </cell>
          <cell r="AC245">
            <v>21257.326363788019</v>
          </cell>
        </row>
        <row r="246">
          <cell r="AB246" t="str">
            <v>ExportTargetWaverlyUSAWash30x30M</v>
          </cell>
          <cell r="AC246">
            <v>8502.930545515208</v>
          </cell>
        </row>
        <row r="247">
          <cell r="AB247" t="str">
            <v>ExportTargetWaverlyUSAWash30x30D</v>
          </cell>
          <cell r="AC247">
            <v>12754.395818272813</v>
          </cell>
        </row>
        <row r="248">
          <cell r="AB248" t="str">
            <v>ExportWalmartHome TrendsUSABath76x132L</v>
          </cell>
          <cell r="AC248">
            <v>354288.77272980037</v>
          </cell>
        </row>
        <row r="249">
          <cell r="AB249" t="str">
            <v>ExportWalmartHome TrendsUSABath76x132M</v>
          </cell>
          <cell r="AC249">
            <v>141715.50909192013</v>
          </cell>
        </row>
        <row r="250">
          <cell r="AB250" t="str">
            <v>ExportWalmartHome TrendsUSABath76x132D</v>
          </cell>
          <cell r="AC250">
            <v>212573.26363788021</v>
          </cell>
        </row>
        <row r="251">
          <cell r="AB251" t="str">
            <v>ExportWalmartHome TrendsUSAHand41x69L</v>
          </cell>
          <cell r="AC251">
            <v>31260.774064394151</v>
          </cell>
        </row>
        <row r="252">
          <cell r="AB252" t="str">
            <v>ExportWalmartHome TrendsUSAHand41x69M</v>
          </cell>
          <cell r="AC252">
            <v>12504.30962575766</v>
          </cell>
        </row>
        <row r="253">
          <cell r="AB253" t="str">
            <v>ExportWalmartHome TrendsUSAHand41x69D</v>
          </cell>
          <cell r="AC253">
            <v>18756.464438636489</v>
          </cell>
        </row>
        <row r="254">
          <cell r="AB254" t="str">
            <v>ExportWalmartHome TrendsUSAWash33x33L</v>
          </cell>
          <cell r="AC254">
            <v>31260.774064394151</v>
          </cell>
        </row>
        <row r="255">
          <cell r="AB255" t="str">
            <v>ExportWalmartHome TrendsUSAWash33x33M</v>
          </cell>
          <cell r="AC255">
            <v>12504.30962575766</v>
          </cell>
        </row>
        <row r="256">
          <cell r="AB256" t="str">
            <v>ExportWalmartHome TrendsUSAWash33x33D</v>
          </cell>
          <cell r="AC256">
            <v>18756.464438636489</v>
          </cell>
        </row>
        <row r="257">
          <cell r="AB257" t="str">
            <v>ExportMill WorkingCannon LandmarkUSABath76x137L</v>
          </cell>
          <cell r="AC257">
            <v>30010.343101818384</v>
          </cell>
        </row>
        <row r="258">
          <cell r="AB258" t="str">
            <v>ExportMill WorkingCannon LandmarkUSABath76x137M</v>
          </cell>
          <cell r="AC258">
            <v>12004.137240727354</v>
          </cell>
        </row>
        <row r="259">
          <cell r="AB259" t="str">
            <v>ExportMill WorkingCannon LandmarkUSABath76x137D</v>
          </cell>
          <cell r="AC259">
            <v>18006.205861091028</v>
          </cell>
        </row>
        <row r="260">
          <cell r="AB260" t="str">
            <v>ExportMill WorkingCannon LandmarkUSAHand41x76L</v>
          </cell>
          <cell r="AC260">
            <v>1667.2412834343547</v>
          </cell>
        </row>
        <row r="261">
          <cell r="AB261" t="str">
            <v>ExportMill WorkingCannon LandmarkUSAHand41x76M</v>
          </cell>
          <cell r="AC261">
            <v>666.89651337374175</v>
          </cell>
        </row>
        <row r="262">
          <cell r="AB262" t="str">
            <v>ExportMill WorkingCannon LandmarkUSAHand41x76D</v>
          </cell>
          <cell r="AC262">
            <v>1000.3447700606127</v>
          </cell>
        </row>
        <row r="263">
          <cell r="AB263" t="str">
            <v>ExportMill WorkingCannon LandmarkUSAWash33x33L</v>
          </cell>
          <cell r="AC263">
            <v>1667.2412834343547</v>
          </cell>
        </row>
        <row r="264">
          <cell r="AB264" t="str">
            <v>ExportMill WorkingCannon LandmarkUSAWash33x33M</v>
          </cell>
          <cell r="AC264">
            <v>666.89651337374175</v>
          </cell>
        </row>
        <row r="265">
          <cell r="AB265" t="str">
            <v>ExportMill WorkingCannon LandmarkUSAWash33x33D</v>
          </cell>
          <cell r="AC265">
            <v>1000.3447700606127</v>
          </cell>
        </row>
        <row r="266">
          <cell r="AB266" t="str">
            <v>ExportMill WorkingCannon MilestoneUSABath76x137L</v>
          </cell>
          <cell r="AC266">
            <v>30010.343101818384</v>
          </cell>
        </row>
        <row r="267">
          <cell r="AB267" t="str">
            <v>ExportMill WorkingCannon MilestoneUSABath76x137M</v>
          </cell>
          <cell r="AC267">
            <v>12004.137240727354</v>
          </cell>
        </row>
        <row r="268">
          <cell r="AB268" t="str">
            <v>ExportMill WorkingCannon MilestoneUSABath76x137D</v>
          </cell>
          <cell r="AC268">
            <v>18006.205861091028</v>
          </cell>
        </row>
        <row r="269">
          <cell r="AB269" t="str">
            <v>ExportMill WorkingCannon MilestoneUSAHand41x76L</v>
          </cell>
          <cell r="AC269">
            <v>1667.2412834343547</v>
          </cell>
        </row>
        <row r="270">
          <cell r="AB270" t="str">
            <v>ExportMill WorkingCannon MilestoneUSAHand41x76M</v>
          </cell>
          <cell r="AC270">
            <v>666.89651337374175</v>
          </cell>
        </row>
        <row r="271">
          <cell r="AB271" t="str">
            <v>ExportMill WorkingCannon MilestoneUSAHand41x76D</v>
          </cell>
          <cell r="AC271">
            <v>1000.3447700606127</v>
          </cell>
        </row>
        <row r="272">
          <cell r="AB272" t="str">
            <v>ExportMill WorkingCannon MilestoneUSAWash33x33L</v>
          </cell>
          <cell r="AC272">
            <v>1667.2412834343547</v>
          </cell>
        </row>
        <row r="273">
          <cell r="AB273" t="str">
            <v>ExportMill WorkingCannon MilestoneUSAWash33x33M</v>
          </cell>
          <cell r="AC273">
            <v>666.89651337374175</v>
          </cell>
        </row>
        <row r="274">
          <cell r="AB274" t="str">
            <v>ExportMill WorkingCannon MilestoneUSAWash33x33D</v>
          </cell>
          <cell r="AC274">
            <v>1000.3447700606127</v>
          </cell>
        </row>
        <row r="275">
          <cell r="AB275" t="str">
            <v>ExportWelspun USAEsplamaUSABath76x137L</v>
          </cell>
          <cell r="AC275">
            <v>5835.344492020241</v>
          </cell>
        </row>
        <row r="276">
          <cell r="AB276" t="str">
            <v>ExportWelspun USAEsplamaUSABath76x137M</v>
          </cell>
          <cell r="AC276">
            <v>2334.137796808096</v>
          </cell>
        </row>
        <row r="277">
          <cell r="AB277" t="str">
            <v>ExportWelspun USAEsplamaUSABath76x137D</v>
          </cell>
          <cell r="AC277">
            <v>3501.2066952121445</v>
          </cell>
        </row>
        <row r="278">
          <cell r="AB278" t="str">
            <v>ExportWelspun USAEsplamaUSAHand41x71L</v>
          </cell>
          <cell r="AC278">
            <v>1667.2412834343547</v>
          </cell>
        </row>
        <row r="279">
          <cell r="AB279" t="str">
            <v>ExportWelspun USAEsplamaUSAHand41x71M</v>
          </cell>
          <cell r="AC279">
            <v>666.89651337374175</v>
          </cell>
        </row>
        <row r="280">
          <cell r="AB280" t="str">
            <v>ExportWelspun USAEsplamaUSAHand41x71D</v>
          </cell>
          <cell r="AC280">
            <v>1000.3447700606127</v>
          </cell>
        </row>
        <row r="281">
          <cell r="AB281" t="str">
            <v>ExportWelspun USAEsplamaUSAWash33x33L</v>
          </cell>
          <cell r="AC281">
            <v>833.62064171717736</v>
          </cell>
        </row>
        <row r="282">
          <cell r="AB282" t="str">
            <v>ExportWelspun USAEsplamaUSAWash33x33M</v>
          </cell>
          <cell r="AC282">
            <v>333.44825668687088</v>
          </cell>
        </row>
        <row r="283">
          <cell r="AB283" t="str">
            <v>ExportWelspun USAEsplamaUSAWash33x33D</v>
          </cell>
          <cell r="AC283">
            <v>500.17238503030637</v>
          </cell>
        </row>
        <row r="284">
          <cell r="AB284" t="str">
            <v>ExportLNTManorUSABath76x147L</v>
          </cell>
          <cell r="AC284">
            <v>0</v>
          </cell>
        </row>
        <row r="285">
          <cell r="AB285" t="str">
            <v>ExportLNTManorUSABath76x147M</v>
          </cell>
          <cell r="AC285">
            <v>0</v>
          </cell>
        </row>
        <row r="286">
          <cell r="AB286" t="str">
            <v>ExportLNTManorUSABath76x147D</v>
          </cell>
          <cell r="AC286">
            <v>0</v>
          </cell>
        </row>
        <row r="287">
          <cell r="AB287" t="str">
            <v>ExportLNTManorUSAHand51x76L</v>
          </cell>
          <cell r="AC287">
            <v>0</v>
          </cell>
        </row>
        <row r="288">
          <cell r="AB288" t="str">
            <v>ExportLNTManorUSAHand51x76M</v>
          </cell>
          <cell r="AC288">
            <v>0</v>
          </cell>
        </row>
        <row r="289">
          <cell r="AB289" t="str">
            <v>ExportLNTManorUSAHand51x76D</v>
          </cell>
          <cell r="AC289">
            <v>0</v>
          </cell>
        </row>
        <row r="290">
          <cell r="AB290" t="str">
            <v>ExportLNTManorUSAWash33x33L</v>
          </cell>
          <cell r="AC290">
            <v>0</v>
          </cell>
        </row>
        <row r="291">
          <cell r="AB291" t="str">
            <v>ExportLNTManorUSAWash33x33M</v>
          </cell>
          <cell r="AC291">
            <v>0</v>
          </cell>
        </row>
        <row r="292">
          <cell r="AB292" t="str">
            <v>ExportLNTManorUSAWash33x33D</v>
          </cell>
          <cell r="AC292">
            <v>0</v>
          </cell>
        </row>
        <row r="293">
          <cell r="AB293" t="str">
            <v>ExportLNTNewUSABath76x147L</v>
          </cell>
          <cell r="AC293">
            <v>22507.75732636379</v>
          </cell>
        </row>
        <row r="294">
          <cell r="AB294" t="str">
            <v>ExportLNTNewUSABath76x147M</v>
          </cell>
          <cell r="AC294">
            <v>9003.102930545514</v>
          </cell>
        </row>
        <row r="295">
          <cell r="AB295" t="str">
            <v>ExportLNTNewUSABath76x147D</v>
          </cell>
          <cell r="AC295">
            <v>13504.654395818274</v>
          </cell>
        </row>
        <row r="296">
          <cell r="AB296" t="str">
            <v>ExportLNTNewUSAHand51x76L</v>
          </cell>
          <cell r="AC296">
            <v>1250.430962575766</v>
          </cell>
        </row>
        <row r="297">
          <cell r="AB297" t="str">
            <v>ExportLNTNewUSAHand51x76M</v>
          </cell>
          <cell r="AC297">
            <v>500.17238503030637</v>
          </cell>
        </row>
        <row r="298">
          <cell r="AB298" t="str">
            <v>ExportLNTNewUSAHand51x76D</v>
          </cell>
          <cell r="AC298">
            <v>750.25857754545962</v>
          </cell>
        </row>
        <row r="299">
          <cell r="AB299" t="str">
            <v>ExportLNTNewUSAWash33x33L</v>
          </cell>
          <cell r="AC299">
            <v>1250.430962575766</v>
          </cell>
        </row>
        <row r="300">
          <cell r="AB300" t="str">
            <v>ExportLNTNewUSAWash33x33M</v>
          </cell>
          <cell r="AC300">
            <v>500.17238503030637</v>
          </cell>
        </row>
        <row r="301">
          <cell r="AB301" t="str">
            <v>ExportLNTNewUSAWash33x33D</v>
          </cell>
          <cell r="AC301">
            <v>750.25857754545962</v>
          </cell>
        </row>
        <row r="302">
          <cell r="AB302" t="str">
            <v>ExportKohlsBig One StripeUSABath76x137L</v>
          </cell>
          <cell r="AC302">
            <v>92115.080909748096</v>
          </cell>
        </row>
        <row r="303">
          <cell r="AB303" t="str">
            <v>ExportKohlsBig One StripeUSABath76x137M</v>
          </cell>
          <cell r="AC303">
            <v>36846.032363899241</v>
          </cell>
        </row>
        <row r="304">
          <cell r="AB304" t="str">
            <v>ExportKohlsBig One StripeUSABath76x137D</v>
          </cell>
          <cell r="AC304">
            <v>55269.048545848855</v>
          </cell>
        </row>
        <row r="305">
          <cell r="AB305" t="str">
            <v>ExportKohlsBig One StripeUSAHand41x71L</v>
          </cell>
          <cell r="AC305">
            <v>8127.8012567424794</v>
          </cell>
        </row>
        <row r="306">
          <cell r="AB306" t="str">
            <v>ExportKohlsBig One StripeUSAHand41x71M</v>
          </cell>
          <cell r="AC306">
            <v>3251.120502696991</v>
          </cell>
        </row>
        <row r="307">
          <cell r="AB307" t="str">
            <v>ExportKohlsBig One StripeUSAHand41x71D</v>
          </cell>
          <cell r="AC307">
            <v>4876.6807540454874</v>
          </cell>
        </row>
        <row r="308">
          <cell r="AB308" t="str">
            <v>ExportKohlsBig One StripeUSAWash30x30L</v>
          </cell>
          <cell r="AC308">
            <v>8127.8012567424794</v>
          </cell>
        </row>
        <row r="309">
          <cell r="AB309" t="str">
            <v>ExportKohlsBig One StripeUSAWash30x30M</v>
          </cell>
          <cell r="AC309">
            <v>3251.120502696991</v>
          </cell>
        </row>
        <row r="310">
          <cell r="AB310" t="str">
            <v>ExportKohlsBig One StripeUSAWash30x30D</v>
          </cell>
          <cell r="AC310">
            <v>4876.6807540454874</v>
          </cell>
        </row>
        <row r="311">
          <cell r="AB311" t="str">
            <v>ExportKohlsBig One SolidUSABath76x137L</v>
          </cell>
          <cell r="AC311">
            <v>311774.12000222428</v>
          </cell>
        </row>
        <row r="312">
          <cell r="AB312" t="str">
            <v>ExportKohlsBig One SolidUSABath76x137M</v>
          </cell>
          <cell r="AC312">
            <v>124709.64800088973</v>
          </cell>
        </row>
        <row r="313">
          <cell r="AB313" t="str">
            <v>ExportKohlsBig One SolidUSABath76x137D</v>
          </cell>
          <cell r="AC313">
            <v>187064.47200133454</v>
          </cell>
        </row>
        <row r="314">
          <cell r="AB314" t="str">
            <v>ExportKohlsBig One SolidUSAHand41x71L</v>
          </cell>
          <cell r="AC314">
            <v>27509.481176666854</v>
          </cell>
        </row>
        <row r="315">
          <cell r="AB315" t="str">
            <v>ExportKohlsBig One SolidUSAHand41x71M</v>
          </cell>
          <cell r="AC315">
            <v>11003.79247066674</v>
          </cell>
        </row>
        <row r="316">
          <cell r="AB316" t="str">
            <v>ExportKohlsBig One SolidUSAHand41x71D</v>
          </cell>
          <cell r="AC316">
            <v>16505.688706000114</v>
          </cell>
        </row>
        <row r="317">
          <cell r="AB317" t="str">
            <v>ExportKohlsBig One SolidUSAWash30x30L</v>
          </cell>
          <cell r="AC317">
            <v>27509.481176666854</v>
          </cell>
        </row>
        <row r="318">
          <cell r="AB318" t="str">
            <v>ExportKohlsBig One SolidUSAWash30x30M</v>
          </cell>
          <cell r="AC318">
            <v>11003.79247066674</v>
          </cell>
        </row>
        <row r="319">
          <cell r="AB319" t="str">
            <v>ExportKohlsBig One SolidUSAWash30x30D</v>
          </cell>
          <cell r="AC319">
            <v>16505.688706000114</v>
          </cell>
        </row>
        <row r="320">
          <cell r="AB320" t="str">
            <v>ExportIst New Buyer00Bath76x137L</v>
          </cell>
          <cell r="AC320">
            <v>150051.71550909191</v>
          </cell>
        </row>
        <row r="321">
          <cell r="AB321" t="str">
            <v>ExportIst New Buyer00Bath76x137M</v>
          </cell>
          <cell r="AC321">
            <v>60020.686203636767</v>
          </cell>
        </row>
        <row r="322">
          <cell r="AB322" t="str">
            <v>ExportIst New Buyer00Bath76x137D</v>
          </cell>
          <cell r="AC322">
            <v>90031.029305455158</v>
          </cell>
        </row>
        <row r="323">
          <cell r="AB323" t="str">
            <v>ExportIst New Buyer00Hand41x76L</v>
          </cell>
          <cell r="AC323">
            <v>8336.2064171717739</v>
          </cell>
        </row>
        <row r="324">
          <cell r="AB324" t="str">
            <v>ExportIst New Buyer00Hand41x76M</v>
          </cell>
          <cell r="AC324">
            <v>3334.4825668687095</v>
          </cell>
        </row>
        <row r="325">
          <cell r="AB325" t="str">
            <v>ExportIst New Buyer00Hand41x76D</v>
          </cell>
          <cell r="AC325">
            <v>5001.723850303064</v>
          </cell>
        </row>
        <row r="326">
          <cell r="AB326" t="str">
            <v>ExportIst New Buyer00Wash33x33L</v>
          </cell>
          <cell r="AC326">
            <v>8336.2064171717739</v>
          </cell>
        </row>
        <row r="327">
          <cell r="AB327" t="str">
            <v>ExportIst New Buyer00Wash33x33M</v>
          </cell>
          <cell r="AC327">
            <v>3334.4825668687095</v>
          </cell>
        </row>
        <row r="328">
          <cell r="AB328" t="str">
            <v>ExportIst New Buyer00Wash33x33D</v>
          </cell>
          <cell r="AC328">
            <v>5001.723850303064</v>
          </cell>
        </row>
        <row r="329">
          <cell r="AB329" t="str">
            <v>Export2nd New Buyer00Bath76x137L</v>
          </cell>
          <cell r="AC329">
            <v>150051.71550909191</v>
          </cell>
        </row>
        <row r="330">
          <cell r="AB330" t="str">
            <v>Export2nd New Buyer00Bath76x137M</v>
          </cell>
          <cell r="AC330">
            <v>60020.686203636767</v>
          </cell>
        </row>
        <row r="331">
          <cell r="AB331" t="str">
            <v>Export2nd New Buyer00Bath76x137D</v>
          </cell>
          <cell r="AC331">
            <v>90031.029305455158</v>
          </cell>
        </row>
        <row r="332">
          <cell r="AB332" t="str">
            <v>Export2nd New Buyer00Hand41x76L</v>
          </cell>
          <cell r="AC332">
            <v>8336.2064171717739</v>
          </cell>
        </row>
        <row r="333">
          <cell r="AB333" t="str">
            <v>Export2nd New Buyer00Hand41x76M</v>
          </cell>
          <cell r="AC333">
            <v>3334.4825668687095</v>
          </cell>
        </row>
        <row r="334">
          <cell r="AB334" t="str">
            <v>Export2nd New Buyer00Hand41x76D</v>
          </cell>
          <cell r="AC334">
            <v>5001.723850303064</v>
          </cell>
        </row>
        <row r="335">
          <cell r="AB335" t="str">
            <v>Export2nd New Buyer00Wash33x33L</v>
          </cell>
          <cell r="AC335">
            <v>8336.2064171717739</v>
          </cell>
        </row>
        <row r="336">
          <cell r="AB336" t="str">
            <v>Export2nd New Buyer00Wash33x33M</v>
          </cell>
          <cell r="AC336">
            <v>3334.4825668687095</v>
          </cell>
        </row>
        <row r="337">
          <cell r="AB337" t="str">
            <v>Export2nd New Buyer00Wash33x33D</v>
          </cell>
          <cell r="AC337">
            <v>5001.723850303064</v>
          </cell>
        </row>
        <row r="338">
          <cell r="AB338" t="str">
            <v>Export3rd New Buyer00Bath0x0L</v>
          </cell>
          <cell r="AC338">
            <v>0</v>
          </cell>
        </row>
        <row r="339">
          <cell r="AB339" t="str">
            <v>Export3rd New Buyer00Bath0x0M</v>
          </cell>
          <cell r="AC339">
            <v>0</v>
          </cell>
        </row>
        <row r="340">
          <cell r="AB340" t="str">
            <v>Export3rd New Buyer00Bath0x0D</v>
          </cell>
          <cell r="AC340">
            <v>0</v>
          </cell>
        </row>
        <row r="341">
          <cell r="AB341">
            <v>0</v>
          </cell>
          <cell r="AC341">
            <v>0</v>
          </cell>
        </row>
        <row r="342">
          <cell r="AB342">
            <v>0</v>
          </cell>
          <cell r="AC342">
            <v>0</v>
          </cell>
        </row>
        <row r="343">
          <cell r="AB343" t="str">
            <v>DomesticWIL-VapiKohls Sonama0Bath76x147L</v>
          </cell>
          <cell r="AC343">
            <v>288784.26395939087</v>
          </cell>
        </row>
        <row r="344">
          <cell r="AB344" t="str">
            <v>DomesticWIL-VapiKohls Sonama0Hand41x76M</v>
          </cell>
          <cell r="AC344">
            <v>33974.619289340102</v>
          </cell>
        </row>
        <row r="345">
          <cell r="AB345" t="str">
            <v>DomesticWIL-VapiKohls Sonama0Wash33x33D</v>
          </cell>
          <cell r="AC345">
            <v>16987.309644670051</v>
          </cell>
        </row>
        <row r="346">
          <cell r="AB346" t="str">
            <v>DomesticZucchiBathrobe0Bathrobe285x100M</v>
          </cell>
          <cell r="AC346">
            <v>162487.30964467005</v>
          </cell>
        </row>
        <row r="347">
          <cell r="AB347" t="str">
            <v>DomesticWIL-VapiTarget Solid0Bath76x147M</v>
          </cell>
          <cell r="AC347">
            <v>0</v>
          </cell>
        </row>
        <row r="348">
          <cell r="AB348">
            <v>0</v>
          </cell>
          <cell r="AC348">
            <v>0</v>
          </cell>
        </row>
        <row r="349">
          <cell r="AB349">
            <v>0</v>
          </cell>
          <cell r="AC349">
            <v>0</v>
          </cell>
        </row>
        <row r="350">
          <cell r="AB350">
            <v>0</v>
          </cell>
          <cell r="AC350">
            <v>0</v>
          </cell>
        </row>
        <row r="351">
          <cell r="AB351">
            <v>0</v>
          </cell>
          <cell r="AC351">
            <v>0</v>
          </cell>
        </row>
        <row r="352">
          <cell r="AB352">
            <v>0</v>
          </cell>
          <cell r="AC352">
            <v>0</v>
          </cell>
        </row>
        <row r="353">
          <cell r="AB353">
            <v>0</v>
          </cell>
          <cell r="AC353">
            <v>3720009.1795663773</v>
          </cell>
        </row>
        <row r="354">
          <cell r="AB354">
            <v>0</v>
          </cell>
          <cell r="AC354">
            <v>0</v>
          </cell>
        </row>
        <row r="355">
          <cell r="AB355" t="str">
            <v>Key -3</v>
          </cell>
          <cell r="AC355" t="str">
            <v>Total Grey Prodn</v>
          </cell>
        </row>
        <row r="356">
          <cell r="AB356" t="str">
            <v>ExportTargetWaverlyUSABath76x142L</v>
          </cell>
          <cell r="AC356">
            <v>240916.36545626423</v>
          </cell>
        </row>
        <row r="357">
          <cell r="AB357" t="str">
            <v>ExportTargetWaverlyUSABath76x142M</v>
          </cell>
          <cell r="AC357">
            <v>96366.546182505685</v>
          </cell>
        </row>
        <row r="358">
          <cell r="AB358" t="str">
            <v>ExportTargetWaverlyUSABath76x142D</v>
          </cell>
          <cell r="AC358">
            <v>144549.81927375856</v>
          </cell>
        </row>
        <row r="359">
          <cell r="AB359" t="str">
            <v>ExportTargetWaverlyUSAHand41x76L</v>
          </cell>
          <cell r="AC359">
            <v>21257.326363788019</v>
          </cell>
        </row>
        <row r="360">
          <cell r="AB360" t="str">
            <v>ExportTargetWaverlyUSAHand41x76M</v>
          </cell>
          <cell r="AC360">
            <v>8502.930545515208</v>
          </cell>
        </row>
        <row r="361">
          <cell r="AB361" t="str">
            <v>ExportTargetWaverlyUSAHand41x76D</v>
          </cell>
          <cell r="AC361">
            <v>12754.395818272813</v>
          </cell>
        </row>
        <row r="362">
          <cell r="AB362" t="str">
            <v>ExportTargetWaverlyUSAWash30x30L</v>
          </cell>
          <cell r="AC362">
            <v>21257.326363788019</v>
          </cell>
        </row>
        <row r="363">
          <cell r="AB363" t="str">
            <v>ExportTargetWaverlyUSAWash30x30M</v>
          </cell>
          <cell r="AC363">
            <v>8502.930545515208</v>
          </cell>
        </row>
        <row r="364">
          <cell r="AB364" t="str">
            <v>ExportTargetWaverlyUSAWash30x30D</v>
          </cell>
          <cell r="AC364">
            <v>12754.395818272813</v>
          </cell>
        </row>
        <row r="365">
          <cell r="AB365" t="str">
            <v>ExportWalmartHome TrendsUSABath76x132L</v>
          </cell>
          <cell r="AC365">
            <v>354288.77272980037</v>
          </cell>
        </row>
        <row r="366">
          <cell r="AB366" t="str">
            <v>ExportWalmartHome TrendsUSABath76x132M</v>
          </cell>
          <cell r="AC366">
            <v>141715.50909192013</v>
          </cell>
        </row>
        <row r="367">
          <cell r="AB367" t="str">
            <v>ExportWalmartHome TrendsUSABath76x132D</v>
          </cell>
          <cell r="AC367">
            <v>212573.26363788021</v>
          </cell>
        </row>
        <row r="368">
          <cell r="AB368" t="str">
            <v>ExportWalmartHome TrendsUSAHand41x69L</v>
          </cell>
          <cell r="AC368">
            <v>31260.774064394151</v>
          </cell>
        </row>
        <row r="369">
          <cell r="AB369" t="str">
            <v>ExportWalmartHome TrendsUSAHand41x69M</v>
          </cell>
          <cell r="AC369">
            <v>12504.30962575766</v>
          </cell>
        </row>
        <row r="370">
          <cell r="AB370" t="str">
            <v>ExportWalmartHome TrendsUSAHand41x69D</v>
          </cell>
          <cell r="AC370">
            <v>18756.464438636489</v>
          </cell>
        </row>
        <row r="371">
          <cell r="AB371" t="str">
            <v>ExportWalmartHome TrendsUSAWash33x33L</v>
          </cell>
          <cell r="AC371">
            <v>31260.774064394151</v>
          </cell>
        </row>
        <row r="372">
          <cell r="AB372" t="str">
            <v>ExportWalmartHome TrendsUSAWash33x33M</v>
          </cell>
          <cell r="AC372">
            <v>12504.30962575766</v>
          </cell>
        </row>
        <row r="373">
          <cell r="AB373" t="str">
            <v>ExportWalmartHome TrendsUSAWash33x33D</v>
          </cell>
          <cell r="AC373">
            <v>18756.464438636489</v>
          </cell>
        </row>
        <row r="374">
          <cell r="AB374" t="str">
            <v>ExportMill WorkingCannon LandmarkUSABath76x137L</v>
          </cell>
          <cell r="AC374">
            <v>30010.343101818384</v>
          </cell>
        </row>
        <row r="375">
          <cell r="AB375" t="str">
            <v>ExportMill WorkingCannon LandmarkUSABath76x137M</v>
          </cell>
          <cell r="AC375">
            <v>12004.137240727354</v>
          </cell>
        </row>
        <row r="376">
          <cell r="AB376" t="str">
            <v>ExportMill WorkingCannon LandmarkUSABath76x137D</v>
          </cell>
          <cell r="AC376">
            <v>18006.205861091028</v>
          </cell>
        </row>
        <row r="377">
          <cell r="AB377" t="str">
            <v>ExportMill WorkingCannon LandmarkUSAHand41x76L</v>
          </cell>
          <cell r="AC377">
            <v>1667.2412834343547</v>
          </cell>
        </row>
        <row r="378">
          <cell r="AB378" t="str">
            <v>ExportMill WorkingCannon LandmarkUSAHand41x76M</v>
          </cell>
          <cell r="AC378">
            <v>666.89651337374175</v>
          </cell>
        </row>
        <row r="379">
          <cell r="AB379" t="str">
            <v>ExportMill WorkingCannon LandmarkUSAHand41x76D</v>
          </cell>
          <cell r="AC379">
            <v>1000.3447700606127</v>
          </cell>
        </row>
        <row r="380">
          <cell r="AB380" t="str">
            <v>ExportMill WorkingCannon LandmarkUSAWash33x33L</v>
          </cell>
          <cell r="AC380">
            <v>1667.2412834343547</v>
          </cell>
        </row>
        <row r="381">
          <cell r="AB381" t="str">
            <v>ExportMill WorkingCannon LandmarkUSAWash33x33M</v>
          </cell>
          <cell r="AC381">
            <v>666.89651337374175</v>
          </cell>
        </row>
        <row r="382">
          <cell r="AB382" t="str">
            <v>ExportMill WorkingCannon LandmarkUSAWash33x33D</v>
          </cell>
          <cell r="AC382">
            <v>1000.3447700606127</v>
          </cell>
        </row>
        <row r="383">
          <cell r="AB383" t="str">
            <v>ExportMill WorkingCannon MilestoneUSABath76x137L</v>
          </cell>
          <cell r="AC383">
            <v>30010.343101818384</v>
          </cell>
        </row>
        <row r="384">
          <cell r="AB384" t="str">
            <v>ExportMill WorkingCannon MilestoneUSABath76x137M</v>
          </cell>
          <cell r="AC384">
            <v>12004.137240727354</v>
          </cell>
        </row>
        <row r="385">
          <cell r="AB385" t="str">
            <v>ExportMill WorkingCannon MilestoneUSABath76x137D</v>
          </cell>
          <cell r="AC385">
            <v>18006.205861091028</v>
          </cell>
        </row>
        <row r="386">
          <cell r="AB386" t="str">
            <v>ExportMill WorkingCannon MilestoneUSAHand41x76L</v>
          </cell>
          <cell r="AC386">
            <v>1667.2412834343547</v>
          </cell>
        </row>
        <row r="387">
          <cell r="AB387" t="str">
            <v>ExportMill WorkingCannon MilestoneUSAHand41x76M</v>
          </cell>
          <cell r="AC387">
            <v>666.89651337374175</v>
          </cell>
        </row>
        <row r="388">
          <cell r="AB388" t="str">
            <v>ExportMill WorkingCannon MilestoneUSAHand41x76D</v>
          </cell>
          <cell r="AC388">
            <v>1000.3447700606127</v>
          </cell>
        </row>
        <row r="389">
          <cell r="AB389" t="str">
            <v>ExportMill WorkingCannon MilestoneUSAWash33x33L</v>
          </cell>
          <cell r="AC389">
            <v>1667.2412834343547</v>
          </cell>
        </row>
        <row r="390">
          <cell r="AB390" t="str">
            <v>ExportMill WorkingCannon MilestoneUSAWash33x33M</v>
          </cell>
          <cell r="AC390">
            <v>666.89651337374175</v>
          </cell>
        </row>
        <row r="391">
          <cell r="AB391" t="str">
            <v>ExportMill WorkingCannon MilestoneUSAWash33x33D</v>
          </cell>
          <cell r="AC391">
            <v>1000.3447700606127</v>
          </cell>
        </row>
        <row r="392">
          <cell r="AB392" t="str">
            <v>ExportWelspun USAEsplamaUSABath76x137L</v>
          </cell>
          <cell r="AC392">
            <v>5835.344492020241</v>
          </cell>
        </row>
        <row r="393">
          <cell r="AB393" t="str">
            <v>ExportWelspun USAEsplamaUSABath76x137M</v>
          </cell>
          <cell r="AC393">
            <v>2334.137796808096</v>
          </cell>
        </row>
        <row r="394">
          <cell r="AB394" t="str">
            <v>ExportWelspun USAEsplamaUSABath76x137D</v>
          </cell>
          <cell r="AC394">
            <v>3501.2066952121445</v>
          </cell>
        </row>
        <row r="395">
          <cell r="AB395" t="str">
            <v>ExportWelspun USAEsplamaUSAHand41x71L</v>
          </cell>
          <cell r="AC395">
            <v>1667.2412834343547</v>
          </cell>
        </row>
        <row r="396">
          <cell r="AB396" t="str">
            <v>ExportWelspun USAEsplamaUSAHand41x71M</v>
          </cell>
          <cell r="AC396">
            <v>666.89651337374175</v>
          </cell>
        </row>
        <row r="397">
          <cell r="AB397" t="str">
            <v>ExportWelspun USAEsplamaUSAHand41x71D</v>
          </cell>
          <cell r="AC397">
            <v>1000.3447700606127</v>
          </cell>
        </row>
        <row r="398">
          <cell r="AB398" t="str">
            <v>ExportWelspun USAEsplamaUSAWash33x33L</v>
          </cell>
          <cell r="AC398">
            <v>833.62064171717736</v>
          </cell>
        </row>
        <row r="399">
          <cell r="AB399" t="str">
            <v>ExportWelspun USAEsplamaUSAWash33x33M</v>
          </cell>
          <cell r="AC399">
            <v>333.44825668687088</v>
          </cell>
        </row>
        <row r="400">
          <cell r="AB400" t="str">
            <v>ExportWelspun USAEsplamaUSAWash33x33D</v>
          </cell>
          <cell r="AC400">
            <v>500.17238503030637</v>
          </cell>
        </row>
        <row r="401">
          <cell r="AB401" t="str">
            <v>ExportLNTManorUSABath76x147L</v>
          </cell>
          <cell r="AC401">
            <v>0</v>
          </cell>
        </row>
        <row r="402">
          <cell r="AB402" t="str">
            <v>ExportLNTManorUSABath76x147M</v>
          </cell>
          <cell r="AC402">
            <v>0</v>
          </cell>
        </row>
        <row r="403">
          <cell r="AB403" t="str">
            <v>ExportLNTManorUSABath76x147D</v>
          </cell>
          <cell r="AC403">
            <v>0</v>
          </cell>
        </row>
        <row r="404">
          <cell r="AB404" t="str">
            <v>ExportLNTManorUSAHand51x76L</v>
          </cell>
          <cell r="AC404">
            <v>0</v>
          </cell>
        </row>
        <row r="405">
          <cell r="AB405" t="str">
            <v>ExportLNTManorUSAHand51x76M</v>
          </cell>
          <cell r="AC405">
            <v>0</v>
          </cell>
        </row>
        <row r="406">
          <cell r="AB406" t="str">
            <v>ExportLNTManorUSAHand51x76D</v>
          </cell>
          <cell r="AC406">
            <v>0</v>
          </cell>
        </row>
        <row r="407">
          <cell r="AB407" t="str">
            <v>ExportLNTManorUSAWash33x33L</v>
          </cell>
          <cell r="AC407">
            <v>0</v>
          </cell>
        </row>
        <row r="408">
          <cell r="AB408" t="str">
            <v>ExportLNTManorUSAWash33x33M</v>
          </cell>
          <cell r="AC408">
            <v>0</v>
          </cell>
        </row>
        <row r="409">
          <cell r="AB409" t="str">
            <v>ExportLNTManorUSAWash33x33D</v>
          </cell>
          <cell r="AC409">
            <v>0</v>
          </cell>
        </row>
        <row r="410">
          <cell r="AB410" t="str">
            <v>ExportLNTNewUSABath76x147L</v>
          </cell>
          <cell r="AC410">
            <v>22507.75732636379</v>
          </cell>
        </row>
        <row r="411">
          <cell r="AB411" t="str">
            <v>ExportLNTNewUSABath76x147M</v>
          </cell>
          <cell r="AC411">
            <v>9003.102930545514</v>
          </cell>
        </row>
        <row r="412">
          <cell r="AB412" t="str">
            <v>ExportLNTNewUSABath76x147D</v>
          </cell>
          <cell r="AC412">
            <v>13504.654395818274</v>
          </cell>
        </row>
        <row r="413">
          <cell r="AB413" t="str">
            <v>ExportLNTNewUSAHand51x76L</v>
          </cell>
          <cell r="AC413">
            <v>1250.430962575766</v>
          </cell>
        </row>
        <row r="414">
          <cell r="AB414" t="str">
            <v>ExportLNTNewUSAHand51x76M</v>
          </cell>
          <cell r="AC414">
            <v>500.17238503030637</v>
          </cell>
        </row>
        <row r="415">
          <cell r="AB415" t="str">
            <v>ExportLNTNewUSAHand51x76D</v>
          </cell>
          <cell r="AC415">
            <v>750.25857754545962</v>
          </cell>
        </row>
        <row r="416">
          <cell r="AB416" t="str">
            <v>ExportLNTNewUSAWash33x33L</v>
          </cell>
          <cell r="AC416">
            <v>1250.430962575766</v>
          </cell>
        </row>
        <row r="417">
          <cell r="AB417" t="str">
            <v>ExportLNTNewUSAWash33x33M</v>
          </cell>
          <cell r="AC417">
            <v>500.17238503030637</v>
          </cell>
        </row>
        <row r="418">
          <cell r="AB418" t="str">
            <v>ExportLNTNewUSAWash33x33D</v>
          </cell>
          <cell r="AC418">
            <v>750.25857754545962</v>
          </cell>
        </row>
        <row r="419">
          <cell r="AB419" t="str">
            <v>ExportKohlsBig One StripeUSABath76x137L</v>
          </cell>
          <cell r="AC419">
            <v>92115.080909748096</v>
          </cell>
        </row>
        <row r="420">
          <cell r="AB420" t="str">
            <v>ExportKohlsBig One StripeUSABath76x137M</v>
          </cell>
          <cell r="AC420">
            <v>36846.032363899241</v>
          </cell>
        </row>
        <row r="421">
          <cell r="AB421" t="str">
            <v>ExportKohlsBig One StripeUSABath76x137D</v>
          </cell>
          <cell r="AC421">
            <v>55269.048545848855</v>
          </cell>
        </row>
        <row r="422">
          <cell r="AB422" t="str">
            <v>ExportKohlsBig One StripeUSAHand41x71L</v>
          </cell>
          <cell r="AC422">
            <v>8127.8012567424794</v>
          </cell>
        </row>
        <row r="423">
          <cell r="AB423" t="str">
            <v>ExportKohlsBig One StripeUSAHand41x71M</v>
          </cell>
          <cell r="AC423">
            <v>3251.120502696991</v>
          </cell>
        </row>
        <row r="424">
          <cell r="AB424" t="str">
            <v>ExportKohlsBig One StripeUSAHand41x71D</v>
          </cell>
          <cell r="AC424">
            <v>4876.6807540454874</v>
          </cell>
        </row>
        <row r="425">
          <cell r="AB425" t="str">
            <v>ExportKohlsBig One StripeUSAWash30x30L</v>
          </cell>
          <cell r="AC425">
            <v>8127.8012567424794</v>
          </cell>
        </row>
        <row r="426">
          <cell r="AB426" t="str">
            <v>ExportKohlsBig One StripeUSAWash30x30M</v>
          </cell>
          <cell r="AC426">
            <v>3251.120502696991</v>
          </cell>
        </row>
        <row r="427">
          <cell r="AB427" t="str">
            <v>ExportKohlsBig One StripeUSAWash30x30D</v>
          </cell>
          <cell r="AC427">
            <v>4876.6807540454874</v>
          </cell>
        </row>
        <row r="428">
          <cell r="AB428" t="str">
            <v>ExportKohlsBig One SolidUSABath76x137L</v>
          </cell>
          <cell r="AC428">
            <v>311774.12000222428</v>
          </cell>
        </row>
        <row r="429">
          <cell r="AB429" t="str">
            <v>ExportKohlsBig One SolidUSABath76x137M</v>
          </cell>
          <cell r="AC429">
            <v>124709.64800088973</v>
          </cell>
        </row>
        <row r="430">
          <cell r="AB430" t="str">
            <v>ExportKohlsBig One SolidUSABath76x137D</v>
          </cell>
          <cell r="AC430">
            <v>187064.47200133454</v>
          </cell>
        </row>
        <row r="431">
          <cell r="AB431" t="str">
            <v>ExportKohlsBig One SolidUSAHand41x71L</v>
          </cell>
          <cell r="AC431">
            <v>27509.481176666854</v>
          </cell>
        </row>
        <row r="432">
          <cell r="AB432" t="str">
            <v>ExportKohlsBig One SolidUSAHand41x71M</v>
          </cell>
          <cell r="AC432">
            <v>11003.79247066674</v>
          </cell>
        </row>
        <row r="433">
          <cell r="AB433" t="str">
            <v>ExportKohlsBig One SolidUSAHand41x71D</v>
          </cell>
          <cell r="AC433">
            <v>16505.688706000114</v>
          </cell>
        </row>
        <row r="434">
          <cell r="AB434" t="str">
            <v>ExportKohlsBig One SolidUSAWash30x30L</v>
          </cell>
          <cell r="AC434">
            <v>27509.481176666854</v>
          </cell>
        </row>
        <row r="435">
          <cell r="AB435" t="str">
            <v>ExportKohlsBig One SolidUSAWash30x30M</v>
          </cell>
          <cell r="AC435">
            <v>11003.79247066674</v>
          </cell>
        </row>
        <row r="436">
          <cell r="AB436" t="str">
            <v>ExportKohlsBig One SolidUSAWash30x30D</v>
          </cell>
          <cell r="AC436">
            <v>16505.688706000114</v>
          </cell>
        </row>
        <row r="437">
          <cell r="AB437" t="str">
            <v>ExportIst New Buyer00Bath76x137L</v>
          </cell>
          <cell r="AC437">
            <v>150051.71550909191</v>
          </cell>
        </row>
        <row r="438">
          <cell r="AB438" t="str">
            <v>ExportIst New Buyer00Bath76x137M</v>
          </cell>
          <cell r="AC438">
            <v>60020.686203636767</v>
          </cell>
        </row>
        <row r="439">
          <cell r="AB439" t="str">
            <v>ExportIst New Buyer00Bath76x137D</v>
          </cell>
          <cell r="AC439">
            <v>90031.029305455158</v>
          </cell>
        </row>
        <row r="440">
          <cell r="AB440" t="str">
            <v>ExportIst New Buyer00Hand41x76L</v>
          </cell>
          <cell r="AC440">
            <v>8336.2064171717739</v>
          </cell>
        </row>
        <row r="441">
          <cell r="AB441" t="str">
            <v>ExportIst New Buyer00Hand41x76M</v>
          </cell>
          <cell r="AC441">
            <v>3334.4825668687095</v>
          </cell>
        </row>
        <row r="442">
          <cell r="AB442" t="str">
            <v>ExportIst New Buyer00Hand41x76D</v>
          </cell>
          <cell r="AC442">
            <v>5001.723850303064</v>
          </cell>
        </row>
        <row r="443">
          <cell r="AB443" t="str">
            <v>ExportIst New Buyer00Wash33x33L</v>
          </cell>
          <cell r="AC443">
            <v>8336.2064171717739</v>
          </cell>
        </row>
        <row r="444">
          <cell r="AB444" t="str">
            <v>ExportIst New Buyer00Wash33x33M</v>
          </cell>
          <cell r="AC444">
            <v>3334.4825668687095</v>
          </cell>
        </row>
        <row r="445">
          <cell r="AB445" t="str">
            <v>ExportIst New Buyer00Wash33x33D</v>
          </cell>
          <cell r="AC445">
            <v>5001.723850303064</v>
          </cell>
        </row>
        <row r="446">
          <cell r="AB446" t="str">
            <v>Export2nd New Buyer00Bath76x137L</v>
          </cell>
          <cell r="AC446">
            <v>150051.71550909191</v>
          </cell>
        </row>
        <row r="447">
          <cell r="AB447" t="str">
            <v>Export2nd New Buyer00Bath76x137M</v>
          </cell>
          <cell r="AC447">
            <v>60020.686203636767</v>
          </cell>
        </row>
        <row r="448">
          <cell r="AB448" t="str">
            <v>Export2nd New Buyer00Bath76x137D</v>
          </cell>
          <cell r="AC448">
            <v>90031.029305455158</v>
          </cell>
        </row>
        <row r="449">
          <cell r="AB449" t="str">
            <v>Export2nd New Buyer00Hand41x76L</v>
          </cell>
          <cell r="AC449">
            <v>8336.2064171717739</v>
          </cell>
        </row>
        <row r="450">
          <cell r="AB450" t="str">
            <v>Export2nd New Buyer00Hand41x76M</v>
          </cell>
          <cell r="AC450">
            <v>3334.4825668687095</v>
          </cell>
        </row>
        <row r="451">
          <cell r="AB451" t="str">
            <v>Export2nd New Buyer00Hand41x76D</v>
          </cell>
          <cell r="AC451">
            <v>5001.723850303064</v>
          </cell>
        </row>
        <row r="452">
          <cell r="AB452" t="str">
            <v>Export2nd New Buyer00Wash33x33L</v>
          </cell>
          <cell r="AC452">
            <v>8336.2064171717739</v>
          </cell>
        </row>
        <row r="453">
          <cell r="AB453" t="str">
            <v>Export2nd New Buyer00Wash33x33M</v>
          </cell>
          <cell r="AC453">
            <v>3334.4825668687095</v>
          </cell>
        </row>
        <row r="454">
          <cell r="AB454" t="str">
            <v>Export2nd New Buyer00Wash33x33D</v>
          </cell>
          <cell r="AC454">
            <v>5001.723850303064</v>
          </cell>
        </row>
        <row r="455">
          <cell r="AB455" t="str">
            <v>Export3rd New Buyer00Bath0x0L</v>
          </cell>
          <cell r="AC455">
            <v>0</v>
          </cell>
        </row>
        <row r="456">
          <cell r="AB456" t="str">
            <v>Export3rd New Buyer00Bath0x0M</v>
          </cell>
          <cell r="AC456">
            <v>0</v>
          </cell>
        </row>
        <row r="457">
          <cell r="AB457" t="str">
            <v>Export3rd New Buyer00Bath0x0D</v>
          </cell>
          <cell r="AC457">
            <v>0</v>
          </cell>
        </row>
        <row r="458">
          <cell r="AB458">
            <v>0</v>
          </cell>
          <cell r="AC458">
            <v>0</v>
          </cell>
        </row>
        <row r="459">
          <cell r="AB459">
            <v>0</v>
          </cell>
          <cell r="AC459">
            <v>0</v>
          </cell>
        </row>
        <row r="460">
          <cell r="AB460" t="str">
            <v>DomesticWIL-VapiKohls Sonama0Bath76x147L</v>
          </cell>
          <cell r="AC460">
            <v>0</v>
          </cell>
        </row>
        <row r="461">
          <cell r="AB461" t="str">
            <v>DomesticWIL-VapiKohls Sonama0Hand41x76M</v>
          </cell>
          <cell r="AC461">
            <v>0</v>
          </cell>
        </row>
        <row r="462">
          <cell r="AB462" t="str">
            <v>DomesticWIL-VapiKohls Sonama0Wash33x33D</v>
          </cell>
          <cell r="AC462">
            <v>0</v>
          </cell>
        </row>
        <row r="463">
          <cell r="AB463" t="str">
            <v>DomesticZucchiBathrobe0Bathrobe285x100M</v>
          </cell>
          <cell r="AC463">
            <v>114233.50253807107</v>
          </cell>
        </row>
        <row r="464">
          <cell r="AB464" t="str">
            <v>DomesticWIL-VapiTarget Solid0Bath76x147M</v>
          </cell>
          <cell r="AC464">
            <v>108034.36548223351</v>
          </cell>
        </row>
        <row r="465">
          <cell r="AB465">
            <v>0</v>
          </cell>
          <cell r="AC465">
            <v>0</v>
          </cell>
        </row>
        <row r="466">
          <cell r="AB466">
            <v>0</v>
          </cell>
          <cell r="AC466">
            <v>0</v>
          </cell>
        </row>
        <row r="467">
          <cell r="AB467">
            <v>0</v>
          </cell>
          <cell r="AC467">
            <v>0</v>
          </cell>
        </row>
        <row r="468">
          <cell r="AB468">
            <v>0</v>
          </cell>
          <cell r="AC468">
            <v>0</v>
          </cell>
        </row>
        <row r="469">
          <cell r="AB469">
            <v>0</v>
          </cell>
          <cell r="AC469">
            <v>0</v>
          </cell>
        </row>
        <row r="470">
          <cell r="AB470">
            <v>0</v>
          </cell>
          <cell r="AC470">
            <v>3440043.5450486103</v>
          </cell>
        </row>
      </sheetData>
      <sheetData sheetId="3" refreshError="1"/>
      <sheetData sheetId="4"/>
      <sheetData sheetId="5" refreshError="1">
        <row r="4">
          <cell r="K4" t="str">
            <v>Key -3</v>
          </cell>
          <cell r="L4" t="str">
            <v>Key -2</v>
          </cell>
          <cell r="M4" t="str">
            <v>FRC</v>
          </cell>
          <cell r="N4" t="str">
            <v>Wt Loss</v>
          </cell>
          <cell r="O4" t="str">
            <v>Sizing</v>
          </cell>
          <cell r="P4" t="str">
            <v>Other Loss</v>
          </cell>
          <cell r="Q4" t="str">
            <v>Total Loss</v>
          </cell>
          <cell r="R4" t="str">
            <v>Grey Yield</v>
          </cell>
        </row>
        <row r="5">
          <cell r="K5" t="str">
            <v>ExportTargetWaverlyUSABath76x142L</v>
          </cell>
          <cell r="M5">
            <v>2.5000000000000001E-3</v>
          </cell>
          <cell r="N5">
            <v>6.5000000000000002E-2</v>
          </cell>
          <cell r="O5">
            <v>1.4999999999999999E-2</v>
          </cell>
          <cell r="Q5">
            <v>8.2500000000000004E-2</v>
          </cell>
          <cell r="R5">
            <v>0.91749999999999998</v>
          </cell>
        </row>
        <row r="6">
          <cell r="K6" t="str">
            <v>ExportTargetWaverlyUSABath76x142M</v>
          </cell>
          <cell r="M6">
            <v>2.5000000000000001E-3</v>
          </cell>
          <cell r="N6">
            <v>6.5000000000000002E-2</v>
          </cell>
          <cell r="O6">
            <v>1.4999999999999999E-2</v>
          </cell>
          <cell r="Q6">
            <v>8.2500000000000004E-2</v>
          </cell>
          <cell r="R6">
            <v>0.91749999999999998</v>
          </cell>
        </row>
        <row r="7">
          <cell r="K7" t="str">
            <v>ExportTargetWaverlyUSABath76x142D</v>
          </cell>
          <cell r="M7">
            <v>2.5000000000000001E-3</v>
          </cell>
          <cell r="N7">
            <v>6.5000000000000002E-2</v>
          </cell>
          <cell r="O7">
            <v>1.4999999999999999E-2</v>
          </cell>
          <cell r="Q7">
            <v>8.2500000000000004E-2</v>
          </cell>
          <cell r="R7">
            <v>0.91749999999999998</v>
          </cell>
        </row>
        <row r="8">
          <cell r="K8" t="str">
            <v>ExportTargetWaverlyUSAHand41x76L</v>
          </cell>
          <cell r="M8">
            <v>2.5000000000000001E-3</v>
          </cell>
          <cell r="N8">
            <v>6.5000000000000002E-2</v>
          </cell>
          <cell r="O8">
            <v>1.4999999999999999E-2</v>
          </cell>
          <cell r="Q8">
            <v>8.2500000000000004E-2</v>
          </cell>
          <cell r="R8">
            <v>0.91749999999999998</v>
          </cell>
        </row>
        <row r="9">
          <cell r="K9" t="str">
            <v>ExportTargetWaverlyUSAHand41x76M</v>
          </cell>
          <cell r="M9">
            <v>2.5000000000000001E-3</v>
          </cell>
          <cell r="N9">
            <v>6.5000000000000002E-2</v>
          </cell>
          <cell r="O9">
            <v>1.4999999999999999E-2</v>
          </cell>
          <cell r="Q9">
            <v>8.2500000000000004E-2</v>
          </cell>
          <cell r="R9">
            <v>0.91749999999999998</v>
          </cell>
        </row>
        <row r="10">
          <cell r="K10" t="str">
            <v>ExportTargetWaverlyUSAHand41x76D</v>
          </cell>
          <cell r="M10">
            <v>2.5000000000000001E-3</v>
          </cell>
          <cell r="N10">
            <v>6.5000000000000002E-2</v>
          </cell>
          <cell r="O10">
            <v>1.4999999999999999E-2</v>
          </cell>
          <cell r="Q10">
            <v>8.2500000000000004E-2</v>
          </cell>
          <cell r="R10">
            <v>0.91749999999999998</v>
          </cell>
        </row>
        <row r="11">
          <cell r="K11" t="str">
            <v>ExportTargetWaverlyUSAWash30x30L</v>
          </cell>
          <cell r="M11">
            <v>2.5000000000000001E-3</v>
          </cell>
          <cell r="N11">
            <v>6.5000000000000002E-2</v>
          </cell>
          <cell r="O11">
            <v>1.4999999999999999E-2</v>
          </cell>
          <cell r="Q11">
            <v>8.2500000000000004E-2</v>
          </cell>
          <cell r="R11">
            <v>0.91749999999999998</v>
          </cell>
        </row>
        <row r="12">
          <cell r="K12" t="str">
            <v>ExportTargetWaverlyUSAWash30x30M</v>
          </cell>
          <cell r="M12">
            <v>2.5000000000000001E-3</v>
          </cell>
          <cell r="N12">
            <v>6.5000000000000002E-2</v>
          </cell>
          <cell r="O12">
            <v>1.4999999999999999E-2</v>
          </cell>
          <cell r="Q12">
            <v>8.2500000000000004E-2</v>
          </cell>
          <cell r="R12">
            <v>0.91749999999999998</v>
          </cell>
        </row>
        <row r="13">
          <cell r="K13" t="str">
            <v>ExportTargetWaverlyUSAWash30x30D</v>
          </cell>
          <cell r="M13">
            <v>2.5000000000000001E-3</v>
          </cell>
          <cell r="N13">
            <v>6.5000000000000002E-2</v>
          </cell>
          <cell r="O13">
            <v>1.4999999999999999E-2</v>
          </cell>
          <cell r="Q13">
            <v>8.2500000000000004E-2</v>
          </cell>
          <cell r="R13">
            <v>0.91749999999999998</v>
          </cell>
        </row>
        <row r="14">
          <cell r="K14" t="str">
            <v>ExportWalmartHome TrendsUSABath76x132L</v>
          </cell>
          <cell r="M14">
            <v>2.5000000000000001E-3</v>
          </cell>
          <cell r="N14">
            <v>6.5000000000000002E-2</v>
          </cell>
          <cell r="O14">
            <v>1.4999999999999999E-2</v>
          </cell>
          <cell r="Q14">
            <v>8.2500000000000004E-2</v>
          </cell>
          <cell r="R14">
            <v>0.91749999999999998</v>
          </cell>
        </row>
        <row r="15">
          <cell r="K15" t="str">
            <v>ExportWalmartHome TrendsUSABath76x132M</v>
          </cell>
          <cell r="M15">
            <v>2.5000000000000001E-3</v>
          </cell>
          <cell r="N15">
            <v>6.5000000000000002E-2</v>
          </cell>
          <cell r="O15">
            <v>1.4999999999999999E-2</v>
          </cell>
          <cell r="Q15">
            <v>8.2500000000000004E-2</v>
          </cell>
          <cell r="R15">
            <v>0.91749999999999998</v>
          </cell>
        </row>
        <row r="16">
          <cell r="K16" t="str">
            <v>ExportWalmartHome TrendsUSABath76x132D</v>
          </cell>
          <cell r="M16">
            <v>2.5000000000000001E-3</v>
          </cell>
          <cell r="N16">
            <v>6.5000000000000002E-2</v>
          </cell>
          <cell r="O16">
            <v>1.4999999999999999E-2</v>
          </cell>
          <cell r="Q16">
            <v>8.2500000000000004E-2</v>
          </cell>
          <cell r="R16">
            <v>0.91749999999999998</v>
          </cell>
        </row>
        <row r="17">
          <cell r="K17" t="str">
            <v>ExportWalmartHome TrendsUSAHand41x69L</v>
          </cell>
          <cell r="M17">
            <v>2.5000000000000001E-3</v>
          </cell>
          <cell r="N17">
            <v>6.5000000000000002E-2</v>
          </cell>
          <cell r="O17">
            <v>1.4999999999999999E-2</v>
          </cell>
          <cell r="Q17">
            <v>8.2500000000000004E-2</v>
          </cell>
          <cell r="R17">
            <v>0.91749999999999998</v>
          </cell>
        </row>
        <row r="18">
          <cell r="K18" t="str">
            <v>ExportWalmartHome TrendsUSAHand41x69M</v>
          </cell>
          <cell r="M18">
            <v>2.5000000000000001E-3</v>
          </cell>
          <cell r="N18">
            <v>6.5000000000000002E-2</v>
          </cell>
          <cell r="O18">
            <v>1.4999999999999999E-2</v>
          </cell>
          <cell r="Q18">
            <v>8.2500000000000004E-2</v>
          </cell>
          <cell r="R18">
            <v>0.91749999999999998</v>
          </cell>
        </row>
        <row r="19">
          <cell r="K19" t="str">
            <v>ExportWalmartHome TrendsUSAHand41x69D</v>
          </cell>
          <cell r="M19">
            <v>2.5000000000000001E-3</v>
          </cell>
          <cell r="N19">
            <v>6.5000000000000002E-2</v>
          </cell>
          <cell r="O19">
            <v>1.4999999999999999E-2</v>
          </cell>
          <cell r="Q19">
            <v>8.2500000000000004E-2</v>
          </cell>
          <cell r="R19">
            <v>0.91749999999999998</v>
          </cell>
        </row>
        <row r="20">
          <cell r="K20" t="str">
            <v>ExportWalmartHome TrendsUSAWash33x33L</v>
          </cell>
          <cell r="M20">
            <v>2.5000000000000001E-3</v>
          </cell>
          <cell r="N20">
            <v>6.5000000000000002E-2</v>
          </cell>
          <cell r="O20">
            <v>1.4999999999999999E-2</v>
          </cell>
          <cell r="Q20">
            <v>8.2500000000000004E-2</v>
          </cell>
          <cell r="R20">
            <v>0.91749999999999998</v>
          </cell>
        </row>
        <row r="21">
          <cell r="K21" t="str">
            <v>ExportWalmartHome TrendsUSAWash33x33M</v>
          </cell>
          <cell r="M21">
            <v>2.5000000000000001E-3</v>
          </cell>
          <cell r="N21">
            <v>6.5000000000000002E-2</v>
          </cell>
          <cell r="O21">
            <v>1.4999999999999999E-2</v>
          </cell>
          <cell r="Q21">
            <v>8.2500000000000004E-2</v>
          </cell>
          <cell r="R21">
            <v>0.91749999999999998</v>
          </cell>
        </row>
        <row r="22">
          <cell r="K22" t="str">
            <v>ExportWalmartHome TrendsUSAWash33x33D</v>
          </cell>
          <cell r="M22">
            <v>2.5000000000000001E-3</v>
          </cell>
          <cell r="N22">
            <v>6.5000000000000002E-2</v>
          </cell>
          <cell r="O22">
            <v>1.4999999999999999E-2</v>
          </cell>
          <cell r="Q22">
            <v>8.2500000000000004E-2</v>
          </cell>
          <cell r="R22">
            <v>0.91749999999999998</v>
          </cell>
        </row>
        <row r="23">
          <cell r="K23" t="str">
            <v>ExportMill WorkingCannon LandmarkUSABath76x137L</v>
          </cell>
          <cell r="M23">
            <v>2.5000000000000001E-3</v>
          </cell>
          <cell r="N23">
            <v>6.5000000000000002E-2</v>
          </cell>
          <cell r="O23">
            <v>1.4999999999999999E-2</v>
          </cell>
          <cell r="Q23">
            <v>8.2500000000000004E-2</v>
          </cell>
          <cell r="R23">
            <v>0.91749999999999998</v>
          </cell>
        </row>
        <row r="24">
          <cell r="K24" t="str">
            <v>ExportMill WorkingCannon LandmarkUSABath76x137M</v>
          </cell>
          <cell r="M24">
            <v>2.5000000000000001E-3</v>
          </cell>
          <cell r="N24">
            <v>6.5000000000000002E-2</v>
          </cell>
          <cell r="O24">
            <v>1.4999999999999999E-2</v>
          </cell>
          <cell r="Q24">
            <v>8.2500000000000004E-2</v>
          </cell>
          <cell r="R24">
            <v>0.91749999999999998</v>
          </cell>
        </row>
        <row r="25">
          <cell r="K25" t="str">
            <v>ExportMill WorkingCannon LandmarkUSABath76x137D</v>
          </cell>
          <cell r="M25">
            <v>2.5000000000000001E-3</v>
          </cell>
          <cell r="N25">
            <v>6.5000000000000002E-2</v>
          </cell>
          <cell r="O25">
            <v>1.4999999999999999E-2</v>
          </cell>
          <cell r="Q25">
            <v>8.2500000000000004E-2</v>
          </cell>
          <cell r="R25">
            <v>0.91749999999999998</v>
          </cell>
        </row>
        <row r="26">
          <cell r="K26" t="str">
            <v>ExportMill WorkingCannon LandmarkUSAHand41x76L</v>
          </cell>
          <cell r="M26">
            <v>2.5000000000000001E-3</v>
          </cell>
          <cell r="N26">
            <v>6.5000000000000002E-2</v>
          </cell>
          <cell r="O26">
            <v>1.4999999999999999E-2</v>
          </cell>
          <cell r="Q26">
            <v>8.2500000000000004E-2</v>
          </cell>
          <cell r="R26">
            <v>0.91749999999999998</v>
          </cell>
        </row>
        <row r="27">
          <cell r="K27" t="str">
            <v>ExportMill WorkingCannon LandmarkUSAHand41x76M</v>
          </cell>
          <cell r="M27">
            <v>2.5000000000000001E-3</v>
          </cell>
          <cell r="N27">
            <v>6.5000000000000002E-2</v>
          </cell>
          <cell r="O27">
            <v>1.4999999999999999E-2</v>
          </cell>
          <cell r="Q27">
            <v>8.2500000000000004E-2</v>
          </cell>
          <cell r="R27">
            <v>0.91749999999999998</v>
          </cell>
        </row>
        <row r="28">
          <cell r="K28" t="str">
            <v>ExportMill WorkingCannon LandmarkUSAHand41x76D</v>
          </cell>
          <cell r="M28">
            <v>2.5000000000000001E-3</v>
          </cell>
          <cell r="N28">
            <v>6.5000000000000002E-2</v>
          </cell>
          <cell r="O28">
            <v>1.4999999999999999E-2</v>
          </cell>
          <cell r="Q28">
            <v>8.2500000000000004E-2</v>
          </cell>
          <cell r="R28">
            <v>0.91749999999999998</v>
          </cell>
        </row>
        <row r="29">
          <cell r="K29" t="str">
            <v>ExportMill WorkingCannon LandmarkUSAWash33x33L</v>
          </cell>
          <cell r="M29">
            <v>2.5000000000000001E-3</v>
          </cell>
          <cell r="N29">
            <v>6.5000000000000002E-2</v>
          </cell>
          <cell r="O29">
            <v>1.4999999999999999E-2</v>
          </cell>
          <cell r="Q29">
            <v>8.2500000000000004E-2</v>
          </cell>
          <cell r="R29">
            <v>0.91749999999999998</v>
          </cell>
        </row>
        <row r="30">
          <cell r="K30" t="str">
            <v>ExportMill WorkingCannon LandmarkUSAWash33x33M</v>
          </cell>
          <cell r="M30">
            <v>2.5000000000000001E-3</v>
          </cell>
          <cell r="N30">
            <v>6.5000000000000002E-2</v>
          </cell>
          <cell r="O30">
            <v>1.4999999999999999E-2</v>
          </cell>
          <cell r="Q30">
            <v>8.2500000000000004E-2</v>
          </cell>
          <cell r="R30">
            <v>0.91749999999999998</v>
          </cell>
        </row>
        <row r="31">
          <cell r="K31" t="str">
            <v>ExportMill WorkingCannon LandmarkUSAWash33x33D</v>
          </cell>
          <cell r="M31">
            <v>2.5000000000000001E-3</v>
          </cell>
          <cell r="N31">
            <v>6.5000000000000002E-2</v>
          </cell>
          <cell r="O31">
            <v>1.4999999999999999E-2</v>
          </cell>
          <cell r="Q31">
            <v>8.2500000000000004E-2</v>
          </cell>
          <cell r="R31">
            <v>0.91749999999999998</v>
          </cell>
        </row>
        <row r="32">
          <cell r="K32" t="str">
            <v>ExportMill WorkingCannon MilestoneUSABath76x137L</v>
          </cell>
          <cell r="M32">
            <v>2.5000000000000001E-3</v>
          </cell>
          <cell r="N32">
            <v>6.5000000000000002E-2</v>
          </cell>
          <cell r="O32">
            <v>1.4999999999999999E-2</v>
          </cell>
          <cell r="Q32">
            <v>8.2500000000000004E-2</v>
          </cell>
          <cell r="R32">
            <v>0.91749999999999998</v>
          </cell>
        </row>
        <row r="33">
          <cell r="K33" t="str">
            <v>ExportMill WorkingCannon MilestoneUSABath76x137M</v>
          </cell>
          <cell r="M33">
            <v>2.5000000000000001E-3</v>
          </cell>
          <cell r="N33">
            <v>6.5000000000000002E-2</v>
          </cell>
          <cell r="O33">
            <v>1.4999999999999999E-2</v>
          </cell>
          <cell r="Q33">
            <v>8.2500000000000004E-2</v>
          </cell>
          <cell r="R33">
            <v>0.91749999999999998</v>
          </cell>
        </row>
        <row r="34">
          <cell r="K34" t="str">
            <v>ExportMill WorkingCannon MilestoneUSABath76x137D</v>
          </cell>
          <cell r="M34">
            <v>2.5000000000000001E-3</v>
          </cell>
          <cell r="N34">
            <v>6.5000000000000002E-2</v>
          </cell>
          <cell r="O34">
            <v>1.4999999999999999E-2</v>
          </cell>
          <cell r="Q34">
            <v>8.2500000000000004E-2</v>
          </cell>
          <cell r="R34">
            <v>0.91749999999999998</v>
          </cell>
        </row>
        <row r="35">
          <cell r="K35" t="str">
            <v>ExportMill WorkingCannon MilestoneUSAHand41x76L</v>
          </cell>
          <cell r="M35">
            <v>2.5000000000000001E-3</v>
          </cell>
          <cell r="N35">
            <v>6.5000000000000002E-2</v>
          </cell>
          <cell r="O35">
            <v>1.4999999999999999E-2</v>
          </cell>
          <cell r="Q35">
            <v>8.2500000000000004E-2</v>
          </cell>
          <cell r="R35">
            <v>0.91749999999999998</v>
          </cell>
        </row>
        <row r="36">
          <cell r="K36" t="str">
            <v>ExportMill WorkingCannon MilestoneUSAHand41x76M</v>
          </cell>
          <cell r="M36">
            <v>2.5000000000000001E-3</v>
          </cell>
          <cell r="N36">
            <v>6.5000000000000002E-2</v>
          </cell>
          <cell r="O36">
            <v>1.4999999999999999E-2</v>
          </cell>
          <cell r="Q36">
            <v>8.2500000000000004E-2</v>
          </cell>
          <cell r="R36">
            <v>0.91749999999999998</v>
          </cell>
        </row>
        <row r="37">
          <cell r="K37" t="str">
            <v>ExportMill WorkingCannon MilestoneUSAHand41x76D</v>
          </cell>
          <cell r="M37">
            <v>2.5000000000000001E-3</v>
          </cell>
          <cell r="N37">
            <v>6.5000000000000002E-2</v>
          </cell>
          <cell r="O37">
            <v>1.4999999999999999E-2</v>
          </cell>
          <cell r="Q37">
            <v>8.2500000000000004E-2</v>
          </cell>
          <cell r="R37">
            <v>0.91749999999999998</v>
          </cell>
        </row>
        <row r="38">
          <cell r="K38" t="str">
            <v>ExportMill WorkingCannon MilestoneUSAWash33x33L</v>
          </cell>
          <cell r="M38">
            <v>2.5000000000000001E-3</v>
          </cell>
          <cell r="N38">
            <v>6.5000000000000002E-2</v>
          </cell>
          <cell r="O38">
            <v>1.4999999999999999E-2</v>
          </cell>
          <cell r="Q38">
            <v>8.2500000000000004E-2</v>
          </cell>
          <cell r="R38">
            <v>0.91749999999999998</v>
          </cell>
        </row>
        <row r="39">
          <cell r="K39" t="str">
            <v>ExportMill WorkingCannon MilestoneUSAWash33x33M</v>
          </cell>
          <cell r="M39">
            <v>2.5000000000000001E-3</v>
          </cell>
          <cell r="N39">
            <v>6.5000000000000002E-2</v>
          </cell>
          <cell r="O39">
            <v>1.4999999999999999E-2</v>
          </cell>
          <cell r="Q39">
            <v>8.2500000000000004E-2</v>
          </cell>
          <cell r="R39">
            <v>0.91749999999999998</v>
          </cell>
        </row>
        <row r="40">
          <cell r="K40" t="str">
            <v>ExportMill WorkingCannon MilestoneUSAWash33x33D</v>
          </cell>
          <cell r="M40">
            <v>2.5000000000000001E-3</v>
          </cell>
          <cell r="N40">
            <v>6.5000000000000002E-2</v>
          </cell>
          <cell r="O40">
            <v>1.4999999999999999E-2</v>
          </cell>
          <cell r="Q40">
            <v>8.2500000000000004E-2</v>
          </cell>
          <cell r="R40">
            <v>0.91749999999999998</v>
          </cell>
        </row>
        <row r="41">
          <cell r="K41" t="str">
            <v>ExportWelspun USAEsplamaUSABath76x137L</v>
          </cell>
          <cell r="M41">
            <v>2.5000000000000001E-3</v>
          </cell>
          <cell r="N41">
            <v>6.5000000000000002E-2</v>
          </cell>
          <cell r="O41">
            <v>1.4999999999999999E-2</v>
          </cell>
          <cell r="Q41">
            <v>8.2500000000000004E-2</v>
          </cell>
          <cell r="R41">
            <v>0.91749999999999998</v>
          </cell>
        </row>
        <row r="42">
          <cell r="K42" t="str">
            <v>ExportWelspun USAEsplamaUSABath76x137M</v>
          </cell>
          <cell r="M42">
            <v>2.5000000000000001E-3</v>
          </cell>
          <cell r="N42">
            <v>6.5000000000000002E-2</v>
          </cell>
          <cell r="O42">
            <v>1.4999999999999999E-2</v>
          </cell>
          <cell r="Q42">
            <v>8.2500000000000004E-2</v>
          </cell>
          <cell r="R42">
            <v>0.91749999999999998</v>
          </cell>
        </row>
        <row r="43">
          <cell r="K43" t="str">
            <v>ExportWelspun USAEsplamaUSABath76x137D</v>
          </cell>
          <cell r="M43">
            <v>2.5000000000000001E-3</v>
          </cell>
          <cell r="N43">
            <v>6.5000000000000002E-2</v>
          </cell>
          <cell r="O43">
            <v>1.4999999999999999E-2</v>
          </cell>
          <cell r="Q43">
            <v>8.2500000000000004E-2</v>
          </cell>
          <cell r="R43">
            <v>0.91749999999999998</v>
          </cell>
        </row>
        <row r="44">
          <cell r="K44" t="str">
            <v>ExportWelspun USAEsplamaUSAHand41x71L</v>
          </cell>
          <cell r="M44">
            <v>2.5000000000000001E-3</v>
          </cell>
          <cell r="N44">
            <v>6.5000000000000002E-2</v>
          </cell>
          <cell r="O44">
            <v>1.4999999999999999E-2</v>
          </cell>
          <cell r="Q44">
            <v>8.2500000000000004E-2</v>
          </cell>
          <cell r="R44">
            <v>0.91749999999999998</v>
          </cell>
        </row>
        <row r="45">
          <cell r="K45" t="str">
            <v>ExportWelspun USAEsplamaUSAHand41x71M</v>
          </cell>
          <cell r="M45">
            <v>2.5000000000000001E-3</v>
          </cell>
          <cell r="N45">
            <v>6.5000000000000002E-2</v>
          </cell>
          <cell r="O45">
            <v>1.4999999999999999E-2</v>
          </cell>
          <cell r="Q45">
            <v>8.2500000000000004E-2</v>
          </cell>
          <cell r="R45">
            <v>0.91749999999999998</v>
          </cell>
        </row>
        <row r="46">
          <cell r="K46" t="str">
            <v>ExportWelspun USAEsplamaUSAHand41x71D</v>
          </cell>
          <cell r="M46">
            <v>2.5000000000000001E-3</v>
          </cell>
          <cell r="N46">
            <v>6.5000000000000002E-2</v>
          </cell>
          <cell r="O46">
            <v>1.4999999999999999E-2</v>
          </cell>
          <cell r="Q46">
            <v>8.2500000000000004E-2</v>
          </cell>
          <cell r="R46">
            <v>0.91749999999999998</v>
          </cell>
        </row>
        <row r="47">
          <cell r="K47" t="str">
            <v>ExportWelspun USAEsplamaUSAWash33x33L</v>
          </cell>
          <cell r="M47">
            <v>2.5000000000000001E-3</v>
          </cell>
          <cell r="N47">
            <v>6.5000000000000002E-2</v>
          </cell>
          <cell r="O47">
            <v>1.4999999999999999E-2</v>
          </cell>
          <cell r="Q47">
            <v>8.2500000000000004E-2</v>
          </cell>
          <cell r="R47">
            <v>0.91749999999999998</v>
          </cell>
        </row>
        <row r="48">
          <cell r="K48" t="str">
            <v>ExportWelspun USAEsplamaUSAWash33x33M</v>
          </cell>
          <cell r="M48">
            <v>2.5000000000000001E-3</v>
          </cell>
          <cell r="N48">
            <v>6.5000000000000002E-2</v>
          </cell>
          <cell r="O48">
            <v>1.4999999999999999E-2</v>
          </cell>
          <cell r="Q48">
            <v>8.2500000000000004E-2</v>
          </cell>
          <cell r="R48">
            <v>0.91749999999999998</v>
          </cell>
        </row>
        <row r="49">
          <cell r="K49" t="str">
            <v>ExportWelspun USAEsplamaUSAWash33x33D</v>
          </cell>
          <cell r="M49">
            <v>2.5000000000000001E-3</v>
          </cell>
          <cell r="N49">
            <v>6.5000000000000002E-2</v>
          </cell>
          <cell r="O49">
            <v>1.4999999999999999E-2</v>
          </cell>
          <cell r="Q49">
            <v>8.2500000000000004E-2</v>
          </cell>
          <cell r="R49">
            <v>0.91749999999999998</v>
          </cell>
        </row>
        <row r="50">
          <cell r="K50" t="str">
            <v>ExportLNTManorUSABath76x147L</v>
          </cell>
          <cell r="M50">
            <v>2.5000000000000001E-3</v>
          </cell>
          <cell r="N50">
            <v>6.5000000000000002E-2</v>
          </cell>
          <cell r="O50">
            <v>1.4999999999999999E-2</v>
          </cell>
          <cell r="Q50">
            <v>8.2500000000000004E-2</v>
          </cell>
          <cell r="R50">
            <v>0.91749999999999998</v>
          </cell>
        </row>
        <row r="51">
          <cell r="K51" t="str">
            <v>ExportLNTManorUSABath76x147M</v>
          </cell>
          <cell r="M51">
            <v>2.5000000000000001E-3</v>
          </cell>
          <cell r="N51">
            <v>6.5000000000000002E-2</v>
          </cell>
          <cell r="O51">
            <v>1.4999999999999999E-2</v>
          </cell>
          <cell r="Q51">
            <v>8.2500000000000004E-2</v>
          </cell>
          <cell r="R51">
            <v>0.91749999999999998</v>
          </cell>
        </row>
        <row r="52">
          <cell r="K52" t="str">
            <v>ExportLNTManorUSABath76x147D</v>
          </cell>
          <cell r="M52">
            <v>2.5000000000000001E-3</v>
          </cell>
          <cell r="N52">
            <v>6.5000000000000002E-2</v>
          </cell>
          <cell r="O52">
            <v>1.4999999999999999E-2</v>
          </cell>
          <cell r="Q52">
            <v>8.2500000000000004E-2</v>
          </cell>
          <cell r="R52">
            <v>0.91749999999999998</v>
          </cell>
        </row>
        <row r="53">
          <cell r="K53" t="str">
            <v>ExportLNTManorUSAHand51x76L</v>
          </cell>
          <cell r="M53">
            <v>2.5000000000000001E-3</v>
          </cell>
          <cell r="N53">
            <v>6.5000000000000002E-2</v>
          </cell>
          <cell r="O53">
            <v>1.4999999999999999E-2</v>
          </cell>
          <cell r="Q53">
            <v>8.2500000000000004E-2</v>
          </cell>
          <cell r="R53">
            <v>0.91749999999999998</v>
          </cell>
        </row>
        <row r="54">
          <cell r="K54" t="str">
            <v>ExportLNTManorUSAHand51x76M</v>
          </cell>
          <cell r="M54">
            <v>2.5000000000000001E-3</v>
          </cell>
          <cell r="N54">
            <v>6.5000000000000002E-2</v>
          </cell>
          <cell r="O54">
            <v>1.4999999999999999E-2</v>
          </cell>
          <cell r="Q54">
            <v>8.2500000000000004E-2</v>
          </cell>
          <cell r="R54">
            <v>0.91749999999999998</v>
          </cell>
        </row>
        <row r="55">
          <cell r="K55" t="str">
            <v>ExportLNTManorUSAHand51x76D</v>
          </cell>
          <cell r="M55">
            <v>2.5000000000000001E-3</v>
          </cell>
          <cell r="N55">
            <v>6.5000000000000002E-2</v>
          </cell>
          <cell r="O55">
            <v>1.4999999999999999E-2</v>
          </cell>
          <cell r="Q55">
            <v>8.2500000000000004E-2</v>
          </cell>
          <cell r="R55">
            <v>0.91749999999999998</v>
          </cell>
        </row>
        <row r="56">
          <cell r="K56" t="str">
            <v>ExportLNTManorUSAWash33x33L</v>
          </cell>
          <cell r="M56">
            <v>2.5000000000000001E-3</v>
          </cell>
          <cell r="N56">
            <v>6.5000000000000002E-2</v>
          </cell>
          <cell r="O56">
            <v>1.4999999999999999E-2</v>
          </cell>
          <cell r="Q56">
            <v>8.2500000000000004E-2</v>
          </cell>
          <cell r="R56">
            <v>0.91749999999999998</v>
          </cell>
        </row>
        <row r="57">
          <cell r="K57" t="str">
            <v>ExportLNTManorUSAWash33x33M</v>
          </cell>
          <cell r="M57">
            <v>2.5000000000000001E-3</v>
          </cell>
          <cell r="N57">
            <v>6.5000000000000002E-2</v>
          </cell>
          <cell r="O57">
            <v>1.4999999999999999E-2</v>
          </cell>
          <cell r="Q57">
            <v>8.2500000000000004E-2</v>
          </cell>
          <cell r="R57">
            <v>0.91749999999999998</v>
          </cell>
        </row>
        <row r="58">
          <cell r="K58" t="str">
            <v>ExportLNTManorUSAWash33x33D</v>
          </cell>
          <cell r="M58">
            <v>2.5000000000000001E-3</v>
          </cell>
          <cell r="N58">
            <v>6.5000000000000002E-2</v>
          </cell>
          <cell r="O58">
            <v>1.4999999999999999E-2</v>
          </cell>
          <cell r="Q58">
            <v>8.2500000000000004E-2</v>
          </cell>
          <cell r="R58">
            <v>0.91749999999999998</v>
          </cell>
        </row>
        <row r="59">
          <cell r="K59" t="str">
            <v>ExportLNTNewUSABath76x147L</v>
          </cell>
          <cell r="M59">
            <v>2.5000000000000001E-3</v>
          </cell>
          <cell r="N59">
            <v>6.5000000000000002E-2</v>
          </cell>
          <cell r="O59">
            <v>1.4999999999999999E-2</v>
          </cell>
          <cell r="Q59">
            <v>8.2500000000000004E-2</v>
          </cell>
          <cell r="R59">
            <v>0.91749999999999998</v>
          </cell>
        </row>
        <row r="60">
          <cell r="K60" t="str">
            <v>ExportLNTNewUSABath76x147M</v>
          </cell>
          <cell r="M60">
            <v>2.5000000000000001E-3</v>
          </cell>
          <cell r="N60">
            <v>6.5000000000000002E-2</v>
          </cell>
          <cell r="O60">
            <v>1.4999999999999999E-2</v>
          </cell>
          <cell r="Q60">
            <v>8.2500000000000004E-2</v>
          </cell>
          <cell r="R60">
            <v>0.91749999999999998</v>
          </cell>
        </row>
        <row r="61">
          <cell r="K61" t="str">
            <v>ExportLNTNewUSABath76x147D</v>
          </cell>
          <cell r="M61">
            <v>2.5000000000000001E-3</v>
          </cell>
          <cell r="N61">
            <v>6.5000000000000002E-2</v>
          </cell>
          <cell r="O61">
            <v>1.4999999999999999E-2</v>
          </cell>
          <cell r="Q61">
            <v>8.2500000000000004E-2</v>
          </cell>
          <cell r="R61">
            <v>0.91749999999999998</v>
          </cell>
        </row>
        <row r="62">
          <cell r="K62" t="str">
            <v>ExportLNTNewUSAHand51x76L</v>
          </cell>
          <cell r="M62">
            <v>2.5000000000000001E-3</v>
          </cell>
          <cell r="N62">
            <v>6.5000000000000002E-2</v>
          </cell>
          <cell r="O62">
            <v>1.4999999999999999E-2</v>
          </cell>
          <cell r="Q62">
            <v>8.2500000000000004E-2</v>
          </cell>
          <cell r="R62">
            <v>0.91749999999999998</v>
          </cell>
        </row>
        <row r="63">
          <cell r="K63" t="str">
            <v>ExportLNTNewUSAHand51x76M</v>
          </cell>
          <cell r="M63">
            <v>2.5000000000000001E-3</v>
          </cell>
          <cell r="N63">
            <v>6.5000000000000002E-2</v>
          </cell>
          <cell r="O63">
            <v>1.4999999999999999E-2</v>
          </cell>
          <cell r="Q63">
            <v>8.2500000000000004E-2</v>
          </cell>
          <cell r="R63">
            <v>0.91749999999999998</v>
          </cell>
        </row>
        <row r="64">
          <cell r="K64" t="str">
            <v>ExportLNTNewUSAHand51x76D</v>
          </cell>
          <cell r="M64">
            <v>2.5000000000000001E-3</v>
          </cell>
          <cell r="N64">
            <v>6.5000000000000002E-2</v>
          </cell>
          <cell r="O64">
            <v>1.4999999999999999E-2</v>
          </cell>
          <cell r="Q64">
            <v>8.2500000000000004E-2</v>
          </cell>
          <cell r="R64">
            <v>0.91749999999999998</v>
          </cell>
        </row>
        <row r="65">
          <cell r="K65" t="str">
            <v>ExportLNTNewUSAWash33x33L</v>
          </cell>
          <cell r="M65">
            <v>2.5000000000000001E-3</v>
          </cell>
          <cell r="N65">
            <v>6.5000000000000002E-2</v>
          </cell>
          <cell r="O65">
            <v>1.4999999999999999E-2</v>
          </cell>
          <cell r="Q65">
            <v>8.2500000000000004E-2</v>
          </cell>
          <cell r="R65">
            <v>0.91749999999999998</v>
          </cell>
        </row>
        <row r="66">
          <cell r="K66" t="str">
            <v>ExportLNTNewUSAWash33x33M</v>
          </cell>
          <cell r="M66">
            <v>2.5000000000000001E-3</v>
          </cell>
          <cell r="N66">
            <v>6.5000000000000002E-2</v>
          </cell>
          <cell r="O66">
            <v>1.4999999999999999E-2</v>
          </cell>
          <cell r="Q66">
            <v>8.2500000000000004E-2</v>
          </cell>
          <cell r="R66">
            <v>0.91749999999999998</v>
          </cell>
        </row>
        <row r="67">
          <cell r="K67" t="str">
            <v>ExportLNTNewUSAWash33x33D</v>
          </cell>
          <cell r="M67">
            <v>2.5000000000000001E-3</v>
          </cell>
          <cell r="N67">
            <v>6.5000000000000002E-2</v>
          </cell>
          <cell r="O67">
            <v>1.4999999999999999E-2</v>
          </cell>
          <cell r="Q67">
            <v>8.2500000000000004E-2</v>
          </cell>
          <cell r="R67">
            <v>0.91749999999999998</v>
          </cell>
        </row>
        <row r="68">
          <cell r="K68" t="str">
            <v>ExportKohlsBig One StripeUSABath76x137L</v>
          </cell>
          <cell r="M68">
            <v>2.5000000000000001E-3</v>
          </cell>
          <cell r="N68">
            <v>6.5000000000000002E-2</v>
          </cell>
          <cell r="O68">
            <v>1.4999999999999999E-2</v>
          </cell>
          <cell r="Q68">
            <v>8.2500000000000004E-2</v>
          </cell>
          <cell r="R68">
            <v>0.91749999999999998</v>
          </cell>
        </row>
        <row r="69">
          <cell r="K69" t="str">
            <v>ExportKohlsBig One StripeUSABath76x137M</v>
          </cell>
          <cell r="M69">
            <v>2.5000000000000001E-3</v>
          </cell>
          <cell r="N69">
            <v>6.5000000000000002E-2</v>
          </cell>
          <cell r="O69">
            <v>1.4999999999999999E-2</v>
          </cell>
          <cell r="Q69">
            <v>8.2500000000000004E-2</v>
          </cell>
          <cell r="R69">
            <v>0.91749999999999998</v>
          </cell>
        </row>
        <row r="70">
          <cell r="K70" t="str">
            <v>ExportKohlsBig One StripeUSABath76x137D</v>
          </cell>
          <cell r="M70">
            <v>2.5000000000000001E-3</v>
          </cell>
          <cell r="N70">
            <v>6.5000000000000002E-2</v>
          </cell>
          <cell r="O70">
            <v>1.4999999999999999E-2</v>
          </cell>
          <cell r="Q70">
            <v>8.2500000000000004E-2</v>
          </cell>
          <cell r="R70">
            <v>0.91749999999999998</v>
          </cell>
        </row>
        <row r="71">
          <cell r="K71" t="str">
            <v>ExportKohlsBig One StripeUSAHand41x71L</v>
          </cell>
          <cell r="M71">
            <v>2.5000000000000001E-3</v>
          </cell>
          <cell r="N71">
            <v>6.5000000000000002E-2</v>
          </cell>
          <cell r="O71">
            <v>1.4999999999999999E-2</v>
          </cell>
          <cell r="Q71">
            <v>8.2500000000000004E-2</v>
          </cell>
          <cell r="R71">
            <v>0.91749999999999998</v>
          </cell>
        </row>
        <row r="72">
          <cell r="K72" t="str">
            <v>ExportKohlsBig One StripeUSAHand41x71M</v>
          </cell>
          <cell r="M72">
            <v>2.5000000000000001E-3</v>
          </cell>
          <cell r="N72">
            <v>6.5000000000000002E-2</v>
          </cell>
          <cell r="O72">
            <v>1.4999999999999999E-2</v>
          </cell>
          <cell r="Q72">
            <v>8.2500000000000004E-2</v>
          </cell>
          <cell r="R72">
            <v>0.91749999999999998</v>
          </cell>
        </row>
        <row r="73">
          <cell r="K73" t="str">
            <v>ExportKohlsBig One StripeUSAHand41x71D</v>
          </cell>
          <cell r="M73">
            <v>2.5000000000000001E-3</v>
          </cell>
          <cell r="N73">
            <v>6.5000000000000002E-2</v>
          </cell>
          <cell r="O73">
            <v>1.4999999999999999E-2</v>
          </cell>
          <cell r="Q73">
            <v>8.2500000000000004E-2</v>
          </cell>
          <cell r="R73">
            <v>0.91749999999999998</v>
          </cell>
        </row>
        <row r="74">
          <cell r="K74" t="str">
            <v>ExportKohlsBig One StripeUSAWash30x30L</v>
          </cell>
          <cell r="M74">
            <v>2.5000000000000001E-3</v>
          </cell>
          <cell r="N74">
            <v>6.5000000000000002E-2</v>
          </cell>
          <cell r="O74">
            <v>1.4999999999999999E-2</v>
          </cell>
          <cell r="Q74">
            <v>8.2500000000000004E-2</v>
          </cell>
          <cell r="R74">
            <v>0.91749999999999998</v>
          </cell>
        </row>
        <row r="75">
          <cell r="K75" t="str">
            <v>ExportKohlsBig One StripeUSAWash30x30M</v>
          </cell>
          <cell r="M75">
            <v>2.5000000000000001E-3</v>
          </cell>
          <cell r="N75">
            <v>6.5000000000000002E-2</v>
          </cell>
          <cell r="O75">
            <v>1.4999999999999999E-2</v>
          </cell>
          <cell r="Q75">
            <v>8.2500000000000004E-2</v>
          </cell>
          <cell r="R75">
            <v>0.91749999999999998</v>
          </cell>
        </row>
        <row r="76">
          <cell r="K76" t="str">
            <v>ExportKohlsBig One StripeUSAWash30x30D</v>
          </cell>
          <cell r="M76">
            <v>2.5000000000000001E-3</v>
          </cell>
          <cell r="N76">
            <v>6.5000000000000002E-2</v>
          </cell>
          <cell r="O76">
            <v>1.4999999999999999E-2</v>
          </cell>
          <cell r="Q76">
            <v>8.2500000000000004E-2</v>
          </cell>
          <cell r="R76">
            <v>0.91749999999999998</v>
          </cell>
        </row>
        <row r="77">
          <cell r="K77" t="str">
            <v>ExportKohlsBig One SolidUSABath76x137L</v>
          </cell>
          <cell r="M77">
            <v>2.5000000000000001E-3</v>
          </cell>
          <cell r="N77">
            <v>6.5000000000000002E-2</v>
          </cell>
          <cell r="O77">
            <v>1.4999999999999999E-2</v>
          </cell>
          <cell r="Q77">
            <v>8.2500000000000004E-2</v>
          </cell>
          <cell r="R77">
            <v>0.91749999999999998</v>
          </cell>
        </row>
        <row r="78">
          <cell r="K78" t="str">
            <v>ExportKohlsBig One SolidUSABath76x137M</v>
          </cell>
          <cell r="M78">
            <v>2.5000000000000001E-3</v>
          </cell>
          <cell r="N78">
            <v>6.5000000000000002E-2</v>
          </cell>
          <cell r="O78">
            <v>1.4999999999999999E-2</v>
          </cell>
          <cell r="Q78">
            <v>8.2500000000000004E-2</v>
          </cell>
          <cell r="R78">
            <v>0.91749999999999998</v>
          </cell>
        </row>
        <row r="79">
          <cell r="K79" t="str">
            <v>ExportKohlsBig One SolidUSABath76x137D</v>
          </cell>
          <cell r="M79">
            <v>2.5000000000000001E-3</v>
          </cell>
          <cell r="N79">
            <v>6.5000000000000002E-2</v>
          </cell>
          <cell r="O79">
            <v>1.4999999999999999E-2</v>
          </cell>
          <cell r="Q79">
            <v>8.2500000000000004E-2</v>
          </cell>
          <cell r="R79">
            <v>0.91749999999999998</v>
          </cell>
        </row>
        <row r="80">
          <cell r="K80" t="str">
            <v>ExportKohlsBig One SolidUSAHand41x71L</v>
          </cell>
          <cell r="M80">
            <v>2.5000000000000001E-3</v>
          </cell>
          <cell r="N80">
            <v>6.5000000000000002E-2</v>
          </cell>
          <cell r="O80">
            <v>1.4999999999999999E-2</v>
          </cell>
          <cell r="Q80">
            <v>8.2500000000000004E-2</v>
          </cell>
          <cell r="R80">
            <v>0.91749999999999998</v>
          </cell>
        </row>
        <row r="81">
          <cell r="K81" t="str">
            <v>ExportKohlsBig One SolidUSAHand41x71M</v>
          </cell>
          <cell r="M81">
            <v>2.5000000000000001E-3</v>
          </cell>
          <cell r="N81">
            <v>6.5000000000000002E-2</v>
          </cell>
          <cell r="O81">
            <v>1.4999999999999999E-2</v>
          </cell>
          <cell r="Q81">
            <v>8.2500000000000004E-2</v>
          </cell>
          <cell r="R81">
            <v>0.91749999999999998</v>
          </cell>
        </row>
        <row r="82">
          <cell r="K82" t="str">
            <v>ExportKohlsBig One SolidUSAHand41x71D</v>
          </cell>
          <cell r="M82">
            <v>2.5000000000000001E-3</v>
          </cell>
          <cell r="N82">
            <v>6.5000000000000002E-2</v>
          </cell>
          <cell r="O82">
            <v>1.4999999999999999E-2</v>
          </cell>
          <cell r="Q82">
            <v>8.2500000000000004E-2</v>
          </cell>
          <cell r="R82">
            <v>0.91749999999999998</v>
          </cell>
        </row>
        <row r="83">
          <cell r="K83" t="str">
            <v>ExportKohlsBig One SolidUSAWash30x30L</v>
          </cell>
          <cell r="M83">
            <v>2.5000000000000001E-3</v>
          </cell>
          <cell r="N83">
            <v>6.5000000000000002E-2</v>
          </cell>
          <cell r="O83">
            <v>1.4999999999999999E-2</v>
          </cell>
          <cell r="Q83">
            <v>8.2500000000000004E-2</v>
          </cell>
          <cell r="R83">
            <v>0.91749999999999998</v>
          </cell>
        </row>
        <row r="84">
          <cell r="K84" t="str">
            <v>ExportKohlsBig One SolidUSAWash30x30M</v>
          </cell>
          <cell r="M84">
            <v>2.5000000000000001E-3</v>
          </cell>
          <cell r="N84">
            <v>6.5000000000000002E-2</v>
          </cell>
          <cell r="O84">
            <v>1.4999999999999999E-2</v>
          </cell>
          <cell r="Q84">
            <v>8.2500000000000004E-2</v>
          </cell>
          <cell r="R84">
            <v>0.91749999999999998</v>
          </cell>
        </row>
        <row r="85">
          <cell r="K85" t="str">
            <v>ExportKohlsBig One SolidUSAWash30x30D</v>
          </cell>
          <cell r="M85">
            <v>2.5000000000000001E-3</v>
          </cell>
          <cell r="N85">
            <v>6.5000000000000002E-2</v>
          </cell>
          <cell r="O85">
            <v>1.4999999999999999E-2</v>
          </cell>
          <cell r="Q85">
            <v>8.2500000000000004E-2</v>
          </cell>
          <cell r="R85">
            <v>0.91749999999999998</v>
          </cell>
        </row>
        <row r="86">
          <cell r="K86" t="str">
            <v>ExportIst New Buyer00Bath76x137L</v>
          </cell>
          <cell r="M86">
            <v>2.5000000000000001E-3</v>
          </cell>
          <cell r="N86">
            <v>6.5000000000000002E-2</v>
          </cell>
          <cell r="O86">
            <v>1.4999999999999999E-2</v>
          </cell>
          <cell r="Q86">
            <v>8.2500000000000004E-2</v>
          </cell>
          <cell r="R86">
            <v>0.91749999999999998</v>
          </cell>
        </row>
        <row r="87">
          <cell r="K87" t="str">
            <v>ExportIst New Buyer00Bath76x137M</v>
          </cell>
          <cell r="M87">
            <v>2.5000000000000001E-3</v>
          </cell>
          <cell r="N87">
            <v>6.5000000000000002E-2</v>
          </cell>
          <cell r="O87">
            <v>1.4999999999999999E-2</v>
          </cell>
          <cell r="Q87">
            <v>8.2500000000000004E-2</v>
          </cell>
          <cell r="R87">
            <v>0.91749999999999998</v>
          </cell>
        </row>
        <row r="88">
          <cell r="K88" t="str">
            <v>ExportIst New Buyer00Bath76x137D</v>
          </cell>
          <cell r="M88">
            <v>2.5000000000000001E-3</v>
          </cell>
          <cell r="N88">
            <v>6.5000000000000002E-2</v>
          </cell>
          <cell r="O88">
            <v>1.4999999999999999E-2</v>
          </cell>
          <cell r="Q88">
            <v>8.2500000000000004E-2</v>
          </cell>
          <cell r="R88">
            <v>0.91749999999999998</v>
          </cell>
        </row>
        <row r="89">
          <cell r="K89" t="str">
            <v>ExportIst New Buyer00Hand41x76L</v>
          </cell>
          <cell r="M89">
            <v>2.5000000000000001E-3</v>
          </cell>
          <cell r="N89">
            <v>6.5000000000000002E-2</v>
          </cell>
          <cell r="O89">
            <v>1.4999999999999999E-2</v>
          </cell>
          <cell r="Q89">
            <v>8.2500000000000004E-2</v>
          </cell>
          <cell r="R89">
            <v>0.91749999999999998</v>
          </cell>
        </row>
        <row r="90">
          <cell r="K90" t="str">
            <v>ExportIst New Buyer00Hand41x76M</v>
          </cell>
          <cell r="M90">
            <v>2.5000000000000001E-3</v>
          </cell>
          <cell r="N90">
            <v>6.5000000000000002E-2</v>
          </cell>
          <cell r="O90">
            <v>1.4999999999999999E-2</v>
          </cell>
          <cell r="Q90">
            <v>8.2500000000000004E-2</v>
          </cell>
          <cell r="R90">
            <v>0.91749999999999998</v>
          </cell>
        </row>
        <row r="91">
          <cell r="K91" t="str">
            <v>ExportIst New Buyer00Hand41x76D</v>
          </cell>
          <cell r="M91">
            <v>2.5000000000000001E-3</v>
          </cell>
          <cell r="N91">
            <v>6.5000000000000002E-2</v>
          </cell>
          <cell r="O91">
            <v>1.4999999999999999E-2</v>
          </cell>
          <cell r="Q91">
            <v>8.2500000000000004E-2</v>
          </cell>
          <cell r="R91">
            <v>0.91749999999999998</v>
          </cell>
        </row>
        <row r="92">
          <cell r="K92" t="str">
            <v>ExportIst New Buyer00Wash33x33L</v>
          </cell>
          <cell r="M92">
            <v>2.5000000000000001E-3</v>
          </cell>
          <cell r="N92">
            <v>6.5000000000000002E-2</v>
          </cell>
          <cell r="O92">
            <v>1.4999999999999999E-2</v>
          </cell>
          <cell r="Q92">
            <v>8.2500000000000004E-2</v>
          </cell>
          <cell r="R92">
            <v>0.91749999999999998</v>
          </cell>
        </row>
        <row r="93">
          <cell r="K93" t="str">
            <v>ExportIst New Buyer00Wash33x33M</v>
          </cell>
          <cell r="M93">
            <v>2.5000000000000001E-3</v>
          </cell>
          <cell r="N93">
            <v>6.5000000000000002E-2</v>
          </cell>
          <cell r="O93">
            <v>1.4999999999999999E-2</v>
          </cell>
          <cell r="Q93">
            <v>8.2500000000000004E-2</v>
          </cell>
          <cell r="R93">
            <v>0.91749999999999998</v>
          </cell>
        </row>
        <row r="94">
          <cell r="K94" t="str">
            <v>ExportIst New Buyer00Wash33x33D</v>
          </cell>
          <cell r="M94">
            <v>2.5000000000000001E-3</v>
          </cell>
          <cell r="N94">
            <v>6.5000000000000002E-2</v>
          </cell>
          <cell r="O94">
            <v>1.4999999999999999E-2</v>
          </cell>
          <cell r="Q94">
            <v>8.2500000000000004E-2</v>
          </cell>
          <cell r="R94">
            <v>0.91749999999999998</v>
          </cell>
        </row>
        <row r="95">
          <cell r="K95" t="str">
            <v>Export2nd New Buyer00Bath76x137L</v>
          </cell>
          <cell r="M95">
            <v>2.5000000000000001E-3</v>
          </cell>
          <cell r="N95">
            <v>6.5000000000000002E-2</v>
          </cell>
          <cell r="O95">
            <v>1.4999999999999999E-2</v>
          </cell>
          <cell r="Q95">
            <v>8.2500000000000004E-2</v>
          </cell>
          <cell r="R95">
            <v>0.91749999999999998</v>
          </cell>
        </row>
        <row r="96">
          <cell r="K96" t="str">
            <v>Export2nd New Buyer00Bath76x137M</v>
          </cell>
          <cell r="M96">
            <v>2.5000000000000001E-3</v>
          </cell>
          <cell r="N96">
            <v>6.5000000000000002E-2</v>
          </cell>
          <cell r="O96">
            <v>1.4999999999999999E-2</v>
          </cell>
          <cell r="Q96">
            <v>8.2500000000000004E-2</v>
          </cell>
          <cell r="R96">
            <v>0.91749999999999998</v>
          </cell>
        </row>
        <row r="97">
          <cell r="K97" t="str">
            <v>Export2nd New Buyer00Bath76x137D</v>
          </cell>
          <cell r="M97">
            <v>2.5000000000000001E-3</v>
          </cell>
          <cell r="N97">
            <v>6.5000000000000002E-2</v>
          </cell>
          <cell r="O97">
            <v>1.4999999999999999E-2</v>
          </cell>
          <cell r="Q97">
            <v>8.2500000000000004E-2</v>
          </cell>
          <cell r="R97">
            <v>0.91749999999999998</v>
          </cell>
        </row>
        <row r="98">
          <cell r="K98" t="str">
            <v>Export2nd New Buyer00Hand41x76L</v>
          </cell>
          <cell r="M98">
            <v>2.5000000000000001E-3</v>
          </cell>
          <cell r="N98">
            <v>6.5000000000000002E-2</v>
          </cell>
          <cell r="O98">
            <v>1.4999999999999999E-2</v>
          </cell>
          <cell r="Q98">
            <v>8.2500000000000004E-2</v>
          </cell>
          <cell r="R98">
            <v>0.91749999999999998</v>
          </cell>
        </row>
        <row r="99">
          <cell r="K99" t="str">
            <v>Export2nd New Buyer00Hand41x76M</v>
          </cell>
          <cell r="M99">
            <v>2.5000000000000001E-3</v>
          </cell>
          <cell r="N99">
            <v>6.5000000000000002E-2</v>
          </cell>
          <cell r="O99">
            <v>1.4999999999999999E-2</v>
          </cell>
          <cell r="Q99">
            <v>8.2500000000000004E-2</v>
          </cell>
          <cell r="R99">
            <v>0.91749999999999998</v>
          </cell>
        </row>
        <row r="100">
          <cell r="K100" t="str">
            <v>Export2nd New Buyer00Hand41x76D</v>
          </cell>
          <cell r="M100">
            <v>2.5000000000000001E-3</v>
          </cell>
          <cell r="N100">
            <v>6.5000000000000002E-2</v>
          </cell>
          <cell r="O100">
            <v>1.4999999999999999E-2</v>
          </cell>
          <cell r="Q100">
            <v>8.2500000000000004E-2</v>
          </cell>
          <cell r="R100">
            <v>0.91749999999999998</v>
          </cell>
        </row>
        <row r="101">
          <cell r="K101" t="str">
            <v>Export2nd New Buyer00Wash33x33L</v>
          </cell>
          <cell r="M101">
            <v>2.5000000000000001E-3</v>
          </cell>
          <cell r="N101">
            <v>6.5000000000000002E-2</v>
          </cell>
          <cell r="O101">
            <v>1.4999999999999999E-2</v>
          </cell>
          <cell r="Q101">
            <v>8.2500000000000004E-2</v>
          </cell>
          <cell r="R101">
            <v>0.91749999999999998</v>
          </cell>
        </row>
        <row r="102">
          <cell r="K102" t="str">
            <v>Export2nd New Buyer00Wash33x33M</v>
          </cell>
          <cell r="M102">
            <v>2.5000000000000001E-3</v>
          </cell>
          <cell r="N102">
            <v>6.5000000000000002E-2</v>
          </cell>
          <cell r="O102">
            <v>1.4999999999999999E-2</v>
          </cell>
          <cell r="Q102">
            <v>8.2500000000000004E-2</v>
          </cell>
          <cell r="R102">
            <v>0.91749999999999998</v>
          </cell>
        </row>
        <row r="103">
          <cell r="K103" t="str">
            <v>Export2nd New Buyer00Wash33x33D</v>
          </cell>
          <cell r="M103">
            <v>2.5000000000000001E-3</v>
          </cell>
          <cell r="N103">
            <v>6.5000000000000002E-2</v>
          </cell>
          <cell r="O103">
            <v>1.4999999999999999E-2</v>
          </cell>
          <cell r="Q103">
            <v>8.2500000000000004E-2</v>
          </cell>
          <cell r="R103">
            <v>0.91749999999999998</v>
          </cell>
        </row>
        <row r="104">
          <cell r="K104" t="str">
            <v>Export3rd New Buyer00Bath0x0L</v>
          </cell>
          <cell r="M104">
            <v>2.5000000000000001E-3</v>
          </cell>
          <cell r="N104">
            <v>6.5000000000000002E-2</v>
          </cell>
          <cell r="O104">
            <v>1.4999999999999999E-2</v>
          </cell>
          <cell r="Q104">
            <v>8.2500000000000004E-2</v>
          </cell>
          <cell r="R104">
            <v>0.91749999999999998</v>
          </cell>
        </row>
        <row r="105">
          <cell r="K105" t="str">
            <v>Export3rd New Buyer00Bath0x0M</v>
          </cell>
          <cell r="M105">
            <v>2.5000000000000001E-3</v>
          </cell>
          <cell r="N105">
            <v>6.5000000000000002E-2</v>
          </cell>
          <cell r="O105">
            <v>1.4999999999999999E-2</v>
          </cell>
          <cell r="Q105">
            <v>8.2500000000000004E-2</v>
          </cell>
          <cell r="R105">
            <v>0.91749999999999998</v>
          </cell>
        </row>
        <row r="106">
          <cell r="K106" t="str">
            <v>Export3rd New Buyer00Bath0x0D</v>
          </cell>
          <cell r="M106">
            <v>2.5000000000000001E-3</v>
          </cell>
          <cell r="N106">
            <v>6.5000000000000002E-2</v>
          </cell>
          <cell r="O106">
            <v>1.4999999999999999E-2</v>
          </cell>
          <cell r="Q106">
            <v>8.2500000000000004E-2</v>
          </cell>
          <cell r="R106">
            <v>0.91749999999999998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,P&amp;L"/>
      <sheetName val="BSSC"/>
      <sheetName val="P&amp;LSC"/>
      <sheetName val="P&amp;LSC2"/>
      <sheetName val="WTT grouping"/>
      <sheetName val="MIS-ANJAR TT"/>
      <sheetName val="MIS-ANJAR SHEETING"/>
      <sheetName val="MIS-ANJAR SPG"/>
      <sheetName val="Mis TT Spg &amp; Sht"/>
      <sheetName val="Anjar Balance Sheet"/>
      <sheetName val="Anjar Profit &amp; Loss"/>
      <sheetName val="Sap TB "/>
      <sheetName val="MIS-TT"/>
      <sheetName val="MIS-SHT"/>
      <sheetName val="MIS-SPG"/>
      <sheetName val="Manpower"/>
      <sheetName val="For Costing"/>
      <sheetName val="Abnormal Transaction"/>
      <sheetName val="ABNORMAL 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</sheetNames>
    <sheetDataSet>
      <sheetData sheetId="0"/>
      <sheetData sheetId="1"/>
      <sheetData sheetId="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Returns"/>
      <sheetName val="R&amp;D Detail"/>
      <sheetName val="__FDSCACHE__"/>
      <sheetName val="P&amp;L Detail"/>
      <sheetName val="Historical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I"/>
      <sheetName val="Assumptions"/>
      <sheetName val="Scenario"/>
      <sheetName val="Top Down Model"/>
      <sheetName val="Budget FY04"/>
      <sheetName val="Ch_Profitability"/>
      <sheetName val="Valuation - MP"/>
      <sheetName val="Valuation"/>
      <sheetName val="Operations"/>
      <sheetName val="Summ8"/>
      <sheetName val="Year-0"/>
      <sheetName val="Financials"/>
      <sheetName val="KRA"/>
      <sheetName val="Output"/>
      <sheetName val="BP"/>
      <sheetName val="BP_1"/>
      <sheetName val="BP_2"/>
      <sheetName val="Summ"/>
      <sheetName val="FinStat"/>
      <sheetName val="Summ1"/>
      <sheetName val="Summ2"/>
      <sheetName val="Summ3"/>
      <sheetName val="Summ4"/>
      <sheetName val="Summ5"/>
      <sheetName val="Summ6"/>
      <sheetName val="Summ7"/>
      <sheetName val="Interest"/>
      <sheetName val="Industry"/>
      <sheetName val="Bharti"/>
      <sheetName val="Sheet1"/>
      <sheetName val="Actual FY03"/>
      <sheetName val="Actual FY02"/>
      <sheetName val="Budget FY03"/>
      <sheetName val="BS - Actual 02_03"/>
      <sheetName val="Trends"/>
      <sheetName val="Check"/>
      <sheetName val="Input_0"/>
      <sheetName val="Input_01"/>
      <sheetName val="Input_02"/>
      <sheetName val="Input_03"/>
      <sheetName val="Input_04"/>
      <sheetName val="Input_05"/>
      <sheetName val="Industry Research"/>
      <sheetName val="NSDP"/>
      <sheetName val="Circle Economics"/>
      <sheetName val="Input_06"/>
      <sheetName val="Input_07"/>
      <sheetName val="Input_08"/>
      <sheetName val="Input_09"/>
      <sheetName val="Circle Share"/>
      <sheetName val="Summary Options"/>
      <sheetName val="Input"/>
      <sheetName val="calc"/>
      <sheetName val="Budget - 0304"/>
      <sheetName val="P&amp;LSC"/>
      <sheetName val="Funding"/>
      <sheetName val="Quantity"/>
      <sheetName val="Top_Down_Model"/>
      <sheetName val="Budget_FY04"/>
      <sheetName val="Valuation_-_MP"/>
      <sheetName val="Actual_FY03"/>
      <sheetName val="Actual_FY02"/>
      <sheetName val="Budget_FY03"/>
      <sheetName val="BS_-_Actual_02_03"/>
      <sheetName val="Industry_Research"/>
      <sheetName val="Circle_Economics"/>
      <sheetName val="Circle_Share"/>
      <sheetName val="Summary_Options"/>
      <sheetName val="Budget_-_0304"/>
      <sheetName val="Summary"/>
      <sheetName val="16.IC-RP list"/>
      <sheetName val="Page 5"/>
      <sheetName val="Assumption"/>
      <sheetName val="IC-RP list"/>
      <sheetName val="Fin"/>
      <sheetName val="Area"/>
      <sheetName val="Intro"/>
      <sheetName val="Ent"/>
      <sheetName val="CALCULATIONS"/>
      <sheetName val="DSM checkbook"/>
      <sheetName val="BS"/>
      <sheetName val="15"/>
      <sheetName val="mancount"/>
      <sheetName val="PRESFMS"/>
      <sheetName val="DCF Output"/>
      <sheetName val="Instructions-Defaults"/>
      <sheetName val="Top_Down_Model1"/>
      <sheetName val="Budget_FY041"/>
      <sheetName val="Valuation_-_MP1"/>
      <sheetName val="Actual_FY031"/>
      <sheetName val="Actual_FY021"/>
      <sheetName val="Budget_FY031"/>
      <sheetName val="BS_-_Actual_02_031"/>
      <sheetName val="Industry_Research1"/>
      <sheetName val="Circle_Economics1"/>
      <sheetName val="Circle_Share1"/>
    </sheetNames>
    <sheetDataSet>
      <sheetData sheetId="0" refreshError="1"/>
      <sheetData sheetId="1" refreshError="1"/>
      <sheetData sheetId="2" refreshError="1">
        <row r="17">
          <cell r="C17" t="str">
            <v>IDEA</v>
          </cell>
        </row>
        <row r="18">
          <cell r="C18" t="str">
            <v>Lenders' Case</v>
          </cell>
        </row>
        <row r="19">
          <cell r="C19" t="str">
            <v>2002-03</v>
          </cell>
        </row>
        <row r="20">
          <cell r="C20">
            <v>4</v>
          </cell>
        </row>
      </sheetData>
      <sheetData sheetId="3" refreshError="1">
        <row r="10">
          <cell r="K10">
            <v>0.05</v>
          </cell>
          <cell r="L10">
            <v>0.05</v>
          </cell>
          <cell r="M10">
            <v>0.05</v>
          </cell>
          <cell r="N10">
            <v>0.05</v>
          </cell>
          <cell r="O10">
            <v>0.05</v>
          </cell>
          <cell r="P10">
            <v>0.05</v>
          </cell>
          <cell r="Q10">
            <v>0.05</v>
          </cell>
          <cell r="R10">
            <v>0.05</v>
          </cell>
          <cell r="S10">
            <v>0.05</v>
          </cell>
          <cell r="T10">
            <v>0.05</v>
          </cell>
        </row>
        <row r="11">
          <cell r="H11">
            <v>46.62</v>
          </cell>
          <cell r="I11">
            <v>48.951000000000001</v>
          </cell>
          <cell r="J11">
            <v>51.39855</v>
          </cell>
          <cell r="K11">
            <v>53.968477500000006</v>
          </cell>
          <cell r="L11">
            <v>56.666901375000009</v>
          </cell>
          <cell r="M11">
            <v>59.500246443750015</v>
          </cell>
          <cell r="N11">
            <v>62.475258765937518</v>
          </cell>
          <cell r="O11">
            <v>65.599021704234403</v>
          </cell>
          <cell r="P11">
            <v>68.878972789446124</v>
          </cell>
          <cell r="Q11">
            <v>72.322921428918434</v>
          </cell>
          <cell r="R11">
            <v>75.939067500364359</v>
          </cell>
          <cell r="S11">
            <v>79.736020875382579</v>
          </cell>
          <cell r="T11">
            <v>83.722821919151713</v>
          </cell>
        </row>
        <row r="12">
          <cell r="I12">
            <v>47.785499999999999</v>
          </cell>
          <cell r="J12">
            <v>50.174774999999997</v>
          </cell>
          <cell r="K12">
            <v>52.683513750000003</v>
          </cell>
          <cell r="L12">
            <v>55.317689437500007</v>
          </cell>
          <cell r="M12">
            <v>58.083573909375012</v>
          </cell>
          <cell r="N12">
            <v>60.987752604843763</v>
          </cell>
          <cell r="O12">
            <v>64.037140235085957</v>
          </cell>
          <cell r="P12">
            <v>67.238997246840256</v>
          </cell>
          <cell r="Q12">
            <v>70.600947109182272</v>
          </cell>
          <cell r="R12">
            <v>74.13099446464139</v>
          </cell>
          <cell r="S12">
            <v>77.837544187873476</v>
          </cell>
          <cell r="T12">
            <v>81.729421397267146</v>
          </cell>
        </row>
        <row r="14">
          <cell r="I14">
            <v>47.785499999999999</v>
          </cell>
          <cell r="J14">
            <v>50.174774999999997</v>
          </cell>
          <cell r="K14">
            <v>52.683513750000003</v>
          </cell>
          <cell r="L14">
            <v>55.317689437500007</v>
          </cell>
          <cell r="M14">
            <v>58.083573909375012</v>
          </cell>
          <cell r="N14">
            <v>60.987752604843763</v>
          </cell>
          <cell r="O14">
            <v>64.037140235085957</v>
          </cell>
          <cell r="P14">
            <v>67.238997246840256</v>
          </cell>
          <cell r="Q14">
            <v>70.600947109182272</v>
          </cell>
          <cell r="R14">
            <v>74.13099446464139</v>
          </cell>
          <cell r="S14">
            <v>77.837544187873476</v>
          </cell>
          <cell r="T14">
            <v>81.729421397267146</v>
          </cell>
        </row>
        <row r="15">
          <cell r="H15">
            <v>1026.9546519999999</v>
          </cell>
          <cell r="I15">
            <v>1042.5779017758614</v>
          </cell>
          <cell r="J15">
            <v>1058.5229421149261</v>
          </cell>
          <cell r="K15">
            <v>1074.7981791443892</v>
          </cell>
          <cell r="L15">
            <v>1091.412357790972</v>
          </cell>
          <cell r="M15">
            <v>1108.3745793156179</v>
          </cell>
          <cell r="N15">
            <v>1125.1298201074326</v>
          </cell>
          <cell r="O15">
            <v>1142.1717561988544</v>
          </cell>
          <cell r="P15">
            <v>1159.5057651270984</v>
          </cell>
          <cell r="Q15">
            <v>1177.1373318612962</v>
          </cell>
          <cell r="R15">
            <v>1195.0720510423009</v>
          </cell>
          <cell r="S15">
            <v>1213.2800213923879</v>
          </cell>
          <cell r="T15">
            <v>1231.7654061326621</v>
          </cell>
        </row>
        <row r="16">
          <cell r="H16">
            <v>1026.9546519999999</v>
          </cell>
          <cell r="I16">
            <v>1042.5779017758614</v>
          </cell>
          <cell r="J16">
            <v>1058.5229421149261</v>
          </cell>
          <cell r="K16">
            <v>1074.7981791443892</v>
          </cell>
          <cell r="L16">
            <v>1091.412357790972</v>
          </cell>
          <cell r="M16">
            <v>1108.3745793156179</v>
          </cell>
          <cell r="N16">
            <v>1125.1298201074326</v>
          </cell>
          <cell r="O16">
            <v>1142.1717561988544</v>
          </cell>
          <cell r="P16">
            <v>1159.5057651270984</v>
          </cell>
          <cell r="Q16">
            <v>1177.1373318612962</v>
          </cell>
          <cell r="R16">
            <v>1195.0720510423009</v>
          </cell>
          <cell r="S16">
            <v>1213.2800213923879</v>
          </cell>
          <cell r="T16">
            <v>1231.7654061326621</v>
          </cell>
        </row>
        <row r="17">
          <cell r="H17">
            <v>75.727541000000002</v>
          </cell>
          <cell r="I17">
            <v>76.542420435878839</v>
          </cell>
          <cell r="J17">
            <v>77.366068524301383</v>
          </cell>
          <cell r="K17">
            <v>78.198579621885358</v>
          </cell>
          <cell r="L17">
            <v>79.040049100589385</v>
          </cell>
          <cell r="M17">
            <v>79.890573358638733</v>
          </cell>
          <cell r="N17">
            <v>80.706348813853808</v>
          </cell>
          <cell r="O17">
            <v>81.530454283053686</v>
          </cell>
          <cell r="P17">
            <v>82.36297482534691</v>
          </cell>
          <cell r="Q17">
            <v>83.203996368394201</v>
          </cell>
          <cell r="R17">
            <v>84.053605717277478</v>
          </cell>
          <cell r="S17">
            <v>84.911890563459153</v>
          </cell>
          <cell r="T17">
            <v>85.778939493833278</v>
          </cell>
        </row>
        <row r="18">
          <cell r="H18">
            <v>13.782976</v>
          </cell>
          <cell r="I18">
            <v>14.281577826833191</v>
          </cell>
          <cell r="J18">
            <v>14.79821667134104</v>
          </cell>
          <cell r="K18">
            <v>15.333545026132054</v>
          </cell>
          <cell r="L18">
            <v>15.88823898786125</v>
          </cell>
          <cell r="M18">
            <v>16.46299911111111</v>
          </cell>
          <cell r="N18">
            <v>16.881467135867254</v>
          </cell>
          <cell r="O18">
            <v>17.310572073531031</v>
          </cell>
          <cell r="P18">
            <v>17.750584300593616</v>
          </cell>
          <cell r="Q18">
            <v>18.201781066164934</v>
          </cell>
          <cell r="R18">
            <v>18.664446666666667</v>
          </cell>
          <cell r="S18">
            <v>19.138872624965778</v>
          </cell>
          <cell r="T18">
            <v>19.625357874061333</v>
          </cell>
        </row>
        <row r="19">
          <cell r="H19">
            <v>50.975501999999999</v>
          </cell>
          <cell r="I19">
            <v>51.683766534292957</v>
          </cell>
          <cell r="J19">
            <v>52.401871847604376</v>
          </cell>
          <cell r="K19">
            <v>53.129954669824016</v>
          </cell>
          <cell r="L19">
            <v>53.868153630595977</v>
          </cell>
          <cell r="M19">
            <v>54.616609285714283</v>
          </cell>
          <cell r="N19">
            <v>55.345899010024034</v>
          </cell>
          <cell r="O19">
            <v>56.084926861781454</v>
          </cell>
          <cell r="P19">
            <v>56.833822873157608</v>
          </cell>
          <cell r="Q19">
            <v>57.592718812629187</v>
          </cell>
          <cell r="R19">
            <v>58.361748208163263</v>
          </cell>
          <cell r="S19">
            <v>59.141046370711436</v>
          </cell>
          <cell r="T19">
            <v>59.930750418017979</v>
          </cell>
        </row>
        <row r="20">
          <cell r="H20">
            <v>82.209760470058129</v>
          </cell>
          <cell r="I20">
            <v>82.836988579078877</v>
          </cell>
          <cell r="J20">
            <v>83.469002191651711</v>
          </cell>
          <cell r="K20">
            <v>84.105837819284829</v>
          </cell>
          <cell r="L20">
            <v>84.747532252054881</v>
          </cell>
          <cell r="M20">
            <v>85.394122560732256</v>
          </cell>
          <cell r="N20">
            <v>86.030875680220177</v>
          </cell>
          <cell r="O20">
            <v>86.672376837664558</v>
          </cell>
          <cell r="P20">
            <v>87.318661437469004</v>
          </cell>
          <cell r="Q20">
            <v>87.969765148034966</v>
          </cell>
          <cell r="R20">
            <v>88.625723903730261</v>
          </cell>
          <cell r="S20">
            <v>89.28657390687232</v>
          </cell>
          <cell r="T20">
            <v>89.952351629726181</v>
          </cell>
        </row>
        <row r="21">
          <cell r="H21">
            <v>81.181073999999995</v>
          </cell>
          <cell r="I21">
            <v>82.609564208374906</v>
          </cell>
          <cell r="J21">
            <v>84.063190623686708</v>
          </cell>
          <cell r="K21">
            <v>85.542395551311714</v>
          </cell>
          <cell r="L21">
            <v>87.047629079584354</v>
          </cell>
          <cell r="M21">
            <v>88.579349216748753</v>
          </cell>
          <cell r="N21">
            <v>90.124146767464467</v>
          </cell>
          <cell r="O21">
            <v>91.695885128807021</v>
          </cell>
          <cell r="P21">
            <v>93.2950341405149</v>
          </cell>
          <cell r="Q21">
            <v>94.922071836192117</v>
          </cell>
          <cell r="R21">
            <v>96.577484586206879</v>
          </cell>
          <cell r="S21">
            <v>98.26176724308209</v>
          </cell>
          <cell r="T21">
            <v>99.975423289421784</v>
          </cell>
        </row>
        <row r="22">
          <cell r="H22">
            <v>81.181073999999995</v>
          </cell>
          <cell r="I22">
            <v>82.609564208374906</v>
          </cell>
          <cell r="J22">
            <v>84.063190623686708</v>
          </cell>
          <cell r="K22">
            <v>85.542395551311714</v>
          </cell>
          <cell r="L22">
            <v>87.047629079584354</v>
          </cell>
          <cell r="M22">
            <v>88.579349216748753</v>
          </cell>
          <cell r="N22">
            <v>90.124146767464467</v>
          </cell>
          <cell r="O22">
            <v>91.695885128807021</v>
          </cell>
          <cell r="P22">
            <v>93.2950341405149</v>
          </cell>
          <cell r="Q22">
            <v>94.922071836192117</v>
          </cell>
          <cell r="R22">
            <v>96.577484586206879</v>
          </cell>
          <cell r="S22">
            <v>98.26176724308209</v>
          </cell>
          <cell r="T22">
            <v>99.975423289421784</v>
          </cell>
        </row>
        <row r="23">
          <cell r="K23">
            <v>2</v>
          </cell>
        </row>
        <row r="27">
          <cell r="K27">
            <v>2</v>
          </cell>
        </row>
        <row r="28">
          <cell r="H28">
            <v>3.5770949999999999</v>
          </cell>
          <cell r="I28">
            <v>6.2105453570258451</v>
          </cell>
          <cell r="J28">
            <v>9.9841512685259062</v>
          </cell>
          <cell r="K28">
            <v>14.951638984174034</v>
          </cell>
          <cell r="L28">
            <v>20.992401780665841</v>
          </cell>
          <cell r="M28">
            <v>27.818725186434939</v>
          </cell>
          <cell r="N28">
            <v>35.030149363479168</v>
          </cell>
          <cell r="O28">
            <v>42.193283448296604</v>
          </cell>
          <cell r="P28">
            <v>48.918582431616557</v>
          </cell>
          <cell r="Q28">
            <v>54.912837753746004</v>
          </cell>
          <cell r="R28">
            <v>60</v>
          </cell>
          <cell r="S28">
            <v>64.780258727182598</v>
          </cell>
          <cell r="T28">
            <v>68.496255492739749</v>
          </cell>
        </row>
        <row r="30">
          <cell r="H30">
            <v>3.5770949999999999</v>
          </cell>
          <cell r="I30">
            <v>6.2105453570258451</v>
          </cell>
          <cell r="J30">
            <v>9.9841512685259062</v>
          </cell>
          <cell r="K30">
            <v>14.951638984174034</v>
          </cell>
          <cell r="L30">
            <v>20.992401780665841</v>
          </cell>
          <cell r="M30">
            <v>27.818725186434939</v>
          </cell>
          <cell r="N30">
            <v>35.030149363479168</v>
          </cell>
          <cell r="O30">
            <v>42.193283448296604</v>
          </cell>
          <cell r="P30">
            <v>48.918582431616557</v>
          </cell>
          <cell r="Q30">
            <v>54.912837753746004</v>
          </cell>
          <cell r="R30">
            <v>60</v>
          </cell>
          <cell r="S30">
            <v>64.780258727182598</v>
          </cell>
          <cell r="T30">
            <v>68.496255492739749</v>
          </cell>
        </row>
        <row r="31">
          <cell r="I31">
            <v>0.11519639973111623</v>
          </cell>
          <cell r="J31">
            <v>5.6195401737635889E-2</v>
          </cell>
          <cell r="K31">
            <v>8.2384529141757701E-2</v>
          </cell>
          <cell r="L31">
            <v>8.271630952221054E-2</v>
          </cell>
          <cell r="M31">
            <v>8.2709354789065645E-2</v>
          </cell>
          <cell r="N31">
            <v>8.2548557088762339E-2</v>
          </cell>
          <cell r="O31">
            <v>8.2333039344997042E-2</v>
          </cell>
          <cell r="P31">
            <v>8.2113487767173615E-2</v>
          </cell>
          <cell r="Q31">
            <v>8.1913845674037658E-2</v>
          </cell>
          <cell r="R31">
            <v>8.1743843399151667E-2</v>
          </cell>
          <cell r="S31">
            <v>8.1743843399151667E-2</v>
          </cell>
          <cell r="T31">
            <v>8.1743843399151667E-2</v>
          </cell>
        </row>
        <row r="32">
          <cell r="I32">
            <v>0.15685103455933694</v>
          </cell>
          <cell r="J32">
            <v>7.9560638370697906E-2</v>
          </cell>
          <cell r="K32">
            <v>6.0909767576605545E-2</v>
          </cell>
          <cell r="L32">
            <v>4.8499187649845038E-2</v>
          </cell>
          <cell r="M32">
            <v>4.6716347783683665E-2</v>
          </cell>
          <cell r="N32">
            <v>3.8493340115595263E-2</v>
          </cell>
          <cell r="O32">
            <v>2.9252911893944848E-2</v>
          </cell>
          <cell r="P32">
            <v>3.2823747812080979E-2</v>
          </cell>
          <cell r="Q32">
            <v>3.4178667109224389E-2</v>
          </cell>
          <cell r="R32">
            <v>5.122880225889629E-2</v>
          </cell>
          <cell r="S32">
            <v>5.122880225889629E-2</v>
          </cell>
          <cell r="T32">
            <v>5.122880225889629E-2</v>
          </cell>
        </row>
        <row r="33">
          <cell r="I33">
            <v>8.4909385349236075E-2</v>
          </cell>
          <cell r="J33">
            <v>6.3072102795635118E-2</v>
          </cell>
          <cell r="K33">
            <v>7.2257859279029377E-2</v>
          </cell>
          <cell r="L33">
            <v>7.2293825288499133E-2</v>
          </cell>
          <cell r="M33">
            <v>7.2293071374124163E-2</v>
          </cell>
          <cell r="N33">
            <v>7.227564041089507E-2</v>
          </cell>
          <cell r="O33">
            <v>7.2252277627349537E-2</v>
          </cell>
          <cell r="P33">
            <v>7.2228477563836532E-2</v>
          </cell>
          <cell r="Q33">
            <v>7.2206835749445697E-2</v>
          </cell>
          <cell r="R33">
            <v>7.2188406982138575E-2</v>
          </cell>
          <cell r="S33">
            <v>7.2188406982138575E-2</v>
          </cell>
          <cell r="T33">
            <v>7.2188406982138575E-2</v>
          </cell>
        </row>
        <row r="34">
          <cell r="I34">
            <v>9.5594486017821195E-2</v>
          </cell>
          <cell r="J34">
            <v>9.0320167941497692E-2</v>
          </cell>
          <cell r="K34">
            <v>9.3968193477946577E-2</v>
          </cell>
          <cell r="L34">
            <v>9.4221548756572626E-2</v>
          </cell>
          <cell r="M34">
            <v>9.4216237959257557E-2</v>
          </cell>
          <cell r="N34">
            <v>9.4093449064666587E-2</v>
          </cell>
          <cell r="O34">
            <v>9.392887466172585E-2</v>
          </cell>
          <cell r="P34">
            <v>9.3761219928506473E-2</v>
          </cell>
          <cell r="Q34">
            <v>9.3608768544663323E-2</v>
          </cell>
          <cell r="R34">
            <v>9.3478950821077836E-2</v>
          </cell>
          <cell r="S34">
            <v>9.3478950821077836E-2</v>
          </cell>
          <cell r="T34">
            <v>9.3478950821077836E-2</v>
          </cell>
        </row>
        <row r="35">
          <cell r="I35">
            <v>3.2143628006053915E-2</v>
          </cell>
          <cell r="J35">
            <v>6.05944421106046E-2</v>
          </cell>
          <cell r="K35">
            <v>5.0952862623597571E-2</v>
          </cell>
          <cell r="L35">
            <v>5.1304162713129896E-2</v>
          </cell>
          <cell r="M35">
            <v>5.1296798810619632E-2</v>
          </cell>
          <cell r="N35">
            <v>5.1126540863371421E-2</v>
          </cell>
          <cell r="O35">
            <v>5.0898343516146603E-2</v>
          </cell>
          <cell r="P35">
            <v>5.0665875011405521E-2</v>
          </cell>
          <cell r="Q35">
            <v>5.0454487330502056E-2</v>
          </cell>
          <cell r="R35">
            <v>5.0274483273883432E-2</v>
          </cell>
          <cell r="S35">
            <v>5.0274483273883432E-2</v>
          </cell>
          <cell r="T35">
            <v>5.0274483273883432E-2</v>
          </cell>
        </row>
        <row r="37">
          <cell r="I37">
            <v>3.2143628006053915E-2</v>
          </cell>
          <cell r="J37">
            <v>6.05944421106046E-2</v>
          </cell>
          <cell r="K37">
            <v>5.0952862623597571E-2</v>
          </cell>
          <cell r="L37">
            <v>5.1304162713129896E-2</v>
          </cell>
          <cell r="M37">
            <v>5.1296798810619632E-2</v>
          </cell>
          <cell r="N37">
            <v>5.1126540863371421E-2</v>
          </cell>
          <cell r="O37">
            <v>5.0898343516146603E-2</v>
          </cell>
          <cell r="P37">
            <v>5.0665875011405521E-2</v>
          </cell>
          <cell r="Q37">
            <v>5.0454487330502056E-2</v>
          </cell>
          <cell r="R37">
            <v>5.0274483273883432E-2</v>
          </cell>
          <cell r="S37">
            <v>5.0274483273883432E-2</v>
          </cell>
          <cell r="T37">
            <v>5.0274483273883432E-2</v>
          </cell>
        </row>
        <row r="38">
          <cell r="K38">
            <v>0.55000000000000004</v>
          </cell>
          <cell r="L38">
            <v>0.5</v>
          </cell>
          <cell r="M38">
            <v>0.45</v>
          </cell>
          <cell r="N38">
            <v>0.45</v>
          </cell>
          <cell r="O38">
            <v>0.45</v>
          </cell>
          <cell r="P38">
            <v>0.45</v>
          </cell>
          <cell r="Q38">
            <v>0.45</v>
          </cell>
          <cell r="R38">
            <v>0.45</v>
          </cell>
          <cell r="S38">
            <v>0.45</v>
          </cell>
          <cell r="T38">
            <v>0.45</v>
          </cell>
        </row>
        <row r="39">
          <cell r="K39">
            <v>0.55000000000000004</v>
          </cell>
          <cell r="L39">
            <v>0.5</v>
          </cell>
          <cell r="M39">
            <v>0.45</v>
          </cell>
          <cell r="N39">
            <v>0.45</v>
          </cell>
          <cell r="O39">
            <v>0.45</v>
          </cell>
          <cell r="P39">
            <v>0.45</v>
          </cell>
          <cell r="Q39">
            <v>0.45</v>
          </cell>
          <cell r="R39">
            <v>0.45</v>
          </cell>
          <cell r="S39">
            <v>0.45</v>
          </cell>
          <cell r="T39">
            <v>0.45</v>
          </cell>
        </row>
        <row r="40">
          <cell r="K40">
            <v>0.55000000000000004</v>
          </cell>
          <cell r="L40">
            <v>0.5</v>
          </cell>
          <cell r="M40">
            <v>0.45</v>
          </cell>
          <cell r="N40">
            <v>0.45</v>
          </cell>
          <cell r="O40">
            <v>0.45</v>
          </cell>
          <cell r="P40">
            <v>0.45</v>
          </cell>
          <cell r="Q40">
            <v>0.45</v>
          </cell>
          <cell r="R40">
            <v>0.45</v>
          </cell>
          <cell r="S40">
            <v>0.45</v>
          </cell>
          <cell r="T40">
            <v>0.45</v>
          </cell>
        </row>
        <row r="41">
          <cell r="K41">
            <v>0.55000000000000004</v>
          </cell>
          <cell r="L41">
            <v>0.5</v>
          </cell>
          <cell r="M41">
            <v>0.45</v>
          </cell>
          <cell r="N41">
            <v>0.45</v>
          </cell>
          <cell r="O41">
            <v>0.45</v>
          </cell>
          <cell r="P41">
            <v>0.45</v>
          </cell>
          <cell r="Q41">
            <v>0.45</v>
          </cell>
          <cell r="R41">
            <v>0.45</v>
          </cell>
          <cell r="S41">
            <v>0.45</v>
          </cell>
          <cell r="T41">
            <v>0.45</v>
          </cell>
        </row>
        <row r="42">
          <cell r="K42">
            <v>0.55000000000000004</v>
          </cell>
          <cell r="L42">
            <v>0.5</v>
          </cell>
          <cell r="M42">
            <v>0.45</v>
          </cell>
          <cell r="N42">
            <v>0.45</v>
          </cell>
          <cell r="O42">
            <v>0.45</v>
          </cell>
          <cell r="P42">
            <v>0.45</v>
          </cell>
          <cell r="Q42">
            <v>0.45</v>
          </cell>
          <cell r="R42">
            <v>0.45</v>
          </cell>
          <cell r="S42">
            <v>0.45</v>
          </cell>
          <cell r="T42">
            <v>0.45</v>
          </cell>
        </row>
        <row r="43">
          <cell r="K43">
            <v>0.55000000000000004</v>
          </cell>
          <cell r="L43">
            <v>0.5</v>
          </cell>
          <cell r="M43">
            <v>0.45</v>
          </cell>
          <cell r="N43">
            <v>0.45</v>
          </cell>
          <cell r="O43">
            <v>0.45</v>
          </cell>
          <cell r="P43">
            <v>0.45</v>
          </cell>
          <cell r="Q43">
            <v>0.45</v>
          </cell>
          <cell r="R43">
            <v>0.45</v>
          </cell>
          <cell r="S43">
            <v>0.45</v>
          </cell>
          <cell r="T43">
            <v>0.45</v>
          </cell>
        </row>
        <row r="44">
          <cell r="K44">
            <v>0.43</v>
          </cell>
          <cell r="L44">
            <v>0.43</v>
          </cell>
          <cell r="M44">
            <v>0.43</v>
          </cell>
          <cell r="N44">
            <v>0.43</v>
          </cell>
          <cell r="O44">
            <v>0.43</v>
          </cell>
          <cell r="P44">
            <v>0.43</v>
          </cell>
          <cell r="Q44">
            <v>0.43</v>
          </cell>
          <cell r="R44">
            <v>0.43</v>
          </cell>
          <cell r="S44">
            <v>0.43</v>
          </cell>
          <cell r="T44">
            <v>0.43</v>
          </cell>
        </row>
        <row r="45">
          <cell r="K45">
            <v>0.43</v>
          </cell>
          <cell r="L45">
            <v>0.43</v>
          </cell>
          <cell r="M45">
            <v>0.43</v>
          </cell>
          <cell r="N45">
            <v>0.43</v>
          </cell>
          <cell r="O45">
            <v>0.43</v>
          </cell>
          <cell r="P45">
            <v>0.43</v>
          </cell>
          <cell r="Q45">
            <v>0.43</v>
          </cell>
          <cell r="R45">
            <v>0.43</v>
          </cell>
          <cell r="S45">
            <v>0.43</v>
          </cell>
          <cell r="T45">
            <v>0.43</v>
          </cell>
        </row>
        <row r="46">
          <cell r="K46">
            <v>0.43</v>
          </cell>
          <cell r="L46">
            <v>0.43</v>
          </cell>
          <cell r="M46">
            <v>0.43</v>
          </cell>
          <cell r="N46">
            <v>0.43</v>
          </cell>
          <cell r="O46">
            <v>0.43</v>
          </cell>
          <cell r="P46">
            <v>0.43</v>
          </cell>
          <cell r="Q46">
            <v>0.43</v>
          </cell>
          <cell r="R46">
            <v>0.43</v>
          </cell>
          <cell r="S46">
            <v>0.43</v>
          </cell>
          <cell r="T46">
            <v>0.43</v>
          </cell>
        </row>
        <row r="47">
          <cell r="K47">
            <v>0.43</v>
          </cell>
          <cell r="L47">
            <v>0.43</v>
          </cell>
          <cell r="M47">
            <v>0.43</v>
          </cell>
          <cell r="N47">
            <v>0.43</v>
          </cell>
          <cell r="O47">
            <v>0.43</v>
          </cell>
          <cell r="P47">
            <v>0.43</v>
          </cell>
          <cell r="Q47">
            <v>0.43</v>
          </cell>
          <cell r="R47">
            <v>0.43</v>
          </cell>
          <cell r="S47">
            <v>0.43</v>
          </cell>
          <cell r="T47">
            <v>0.43</v>
          </cell>
        </row>
        <row r="48">
          <cell r="K48">
            <v>0.43</v>
          </cell>
          <cell r="L48">
            <v>0.43</v>
          </cell>
          <cell r="M48">
            <v>0.43</v>
          </cell>
          <cell r="N48">
            <v>0.43</v>
          </cell>
          <cell r="O48">
            <v>0.43</v>
          </cell>
          <cell r="P48">
            <v>0.43</v>
          </cell>
          <cell r="Q48">
            <v>0.43</v>
          </cell>
          <cell r="R48">
            <v>0.43</v>
          </cell>
          <cell r="S48">
            <v>0.43</v>
          </cell>
          <cell r="T48">
            <v>0.43</v>
          </cell>
        </row>
        <row r="50">
          <cell r="K50">
            <v>0.43</v>
          </cell>
          <cell r="L50">
            <v>0.43</v>
          </cell>
          <cell r="M50">
            <v>0.43</v>
          </cell>
          <cell r="N50">
            <v>0.43</v>
          </cell>
          <cell r="O50">
            <v>0.43</v>
          </cell>
          <cell r="P50">
            <v>0.43</v>
          </cell>
          <cell r="Q50">
            <v>0.43</v>
          </cell>
          <cell r="R50">
            <v>0.43</v>
          </cell>
          <cell r="S50">
            <v>0.43</v>
          </cell>
          <cell r="T50">
            <v>0.43</v>
          </cell>
        </row>
        <row r="51">
          <cell r="I51">
            <v>0.5</v>
          </cell>
          <cell r="J51">
            <v>0.4</v>
          </cell>
          <cell r="K51">
            <v>0.35</v>
          </cell>
          <cell r="L51">
            <v>0.3</v>
          </cell>
          <cell r="M51">
            <v>0.3</v>
          </cell>
          <cell r="N51">
            <v>0.3</v>
          </cell>
          <cell r="O51">
            <v>0.3</v>
          </cell>
          <cell r="P51">
            <v>0.3</v>
          </cell>
          <cell r="Q51">
            <v>0.3</v>
          </cell>
          <cell r="R51">
            <v>0.3</v>
          </cell>
          <cell r="S51">
            <v>0.3</v>
          </cell>
          <cell r="T51">
            <v>0.3</v>
          </cell>
        </row>
        <row r="52">
          <cell r="I52">
            <v>0</v>
          </cell>
          <cell r="J52">
            <v>0.14499999999999999</v>
          </cell>
          <cell r="K52">
            <v>0.34499999999999997</v>
          </cell>
          <cell r="L52">
            <v>0.29249999999999998</v>
          </cell>
          <cell r="M52">
            <v>0.22</v>
          </cell>
          <cell r="N52">
            <v>0.22</v>
          </cell>
          <cell r="O52">
            <v>0.22</v>
          </cell>
          <cell r="P52">
            <v>0.22</v>
          </cell>
          <cell r="Q52">
            <v>0.22</v>
          </cell>
          <cell r="R52">
            <v>0.22</v>
          </cell>
          <cell r="S52">
            <v>0.22</v>
          </cell>
          <cell r="T52">
            <v>0.22</v>
          </cell>
        </row>
        <row r="53">
          <cell r="I53">
            <v>0.43</v>
          </cell>
          <cell r="J53">
            <v>0.33</v>
          </cell>
          <cell r="K53">
            <v>0.315</v>
          </cell>
          <cell r="L53">
            <v>0.3</v>
          </cell>
          <cell r="M53">
            <v>0.3</v>
          </cell>
          <cell r="N53">
            <v>0.3</v>
          </cell>
          <cell r="O53">
            <v>0.3</v>
          </cell>
          <cell r="P53">
            <v>0.3</v>
          </cell>
          <cell r="Q53">
            <v>0.3</v>
          </cell>
          <cell r="R53">
            <v>0.3</v>
          </cell>
          <cell r="S53">
            <v>0.3</v>
          </cell>
          <cell r="T53">
            <v>0.3</v>
          </cell>
        </row>
        <row r="54">
          <cell r="I54">
            <v>0.6</v>
          </cell>
          <cell r="J54">
            <v>0.45</v>
          </cell>
          <cell r="K54">
            <v>0.375</v>
          </cell>
          <cell r="L54">
            <v>0.3</v>
          </cell>
          <cell r="M54">
            <v>0.3</v>
          </cell>
          <cell r="N54">
            <v>0.3</v>
          </cell>
          <cell r="O54">
            <v>0.3</v>
          </cell>
          <cell r="P54">
            <v>0.3</v>
          </cell>
          <cell r="Q54">
            <v>0.3</v>
          </cell>
          <cell r="R54">
            <v>0.3</v>
          </cell>
          <cell r="S54">
            <v>0.3</v>
          </cell>
          <cell r="T54">
            <v>0.3</v>
          </cell>
        </row>
        <row r="55">
          <cell r="I55">
            <v>0.37</v>
          </cell>
          <cell r="J55">
            <v>0.3</v>
          </cell>
          <cell r="K55">
            <v>0.3</v>
          </cell>
          <cell r="L55">
            <v>0.3</v>
          </cell>
          <cell r="M55">
            <v>0.3</v>
          </cell>
          <cell r="N55">
            <v>0.3</v>
          </cell>
          <cell r="O55">
            <v>0.3</v>
          </cell>
          <cell r="P55">
            <v>0.3</v>
          </cell>
          <cell r="Q55">
            <v>0.3</v>
          </cell>
          <cell r="R55">
            <v>0.3</v>
          </cell>
          <cell r="S55">
            <v>0.3</v>
          </cell>
          <cell r="T55">
            <v>0.3</v>
          </cell>
        </row>
        <row r="57">
          <cell r="I57">
            <v>0.37</v>
          </cell>
          <cell r="J57">
            <v>0.3</v>
          </cell>
          <cell r="K57">
            <v>0.3</v>
          </cell>
          <cell r="L57">
            <v>0.3</v>
          </cell>
          <cell r="M57">
            <v>0.3</v>
          </cell>
          <cell r="N57">
            <v>0.3</v>
          </cell>
          <cell r="O57">
            <v>0.3</v>
          </cell>
          <cell r="P57">
            <v>0.3</v>
          </cell>
          <cell r="Q57">
            <v>0.3</v>
          </cell>
          <cell r="R57">
            <v>0.3</v>
          </cell>
          <cell r="S57">
            <v>0.3</v>
          </cell>
          <cell r="T57">
            <v>0.3</v>
          </cell>
        </row>
        <row r="58">
          <cell r="I58">
            <v>0.80658713624556644</v>
          </cell>
          <cell r="J58">
            <v>0.72829356812278323</v>
          </cell>
          <cell r="K58">
            <v>0.65</v>
          </cell>
          <cell r="L58">
            <v>0.65</v>
          </cell>
          <cell r="M58">
            <v>0.65</v>
          </cell>
          <cell r="N58">
            <v>0.65</v>
          </cell>
          <cell r="O58">
            <v>0.65</v>
          </cell>
          <cell r="P58">
            <v>0.65</v>
          </cell>
          <cell r="Q58">
            <v>0.65</v>
          </cell>
          <cell r="R58">
            <v>0.65</v>
          </cell>
          <cell r="S58">
            <v>0.65</v>
          </cell>
          <cell r="T58">
            <v>0.65</v>
          </cell>
        </row>
        <row r="59">
          <cell r="I59">
            <v>0.65</v>
          </cell>
          <cell r="J59">
            <v>0.65</v>
          </cell>
          <cell r="K59">
            <v>0.65</v>
          </cell>
          <cell r="L59">
            <v>0.65</v>
          </cell>
          <cell r="M59">
            <v>0.65</v>
          </cell>
          <cell r="N59">
            <v>0.65</v>
          </cell>
          <cell r="O59">
            <v>0.65</v>
          </cell>
          <cell r="P59">
            <v>0.65</v>
          </cell>
          <cell r="Q59">
            <v>0.65</v>
          </cell>
          <cell r="R59">
            <v>0.65</v>
          </cell>
          <cell r="S59">
            <v>0.65</v>
          </cell>
          <cell r="T59">
            <v>0.65</v>
          </cell>
        </row>
        <row r="60">
          <cell r="I60">
            <v>0.64197347893915757</v>
          </cell>
          <cell r="J60">
            <v>0.64598673946957885</v>
          </cell>
          <cell r="K60">
            <v>0.65</v>
          </cell>
          <cell r="L60">
            <v>0.65</v>
          </cell>
          <cell r="M60">
            <v>0.65</v>
          </cell>
          <cell r="N60">
            <v>0.65</v>
          </cell>
          <cell r="O60">
            <v>0.65</v>
          </cell>
          <cell r="P60">
            <v>0.65</v>
          </cell>
          <cell r="Q60">
            <v>0.65</v>
          </cell>
          <cell r="R60">
            <v>0.65</v>
          </cell>
          <cell r="S60">
            <v>0.65</v>
          </cell>
          <cell r="T60">
            <v>0.65</v>
          </cell>
        </row>
        <row r="61">
          <cell r="I61">
            <v>0.55062663029805492</v>
          </cell>
          <cell r="J61">
            <v>0.60031331514902742</v>
          </cell>
          <cell r="K61">
            <v>0.65</v>
          </cell>
          <cell r="L61">
            <v>0.65</v>
          </cell>
          <cell r="M61">
            <v>0.65</v>
          </cell>
          <cell r="N61">
            <v>0.65</v>
          </cell>
          <cell r="O61">
            <v>0.65</v>
          </cell>
          <cell r="P61">
            <v>0.65</v>
          </cell>
          <cell r="Q61">
            <v>0.65</v>
          </cell>
          <cell r="R61">
            <v>0.65</v>
          </cell>
          <cell r="S61">
            <v>0.65</v>
          </cell>
          <cell r="T61">
            <v>0.65</v>
          </cell>
        </row>
        <row r="62">
          <cell r="I62">
            <v>0.57215836526181352</v>
          </cell>
          <cell r="J62">
            <v>0.61107918263090677</v>
          </cell>
          <cell r="K62">
            <v>0.65</v>
          </cell>
          <cell r="L62">
            <v>0.65</v>
          </cell>
          <cell r="M62">
            <v>0.65</v>
          </cell>
          <cell r="N62">
            <v>0.65</v>
          </cell>
          <cell r="O62">
            <v>0.65</v>
          </cell>
          <cell r="P62">
            <v>0.65</v>
          </cell>
          <cell r="Q62">
            <v>0.65</v>
          </cell>
          <cell r="R62">
            <v>0.65</v>
          </cell>
          <cell r="S62">
            <v>0.65</v>
          </cell>
          <cell r="T62">
            <v>0.65</v>
          </cell>
        </row>
        <row r="65">
          <cell r="I65">
            <v>0.57215836526181352</v>
          </cell>
          <cell r="J65">
            <v>0.61107918263090677</v>
          </cell>
          <cell r="K65">
            <v>0.65</v>
          </cell>
          <cell r="L65">
            <v>0.65</v>
          </cell>
          <cell r="M65">
            <v>0.65</v>
          </cell>
          <cell r="N65">
            <v>0.65</v>
          </cell>
          <cell r="O65">
            <v>0.65</v>
          </cell>
          <cell r="P65">
            <v>0.65</v>
          </cell>
          <cell r="Q65">
            <v>0.65</v>
          </cell>
          <cell r="R65">
            <v>0.65</v>
          </cell>
          <cell r="S65">
            <v>0.65</v>
          </cell>
          <cell r="T65">
            <v>0.65</v>
          </cell>
        </row>
        <row r="66">
          <cell r="I66">
            <v>0.73878295655736026</v>
          </cell>
          <cell r="J66">
            <v>0.3</v>
          </cell>
          <cell r="K66">
            <v>0.3</v>
          </cell>
          <cell r="L66">
            <v>0.3</v>
          </cell>
          <cell r="M66">
            <v>0.3</v>
          </cell>
          <cell r="N66">
            <v>0.3</v>
          </cell>
          <cell r="O66">
            <v>0.3</v>
          </cell>
          <cell r="P66">
            <v>0.3</v>
          </cell>
          <cell r="Q66">
            <v>0.3</v>
          </cell>
          <cell r="R66">
            <v>0.3</v>
          </cell>
          <cell r="S66">
            <v>0.3</v>
          </cell>
          <cell r="T66">
            <v>0.3</v>
          </cell>
        </row>
        <row r="67">
          <cell r="I67">
            <v>0.3</v>
          </cell>
          <cell r="J67">
            <v>0.3</v>
          </cell>
          <cell r="K67">
            <v>0.3</v>
          </cell>
          <cell r="L67">
            <v>0.3</v>
          </cell>
          <cell r="M67">
            <v>0.3</v>
          </cell>
          <cell r="N67">
            <v>0.3</v>
          </cell>
          <cell r="O67">
            <v>0.3</v>
          </cell>
          <cell r="P67">
            <v>0.3</v>
          </cell>
          <cell r="Q67">
            <v>0.3</v>
          </cell>
          <cell r="R67">
            <v>0.3</v>
          </cell>
          <cell r="S67">
            <v>0.3</v>
          </cell>
          <cell r="T67">
            <v>0.3</v>
          </cell>
        </row>
        <row r="68">
          <cell r="I68">
            <v>0.32747493843704478</v>
          </cell>
          <cell r="J68">
            <v>0.3</v>
          </cell>
          <cell r="K68">
            <v>0.3</v>
          </cell>
          <cell r="L68">
            <v>0.3</v>
          </cell>
          <cell r="M68">
            <v>0.3</v>
          </cell>
          <cell r="N68">
            <v>0.3</v>
          </cell>
          <cell r="O68">
            <v>0.3</v>
          </cell>
          <cell r="P68">
            <v>0.3</v>
          </cell>
          <cell r="Q68">
            <v>0.3</v>
          </cell>
          <cell r="R68">
            <v>0.3</v>
          </cell>
          <cell r="S68">
            <v>0.3</v>
          </cell>
          <cell r="T68">
            <v>0.3</v>
          </cell>
        </row>
        <row r="69">
          <cell r="I69">
            <v>0.27583168566078442</v>
          </cell>
          <cell r="J69">
            <v>0.3</v>
          </cell>
          <cell r="K69">
            <v>0.3</v>
          </cell>
          <cell r="L69">
            <v>0.3</v>
          </cell>
          <cell r="M69">
            <v>0.3</v>
          </cell>
          <cell r="N69">
            <v>0.3</v>
          </cell>
          <cell r="O69">
            <v>0.3</v>
          </cell>
          <cell r="P69">
            <v>0.3</v>
          </cell>
          <cell r="Q69">
            <v>0.3</v>
          </cell>
          <cell r="R69">
            <v>0.3</v>
          </cell>
          <cell r="S69">
            <v>0.3</v>
          </cell>
          <cell r="T69">
            <v>0.3</v>
          </cell>
        </row>
        <row r="70">
          <cell r="I70">
            <v>0.16496542481659213</v>
          </cell>
          <cell r="J70">
            <v>0.3</v>
          </cell>
          <cell r="K70">
            <v>0.3</v>
          </cell>
          <cell r="L70">
            <v>0.3</v>
          </cell>
          <cell r="M70">
            <v>0.3</v>
          </cell>
          <cell r="N70">
            <v>0.3</v>
          </cell>
          <cell r="O70">
            <v>0.3</v>
          </cell>
          <cell r="P70">
            <v>0.3</v>
          </cell>
          <cell r="Q70">
            <v>0.3</v>
          </cell>
          <cell r="R70">
            <v>0.3</v>
          </cell>
          <cell r="S70">
            <v>0.3</v>
          </cell>
          <cell r="T70">
            <v>0.3</v>
          </cell>
        </row>
        <row r="71">
          <cell r="I71">
            <v>0.16496542481659213</v>
          </cell>
          <cell r="J71">
            <v>0.3</v>
          </cell>
          <cell r="K71">
            <v>0.3</v>
          </cell>
          <cell r="L71">
            <v>0.3</v>
          </cell>
          <cell r="M71">
            <v>0.3</v>
          </cell>
          <cell r="N71">
            <v>0.3</v>
          </cell>
          <cell r="O71">
            <v>0.3</v>
          </cell>
          <cell r="P71">
            <v>0.3</v>
          </cell>
          <cell r="Q71">
            <v>0.3</v>
          </cell>
          <cell r="R71">
            <v>0.3</v>
          </cell>
          <cell r="S71">
            <v>0.3</v>
          </cell>
          <cell r="T71">
            <v>0.3</v>
          </cell>
        </row>
        <row r="72">
          <cell r="I72">
            <v>0.28868622347743489</v>
          </cell>
          <cell r="J72">
            <v>0.5</v>
          </cell>
          <cell r="K72">
            <v>0.5</v>
          </cell>
          <cell r="L72">
            <v>0.5</v>
          </cell>
          <cell r="M72">
            <v>0.5</v>
          </cell>
          <cell r="N72">
            <v>0.5</v>
          </cell>
          <cell r="O72">
            <v>0.5</v>
          </cell>
          <cell r="P72">
            <v>0.5</v>
          </cell>
          <cell r="Q72">
            <v>0.5</v>
          </cell>
          <cell r="R72">
            <v>0.5</v>
          </cell>
          <cell r="S72">
            <v>0.5</v>
          </cell>
          <cell r="T72">
            <v>0.5</v>
          </cell>
        </row>
        <row r="73">
          <cell r="I73">
            <v>0.5</v>
          </cell>
          <cell r="J73">
            <v>0.5</v>
          </cell>
          <cell r="K73">
            <v>0.5</v>
          </cell>
          <cell r="L73">
            <v>0.5</v>
          </cell>
          <cell r="M73">
            <v>0.5</v>
          </cell>
          <cell r="N73">
            <v>0.5</v>
          </cell>
          <cell r="O73">
            <v>0.5</v>
          </cell>
          <cell r="P73">
            <v>0.5</v>
          </cell>
          <cell r="Q73">
            <v>0.5</v>
          </cell>
          <cell r="R73">
            <v>0.5</v>
          </cell>
          <cell r="S73">
            <v>0.5</v>
          </cell>
          <cell r="T73">
            <v>0.5</v>
          </cell>
        </row>
        <row r="74">
          <cell r="I74">
            <v>0.60531169734958878</v>
          </cell>
          <cell r="J74">
            <v>0.5</v>
          </cell>
          <cell r="K74">
            <v>0.5</v>
          </cell>
          <cell r="L74">
            <v>0.5</v>
          </cell>
          <cell r="M74">
            <v>0.5</v>
          </cell>
          <cell r="N74">
            <v>0.5</v>
          </cell>
          <cell r="O74">
            <v>0.5</v>
          </cell>
          <cell r="P74">
            <v>0.5</v>
          </cell>
          <cell r="Q74">
            <v>0.5</v>
          </cell>
          <cell r="R74">
            <v>0.5</v>
          </cell>
          <cell r="S74">
            <v>0.5</v>
          </cell>
          <cell r="T74">
            <v>0.5</v>
          </cell>
        </row>
        <row r="75">
          <cell r="I75">
            <v>0.81050068155913613</v>
          </cell>
          <cell r="J75">
            <v>0.5</v>
          </cell>
          <cell r="K75">
            <v>0.5</v>
          </cell>
          <cell r="L75">
            <v>0.5</v>
          </cell>
          <cell r="M75">
            <v>0.5</v>
          </cell>
          <cell r="N75">
            <v>0.5</v>
          </cell>
          <cell r="O75">
            <v>0.5</v>
          </cell>
          <cell r="P75">
            <v>0.5</v>
          </cell>
          <cell r="Q75">
            <v>0.5</v>
          </cell>
          <cell r="R75">
            <v>0.5</v>
          </cell>
          <cell r="S75">
            <v>0.5</v>
          </cell>
          <cell r="T75">
            <v>0.5</v>
          </cell>
        </row>
        <row r="76">
          <cell r="I76">
            <v>0.64805697776463944</v>
          </cell>
          <cell r="J76">
            <v>0.5</v>
          </cell>
          <cell r="K76">
            <v>0.5</v>
          </cell>
          <cell r="L76">
            <v>0.5</v>
          </cell>
          <cell r="M76">
            <v>0.5</v>
          </cell>
          <cell r="N76">
            <v>0.5</v>
          </cell>
          <cell r="O76">
            <v>0.5</v>
          </cell>
          <cell r="P76">
            <v>0.5</v>
          </cell>
          <cell r="Q76">
            <v>0.5</v>
          </cell>
          <cell r="R76">
            <v>0.5</v>
          </cell>
          <cell r="S76">
            <v>0.5</v>
          </cell>
          <cell r="T76">
            <v>0.5</v>
          </cell>
        </row>
        <row r="81">
          <cell r="I81">
            <v>0.64805697776463944</v>
          </cell>
          <cell r="J81">
            <v>0.5</v>
          </cell>
          <cell r="K81">
            <v>0.5</v>
          </cell>
          <cell r="L81">
            <v>0.5</v>
          </cell>
          <cell r="M81">
            <v>0.5</v>
          </cell>
          <cell r="N81">
            <v>0.5</v>
          </cell>
          <cell r="O81">
            <v>0.5</v>
          </cell>
          <cell r="P81">
            <v>0.5</v>
          </cell>
          <cell r="Q81">
            <v>0.5</v>
          </cell>
          <cell r="R81">
            <v>0.5</v>
          </cell>
          <cell r="S81">
            <v>0.5</v>
          </cell>
          <cell r="T81">
            <v>0.5</v>
          </cell>
        </row>
        <row r="82">
          <cell r="I82">
            <v>400</v>
          </cell>
          <cell r="J82">
            <v>358.83538461538467</v>
          </cell>
          <cell r="K82">
            <v>327.49563838223634</v>
          </cell>
          <cell r="L82">
            <v>330.8718820768986</v>
          </cell>
          <cell r="M82">
            <v>334.28293240758831</v>
          </cell>
          <cell r="N82">
            <v>337.7291482056047</v>
          </cell>
          <cell r="O82">
            <v>341.21089200153881</v>
          </cell>
          <cell r="P82">
            <v>344.72853006341029</v>
          </cell>
          <cell r="Q82">
            <v>348.28243243519807</v>
          </cell>
          <cell r="R82">
            <v>351.87297297576708</v>
          </cell>
          <cell r="S82">
            <v>355.50052939819767</v>
          </cell>
          <cell r="T82">
            <v>359.16548330951929</v>
          </cell>
        </row>
        <row r="83">
          <cell r="I83">
            <v>0</v>
          </cell>
          <cell r="J83">
            <v>358.33333333333331</v>
          </cell>
          <cell r="K83">
            <v>421.8218218218218</v>
          </cell>
          <cell r="L83">
            <v>459.3170948726505</v>
          </cell>
          <cell r="M83">
            <v>459.31709487265044</v>
          </cell>
          <cell r="N83">
            <v>459.31709487265044</v>
          </cell>
          <cell r="O83">
            <v>459.31709487265044</v>
          </cell>
          <cell r="P83">
            <v>459.31709487265044</v>
          </cell>
          <cell r="Q83">
            <v>459.31709487265044</v>
          </cell>
          <cell r="R83">
            <v>459.31709487265044</v>
          </cell>
          <cell r="S83">
            <v>459.31709487265044</v>
          </cell>
          <cell r="T83">
            <v>459.31709487265044</v>
          </cell>
        </row>
        <row r="84">
          <cell r="I84">
            <v>244.44444444444446</v>
          </cell>
          <cell r="J84">
            <v>340.77298461538464</v>
          </cell>
          <cell r="K84">
            <v>353.6952894528153</v>
          </cell>
          <cell r="L84">
            <v>357.34163264305056</v>
          </cell>
          <cell r="M84">
            <v>361.02556700019539</v>
          </cell>
          <cell r="N84">
            <v>364.74748006205311</v>
          </cell>
          <cell r="O84">
            <v>368.50776336166194</v>
          </cell>
          <cell r="P84">
            <v>372.30681246848314</v>
          </cell>
          <cell r="Q84">
            <v>376.14502703001392</v>
          </cell>
          <cell r="R84">
            <v>380.02281081382853</v>
          </cell>
          <cell r="S84">
            <v>383.94057175005361</v>
          </cell>
          <cell r="T84">
            <v>387.89872197428105</v>
          </cell>
        </row>
        <row r="85">
          <cell r="I85">
            <v>233.69565217391306</v>
          </cell>
          <cell r="J85">
            <v>324.15384615384613</v>
          </cell>
          <cell r="K85">
            <v>327.49563838223634</v>
          </cell>
          <cell r="L85">
            <v>330.8718820768986</v>
          </cell>
          <cell r="M85">
            <v>334.28293240758831</v>
          </cell>
          <cell r="N85">
            <v>337.7291482056047</v>
          </cell>
          <cell r="O85">
            <v>341.21089200153881</v>
          </cell>
          <cell r="P85">
            <v>344.72853006341029</v>
          </cell>
          <cell r="Q85">
            <v>348.28243243519807</v>
          </cell>
          <cell r="R85">
            <v>351.87297297576708</v>
          </cell>
          <cell r="S85">
            <v>355.50052939819767</v>
          </cell>
          <cell r="T85">
            <v>359.16548330951929</v>
          </cell>
        </row>
        <row r="86">
          <cell r="I86">
            <v>375</v>
          </cell>
          <cell r="J86">
            <v>334.60853541938292</v>
          </cell>
          <cell r="K86">
            <v>301.29598731165748</v>
          </cell>
          <cell r="L86">
            <v>304.40213151074676</v>
          </cell>
          <cell r="M86">
            <v>307.54029781498127</v>
          </cell>
          <cell r="N86">
            <v>310.71081634915629</v>
          </cell>
          <cell r="O86">
            <v>313.91402064141568</v>
          </cell>
          <cell r="P86">
            <v>317.15024765833743</v>
          </cell>
          <cell r="Q86">
            <v>320.41983784038223</v>
          </cell>
          <cell r="R86">
            <v>323.72313513770575</v>
          </cell>
          <cell r="S86">
            <v>327.0604870463419</v>
          </cell>
          <cell r="T86">
            <v>330.43224464475782</v>
          </cell>
        </row>
        <row r="87">
          <cell r="I87">
            <v>375</v>
          </cell>
          <cell r="J87">
            <v>334.60853541938292</v>
          </cell>
          <cell r="K87">
            <v>301.29598731165748</v>
          </cell>
          <cell r="L87">
            <v>304.40213151074676</v>
          </cell>
          <cell r="M87">
            <v>307.54029781498127</v>
          </cell>
          <cell r="N87">
            <v>310.71081634915629</v>
          </cell>
          <cell r="O87">
            <v>313.91402064141568</v>
          </cell>
          <cell r="P87">
            <v>317.15024765833743</v>
          </cell>
          <cell r="Q87">
            <v>320.41983784038223</v>
          </cell>
          <cell r="R87">
            <v>323.72313513770575</v>
          </cell>
          <cell r="S87">
            <v>327.0604870463419</v>
          </cell>
          <cell r="T87">
            <v>330.43224464475782</v>
          </cell>
        </row>
        <row r="88">
          <cell r="I88">
            <v>89.411764705882348</v>
          </cell>
          <cell r="J88">
            <v>107.97762237762237</v>
          </cell>
          <cell r="K88">
            <v>111.89952904238618</v>
          </cell>
          <cell r="L88">
            <v>113.04136097139011</v>
          </cell>
          <cell r="M88">
            <v>114.19484424660838</v>
          </cell>
          <cell r="N88">
            <v>115.36009775932887</v>
          </cell>
          <cell r="O88">
            <v>116.5372416140159</v>
          </cell>
          <cell r="P88">
            <v>117.72639714068953</v>
          </cell>
          <cell r="Q88">
            <v>118.92768690743127</v>
          </cell>
          <cell r="R88">
            <v>120.14123473301731</v>
          </cell>
          <cell r="S88">
            <v>121.36716569968077</v>
          </cell>
          <cell r="T88">
            <v>122.60560616600405</v>
          </cell>
        </row>
        <row r="89">
          <cell r="I89">
            <v>0</v>
          </cell>
          <cell r="J89">
            <v>128.78787878787878</v>
          </cell>
          <cell r="K89">
            <v>153.15315315315314</v>
          </cell>
          <cell r="L89">
            <v>168.46846846846847</v>
          </cell>
          <cell r="M89">
            <v>170.18753447324875</v>
          </cell>
          <cell r="N89">
            <v>171.92414196787374</v>
          </cell>
          <cell r="O89">
            <v>173.67846994713773</v>
          </cell>
          <cell r="P89">
            <v>175.45069923231262</v>
          </cell>
          <cell r="Q89">
            <v>177.24101248978516</v>
          </cell>
          <cell r="R89">
            <v>179.04959424988502</v>
          </cell>
          <cell r="S89">
            <v>180.87663092590427</v>
          </cell>
          <cell r="T89">
            <v>182.72231083331147</v>
          </cell>
        </row>
        <row r="90">
          <cell r="I90">
            <v>100</v>
          </cell>
          <cell r="J90">
            <v>116.46455944055944</v>
          </cell>
          <cell r="K90">
            <v>116.37551020408164</v>
          </cell>
          <cell r="L90">
            <v>117.56301541024571</v>
          </cell>
          <cell r="M90">
            <v>118.76263801647272</v>
          </cell>
          <cell r="N90">
            <v>119.97450166970202</v>
          </cell>
          <cell r="O90">
            <v>121.19873127857652</v>
          </cell>
          <cell r="P90">
            <v>122.43545302631709</v>
          </cell>
          <cell r="Q90">
            <v>123.68479438372849</v>
          </cell>
          <cell r="R90">
            <v>124.94688412233798</v>
          </cell>
          <cell r="S90">
            <v>126.22185232766797</v>
          </cell>
          <cell r="T90">
            <v>127.50983041264419</v>
          </cell>
        </row>
        <row r="91">
          <cell r="I91">
            <v>88.888888888888886</v>
          </cell>
          <cell r="J91">
            <v>110.76923076923076</v>
          </cell>
          <cell r="K91">
            <v>111.89952904238618</v>
          </cell>
          <cell r="L91">
            <v>113.04136097139011</v>
          </cell>
          <cell r="M91">
            <v>114.19484424660838</v>
          </cell>
          <cell r="N91">
            <v>115.36009775932887</v>
          </cell>
          <cell r="O91">
            <v>116.5372416140159</v>
          </cell>
          <cell r="P91">
            <v>117.72639714068953</v>
          </cell>
          <cell r="Q91">
            <v>118.92768690743127</v>
          </cell>
          <cell r="R91">
            <v>120.14123473301731</v>
          </cell>
          <cell r="S91">
            <v>121.36716569968077</v>
          </cell>
          <cell r="T91">
            <v>122.60560616600405</v>
          </cell>
        </row>
        <row r="92">
          <cell r="I92">
            <v>200</v>
          </cell>
          <cell r="J92">
            <v>120.37437762237761</v>
          </cell>
          <cell r="K92">
            <v>102.94756671899529</v>
          </cell>
          <cell r="L92">
            <v>103.99805209367891</v>
          </cell>
          <cell r="M92">
            <v>105.05925670687971</v>
          </cell>
          <cell r="N92">
            <v>106.13128993858255</v>
          </cell>
          <cell r="O92">
            <v>107.21426228489462</v>
          </cell>
          <cell r="P92">
            <v>108.30828536943436</v>
          </cell>
          <cell r="Q92">
            <v>109.41347195483675</v>
          </cell>
          <cell r="R92">
            <v>110.52993595437592</v>
          </cell>
          <cell r="S92">
            <v>111.6577924437063</v>
          </cell>
          <cell r="T92">
            <v>112.79715767272373</v>
          </cell>
        </row>
        <row r="95">
          <cell r="I95">
            <v>200</v>
          </cell>
          <cell r="J95">
            <v>120.37437762237761</v>
          </cell>
          <cell r="K95">
            <v>102.94756671899529</v>
          </cell>
          <cell r="L95">
            <v>103.99805209367891</v>
          </cell>
          <cell r="M95">
            <v>105.05925670687971</v>
          </cell>
          <cell r="N95">
            <v>106.13128993858255</v>
          </cell>
          <cell r="O95">
            <v>107.21426228489462</v>
          </cell>
          <cell r="P95">
            <v>108.30828536943436</v>
          </cell>
          <cell r="Q95">
            <v>109.41347195483675</v>
          </cell>
          <cell r="R95">
            <v>110.52993595437592</v>
          </cell>
          <cell r="S95">
            <v>111.6577924437063</v>
          </cell>
          <cell r="T95">
            <v>112.79715767272373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8"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2"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I123">
            <v>1300</v>
          </cell>
          <cell r="J123">
            <v>1166.2149999999999</v>
          </cell>
          <cell r="K123">
            <v>1032.43</v>
          </cell>
          <cell r="L123">
            <v>1011.7814000000001</v>
          </cell>
          <cell r="M123">
            <v>991.54577200000006</v>
          </cell>
          <cell r="N123">
            <v>971.71485656000004</v>
          </cell>
          <cell r="O123">
            <v>952.28055942880007</v>
          </cell>
          <cell r="P123">
            <v>933.23494824022407</v>
          </cell>
          <cell r="Q123">
            <v>914.57024927541954</v>
          </cell>
          <cell r="R123">
            <v>896.27884428991115</v>
          </cell>
          <cell r="S123">
            <v>878.3532674041129</v>
          </cell>
          <cell r="T123">
            <v>860.78620205603067</v>
          </cell>
        </row>
        <row r="124">
          <cell r="I124">
            <v>0</v>
          </cell>
          <cell r="J124">
            <v>1075</v>
          </cell>
          <cell r="K124">
            <v>1053.5</v>
          </cell>
          <cell r="L124">
            <v>1032.43</v>
          </cell>
          <cell r="M124">
            <v>1011.7814000000001</v>
          </cell>
          <cell r="N124">
            <v>991.54577200000006</v>
          </cell>
          <cell r="O124">
            <v>971.71485656000004</v>
          </cell>
          <cell r="P124">
            <v>952.28055942880007</v>
          </cell>
          <cell r="Q124">
            <v>933.23494824022407</v>
          </cell>
          <cell r="R124">
            <v>914.57024927541954</v>
          </cell>
          <cell r="S124">
            <v>896.27884428991115</v>
          </cell>
          <cell r="T124">
            <v>878.3532674041129</v>
          </cell>
        </row>
        <row r="125">
          <cell r="I125">
            <v>1100</v>
          </cell>
          <cell r="J125">
            <v>1107.5122000000001</v>
          </cell>
          <cell r="K125">
            <v>1115.0244000000002</v>
          </cell>
          <cell r="L125">
            <v>1092.7239120000002</v>
          </cell>
          <cell r="M125">
            <v>1070.8694337600002</v>
          </cell>
          <cell r="N125">
            <v>1049.4520450848001</v>
          </cell>
          <cell r="O125">
            <v>1028.4630041831042</v>
          </cell>
          <cell r="P125">
            <v>1007.8937440994421</v>
          </cell>
          <cell r="Q125">
            <v>987.73586921745323</v>
          </cell>
          <cell r="R125">
            <v>967.98115183310415</v>
          </cell>
          <cell r="S125">
            <v>948.62152879644202</v>
          </cell>
          <cell r="T125">
            <v>929.64909822051311</v>
          </cell>
        </row>
        <row r="126">
          <cell r="I126">
            <v>1075</v>
          </cell>
          <cell r="J126">
            <v>1053.5</v>
          </cell>
          <cell r="K126">
            <v>1032.43</v>
          </cell>
          <cell r="L126">
            <v>1011.7814000000001</v>
          </cell>
          <cell r="M126">
            <v>991.54577200000006</v>
          </cell>
          <cell r="N126">
            <v>971.71485656000004</v>
          </cell>
          <cell r="O126">
            <v>952.28055942880007</v>
          </cell>
          <cell r="P126">
            <v>933.23494824022407</v>
          </cell>
          <cell r="Q126">
            <v>914.57024927541954</v>
          </cell>
          <cell r="R126">
            <v>896.27884428991115</v>
          </cell>
          <cell r="S126">
            <v>878.3532674041129</v>
          </cell>
          <cell r="T126">
            <v>860.78620205603067</v>
          </cell>
        </row>
        <row r="127">
          <cell r="I127">
            <v>975</v>
          </cell>
          <cell r="J127">
            <v>962.41780000000006</v>
          </cell>
          <cell r="K127">
            <v>949.83560000000011</v>
          </cell>
          <cell r="L127">
            <v>930.83888800000011</v>
          </cell>
          <cell r="M127">
            <v>912.22211024000012</v>
          </cell>
          <cell r="N127">
            <v>893.97766803520005</v>
          </cell>
          <cell r="O127">
            <v>876.09811467449606</v>
          </cell>
          <cell r="P127">
            <v>858.57615238100607</v>
          </cell>
          <cell r="Q127">
            <v>841.40462933338597</v>
          </cell>
          <cell r="R127">
            <v>824.57653674671826</v>
          </cell>
          <cell r="S127">
            <v>808.08500601178389</v>
          </cell>
          <cell r="T127">
            <v>791.92330589154824</v>
          </cell>
        </row>
        <row r="128">
          <cell r="I128">
            <v>975</v>
          </cell>
          <cell r="J128">
            <v>962.41780000000006</v>
          </cell>
          <cell r="K128">
            <v>949.83560000000011</v>
          </cell>
          <cell r="L128">
            <v>930.83888800000011</v>
          </cell>
          <cell r="M128">
            <v>912.22211024000012</v>
          </cell>
          <cell r="N128">
            <v>893.97766803520005</v>
          </cell>
          <cell r="O128">
            <v>876.09811467449606</v>
          </cell>
          <cell r="P128">
            <v>858.57615238100607</v>
          </cell>
          <cell r="Q128">
            <v>841.40462933338597</v>
          </cell>
          <cell r="R128">
            <v>824.57653674671826</v>
          </cell>
          <cell r="S128">
            <v>808.08500601178389</v>
          </cell>
          <cell r="T128">
            <v>791.92330589154824</v>
          </cell>
        </row>
        <row r="129">
          <cell r="I129">
            <v>380</v>
          </cell>
          <cell r="J129">
            <v>386.02</v>
          </cell>
          <cell r="K129">
            <v>392.04</v>
          </cell>
          <cell r="L129">
            <v>388.11959999999999</v>
          </cell>
          <cell r="M129">
            <v>384.238404</v>
          </cell>
          <cell r="N129">
            <v>380.39601995999999</v>
          </cell>
          <cell r="O129">
            <v>376.59205976039999</v>
          </cell>
          <cell r="P129">
            <v>372.82613916279598</v>
          </cell>
          <cell r="Q129">
            <v>369.09787777116804</v>
          </cell>
          <cell r="R129">
            <v>365.40689899345637</v>
          </cell>
          <cell r="S129">
            <v>361.75283000352181</v>
          </cell>
          <cell r="T129">
            <v>358.13530170348656</v>
          </cell>
        </row>
        <row r="130">
          <cell r="I130">
            <v>0</v>
          </cell>
          <cell r="J130">
            <v>425</v>
          </cell>
          <cell r="K130">
            <v>420.75</v>
          </cell>
          <cell r="L130">
            <v>416.54250000000002</v>
          </cell>
          <cell r="M130">
            <v>412.37707499999999</v>
          </cell>
          <cell r="N130">
            <v>408.25330424999999</v>
          </cell>
          <cell r="O130">
            <v>404.17077120749997</v>
          </cell>
          <cell r="P130">
            <v>400.12906349542499</v>
          </cell>
          <cell r="Q130">
            <v>396.12777286047071</v>
          </cell>
          <cell r="R130">
            <v>392.16649513186599</v>
          </cell>
          <cell r="S130">
            <v>388.2448301805473</v>
          </cell>
          <cell r="T130">
            <v>384.36238187874176</v>
          </cell>
        </row>
        <row r="131">
          <cell r="I131">
            <v>425</v>
          </cell>
          <cell r="J131">
            <v>416.36080000000004</v>
          </cell>
          <cell r="K131">
            <v>407.72160000000002</v>
          </cell>
          <cell r="L131">
            <v>403.644384</v>
          </cell>
          <cell r="M131">
            <v>399.60794016</v>
          </cell>
          <cell r="N131">
            <v>395.61186075839998</v>
          </cell>
          <cell r="O131">
            <v>391.65574215081597</v>
          </cell>
          <cell r="P131">
            <v>387.73918472930779</v>
          </cell>
          <cell r="Q131">
            <v>383.8617928820147</v>
          </cell>
          <cell r="R131">
            <v>380.02317495319454</v>
          </cell>
          <cell r="S131">
            <v>376.22294320366257</v>
          </cell>
          <cell r="T131">
            <v>372.46071377162588</v>
          </cell>
        </row>
        <row r="132">
          <cell r="I132">
            <v>400</v>
          </cell>
          <cell r="J132">
            <v>396</v>
          </cell>
          <cell r="K132">
            <v>392.04</v>
          </cell>
          <cell r="L132">
            <v>388.11959999999999</v>
          </cell>
          <cell r="M132">
            <v>384.238404</v>
          </cell>
          <cell r="N132">
            <v>380.39601995999999</v>
          </cell>
          <cell r="O132">
            <v>376.59205976039999</v>
          </cell>
          <cell r="P132">
            <v>372.82613916279598</v>
          </cell>
          <cell r="Q132">
            <v>369.09787777116804</v>
          </cell>
          <cell r="R132">
            <v>365.40689899345637</v>
          </cell>
          <cell r="S132">
            <v>361.75283000352181</v>
          </cell>
          <cell r="T132">
            <v>358.13530170348656</v>
          </cell>
        </row>
        <row r="133">
          <cell r="I133">
            <v>500</v>
          </cell>
          <cell r="J133">
            <v>430.33839999999998</v>
          </cell>
          <cell r="K133">
            <v>360.67680000000001</v>
          </cell>
          <cell r="L133">
            <v>357.07003200000003</v>
          </cell>
          <cell r="M133">
            <v>353.49933168000001</v>
          </cell>
          <cell r="N133">
            <v>349.9643383632</v>
          </cell>
          <cell r="O133">
            <v>346.46469497956798</v>
          </cell>
          <cell r="P133">
            <v>343.0000480297723</v>
          </cell>
          <cell r="Q133">
            <v>339.57004754947457</v>
          </cell>
          <cell r="R133">
            <v>336.17434707397985</v>
          </cell>
          <cell r="S133">
            <v>332.81260360324006</v>
          </cell>
          <cell r="T133">
            <v>329.4844775672077</v>
          </cell>
        </row>
        <row r="136">
          <cell r="I136">
            <v>500</v>
          </cell>
          <cell r="J136">
            <v>430.33839999999998</v>
          </cell>
          <cell r="K136">
            <v>360.67680000000001</v>
          </cell>
          <cell r="L136">
            <v>357.07003200000003</v>
          </cell>
          <cell r="M136">
            <v>353.49933168000001</v>
          </cell>
          <cell r="N136">
            <v>349.9643383632</v>
          </cell>
          <cell r="O136">
            <v>346.46469497956798</v>
          </cell>
          <cell r="P136">
            <v>343.0000480297723</v>
          </cell>
          <cell r="Q136">
            <v>339.57004754947457</v>
          </cell>
          <cell r="R136">
            <v>336.17434707397985</v>
          </cell>
          <cell r="S136">
            <v>332.81260360324006</v>
          </cell>
          <cell r="T136">
            <v>329.4844775672077</v>
          </cell>
        </row>
        <row r="137">
          <cell r="I137">
            <v>0.01</v>
          </cell>
          <cell r="J137">
            <v>1.291549665014884E-2</v>
          </cell>
          <cell r="K137">
            <v>1.6681005372000589E-2</v>
          </cell>
          <cell r="L137">
            <v>2.1544346900318839E-2</v>
          </cell>
          <cell r="M137">
            <v>2.782559402207125E-2</v>
          </cell>
          <cell r="N137">
            <v>3.5938136638046278E-2</v>
          </cell>
          <cell r="O137">
            <v>4.6415888336127795E-2</v>
          </cell>
          <cell r="P137">
            <v>5.9948425031894112E-2</v>
          </cell>
          <cell r="Q137">
            <v>7.7426368268112722E-2</v>
          </cell>
          <cell r="R137">
            <v>0.1</v>
          </cell>
          <cell r="S137">
            <v>0.1</v>
          </cell>
          <cell r="T137">
            <v>0.1</v>
          </cell>
        </row>
        <row r="138">
          <cell r="I138">
            <v>0</v>
          </cell>
          <cell r="J138">
            <v>0.05</v>
          </cell>
          <cell r="K138">
            <v>0.1</v>
          </cell>
          <cell r="L138">
            <v>0.15</v>
          </cell>
          <cell r="M138">
            <v>0.2</v>
          </cell>
          <cell r="N138">
            <v>0.2</v>
          </cell>
          <cell r="O138">
            <v>0.2</v>
          </cell>
          <cell r="P138">
            <v>0.2</v>
          </cell>
          <cell r="Q138">
            <v>0.2</v>
          </cell>
          <cell r="R138">
            <v>0.2</v>
          </cell>
          <cell r="S138">
            <v>0.2</v>
          </cell>
          <cell r="T138">
            <v>0.2</v>
          </cell>
        </row>
        <row r="139">
          <cell r="I139">
            <v>0.01</v>
          </cell>
          <cell r="J139">
            <v>1.291549665014884E-2</v>
          </cell>
          <cell r="K139">
            <v>1.6681005372000589E-2</v>
          </cell>
          <cell r="L139">
            <v>2.1544346900318839E-2</v>
          </cell>
          <cell r="M139">
            <v>2.782559402207125E-2</v>
          </cell>
          <cell r="N139">
            <v>3.5938136638046278E-2</v>
          </cell>
          <cell r="O139">
            <v>4.6415888336127795E-2</v>
          </cell>
          <cell r="P139">
            <v>5.9948425031894112E-2</v>
          </cell>
          <cell r="Q139">
            <v>7.7426368268112722E-2</v>
          </cell>
          <cell r="R139">
            <v>0.1</v>
          </cell>
          <cell r="S139">
            <v>0.1</v>
          </cell>
          <cell r="T139">
            <v>0.1</v>
          </cell>
        </row>
        <row r="140">
          <cell r="I140">
            <v>0.01</v>
          </cell>
          <cell r="J140">
            <v>1.291549665014884E-2</v>
          </cell>
          <cell r="K140">
            <v>1.6681005372000589E-2</v>
          </cell>
          <cell r="L140">
            <v>2.1544346900318839E-2</v>
          </cell>
          <cell r="M140">
            <v>2.782559402207125E-2</v>
          </cell>
          <cell r="N140">
            <v>3.5938136638046278E-2</v>
          </cell>
          <cell r="O140">
            <v>4.6415888336127795E-2</v>
          </cell>
          <cell r="P140">
            <v>5.9948425031894112E-2</v>
          </cell>
          <cell r="Q140">
            <v>7.7426368268112722E-2</v>
          </cell>
          <cell r="R140">
            <v>0.1</v>
          </cell>
          <cell r="S140">
            <v>0.1</v>
          </cell>
          <cell r="T140">
            <v>0.1</v>
          </cell>
        </row>
        <row r="141">
          <cell r="I141">
            <v>0.01</v>
          </cell>
          <cell r="J141">
            <v>1.291549665014884E-2</v>
          </cell>
          <cell r="K141">
            <v>1.6681005372000589E-2</v>
          </cell>
          <cell r="L141">
            <v>2.1544346900318839E-2</v>
          </cell>
          <cell r="M141">
            <v>2.782559402207125E-2</v>
          </cell>
          <cell r="N141">
            <v>3.5938136638046278E-2</v>
          </cell>
          <cell r="O141">
            <v>4.6415888336127795E-2</v>
          </cell>
          <cell r="P141">
            <v>5.9948425031894112E-2</v>
          </cell>
          <cell r="Q141">
            <v>7.7426368268112722E-2</v>
          </cell>
          <cell r="R141">
            <v>0.1</v>
          </cell>
          <cell r="S141">
            <v>0.1</v>
          </cell>
          <cell r="T141">
            <v>0.1</v>
          </cell>
        </row>
        <row r="142">
          <cell r="I142">
            <v>0.01</v>
          </cell>
          <cell r="J142">
            <v>1.291549665014884E-2</v>
          </cell>
          <cell r="K142">
            <v>1.6681005372000589E-2</v>
          </cell>
          <cell r="L142">
            <v>2.1544346900318839E-2</v>
          </cell>
          <cell r="M142">
            <v>2.782559402207125E-2</v>
          </cell>
          <cell r="N142">
            <v>3.5938136638046278E-2</v>
          </cell>
          <cell r="O142">
            <v>4.6415888336127795E-2</v>
          </cell>
          <cell r="P142">
            <v>5.9948425031894112E-2</v>
          </cell>
          <cell r="Q142">
            <v>7.7426368268112722E-2</v>
          </cell>
          <cell r="R142">
            <v>0.1</v>
          </cell>
          <cell r="S142">
            <v>0.1</v>
          </cell>
          <cell r="T142">
            <v>0.1</v>
          </cell>
        </row>
        <row r="143">
          <cell r="I143">
            <v>0.01</v>
          </cell>
          <cell r="J143">
            <v>1.291549665014884E-2</v>
          </cell>
          <cell r="K143">
            <v>1.6681005372000589E-2</v>
          </cell>
          <cell r="L143">
            <v>2.1544346900318839E-2</v>
          </cell>
          <cell r="M143">
            <v>2.782559402207125E-2</v>
          </cell>
          <cell r="N143">
            <v>3.5938136638046278E-2</v>
          </cell>
          <cell r="O143">
            <v>4.6415888336127795E-2</v>
          </cell>
          <cell r="P143">
            <v>5.9948425031894112E-2</v>
          </cell>
          <cell r="Q143">
            <v>7.7426368268112722E-2</v>
          </cell>
          <cell r="R143">
            <v>0.1</v>
          </cell>
          <cell r="S143">
            <v>0.1</v>
          </cell>
          <cell r="T143">
            <v>0.1</v>
          </cell>
        </row>
        <row r="144">
          <cell r="I144">
            <v>0</v>
          </cell>
          <cell r="J144">
            <v>0.05</v>
          </cell>
          <cell r="K144">
            <v>0.1</v>
          </cell>
          <cell r="L144">
            <v>0.15</v>
          </cell>
          <cell r="M144">
            <v>0.2</v>
          </cell>
          <cell r="N144">
            <v>0.2</v>
          </cell>
          <cell r="O144">
            <v>0.2</v>
          </cell>
          <cell r="P144">
            <v>0.2</v>
          </cell>
          <cell r="Q144">
            <v>0.2</v>
          </cell>
          <cell r="R144">
            <v>0.2</v>
          </cell>
          <cell r="S144">
            <v>0.2</v>
          </cell>
          <cell r="T144">
            <v>0.2</v>
          </cell>
        </row>
        <row r="145">
          <cell r="I145">
            <v>0.01</v>
          </cell>
          <cell r="J145">
            <v>1.291549665014884E-2</v>
          </cell>
          <cell r="K145">
            <v>1.6681005372000589E-2</v>
          </cell>
          <cell r="L145">
            <v>2.1544346900318839E-2</v>
          </cell>
          <cell r="M145">
            <v>2.782559402207125E-2</v>
          </cell>
          <cell r="N145">
            <v>3.5938136638046278E-2</v>
          </cell>
          <cell r="O145">
            <v>4.6415888336127795E-2</v>
          </cell>
          <cell r="P145">
            <v>5.9948425031894112E-2</v>
          </cell>
          <cell r="Q145">
            <v>7.7426368268112722E-2</v>
          </cell>
          <cell r="R145">
            <v>0.1</v>
          </cell>
          <cell r="S145">
            <v>0.1</v>
          </cell>
          <cell r="T145">
            <v>0.1</v>
          </cell>
        </row>
        <row r="146">
          <cell r="I146">
            <v>0.01</v>
          </cell>
          <cell r="J146">
            <v>1.291549665014884E-2</v>
          </cell>
          <cell r="K146">
            <v>1.6681005372000589E-2</v>
          </cell>
          <cell r="L146">
            <v>2.1544346900318839E-2</v>
          </cell>
          <cell r="M146">
            <v>2.782559402207125E-2</v>
          </cell>
          <cell r="N146">
            <v>3.5938136638046278E-2</v>
          </cell>
          <cell r="O146">
            <v>4.6415888336127795E-2</v>
          </cell>
          <cell r="P146">
            <v>5.9948425031894112E-2</v>
          </cell>
          <cell r="Q146">
            <v>7.7426368268112722E-2</v>
          </cell>
          <cell r="R146">
            <v>0.1</v>
          </cell>
          <cell r="S146">
            <v>0.1</v>
          </cell>
          <cell r="T146">
            <v>0.1</v>
          </cell>
        </row>
        <row r="147">
          <cell r="I147">
            <v>0.01</v>
          </cell>
          <cell r="J147">
            <v>1.291549665014884E-2</v>
          </cell>
          <cell r="K147">
            <v>1.6681005372000589E-2</v>
          </cell>
          <cell r="L147">
            <v>2.1544346900318839E-2</v>
          </cell>
          <cell r="M147">
            <v>2.782559402207125E-2</v>
          </cell>
          <cell r="N147">
            <v>3.5938136638046278E-2</v>
          </cell>
          <cell r="O147">
            <v>4.6415888336127795E-2</v>
          </cell>
          <cell r="P147">
            <v>5.9948425031894112E-2</v>
          </cell>
          <cell r="Q147">
            <v>7.7426368268112722E-2</v>
          </cell>
          <cell r="R147">
            <v>0.1</v>
          </cell>
          <cell r="S147">
            <v>0.1</v>
          </cell>
          <cell r="T147">
            <v>0.1</v>
          </cell>
        </row>
        <row r="150">
          <cell r="I150">
            <v>0.01</v>
          </cell>
          <cell r="J150">
            <v>1.291549665014884E-2</v>
          </cell>
          <cell r="K150">
            <v>1.6681005372000589E-2</v>
          </cell>
          <cell r="L150">
            <v>2.1544346900318839E-2</v>
          </cell>
          <cell r="M150">
            <v>2.782559402207125E-2</v>
          </cell>
          <cell r="N150">
            <v>3.5938136638046278E-2</v>
          </cell>
          <cell r="O150">
            <v>4.6415888336127795E-2</v>
          </cell>
          <cell r="P150">
            <v>5.9948425031894112E-2</v>
          </cell>
          <cell r="Q150">
            <v>7.7426368268112722E-2</v>
          </cell>
          <cell r="R150">
            <v>0.1</v>
          </cell>
          <cell r="S150">
            <v>0.1</v>
          </cell>
          <cell r="T150">
            <v>0.1</v>
          </cell>
        </row>
        <row r="151">
          <cell r="I151">
            <v>1200</v>
          </cell>
          <cell r="J151">
            <v>900</v>
          </cell>
          <cell r="K151">
            <v>600</v>
          </cell>
          <cell r="L151">
            <v>600</v>
          </cell>
          <cell r="M151">
            <v>600</v>
          </cell>
          <cell r="N151">
            <v>600</v>
          </cell>
          <cell r="O151">
            <v>600</v>
          </cell>
          <cell r="P151">
            <v>600</v>
          </cell>
          <cell r="Q151">
            <v>600</v>
          </cell>
          <cell r="R151">
            <v>600</v>
          </cell>
          <cell r="S151">
            <v>600</v>
          </cell>
          <cell r="T151">
            <v>600</v>
          </cell>
        </row>
        <row r="152">
          <cell r="I152">
            <v>0</v>
          </cell>
          <cell r="J152">
            <v>600</v>
          </cell>
          <cell r="K152">
            <v>600</v>
          </cell>
          <cell r="L152">
            <v>600</v>
          </cell>
          <cell r="M152">
            <v>600</v>
          </cell>
          <cell r="N152">
            <v>600</v>
          </cell>
          <cell r="O152">
            <v>600</v>
          </cell>
          <cell r="P152">
            <v>600</v>
          </cell>
          <cell r="Q152">
            <v>600</v>
          </cell>
          <cell r="R152">
            <v>600</v>
          </cell>
          <cell r="S152">
            <v>600</v>
          </cell>
          <cell r="T152">
            <v>600</v>
          </cell>
        </row>
        <row r="153">
          <cell r="I153">
            <v>1200</v>
          </cell>
          <cell r="J153">
            <v>900</v>
          </cell>
          <cell r="K153">
            <v>600</v>
          </cell>
          <cell r="L153">
            <v>600</v>
          </cell>
          <cell r="M153">
            <v>600</v>
          </cell>
          <cell r="N153">
            <v>600</v>
          </cell>
          <cell r="O153">
            <v>600</v>
          </cell>
          <cell r="P153">
            <v>600</v>
          </cell>
          <cell r="Q153">
            <v>600</v>
          </cell>
          <cell r="R153">
            <v>600</v>
          </cell>
          <cell r="S153">
            <v>600</v>
          </cell>
          <cell r="T153">
            <v>600</v>
          </cell>
        </row>
        <row r="154">
          <cell r="I154">
            <v>1200</v>
          </cell>
          <cell r="J154">
            <v>900</v>
          </cell>
          <cell r="K154">
            <v>600</v>
          </cell>
          <cell r="L154">
            <v>600</v>
          </cell>
          <cell r="M154">
            <v>600</v>
          </cell>
          <cell r="N154">
            <v>600</v>
          </cell>
          <cell r="O154">
            <v>600</v>
          </cell>
          <cell r="P154">
            <v>600</v>
          </cell>
          <cell r="Q154">
            <v>600</v>
          </cell>
          <cell r="R154">
            <v>600</v>
          </cell>
          <cell r="S154">
            <v>600</v>
          </cell>
          <cell r="T154">
            <v>600</v>
          </cell>
        </row>
        <row r="155">
          <cell r="I155">
            <v>1200</v>
          </cell>
          <cell r="J155">
            <v>900</v>
          </cell>
          <cell r="K155">
            <v>600</v>
          </cell>
          <cell r="L155">
            <v>600</v>
          </cell>
          <cell r="M155">
            <v>600</v>
          </cell>
          <cell r="N155">
            <v>600</v>
          </cell>
          <cell r="O155">
            <v>600</v>
          </cell>
          <cell r="P155">
            <v>600</v>
          </cell>
          <cell r="Q155">
            <v>600</v>
          </cell>
          <cell r="R155">
            <v>600</v>
          </cell>
          <cell r="S155">
            <v>600</v>
          </cell>
          <cell r="T155">
            <v>600</v>
          </cell>
        </row>
        <row r="156">
          <cell r="I156">
            <v>1200</v>
          </cell>
          <cell r="J156">
            <v>900</v>
          </cell>
          <cell r="K156">
            <v>600</v>
          </cell>
          <cell r="L156">
            <v>600</v>
          </cell>
          <cell r="M156">
            <v>600</v>
          </cell>
          <cell r="N156">
            <v>600</v>
          </cell>
          <cell r="O156">
            <v>600</v>
          </cell>
          <cell r="P156">
            <v>600</v>
          </cell>
          <cell r="Q156">
            <v>600</v>
          </cell>
          <cell r="R156">
            <v>600</v>
          </cell>
          <cell r="S156">
            <v>600</v>
          </cell>
          <cell r="T156">
            <v>600</v>
          </cell>
        </row>
        <row r="157">
          <cell r="I157">
            <v>200</v>
          </cell>
          <cell r="J157">
            <v>175</v>
          </cell>
          <cell r="K157">
            <v>150</v>
          </cell>
          <cell r="L157">
            <v>150</v>
          </cell>
          <cell r="M157">
            <v>150</v>
          </cell>
          <cell r="N157">
            <v>150</v>
          </cell>
          <cell r="O157">
            <v>150</v>
          </cell>
          <cell r="P157">
            <v>150</v>
          </cell>
          <cell r="Q157">
            <v>150</v>
          </cell>
          <cell r="R157">
            <v>150</v>
          </cell>
          <cell r="S157">
            <v>150</v>
          </cell>
          <cell r="T157">
            <v>150</v>
          </cell>
        </row>
        <row r="158">
          <cell r="I158">
            <v>0</v>
          </cell>
          <cell r="J158">
            <v>200</v>
          </cell>
          <cell r="K158">
            <v>200</v>
          </cell>
          <cell r="L158">
            <v>200</v>
          </cell>
          <cell r="M158">
            <v>200</v>
          </cell>
          <cell r="N158">
            <v>200</v>
          </cell>
          <cell r="O158">
            <v>200</v>
          </cell>
          <cell r="P158">
            <v>200</v>
          </cell>
          <cell r="Q158">
            <v>200</v>
          </cell>
          <cell r="R158">
            <v>200</v>
          </cell>
          <cell r="S158">
            <v>200</v>
          </cell>
          <cell r="T158">
            <v>200</v>
          </cell>
        </row>
        <row r="159">
          <cell r="I159">
            <v>200</v>
          </cell>
          <cell r="J159">
            <v>175</v>
          </cell>
          <cell r="K159">
            <v>150</v>
          </cell>
          <cell r="L159">
            <v>150</v>
          </cell>
          <cell r="M159">
            <v>150</v>
          </cell>
          <cell r="N159">
            <v>150</v>
          </cell>
          <cell r="O159">
            <v>150</v>
          </cell>
          <cell r="P159">
            <v>150</v>
          </cell>
          <cell r="Q159">
            <v>150</v>
          </cell>
          <cell r="R159">
            <v>150</v>
          </cell>
          <cell r="S159">
            <v>150</v>
          </cell>
          <cell r="T159">
            <v>150</v>
          </cell>
        </row>
        <row r="160">
          <cell r="I160">
            <v>200</v>
          </cell>
          <cell r="J160">
            <v>175</v>
          </cell>
          <cell r="K160">
            <v>150</v>
          </cell>
          <cell r="L160">
            <v>150</v>
          </cell>
          <cell r="M160">
            <v>150</v>
          </cell>
          <cell r="N160">
            <v>150</v>
          </cell>
          <cell r="O160">
            <v>150</v>
          </cell>
          <cell r="P160">
            <v>150</v>
          </cell>
          <cell r="Q160">
            <v>150</v>
          </cell>
          <cell r="R160">
            <v>150</v>
          </cell>
          <cell r="S160">
            <v>150</v>
          </cell>
          <cell r="T160">
            <v>150</v>
          </cell>
        </row>
        <row r="161">
          <cell r="I161">
            <v>200</v>
          </cell>
          <cell r="J161">
            <v>175</v>
          </cell>
          <cell r="K161">
            <v>150</v>
          </cell>
          <cell r="L161">
            <v>150</v>
          </cell>
          <cell r="M161">
            <v>150</v>
          </cell>
          <cell r="N161">
            <v>150</v>
          </cell>
          <cell r="O161">
            <v>150</v>
          </cell>
          <cell r="P161">
            <v>150</v>
          </cell>
          <cell r="Q161">
            <v>150</v>
          </cell>
          <cell r="R161">
            <v>150</v>
          </cell>
          <cell r="S161">
            <v>150</v>
          </cell>
          <cell r="T161">
            <v>150</v>
          </cell>
        </row>
        <row r="163">
          <cell r="I163">
            <v>200</v>
          </cell>
          <cell r="J163">
            <v>175</v>
          </cell>
          <cell r="K163">
            <v>150</v>
          </cell>
          <cell r="L163">
            <v>150</v>
          </cell>
          <cell r="M163">
            <v>150</v>
          </cell>
          <cell r="N163">
            <v>150</v>
          </cell>
          <cell r="O163">
            <v>150</v>
          </cell>
          <cell r="P163">
            <v>150</v>
          </cell>
          <cell r="Q163">
            <v>150</v>
          </cell>
          <cell r="R163">
            <v>150</v>
          </cell>
          <cell r="S163">
            <v>150</v>
          </cell>
          <cell r="T163">
            <v>150</v>
          </cell>
        </row>
        <row r="164">
          <cell r="I164">
            <v>3.7160931287140049E-2</v>
          </cell>
          <cell r="J164">
            <v>3.6145002060547646E-2</v>
          </cell>
          <cell r="K164">
            <v>3.7265512882257851E-2</v>
          </cell>
          <cell r="L164">
            <v>3.8943003426187506E-2</v>
          </cell>
          <cell r="M164">
            <v>3.8606492498134332E-2</v>
          </cell>
          <cell r="N164">
            <v>3.821816883561819E-2</v>
          </cell>
          <cell r="O164">
            <v>3.7758326836739825E-2</v>
          </cell>
          <cell r="P164">
            <v>3.720539545691616E-2</v>
          </cell>
          <cell r="Q164">
            <v>3.6535685795451522E-2</v>
          </cell>
          <cell r="R164">
            <v>3.5723500709172622E-2</v>
          </cell>
          <cell r="S164">
            <v>3.4929370426026937E-2</v>
          </cell>
          <cell r="T164">
            <v>3.4152893589326584E-2</v>
          </cell>
        </row>
        <row r="165">
          <cell r="I165">
            <v>0</v>
          </cell>
          <cell r="J165">
            <v>0.12999452654625071</v>
          </cell>
          <cell r="K165">
            <v>0.13536159618647894</v>
          </cell>
          <cell r="L165">
            <v>0.13666642090897818</v>
          </cell>
          <cell r="M165">
            <v>0.13076467488116447</v>
          </cell>
          <cell r="N165">
            <v>0.13055707166496089</v>
          </cell>
          <cell r="O165">
            <v>0.13034918716205299</v>
          </cell>
          <cell r="P165">
            <v>0.13014103153510181</v>
          </cell>
          <cell r="Q165">
            <v>0.12993261500127373</v>
          </cell>
          <cell r="R165">
            <v>0.12972394783028754</v>
          </cell>
          <cell r="S165">
            <v>0.12951561577137652</v>
          </cell>
          <cell r="T165">
            <v>0.12930761828636259</v>
          </cell>
        </row>
        <row r="166">
          <cell r="I166">
            <v>7.6052896788451702E-2</v>
          </cell>
          <cell r="J166">
            <v>7.7204950952413531E-2</v>
          </cell>
          <cell r="K166">
            <v>7.9593388524672584E-2</v>
          </cell>
          <cell r="L166">
            <v>8.1102919363022691E-2</v>
          </cell>
          <cell r="M166">
            <v>7.9774979154540404E-2</v>
          </cell>
          <cell r="N166">
            <v>7.8557044931187481E-2</v>
          </cell>
          <cell r="O166">
            <v>7.7334079831048244E-2</v>
          </cell>
          <cell r="P166">
            <v>7.6014112141373519E-2</v>
          </cell>
          <cell r="Q166">
            <v>7.451847959703535E-2</v>
          </cell>
          <cell r="R166">
            <v>7.277544409522696E-2</v>
          </cell>
          <cell r="S166">
            <v>7.1073179322732882E-2</v>
          </cell>
          <cell r="T166">
            <v>6.9410731625788119E-2</v>
          </cell>
        </row>
        <row r="167">
          <cell r="I167">
            <v>0.13884195723434531</v>
          </cell>
          <cell r="J167">
            <v>0.15060132931539175</v>
          </cell>
          <cell r="K167">
            <v>0.15660691584477918</v>
          </cell>
          <cell r="L167">
            <v>0.16058340849524522</v>
          </cell>
          <cell r="M167">
            <v>0.1582786775459798</v>
          </cell>
          <cell r="N167">
            <v>0.15602771982477212</v>
          </cell>
          <cell r="O167">
            <v>0.15368446094253269</v>
          </cell>
          <cell r="P167">
            <v>0.15110660443369459</v>
          </cell>
          <cell r="Q167">
            <v>0.14815768046453984</v>
          </cell>
          <cell r="R167">
            <v>0.14470505442042533</v>
          </cell>
          <cell r="S167">
            <v>0.14133288742887645</v>
          </cell>
          <cell r="T167">
            <v>0.13803930449414878</v>
          </cell>
        </row>
        <row r="168">
          <cell r="I168">
            <v>3.0317748924999471E-2</v>
          </cell>
          <cell r="J168">
            <v>3.5257757402016351E-2</v>
          </cell>
          <cell r="K168">
            <v>3.8386009160332246E-2</v>
          </cell>
          <cell r="L168">
            <v>3.954172256940703E-2</v>
          </cell>
          <cell r="M168">
            <v>3.9022513573818564E-2</v>
          </cell>
          <cell r="N168">
            <v>3.8528258923286145E-2</v>
          </cell>
          <cell r="O168">
            <v>3.8002965908624529E-2</v>
          </cell>
          <cell r="P168">
            <v>3.7407416203158614E-2</v>
          </cell>
          <cell r="Q168">
            <v>3.670867296233301E-2</v>
          </cell>
          <cell r="R168">
            <v>3.5875857289928786E-2</v>
          </cell>
          <cell r="S168">
            <v>3.506193584300947E-2</v>
          </cell>
          <cell r="T168">
            <v>3.4266479965188661E-2</v>
          </cell>
        </row>
        <row r="171">
          <cell r="I171">
            <v>3.0317748924999471E-2</v>
          </cell>
          <cell r="J171">
            <v>3.5257757402016351E-2</v>
          </cell>
          <cell r="K171">
            <v>3.8386009160332246E-2</v>
          </cell>
          <cell r="L171">
            <v>3.954172256940703E-2</v>
          </cell>
          <cell r="M171">
            <v>3.9022513573818564E-2</v>
          </cell>
          <cell r="N171">
            <v>3.8528258923286145E-2</v>
          </cell>
          <cell r="O171">
            <v>3.8002965908624529E-2</v>
          </cell>
          <cell r="P171">
            <v>3.7407416203158614E-2</v>
          </cell>
          <cell r="Q171">
            <v>3.670867296233301E-2</v>
          </cell>
          <cell r="R171">
            <v>3.5875857289928786E-2</v>
          </cell>
          <cell r="S171">
            <v>3.506193584300947E-2</v>
          </cell>
          <cell r="T171">
            <v>3.4266479965188661E-2</v>
          </cell>
        </row>
        <row r="172"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I178">
            <v>0.16</v>
          </cell>
          <cell r="J178">
            <v>0.16</v>
          </cell>
          <cell r="K178">
            <v>0.16</v>
          </cell>
          <cell r="L178">
            <v>0.16</v>
          </cell>
          <cell r="M178">
            <v>0.16</v>
          </cell>
          <cell r="N178">
            <v>0.16</v>
          </cell>
          <cell r="O178">
            <v>0.16</v>
          </cell>
          <cell r="P178">
            <v>0.16</v>
          </cell>
          <cell r="Q178">
            <v>0.16</v>
          </cell>
          <cell r="R178">
            <v>0.16</v>
          </cell>
          <cell r="S178">
            <v>0.16</v>
          </cell>
          <cell r="T178">
            <v>0.16</v>
          </cell>
        </row>
        <row r="179">
          <cell r="I179">
            <v>0</v>
          </cell>
          <cell r="J179">
            <v>0.2</v>
          </cell>
          <cell r="K179">
            <v>0.2</v>
          </cell>
          <cell r="L179">
            <v>0.2</v>
          </cell>
          <cell r="M179">
            <v>0.2</v>
          </cell>
          <cell r="N179">
            <v>0.2</v>
          </cell>
          <cell r="O179">
            <v>0.2</v>
          </cell>
          <cell r="P179">
            <v>0.2</v>
          </cell>
          <cell r="Q179">
            <v>0.2</v>
          </cell>
          <cell r="R179">
            <v>0.2</v>
          </cell>
          <cell r="S179">
            <v>0.2</v>
          </cell>
          <cell r="T179">
            <v>0.2</v>
          </cell>
        </row>
        <row r="180">
          <cell r="I180">
            <v>0.16</v>
          </cell>
          <cell r="J180">
            <v>0.16</v>
          </cell>
          <cell r="K180">
            <v>0.16</v>
          </cell>
          <cell r="L180">
            <v>0.16</v>
          </cell>
          <cell r="M180">
            <v>0.16</v>
          </cell>
          <cell r="N180">
            <v>0.16</v>
          </cell>
          <cell r="O180">
            <v>0.16</v>
          </cell>
          <cell r="P180">
            <v>0.16</v>
          </cell>
          <cell r="Q180">
            <v>0.16</v>
          </cell>
          <cell r="R180">
            <v>0.16</v>
          </cell>
          <cell r="S180">
            <v>0.16</v>
          </cell>
          <cell r="T180">
            <v>0.16</v>
          </cell>
        </row>
        <row r="181">
          <cell r="I181">
            <v>0.16</v>
          </cell>
          <cell r="J181">
            <v>0.16</v>
          </cell>
          <cell r="K181">
            <v>0.16</v>
          </cell>
          <cell r="L181">
            <v>0.16</v>
          </cell>
          <cell r="M181">
            <v>0.16</v>
          </cell>
          <cell r="N181">
            <v>0.16</v>
          </cell>
          <cell r="O181">
            <v>0.16</v>
          </cell>
          <cell r="P181">
            <v>0.16</v>
          </cell>
          <cell r="Q181">
            <v>0.16</v>
          </cell>
          <cell r="R181">
            <v>0.16</v>
          </cell>
          <cell r="S181">
            <v>0.16</v>
          </cell>
          <cell r="T181">
            <v>0.16</v>
          </cell>
        </row>
        <row r="182">
          <cell r="I182">
            <v>0.16</v>
          </cell>
          <cell r="J182">
            <v>0.16</v>
          </cell>
          <cell r="K182">
            <v>0.16</v>
          </cell>
          <cell r="L182">
            <v>0.16</v>
          </cell>
          <cell r="M182">
            <v>0.16</v>
          </cell>
          <cell r="N182">
            <v>0.16</v>
          </cell>
          <cell r="O182">
            <v>0.16</v>
          </cell>
          <cell r="P182">
            <v>0.16</v>
          </cell>
          <cell r="Q182">
            <v>0.16</v>
          </cell>
          <cell r="R182">
            <v>0.16</v>
          </cell>
          <cell r="S182">
            <v>0.16</v>
          </cell>
          <cell r="T182">
            <v>0.16</v>
          </cell>
        </row>
        <row r="183">
          <cell r="I183">
            <v>0.16</v>
          </cell>
          <cell r="J183">
            <v>0.16</v>
          </cell>
          <cell r="K183">
            <v>0.16</v>
          </cell>
          <cell r="L183">
            <v>0.16</v>
          </cell>
          <cell r="M183">
            <v>0.16</v>
          </cell>
          <cell r="N183">
            <v>0.16</v>
          </cell>
          <cell r="O183">
            <v>0.16</v>
          </cell>
          <cell r="P183">
            <v>0.16</v>
          </cell>
          <cell r="Q183">
            <v>0.16</v>
          </cell>
          <cell r="R183">
            <v>0.16</v>
          </cell>
          <cell r="S183">
            <v>0.16</v>
          </cell>
          <cell r="T183">
            <v>0.16</v>
          </cell>
        </row>
        <row r="184">
          <cell r="I184">
            <v>0</v>
          </cell>
          <cell r="J184">
            <v>0.05</v>
          </cell>
          <cell r="K184">
            <v>0.05</v>
          </cell>
          <cell r="L184">
            <v>0.05</v>
          </cell>
          <cell r="M184">
            <v>0.05</v>
          </cell>
          <cell r="N184">
            <v>0.05</v>
          </cell>
          <cell r="O184">
            <v>0.05</v>
          </cell>
          <cell r="P184">
            <v>0.05</v>
          </cell>
          <cell r="Q184">
            <v>0.05</v>
          </cell>
          <cell r="R184">
            <v>0.05</v>
          </cell>
          <cell r="S184">
            <v>0.05</v>
          </cell>
          <cell r="T184">
            <v>0.05</v>
          </cell>
        </row>
        <row r="185">
          <cell r="I185">
            <v>0</v>
          </cell>
          <cell r="J185">
            <v>0.05</v>
          </cell>
          <cell r="K185">
            <v>0.05</v>
          </cell>
          <cell r="L185">
            <v>0.05</v>
          </cell>
          <cell r="M185">
            <v>0.05</v>
          </cell>
          <cell r="N185">
            <v>0.05</v>
          </cell>
          <cell r="O185">
            <v>0.05</v>
          </cell>
          <cell r="P185">
            <v>0.05</v>
          </cell>
          <cell r="Q185">
            <v>0.05</v>
          </cell>
          <cell r="R185">
            <v>0.05</v>
          </cell>
          <cell r="S185">
            <v>0.05</v>
          </cell>
          <cell r="T185">
            <v>0.05</v>
          </cell>
        </row>
        <row r="186">
          <cell r="I186">
            <v>0</v>
          </cell>
          <cell r="J186">
            <v>0.05</v>
          </cell>
          <cell r="K186">
            <v>0.05</v>
          </cell>
          <cell r="L186">
            <v>0.05</v>
          </cell>
          <cell r="M186">
            <v>0.05</v>
          </cell>
          <cell r="N186">
            <v>0.05</v>
          </cell>
          <cell r="O186">
            <v>0.05</v>
          </cell>
          <cell r="P186">
            <v>0.05</v>
          </cell>
          <cell r="Q186">
            <v>0.05</v>
          </cell>
          <cell r="R186">
            <v>0.05</v>
          </cell>
          <cell r="S186">
            <v>0.05</v>
          </cell>
          <cell r="T186">
            <v>0.05</v>
          </cell>
        </row>
        <row r="187">
          <cell r="I187">
            <v>0</v>
          </cell>
          <cell r="J187">
            <v>0.05</v>
          </cell>
          <cell r="K187">
            <v>0.05</v>
          </cell>
          <cell r="L187">
            <v>0.05</v>
          </cell>
          <cell r="M187">
            <v>0.05</v>
          </cell>
          <cell r="N187">
            <v>0.05</v>
          </cell>
          <cell r="O187">
            <v>0.05</v>
          </cell>
          <cell r="P187">
            <v>0.05</v>
          </cell>
          <cell r="Q187">
            <v>0.05</v>
          </cell>
          <cell r="R187">
            <v>0.05</v>
          </cell>
          <cell r="S187">
            <v>0.05</v>
          </cell>
          <cell r="T187">
            <v>0.05</v>
          </cell>
        </row>
        <row r="188">
          <cell r="I188">
            <v>0</v>
          </cell>
          <cell r="J188">
            <v>0.05</v>
          </cell>
          <cell r="K188">
            <v>0.05</v>
          </cell>
          <cell r="L188">
            <v>0.05</v>
          </cell>
          <cell r="M188">
            <v>0.05</v>
          </cell>
          <cell r="N188">
            <v>0.05</v>
          </cell>
          <cell r="O188">
            <v>0.05</v>
          </cell>
          <cell r="P188">
            <v>0.05</v>
          </cell>
          <cell r="Q188">
            <v>0.05</v>
          </cell>
          <cell r="R188">
            <v>0.05</v>
          </cell>
          <cell r="S188">
            <v>0.05</v>
          </cell>
          <cell r="T188">
            <v>0.05</v>
          </cell>
        </row>
        <row r="190">
          <cell r="I190">
            <v>0</v>
          </cell>
          <cell r="J190">
            <v>0.05</v>
          </cell>
          <cell r="K190">
            <v>0.05</v>
          </cell>
          <cell r="L190">
            <v>0.05</v>
          </cell>
          <cell r="M190">
            <v>0.05</v>
          </cell>
          <cell r="N190">
            <v>0.05</v>
          </cell>
          <cell r="O190">
            <v>0.05</v>
          </cell>
          <cell r="P190">
            <v>0.05</v>
          </cell>
          <cell r="Q190">
            <v>0.05</v>
          </cell>
          <cell r="R190">
            <v>0.05</v>
          </cell>
          <cell r="S190">
            <v>0.05</v>
          </cell>
          <cell r="T190">
            <v>0.05</v>
          </cell>
        </row>
        <row r="191"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200"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I201">
            <v>0.03</v>
          </cell>
          <cell r="J201">
            <v>0.03</v>
          </cell>
          <cell r="K201">
            <v>0.03</v>
          </cell>
          <cell r="L201">
            <v>0.03</v>
          </cell>
          <cell r="M201">
            <v>0.03</v>
          </cell>
          <cell r="N201">
            <v>0.03</v>
          </cell>
          <cell r="O201">
            <v>0.03</v>
          </cell>
          <cell r="P201">
            <v>0.03</v>
          </cell>
          <cell r="Q201">
            <v>0.03</v>
          </cell>
          <cell r="R201">
            <v>0.03</v>
          </cell>
          <cell r="S201">
            <v>0.03</v>
          </cell>
          <cell r="T201">
            <v>0.03</v>
          </cell>
        </row>
        <row r="202">
          <cell r="I202">
            <v>0.02</v>
          </cell>
          <cell r="J202">
            <v>0.02</v>
          </cell>
          <cell r="K202">
            <v>0.03</v>
          </cell>
          <cell r="L202">
            <v>0.03</v>
          </cell>
          <cell r="M202">
            <v>0.03</v>
          </cell>
          <cell r="N202">
            <v>0.03</v>
          </cell>
          <cell r="O202">
            <v>0.03</v>
          </cell>
          <cell r="P202">
            <v>0.03</v>
          </cell>
          <cell r="Q202">
            <v>0.03</v>
          </cell>
          <cell r="R202">
            <v>0.03</v>
          </cell>
          <cell r="S202">
            <v>0.03</v>
          </cell>
          <cell r="T202">
            <v>0.03</v>
          </cell>
        </row>
        <row r="203">
          <cell r="I203">
            <v>0.03</v>
          </cell>
          <cell r="J203">
            <v>0.03</v>
          </cell>
          <cell r="K203">
            <v>0.03</v>
          </cell>
          <cell r="L203">
            <v>0.03</v>
          </cell>
          <cell r="M203">
            <v>0.03</v>
          </cell>
          <cell r="N203">
            <v>0.03</v>
          </cell>
          <cell r="O203">
            <v>0.03</v>
          </cell>
          <cell r="P203">
            <v>0.03</v>
          </cell>
          <cell r="Q203">
            <v>0.03</v>
          </cell>
          <cell r="R203">
            <v>0.03</v>
          </cell>
          <cell r="S203">
            <v>0.03</v>
          </cell>
          <cell r="T203">
            <v>0.03</v>
          </cell>
        </row>
        <row r="204">
          <cell r="I204">
            <v>0.03</v>
          </cell>
          <cell r="J204">
            <v>0.03</v>
          </cell>
          <cell r="K204">
            <v>0.03</v>
          </cell>
          <cell r="L204">
            <v>0.03</v>
          </cell>
          <cell r="M204">
            <v>0.03</v>
          </cell>
          <cell r="N204">
            <v>0.03</v>
          </cell>
          <cell r="O204">
            <v>0.03</v>
          </cell>
          <cell r="P204">
            <v>0.03</v>
          </cell>
          <cell r="Q204">
            <v>0.03</v>
          </cell>
          <cell r="R204">
            <v>0.03</v>
          </cell>
          <cell r="S204">
            <v>0.03</v>
          </cell>
          <cell r="T204">
            <v>0.03</v>
          </cell>
        </row>
        <row r="205">
          <cell r="I205">
            <v>0.02</v>
          </cell>
          <cell r="J205">
            <v>0.02</v>
          </cell>
          <cell r="K205">
            <v>0.03</v>
          </cell>
          <cell r="L205">
            <v>0.03</v>
          </cell>
          <cell r="M205">
            <v>0.03</v>
          </cell>
          <cell r="N205">
            <v>0.03</v>
          </cell>
          <cell r="O205">
            <v>0.03</v>
          </cell>
          <cell r="P205">
            <v>0.03</v>
          </cell>
          <cell r="Q205">
            <v>0.03</v>
          </cell>
          <cell r="R205">
            <v>0.03</v>
          </cell>
          <cell r="S205">
            <v>0.03</v>
          </cell>
          <cell r="T205">
            <v>0.03</v>
          </cell>
        </row>
        <row r="206">
          <cell r="I206">
            <v>0.02</v>
          </cell>
          <cell r="J206">
            <v>0.02</v>
          </cell>
          <cell r="K206">
            <v>0.03</v>
          </cell>
          <cell r="L206">
            <v>0.03</v>
          </cell>
          <cell r="M206">
            <v>0.03</v>
          </cell>
          <cell r="N206">
            <v>0.03</v>
          </cell>
          <cell r="O206">
            <v>0.03</v>
          </cell>
          <cell r="P206">
            <v>0.03</v>
          </cell>
          <cell r="Q206">
            <v>0.03</v>
          </cell>
          <cell r="R206">
            <v>0.03</v>
          </cell>
          <cell r="S206">
            <v>0.03</v>
          </cell>
          <cell r="T206">
            <v>0.03</v>
          </cell>
        </row>
        <row r="207">
          <cell r="I207">
            <v>0.6</v>
          </cell>
          <cell r="J207">
            <v>0.45</v>
          </cell>
          <cell r="K207">
            <v>0.45450000000000002</v>
          </cell>
          <cell r="L207">
            <v>0.45904500000000004</v>
          </cell>
          <cell r="M207">
            <v>0.46363545000000006</v>
          </cell>
          <cell r="N207">
            <v>0.46827180450000006</v>
          </cell>
          <cell r="O207">
            <v>0.47295452254500003</v>
          </cell>
          <cell r="P207">
            <v>0.47768406777045003</v>
          </cell>
          <cell r="Q207">
            <v>0.48246090844815454</v>
          </cell>
          <cell r="R207">
            <v>0.4872855175326361</v>
          </cell>
          <cell r="S207">
            <v>0.4872855175326361</v>
          </cell>
          <cell r="T207">
            <v>0.4872855175326361</v>
          </cell>
        </row>
        <row r="208">
          <cell r="I208">
            <v>0.65</v>
          </cell>
          <cell r="J208">
            <v>1.8277474143800139</v>
          </cell>
          <cell r="K208">
            <v>0.46335028623016389</v>
          </cell>
          <cell r="L208">
            <v>0.45904500000000004</v>
          </cell>
          <cell r="M208">
            <v>0.46363545000000006</v>
          </cell>
          <cell r="N208">
            <v>0.46827180450000006</v>
          </cell>
          <cell r="O208">
            <v>0.47295452254500003</v>
          </cell>
          <cell r="P208">
            <v>0.47768406777045003</v>
          </cell>
          <cell r="Q208">
            <v>0.48246090844815454</v>
          </cell>
          <cell r="R208">
            <v>0.4872855175326361</v>
          </cell>
          <cell r="S208">
            <v>0.4872855175326361</v>
          </cell>
          <cell r="T208">
            <v>0.4872855175326361</v>
          </cell>
        </row>
        <row r="209">
          <cell r="I209">
            <v>0.8</v>
          </cell>
          <cell r="J209">
            <v>0.45</v>
          </cell>
          <cell r="K209">
            <v>0.45450000000000002</v>
          </cell>
          <cell r="L209">
            <v>0.45904500000000004</v>
          </cell>
          <cell r="M209">
            <v>0.46363545000000006</v>
          </cell>
          <cell r="N209">
            <v>0.46827180450000006</v>
          </cell>
          <cell r="O209">
            <v>0.47295452254500003</v>
          </cell>
          <cell r="P209">
            <v>0.47768406777045003</v>
          </cell>
          <cell r="Q209">
            <v>0.48246090844815454</v>
          </cell>
          <cell r="R209">
            <v>0.4872855175326361</v>
          </cell>
          <cell r="S209">
            <v>0.4872855175326361</v>
          </cell>
          <cell r="T209">
            <v>0.4872855175326361</v>
          </cell>
        </row>
        <row r="210">
          <cell r="I210">
            <v>0.8</v>
          </cell>
          <cell r="J210">
            <v>0.45</v>
          </cell>
          <cell r="K210">
            <v>0.45450000000000002</v>
          </cell>
          <cell r="L210">
            <v>0.45904500000000004</v>
          </cell>
          <cell r="M210">
            <v>0.46363545000000006</v>
          </cell>
          <cell r="N210">
            <v>0.46827180450000006</v>
          </cell>
          <cell r="O210">
            <v>0.47295452254500003</v>
          </cell>
          <cell r="P210">
            <v>0.47768406777045003</v>
          </cell>
          <cell r="Q210">
            <v>0.48246090844815454</v>
          </cell>
          <cell r="R210">
            <v>0.4872855175326361</v>
          </cell>
          <cell r="S210">
            <v>0.4872855175326361</v>
          </cell>
          <cell r="T210">
            <v>0.4872855175326361</v>
          </cell>
        </row>
        <row r="211">
          <cell r="I211">
            <v>0.8</v>
          </cell>
          <cell r="J211">
            <v>0.45</v>
          </cell>
          <cell r="K211">
            <v>0.45450000000000002</v>
          </cell>
          <cell r="L211">
            <v>0.45904500000000004</v>
          </cell>
          <cell r="M211">
            <v>0.46363545000000006</v>
          </cell>
          <cell r="N211">
            <v>0.46827180450000006</v>
          </cell>
          <cell r="O211">
            <v>0.47295452254500003</v>
          </cell>
          <cell r="P211">
            <v>0.47768406777045003</v>
          </cell>
          <cell r="Q211">
            <v>0.48246090844815454</v>
          </cell>
          <cell r="R211">
            <v>0.4872855175326361</v>
          </cell>
          <cell r="S211">
            <v>0.4872855175326361</v>
          </cell>
          <cell r="T211">
            <v>0.4872855175326361</v>
          </cell>
        </row>
        <row r="212">
          <cell r="I212">
            <v>0.8</v>
          </cell>
          <cell r="J212">
            <v>0.45</v>
          </cell>
          <cell r="K212">
            <v>0.45450000000000002</v>
          </cell>
          <cell r="L212">
            <v>0.45904500000000004</v>
          </cell>
          <cell r="M212">
            <v>0.46363545000000006</v>
          </cell>
          <cell r="N212">
            <v>0.46827180450000006</v>
          </cell>
          <cell r="O212">
            <v>0.47295452254500003</v>
          </cell>
          <cell r="P212">
            <v>0.47768406777045003</v>
          </cell>
          <cell r="Q212">
            <v>0.48246090844815454</v>
          </cell>
          <cell r="R212">
            <v>0.4872855175326361</v>
          </cell>
          <cell r="S212">
            <v>0.4872855175326361</v>
          </cell>
          <cell r="T212">
            <v>0.4872855175326361</v>
          </cell>
        </row>
        <row r="213"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I214">
            <v>0.04</v>
          </cell>
          <cell r="J214">
            <v>0.04</v>
          </cell>
          <cell r="K214">
            <v>0.04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20"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I221">
            <v>1700</v>
          </cell>
          <cell r="J221">
            <v>1700</v>
          </cell>
          <cell r="K221">
            <v>1700</v>
          </cell>
          <cell r="L221">
            <v>1700</v>
          </cell>
          <cell r="M221">
            <v>1700</v>
          </cell>
          <cell r="N221">
            <v>1700</v>
          </cell>
          <cell r="O221">
            <v>1700</v>
          </cell>
          <cell r="P221">
            <v>1700</v>
          </cell>
          <cell r="Q221">
            <v>1700</v>
          </cell>
          <cell r="R221">
            <v>1700</v>
          </cell>
          <cell r="S221">
            <v>1700</v>
          </cell>
          <cell r="T221">
            <v>1700</v>
          </cell>
        </row>
        <row r="222">
          <cell r="I222">
            <v>1600</v>
          </cell>
          <cell r="J222">
            <v>1600</v>
          </cell>
          <cell r="K222">
            <v>1600</v>
          </cell>
          <cell r="L222">
            <v>1600</v>
          </cell>
          <cell r="M222">
            <v>1600</v>
          </cell>
          <cell r="N222">
            <v>1600</v>
          </cell>
          <cell r="O222">
            <v>1600</v>
          </cell>
          <cell r="P222">
            <v>1600</v>
          </cell>
          <cell r="Q222">
            <v>1600</v>
          </cell>
          <cell r="R222">
            <v>1600</v>
          </cell>
          <cell r="S222">
            <v>1600</v>
          </cell>
          <cell r="T222">
            <v>1600</v>
          </cell>
        </row>
        <row r="223">
          <cell r="I223">
            <v>1700</v>
          </cell>
          <cell r="J223">
            <v>1700</v>
          </cell>
          <cell r="K223">
            <v>1700</v>
          </cell>
          <cell r="L223">
            <v>1700</v>
          </cell>
          <cell r="M223">
            <v>1700</v>
          </cell>
          <cell r="N223">
            <v>1700</v>
          </cell>
          <cell r="O223">
            <v>1700</v>
          </cell>
          <cell r="P223">
            <v>1700</v>
          </cell>
          <cell r="Q223">
            <v>1700</v>
          </cell>
          <cell r="R223">
            <v>1700</v>
          </cell>
          <cell r="S223">
            <v>1700</v>
          </cell>
          <cell r="T223">
            <v>1700</v>
          </cell>
        </row>
        <row r="224">
          <cell r="I224">
            <v>1700</v>
          </cell>
          <cell r="J224">
            <v>1700</v>
          </cell>
          <cell r="K224">
            <v>1700</v>
          </cell>
          <cell r="L224">
            <v>1700</v>
          </cell>
          <cell r="M224">
            <v>1700</v>
          </cell>
          <cell r="N224">
            <v>1700</v>
          </cell>
          <cell r="O224">
            <v>1700</v>
          </cell>
          <cell r="P224">
            <v>1700</v>
          </cell>
          <cell r="Q224">
            <v>1700</v>
          </cell>
          <cell r="R224">
            <v>1700</v>
          </cell>
          <cell r="S224">
            <v>1700</v>
          </cell>
          <cell r="T224">
            <v>1700</v>
          </cell>
        </row>
        <row r="225">
          <cell r="I225">
            <v>1700</v>
          </cell>
          <cell r="J225">
            <v>1700</v>
          </cell>
          <cell r="K225">
            <v>1700</v>
          </cell>
          <cell r="L225">
            <v>1700</v>
          </cell>
          <cell r="M225">
            <v>1700</v>
          </cell>
          <cell r="N225">
            <v>1700</v>
          </cell>
          <cell r="O225">
            <v>1700</v>
          </cell>
          <cell r="P225">
            <v>1700</v>
          </cell>
          <cell r="Q225">
            <v>1700</v>
          </cell>
          <cell r="R225">
            <v>1700</v>
          </cell>
          <cell r="S225">
            <v>1700</v>
          </cell>
          <cell r="T225">
            <v>1700</v>
          </cell>
        </row>
        <row r="226">
          <cell r="I226">
            <v>1700</v>
          </cell>
          <cell r="J226">
            <v>1700</v>
          </cell>
          <cell r="K226">
            <v>1700</v>
          </cell>
          <cell r="L226">
            <v>1700</v>
          </cell>
          <cell r="M226">
            <v>1700</v>
          </cell>
          <cell r="N226">
            <v>1700</v>
          </cell>
          <cell r="O226">
            <v>1700</v>
          </cell>
          <cell r="P226">
            <v>1700</v>
          </cell>
          <cell r="Q226">
            <v>1700</v>
          </cell>
          <cell r="R226">
            <v>1700</v>
          </cell>
          <cell r="S226">
            <v>1700</v>
          </cell>
          <cell r="T226">
            <v>1700</v>
          </cell>
        </row>
        <row r="227">
          <cell r="I227">
            <v>187.93479328588191</v>
          </cell>
          <cell r="J227">
            <v>327.49544386031863</v>
          </cell>
          <cell r="K227">
            <v>309.0660664245944</v>
          </cell>
          <cell r="L227">
            <v>321.92672639716307</v>
          </cell>
          <cell r="M227">
            <v>316.35374511327893</v>
          </cell>
          <cell r="N227">
            <v>312.80433292386664</v>
          </cell>
          <cell r="O227">
            <v>309.70229721343304</v>
          </cell>
          <cell r="P227">
            <v>306.15737154070661</v>
          </cell>
          <cell r="Q227">
            <v>301.72885558153939</v>
          </cell>
          <cell r="R227">
            <v>296.29101719126101</v>
          </cell>
          <cell r="S227">
            <v>290.95118098344471</v>
          </cell>
          <cell r="T227">
            <v>285.70758073646385</v>
          </cell>
        </row>
        <row r="228">
          <cell r="I228">
            <v>0</v>
          </cell>
          <cell r="J228">
            <v>136.6529910370636</v>
          </cell>
          <cell r="K228">
            <v>209.36295795089296</v>
          </cell>
          <cell r="L228">
            <v>340.53088570569571</v>
          </cell>
          <cell r="M228">
            <v>409.49782383731366</v>
          </cell>
          <cell r="N228">
            <v>426.49335640916644</v>
          </cell>
          <cell r="O228">
            <v>438.79208990898269</v>
          </cell>
          <cell r="P228">
            <v>413.8034782537049</v>
          </cell>
          <cell r="Q228">
            <v>396.33313699112023</v>
          </cell>
          <cell r="R228">
            <v>359.22936609858931</v>
          </cell>
          <cell r="S228">
            <v>325.59916248054111</v>
          </cell>
          <cell r="T228">
            <v>295.11733898429225</v>
          </cell>
        </row>
        <row r="229">
          <cell r="I229">
            <v>185.75888529005144</v>
          </cell>
          <cell r="J229">
            <v>309.05100977043884</v>
          </cell>
          <cell r="K229">
            <v>300.70657092436301</v>
          </cell>
          <cell r="L229">
            <v>314.77100436955499</v>
          </cell>
          <cell r="M229">
            <v>317.54926382253353</v>
          </cell>
          <cell r="N229">
            <v>319.28915191513033</v>
          </cell>
          <cell r="O229">
            <v>319.63884298919169</v>
          </cell>
          <cell r="P229">
            <v>318.38321926769152</v>
          </cell>
          <cell r="Q229">
            <v>315.46109663514665</v>
          </cell>
          <cell r="R229">
            <v>310.97039479645736</v>
          </cell>
          <cell r="S229">
            <v>306.54361970886072</v>
          </cell>
          <cell r="T229">
            <v>302.17986135213005</v>
          </cell>
        </row>
        <row r="230">
          <cell r="I230">
            <v>188.03706874574067</v>
          </cell>
          <cell r="J230">
            <v>295.35166673547872</v>
          </cell>
          <cell r="K230">
            <v>313.37949363160317</v>
          </cell>
          <cell r="L230">
            <v>343.08937169158821</v>
          </cell>
          <cell r="M230">
            <v>337.47254914258679</v>
          </cell>
          <cell r="N230">
            <v>333.80121417824461</v>
          </cell>
          <cell r="O230">
            <v>330.48292860754424</v>
          </cell>
          <cell r="P230">
            <v>326.60430408414226</v>
          </cell>
          <cell r="Q230">
            <v>321.70608296963098</v>
          </cell>
          <cell r="R230">
            <v>315.65382812136613</v>
          </cell>
          <cell r="S230">
            <v>309.71543431175564</v>
          </cell>
          <cell r="T230">
            <v>303.88875947367768</v>
          </cell>
        </row>
        <row r="231">
          <cell r="I231">
            <v>238.98963335168625</v>
          </cell>
          <cell r="J231">
            <v>226.76527226210084</v>
          </cell>
          <cell r="K231">
            <v>238.02606992650342</v>
          </cell>
          <cell r="L231">
            <v>253.30392225966781</v>
          </cell>
          <cell r="M231">
            <v>262.53348966602033</v>
          </cell>
          <cell r="N231">
            <v>268.36769391477918</v>
          </cell>
          <cell r="O231">
            <v>271.49657379791239</v>
          </cell>
          <cell r="P231">
            <v>272.2936218656252</v>
          </cell>
          <cell r="Q231">
            <v>271.04375229150588</v>
          </cell>
          <cell r="R231">
            <v>268.04575533556311</v>
          </cell>
          <cell r="S231">
            <v>265.08091902498427</v>
          </cell>
          <cell r="T231">
            <v>262.14887657207169</v>
          </cell>
        </row>
        <row r="234">
          <cell r="I234">
            <v>238.98963335168625</v>
          </cell>
          <cell r="J234">
            <v>226.76527226210084</v>
          </cell>
          <cell r="K234">
            <v>238.02606992650342</v>
          </cell>
          <cell r="L234">
            <v>253.30392225966781</v>
          </cell>
          <cell r="M234">
            <v>262.53348966602033</v>
          </cell>
          <cell r="N234">
            <v>268.36769391477918</v>
          </cell>
          <cell r="O234">
            <v>271.49657379791239</v>
          </cell>
          <cell r="P234">
            <v>272.2936218656252</v>
          </cell>
          <cell r="Q234">
            <v>271.04375229150588</v>
          </cell>
          <cell r="R234">
            <v>268.04575533556311</v>
          </cell>
          <cell r="S234">
            <v>265.08091902498427</v>
          </cell>
          <cell r="T234">
            <v>262.14887657207169</v>
          </cell>
        </row>
        <row r="235">
          <cell r="I235">
            <v>338.10241064923633</v>
          </cell>
          <cell r="J235">
            <v>338.6322695639206</v>
          </cell>
          <cell r="K235">
            <v>346.28588161145609</v>
          </cell>
          <cell r="L235">
            <v>345.17892786827395</v>
          </cell>
          <cell r="M235">
            <v>343.24682835215674</v>
          </cell>
          <cell r="N235">
            <v>341.78529132260218</v>
          </cell>
          <cell r="O235">
            <v>340.96077858957995</v>
          </cell>
          <cell r="P235">
            <v>340.95837875569441</v>
          </cell>
          <cell r="Q235">
            <v>341.9990080350579</v>
          </cell>
          <cell r="R235">
            <v>344.35684762416997</v>
          </cell>
          <cell r="S235">
            <v>346.73094283799838</v>
          </cell>
          <cell r="T235">
            <v>349.12140574749833</v>
          </cell>
        </row>
        <row r="236">
          <cell r="I236">
            <v>0</v>
          </cell>
          <cell r="J236">
            <v>430.86</v>
          </cell>
          <cell r="K236">
            <v>441.98978880798626</v>
          </cell>
          <cell r="L236">
            <v>452.25910282535324</v>
          </cell>
          <cell r="M236">
            <v>460.43878057556486</v>
          </cell>
          <cell r="N236">
            <v>454.98453879039675</v>
          </cell>
          <cell r="O236">
            <v>449.75064238605677</v>
          </cell>
          <cell r="P236">
            <v>445.2402784815032</v>
          </cell>
          <cell r="Q236">
            <v>440.64427536261286</v>
          </cell>
          <cell r="R236">
            <v>436.47723873925838</v>
          </cell>
          <cell r="S236">
            <v>432.34960849241043</v>
          </cell>
          <cell r="T236">
            <v>428.26101196815449</v>
          </cell>
        </row>
        <row r="237">
          <cell r="I237">
            <v>378.38995167607987</v>
          </cell>
          <cell r="J237">
            <v>370.28508279476961</v>
          </cell>
          <cell r="K237">
            <v>367.32971155899071</v>
          </cell>
          <cell r="L237">
            <v>367.75646662254456</v>
          </cell>
          <cell r="M237">
            <v>365.45733378228203</v>
          </cell>
          <cell r="N237">
            <v>363.73345163369191</v>
          </cell>
          <cell r="O237">
            <v>362.721653267237</v>
          </cell>
          <cell r="P237">
            <v>362.59368026761064</v>
          </cell>
          <cell r="Q237">
            <v>363.567611566175</v>
          </cell>
          <cell r="R237">
            <v>365.9219873068393</v>
          </cell>
          <cell r="S237">
            <v>368.29160941420923</v>
          </cell>
          <cell r="T237">
            <v>370.67657662006053</v>
          </cell>
        </row>
        <row r="238">
          <cell r="I238">
            <v>355.88639563063248</v>
          </cell>
          <cell r="J238">
            <v>361.13860253484904</v>
          </cell>
          <cell r="K238">
            <v>366.25937697356778</v>
          </cell>
          <cell r="L238">
            <v>369.52170447707107</v>
          </cell>
          <cell r="M238">
            <v>367.3367480732976</v>
          </cell>
          <cell r="N238">
            <v>365.62884958253244</v>
          </cell>
          <cell r="O238">
            <v>364.56240267882004</v>
          </cell>
          <cell r="P238">
            <v>364.32148003238211</v>
          </cell>
          <cell r="Q238">
            <v>365.12652775847789</v>
          </cell>
          <cell r="R238">
            <v>367.25150584375837</v>
          </cell>
          <cell r="S238">
            <v>369.38885096216194</v>
          </cell>
          <cell r="T238">
            <v>371.53863508784656</v>
          </cell>
        </row>
        <row r="239">
          <cell r="I239">
            <v>439.59384577524139</v>
          </cell>
          <cell r="J239">
            <v>381.93566508299142</v>
          </cell>
          <cell r="K239">
            <v>320.73012003622307</v>
          </cell>
          <cell r="L239">
            <v>319.32840250962181</v>
          </cell>
          <cell r="M239">
            <v>317.06336869820774</v>
          </cell>
          <cell r="N239">
            <v>315.4221259391847</v>
          </cell>
          <cell r="O239">
            <v>314.47423873368103</v>
          </cell>
          <cell r="P239">
            <v>314.34603032319291</v>
          </cell>
          <cell r="Q239">
            <v>315.21650379644529</v>
          </cell>
          <cell r="R239">
            <v>317.32397966099518</v>
          </cell>
          <cell r="S239">
            <v>319.44554569679616</v>
          </cell>
          <cell r="T239">
            <v>321.58129610797607</v>
          </cell>
        </row>
        <row r="240">
          <cell r="I240">
            <v>439.59384577524139</v>
          </cell>
          <cell r="J240">
            <v>381.93566508299142</v>
          </cell>
          <cell r="K240">
            <v>320.73012003622307</v>
          </cell>
          <cell r="L240">
            <v>319.32840250962181</v>
          </cell>
          <cell r="M240">
            <v>317.06336869820774</v>
          </cell>
          <cell r="N240">
            <v>315.4221259391847</v>
          </cell>
          <cell r="O240">
            <v>314.47423873368103</v>
          </cell>
          <cell r="P240">
            <v>314.34603032319291</v>
          </cell>
          <cell r="Q240">
            <v>315.21650379644529</v>
          </cell>
          <cell r="R240">
            <v>317.32397966099518</v>
          </cell>
          <cell r="S240">
            <v>319.44554569679616</v>
          </cell>
          <cell r="T240">
            <v>321.58129610797607</v>
          </cell>
        </row>
        <row r="241">
          <cell r="I241">
            <v>0.05</v>
          </cell>
          <cell r="J241">
            <v>0.05</v>
          </cell>
          <cell r="K241">
            <v>0.05</v>
          </cell>
          <cell r="L241">
            <v>0.05</v>
          </cell>
          <cell r="M241">
            <v>0.05</v>
          </cell>
          <cell r="N241">
            <v>0.05</v>
          </cell>
          <cell r="O241">
            <v>0.05</v>
          </cell>
          <cell r="P241">
            <v>0.05</v>
          </cell>
          <cell r="Q241">
            <v>0.05</v>
          </cell>
          <cell r="R241">
            <v>0.05</v>
          </cell>
          <cell r="S241">
            <v>0.05</v>
          </cell>
          <cell r="T241">
            <v>0.05</v>
          </cell>
        </row>
        <row r="242">
          <cell r="I242">
            <v>0.05</v>
          </cell>
          <cell r="J242">
            <v>0.05</v>
          </cell>
          <cell r="K242">
            <v>0.05</v>
          </cell>
          <cell r="L242">
            <v>0.05</v>
          </cell>
          <cell r="M242">
            <v>0.05</v>
          </cell>
          <cell r="N242">
            <v>0.05</v>
          </cell>
          <cell r="O242">
            <v>0.05</v>
          </cell>
          <cell r="P242">
            <v>0.05</v>
          </cell>
          <cell r="Q242">
            <v>0.05</v>
          </cell>
          <cell r="R242">
            <v>0.05</v>
          </cell>
          <cell r="S242">
            <v>0.05</v>
          </cell>
          <cell r="T242">
            <v>0.05</v>
          </cell>
        </row>
        <row r="243">
          <cell r="I243">
            <v>0.05</v>
          </cell>
          <cell r="J243">
            <v>0.05</v>
          </cell>
          <cell r="K243">
            <v>0.05</v>
          </cell>
          <cell r="L243">
            <v>0.05</v>
          </cell>
          <cell r="M243">
            <v>0.05</v>
          </cell>
          <cell r="N243">
            <v>0.05</v>
          </cell>
          <cell r="O243">
            <v>0.05</v>
          </cell>
          <cell r="P243">
            <v>0.05</v>
          </cell>
          <cell r="Q243">
            <v>0.05</v>
          </cell>
          <cell r="R243">
            <v>0.05</v>
          </cell>
          <cell r="S243">
            <v>0.05</v>
          </cell>
          <cell r="T243">
            <v>0.05</v>
          </cell>
        </row>
        <row r="244">
          <cell r="I244">
            <v>0.05</v>
          </cell>
          <cell r="J244">
            <v>0.05</v>
          </cell>
          <cell r="K244">
            <v>0.05</v>
          </cell>
          <cell r="L244">
            <v>0.05</v>
          </cell>
          <cell r="M244">
            <v>0.05</v>
          </cell>
          <cell r="N244">
            <v>0.05</v>
          </cell>
          <cell r="O244">
            <v>0.05</v>
          </cell>
          <cell r="P244">
            <v>0.05</v>
          </cell>
          <cell r="Q244">
            <v>0.05</v>
          </cell>
          <cell r="R244">
            <v>0.05</v>
          </cell>
          <cell r="S244">
            <v>0.05</v>
          </cell>
          <cell r="T244">
            <v>0.05</v>
          </cell>
        </row>
        <row r="245">
          <cell r="I245">
            <v>0.05</v>
          </cell>
          <cell r="J245">
            <v>0.05</v>
          </cell>
          <cell r="K245">
            <v>0.05</v>
          </cell>
          <cell r="L245">
            <v>0.05</v>
          </cell>
          <cell r="M245">
            <v>0.05</v>
          </cell>
          <cell r="N245">
            <v>0.05</v>
          </cell>
          <cell r="O245">
            <v>0.05</v>
          </cell>
          <cell r="P245">
            <v>0.05</v>
          </cell>
          <cell r="Q245">
            <v>0.05</v>
          </cell>
          <cell r="R245">
            <v>0.05</v>
          </cell>
          <cell r="S245">
            <v>0.05</v>
          </cell>
          <cell r="T245">
            <v>0.05</v>
          </cell>
        </row>
        <row r="247">
          <cell r="I247">
            <v>0.05</v>
          </cell>
          <cell r="J247">
            <v>0.05</v>
          </cell>
          <cell r="K247">
            <v>0.05</v>
          </cell>
          <cell r="L247">
            <v>0.05</v>
          </cell>
          <cell r="M247">
            <v>0.05</v>
          </cell>
          <cell r="N247">
            <v>0.05</v>
          </cell>
          <cell r="O247">
            <v>0.05</v>
          </cell>
          <cell r="P247">
            <v>0.05</v>
          </cell>
          <cell r="Q247">
            <v>0.05</v>
          </cell>
          <cell r="R247">
            <v>0.05</v>
          </cell>
          <cell r="S247">
            <v>0.05</v>
          </cell>
          <cell r="T247">
            <v>0.05</v>
          </cell>
        </row>
        <row r="248">
          <cell r="I248">
            <v>0.1</v>
          </cell>
          <cell r="J248">
            <v>0.09</v>
          </cell>
          <cell r="K248">
            <v>7.0000000000000007E-2</v>
          </cell>
          <cell r="L248">
            <v>7.0000000000000007E-2</v>
          </cell>
          <cell r="M248">
            <v>7.0000000000000007E-2</v>
          </cell>
          <cell r="N248">
            <v>7.0000000000000007E-2</v>
          </cell>
          <cell r="O248">
            <v>7.0000000000000007E-2</v>
          </cell>
          <cell r="P248">
            <v>7.0000000000000007E-2</v>
          </cell>
          <cell r="Q248">
            <v>7.0000000000000007E-2</v>
          </cell>
          <cell r="R248">
            <v>7.0000000000000007E-2</v>
          </cell>
          <cell r="S248">
            <v>7.0000000000000007E-2</v>
          </cell>
          <cell r="T248">
            <v>7.0000000000000007E-2</v>
          </cell>
        </row>
        <row r="249">
          <cell r="I249">
            <v>0</v>
          </cell>
          <cell r="J249">
            <v>0</v>
          </cell>
          <cell r="K249">
            <v>0</v>
          </cell>
          <cell r="L249">
            <v>0.08</v>
          </cell>
          <cell r="M249">
            <v>7.0000000000000007E-2</v>
          </cell>
          <cell r="N249">
            <v>7.0000000000000007E-2</v>
          </cell>
          <cell r="O249">
            <v>7.0000000000000007E-2</v>
          </cell>
          <cell r="P249">
            <v>7.0000000000000007E-2</v>
          </cell>
          <cell r="Q249">
            <v>7.0000000000000007E-2</v>
          </cell>
          <cell r="R249">
            <v>7.0000000000000007E-2</v>
          </cell>
          <cell r="S249">
            <v>7.0000000000000007E-2</v>
          </cell>
          <cell r="T249">
            <v>7.0000000000000007E-2</v>
          </cell>
        </row>
        <row r="250">
          <cell r="I250">
            <v>0.1</v>
          </cell>
          <cell r="J250">
            <v>0.09</v>
          </cell>
          <cell r="K250">
            <v>7.0000000000000007E-2</v>
          </cell>
          <cell r="L250">
            <v>7.0000000000000007E-2</v>
          </cell>
          <cell r="M250">
            <v>7.0000000000000007E-2</v>
          </cell>
          <cell r="N250">
            <v>7.0000000000000007E-2</v>
          </cell>
          <cell r="O250">
            <v>7.0000000000000007E-2</v>
          </cell>
          <cell r="P250">
            <v>7.0000000000000007E-2</v>
          </cell>
          <cell r="Q250">
            <v>7.0000000000000007E-2</v>
          </cell>
          <cell r="R250">
            <v>7.0000000000000007E-2</v>
          </cell>
          <cell r="S250">
            <v>7.0000000000000007E-2</v>
          </cell>
          <cell r="T250">
            <v>7.0000000000000007E-2</v>
          </cell>
        </row>
        <row r="251">
          <cell r="I251">
            <v>0.1</v>
          </cell>
          <cell r="J251">
            <v>0.09</v>
          </cell>
          <cell r="K251">
            <v>7.0000000000000007E-2</v>
          </cell>
          <cell r="L251">
            <v>7.0000000000000007E-2</v>
          </cell>
          <cell r="M251">
            <v>7.0000000000000007E-2</v>
          </cell>
          <cell r="N251">
            <v>7.0000000000000007E-2</v>
          </cell>
          <cell r="O251">
            <v>7.0000000000000007E-2</v>
          </cell>
          <cell r="P251">
            <v>7.0000000000000007E-2</v>
          </cell>
          <cell r="Q251">
            <v>7.0000000000000007E-2</v>
          </cell>
          <cell r="R251">
            <v>7.0000000000000007E-2</v>
          </cell>
          <cell r="S251">
            <v>7.0000000000000007E-2</v>
          </cell>
          <cell r="T251">
            <v>7.0000000000000007E-2</v>
          </cell>
        </row>
        <row r="252">
          <cell r="I252">
            <v>0.1</v>
          </cell>
          <cell r="J252">
            <v>0.09</v>
          </cell>
          <cell r="K252">
            <v>7.0000000000000007E-2</v>
          </cell>
          <cell r="L252">
            <v>7.0000000000000007E-2</v>
          </cell>
          <cell r="M252">
            <v>7.0000000000000007E-2</v>
          </cell>
          <cell r="N252">
            <v>7.0000000000000007E-2</v>
          </cell>
          <cell r="O252">
            <v>7.0000000000000007E-2</v>
          </cell>
          <cell r="P252">
            <v>7.0000000000000007E-2</v>
          </cell>
          <cell r="Q252">
            <v>7.0000000000000007E-2</v>
          </cell>
          <cell r="R252">
            <v>7.0000000000000007E-2</v>
          </cell>
          <cell r="S252">
            <v>7.0000000000000007E-2</v>
          </cell>
          <cell r="T252">
            <v>7.0000000000000007E-2</v>
          </cell>
        </row>
        <row r="255">
          <cell r="I255">
            <v>0.1</v>
          </cell>
          <cell r="J255">
            <v>0.09</v>
          </cell>
          <cell r="K255">
            <v>7.0000000000000007E-2</v>
          </cell>
          <cell r="L255">
            <v>7.0000000000000007E-2</v>
          </cell>
          <cell r="M255">
            <v>7.0000000000000007E-2</v>
          </cell>
          <cell r="N255">
            <v>7.0000000000000007E-2</v>
          </cell>
          <cell r="O255">
            <v>7.0000000000000007E-2</v>
          </cell>
          <cell r="P255">
            <v>7.0000000000000007E-2</v>
          </cell>
          <cell r="Q255">
            <v>7.0000000000000007E-2</v>
          </cell>
          <cell r="R255">
            <v>7.0000000000000007E-2</v>
          </cell>
          <cell r="S255">
            <v>7.0000000000000007E-2</v>
          </cell>
          <cell r="T255">
            <v>7.0000000000000007E-2</v>
          </cell>
        </row>
        <row r="256">
          <cell r="I256">
            <v>559.7313132170882</v>
          </cell>
          <cell r="J256">
            <v>624.52174596138127</v>
          </cell>
          <cell r="K256">
            <v>696.81184877248847</v>
          </cell>
          <cell r="L256">
            <v>777.46972900405331</v>
          </cell>
          <cell r="M256">
            <v>867.46397981385951</v>
          </cell>
          <cell r="N256">
            <v>967.87531167091515</v>
          </cell>
          <cell r="O256">
            <v>1079.9095302413434</v>
          </cell>
          <cell r="P256">
            <v>1204.9120165001143</v>
          </cell>
          <cell r="Q256">
            <v>1344.3838829553745</v>
          </cell>
          <cell r="R256">
            <v>1500</v>
          </cell>
          <cell r="S256">
            <v>1673.6291088627152</v>
          </cell>
          <cell r="T256">
            <v>1867.3562626884041</v>
          </cell>
        </row>
        <row r="257">
          <cell r="I257">
            <v>350</v>
          </cell>
          <cell r="J257">
            <v>424.79062930139725</v>
          </cell>
          <cell r="K257">
            <v>515.56308212079171</v>
          </cell>
          <cell r="L257">
            <v>625.73247456759725</v>
          </cell>
          <cell r="M257">
            <v>759.4436904168291</v>
          </cell>
          <cell r="N257">
            <v>921.72732334611521</v>
          </cell>
          <cell r="O257">
            <v>1118.6889420813964</v>
          </cell>
          <cell r="P257">
            <v>1357.7387991407734</v>
          </cell>
          <cell r="Q257">
            <v>1647.8706254683786</v>
          </cell>
          <cell r="R257">
            <v>2000</v>
          </cell>
          <cell r="S257">
            <v>2427.375024579414</v>
          </cell>
          <cell r="T257">
            <v>2946.0747549759553</v>
          </cell>
        </row>
        <row r="258">
          <cell r="I258">
            <v>559.7313132170882</v>
          </cell>
          <cell r="J258">
            <v>624.52174596138127</v>
          </cell>
          <cell r="K258">
            <v>696.81184877248847</v>
          </cell>
          <cell r="L258">
            <v>777.46972900405331</v>
          </cell>
          <cell r="M258">
            <v>867.46397981385951</v>
          </cell>
          <cell r="N258">
            <v>967.87531167091515</v>
          </cell>
          <cell r="O258">
            <v>1079.9095302413434</v>
          </cell>
          <cell r="P258">
            <v>1204.9120165001143</v>
          </cell>
          <cell r="Q258">
            <v>1344.3838829553745</v>
          </cell>
          <cell r="R258">
            <v>1500</v>
          </cell>
          <cell r="S258">
            <v>1673.6291088627152</v>
          </cell>
          <cell r="T258">
            <v>1867.3562626884041</v>
          </cell>
        </row>
        <row r="259">
          <cell r="I259">
            <v>559.7313132170882</v>
          </cell>
          <cell r="J259">
            <v>624.52174596138127</v>
          </cell>
          <cell r="K259">
            <v>696.81184877248847</v>
          </cell>
          <cell r="L259">
            <v>777.46972900405331</v>
          </cell>
          <cell r="M259">
            <v>867.46397981385951</v>
          </cell>
          <cell r="N259">
            <v>967.87531167091515</v>
          </cell>
          <cell r="O259">
            <v>1079.9095302413434</v>
          </cell>
          <cell r="P259">
            <v>1204.9120165001143</v>
          </cell>
          <cell r="Q259">
            <v>1344.3838829553745</v>
          </cell>
          <cell r="R259">
            <v>1500</v>
          </cell>
          <cell r="S259">
            <v>1673.6291088627152</v>
          </cell>
          <cell r="T259">
            <v>1867.3562626884041</v>
          </cell>
        </row>
        <row r="260">
          <cell r="I260">
            <v>559.7313132170882</v>
          </cell>
          <cell r="J260">
            <v>624.52174596138127</v>
          </cell>
          <cell r="K260">
            <v>696.81184877248847</v>
          </cell>
          <cell r="L260">
            <v>777.46972900405331</v>
          </cell>
          <cell r="M260">
            <v>867.46397981385951</v>
          </cell>
          <cell r="N260">
            <v>967.87531167091515</v>
          </cell>
          <cell r="O260">
            <v>1079.9095302413434</v>
          </cell>
          <cell r="P260">
            <v>1204.9120165001143</v>
          </cell>
          <cell r="Q260">
            <v>1344.3838829553745</v>
          </cell>
          <cell r="R260">
            <v>1500</v>
          </cell>
          <cell r="S260">
            <v>1673.6291088627152</v>
          </cell>
          <cell r="T260">
            <v>1867.3562626884041</v>
          </cell>
        </row>
        <row r="261">
          <cell r="I261">
            <v>559.7313132170882</v>
          </cell>
          <cell r="J261">
            <v>624.52174596138127</v>
          </cell>
          <cell r="K261">
            <v>696.81184877248847</v>
          </cell>
          <cell r="L261">
            <v>777.46972900405331</v>
          </cell>
          <cell r="M261">
            <v>867.46397981385951</v>
          </cell>
          <cell r="N261">
            <v>967.87531167091515</v>
          </cell>
          <cell r="O261">
            <v>1079.9095302413434</v>
          </cell>
          <cell r="P261">
            <v>1204.9120165001143</v>
          </cell>
          <cell r="Q261">
            <v>1344.3838829553745</v>
          </cell>
          <cell r="R261">
            <v>1500</v>
          </cell>
          <cell r="S261">
            <v>1673.6291088627152</v>
          </cell>
          <cell r="T261">
            <v>1867.3562626884041</v>
          </cell>
        </row>
        <row r="262"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I263">
            <v>50</v>
          </cell>
          <cell r="J263">
            <v>400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I268">
            <v>379983.42055607488</v>
          </cell>
          <cell r="J268">
            <v>424733.49383173004</v>
          </cell>
          <cell r="K268">
            <v>489951.21325121768</v>
          </cell>
          <cell r="L268">
            <v>529885.4737494546</v>
          </cell>
          <cell r="M268">
            <v>584842.54266648425</v>
          </cell>
          <cell r="N268">
            <v>644251.68799568259</v>
          </cell>
          <cell r="O268">
            <v>709701.75140063954</v>
          </cell>
          <cell r="P268">
            <v>782651.00643117924</v>
          </cell>
          <cell r="Q268">
            <v>866587.11170318397</v>
          </cell>
          <cell r="R268">
            <v>970577.56510756607</v>
          </cell>
          <cell r="S268">
            <v>1087046.8729204743</v>
          </cell>
          <cell r="T268">
            <v>1217492.4976709313</v>
          </cell>
        </row>
        <row r="269">
          <cell r="I269">
            <v>700000</v>
          </cell>
          <cell r="J269">
            <v>696888.88888888888</v>
          </cell>
          <cell r="K269">
            <v>439040</v>
          </cell>
          <cell r="L269">
            <v>491724.79999999999</v>
          </cell>
          <cell r="M269">
            <v>550731.77600000019</v>
          </cell>
          <cell r="N269">
            <v>616819.58912000025</v>
          </cell>
          <cell r="O269">
            <v>690837.93981440039</v>
          </cell>
          <cell r="P269">
            <v>773738.49259212846</v>
          </cell>
          <cell r="Q269">
            <v>866587.11170318397</v>
          </cell>
          <cell r="R269">
            <v>970577.56510756607</v>
          </cell>
          <cell r="S269">
            <v>1087046.8729204743</v>
          </cell>
          <cell r="T269">
            <v>1217492.4976709313</v>
          </cell>
        </row>
        <row r="270">
          <cell r="I270">
            <v>390865.32026530703</v>
          </cell>
          <cell r="J270">
            <v>442257.59042916144</v>
          </cell>
          <cell r="K270">
            <v>495126.98539648845</v>
          </cell>
          <cell r="L270">
            <v>539428.06628479622</v>
          </cell>
          <cell r="M270">
            <v>591968.64992548677</v>
          </cell>
          <cell r="N270">
            <v>649711.38060932723</v>
          </cell>
          <cell r="O270">
            <v>713988.61935466935</v>
          </cell>
          <cell r="P270">
            <v>786079.38581950625</v>
          </cell>
          <cell r="Q270">
            <v>867270.55631431018</v>
          </cell>
          <cell r="R270">
            <v>970577.56510756619</v>
          </cell>
          <cell r="S270">
            <v>1087046.8729204743</v>
          </cell>
          <cell r="T270">
            <v>1217492.4976709313</v>
          </cell>
        </row>
        <row r="271">
          <cell r="I271">
            <v>377653.89917161071</v>
          </cell>
          <cell r="J271">
            <v>455895.37071403</v>
          </cell>
          <cell r="K271">
            <v>489437.38516356127</v>
          </cell>
          <cell r="L271">
            <v>525674.5659708496</v>
          </cell>
          <cell r="M271">
            <v>581553.39487954811</v>
          </cell>
          <cell r="N271">
            <v>641734.60252052383</v>
          </cell>
          <cell r="O271">
            <v>707786.39574417903</v>
          </cell>
          <cell r="P271">
            <v>781191.43050357467</v>
          </cell>
          <cell r="Q271">
            <v>866587.11170318397</v>
          </cell>
          <cell r="R271">
            <v>970577.56510756607</v>
          </cell>
          <cell r="S271">
            <v>1087046.8729204743</v>
          </cell>
          <cell r="T271">
            <v>1217492.4976709313</v>
          </cell>
        </row>
        <row r="272">
          <cell r="I272">
            <v>426356.08983042475</v>
          </cell>
          <cell r="J272">
            <v>528726.96405767684</v>
          </cell>
          <cell r="K272">
            <v>520998.47713635303</v>
          </cell>
          <cell r="L272">
            <v>559467.81881552085</v>
          </cell>
          <cell r="M272">
            <v>605556.27869876067</v>
          </cell>
          <cell r="N272">
            <v>659132.63366220309</v>
          </cell>
          <cell r="O272">
            <v>720646.07138303213</v>
          </cell>
          <cell r="P272">
            <v>790860.79756148346</v>
          </cell>
          <cell r="Q272">
            <v>870750.99604428746</v>
          </cell>
          <cell r="R272">
            <v>970577.56510756619</v>
          </cell>
          <cell r="S272">
            <v>1087046.8729204743</v>
          </cell>
          <cell r="T272">
            <v>1217492.4976709313</v>
          </cell>
        </row>
        <row r="274">
          <cell r="I274">
            <v>426356.08983042475</v>
          </cell>
          <cell r="J274">
            <v>528726.96405767684</v>
          </cell>
          <cell r="K274">
            <v>520998.47713635303</v>
          </cell>
          <cell r="L274">
            <v>559467.81881552085</v>
          </cell>
          <cell r="M274">
            <v>605556.27869876067</v>
          </cell>
          <cell r="N274">
            <v>659132.63366220309</v>
          </cell>
          <cell r="O274">
            <v>720646.07138303213</v>
          </cell>
          <cell r="P274">
            <v>790860.79756148346</v>
          </cell>
          <cell r="Q274">
            <v>870750.99604428746</v>
          </cell>
          <cell r="R274">
            <v>970577.56510756619</v>
          </cell>
          <cell r="S274">
            <v>1087046.8729204743</v>
          </cell>
          <cell r="T274">
            <v>1217492.4976709313</v>
          </cell>
        </row>
        <row r="275">
          <cell r="I275">
            <v>281368.67569747451</v>
          </cell>
          <cell r="J275">
            <v>300464.63593194052</v>
          </cell>
          <cell r="K275">
            <v>331127.64934091095</v>
          </cell>
          <cell r="L275">
            <v>342129.38571896811</v>
          </cell>
          <cell r="M275">
            <v>360755.59494486253</v>
          </cell>
          <cell r="N275">
            <v>379660.5205129697</v>
          </cell>
          <cell r="O275">
            <v>399559.54113390465</v>
          </cell>
          <cell r="P275">
            <v>420958.74092670926</v>
          </cell>
          <cell r="Q275">
            <v>445296.58493977279</v>
          </cell>
          <cell r="R275">
            <v>476467.34588555695</v>
          </cell>
          <cell r="S275">
            <v>509820.06009754597</v>
          </cell>
          <cell r="T275">
            <v>545507.46430437418</v>
          </cell>
        </row>
        <row r="276">
          <cell r="I276">
            <v>400000</v>
          </cell>
          <cell r="J276">
            <v>380444.44444444444</v>
          </cell>
          <cell r="K276">
            <v>228980</v>
          </cell>
          <cell r="L276">
            <v>245008.6</v>
          </cell>
          <cell r="M276">
            <v>262159.20200000005</v>
          </cell>
          <cell r="N276">
            <v>280510.3461400001</v>
          </cell>
          <cell r="O276">
            <v>300146.07036980015</v>
          </cell>
          <cell r="P276">
            <v>321156.29529568611</v>
          </cell>
          <cell r="Q276">
            <v>343637.23596638429</v>
          </cell>
          <cell r="R276">
            <v>367691.84248403116</v>
          </cell>
          <cell r="S276">
            <v>393430.27145791339</v>
          </cell>
          <cell r="T276">
            <v>420970.39045996737</v>
          </cell>
        </row>
        <row r="277">
          <cell r="I277">
            <v>289426.46333931072</v>
          </cell>
          <cell r="J277">
            <v>312861.51863756817</v>
          </cell>
          <cell r="K277">
            <v>334625.63284954434</v>
          </cell>
          <cell r="L277">
            <v>348290.71959962952</v>
          </cell>
          <cell r="M277">
            <v>365151.279041545</v>
          </cell>
          <cell r="N277">
            <v>382877.94280019094</v>
          </cell>
          <cell r="O277">
            <v>401973.03241983353</v>
          </cell>
          <cell r="P277">
            <v>422802.73813474982</v>
          </cell>
          <cell r="Q277">
            <v>445647.77358223003</v>
          </cell>
          <cell r="R277">
            <v>476467.34588555689</v>
          </cell>
          <cell r="S277">
            <v>509820.06009754597</v>
          </cell>
          <cell r="T277">
            <v>545507.4643043743</v>
          </cell>
        </row>
        <row r="278">
          <cell r="I278">
            <v>279643.72057707357</v>
          </cell>
          <cell r="J278">
            <v>322509.14649767807</v>
          </cell>
          <cell r="K278">
            <v>330780.38479246339</v>
          </cell>
          <cell r="L278">
            <v>339410.54294447351</v>
          </cell>
          <cell r="M278">
            <v>358726.70959509339</v>
          </cell>
          <cell r="N278">
            <v>378177.19031844981</v>
          </cell>
          <cell r="O278">
            <v>398481.20276755124</v>
          </cell>
          <cell r="P278">
            <v>420173.6895567851</v>
          </cell>
          <cell r="Q278">
            <v>445296.58493977279</v>
          </cell>
          <cell r="R278">
            <v>476467.34588555689</v>
          </cell>
          <cell r="S278">
            <v>509820.06009754585</v>
          </cell>
          <cell r="T278">
            <v>545507.4643043743</v>
          </cell>
        </row>
        <row r="279">
          <cell r="I279">
            <v>315706.53318395739</v>
          </cell>
          <cell r="J279">
            <v>374031.61528374383</v>
          </cell>
          <cell r="K279">
            <v>352110.5701516011</v>
          </cell>
          <cell r="L279">
            <v>361229.71974768559</v>
          </cell>
          <cell r="M279">
            <v>373532.70266309509</v>
          </cell>
          <cell r="N279">
            <v>388429.93110629404</v>
          </cell>
          <cell r="O279">
            <v>405721.15403898386</v>
          </cell>
          <cell r="P279">
            <v>425374.48090415233</v>
          </cell>
          <cell r="Q279">
            <v>447436.20074081258</v>
          </cell>
          <cell r="R279">
            <v>476467.34588555689</v>
          </cell>
          <cell r="S279">
            <v>509820.06009754597</v>
          </cell>
          <cell r="T279">
            <v>545507.4643043743</v>
          </cell>
        </row>
        <row r="281">
          <cell r="I281">
            <v>315706.53318395739</v>
          </cell>
          <cell r="J281">
            <v>374031.61528374383</v>
          </cell>
          <cell r="K281">
            <v>352110.5701516011</v>
          </cell>
          <cell r="L281">
            <v>361229.71974768559</v>
          </cell>
          <cell r="M281">
            <v>373532.70266309509</v>
          </cell>
          <cell r="N281">
            <v>388429.93110629404</v>
          </cell>
          <cell r="O281">
            <v>405721.15403898386</v>
          </cell>
          <cell r="P281">
            <v>425374.48090415233</v>
          </cell>
          <cell r="Q281">
            <v>447436.20074081258</v>
          </cell>
          <cell r="R281">
            <v>476467.34588555689</v>
          </cell>
          <cell r="S281">
            <v>509820.06009754597</v>
          </cell>
          <cell r="T281">
            <v>545507.4643043743</v>
          </cell>
        </row>
        <row r="282">
          <cell r="I282">
            <v>0.12</v>
          </cell>
          <cell r="J282">
            <v>0.12</v>
          </cell>
          <cell r="K282">
            <v>0.12</v>
          </cell>
          <cell r="L282">
            <v>0.12</v>
          </cell>
          <cell r="M282">
            <v>0.12</v>
          </cell>
          <cell r="N282">
            <v>0.12</v>
          </cell>
          <cell r="O282">
            <v>0.12</v>
          </cell>
          <cell r="P282">
            <v>0.12</v>
          </cell>
          <cell r="Q282">
            <v>0.12</v>
          </cell>
          <cell r="R282">
            <v>0.12</v>
          </cell>
          <cell r="S282">
            <v>0.12</v>
          </cell>
          <cell r="T282">
            <v>0.12</v>
          </cell>
        </row>
        <row r="283">
          <cell r="I283">
            <v>0.12</v>
          </cell>
          <cell r="J283">
            <v>0.12</v>
          </cell>
          <cell r="K283">
            <v>0.12</v>
          </cell>
          <cell r="L283">
            <v>0.12</v>
          </cell>
          <cell r="M283">
            <v>0.12</v>
          </cell>
          <cell r="N283">
            <v>0.12</v>
          </cell>
          <cell r="O283">
            <v>0.12</v>
          </cell>
          <cell r="P283">
            <v>0.12</v>
          </cell>
          <cell r="Q283">
            <v>0.12</v>
          </cell>
          <cell r="R283">
            <v>0.12</v>
          </cell>
          <cell r="S283">
            <v>0.12</v>
          </cell>
          <cell r="T283">
            <v>0.12</v>
          </cell>
        </row>
        <row r="284">
          <cell r="I284">
            <v>0.12</v>
          </cell>
          <cell r="J284">
            <v>0.12</v>
          </cell>
          <cell r="K284">
            <v>0.12</v>
          </cell>
          <cell r="L284">
            <v>0.12</v>
          </cell>
          <cell r="M284">
            <v>0.12</v>
          </cell>
          <cell r="N284">
            <v>0.12</v>
          </cell>
          <cell r="O284">
            <v>0.12</v>
          </cell>
          <cell r="P284">
            <v>0.12</v>
          </cell>
          <cell r="Q284">
            <v>0.12</v>
          </cell>
          <cell r="R284">
            <v>0.12</v>
          </cell>
          <cell r="S284">
            <v>0.12</v>
          </cell>
          <cell r="T284">
            <v>0.12</v>
          </cell>
        </row>
        <row r="285">
          <cell r="I285">
            <v>0.12</v>
          </cell>
          <cell r="J285">
            <v>0.12</v>
          </cell>
          <cell r="K285">
            <v>0.12</v>
          </cell>
          <cell r="L285">
            <v>0.12</v>
          </cell>
          <cell r="M285">
            <v>0.12</v>
          </cell>
          <cell r="N285">
            <v>0.12</v>
          </cell>
          <cell r="O285">
            <v>0.12</v>
          </cell>
          <cell r="P285">
            <v>0.12</v>
          </cell>
          <cell r="Q285">
            <v>0.12</v>
          </cell>
          <cell r="R285">
            <v>0.12</v>
          </cell>
          <cell r="S285">
            <v>0.12</v>
          </cell>
          <cell r="T285">
            <v>0.12</v>
          </cell>
        </row>
        <row r="286">
          <cell r="I286">
            <v>0.1</v>
          </cell>
          <cell r="J286">
            <v>0.1</v>
          </cell>
          <cell r="K286">
            <v>0.1</v>
          </cell>
          <cell r="L286">
            <v>0.1</v>
          </cell>
          <cell r="M286">
            <v>0.1</v>
          </cell>
          <cell r="N286">
            <v>0.1</v>
          </cell>
          <cell r="O286">
            <v>0.1</v>
          </cell>
          <cell r="P286">
            <v>0.1</v>
          </cell>
          <cell r="Q286">
            <v>0.1</v>
          </cell>
          <cell r="R286">
            <v>0.1</v>
          </cell>
          <cell r="S286">
            <v>0.1</v>
          </cell>
          <cell r="T286">
            <v>0.1</v>
          </cell>
        </row>
        <row r="288">
          <cell r="I288">
            <v>0.1</v>
          </cell>
          <cell r="J288">
            <v>0.1</v>
          </cell>
          <cell r="K288">
            <v>0.1</v>
          </cell>
          <cell r="L288">
            <v>0.1</v>
          </cell>
          <cell r="M288">
            <v>0.1</v>
          </cell>
          <cell r="N288">
            <v>0.1</v>
          </cell>
          <cell r="O288">
            <v>0.1</v>
          </cell>
          <cell r="P288">
            <v>0.1</v>
          </cell>
          <cell r="Q288">
            <v>0.1</v>
          </cell>
          <cell r="R288">
            <v>0.1</v>
          </cell>
          <cell r="S288">
            <v>0.1</v>
          </cell>
          <cell r="T288">
            <v>0.1</v>
          </cell>
        </row>
        <row r="289">
          <cell r="I289">
            <v>2.8755451552992344E-2</v>
          </cell>
          <cell r="J289">
            <v>2.725314185951112E-2</v>
          </cell>
          <cell r="K289">
            <v>2.6178427116855373E-2</v>
          </cell>
          <cell r="L289">
            <v>2.5539292352592929E-2</v>
          </cell>
          <cell r="M289">
            <v>2.4999117409345472E-2</v>
          </cell>
          <cell r="N289">
            <v>2.4478380843891964E-2</v>
          </cell>
          <cell r="O289">
            <v>2.3975925007585802E-2</v>
          </cell>
          <cell r="P289">
            <v>2.3491258030397869E-2</v>
          </cell>
          <cell r="Q289">
            <v>2.3024446808852652E-2</v>
          </cell>
          <cell r="R289">
            <v>2.2575985266360999E-2</v>
          </cell>
          <cell r="S289">
            <v>2.213625868965435E-2</v>
          </cell>
          <cell r="T289">
            <v>2.1705096942344106E-2</v>
          </cell>
        </row>
        <row r="290">
          <cell r="I290">
            <v>0</v>
          </cell>
          <cell r="J290">
            <v>2.6592943966795131E-2</v>
          </cell>
          <cell r="K290">
            <v>2.5214211029479541E-2</v>
          </cell>
          <cell r="L290">
            <v>2.4531733538645701E-2</v>
          </cell>
          <cell r="M290">
            <v>2.4104822635781679E-2</v>
          </cell>
          <cell r="N290">
            <v>2.3590443911996467E-2</v>
          </cell>
          <cell r="O290">
            <v>2.3086772811066542E-2</v>
          </cell>
          <cell r="P290">
            <v>2.2593590341128549E-2</v>
          </cell>
          <cell r="Q290">
            <v>2.2110681943261844E-2</v>
          </cell>
          <cell r="R290">
            <v>2.163783740218236E-2</v>
          </cell>
          <cell r="S290">
            <v>2.1175104804307631E-2</v>
          </cell>
          <cell r="T290">
            <v>2.0722267902252959E-2</v>
          </cell>
        </row>
        <row r="291">
          <cell r="I291">
            <v>2.8914104066045977E-2</v>
          </cell>
          <cell r="J291">
            <v>2.7732247177290687E-2</v>
          </cell>
          <cell r="K291">
            <v>2.6812788080292995E-2</v>
          </cell>
          <cell r="L291">
            <v>2.5954578066762966E-2</v>
          </cell>
          <cell r="M291">
            <v>2.5285723846561397E-2</v>
          </cell>
          <cell r="N291">
            <v>2.4677065118141092E-2</v>
          </cell>
          <cell r="O291">
            <v>2.4114199788185828E-2</v>
          </cell>
          <cell r="P291">
            <v>2.3587516668937783E-2</v>
          </cell>
          <cell r="Q291">
            <v>2.3091035795114834E-2</v>
          </cell>
          <cell r="R291">
            <v>2.2621269673126616E-2</v>
          </cell>
          <cell r="S291">
            <v>2.2161060515638646E-2</v>
          </cell>
          <cell r="T291">
            <v>2.1710213894900212E-2</v>
          </cell>
        </row>
        <row r="292">
          <cell r="I292">
            <v>2.8608431976098553E-2</v>
          </cell>
          <cell r="J292">
            <v>2.7428847158442331E-2</v>
          </cell>
          <cell r="K292">
            <v>2.6372469190842272E-2</v>
          </cell>
          <cell r="L292">
            <v>2.544199890771311E-2</v>
          </cell>
          <cell r="M292">
            <v>2.4795438197713952E-2</v>
          </cell>
          <cell r="N292">
            <v>2.4198752116623985E-2</v>
          </cell>
          <cell r="O292">
            <v>2.3643680513926502E-2</v>
          </cell>
          <cell r="P292">
            <v>2.3123462748965207E-2</v>
          </cell>
          <cell r="Q292">
            <v>2.2633398852829729E-2</v>
          </cell>
          <cell r="R292">
            <v>2.2170592960911339E-2</v>
          </cell>
          <cell r="S292">
            <v>2.1717250486086737E-2</v>
          </cell>
          <cell r="T292">
            <v>2.1273177921175796E-2</v>
          </cell>
        </row>
        <row r="293">
          <cell r="I293">
            <v>2.7714684132334164E-2</v>
          </cell>
          <cell r="J293">
            <v>2.7039179239258807E-2</v>
          </cell>
          <cell r="K293">
            <v>2.6537740445281996E-2</v>
          </cell>
          <cell r="L293">
            <v>2.5778227657633313E-2</v>
          </cell>
          <cell r="M293">
            <v>2.5165387200347143E-2</v>
          </cell>
          <cell r="N293">
            <v>2.4601947516888305E-2</v>
          </cell>
          <cell r="O293">
            <v>2.4072915245278242E-2</v>
          </cell>
          <cell r="P293">
            <v>2.3570881109918961E-2</v>
          </cell>
          <cell r="Q293">
            <v>2.3092230818995679E-2</v>
          </cell>
          <cell r="R293">
            <v>2.2635380708231092E-2</v>
          </cell>
          <cell r="S293">
            <v>2.2187568789806673E-2</v>
          </cell>
          <cell r="T293">
            <v>2.1748616254702015E-2</v>
          </cell>
        </row>
        <row r="295">
          <cell r="I295">
            <v>2.7714684132334164E-2</v>
          </cell>
          <cell r="J295">
            <v>2.7039179239258807E-2</v>
          </cell>
          <cell r="K295">
            <v>2.6537740445281996E-2</v>
          </cell>
          <cell r="L295">
            <v>2.5778227657633313E-2</v>
          </cell>
          <cell r="M295">
            <v>2.5165387200347143E-2</v>
          </cell>
          <cell r="N295">
            <v>2.4601947516888305E-2</v>
          </cell>
          <cell r="O295">
            <v>2.4072915245278242E-2</v>
          </cell>
          <cell r="P295">
            <v>2.3570881109918961E-2</v>
          </cell>
          <cell r="Q295">
            <v>2.3092230818995679E-2</v>
          </cell>
          <cell r="R295">
            <v>2.2635380708231092E-2</v>
          </cell>
          <cell r="S295">
            <v>2.2187568789806673E-2</v>
          </cell>
          <cell r="T295">
            <v>2.1748616254702015E-2</v>
          </cell>
        </row>
        <row r="296"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5"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I306">
            <v>36.475247524752476</v>
          </cell>
          <cell r="J306">
            <v>36.456609679315477</v>
          </cell>
          <cell r="K306">
            <v>36.432696160785497</v>
          </cell>
          <cell r="L306">
            <v>36.402071549653598</v>
          </cell>
          <cell r="M306">
            <v>36.362947214038307</v>
          </cell>
          <cell r="N306">
            <v>36.313118292202674</v>
          </cell>
          <cell r="O306">
            <v>36.24990510264427</v>
          </cell>
          <cell r="P306">
            <v>36.170111531420226</v>
          </cell>
          <cell r="Q306">
            <v>36.070020367621588</v>
          </cell>
          <cell r="R306">
            <v>35.945454545454538</v>
          </cell>
          <cell r="S306">
            <v>38.313342619440931</v>
          </cell>
          <cell r="T306">
            <v>38.980977081649023</v>
          </cell>
        </row>
        <row r="307">
          <cell r="I307">
            <v>0</v>
          </cell>
          <cell r="J307">
            <v>42.571428571428562</v>
          </cell>
          <cell r="K307">
            <v>42</v>
          </cell>
          <cell r="L307">
            <v>41.478260869565212</v>
          </cell>
          <cell r="M307">
            <v>41</v>
          </cell>
          <cell r="N307">
            <v>41</v>
          </cell>
          <cell r="O307">
            <v>41</v>
          </cell>
          <cell r="P307">
            <v>41</v>
          </cell>
          <cell r="Q307">
            <v>41</v>
          </cell>
          <cell r="R307">
            <v>41</v>
          </cell>
          <cell r="S307">
            <v>41</v>
          </cell>
          <cell r="T307">
            <v>41</v>
          </cell>
        </row>
        <row r="308">
          <cell r="I308">
            <v>38.198019801980195</v>
          </cell>
          <cell r="J308">
            <v>38.174423263720513</v>
          </cell>
          <cell r="K308">
            <v>38.144147432921081</v>
          </cell>
          <cell r="L308">
            <v>38.105374989469695</v>
          </cell>
          <cell r="M308">
            <v>38.055841426947573</v>
          </cell>
          <cell r="N308">
            <v>37.992755269027242</v>
          </cell>
          <cell r="O308">
            <v>37.912723891421187</v>
          </cell>
          <cell r="P308">
            <v>37.811700837944876</v>
          </cell>
          <cell r="Q308">
            <v>37.684979914970441</v>
          </cell>
          <cell r="R308">
            <v>37.527272727272724</v>
          </cell>
          <cell r="S308">
            <v>38.153185487884564</v>
          </cell>
          <cell r="T308">
            <v>38.789537770354116</v>
          </cell>
        </row>
        <row r="309">
          <cell r="I309">
            <v>41.64356435643564</v>
          </cell>
          <cell r="J309">
            <v>41.610050432530592</v>
          </cell>
          <cell r="K309">
            <v>41.567049977192262</v>
          </cell>
          <cell r="L309">
            <v>41.511981869101895</v>
          </cell>
          <cell r="M309">
            <v>41.441629852766113</v>
          </cell>
          <cell r="N309">
            <v>41.352029222676364</v>
          </cell>
          <cell r="O309">
            <v>41.238361468975015</v>
          </cell>
          <cell r="P309">
            <v>41.094879450994171</v>
          </cell>
          <cell r="Q309">
            <v>40.914899009668176</v>
          </cell>
          <cell r="R309">
            <v>40.690909090909088</v>
          </cell>
          <cell r="S309">
            <v>37.873010313263791</v>
          </cell>
          <cell r="T309">
            <v>38.454823329452694</v>
          </cell>
        </row>
        <row r="310">
          <cell r="I310">
            <v>36.475247524752476</v>
          </cell>
          <cell r="J310">
            <v>36.456609679315484</v>
          </cell>
          <cell r="K310">
            <v>36.43269616078549</v>
          </cell>
          <cell r="L310">
            <v>36.402071549653598</v>
          </cell>
          <cell r="M310">
            <v>36.3629472140383</v>
          </cell>
          <cell r="N310">
            <v>36.313118292202674</v>
          </cell>
          <cell r="O310">
            <v>36.249905102644277</v>
          </cell>
          <cell r="P310">
            <v>36.170111531420226</v>
          </cell>
          <cell r="Q310">
            <v>36.070020367621588</v>
          </cell>
          <cell r="R310">
            <v>35.945454545454552</v>
          </cell>
          <cell r="S310">
            <v>38.313342619440945</v>
          </cell>
          <cell r="T310">
            <v>38.980977081649051</v>
          </cell>
        </row>
        <row r="311">
          <cell r="I311">
            <v>36.475247524752476</v>
          </cell>
          <cell r="J311">
            <v>36.456609679315484</v>
          </cell>
          <cell r="K311">
            <v>36.43269616078549</v>
          </cell>
          <cell r="L311">
            <v>36.402071549653598</v>
          </cell>
          <cell r="M311">
            <v>36.3629472140383</v>
          </cell>
          <cell r="N311">
            <v>36.313118292202674</v>
          </cell>
          <cell r="O311">
            <v>36.249905102644277</v>
          </cell>
          <cell r="P311">
            <v>36.170111531420226</v>
          </cell>
          <cell r="Q311">
            <v>36.070020367621588</v>
          </cell>
          <cell r="R311">
            <v>35.945454545454552</v>
          </cell>
          <cell r="S311">
            <v>38.313342619440945</v>
          </cell>
          <cell r="T311">
            <v>38.980977081649051</v>
          </cell>
        </row>
        <row r="312">
          <cell r="I312">
            <v>0.05</v>
          </cell>
          <cell r="J312">
            <v>4.7241115418459267E-2</v>
          </cell>
          <cell r="K312">
            <v>4.4634459719603795E-2</v>
          </cell>
          <cell r="L312">
            <v>4.2171633265087473E-2</v>
          </cell>
          <cell r="M312">
            <v>3.9844699889218668E-2</v>
          </cell>
          <cell r="N312">
            <v>3.7646161325609002E-2</v>
          </cell>
          <cell r="O312">
            <v>3.5568933044900643E-2</v>
          </cell>
          <cell r="P312">
            <v>3.3606321425712016E-2</v>
          </cell>
          <cell r="Q312">
            <v>3.1752002185238035E-2</v>
          </cell>
          <cell r="R312">
            <v>0.03</v>
          </cell>
          <cell r="S312">
            <v>2.8344669251075542E-2</v>
          </cell>
          <cell r="T312">
            <v>2.6780675831762246E-2</v>
          </cell>
        </row>
        <row r="313">
          <cell r="I313">
            <v>0.05</v>
          </cell>
          <cell r="J313">
            <v>4.7241115418459267E-2</v>
          </cell>
          <cell r="K313">
            <v>4.4634459719603795E-2</v>
          </cell>
          <cell r="L313">
            <v>4.2171633265087473E-2</v>
          </cell>
          <cell r="M313">
            <v>3.9844699889218668E-2</v>
          </cell>
          <cell r="N313">
            <v>3.7646161325609002E-2</v>
          </cell>
          <cell r="O313">
            <v>3.5568933044900643E-2</v>
          </cell>
          <cell r="P313">
            <v>3.3606321425712016E-2</v>
          </cell>
          <cell r="Q313">
            <v>3.1752002185238035E-2</v>
          </cell>
          <cell r="R313">
            <v>0.03</v>
          </cell>
          <cell r="S313">
            <v>2.8344669251075542E-2</v>
          </cell>
          <cell r="T313">
            <v>2.6780675831762246E-2</v>
          </cell>
        </row>
        <row r="314">
          <cell r="I314">
            <v>0.05</v>
          </cell>
          <cell r="J314">
            <v>4.7241115418459267E-2</v>
          </cell>
          <cell r="K314">
            <v>4.4634459719603795E-2</v>
          </cell>
          <cell r="L314">
            <v>4.2171633265087473E-2</v>
          </cell>
          <cell r="M314">
            <v>3.9844699889218668E-2</v>
          </cell>
          <cell r="N314">
            <v>3.7646161325609002E-2</v>
          </cell>
          <cell r="O314">
            <v>3.5568933044900643E-2</v>
          </cell>
          <cell r="P314">
            <v>3.3606321425712016E-2</v>
          </cell>
          <cell r="Q314">
            <v>3.1752002185238035E-2</v>
          </cell>
          <cell r="R314">
            <v>0.03</v>
          </cell>
          <cell r="S314">
            <v>2.8344669251075542E-2</v>
          </cell>
          <cell r="T314">
            <v>2.6780675831762246E-2</v>
          </cell>
        </row>
        <row r="315">
          <cell r="I315">
            <v>0.05</v>
          </cell>
          <cell r="J315">
            <v>4.7241115418459267E-2</v>
          </cell>
          <cell r="K315">
            <v>4.4634459719603795E-2</v>
          </cell>
          <cell r="L315">
            <v>4.2171633265087473E-2</v>
          </cell>
          <cell r="M315">
            <v>3.9844699889218668E-2</v>
          </cell>
          <cell r="N315">
            <v>3.7646161325609002E-2</v>
          </cell>
          <cell r="O315">
            <v>3.5568933044900643E-2</v>
          </cell>
          <cell r="P315">
            <v>3.3606321425712016E-2</v>
          </cell>
          <cell r="Q315">
            <v>3.1752002185238035E-2</v>
          </cell>
          <cell r="R315">
            <v>0.03</v>
          </cell>
          <cell r="S315">
            <v>2.8344669251075542E-2</v>
          </cell>
          <cell r="T315">
            <v>2.6780675831762246E-2</v>
          </cell>
        </row>
        <row r="316">
          <cell r="I316">
            <v>0.05</v>
          </cell>
          <cell r="J316">
            <v>4.7241115418459267E-2</v>
          </cell>
          <cell r="K316">
            <v>4.4634459719603795E-2</v>
          </cell>
          <cell r="L316">
            <v>4.2171633265087473E-2</v>
          </cell>
          <cell r="M316">
            <v>3.9844699889218668E-2</v>
          </cell>
          <cell r="N316">
            <v>3.7646161325609002E-2</v>
          </cell>
          <cell r="O316">
            <v>3.5568933044900643E-2</v>
          </cell>
          <cell r="P316">
            <v>3.3606321425712016E-2</v>
          </cell>
          <cell r="Q316">
            <v>3.1752002185238035E-2</v>
          </cell>
          <cell r="R316">
            <v>0.03</v>
          </cell>
          <cell r="S316">
            <v>2.8344669251075542E-2</v>
          </cell>
          <cell r="T316">
            <v>2.6780675831762246E-2</v>
          </cell>
        </row>
        <row r="319">
          <cell r="I319">
            <v>0.05</v>
          </cell>
          <cell r="J319">
            <v>4.7241115418459267E-2</v>
          </cell>
          <cell r="K319">
            <v>4.4634459719603795E-2</v>
          </cell>
          <cell r="L319">
            <v>4.2171633265087473E-2</v>
          </cell>
          <cell r="M319">
            <v>3.9844699889218668E-2</v>
          </cell>
          <cell r="N319">
            <v>3.7646161325609002E-2</v>
          </cell>
          <cell r="O319">
            <v>3.5568933044900643E-2</v>
          </cell>
          <cell r="P319">
            <v>3.3606321425712016E-2</v>
          </cell>
          <cell r="Q319">
            <v>3.1752002185238035E-2</v>
          </cell>
          <cell r="R319">
            <v>0.03</v>
          </cell>
          <cell r="S319">
            <v>2.8344669251075542E-2</v>
          </cell>
          <cell r="T319">
            <v>2.6780675831762246E-2</v>
          </cell>
        </row>
        <row r="320">
          <cell r="I320">
            <v>2000</v>
          </cell>
          <cell r="J320">
            <v>1889.6446167383706</v>
          </cell>
          <cell r="K320">
            <v>1785.3783887841516</v>
          </cell>
          <cell r="L320">
            <v>1686.8653306034987</v>
          </cell>
          <cell r="M320">
            <v>1593.7879955687465</v>
          </cell>
          <cell r="N320">
            <v>1505.8464530243598</v>
          </cell>
          <cell r="O320">
            <v>1422.7573217960255</v>
          </cell>
          <cell r="P320">
            <v>1344.2528570284805</v>
          </cell>
          <cell r="Q320">
            <v>1270.0800874095214</v>
          </cell>
          <cell r="R320">
            <v>1200</v>
          </cell>
          <cell r="S320">
            <v>1133.7867700430218</v>
          </cell>
          <cell r="T320">
            <v>1071.22703327049</v>
          </cell>
        </row>
        <row r="321">
          <cell r="I321">
            <v>2000</v>
          </cell>
          <cell r="J321">
            <v>1880</v>
          </cell>
          <cell r="K321">
            <v>1767.2</v>
          </cell>
          <cell r="L321">
            <v>1661.1679999999997</v>
          </cell>
          <cell r="M321">
            <v>1561.4979199999996</v>
          </cell>
          <cell r="N321">
            <v>1467.8080447999996</v>
          </cell>
          <cell r="O321">
            <v>1379.7395621119995</v>
          </cell>
          <cell r="P321">
            <v>1296.9551883852794</v>
          </cell>
          <cell r="Q321">
            <v>1219.1378770821625</v>
          </cell>
          <cell r="R321">
            <v>1200</v>
          </cell>
          <cell r="S321">
            <v>1181.1625469683875</v>
          </cell>
          <cell r="T321">
            <v>1162.6208019673734</v>
          </cell>
        </row>
        <row r="322">
          <cell r="I322">
            <v>2000</v>
          </cell>
          <cell r="J322">
            <v>1889.6446167383706</v>
          </cell>
          <cell r="K322">
            <v>1785.3783887841516</v>
          </cell>
          <cell r="L322">
            <v>1686.8653306034987</v>
          </cell>
          <cell r="M322">
            <v>1593.7879955687465</v>
          </cell>
          <cell r="N322">
            <v>1505.8464530243598</v>
          </cell>
          <cell r="O322">
            <v>1422.7573217960255</v>
          </cell>
          <cell r="P322">
            <v>1344.2528570284805</v>
          </cell>
          <cell r="Q322">
            <v>1270.0800874095214</v>
          </cell>
          <cell r="R322">
            <v>1200</v>
          </cell>
          <cell r="S322">
            <v>1133.7867700430218</v>
          </cell>
          <cell r="T322">
            <v>1071.22703327049</v>
          </cell>
        </row>
        <row r="323">
          <cell r="I323">
            <v>2000</v>
          </cell>
          <cell r="J323">
            <v>1889.6446167383706</v>
          </cell>
          <cell r="K323">
            <v>1785.3783887841516</v>
          </cell>
          <cell r="L323">
            <v>1686.8653306034987</v>
          </cell>
          <cell r="M323">
            <v>1593.7879955687465</v>
          </cell>
          <cell r="N323">
            <v>1505.8464530243598</v>
          </cell>
          <cell r="O323">
            <v>1422.7573217960255</v>
          </cell>
          <cell r="P323">
            <v>1344.2528570284805</v>
          </cell>
          <cell r="Q323">
            <v>1270.0800874095214</v>
          </cell>
          <cell r="R323">
            <v>1200</v>
          </cell>
          <cell r="S323">
            <v>1133.7867700430218</v>
          </cell>
          <cell r="T323">
            <v>1071.22703327049</v>
          </cell>
        </row>
        <row r="324">
          <cell r="I324">
            <v>2000</v>
          </cell>
          <cell r="J324">
            <v>1889.6446167383706</v>
          </cell>
          <cell r="K324">
            <v>1785.3783887841516</v>
          </cell>
          <cell r="L324">
            <v>1686.8653306034987</v>
          </cell>
          <cell r="M324">
            <v>1593.7879955687465</v>
          </cell>
          <cell r="N324">
            <v>1505.8464530243598</v>
          </cell>
          <cell r="O324">
            <v>1422.7573217960255</v>
          </cell>
          <cell r="P324">
            <v>1344.2528570284805</v>
          </cell>
          <cell r="Q324">
            <v>1270.0800874095214</v>
          </cell>
          <cell r="R324">
            <v>1200</v>
          </cell>
          <cell r="S324">
            <v>1133.7867700430218</v>
          </cell>
          <cell r="T324">
            <v>1071.22703327049</v>
          </cell>
        </row>
        <row r="326">
          <cell r="I326">
            <v>2000</v>
          </cell>
          <cell r="J326">
            <v>1889.6446167383706</v>
          </cell>
          <cell r="K326">
            <v>1785.3783887841516</v>
          </cell>
          <cell r="L326">
            <v>1686.8653306034987</v>
          </cell>
          <cell r="M326">
            <v>1593.7879955687465</v>
          </cell>
          <cell r="N326">
            <v>1505.8464530243598</v>
          </cell>
          <cell r="O326">
            <v>1422.7573217960255</v>
          </cell>
          <cell r="P326">
            <v>1344.2528570284805</v>
          </cell>
          <cell r="Q326">
            <v>1270.0800874095214</v>
          </cell>
          <cell r="R326">
            <v>1200</v>
          </cell>
          <cell r="S326">
            <v>1133.7867700430218</v>
          </cell>
          <cell r="T326">
            <v>1071.22703327049</v>
          </cell>
        </row>
        <row r="327">
          <cell r="I327">
            <v>30</v>
          </cell>
          <cell r="J327">
            <v>30</v>
          </cell>
          <cell r="K327">
            <v>30</v>
          </cell>
          <cell r="L327">
            <v>30</v>
          </cell>
          <cell r="M327">
            <v>30</v>
          </cell>
          <cell r="N327">
            <v>30</v>
          </cell>
          <cell r="O327">
            <v>30</v>
          </cell>
          <cell r="P327">
            <v>30</v>
          </cell>
          <cell r="Q327">
            <v>30</v>
          </cell>
          <cell r="R327">
            <v>30</v>
          </cell>
          <cell r="S327">
            <v>30</v>
          </cell>
          <cell r="T327">
            <v>30</v>
          </cell>
        </row>
        <row r="328">
          <cell r="I328">
            <v>30</v>
          </cell>
          <cell r="J328">
            <v>30</v>
          </cell>
          <cell r="K328">
            <v>30</v>
          </cell>
          <cell r="L328">
            <v>30</v>
          </cell>
          <cell r="M328">
            <v>30</v>
          </cell>
          <cell r="N328">
            <v>30</v>
          </cell>
          <cell r="O328">
            <v>30</v>
          </cell>
          <cell r="P328">
            <v>30</v>
          </cell>
          <cell r="Q328">
            <v>30</v>
          </cell>
          <cell r="R328">
            <v>30</v>
          </cell>
          <cell r="S328">
            <v>30</v>
          </cell>
          <cell r="T328">
            <v>30</v>
          </cell>
        </row>
        <row r="329">
          <cell r="I329">
            <v>30</v>
          </cell>
          <cell r="J329">
            <v>30</v>
          </cell>
          <cell r="K329">
            <v>30</v>
          </cell>
          <cell r="L329">
            <v>30</v>
          </cell>
          <cell r="M329">
            <v>30</v>
          </cell>
          <cell r="N329">
            <v>30</v>
          </cell>
          <cell r="O329">
            <v>30</v>
          </cell>
          <cell r="P329">
            <v>30</v>
          </cell>
          <cell r="Q329">
            <v>30</v>
          </cell>
          <cell r="R329">
            <v>30</v>
          </cell>
          <cell r="S329">
            <v>30</v>
          </cell>
          <cell r="T329">
            <v>30</v>
          </cell>
        </row>
        <row r="330">
          <cell r="I330">
            <v>30</v>
          </cell>
          <cell r="J330">
            <v>30</v>
          </cell>
          <cell r="K330">
            <v>30</v>
          </cell>
          <cell r="L330">
            <v>30</v>
          </cell>
          <cell r="M330">
            <v>30</v>
          </cell>
          <cell r="N330">
            <v>30</v>
          </cell>
          <cell r="O330">
            <v>30</v>
          </cell>
          <cell r="P330">
            <v>30</v>
          </cell>
          <cell r="Q330">
            <v>30</v>
          </cell>
          <cell r="R330">
            <v>30</v>
          </cell>
          <cell r="S330">
            <v>30</v>
          </cell>
          <cell r="T330">
            <v>30</v>
          </cell>
        </row>
        <row r="331">
          <cell r="I331">
            <v>30</v>
          </cell>
          <cell r="J331">
            <v>30</v>
          </cell>
          <cell r="K331">
            <v>30</v>
          </cell>
          <cell r="L331">
            <v>30</v>
          </cell>
          <cell r="M331">
            <v>30</v>
          </cell>
          <cell r="N331">
            <v>30</v>
          </cell>
          <cell r="O331">
            <v>30</v>
          </cell>
          <cell r="P331">
            <v>30</v>
          </cell>
          <cell r="Q331">
            <v>30</v>
          </cell>
          <cell r="R331">
            <v>30</v>
          </cell>
          <cell r="S331">
            <v>30</v>
          </cell>
          <cell r="T331">
            <v>30</v>
          </cell>
        </row>
        <row r="333">
          <cell r="I333">
            <v>30</v>
          </cell>
          <cell r="J333">
            <v>30</v>
          </cell>
          <cell r="K333">
            <v>30</v>
          </cell>
          <cell r="L333">
            <v>30</v>
          </cell>
          <cell r="M333">
            <v>30</v>
          </cell>
          <cell r="N333">
            <v>30</v>
          </cell>
          <cell r="O333">
            <v>30</v>
          </cell>
          <cell r="P333">
            <v>30</v>
          </cell>
          <cell r="Q333">
            <v>30</v>
          </cell>
          <cell r="R333">
            <v>30</v>
          </cell>
          <cell r="S333">
            <v>30</v>
          </cell>
          <cell r="T333">
            <v>30</v>
          </cell>
        </row>
        <row r="334">
          <cell r="H334">
            <v>0</v>
          </cell>
          <cell r="I334">
            <v>1</v>
          </cell>
          <cell r="J334">
            <v>1</v>
          </cell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R334">
            <v>1</v>
          </cell>
          <cell r="S334">
            <v>1</v>
          </cell>
          <cell r="T334">
            <v>1</v>
          </cell>
        </row>
        <row r="335">
          <cell r="H335">
            <v>0</v>
          </cell>
          <cell r="I335">
            <v>0.25</v>
          </cell>
          <cell r="J335">
            <v>0.25</v>
          </cell>
          <cell r="K335">
            <v>0.25</v>
          </cell>
          <cell r="L335">
            <v>0.25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9">
          <cell r="H339">
            <v>0</v>
          </cell>
          <cell r="I339">
            <v>0.25</v>
          </cell>
          <cell r="J339">
            <v>0.25</v>
          </cell>
          <cell r="K339">
            <v>0.25</v>
          </cell>
          <cell r="L339">
            <v>0.25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I340">
            <v>159.07397235663913</v>
          </cell>
          <cell r="J340">
            <v>136.25643202941211</v>
          </cell>
          <cell r="K340">
            <v>82.44155013886693</v>
          </cell>
          <cell r="L340">
            <v>80.659607582661963</v>
          </cell>
          <cell r="M340">
            <v>95</v>
          </cell>
          <cell r="N340">
            <v>95</v>
          </cell>
          <cell r="O340">
            <v>95</v>
          </cell>
          <cell r="P340">
            <v>95</v>
          </cell>
          <cell r="Q340">
            <v>95</v>
          </cell>
          <cell r="R340">
            <v>95</v>
          </cell>
          <cell r="S340">
            <v>95</v>
          </cell>
          <cell r="T340">
            <v>95</v>
          </cell>
        </row>
        <row r="341">
          <cell r="I341">
            <v>0</v>
          </cell>
          <cell r="J341">
            <v>0</v>
          </cell>
          <cell r="K341">
            <v>95</v>
          </cell>
          <cell r="L341">
            <v>95</v>
          </cell>
          <cell r="M341">
            <v>95</v>
          </cell>
          <cell r="N341">
            <v>95</v>
          </cell>
          <cell r="O341">
            <v>95</v>
          </cell>
          <cell r="P341">
            <v>95</v>
          </cell>
          <cell r="Q341">
            <v>95</v>
          </cell>
          <cell r="R341">
            <v>95</v>
          </cell>
          <cell r="S341">
            <v>95</v>
          </cell>
          <cell r="T341">
            <v>95</v>
          </cell>
        </row>
        <row r="342">
          <cell r="I342">
            <v>288.66726224939379</v>
          </cell>
          <cell r="J342">
            <v>150.3539379112099</v>
          </cell>
          <cell r="K342">
            <v>100.14229724124819</v>
          </cell>
          <cell r="L342">
            <v>87.015028048720978</v>
          </cell>
          <cell r="M342">
            <v>95</v>
          </cell>
          <cell r="N342">
            <v>95</v>
          </cell>
          <cell r="O342">
            <v>95</v>
          </cell>
          <cell r="P342">
            <v>95</v>
          </cell>
          <cell r="Q342">
            <v>95</v>
          </cell>
          <cell r="R342">
            <v>95</v>
          </cell>
          <cell r="S342">
            <v>95</v>
          </cell>
          <cell r="T342">
            <v>95</v>
          </cell>
        </row>
        <row r="343">
          <cell r="I343">
            <v>180.89196242063903</v>
          </cell>
          <cell r="J343">
            <v>146.77506028133669</v>
          </cell>
          <cell r="K343">
            <v>88.533341648367639</v>
          </cell>
          <cell r="L343">
            <v>79.54992447663362</v>
          </cell>
          <cell r="M343">
            <v>95</v>
          </cell>
          <cell r="N343">
            <v>95</v>
          </cell>
          <cell r="O343">
            <v>95</v>
          </cell>
          <cell r="P343">
            <v>95</v>
          </cell>
          <cell r="Q343">
            <v>95</v>
          </cell>
          <cell r="R343">
            <v>95</v>
          </cell>
          <cell r="S343">
            <v>95</v>
          </cell>
          <cell r="T343">
            <v>95</v>
          </cell>
        </row>
        <row r="344">
          <cell r="I344">
            <v>173.79630656595427</v>
          </cell>
          <cell r="J344">
            <v>174.64395701988605</v>
          </cell>
          <cell r="K344">
            <v>96.534509354535118</v>
          </cell>
          <cell r="L344">
            <v>86.558344112052481</v>
          </cell>
          <cell r="M344">
            <v>95</v>
          </cell>
          <cell r="N344">
            <v>95</v>
          </cell>
          <cell r="O344">
            <v>95</v>
          </cell>
          <cell r="P344">
            <v>95</v>
          </cell>
          <cell r="Q344">
            <v>95</v>
          </cell>
          <cell r="R344">
            <v>95</v>
          </cell>
          <cell r="S344">
            <v>95</v>
          </cell>
          <cell r="T344">
            <v>95</v>
          </cell>
        </row>
        <row r="345">
          <cell r="I345">
            <v>173.79630656595427</v>
          </cell>
          <cell r="J345">
            <v>174.64395701988605</v>
          </cell>
          <cell r="K345">
            <v>96.534509354535118</v>
          </cell>
          <cell r="L345">
            <v>86.558344112052481</v>
          </cell>
          <cell r="M345">
            <v>95</v>
          </cell>
          <cell r="N345">
            <v>95</v>
          </cell>
          <cell r="O345">
            <v>95</v>
          </cell>
          <cell r="P345">
            <v>95</v>
          </cell>
          <cell r="Q345">
            <v>95</v>
          </cell>
          <cell r="R345">
            <v>95</v>
          </cell>
          <cell r="S345">
            <v>95</v>
          </cell>
          <cell r="T345">
            <v>95</v>
          </cell>
        </row>
        <row r="346"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I347">
            <v>1964.0282010582973</v>
          </cell>
          <cell r="J347">
            <v>1063.9376373632392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2"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I353">
            <v>51.810943132053715</v>
          </cell>
          <cell r="J353">
            <v>44.086048349583194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I354">
            <v>200</v>
          </cell>
          <cell r="J354">
            <v>450</v>
          </cell>
          <cell r="K354">
            <v>250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I355">
            <v>35.858707411654571</v>
          </cell>
          <cell r="J355">
            <v>35.576689645316982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I356">
            <v>53.568997927188818</v>
          </cell>
          <cell r="J356">
            <v>57.994835801337921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I357">
            <v>8.7613515291029298</v>
          </cell>
          <cell r="J357">
            <v>12.342426203761926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61">
          <cell r="I361">
            <v>8.7613515291029298</v>
          </cell>
          <cell r="J361">
            <v>12.342426203761926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K362">
            <v>0.1</v>
          </cell>
        </row>
        <row r="363">
          <cell r="K363">
            <v>0.25</v>
          </cell>
        </row>
        <row r="365">
          <cell r="K365">
            <v>0.25</v>
          </cell>
        </row>
        <row r="366">
          <cell r="I366">
            <v>15</v>
          </cell>
          <cell r="J366">
            <v>14</v>
          </cell>
          <cell r="K366">
            <v>13</v>
          </cell>
          <cell r="L366">
            <v>12</v>
          </cell>
          <cell r="M366">
            <v>11</v>
          </cell>
          <cell r="N366">
            <v>10</v>
          </cell>
          <cell r="O366">
            <v>9</v>
          </cell>
          <cell r="P366">
            <v>8</v>
          </cell>
          <cell r="Q366">
            <v>7</v>
          </cell>
          <cell r="R366">
            <v>6</v>
          </cell>
          <cell r="S366">
            <v>5</v>
          </cell>
          <cell r="T366">
            <v>4</v>
          </cell>
        </row>
        <row r="367">
          <cell r="I367">
            <v>20</v>
          </cell>
          <cell r="J367">
            <v>19</v>
          </cell>
          <cell r="K367">
            <v>18</v>
          </cell>
          <cell r="L367">
            <v>17</v>
          </cell>
          <cell r="M367">
            <v>16</v>
          </cell>
          <cell r="N367">
            <v>15</v>
          </cell>
          <cell r="O367">
            <v>14</v>
          </cell>
          <cell r="P367">
            <v>13</v>
          </cell>
          <cell r="Q367">
            <v>12</v>
          </cell>
          <cell r="R367">
            <v>11</v>
          </cell>
          <cell r="S367">
            <v>10</v>
          </cell>
          <cell r="T367">
            <v>9</v>
          </cell>
        </row>
        <row r="368">
          <cell r="I368">
            <v>15</v>
          </cell>
          <cell r="J368">
            <v>14</v>
          </cell>
          <cell r="K368">
            <v>13</v>
          </cell>
          <cell r="L368">
            <v>12</v>
          </cell>
          <cell r="M368">
            <v>11</v>
          </cell>
          <cell r="N368">
            <v>10</v>
          </cell>
          <cell r="O368">
            <v>9</v>
          </cell>
          <cell r="P368">
            <v>8</v>
          </cell>
          <cell r="Q368">
            <v>7</v>
          </cell>
          <cell r="R368">
            <v>6</v>
          </cell>
          <cell r="S368">
            <v>5</v>
          </cell>
          <cell r="T368">
            <v>4</v>
          </cell>
        </row>
        <row r="369">
          <cell r="I369">
            <v>15</v>
          </cell>
          <cell r="J369">
            <v>14</v>
          </cell>
          <cell r="K369">
            <v>13</v>
          </cell>
          <cell r="L369">
            <v>12</v>
          </cell>
          <cell r="M369">
            <v>11</v>
          </cell>
          <cell r="N369">
            <v>10</v>
          </cell>
          <cell r="O369">
            <v>9</v>
          </cell>
          <cell r="P369">
            <v>8</v>
          </cell>
          <cell r="Q369">
            <v>7</v>
          </cell>
          <cell r="R369">
            <v>6</v>
          </cell>
          <cell r="S369">
            <v>5</v>
          </cell>
          <cell r="T369">
            <v>4</v>
          </cell>
        </row>
        <row r="370">
          <cell r="I370">
            <v>15</v>
          </cell>
          <cell r="J370">
            <v>14</v>
          </cell>
          <cell r="K370">
            <v>13</v>
          </cell>
          <cell r="L370">
            <v>12</v>
          </cell>
          <cell r="M370">
            <v>11</v>
          </cell>
          <cell r="N370">
            <v>10</v>
          </cell>
          <cell r="O370">
            <v>9</v>
          </cell>
          <cell r="P370">
            <v>8</v>
          </cell>
          <cell r="Q370">
            <v>7</v>
          </cell>
          <cell r="R370">
            <v>6</v>
          </cell>
          <cell r="S370">
            <v>5</v>
          </cell>
          <cell r="T370">
            <v>4</v>
          </cell>
        </row>
        <row r="371">
          <cell r="I371">
            <v>15</v>
          </cell>
          <cell r="J371">
            <v>14</v>
          </cell>
          <cell r="K371">
            <v>13</v>
          </cell>
          <cell r="L371">
            <v>12</v>
          </cell>
          <cell r="M371">
            <v>11</v>
          </cell>
          <cell r="N371">
            <v>10</v>
          </cell>
          <cell r="O371">
            <v>9</v>
          </cell>
          <cell r="P371">
            <v>8</v>
          </cell>
          <cell r="Q371">
            <v>7</v>
          </cell>
          <cell r="R371">
            <v>6</v>
          </cell>
          <cell r="S371">
            <v>5</v>
          </cell>
          <cell r="T371">
            <v>4</v>
          </cell>
        </row>
        <row r="372">
          <cell r="K372">
            <v>0.2</v>
          </cell>
        </row>
        <row r="378">
          <cell r="K378">
            <v>0.2</v>
          </cell>
        </row>
        <row r="379">
          <cell r="I379">
            <v>6590</v>
          </cell>
          <cell r="J379">
            <v>1500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</row>
        <row r="380"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I382">
            <v>2035.4279463093899</v>
          </cell>
          <cell r="J382">
            <v>1007.0243350837588</v>
          </cell>
          <cell r="K382">
            <v>458.45733588714461</v>
          </cell>
          <cell r="L382">
            <v>249.88816893351668</v>
          </cell>
          <cell r="M382">
            <v>31.383438731079764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5"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90"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K391">
            <v>19491.24665163691</v>
          </cell>
        </row>
        <row r="392">
          <cell r="K392">
            <v>19491.24665163691</v>
          </cell>
        </row>
        <row r="393">
          <cell r="K393">
            <v>3363.63</v>
          </cell>
        </row>
        <row r="394">
          <cell r="K394">
            <v>32.096505000000001</v>
          </cell>
        </row>
        <row r="395">
          <cell r="K395">
            <v>84</v>
          </cell>
        </row>
        <row r="396">
          <cell r="K396">
            <v>27.5</v>
          </cell>
        </row>
        <row r="397">
          <cell r="K397">
            <v>27.5</v>
          </cell>
        </row>
        <row r="398">
          <cell r="K398">
            <v>3750.7977862138105</v>
          </cell>
        </row>
        <row r="402">
          <cell r="K402">
            <v>3750.7977862138105</v>
          </cell>
        </row>
        <row r="403">
          <cell r="M403">
            <v>0.05</v>
          </cell>
          <cell r="N403">
            <v>0.1</v>
          </cell>
          <cell r="O403">
            <v>0.2</v>
          </cell>
          <cell r="P403">
            <v>0.25</v>
          </cell>
          <cell r="Q403">
            <v>0.25</v>
          </cell>
          <cell r="R403">
            <v>0.15</v>
          </cell>
        </row>
        <row r="404"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</row>
        <row r="405">
          <cell r="I405">
            <v>0.25145821627230108</v>
          </cell>
          <cell r="J405">
            <v>0.67307284094861797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</row>
        <row r="406">
          <cell r="I406">
            <v>0.15384615384615385</v>
          </cell>
          <cell r="J406">
            <v>0.15384615384615385</v>
          </cell>
          <cell r="K406">
            <v>0.15384615384615385</v>
          </cell>
          <cell r="L406">
            <v>0.15384615384615385</v>
          </cell>
          <cell r="M406">
            <v>7.6923076923076927E-2</v>
          </cell>
        </row>
        <row r="407">
          <cell r="I407">
            <v>0.14599999999999999</v>
          </cell>
          <cell r="J407">
            <v>0.158</v>
          </cell>
          <cell r="K407">
            <v>0.17199999999999999</v>
          </cell>
          <cell r="L407">
            <v>0.187</v>
          </cell>
          <cell r="M407">
            <v>0.20300000000000001</v>
          </cell>
        </row>
        <row r="408">
          <cell r="I408">
            <v>0.1</v>
          </cell>
          <cell r="J408">
            <v>0.21</v>
          </cell>
          <cell r="K408">
            <v>0.27</v>
          </cell>
          <cell r="L408">
            <v>0.28000000000000003</v>
          </cell>
          <cell r="M408">
            <v>0.14000000000000001</v>
          </cell>
        </row>
        <row r="409">
          <cell r="I409">
            <v>0.1</v>
          </cell>
          <cell r="J409">
            <v>0.21</v>
          </cell>
          <cell r="K409">
            <v>0.27</v>
          </cell>
          <cell r="L409">
            <v>0.28000000000000003</v>
          </cell>
          <cell r="M409">
            <v>0.14000000000000001</v>
          </cell>
        </row>
        <row r="410">
          <cell r="M410">
            <v>0.05</v>
          </cell>
          <cell r="N410">
            <v>0.1</v>
          </cell>
          <cell r="O410">
            <v>0.15</v>
          </cell>
          <cell r="P410">
            <v>0.2</v>
          </cell>
          <cell r="Q410">
            <v>0.25</v>
          </cell>
          <cell r="R410">
            <v>0.25</v>
          </cell>
        </row>
        <row r="414">
          <cell r="M414">
            <v>0.05</v>
          </cell>
          <cell r="N414">
            <v>0.1</v>
          </cell>
          <cell r="O414">
            <v>0.15</v>
          </cell>
          <cell r="P414">
            <v>0.2</v>
          </cell>
          <cell r="Q414">
            <v>0.25</v>
          </cell>
          <cell r="R414">
            <v>0.25</v>
          </cell>
        </row>
        <row r="415">
          <cell r="I415">
            <v>11310.421741198999</v>
          </cell>
          <cell r="J415">
            <v>3927.8395755235497</v>
          </cell>
          <cell r="K415">
            <v>1487.6220300920932</v>
          </cell>
          <cell r="L415">
            <v>2765.3633048222709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</row>
        <row r="416"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</row>
        <row r="417">
          <cell r="I417">
            <v>-10938.795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</row>
        <row r="418">
          <cell r="I418">
            <v>-10938.795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</row>
        <row r="419">
          <cell r="I419">
            <v>2035.4279463093899</v>
          </cell>
          <cell r="J419">
            <v>1007.0243350837588</v>
          </cell>
          <cell r="K419">
            <v>458.45733588714461</v>
          </cell>
          <cell r="L419">
            <v>249.88816893351668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</row>
        <row r="420"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31.383438731079764</v>
          </cell>
          <cell r="N421">
            <v>-31.383438731079764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</row>
        <row r="424"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31.383438731079764</v>
          </cell>
          <cell r="N424">
            <v>-31.383438731079764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</row>
        <row r="425">
          <cell r="I425">
            <v>0.14000000000000001</v>
          </cell>
          <cell r="J425">
            <v>0.14000000000000001</v>
          </cell>
          <cell r="K425">
            <v>0.14000000000000001</v>
          </cell>
          <cell r="L425">
            <v>0.14000000000000001</v>
          </cell>
          <cell r="M425">
            <v>0.14000000000000001</v>
          </cell>
          <cell r="N425">
            <v>0.14000000000000001</v>
          </cell>
          <cell r="O425">
            <v>0.14000000000000001</v>
          </cell>
          <cell r="P425">
            <v>0.14000000000000001</v>
          </cell>
          <cell r="Q425">
            <v>0.14000000000000001</v>
          </cell>
          <cell r="R425">
            <v>0.14000000000000001</v>
          </cell>
          <cell r="S425">
            <v>0.14000000000000001</v>
          </cell>
          <cell r="T425">
            <v>0.14000000000000001</v>
          </cell>
        </row>
        <row r="426"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</row>
        <row r="427">
          <cell r="I427">
            <v>0.14000000000000001</v>
          </cell>
          <cell r="J427">
            <v>0.14000000000000001</v>
          </cell>
          <cell r="K427">
            <v>0.14000000000000001</v>
          </cell>
          <cell r="L427">
            <v>0.14000000000000001</v>
          </cell>
          <cell r="M427">
            <v>0.14000000000000001</v>
          </cell>
          <cell r="N427">
            <v>0.14000000000000001</v>
          </cell>
          <cell r="O427">
            <v>0.14000000000000001</v>
          </cell>
          <cell r="P427">
            <v>0.14000000000000001</v>
          </cell>
          <cell r="Q427">
            <v>0.14000000000000001</v>
          </cell>
          <cell r="R427">
            <v>0.14000000000000001</v>
          </cell>
          <cell r="S427">
            <v>0.14000000000000001</v>
          </cell>
          <cell r="T427">
            <v>0.14000000000000001</v>
          </cell>
        </row>
        <row r="428">
          <cell r="I428">
            <v>3.5499999999999997E-2</v>
          </cell>
          <cell r="J428">
            <v>3.5499999999999997E-2</v>
          </cell>
          <cell r="K428">
            <v>3.5499999999999997E-2</v>
          </cell>
          <cell r="L428">
            <v>3.5499999999999997E-2</v>
          </cell>
          <cell r="M428">
            <v>3.5499999999999997E-2</v>
          </cell>
          <cell r="N428">
            <v>3.5499999999999997E-2</v>
          </cell>
          <cell r="O428">
            <v>3.5499999999999997E-2</v>
          </cell>
          <cell r="P428">
            <v>3.5499999999999997E-2</v>
          </cell>
          <cell r="Q428">
            <v>3.5499999999999997E-2</v>
          </cell>
          <cell r="R428">
            <v>3.5499999999999997E-2</v>
          </cell>
          <cell r="S428">
            <v>3.5499999999999997E-2</v>
          </cell>
          <cell r="T428">
            <v>3.5499999999999997E-2</v>
          </cell>
        </row>
        <row r="429">
          <cell r="I429">
            <v>4.2999999999999997E-2</v>
          </cell>
          <cell r="J429">
            <v>4.2999999999999997E-2</v>
          </cell>
          <cell r="K429">
            <v>4.2999999999999997E-2</v>
          </cell>
          <cell r="L429">
            <v>4.2999999999999997E-2</v>
          </cell>
          <cell r="M429">
            <v>4.2999999999999997E-2</v>
          </cell>
          <cell r="N429">
            <v>4.2999999999999997E-2</v>
          </cell>
          <cell r="O429">
            <v>4.2999999999999997E-2</v>
          </cell>
          <cell r="P429">
            <v>4.2999999999999997E-2</v>
          </cell>
          <cell r="Q429">
            <v>4.2999999999999997E-2</v>
          </cell>
          <cell r="R429">
            <v>4.2999999999999997E-2</v>
          </cell>
          <cell r="S429">
            <v>4.2999999999999997E-2</v>
          </cell>
          <cell r="T429">
            <v>4.2999999999999997E-2</v>
          </cell>
        </row>
        <row r="430">
          <cell r="I430">
            <v>4.1749999999999995E-2</v>
          </cell>
          <cell r="J430">
            <v>4.1749999999999995E-2</v>
          </cell>
          <cell r="K430">
            <v>4.1749999999999995E-2</v>
          </cell>
          <cell r="L430">
            <v>4.1749999999999995E-2</v>
          </cell>
          <cell r="M430">
            <v>4.1749999999999995E-2</v>
          </cell>
          <cell r="N430">
            <v>4.1749999999999995E-2</v>
          </cell>
          <cell r="O430">
            <v>4.1749999999999995E-2</v>
          </cell>
          <cell r="P430">
            <v>4.1749999999999995E-2</v>
          </cell>
          <cell r="Q430">
            <v>4.1749999999999995E-2</v>
          </cell>
          <cell r="R430">
            <v>4.1749999999999995E-2</v>
          </cell>
          <cell r="S430">
            <v>4.1749999999999995E-2</v>
          </cell>
          <cell r="T430">
            <v>4.1749999999999995E-2</v>
          </cell>
        </row>
        <row r="431">
          <cell r="I431">
            <v>2.1999999999999999E-2</v>
          </cell>
          <cell r="J431">
            <v>2.1999999999999999E-2</v>
          </cell>
          <cell r="K431">
            <v>2.1999999999999999E-2</v>
          </cell>
          <cell r="L431">
            <v>2.1999999999999999E-2</v>
          </cell>
          <cell r="M431">
            <v>2.1999999999999999E-2</v>
          </cell>
          <cell r="N431">
            <v>2.1999999999999999E-2</v>
          </cell>
          <cell r="O431">
            <v>2.1999999999999999E-2</v>
          </cell>
          <cell r="P431">
            <v>2.1999999999999999E-2</v>
          </cell>
          <cell r="Q431">
            <v>2.1999999999999999E-2</v>
          </cell>
          <cell r="R431">
            <v>2.1999999999999999E-2</v>
          </cell>
          <cell r="S431">
            <v>2.1999999999999999E-2</v>
          </cell>
          <cell r="T431">
            <v>2.1999999999999999E-2</v>
          </cell>
        </row>
        <row r="432">
          <cell r="I432">
            <v>0.14000000000000001</v>
          </cell>
          <cell r="J432">
            <v>0.14000000000000001</v>
          </cell>
          <cell r="K432">
            <v>0.14000000000000001</v>
          </cell>
          <cell r="L432">
            <v>0.14000000000000001</v>
          </cell>
          <cell r="M432">
            <v>0.14000000000000001</v>
          </cell>
          <cell r="N432">
            <v>0.14000000000000001</v>
          </cell>
          <cell r="O432">
            <v>0.14000000000000001</v>
          </cell>
          <cell r="P432">
            <v>0.14000000000000001</v>
          </cell>
          <cell r="Q432">
            <v>0.14000000000000001</v>
          </cell>
          <cell r="R432">
            <v>0.14000000000000001</v>
          </cell>
          <cell r="S432">
            <v>0.14000000000000001</v>
          </cell>
          <cell r="T432">
            <v>0.14000000000000001</v>
          </cell>
        </row>
        <row r="433">
          <cell r="I433">
            <v>0.14000000000000001</v>
          </cell>
          <cell r="J433">
            <v>0.14000000000000001</v>
          </cell>
          <cell r="K433">
            <v>0.14000000000000001</v>
          </cell>
          <cell r="L433">
            <v>0.14000000000000001</v>
          </cell>
          <cell r="M433">
            <v>0.14000000000000001</v>
          </cell>
          <cell r="N433">
            <v>0.14000000000000001</v>
          </cell>
          <cell r="O433">
            <v>0.14000000000000001</v>
          </cell>
          <cell r="P433">
            <v>0.14000000000000001</v>
          </cell>
          <cell r="Q433">
            <v>0.14000000000000001</v>
          </cell>
          <cell r="R433">
            <v>0.14000000000000001</v>
          </cell>
          <cell r="S433">
            <v>0.14000000000000001</v>
          </cell>
          <cell r="T433">
            <v>0.14000000000000001</v>
          </cell>
        </row>
        <row r="434">
          <cell r="I434">
            <v>8.8384747634917046E-3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</row>
        <row r="435">
          <cell r="I435">
            <v>0.01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</row>
        <row r="436"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  <row r="437"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</row>
        <row r="438">
          <cell r="I438">
            <v>6.4750000000000002E-2</v>
          </cell>
          <cell r="J438">
            <v>0.1295</v>
          </cell>
          <cell r="K438">
            <v>0.1295</v>
          </cell>
          <cell r="L438">
            <v>0.1295</v>
          </cell>
          <cell r="M438">
            <v>0.1295</v>
          </cell>
          <cell r="N438">
            <v>0.1295</v>
          </cell>
          <cell r="O438">
            <v>0.1295</v>
          </cell>
          <cell r="P438">
            <v>0.1295</v>
          </cell>
          <cell r="Q438">
            <v>0.1295</v>
          </cell>
          <cell r="R438">
            <v>0.1295</v>
          </cell>
          <cell r="S438">
            <v>0.1295</v>
          </cell>
          <cell r="T438">
            <v>0.1295</v>
          </cell>
        </row>
        <row r="439"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</row>
        <row r="440">
          <cell r="I440">
            <v>0.14000000000000001</v>
          </cell>
          <cell r="J440">
            <v>0.14000000000000001</v>
          </cell>
          <cell r="K440">
            <v>0.14000000000000001</v>
          </cell>
          <cell r="L440">
            <v>0.14000000000000001</v>
          </cell>
          <cell r="M440">
            <v>0.14000000000000001</v>
          </cell>
          <cell r="N440">
            <v>0.14000000000000001</v>
          </cell>
          <cell r="O440">
            <v>0.14000000000000001</v>
          </cell>
          <cell r="P440">
            <v>0.14000000000000001</v>
          </cell>
          <cell r="Q440">
            <v>0.14000000000000001</v>
          </cell>
          <cell r="R440">
            <v>0.14000000000000001</v>
          </cell>
          <cell r="S440">
            <v>0.14000000000000001</v>
          </cell>
          <cell r="T440">
            <v>0.14000000000000001</v>
          </cell>
        </row>
        <row r="441">
          <cell r="I441">
            <v>0.14000000000000001</v>
          </cell>
          <cell r="J441">
            <v>0.14000000000000001</v>
          </cell>
          <cell r="K441">
            <v>0.14000000000000001</v>
          </cell>
          <cell r="L441">
            <v>0.14000000000000001</v>
          </cell>
          <cell r="M441">
            <v>0.14000000000000001</v>
          </cell>
          <cell r="N441">
            <v>0.14000000000000001</v>
          </cell>
          <cell r="O441">
            <v>0.14000000000000001</v>
          </cell>
          <cell r="P441">
            <v>0.14000000000000001</v>
          </cell>
          <cell r="Q441">
            <v>0.14000000000000001</v>
          </cell>
          <cell r="R441">
            <v>0.14000000000000001</v>
          </cell>
          <cell r="S441">
            <v>0.14000000000000001</v>
          </cell>
          <cell r="T441">
            <v>0.14000000000000001</v>
          </cell>
        </row>
        <row r="442">
          <cell r="I442">
            <v>1.7500000000000002E-2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</row>
        <row r="443"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</row>
        <row r="444"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</row>
        <row r="445">
          <cell r="I445">
            <v>0.08</v>
          </cell>
          <cell r="J445">
            <v>0.08</v>
          </cell>
          <cell r="K445">
            <v>0.08</v>
          </cell>
          <cell r="L445">
            <v>0.08</v>
          </cell>
          <cell r="M445">
            <v>0.08</v>
          </cell>
          <cell r="N445">
            <v>0.08</v>
          </cell>
          <cell r="O445">
            <v>0.08</v>
          </cell>
          <cell r="P445">
            <v>0.08</v>
          </cell>
          <cell r="Q445">
            <v>0.08</v>
          </cell>
          <cell r="R445">
            <v>0.08</v>
          </cell>
          <cell r="S445">
            <v>0.08</v>
          </cell>
          <cell r="T445">
            <v>0.08</v>
          </cell>
        </row>
        <row r="446"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</row>
        <row r="447">
          <cell r="I447">
            <v>0.14000000000000001</v>
          </cell>
          <cell r="J447">
            <v>0.14000000000000001</v>
          </cell>
          <cell r="K447">
            <v>0.14000000000000001</v>
          </cell>
          <cell r="L447">
            <v>0.14000000000000001</v>
          </cell>
          <cell r="M447">
            <v>0.14000000000000001</v>
          </cell>
          <cell r="N447">
            <v>0.14000000000000001</v>
          </cell>
          <cell r="O447">
            <v>0.14000000000000001</v>
          </cell>
          <cell r="P447">
            <v>0.14000000000000001</v>
          </cell>
          <cell r="Q447">
            <v>0.14000000000000001</v>
          </cell>
          <cell r="R447">
            <v>0.14000000000000001</v>
          </cell>
          <cell r="S447">
            <v>0.14000000000000001</v>
          </cell>
          <cell r="T447">
            <v>0.14000000000000001</v>
          </cell>
        </row>
        <row r="450">
          <cell r="I450">
            <v>0.14000000000000001</v>
          </cell>
          <cell r="J450">
            <v>0.14000000000000001</v>
          </cell>
          <cell r="K450">
            <v>0.14000000000000001</v>
          </cell>
          <cell r="L450">
            <v>0.14000000000000001</v>
          </cell>
          <cell r="M450">
            <v>0.14000000000000001</v>
          </cell>
          <cell r="N450">
            <v>0.14000000000000001</v>
          </cell>
          <cell r="O450">
            <v>0.14000000000000001</v>
          </cell>
          <cell r="P450">
            <v>0.14000000000000001</v>
          </cell>
          <cell r="Q450">
            <v>0.14000000000000001</v>
          </cell>
          <cell r="R450">
            <v>0.14000000000000001</v>
          </cell>
          <cell r="S450">
            <v>0.14000000000000001</v>
          </cell>
          <cell r="T450">
            <v>0.14000000000000001</v>
          </cell>
        </row>
        <row r="451">
          <cell r="K451" t="str">
            <v>From</v>
          </cell>
          <cell r="L451" t="str">
            <v>Months</v>
          </cell>
          <cell r="M451" t="str">
            <v>Forward</v>
          </cell>
        </row>
        <row r="452">
          <cell r="K452" t="str">
            <v>2004-05</v>
          </cell>
          <cell r="L452">
            <v>6</v>
          </cell>
          <cell r="M452">
            <v>1</v>
          </cell>
        </row>
        <row r="453">
          <cell r="K453">
            <v>0</v>
          </cell>
          <cell r="L453">
            <v>0</v>
          </cell>
          <cell r="M453">
            <v>0</v>
          </cell>
        </row>
        <row r="454">
          <cell r="K454">
            <v>0</v>
          </cell>
          <cell r="L454">
            <v>0</v>
          </cell>
          <cell r="M454">
            <v>0</v>
          </cell>
        </row>
        <row r="455">
          <cell r="K455" t="str">
            <v>2004-05</v>
          </cell>
          <cell r="L455">
            <v>6</v>
          </cell>
          <cell r="M455">
            <v>0</v>
          </cell>
        </row>
        <row r="456">
          <cell r="K456">
            <v>0</v>
          </cell>
          <cell r="L456">
            <v>0</v>
          </cell>
          <cell r="M456">
            <v>0</v>
          </cell>
        </row>
        <row r="459">
          <cell r="K459">
            <v>0</v>
          </cell>
          <cell r="L459">
            <v>0</v>
          </cell>
          <cell r="M459">
            <v>0</v>
          </cell>
        </row>
        <row r="460">
          <cell r="H460">
            <v>0</v>
          </cell>
          <cell r="I460">
            <v>400</v>
          </cell>
          <cell r="J460">
            <v>400</v>
          </cell>
          <cell r="K460">
            <v>400</v>
          </cell>
          <cell r="L460">
            <v>400</v>
          </cell>
          <cell r="M460">
            <v>400</v>
          </cell>
          <cell r="N460">
            <v>400</v>
          </cell>
          <cell r="O460">
            <v>400</v>
          </cell>
          <cell r="P460">
            <v>400</v>
          </cell>
          <cell r="Q460">
            <v>400</v>
          </cell>
          <cell r="R460">
            <v>400</v>
          </cell>
          <cell r="S460">
            <v>400</v>
          </cell>
          <cell r="T460">
            <v>400</v>
          </cell>
        </row>
        <row r="461">
          <cell r="H461">
            <v>0</v>
          </cell>
          <cell r="I461">
            <v>200</v>
          </cell>
          <cell r="J461">
            <v>100</v>
          </cell>
          <cell r="K461">
            <v>100</v>
          </cell>
          <cell r="L461">
            <v>100</v>
          </cell>
          <cell r="M461">
            <v>100</v>
          </cell>
          <cell r="N461">
            <v>100</v>
          </cell>
          <cell r="O461">
            <v>100</v>
          </cell>
          <cell r="P461">
            <v>100</v>
          </cell>
          <cell r="Q461">
            <v>100</v>
          </cell>
          <cell r="R461">
            <v>100</v>
          </cell>
          <cell r="S461">
            <v>100</v>
          </cell>
          <cell r="T461">
            <v>100</v>
          </cell>
        </row>
        <row r="462">
          <cell r="H462">
            <v>0</v>
          </cell>
          <cell r="I462">
            <v>0.5</v>
          </cell>
          <cell r="J462">
            <v>0.5</v>
          </cell>
          <cell r="K462">
            <v>0.5</v>
          </cell>
          <cell r="L462">
            <v>0.5</v>
          </cell>
          <cell r="M462">
            <v>0.5</v>
          </cell>
          <cell r="N462">
            <v>0.5</v>
          </cell>
          <cell r="O462">
            <v>0.5</v>
          </cell>
          <cell r="P462">
            <v>0.5</v>
          </cell>
          <cell r="Q462">
            <v>0.5</v>
          </cell>
          <cell r="R462">
            <v>0.5</v>
          </cell>
          <cell r="S462">
            <v>0.5</v>
          </cell>
          <cell r="T462">
            <v>0.5</v>
          </cell>
        </row>
        <row r="463">
          <cell r="H463">
            <v>0</v>
          </cell>
          <cell r="I463">
            <v>500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</row>
        <row r="464">
          <cell r="H464">
            <v>0</v>
          </cell>
          <cell r="I464">
            <v>0.01</v>
          </cell>
          <cell r="J464">
            <v>0.01</v>
          </cell>
          <cell r="K464">
            <v>0.01</v>
          </cell>
          <cell r="L464">
            <v>0.01</v>
          </cell>
          <cell r="M464">
            <v>0.01</v>
          </cell>
          <cell r="N464">
            <v>0.01</v>
          </cell>
          <cell r="O464">
            <v>0.01</v>
          </cell>
          <cell r="P464">
            <v>0.01</v>
          </cell>
          <cell r="Q464">
            <v>0.01</v>
          </cell>
          <cell r="R464">
            <v>0.01</v>
          </cell>
          <cell r="S464">
            <v>0.01</v>
          </cell>
          <cell r="T464">
            <v>0.01</v>
          </cell>
        </row>
        <row r="469">
          <cell r="H469">
            <v>0</v>
          </cell>
          <cell r="I469">
            <v>0.01</v>
          </cell>
          <cell r="J469">
            <v>0.01</v>
          </cell>
          <cell r="K469">
            <v>0.01</v>
          </cell>
          <cell r="L469">
            <v>0.01</v>
          </cell>
          <cell r="M469">
            <v>0.01</v>
          </cell>
          <cell r="N469">
            <v>0.01</v>
          </cell>
          <cell r="O469">
            <v>0.01</v>
          </cell>
          <cell r="P469">
            <v>0.01</v>
          </cell>
          <cell r="Q469">
            <v>0.01</v>
          </cell>
          <cell r="R469">
            <v>0.01</v>
          </cell>
          <cell r="S469">
            <v>0.01</v>
          </cell>
          <cell r="T469">
            <v>0.01</v>
          </cell>
        </row>
        <row r="470">
          <cell r="H470">
            <v>0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0.3</v>
          </cell>
          <cell r="O470">
            <v>0.3</v>
          </cell>
          <cell r="P470">
            <v>0.3</v>
          </cell>
          <cell r="Q470">
            <v>0.3</v>
          </cell>
          <cell r="R470">
            <v>0.3</v>
          </cell>
          <cell r="S470">
            <v>0</v>
          </cell>
          <cell r="T470">
            <v>0</v>
          </cell>
        </row>
        <row r="471">
          <cell r="H471">
            <v>0</v>
          </cell>
          <cell r="I471">
            <v>1</v>
          </cell>
          <cell r="J471">
            <v>1</v>
          </cell>
          <cell r="K471">
            <v>1</v>
          </cell>
          <cell r="L471">
            <v>1</v>
          </cell>
          <cell r="M471">
            <v>1</v>
          </cell>
          <cell r="N471">
            <v>0.3</v>
          </cell>
          <cell r="O471">
            <v>0.3</v>
          </cell>
          <cell r="P471">
            <v>0.3</v>
          </cell>
          <cell r="Q471">
            <v>0.3</v>
          </cell>
          <cell r="R471">
            <v>0.3</v>
          </cell>
          <cell r="S471">
            <v>0</v>
          </cell>
          <cell r="T471">
            <v>0</v>
          </cell>
        </row>
        <row r="473">
          <cell r="H473">
            <v>0</v>
          </cell>
          <cell r="I473">
            <v>1</v>
          </cell>
          <cell r="J473">
            <v>1</v>
          </cell>
          <cell r="K473">
            <v>1</v>
          </cell>
          <cell r="L473">
            <v>1</v>
          </cell>
          <cell r="M473">
            <v>1</v>
          </cell>
          <cell r="N473">
            <v>0.3</v>
          </cell>
          <cell r="O473">
            <v>0.3</v>
          </cell>
          <cell r="P473">
            <v>0.3</v>
          </cell>
          <cell r="Q473">
            <v>0.3</v>
          </cell>
          <cell r="R473">
            <v>0.3</v>
          </cell>
          <cell r="S473">
            <v>0</v>
          </cell>
          <cell r="T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7.4999999999999997E-2</v>
          </cell>
          <cell r="P474">
            <v>7.4999999999999997E-2</v>
          </cell>
          <cell r="Q474">
            <v>0.2590775424402606</v>
          </cell>
          <cell r="R474">
            <v>0.26625901853575235</v>
          </cell>
          <cell r="S474">
            <v>0.27363956089698194</v>
          </cell>
          <cell r="T474">
            <v>0.28122468752298302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7.4999999999999997E-2</v>
          </cell>
          <cell r="O475">
            <v>7.4999999999999997E-2</v>
          </cell>
          <cell r="P475">
            <v>7.4999999999999997E-2</v>
          </cell>
          <cell r="Q475">
            <v>7.4999999999999997E-2</v>
          </cell>
          <cell r="R475">
            <v>7.4999999999999997E-2</v>
          </cell>
          <cell r="S475">
            <v>0.27363956089698194</v>
          </cell>
          <cell r="T475">
            <v>0.28122468752298302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7.4999999999999997E-2</v>
          </cell>
          <cell r="O477">
            <v>7.4999999999999997E-2</v>
          </cell>
          <cell r="P477">
            <v>7.4999999999999997E-2</v>
          </cell>
          <cell r="Q477">
            <v>7.4999999999999997E-2</v>
          </cell>
          <cell r="R477">
            <v>7.4999999999999997E-2</v>
          </cell>
          <cell r="S477">
            <v>0.27363956089698194</v>
          </cell>
          <cell r="T477">
            <v>0.28122468752298302</v>
          </cell>
        </row>
        <row r="478">
          <cell r="H478">
            <v>0</v>
          </cell>
          <cell r="I478">
            <v>0.35699999999999998</v>
          </cell>
          <cell r="J478">
            <v>0.35</v>
          </cell>
          <cell r="K478">
            <v>0.35</v>
          </cell>
          <cell r="L478">
            <v>0.35</v>
          </cell>
          <cell r="M478">
            <v>0.35</v>
          </cell>
          <cell r="N478">
            <v>0.35</v>
          </cell>
          <cell r="O478">
            <v>0.35</v>
          </cell>
          <cell r="P478">
            <v>0.35</v>
          </cell>
          <cell r="Q478">
            <v>0.35</v>
          </cell>
          <cell r="R478">
            <v>0.35</v>
          </cell>
          <cell r="S478">
            <v>0.35</v>
          </cell>
          <cell r="T478">
            <v>0.35</v>
          </cell>
        </row>
        <row r="479">
          <cell r="H479">
            <v>0</v>
          </cell>
          <cell r="I479">
            <v>7.6499999999999999E-2</v>
          </cell>
          <cell r="J479">
            <v>7.4999999999999997E-2</v>
          </cell>
          <cell r="K479">
            <v>7.4999999999999997E-2</v>
          </cell>
          <cell r="L479">
            <v>7.4999999999999997E-2</v>
          </cell>
          <cell r="M479">
            <v>7.4999999999999997E-2</v>
          </cell>
          <cell r="N479">
            <v>7.4999999999999997E-2</v>
          </cell>
          <cell r="O479">
            <v>7.4999999999999997E-2</v>
          </cell>
          <cell r="P479">
            <v>7.4999999999999997E-2</v>
          </cell>
          <cell r="Q479">
            <v>7.4999999999999997E-2</v>
          </cell>
          <cell r="R479">
            <v>7.4999999999999997E-2</v>
          </cell>
          <cell r="S479">
            <v>7.4999999999999997E-2</v>
          </cell>
          <cell r="T479">
            <v>7.4999999999999997E-2</v>
          </cell>
        </row>
        <row r="486">
          <cell r="H486">
            <v>0</v>
          </cell>
          <cell r="I486">
            <v>7.6499999999999999E-2</v>
          </cell>
          <cell r="J486">
            <v>7.4999999999999997E-2</v>
          </cell>
          <cell r="K486">
            <v>7.4999999999999997E-2</v>
          </cell>
          <cell r="L486">
            <v>7.4999999999999997E-2</v>
          </cell>
          <cell r="M486">
            <v>7.4999999999999997E-2</v>
          </cell>
          <cell r="N486">
            <v>7.4999999999999997E-2</v>
          </cell>
          <cell r="O486">
            <v>7.4999999999999997E-2</v>
          </cell>
          <cell r="P486">
            <v>7.4999999999999997E-2</v>
          </cell>
          <cell r="Q486">
            <v>7.4999999999999997E-2</v>
          </cell>
          <cell r="R486">
            <v>7.4999999999999997E-2</v>
          </cell>
          <cell r="S486">
            <v>7.4999999999999997E-2</v>
          </cell>
          <cell r="T486">
            <v>7.4999999999999997E-2</v>
          </cell>
        </row>
        <row r="487">
          <cell r="J487">
            <v>0</v>
          </cell>
        </row>
        <row r="488">
          <cell r="J488">
            <v>0</v>
          </cell>
        </row>
        <row r="489">
          <cell r="J489">
            <v>0</v>
          </cell>
        </row>
        <row r="490">
          <cell r="J490">
            <v>0</v>
          </cell>
        </row>
        <row r="491">
          <cell r="J491">
            <v>0</v>
          </cell>
        </row>
        <row r="492">
          <cell r="J492">
            <v>0</v>
          </cell>
        </row>
        <row r="493">
          <cell r="J493">
            <v>0</v>
          </cell>
        </row>
        <row r="494">
          <cell r="J494">
            <v>0</v>
          </cell>
        </row>
        <row r="495">
          <cell r="J495">
            <v>0</v>
          </cell>
        </row>
        <row r="496">
          <cell r="J496">
            <v>0</v>
          </cell>
        </row>
        <row r="498">
          <cell r="J498">
            <v>0</v>
          </cell>
        </row>
        <row r="499">
          <cell r="J499">
            <v>0</v>
          </cell>
        </row>
        <row r="502">
          <cell r="J502">
            <v>0</v>
          </cell>
        </row>
        <row r="503">
          <cell r="J503">
            <v>0</v>
          </cell>
        </row>
        <row r="504">
          <cell r="J504">
            <v>0</v>
          </cell>
        </row>
        <row r="505">
          <cell r="J505">
            <v>0</v>
          </cell>
        </row>
        <row r="506">
          <cell r="J506">
            <v>0</v>
          </cell>
        </row>
        <row r="507">
          <cell r="J507">
            <v>0</v>
          </cell>
        </row>
        <row r="508">
          <cell r="J508">
            <v>0</v>
          </cell>
        </row>
        <row r="509">
          <cell r="J509">
            <v>0</v>
          </cell>
        </row>
        <row r="510">
          <cell r="J510">
            <v>0</v>
          </cell>
        </row>
        <row r="511">
          <cell r="J511">
            <v>0</v>
          </cell>
        </row>
        <row r="512">
          <cell r="J512">
            <v>0</v>
          </cell>
        </row>
        <row r="513">
          <cell r="K513">
            <v>0</v>
          </cell>
          <cell r="L513">
            <v>0</v>
          </cell>
          <cell r="M513">
            <v>0</v>
          </cell>
        </row>
        <row r="514">
          <cell r="K514">
            <v>0</v>
          </cell>
          <cell r="L514">
            <v>0</v>
          </cell>
          <cell r="M514">
            <v>0</v>
          </cell>
        </row>
        <row r="515">
          <cell r="J515">
            <v>0</v>
          </cell>
        </row>
        <row r="521">
          <cell r="J521">
            <v>0</v>
          </cell>
        </row>
        <row r="522">
          <cell r="H522">
            <v>0.20524200000000001</v>
          </cell>
          <cell r="I522">
            <v>0.508606</v>
          </cell>
          <cell r="J522">
            <v>0.72066530019626363</v>
          </cell>
        </row>
        <row r="523">
          <cell r="H523">
            <v>0.55667100000000003</v>
          </cell>
          <cell r="I523">
            <v>0.96973041296015905</v>
          </cell>
          <cell r="J523">
            <v>1.2699609082385432</v>
          </cell>
        </row>
        <row r="524">
          <cell r="H524">
            <v>0.248776</v>
          </cell>
          <cell r="I524">
            <v>0.47238065116279077</v>
          </cell>
          <cell r="J524">
            <v>0.71038991112313898</v>
          </cell>
        </row>
        <row r="525">
          <cell r="H525">
            <v>0.26782299999999998</v>
          </cell>
          <cell r="I525">
            <v>0.51956633333333335</v>
          </cell>
          <cell r="J525">
            <v>0.86039905300504738</v>
          </cell>
        </row>
        <row r="526">
          <cell r="H526">
            <v>8.7544999999999998E-2</v>
          </cell>
          <cell r="I526">
            <v>0.17219364864864864</v>
          </cell>
          <cell r="J526">
            <v>0.40085319360127442</v>
          </cell>
        </row>
        <row r="528">
          <cell r="H528">
            <v>8.7544999999999998E-2</v>
          </cell>
          <cell r="I528">
            <v>0.17219364864864864</v>
          </cell>
          <cell r="J528">
            <v>0.40085319360127442</v>
          </cell>
        </row>
        <row r="529">
          <cell r="H529">
            <v>74269</v>
          </cell>
          <cell r="I529">
            <v>103606.25</v>
          </cell>
          <cell r="J529">
            <v>126653.40032108255</v>
          </cell>
        </row>
        <row r="530">
          <cell r="H530">
            <v>0</v>
          </cell>
          <cell r="I530">
            <v>0</v>
          </cell>
          <cell r="J530">
            <v>15236.697635377996</v>
          </cell>
        </row>
        <row r="531">
          <cell r="H531">
            <v>55126</v>
          </cell>
          <cell r="I531">
            <v>89550.25</v>
          </cell>
          <cell r="J531">
            <v>117355.53327114851</v>
          </cell>
        </row>
        <row r="532">
          <cell r="H532">
            <v>60763</v>
          </cell>
          <cell r="I532">
            <v>128639.05</v>
          </cell>
          <cell r="J532">
            <v>189940.88491644769</v>
          </cell>
        </row>
        <row r="533">
          <cell r="H533">
            <v>9712</v>
          </cell>
          <cell r="I533">
            <v>23112</v>
          </cell>
          <cell r="J533">
            <v>49791.137136666031</v>
          </cell>
        </row>
        <row r="535">
          <cell r="H535">
            <v>9712</v>
          </cell>
          <cell r="I535">
            <v>23112</v>
          </cell>
          <cell r="J535">
            <v>49791.137136666031</v>
          </cell>
        </row>
        <row r="536">
          <cell r="H536">
            <v>39896</v>
          </cell>
          <cell r="I536">
            <v>162240.75</v>
          </cell>
          <cell r="J536">
            <v>224017.3197574229</v>
          </cell>
        </row>
        <row r="537">
          <cell r="H537">
            <v>0</v>
          </cell>
          <cell r="I537">
            <v>0</v>
          </cell>
          <cell r="J537">
            <v>28296.724179987708</v>
          </cell>
        </row>
        <row r="538">
          <cell r="H538">
            <v>25653</v>
          </cell>
          <cell r="I538">
            <v>87378.75</v>
          </cell>
          <cell r="J538">
            <v>138116.52251576641</v>
          </cell>
        </row>
        <row r="539">
          <cell r="H539">
            <v>66893</v>
          </cell>
          <cell r="I539">
            <v>150062.95000000001</v>
          </cell>
          <cell r="J539">
            <v>242135.83893582359</v>
          </cell>
        </row>
        <row r="540">
          <cell r="H540">
            <v>11294</v>
          </cell>
          <cell r="I540">
            <v>29214</v>
          </cell>
          <cell r="J540">
            <v>71132.726349121687</v>
          </cell>
        </row>
        <row r="546">
          <cell r="H546">
            <v>11294</v>
          </cell>
          <cell r="I546">
            <v>29214</v>
          </cell>
          <cell r="J546">
            <v>71132.726349121687</v>
          </cell>
        </row>
        <row r="547">
          <cell r="H547">
            <v>15826.78105</v>
          </cell>
          <cell r="I547">
            <v>22416.781049999998</v>
          </cell>
          <cell r="J547">
            <v>23916.781049999998</v>
          </cell>
        </row>
        <row r="548">
          <cell r="H548">
            <v>0</v>
          </cell>
          <cell r="I548">
            <v>2035.4279463093899</v>
          </cell>
          <cell r="J548">
            <v>3042.452281393149</v>
          </cell>
        </row>
        <row r="549">
          <cell r="H549">
            <v>15826.78105</v>
          </cell>
          <cell r="I549">
            <v>24452.208996309389</v>
          </cell>
          <cell r="J549">
            <v>26959.233331393145</v>
          </cell>
        </row>
        <row r="551">
          <cell r="H551">
            <v>15826.78105</v>
          </cell>
          <cell r="I551">
            <v>24452.208996309389</v>
          </cell>
          <cell r="J551">
            <v>26959.233331393145</v>
          </cell>
        </row>
        <row r="552">
          <cell r="H552">
            <v>0</v>
          </cell>
          <cell r="I552">
            <v>0</v>
          </cell>
          <cell r="J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</row>
        <row r="557">
          <cell r="H557">
            <v>998.50565000000006</v>
          </cell>
          <cell r="I557">
            <v>998.50565000000006</v>
          </cell>
          <cell r="J557">
            <v>998.50565000000006</v>
          </cell>
        </row>
        <row r="558">
          <cell r="H558">
            <v>0</v>
          </cell>
          <cell r="I558">
            <v>0</v>
          </cell>
          <cell r="J558">
            <v>0</v>
          </cell>
        </row>
        <row r="559">
          <cell r="H559">
            <v>998.50565000000006</v>
          </cell>
          <cell r="I559">
            <v>998.50565000000006</v>
          </cell>
          <cell r="J559">
            <v>998.50565000000006</v>
          </cell>
        </row>
        <row r="561">
          <cell r="H561">
            <v>998.50565000000006</v>
          </cell>
          <cell r="I561">
            <v>998.50565000000006</v>
          </cell>
          <cell r="J561">
            <v>998.50565000000006</v>
          </cell>
        </row>
        <row r="562">
          <cell r="H562">
            <v>-12463.23</v>
          </cell>
          <cell r="I562">
            <v>-16239.548915466959</v>
          </cell>
          <cell r="J562">
            <v>-18459.098348544387</v>
          </cell>
        </row>
        <row r="563">
          <cell r="H563">
            <v>0</v>
          </cell>
          <cell r="I563">
            <v>-408.86791509458897</v>
          </cell>
          <cell r="J563">
            <v>-1364.7297341822714</v>
          </cell>
        </row>
        <row r="564">
          <cell r="H564">
            <v>-12463.23</v>
          </cell>
          <cell r="I564">
            <v>-16648.416830561549</v>
          </cell>
          <cell r="J564">
            <v>-19823.828082726657</v>
          </cell>
        </row>
        <row r="567">
          <cell r="H567">
            <v>-12463.23</v>
          </cell>
          <cell r="I567">
            <v>-16648.416830561549</v>
          </cell>
          <cell r="J567">
            <v>-19823.828082726657</v>
          </cell>
        </row>
        <row r="568">
          <cell r="H568">
            <v>0</v>
          </cell>
          <cell r="I568">
            <v>11310.421741198996</v>
          </cell>
          <cell r="J568">
            <v>15238.261316722543</v>
          </cell>
        </row>
        <row r="569">
          <cell r="H569">
            <v>3109.7804000000001</v>
          </cell>
          <cell r="I569">
            <v>2263.9679999999998</v>
          </cell>
          <cell r="J569">
            <v>0</v>
          </cell>
        </row>
        <row r="570">
          <cell r="H570">
            <v>1048.03197224</v>
          </cell>
          <cell r="I570">
            <v>846.00708592223577</v>
          </cell>
          <cell r="J570">
            <v>634.50531451561676</v>
          </cell>
        </row>
        <row r="571">
          <cell r="H571">
            <v>3406.8806539599996</v>
          </cell>
          <cell r="I571">
            <v>2960.5564800000002</v>
          </cell>
          <cell r="J571">
            <v>2426.4227484000003</v>
          </cell>
        </row>
        <row r="572">
          <cell r="H572">
            <v>1286.8</v>
          </cell>
          <cell r="I572">
            <v>1211.5372500000001</v>
          </cell>
          <cell r="J572">
            <v>975.28748625000003</v>
          </cell>
        </row>
        <row r="573">
          <cell r="H573">
            <v>10938.795</v>
          </cell>
          <cell r="I573">
            <v>0</v>
          </cell>
          <cell r="J573">
            <v>0</v>
          </cell>
        </row>
        <row r="574">
          <cell r="H574">
            <v>0</v>
          </cell>
          <cell r="I574">
            <v>257.34791709681127</v>
          </cell>
          <cell r="J574">
            <v>396.21915830122578</v>
          </cell>
        </row>
        <row r="575">
          <cell r="H575">
            <v>19790.288026199996</v>
          </cell>
          <cell r="I575">
            <v>18849.838474218046</v>
          </cell>
          <cell r="J575">
            <v>19670.696024189383</v>
          </cell>
        </row>
        <row r="576">
          <cell r="H576">
            <v>19790.288026199996</v>
          </cell>
          <cell r="I576">
            <v>18849.838474218046</v>
          </cell>
          <cell r="J576">
            <v>19670.696024189383</v>
          </cell>
        </row>
        <row r="577">
          <cell r="H577">
            <v>0</v>
          </cell>
          <cell r="I577">
            <v>2035.4279463093899</v>
          </cell>
          <cell r="J577">
            <v>3042.452281393149</v>
          </cell>
        </row>
        <row r="578">
          <cell r="H578">
            <v>0</v>
          </cell>
          <cell r="I578">
            <v>0</v>
          </cell>
          <cell r="J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</row>
        <row r="580">
          <cell r="H580">
            <v>0</v>
          </cell>
          <cell r="I580">
            <v>2035.4279463093899</v>
          </cell>
          <cell r="J580">
            <v>3042.452281393149</v>
          </cell>
        </row>
        <row r="581">
          <cell r="H581">
            <v>0</v>
          </cell>
          <cell r="I581">
            <v>2035.4279463093899</v>
          </cell>
          <cell r="J581">
            <v>3042.452281393149</v>
          </cell>
        </row>
        <row r="582">
          <cell r="H582">
            <v>22.220657312727273</v>
          </cell>
          <cell r="I582">
            <v>17.282733466573426</v>
          </cell>
          <cell r="J582">
            <v>12.344809620419579</v>
          </cell>
        </row>
        <row r="583">
          <cell r="H583">
            <v>72.744</v>
          </cell>
          <cell r="I583">
            <v>60.48</v>
          </cell>
          <cell r="J583">
            <v>47.208000000000006</v>
          </cell>
        </row>
        <row r="584">
          <cell r="H584">
            <v>27.5</v>
          </cell>
          <cell r="I584">
            <v>24.75</v>
          </cell>
          <cell r="J584">
            <v>18.975000000000001</v>
          </cell>
        </row>
        <row r="585">
          <cell r="H585">
            <v>27.5</v>
          </cell>
          <cell r="I585">
            <v>24.75</v>
          </cell>
          <cell r="J585">
            <v>18.975000000000001</v>
          </cell>
        </row>
        <row r="586">
          <cell r="H586">
            <v>0</v>
          </cell>
          <cell r="I586">
            <v>89.962152244867553</v>
          </cell>
          <cell r="J586">
            <v>109.4641527036616</v>
          </cell>
        </row>
        <row r="587">
          <cell r="H587">
            <v>0</v>
          </cell>
          <cell r="I587">
            <v>0</v>
          </cell>
          <cell r="J587">
            <v>0</v>
          </cell>
        </row>
        <row r="588">
          <cell r="H588">
            <v>0</v>
          </cell>
          <cell r="I588">
            <v>66.608195195096343</v>
          </cell>
          <cell r="J588">
            <v>100.94163389257808</v>
          </cell>
        </row>
        <row r="589">
          <cell r="H589">
            <v>0</v>
          </cell>
          <cell r="I589">
            <v>91.584314036835764</v>
          </cell>
          <cell r="J589">
            <v>160.09697996709787</v>
          </cell>
        </row>
        <row r="590">
          <cell r="H590">
            <v>0</v>
          </cell>
          <cell r="I590">
            <v>9.1932556200116444</v>
          </cell>
          <cell r="J590">
            <v>25.716391737888195</v>
          </cell>
        </row>
        <row r="592">
          <cell r="H592">
            <v>0</v>
          </cell>
          <cell r="I592">
            <v>9.1932556200116444</v>
          </cell>
          <cell r="J592">
            <v>25.716391737888195</v>
          </cell>
        </row>
        <row r="593">
          <cell r="H593">
            <v>24152.344726199997</v>
          </cell>
          <cell r="I593">
            <v>26025.576258751084</v>
          </cell>
          <cell r="J593">
            <v>26126.884375644993</v>
          </cell>
        </row>
        <row r="594">
          <cell r="H594">
            <v>0</v>
          </cell>
          <cell r="I594">
            <v>3661.9879775241907</v>
          </cell>
          <cell r="J594">
            <v>4720.1748286040265</v>
          </cell>
        </row>
        <row r="598">
          <cell r="H598">
            <v>0</v>
          </cell>
          <cell r="I598">
            <v>3661.9879775241907</v>
          </cell>
          <cell r="J598">
            <v>4720.1748286040265</v>
          </cell>
        </row>
        <row r="599">
          <cell r="H599">
            <v>3329.98</v>
          </cell>
          <cell r="I599">
            <v>4482.9799999999996</v>
          </cell>
          <cell r="J599">
            <v>5062.8888830216492</v>
          </cell>
        </row>
        <row r="600">
          <cell r="H600">
            <v>0</v>
          </cell>
          <cell r="I600">
            <v>1964.0282010582973</v>
          </cell>
          <cell r="J600">
            <v>3027.9658384215363</v>
          </cell>
        </row>
        <row r="601">
          <cell r="H601">
            <v>3094.9</v>
          </cell>
          <cell r="I601">
            <v>4421.2036246000007</v>
          </cell>
          <cell r="J601">
            <v>5013.7304742774359</v>
          </cell>
        </row>
        <row r="602">
          <cell r="H602">
            <v>4742.33</v>
          </cell>
          <cell r="I602">
            <v>6047.9735680000003</v>
          </cell>
          <cell r="J602">
            <v>7177.4872471053823</v>
          </cell>
        </row>
        <row r="603">
          <cell r="H603">
            <v>1677.2149999999999</v>
          </cell>
          <cell r="I603">
            <v>1937.3258275199998</v>
          </cell>
          <cell r="J603">
            <v>2538.4297834942699</v>
          </cell>
        </row>
        <row r="604">
          <cell r="H604">
            <v>12844.424999999999</v>
          </cell>
          <cell r="I604">
            <v>18853.511221178298</v>
          </cell>
          <cell r="J604">
            <v>22820.502226320274</v>
          </cell>
        </row>
        <row r="605">
          <cell r="H605">
            <v>12844.424999999999</v>
          </cell>
          <cell r="I605">
            <v>18853.511221178298</v>
          </cell>
          <cell r="J605">
            <v>22820.502226320274</v>
          </cell>
        </row>
        <row r="606">
          <cell r="H606">
            <v>849.17</v>
          </cell>
          <cell r="I606">
            <v>1239.818</v>
          </cell>
          <cell r="J606">
            <v>1717.1114441510824</v>
          </cell>
        </row>
        <row r="607">
          <cell r="H607">
            <v>0</v>
          </cell>
          <cell r="I607">
            <v>98.201410052914866</v>
          </cell>
          <cell r="J607">
            <v>347.80111202690659</v>
          </cell>
        </row>
        <row r="608">
          <cell r="H608">
            <v>390.92222200000037</v>
          </cell>
          <cell r="I608">
            <v>766.72740323000039</v>
          </cell>
          <cell r="J608">
            <v>1238.4741081738723</v>
          </cell>
        </row>
        <row r="609">
          <cell r="H609">
            <v>587.99458700000014</v>
          </cell>
          <cell r="I609">
            <v>1127.5097654000001</v>
          </cell>
          <cell r="J609">
            <v>1788.7828061552693</v>
          </cell>
        </row>
        <row r="610">
          <cell r="H610">
            <v>311.91519799999998</v>
          </cell>
          <cell r="I610">
            <v>492.64223937599996</v>
          </cell>
          <cell r="J610">
            <v>716.43001992671338</v>
          </cell>
        </row>
        <row r="611">
          <cell r="H611">
            <v>2140.0020070000005</v>
          </cell>
          <cell r="I611">
            <v>3724.8988180589154</v>
          </cell>
          <cell r="J611">
            <v>5808.599490433844</v>
          </cell>
        </row>
        <row r="613">
          <cell r="H613">
            <v>2140.0020070000005</v>
          </cell>
          <cell r="I613">
            <v>3724.8988180589154</v>
          </cell>
          <cell r="J613">
            <v>5808.599490433844</v>
          </cell>
        </row>
        <row r="614">
          <cell r="H614">
            <v>2837.5</v>
          </cell>
          <cell r="I614">
            <v>2837.5</v>
          </cell>
          <cell r="J614">
            <v>2837.5</v>
          </cell>
        </row>
        <row r="615">
          <cell r="H615">
            <v>0</v>
          </cell>
          <cell r="I615">
            <v>1707</v>
          </cell>
          <cell r="J615">
            <v>1707</v>
          </cell>
        </row>
        <row r="616">
          <cell r="H616">
            <v>5119.5277779999997</v>
          </cell>
          <cell r="I616">
            <v>5119.5277779999997</v>
          </cell>
          <cell r="J616">
            <v>5119.5277779999997</v>
          </cell>
        </row>
        <row r="617">
          <cell r="H617">
            <v>4730.305413</v>
          </cell>
          <cell r="I617">
            <v>4730.305413</v>
          </cell>
          <cell r="J617">
            <v>4730.305413</v>
          </cell>
        </row>
        <row r="618">
          <cell r="H618">
            <v>3734.700198</v>
          </cell>
          <cell r="I618">
            <v>3734.700198</v>
          </cell>
          <cell r="J618">
            <v>3734.700198</v>
          </cell>
        </row>
        <row r="619">
          <cell r="H619">
            <v>16422.033389</v>
          </cell>
          <cell r="I619">
            <v>18129.033389</v>
          </cell>
          <cell r="J619">
            <v>18129.033389</v>
          </cell>
        </row>
        <row r="620">
          <cell r="H620">
            <v>16422.033389</v>
          </cell>
          <cell r="I620">
            <v>18129.033389</v>
          </cell>
          <cell r="J620">
            <v>18129.033389</v>
          </cell>
        </row>
        <row r="621">
          <cell r="H621">
            <v>634.73</v>
          </cell>
          <cell r="I621">
            <v>781.5813333333333</v>
          </cell>
          <cell r="J621">
            <v>928.43266666666659</v>
          </cell>
        </row>
        <row r="622">
          <cell r="H622">
            <v>0</v>
          </cell>
          <cell r="I622">
            <v>85.35</v>
          </cell>
          <cell r="J622">
            <v>170.7</v>
          </cell>
        </row>
        <row r="623">
          <cell r="H623">
            <v>1108.7777779999997</v>
          </cell>
          <cell r="I623">
            <v>1376.1611113333329</v>
          </cell>
          <cell r="J623">
            <v>1643.5444446666661</v>
          </cell>
        </row>
        <row r="624">
          <cell r="H624">
            <v>1026.4254129999999</v>
          </cell>
          <cell r="I624">
            <v>1273.3507463333333</v>
          </cell>
          <cell r="J624">
            <v>1520.2760796666666</v>
          </cell>
        </row>
        <row r="625">
          <cell r="H625">
            <v>0</v>
          </cell>
          <cell r="I625">
            <v>248.9800132</v>
          </cell>
          <cell r="J625">
            <v>497.9600264</v>
          </cell>
        </row>
        <row r="626">
          <cell r="H626">
            <v>2769.9331909999996</v>
          </cell>
          <cell r="I626">
            <v>3765.4232041999994</v>
          </cell>
          <cell r="J626">
            <v>4760.9132173999988</v>
          </cell>
        </row>
        <row r="628">
          <cell r="H628">
            <v>2769.9331909999996</v>
          </cell>
          <cell r="I628">
            <v>3765.4232041999994</v>
          </cell>
          <cell r="J628">
            <v>4760.9132173999988</v>
          </cell>
        </row>
        <row r="629">
          <cell r="H629">
            <v>260.21400000000006</v>
          </cell>
          <cell r="I629">
            <v>0</v>
          </cell>
          <cell r="J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</row>
        <row r="631">
          <cell r="H631">
            <v>260.21400000000006</v>
          </cell>
          <cell r="I631">
            <v>0</v>
          </cell>
          <cell r="J631">
            <v>0</v>
          </cell>
        </row>
        <row r="633">
          <cell r="H633">
            <v>260.21400000000006</v>
          </cell>
          <cell r="I633">
            <v>0</v>
          </cell>
          <cell r="J633">
            <v>0</v>
          </cell>
        </row>
        <row r="634">
          <cell r="H634">
            <v>54.88</v>
          </cell>
          <cell r="I634">
            <v>0</v>
          </cell>
          <cell r="J634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</row>
        <row r="636">
          <cell r="H636">
            <v>54.88</v>
          </cell>
          <cell r="I636">
            <v>0</v>
          </cell>
          <cell r="J636">
            <v>0</v>
          </cell>
        </row>
        <row r="639">
          <cell r="H639">
            <v>54.88</v>
          </cell>
          <cell r="I639">
            <v>0</v>
          </cell>
          <cell r="J639">
            <v>0</v>
          </cell>
        </row>
        <row r="640">
          <cell r="H640">
            <v>252.96</v>
          </cell>
          <cell r="I640">
            <v>140.03509270684933</v>
          </cell>
          <cell r="J640">
            <v>163.00628277276047</v>
          </cell>
        </row>
        <row r="641">
          <cell r="H641">
            <v>0</v>
          </cell>
          <cell r="I641">
            <v>0</v>
          </cell>
          <cell r="J641">
            <v>12.0355300787507</v>
          </cell>
        </row>
        <row r="642">
          <cell r="H642">
            <v>123.6</v>
          </cell>
          <cell r="I642">
            <v>100.92773749315067</v>
          </cell>
          <cell r="J642">
            <v>145.65494540657434</v>
          </cell>
        </row>
        <row r="643">
          <cell r="H643">
            <v>218</v>
          </cell>
          <cell r="I643">
            <v>140.77346284479452</v>
          </cell>
          <cell r="J643">
            <v>232.53204055877731</v>
          </cell>
        </row>
        <row r="644">
          <cell r="H644">
            <v>0</v>
          </cell>
          <cell r="I644">
            <v>19.38090831780822</v>
          </cell>
          <cell r="J644">
            <v>42.590990849430796</v>
          </cell>
        </row>
        <row r="645">
          <cell r="H645">
            <v>594.55999999999995</v>
          </cell>
          <cell r="I645">
            <v>401.11720136260271</v>
          </cell>
          <cell r="J645">
            <v>595.81978966629367</v>
          </cell>
        </row>
        <row r="646">
          <cell r="H646">
            <v>594.55999999999995</v>
          </cell>
          <cell r="I646">
            <v>401.11720136260271</v>
          </cell>
          <cell r="J646">
            <v>595.81978966629367</v>
          </cell>
        </row>
        <row r="647">
          <cell r="H647">
            <v>716.33</v>
          </cell>
          <cell r="I647">
            <v>104.02544281271892</v>
          </cell>
          <cell r="J647">
            <v>128.97946346617456</v>
          </cell>
        </row>
        <row r="648">
          <cell r="H648">
            <v>0</v>
          </cell>
          <cell r="I648">
            <v>0</v>
          </cell>
          <cell r="J648">
            <v>10.475370292404614</v>
          </cell>
        </row>
        <row r="649">
          <cell r="H649">
            <v>39.980000000000189</v>
          </cell>
          <cell r="I649">
            <v>71.99671906534607</v>
          </cell>
          <cell r="J649">
            <v>104.08422877844471</v>
          </cell>
        </row>
        <row r="650">
          <cell r="H650">
            <v>606.6</v>
          </cell>
          <cell r="I650">
            <v>107.55524592953981</v>
          </cell>
          <cell r="J650">
            <v>169.67142861503888</v>
          </cell>
        </row>
        <row r="651">
          <cell r="H651">
            <v>0</v>
          </cell>
          <cell r="I651">
            <v>17.590945413401847</v>
          </cell>
          <cell r="J651">
            <v>36.109371767885328</v>
          </cell>
        </row>
        <row r="652">
          <cell r="H652">
            <v>1362.9100000000003</v>
          </cell>
          <cell r="I652">
            <v>301.16835322100667</v>
          </cell>
          <cell r="J652">
            <v>449.31986291994809</v>
          </cell>
        </row>
        <row r="655">
          <cell r="H655">
            <v>1362.9100000000003</v>
          </cell>
          <cell r="I655">
            <v>301.16835322100667</v>
          </cell>
          <cell r="J655">
            <v>449.31986291994809</v>
          </cell>
        </row>
        <row r="656">
          <cell r="H656">
            <v>153</v>
          </cell>
          <cell r="I656">
            <v>207.21250000000001</v>
          </cell>
          <cell r="J656">
            <v>239.32991610834344</v>
          </cell>
        </row>
        <row r="657">
          <cell r="H657">
            <v>0</v>
          </cell>
          <cell r="I657">
            <v>0</v>
          </cell>
          <cell r="J657">
            <v>28.644991554510632</v>
          </cell>
        </row>
        <row r="658">
          <cell r="H658">
            <v>134.16999999999999</v>
          </cell>
          <cell r="I658">
            <v>179.10050000000001</v>
          </cell>
          <cell r="J658">
            <v>221.76025169028651</v>
          </cell>
        </row>
        <row r="659">
          <cell r="H659">
            <v>133.94999999999999</v>
          </cell>
          <cell r="I659">
            <v>257.27809999999999</v>
          </cell>
          <cell r="J659">
            <v>358.92077068088776</v>
          </cell>
        </row>
        <row r="660">
          <cell r="H660">
            <v>0</v>
          </cell>
          <cell r="I660">
            <v>46.223999999999997</v>
          </cell>
          <cell r="J660">
            <v>94.08755425158293</v>
          </cell>
        </row>
        <row r="661">
          <cell r="H661">
            <v>421.11999999999995</v>
          </cell>
          <cell r="I661">
            <v>689.81510000000003</v>
          </cell>
          <cell r="J661">
            <v>942.74348428561132</v>
          </cell>
        </row>
        <row r="662">
          <cell r="H662">
            <v>421.11999999999995</v>
          </cell>
          <cell r="I662">
            <v>689.81510000000003</v>
          </cell>
          <cell r="J662">
            <v>942.74348428561132</v>
          </cell>
        </row>
        <row r="663">
          <cell r="H663">
            <v>821.07</v>
          </cell>
          <cell r="I663">
            <v>124.11099919307819</v>
          </cell>
          <cell r="J663">
            <v>146.03354263405288</v>
          </cell>
        </row>
        <row r="664">
          <cell r="H664">
            <v>0</v>
          </cell>
          <cell r="I664">
            <v>5.4888134811917224</v>
          </cell>
          <cell r="J664">
            <v>35.15580660724855</v>
          </cell>
        </row>
        <row r="665">
          <cell r="H665">
            <v>363.13</v>
          </cell>
          <cell r="I665">
            <v>84.11352963170161</v>
          </cell>
          <cell r="J665">
            <v>115.15032899491496</v>
          </cell>
        </row>
        <row r="666">
          <cell r="H666">
            <v>1227.32</v>
          </cell>
          <cell r="I666">
            <v>126.21629005855331</v>
          </cell>
          <cell r="J666">
            <v>188.7408292176857</v>
          </cell>
        </row>
        <row r="667">
          <cell r="H667">
            <v>0</v>
          </cell>
          <cell r="I667">
            <v>24.714179571194542</v>
          </cell>
          <cell r="J667">
            <v>44.411840300131871</v>
          </cell>
        </row>
        <row r="668">
          <cell r="H668">
            <v>2411.52</v>
          </cell>
          <cell r="I668">
            <v>364.64381193571944</v>
          </cell>
          <cell r="J668">
            <v>529.49234775403397</v>
          </cell>
        </row>
        <row r="670">
          <cell r="H670">
            <v>2411.52</v>
          </cell>
          <cell r="I670">
            <v>364.64381193571944</v>
          </cell>
          <cell r="J670">
            <v>529.49234775403397</v>
          </cell>
        </row>
        <row r="671">
          <cell r="H671">
            <v>193.53</v>
          </cell>
          <cell r="I671">
            <v>245.34094313205372</v>
          </cell>
          <cell r="J671">
            <v>289.42699148163695</v>
          </cell>
        </row>
        <row r="672">
          <cell r="H672">
            <v>0</v>
          </cell>
          <cell r="I672">
            <v>200</v>
          </cell>
          <cell r="J672">
            <v>650</v>
          </cell>
        </row>
        <row r="673">
          <cell r="H673">
            <v>59.000228733671449</v>
          </cell>
          <cell r="I673">
            <v>94.858936145326027</v>
          </cell>
          <cell r="J673">
            <v>130.435625790643</v>
          </cell>
        </row>
        <row r="674">
          <cell r="H674">
            <v>364.38241872632852</v>
          </cell>
          <cell r="I674">
            <v>417.95141665351736</v>
          </cell>
          <cell r="J674">
            <v>475.94625245485526</v>
          </cell>
        </row>
        <row r="675">
          <cell r="H675">
            <v>0</v>
          </cell>
          <cell r="I675">
            <v>8.7613515291029298</v>
          </cell>
          <cell r="J675">
            <v>21.103777732864856</v>
          </cell>
        </row>
        <row r="676">
          <cell r="H676">
            <v>616.91264746000002</v>
          </cell>
          <cell r="I676">
            <v>966.91264746000002</v>
          </cell>
          <cell r="J676">
            <v>1566.9126474600002</v>
          </cell>
        </row>
        <row r="677">
          <cell r="H677">
            <v>616.91264746000002</v>
          </cell>
          <cell r="I677">
            <v>966.91264746000002</v>
          </cell>
          <cell r="J677">
            <v>1566.9126474600002</v>
          </cell>
        </row>
        <row r="678">
          <cell r="H678">
            <v>0</v>
          </cell>
          <cell r="I678">
            <v>43.887094313205381</v>
          </cell>
          <cell r="J678">
            <v>97.363887774574437</v>
          </cell>
        </row>
        <row r="679">
          <cell r="H679">
            <v>0</v>
          </cell>
          <cell r="I679">
            <v>20</v>
          </cell>
          <cell r="J679">
            <v>105</v>
          </cell>
        </row>
        <row r="680">
          <cell r="H680">
            <v>39.810228733671451</v>
          </cell>
          <cell r="I680">
            <v>55.1961452215712</v>
          </cell>
          <cell r="J680">
            <v>77.7256014151681</v>
          </cell>
        </row>
        <row r="681">
          <cell r="H681">
            <v>220.78241872632853</v>
          </cell>
          <cell r="I681">
            <v>299.01580226431315</v>
          </cell>
          <cell r="J681">
            <v>388.40556917515039</v>
          </cell>
        </row>
        <row r="682">
          <cell r="H682">
            <v>0</v>
          </cell>
          <cell r="I682">
            <v>0.87613515291029298</v>
          </cell>
          <cell r="J682">
            <v>3.8626480791070721</v>
          </cell>
        </row>
        <row r="683">
          <cell r="H683">
            <v>260.59264745999997</v>
          </cell>
          <cell r="I683">
            <v>418.97517695200003</v>
          </cell>
          <cell r="J683">
            <v>672.35770644399997</v>
          </cell>
        </row>
        <row r="685">
          <cell r="H685">
            <v>260.59264745999997</v>
          </cell>
          <cell r="I685">
            <v>418.97517695200003</v>
          </cell>
          <cell r="J685">
            <v>672.35770644399997</v>
          </cell>
        </row>
        <row r="686">
          <cell r="H686">
            <v>24152.767191000003</v>
          </cell>
          <cell r="I686">
            <v>26025.998723551089</v>
          </cell>
          <cell r="J686">
            <v>26127.306840445006</v>
          </cell>
        </row>
        <row r="687">
          <cell r="H687">
            <v>0</v>
          </cell>
          <cell r="I687">
            <v>3661.9879775241907</v>
          </cell>
          <cell r="J687">
            <v>4720.1748286040256</v>
          </cell>
        </row>
        <row r="689">
          <cell r="H689">
            <v>0</v>
          </cell>
          <cell r="I689">
            <v>3661.9879775241907</v>
          </cell>
          <cell r="J689">
            <v>4720.1748286040256</v>
          </cell>
        </row>
        <row r="690">
          <cell r="H690" t="b">
            <v>1</v>
          </cell>
          <cell r="I690" t="b">
            <v>1</v>
          </cell>
          <cell r="J690" t="b">
            <v>1</v>
          </cell>
        </row>
        <row r="691">
          <cell r="H691" t="b">
            <v>1</v>
          </cell>
          <cell r="I691" t="b">
            <v>1</v>
          </cell>
          <cell r="J691" t="b">
            <v>1</v>
          </cell>
        </row>
        <row r="693">
          <cell r="H693" t="b">
            <v>1</v>
          </cell>
          <cell r="I693" t="b">
            <v>1</v>
          </cell>
          <cell r="J693" t="b">
            <v>1</v>
          </cell>
        </row>
        <row r="694">
          <cell r="H694">
            <v>4868.4926816993911</v>
          </cell>
          <cell r="I694">
            <v>4006.1926343409709</v>
          </cell>
          <cell r="J694">
            <v>3236.4339423305701</v>
          </cell>
        </row>
        <row r="695">
          <cell r="H695">
            <v>0</v>
          </cell>
          <cell r="I695">
            <v>1595.7729133598666</v>
          </cell>
          <cell r="J695">
            <v>2061.2790153775318</v>
          </cell>
        </row>
        <row r="696">
          <cell r="H696">
            <v>4269.3180595007016</v>
          </cell>
          <cell r="I696">
            <v>3462.6825307681006</v>
          </cell>
          <cell r="J696">
            <v>2998.8411699660169</v>
          </cell>
        </row>
        <row r="697">
          <cell r="H697">
            <v>4262.3176125074078</v>
          </cell>
          <cell r="I697">
            <v>4974.1479360426592</v>
          </cell>
          <cell r="J697">
            <v>4853.6488197038052</v>
          </cell>
        </row>
        <row r="698">
          <cell r="H698">
            <v>0</v>
          </cell>
          <cell r="I698">
            <v>893.68280547639256</v>
          </cell>
          <cell r="J698">
            <v>1272.3363592909238</v>
          </cell>
        </row>
        <row r="699">
          <cell r="H699">
            <v>13400.128353707501</v>
          </cell>
          <cell r="I699">
            <v>14932.478819987989</v>
          </cell>
          <cell r="J699">
            <v>14422.539306668848</v>
          </cell>
        </row>
        <row r="701">
          <cell r="H701">
            <v>13400.128353707501</v>
          </cell>
          <cell r="I701">
            <v>14932.478819987989</v>
          </cell>
          <cell r="J701">
            <v>14422.539306668848</v>
          </cell>
        </row>
        <row r="702">
          <cell r="H702">
            <v>400</v>
          </cell>
        </row>
        <row r="703">
          <cell r="H703">
            <v>0</v>
          </cell>
        </row>
        <row r="704">
          <cell r="H704">
            <v>250</v>
          </cell>
        </row>
        <row r="705">
          <cell r="H705">
            <v>425</v>
          </cell>
        </row>
        <row r="706">
          <cell r="H706">
            <v>60</v>
          </cell>
        </row>
        <row r="707">
          <cell r="H707">
            <v>1135</v>
          </cell>
        </row>
        <row r="720">
          <cell r="H720">
            <v>1135</v>
          </cell>
        </row>
        <row r="721"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</row>
        <row r="722"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</row>
        <row r="723"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</row>
        <row r="724"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</row>
        <row r="725"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</row>
        <row r="726"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</row>
        <row r="727"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repaymentsch"/>
      <sheetName val="idbi"/>
      <sheetName val="idbi-FCL"/>
      <sheetName val="idbi-RTL-2"/>
      <sheetName val="sicom"/>
      <sheetName val="sicom-RTL2"/>
      <sheetName val="indusind"/>
      <sheetName val="ncd"/>
    </sheetNames>
    <sheetDataSet>
      <sheetData sheetId="0"/>
      <sheetData sheetId="1" refreshError="1">
        <row r="4">
          <cell r="D4">
            <v>0.17499999999999999</v>
          </cell>
        </row>
        <row r="5">
          <cell r="D5">
            <v>0.1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ash Flow"/>
      <sheetName val="Repaymentschedule"/>
      <sheetName val="summary"/>
      <sheetName val="repaymentsch"/>
    </sheetNames>
    <sheetDataSet>
      <sheetData sheetId="0" refreshError="1">
        <row r="1">
          <cell r="B1">
            <v>112</v>
          </cell>
        </row>
        <row r="4">
          <cell r="B4">
            <v>4</v>
          </cell>
        </row>
        <row r="5">
          <cell r="B5">
            <v>12</v>
          </cell>
        </row>
      </sheetData>
      <sheetData sheetId="1" refreshError="1">
        <row r="30">
          <cell r="C30">
            <v>0.16500000000000001</v>
          </cell>
          <cell r="D30">
            <v>0.16250000000000001</v>
          </cell>
          <cell r="E30">
            <v>0.1575</v>
          </cell>
          <cell r="F30">
            <v>0.1525</v>
          </cell>
          <cell r="G30">
            <v>0.15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"/>
      <sheetName val="Monthly Sales and Production"/>
      <sheetName val="production"/>
      <sheetName val="rm consumed"/>
      <sheetName val="charge details"/>
      <sheetName val="security"/>
      <sheetName val="Principal Repayment"/>
      <sheetName val="interest "/>
      <sheetName val="ICICI-LR"/>
      <sheetName val="Cash Flow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 "/>
      <sheetName val="TB  $ Rs  Final"/>
      <sheetName val="TB US $ Rs."/>
      <sheetName val="Baan TB  Rs."/>
      <sheetName val="Baan TB  $"/>
      <sheetName val="  TB YTD oct "/>
      <sheetName val=" EEFC ac"/>
      <sheetName val="P&amp;LSC"/>
      <sheetName val="kolibri"/>
    </sheetNames>
    <sheetDataSet>
      <sheetData sheetId="0"/>
      <sheetData sheetId="1"/>
      <sheetData sheetId="2" refreshError="1">
        <row r="2">
          <cell r="B2" t="str">
            <v>Ledger Acc.</v>
          </cell>
          <cell r="C2" t="str">
            <v>Ledger Account Description</v>
          </cell>
          <cell r="D2" t="str">
            <v>Closing Balance Rupees</v>
          </cell>
          <cell r="E2" t="str">
            <v>Closing Balance US $</v>
          </cell>
        </row>
        <row r="3">
          <cell r="B3">
            <v>100000</v>
          </cell>
          <cell r="C3" t="str">
            <v xml:space="preserve"> PETTY CASH                     </v>
          </cell>
          <cell r="D3">
            <v>3029639</v>
          </cell>
          <cell r="E3">
            <v>66695.62</v>
          </cell>
        </row>
        <row r="4">
          <cell r="B4">
            <v>100009</v>
          </cell>
          <cell r="C4" t="str">
            <v xml:space="preserve"> IMPREST ACCOUNT - INDIA        </v>
          </cell>
          <cell r="D4">
            <v>255000</v>
          </cell>
          <cell r="E4">
            <v>5626.21</v>
          </cell>
        </row>
        <row r="5">
          <cell r="B5">
            <v>100011</v>
          </cell>
          <cell r="C5" t="str">
            <v xml:space="preserve"> PETTY CASH - NOIDA             </v>
          </cell>
          <cell r="D5">
            <v>9276.75</v>
          </cell>
          <cell r="E5">
            <v>207.11</v>
          </cell>
        </row>
        <row r="6">
          <cell r="B6">
            <v>100012</v>
          </cell>
          <cell r="C6" t="str">
            <v xml:space="preserve"> PETTY CASH - CHENNAI           </v>
          </cell>
          <cell r="D6">
            <v>1615.7</v>
          </cell>
          <cell r="E6">
            <v>55.37</v>
          </cell>
        </row>
        <row r="7">
          <cell r="B7">
            <v>100013</v>
          </cell>
          <cell r="C7" t="str">
            <v xml:space="preserve"> PETTY CASH - PONDY             </v>
          </cell>
          <cell r="D7">
            <v>21121</v>
          </cell>
          <cell r="E7">
            <v>465.37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858543.72</v>
          </cell>
          <cell r="E8">
            <v>20053.18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76222</v>
          </cell>
          <cell r="E9">
            <v>1689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165147</v>
          </cell>
          <cell r="E10">
            <v>3625.21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13506016.789999999</v>
          </cell>
          <cell r="E11">
            <v>324777.94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833608.23</v>
          </cell>
          <cell r="E12">
            <v>18510.04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991044.45</v>
          </cell>
          <cell r="E13">
            <v>21480.12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3626.2</v>
          </cell>
          <cell r="E14">
            <v>10557.3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45140</v>
          </cell>
          <cell r="E15">
            <v>1000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1296643.4099999999</v>
          </cell>
          <cell r="E16">
            <v>49336.72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57045.89</v>
          </cell>
          <cell r="E17">
            <v>1418.12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61505.5</v>
          </cell>
          <cell r="E18">
            <v>1363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6076.98</v>
          </cell>
          <cell r="E19">
            <v>161.81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-60.3</v>
          </cell>
          <cell r="E20">
            <v>0.08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21384.52</v>
          </cell>
          <cell r="E21">
            <v>472.13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492881</v>
          </cell>
          <cell r="E22">
            <v>10875.12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44612.77</v>
          </cell>
          <cell r="E23">
            <v>988.32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54484.82</v>
          </cell>
          <cell r="E24">
            <v>1220.67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104278</v>
          </cell>
          <cell r="E25">
            <v>2300.9299999999998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190856.95</v>
          </cell>
          <cell r="E26">
            <v>4304.1000000000004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278843.11</v>
          </cell>
          <cell r="E27">
            <v>6395.41</v>
          </cell>
        </row>
        <row r="28">
          <cell r="B28">
            <v>100092</v>
          </cell>
          <cell r="C28" t="str">
            <v xml:space="preserve"> IDBI BANK,CIPL-039103000000046 </v>
          </cell>
          <cell r="D28">
            <v>-0.25</v>
          </cell>
          <cell r="E28">
            <v>7.0000000000000007E-2</v>
          </cell>
        </row>
        <row r="29">
          <cell r="B29">
            <v>100093</v>
          </cell>
          <cell r="C29" t="str">
            <v xml:space="preserve"> IDBI BANK,CIPL-039103000000073 </v>
          </cell>
          <cell r="D29">
            <v>-0.49</v>
          </cell>
          <cell r="E29">
            <v>-0.03</v>
          </cell>
        </row>
        <row r="30">
          <cell r="B30">
            <v>100094</v>
          </cell>
          <cell r="C30" t="str">
            <v xml:space="preserve"> IDBI BANK,CIPL-ATD-EEFC        </v>
          </cell>
          <cell r="D30">
            <v>-0.3</v>
          </cell>
          <cell r="E30">
            <v>0.18</v>
          </cell>
        </row>
        <row r="31">
          <cell r="B31">
            <v>100095</v>
          </cell>
          <cell r="C31" t="str">
            <v xml:space="preserve"> IDBI BANK,CIPL-TE-EEFC         </v>
          </cell>
          <cell r="D31">
            <v>0.49</v>
          </cell>
          <cell r="E31">
            <v>-0.47</v>
          </cell>
        </row>
        <row r="32">
          <cell r="B32">
            <v>100096</v>
          </cell>
          <cell r="C32" t="str">
            <v xml:space="preserve"> GTB,CIPL-1200101059            </v>
          </cell>
          <cell r="D32">
            <v>-0.27</v>
          </cell>
          <cell r="E32">
            <v>0.28999999999999998</v>
          </cell>
        </row>
        <row r="33">
          <cell r="B33">
            <v>100097</v>
          </cell>
          <cell r="C33" t="str">
            <v xml:space="preserve"> GTB,CIPL-1200101060            </v>
          </cell>
          <cell r="D33">
            <v>0</v>
          </cell>
          <cell r="E33">
            <v>-0.02</v>
          </cell>
        </row>
        <row r="34">
          <cell r="B34">
            <v>100098</v>
          </cell>
          <cell r="C34" t="str">
            <v xml:space="preserve"> GTB,CIPL-ATD-EEFC              </v>
          </cell>
          <cell r="D34">
            <v>0</v>
          </cell>
          <cell r="E34">
            <v>0</v>
          </cell>
        </row>
        <row r="35">
          <cell r="B35">
            <v>100099</v>
          </cell>
          <cell r="C35" t="str">
            <v xml:space="preserve"> GTB,CIPL-TE-EEFC               </v>
          </cell>
          <cell r="D35">
            <v>0.06</v>
          </cell>
          <cell r="E35">
            <v>-0.15</v>
          </cell>
        </row>
        <row r="36">
          <cell r="B36">
            <v>100143</v>
          </cell>
          <cell r="C36" t="str">
            <v xml:space="preserve"> Standard Chartered, SGD,40-0-  </v>
          </cell>
          <cell r="D36">
            <v>0</v>
          </cell>
          <cell r="E36">
            <v>0</v>
          </cell>
        </row>
        <row r="37">
          <cell r="B37">
            <v>100144</v>
          </cell>
          <cell r="C37" t="str">
            <v xml:space="preserve"> Standard Chartered, USD,40-7-  </v>
          </cell>
          <cell r="D37">
            <v>0</v>
          </cell>
          <cell r="E37">
            <v>0</v>
          </cell>
        </row>
        <row r="38">
          <cell r="B38">
            <v>100180</v>
          </cell>
          <cell r="C38" t="str">
            <v xml:space="preserve"> UBI,CIPL-30028                 </v>
          </cell>
          <cell r="D38">
            <v>-0.26</v>
          </cell>
          <cell r="E38">
            <v>0.47</v>
          </cell>
        </row>
        <row r="39">
          <cell r="B39">
            <v>100181</v>
          </cell>
          <cell r="C39" t="str">
            <v xml:space="preserve"> UBI,CIPL-EEFC                  </v>
          </cell>
          <cell r="D39">
            <v>0.47</v>
          </cell>
          <cell r="E39">
            <v>-0.03</v>
          </cell>
        </row>
        <row r="40">
          <cell r="B40">
            <v>100182</v>
          </cell>
          <cell r="C40" t="str">
            <v xml:space="preserve"> UWB,CIPL,DADAR                 </v>
          </cell>
          <cell r="D40">
            <v>0.15</v>
          </cell>
          <cell r="E40">
            <v>0.47</v>
          </cell>
        </row>
        <row r="41">
          <cell r="B41">
            <v>100183</v>
          </cell>
          <cell r="C41" t="str">
            <v xml:space="preserve"> PNB,CIPL-221                   </v>
          </cell>
          <cell r="D41">
            <v>13892</v>
          </cell>
          <cell r="E41">
            <v>306.45999999999998</v>
          </cell>
        </row>
        <row r="42">
          <cell r="B42">
            <v>100184</v>
          </cell>
          <cell r="C42" t="str">
            <v xml:space="preserve"> SBI (NO LIEN ACCOUNT),IDBI     </v>
          </cell>
          <cell r="D42">
            <v>0</v>
          </cell>
          <cell r="E42">
            <v>0</v>
          </cell>
        </row>
        <row r="43">
          <cell r="B43">
            <v>100185</v>
          </cell>
          <cell r="C43" t="str">
            <v xml:space="preserve"> SBT,CHENNAI,CIPL-1153          </v>
          </cell>
          <cell r="D43">
            <v>0</v>
          </cell>
          <cell r="E43">
            <v>0.03</v>
          </cell>
        </row>
        <row r="44">
          <cell r="B44">
            <v>100186</v>
          </cell>
          <cell r="C44" t="str">
            <v xml:space="preserve"> INDIAN BANK-CHENNAI-CIPL-EEFC  </v>
          </cell>
          <cell r="D44">
            <v>2255.7199999999998</v>
          </cell>
          <cell r="E44">
            <v>49</v>
          </cell>
        </row>
        <row r="45">
          <cell r="B45">
            <v>100187</v>
          </cell>
          <cell r="C45" t="str">
            <v xml:space="preserve"> IOB, PONDICHERRY,CIPL          </v>
          </cell>
          <cell r="D45">
            <v>134225.25</v>
          </cell>
          <cell r="E45">
            <v>2934.96</v>
          </cell>
        </row>
        <row r="46">
          <cell r="B46">
            <v>100191</v>
          </cell>
          <cell r="C46" t="str">
            <v xml:space="preserve"> CHEQUES ON HAND                </v>
          </cell>
          <cell r="D46">
            <v>0</v>
          </cell>
          <cell r="E46">
            <v>0.21</v>
          </cell>
        </row>
        <row r="47">
          <cell r="B47">
            <v>100192</v>
          </cell>
          <cell r="C47" t="str">
            <v xml:space="preserve"> CASH IN TRANSIT                </v>
          </cell>
          <cell r="D47">
            <v>16038749.640000001</v>
          </cell>
          <cell r="E47">
            <v>350003.1</v>
          </cell>
        </row>
        <row r="48">
          <cell r="B48">
            <v>105002</v>
          </cell>
          <cell r="C48" t="str">
            <v xml:space="preserve"> MARGIN MONEY GUARNTEE L/CS     </v>
          </cell>
          <cell r="D48">
            <v>0</v>
          </cell>
          <cell r="E48">
            <v>0</v>
          </cell>
        </row>
        <row r="49">
          <cell r="B49">
            <v>105003</v>
          </cell>
          <cell r="C49" t="str">
            <v xml:space="preserve"> FIXED DEPOISTS WITH BANK       </v>
          </cell>
          <cell r="D49">
            <v>0</v>
          </cell>
          <cell r="E49">
            <v>0</v>
          </cell>
        </row>
        <row r="50">
          <cell r="B50">
            <v>108118</v>
          </cell>
          <cell r="C50" t="str">
            <v xml:space="preserve"> RESTRICTED CASH - MARGIN MONEY </v>
          </cell>
          <cell r="D50">
            <v>15217537</v>
          </cell>
          <cell r="E50">
            <v>336316.98</v>
          </cell>
        </row>
        <row r="51">
          <cell r="B51">
            <v>108119</v>
          </cell>
          <cell r="C51" t="str">
            <v xml:space="preserve"> RESTRICTED CASH - INVESTMENTS  </v>
          </cell>
          <cell r="D51">
            <v>15000000</v>
          </cell>
          <cell r="E51">
            <v>330979.7</v>
          </cell>
        </row>
        <row r="52">
          <cell r="B52">
            <v>108200</v>
          </cell>
          <cell r="C52" t="str">
            <v xml:space="preserve"> RESTRICTED CASH-FIXED DEPOSITS </v>
          </cell>
          <cell r="D52">
            <v>71587687</v>
          </cell>
          <cell r="E52">
            <v>1579605</v>
          </cell>
        </row>
        <row r="53">
          <cell r="B53">
            <v>110010</v>
          </cell>
          <cell r="C53" t="str">
            <v xml:space="preserve"> TRADE ACCOUNTS RECEIVABLE EXT  </v>
          </cell>
          <cell r="D53">
            <v>1248486.25</v>
          </cell>
          <cell r="E53">
            <v>27311</v>
          </cell>
        </row>
        <row r="54">
          <cell r="B54">
            <v>110040</v>
          </cell>
          <cell r="C54" t="str">
            <v xml:space="preserve"> ADVANCE / UNALLOCATED - EXT    </v>
          </cell>
          <cell r="D54">
            <v>0</v>
          </cell>
          <cell r="E54">
            <v>0</v>
          </cell>
        </row>
        <row r="55">
          <cell r="B55">
            <v>110099</v>
          </cell>
          <cell r="C55" t="str">
            <v xml:space="preserve"> AR CONTROL CIPL NON BAAN DIV.  </v>
          </cell>
          <cell r="D55">
            <v>53520668.960000001</v>
          </cell>
          <cell r="E55">
            <v>1181905.78</v>
          </cell>
        </row>
        <row r="56">
          <cell r="B56">
            <v>110200</v>
          </cell>
          <cell r="C56" t="str">
            <v xml:space="preserve"> Sales Clearing BaaN            </v>
          </cell>
          <cell r="D56">
            <v>-75123733.540000007</v>
          </cell>
          <cell r="E56">
            <v>-1657445.87</v>
          </cell>
        </row>
        <row r="57">
          <cell r="B57">
            <v>111000</v>
          </cell>
          <cell r="C57" t="str">
            <v xml:space="preserve"> ALLOW.FOR DOUBTFUL DEBT SPECIF </v>
          </cell>
          <cell r="D57">
            <v>-58479.9</v>
          </cell>
          <cell r="E57">
            <v>-1289.82</v>
          </cell>
        </row>
        <row r="58">
          <cell r="B58">
            <v>111001</v>
          </cell>
          <cell r="C58" t="str">
            <v xml:space="preserve"> ALLOWANCE FOR DOUBTFUL GENERAL </v>
          </cell>
          <cell r="D58">
            <v>0</v>
          </cell>
          <cell r="E58">
            <v>0</v>
          </cell>
        </row>
        <row r="59">
          <cell r="B59">
            <v>112015</v>
          </cell>
          <cell r="C59" t="str">
            <v xml:space="preserve"> AR TRADE I/C: Sri Lanka _ 015  </v>
          </cell>
          <cell r="D59">
            <v>353396144.83999997</v>
          </cell>
          <cell r="E59">
            <v>7611413.4100000001</v>
          </cell>
        </row>
        <row r="60">
          <cell r="B60">
            <v>112016</v>
          </cell>
          <cell r="C60" t="str">
            <v xml:space="preserve"> AR TRADE I/C: USA_016          </v>
          </cell>
          <cell r="D60">
            <v>4805112353.9899998</v>
          </cell>
          <cell r="E60">
            <v>104119419.95</v>
          </cell>
        </row>
        <row r="61">
          <cell r="B61">
            <v>112017</v>
          </cell>
          <cell r="C61" t="str">
            <v xml:space="preserve"> AR TRADE I/C:International_017 </v>
          </cell>
          <cell r="D61">
            <v>383210285.95999998</v>
          </cell>
          <cell r="E61">
            <v>8270354.8499999996</v>
          </cell>
        </row>
        <row r="62">
          <cell r="B62">
            <v>112018</v>
          </cell>
          <cell r="C62" t="str">
            <v xml:space="preserve"> AR TRADE I/C: Singapore_018    </v>
          </cell>
          <cell r="D62">
            <v>-0.2</v>
          </cell>
          <cell r="E62">
            <v>0</v>
          </cell>
        </row>
        <row r="63">
          <cell r="B63">
            <v>112019</v>
          </cell>
          <cell r="C63" t="str">
            <v xml:space="preserve"> AR TRADE I/C: EUROPE_019       </v>
          </cell>
          <cell r="D63">
            <v>-0.1</v>
          </cell>
          <cell r="E63">
            <v>0</v>
          </cell>
        </row>
        <row r="64">
          <cell r="B64">
            <v>112099</v>
          </cell>
          <cell r="C64" t="str">
            <v xml:space="preserve"> AR TRADE NON BAAN I/C-         </v>
          </cell>
          <cell r="D64">
            <v>-2005000</v>
          </cell>
          <cell r="E64">
            <v>-44019.41</v>
          </cell>
        </row>
        <row r="65">
          <cell r="B65">
            <v>112115</v>
          </cell>
          <cell r="C65" t="str">
            <v xml:space="preserve"> I/C DUE FROM: Sri Lanka _015   </v>
          </cell>
          <cell r="D65">
            <v>7536398.0599999996</v>
          </cell>
          <cell r="E65">
            <v>164460.43</v>
          </cell>
        </row>
        <row r="66">
          <cell r="B66">
            <v>112116</v>
          </cell>
          <cell r="C66" t="str">
            <v xml:space="preserve"> I/C DUE FROM: USA_016          </v>
          </cell>
          <cell r="D66">
            <v>251970639.40000001</v>
          </cell>
          <cell r="E66">
            <v>5533789.6299999999</v>
          </cell>
        </row>
        <row r="67">
          <cell r="B67">
            <v>112117</v>
          </cell>
          <cell r="C67" t="str">
            <v xml:space="preserve"> I/C DUE FROM:International_017 </v>
          </cell>
          <cell r="D67">
            <v>329918.27</v>
          </cell>
          <cell r="E67">
            <v>6638.93</v>
          </cell>
        </row>
        <row r="68">
          <cell r="B68">
            <v>112118</v>
          </cell>
          <cell r="C68" t="str">
            <v xml:space="preserve"> I/C DUE FROM: Singapore_018    </v>
          </cell>
          <cell r="D68">
            <v>3024450</v>
          </cell>
          <cell r="E68">
            <v>66000</v>
          </cell>
        </row>
        <row r="69">
          <cell r="B69">
            <v>112120</v>
          </cell>
          <cell r="C69" t="str">
            <v xml:space="preserve"> I/C DUE FROM: Malaysia_020     </v>
          </cell>
          <cell r="D69">
            <v>2091.37</v>
          </cell>
          <cell r="E69">
            <v>45.73</v>
          </cell>
        </row>
        <row r="70">
          <cell r="B70">
            <v>112122</v>
          </cell>
          <cell r="C70" t="str">
            <v xml:space="preserve"> I/C DUE FROM: CPIPL_022        </v>
          </cell>
          <cell r="D70">
            <v>2274236.94</v>
          </cell>
          <cell r="E70">
            <v>49936.99</v>
          </cell>
        </row>
        <row r="71">
          <cell r="B71">
            <v>112516</v>
          </cell>
          <cell r="C71" t="str">
            <v xml:space="preserve"> UNALL/ADV-IC REC: USA_016      </v>
          </cell>
          <cell r="D71">
            <v>0</v>
          </cell>
          <cell r="E71">
            <v>0</v>
          </cell>
        </row>
        <row r="72">
          <cell r="B72">
            <v>112522</v>
          </cell>
          <cell r="C72" t="str">
            <v xml:space="preserve"> UNALL/ADV-IC REC: CPIPL_022    </v>
          </cell>
          <cell r="D72">
            <v>-2069719</v>
          </cell>
          <cell r="E72">
            <v>-45663.96</v>
          </cell>
        </row>
        <row r="73">
          <cell r="B73">
            <v>114000</v>
          </cell>
          <cell r="C73" t="str">
            <v xml:space="preserve"> OTHER RECEIVABLE               </v>
          </cell>
          <cell r="D73">
            <v>57551.02</v>
          </cell>
          <cell r="E73">
            <v>1270.05</v>
          </cell>
        </row>
        <row r="74">
          <cell r="B74">
            <v>114098</v>
          </cell>
          <cell r="C74" t="str">
            <v xml:space="preserve"> DUE FROM SUBSIDIARY COMPANY    </v>
          </cell>
          <cell r="D74">
            <v>2501765.08</v>
          </cell>
          <cell r="E74">
            <v>55150.69</v>
          </cell>
        </row>
        <row r="75">
          <cell r="B75">
            <v>114101</v>
          </cell>
          <cell r="C75" t="str">
            <v xml:space="preserve"> INCOME TAX REFUND RECEIVABLE   </v>
          </cell>
          <cell r="D75">
            <v>9631</v>
          </cell>
          <cell r="E75">
            <v>212.97</v>
          </cell>
        </row>
        <row r="76">
          <cell r="B76">
            <v>116000</v>
          </cell>
          <cell r="C76" t="str">
            <v xml:space="preserve"> EMPLOYEE RECEIVABLES           </v>
          </cell>
          <cell r="D76">
            <v>2570884.65</v>
          </cell>
          <cell r="E76">
            <v>56705.27</v>
          </cell>
        </row>
        <row r="77">
          <cell r="B77">
            <v>116001</v>
          </cell>
          <cell r="C77" t="str">
            <v xml:space="preserve"> EMPLOYEE RECEIVABLES - HISTORY </v>
          </cell>
          <cell r="D77">
            <v>6000</v>
          </cell>
          <cell r="E77">
            <v>130.93</v>
          </cell>
        </row>
        <row r="78">
          <cell r="B78">
            <v>119021</v>
          </cell>
          <cell r="C78" t="str">
            <v xml:space="preserve"> INVENTORY I/C- CIPL_021        </v>
          </cell>
          <cell r="D78">
            <v>-64023974.600000001</v>
          </cell>
          <cell r="E78">
            <v>-1405988.2</v>
          </cell>
        </row>
        <row r="79">
          <cell r="B79">
            <v>120003</v>
          </cell>
          <cell r="C79" t="str">
            <v xml:space="preserve"> INV. RM W/H 021R01 CIPL        </v>
          </cell>
          <cell r="D79">
            <v>305277925.63</v>
          </cell>
          <cell r="E79">
            <v>6703079.0899999999</v>
          </cell>
        </row>
        <row r="80">
          <cell r="B80">
            <v>120500</v>
          </cell>
          <cell r="C80" t="str">
            <v xml:space="preserve"> CONSIGN INV. W/H 021C01 CIPL   </v>
          </cell>
          <cell r="D80">
            <v>2354913.69</v>
          </cell>
          <cell r="E80">
            <v>51193.8</v>
          </cell>
        </row>
        <row r="81">
          <cell r="B81">
            <v>120502</v>
          </cell>
          <cell r="C81" t="str">
            <v xml:space="preserve"> INV. W/H 021C02 micron hub     </v>
          </cell>
          <cell r="D81">
            <v>23317625</v>
          </cell>
          <cell r="E81">
            <v>510000</v>
          </cell>
        </row>
        <row r="82">
          <cell r="B82">
            <v>121000</v>
          </cell>
          <cell r="C82" t="str">
            <v xml:space="preserve"> INV. WIP TO WORK ORDERS        </v>
          </cell>
          <cell r="D82">
            <v>-792184177.82000005</v>
          </cell>
          <cell r="E82">
            <v>-17465923.699999999</v>
          </cell>
        </row>
        <row r="83">
          <cell r="B83">
            <v>121013</v>
          </cell>
          <cell r="C83" t="str">
            <v xml:space="preserve"> INV WIP W/H 021W01 CIPL#43-HSA </v>
          </cell>
          <cell r="D83">
            <v>86761946.980000004</v>
          </cell>
          <cell r="E83">
            <v>1905768.81</v>
          </cell>
        </row>
        <row r="84">
          <cell r="B84">
            <v>121014</v>
          </cell>
          <cell r="C84" t="str">
            <v xml:space="preserve"> INV WIP W/H 021W02 CIPL#57-HSA </v>
          </cell>
          <cell r="D84">
            <v>214875624.41</v>
          </cell>
          <cell r="E84">
            <v>4730553.3600000003</v>
          </cell>
        </row>
        <row r="85">
          <cell r="B85">
            <v>121015</v>
          </cell>
          <cell r="C85" t="str">
            <v xml:space="preserve"> INV WIP W/H 021W03 CIPL#42ACPA </v>
          </cell>
          <cell r="D85">
            <v>77521213.689999998</v>
          </cell>
          <cell r="E85">
            <v>1703036.32</v>
          </cell>
        </row>
        <row r="86">
          <cell r="B86">
            <v>121016</v>
          </cell>
          <cell r="C86" t="str">
            <v xml:space="preserve"> INV WIP W/H 021W04 CCD#41      </v>
          </cell>
          <cell r="D86">
            <v>41831841.359999999</v>
          </cell>
          <cell r="E86">
            <v>910230.21</v>
          </cell>
        </row>
        <row r="87">
          <cell r="B87">
            <v>121017</v>
          </cell>
          <cell r="C87" t="str">
            <v xml:space="preserve"> INV WIP W/H 021W05 #84 MEMORY  </v>
          </cell>
          <cell r="D87">
            <v>68175266.569999993</v>
          </cell>
          <cell r="E87">
            <v>1531419.93</v>
          </cell>
        </row>
        <row r="88">
          <cell r="B88">
            <v>121018</v>
          </cell>
          <cell r="C88" t="str">
            <v xml:space="preserve"> INV WIP W/H 021W06 CCD#83ECHMT </v>
          </cell>
          <cell r="D88">
            <v>150104295.78999999</v>
          </cell>
          <cell r="E88">
            <v>3290958.95</v>
          </cell>
        </row>
        <row r="89">
          <cell r="B89">
            <v>121019</v>
          </cell>
          <cell r="C89" t="str">
            <v xml:space="preserve"> INV WIP W/H 021W07 #83-B       </v>
          </cell>
          <cell r="D89">
            <v>30457257.640000001</v>
          </cell>
          <cell r="E89">
            <v>667784.57999999996</v>
          </cell>
        </row>
        <row r="90">
          <cell r="B90">
            <v>121020</v>
          </cell>
          <cell r="C90" t="str">
            <v xml:space="preserve"> INV WIP W/H 021W08 #83-B       </v>
          </cell>
          <cell r="D90">
            <v>466441.56</v>
          </cell>
          <cell r="E90">
            <v>10184.83</v>
          </cell>
        </row>
        <row r="91">
          <cell r="B91">
            <v>121021</v>
          </cell>
          <cell r="C91" t="str">
            <v xml:space="preserve"> INV WIP W/H 021W09 #66HID      </v>
          </cell>
          <cell r="D91">
            <v>957517.84</v>
          </cell>
          <cell r="E91">
            <v>21105.1</v>
          </cell>
        </row>
        <row r="92">
          <cell r="B92">
            <v>121508</v>
          </cell>
          <cell r="C92" t="str">
            <v xml:space="preserve"> INV. MRB W/H 021M01 CIPL       </v>
          </cell>
          <cell r="D92">
            <v>1765524.45</v>
          </cell>
          <cell r="E92">
            <v>38403.839999999997</v>
          </cell>
        </row>
        <row r="93">
          <cell r="B93">
            <v>121510</v>
          </cell>
          <cell r="C93" t="str">
            <v xml:space="preserve"> INV. RTV W/H 021V01 CIPL       </v>
          </cell>
          <cell r="D93">
            <v>207051793.31999999</v>
          </cell>
          <cell r="E93">
            <v>4518015.9800000004</v>
          </cell>
        </row>
        <row r="94">
          <cell r="B94">
            <v>121511</v>
          </cell>
          <cell r="C94" t="str">
            <v xml:space="preserve"> INV. RMA W/H 021X01 CIPL       </v>
          </cell>
          <cell r="D94">
            <v>122115736.09999999</v>
          </cell>
          <cell r="E94">
            <v>2667019.23</v>
          </cell>
        </row>
        <row r="95">
          <cell r="B95">
            <v>122005</v>
          </cell>
          <cell r="C95" t="str">
            <v xml:space="preserve"> INV. FG W/H 021F01 CIPL        </v>
          </cell>
          <cell r="D95">
            <v>78026435.25</v>
          </cell>
          <cell r="E95">
            <v>1764574.19</v>
          </cell>
        </row>
        <row r="96">
          <cell r="B96">
            <v>123000</v>
          </cell>
          <cell r="C96" t="str">
            <v xml:space="preserve"> UNINVOICED SHIPMENTS- BAAN OUT </v>
          </cell>
          <cell r="D96">
            <v>6112.89</v>
          </cell>
          <cell r="E96">
            <v>133.4</v>
          </cell>
        </row>
        <row r="97">
          <cell r="B97">
            <v>123015</v>
          </cell>
          <cell r="C97" t="str">
            <v xml:space="preserve"> UNINV SHPMNTS SRILANKA_015     </v>
          </cell>
          <cell r="D97">
            <v>-26912152.879999999</v>
          </cell>
          <cell r="E97">
            <v>-589908.93000000005</v>
          </cell>
        </row>
        <row r="98">
          <cell r="B98">
            <v>123016</v>
          </cell>
          <cell r="C98" t="str">
            <v xml:space="preserve"> UNINV SHPMNTS USA_016          </v>
          </cell>
          <cell r="D98">
            <v>-960893228.39999998</v>
          </cell>
          <cell r="E98">
            <v>-21054858.190000001</v>
          </cell>
        </row>
        <row r="99">
          <cell r="B99">
            <v>123018</v>
          </cell>
          <cell r="C99" t="str">
            <v xml:space="preserve"> UNINV SHPMNTS SINGAPORE_018    </v>
          </cell>
          <cell r="D99">
            <v>-14924724.26</v>
          </cell>
          <cell r="E99">
            <v>-325863.59000000003</v>
          </cell>
        </row>
        <row r="100">
          <cell r="B100">
            <v>123019</v>
          </cell>
          <cell r="C100" t="str">
            <v xml:space="preserve"> UNINV SHPMNTS UK_019           </v>
          </cell>
          <cell r="D100">
            <v>-1166482.1499999999</v>
          </cell>
          <cell r="E100">
            <v>-25595.15</v>
          </cell>
        </row>
        <row r="101">
          <cell r="B101">
            <v>123021</v>
          </cell>
          <cell r="C101" t="str">
            <v xml:space="preserve"> UNINV SHPMNTS CIPL_021         </v>
          </cell>
          <cell r="D101">
            <v>951623732.40999997</v>
          </cell>
          <cell r="E101">
            <v>20834609.039999999</v>
          </cell>
        </row>
        <row r="102">
          <cell r="B102">
            <v>123100</v>
          </cell>
          <cell r="C102" t="str">
            <v xml:space="preserve"> Inventory in Tranist BaaN Clea </v>
          </cell>
          <cell r="D102">
            <v>91033708.870000005</v>
          </cell>
          <cell r="E102">
            <v>2025088.22</v>
          </cell>
        </row>
        <row r="103">
          <cell r="B103">
            <v>123121</v>
          </cell>
          <cell r="C103" t="str">
            <v xml:space="preserve"> Inventory in Tranist: CIPL_021 </v>
          </cell>
          <cell r="D103">
            <v>1032016.22</v>
          </cell>
          <cell r="E103">
            <v>22262.36</v>
          </cell>
        </row>
        <row r="104">
          <cell r="B104">
            <v>123201</v>
          </cell>
          <cell r="C104" t="str">
            <v xml:space="preserve"> INVENTORY CIPL NON BAAN        </v>
          </cell>
          <cell r="D104">
            <v>15904123.85</v>
          </cell>
          <cell r="E104">
            <v>349267.25</v>
          </cell>
        </row>
        <row r="105">
          <cell r="B105">
            <v>124000</v>
          </cell>
          <cell r="C105" t="str">
            <v xml:space="preserve"> Capitalized Direct LABOR &amp; OH  </v>
          </cell>
          <cell r="D105">
            <v>8574999</v>
          </cell>
          <cell r="E105">
            <v>189210</v>
          </cell>
        </row>
        <row r="106">
          <cell r="B106">
            <v>126010</v>
          </cell>
          <cell r="C106" t="str">
            <v xml:space="preserve"> CAPITALIZED-PPV (STD-PO RSLT)  </v>
          </cell>
          <cell r="D106">
            <v>-12484774.439999999</v>
          </cell>
          <cell r="E106">
            <v>-275020.69</v>
          </cell>
        </row>
        <row r="107">
          <cell r="B107">
            <v>129001</v>
          </cell>
          <cell r="C107" t="str">
            <v xml:space="preserve"> Inventory reserves Specific    </v>
          </cell>
          <cell r="D107">
            <v>-174432214.68000001</v>
          </cell>
          <cell r="E107">
            <v>-3943198.93</v>
          </cell>
        </row>
        <row r="108">
          <cell r="B108">
            <v>136000</v>
          </cell>
          <cell r="C108" t="str">
            <v xml:space="preserve"> PREPAID EXPENSES               </v>
          </cell>
          <cell r="D108">
            <v>2771054.38</v>
          </cell>
          <cell r="E108">
            <v>61573.67</v>
          </cell>
        </row>
        <row r="109">
          <cell r="B109">
            <v>136010</v>
          </cell>
          <cell r="C109" t="str">
            <v xml:space="preserve"> PREPAID- INSURANCE             </v>
          </cell>
          <cell r="D109">
            <v>2228656.77</v>
          </cell>
          <cell r="E109">
            <v>49943.24</v>
          </cell>
        </row>
        <row r="110">
          <cell r="B110">
            <v>136090</v>
          </cell>
          <cell r="C110" t="str">
            <v xml:space="preserve"> PREPAID- OTHERS                </v>
          </cell>
          <cell r="D110">
            <v>534856</v>
          </cell>
          <cell r="E110">
            <v>11544.33</v>
          </cell>
        </row>
        <row r="111">
          <cell r="B111">
            <v>137010</v>
          </cell>
          <cell r="C111" t="str">
            <v xml:space="preserve"> DEPOSITS - RENTAL              </v>
          </cell>
          <cell r="D111">
            <v>9865900</v>
          </cell>
          <cell r="E111">
            <v>217694.33</v>
          </cell>
        </row>
        <row r="112">
          <cell r="B112">
            <v>137011</v>
          </cell>
          <cell r="C112" t="str">
            <v xml:space="preserve"> CONTAINER DEPOSISTS            </v>
          </cell>
          <cell r="D112">
            <v>800000</v>
          </cell>
          <cell r="E112">
            <v>17603.32</v>
          </cell>
        </row>
        <row r="113">
          <cell r="B113">
            <v>137020</v>
          </cell>
          <cell r="C113" t="str">
            <v xml:space="preserve"> DEPOSITS - OTHERS              </v>
          </cell>
          <cell r="D113">
            <v>6659358.5099999998</v>
          </cell>
          <cell r="E113">
            <v>146834.12</v>
          </cell>
        </row>
        <row r="114">
          <cell r="B114">
            <v>137031</v>
          </cell>
          <cell r="C114" t="str">
            <v xml:space="preserve"> ADVANCE - INCOME TAX           </v>
          </cell>
          <cell r="D114">
            <v>1357076.06</v>
          </cell>
          <cell r="E114">
            <v>29944.2</v>
          </cell>
        </row>
        <row r="115">
          <cell r="B115">
            <v>137032</v>
          </cell>
          <cell r="C115" t="str">
            <v xml:space="preserve"> ADVANCE WAGES - CONTRACTORS    </v>
          </cell>
          <cell r="D115">
            <v>15000</v>
          </cell>
          <cell r="E115">
            <v>330.52</v>
          </cell>
        </row>
        <row r="116">
          <cell r="B116">
            <v>140001</v>
          </cell>
          <cell r="C116" t="str">
            <v xml:space="preserve"> TDS ON INTEREST                </v>
          </cell>
          <cell r="D116">
            <v>1020129.07</v>
          </cell>
          <cell r="E116">
            <v>22509.68</v>
          </cell>
        </row>
        <row r="117">
          <cell r="B117">
            <v>140101</v>
          </cell>
          <cell r="C117" t="str">
            <v xml:space="preserve"> INT. ACCRUED FROM OTHER PARTIE </v>
          </cell>
          <cell r="D117">
            <v>11920179.130000001</v>
          </cell>
          <cell r="E117">
            <v>260175.59</v>
          </cell>
        </row>
        <row r="118">
          <cell r="B118">
            <v>151000</v>
          </cell>
          <cell r="C118" t="str">
            <v xml:space="preserve"> BUILDING                       </v>
          </cell>
          <cell r="D118">
            <v>36919.360000000001</v>
          </cell>
          <cell r="E118">
            <v>1052</v>
          </cell>
        </row>
        <row r="119">
          <cell r="B119">
            <v>151002</v>
          </cell>
          <cell r="C119" t="str">
            <v xml:space="preserve"> BUILDING IMPROVMENTS           </v>
          </cell>
          <cell r="D119">
            <v>158990353</v>
          </cell>
          <cell r="E119">
            <v>3474914.73</v>
          </cell>
        </row>
        <row r="120">
          <cell r="B120">
            <v>153000</v>
          </cell>
          <cell r="C120" t="str">
            <v xml:space="preserve"> MACHINERY &amp; EQUIPMENT          </v>
          </cell>
          <cell r="D120">
            <v>850813479.00999999</v>
          </cell>
          <cell r="E120">
            <v>18444335.859999999</v>
          </cell>
        </row>
        <row r="121">
          <cell r="B121">
            <v>154000</v>
          </cell>
          <cell r="C121" t="str">
            <v xml:space="preserve"> VEHICLES                       </v>
          </cell>
          <cell r="D121">
            <v>20802492.449999999</v>
          </cell>
          <cell r="E121">
            <v>589250.81999999995</v>
          </cell>
        </row>
        <row r="122">
          <cell r="B122">
            <v>155000</v>
          </cell>
          <cell r="C122" t="str">
            <v xml:space="preserve"> OFFICE FURNITURE               </v>
          </cell>
          <cell r="D122">
            <v>7803839</v>
          </cell>
          <cell r="E122">
            <v>216082.12</v>
          </cell>
        </row>
        <row r="123">
          <cell r="B123">
            <v>155001</v>
          </cell>
          <cell r="C123" t="str">
            <v xml:space="preserve"> OFFICE EQUIPMENT               </v>
          </cell>
          <cell r="D123">
            <v>3980812</v>
          </cell>
          <cell r="E123">
            <v>136558.10999999999</v>
          </cell>
        </row>
        <row r="124">
          <cell r="B124">
            <v>156000</v>
          </cell>
          <cell r="C124" t="str">
            <v xml:space="preserve"> TOOLS &amp; FIXTURES               </v>
          </cell>
          <cell r="D124">
            <v>0</v>
          </cell>
          <cell r="E124">
            <v>0</v>
          </cell>
        </row>
        <row r="125">
          <cell r="B125">
            <v>157000</v>
          </cell>
          <cell r="C125" t="str">
            <v xml:space="preserve"> COMPUTER EQUIPMENT             </v>
          </cell>
          <cell r="D125">
            <v>11627385.630000001</v>
          </cell>
          <cell r="E125">
            <v>482085.38</v>
          </cell>
        </row>
        <row r="126">
          <cell r="B126">
            <v>157100</v>
          </cell>
          <cell r="C126" t="str">
            <v xml:space="preserve"> COMPUTER EQUIPMENT-Software    </v>
          </cell>
          <cell r="D126">
            <v>1083900</v>
          </cell>
          <cell r="E126">
            <v>22575</v>
          </cell>
        </row>
        <row r="127">
          <cell r="B127">
            <v>159100</v>
          </cell>
          <cell r="C127" t="str">
            <v xml:space="preserve"> Capital WIP                    </v>
          </cell>
          <cell r="D127">
            <v>82781017.780000001</v>
          </cell>
          <cell r="E127">
            <v>1802281.27</v>
          </cell>
        </row>
        <row r="128">
          <cell r="B128">
            <v>161000</v>
          </cell>
          <cell r="C128" t="str">
            <v xml:space="preserve"> ACCUM DEPREC: BUILDING         </v>
          </cell>
          <cell r="D128">
            <v>-26251.57</v>
          </cell>
          <cell r="E128">
            <v>-1052</v>
          </cell>
        </row>
        <row r="129">
          <cell r="B129">
            <v>161002</v>
          </cell>
          <cell r="C129" t="str">
            <v xml:space="preserve"> ACC DEPR: BUILDING IMPRVMNT    </v>
          </cell>
          <cell r="D129">
            <v>-7418551.9699999997</v>
          </cell>
          <cell r="E129">
            <v>-3024188.11</v>
          </cell>
        </row>
        <row r="130">
          <cell r="B130">
            <v>163000</v>
          </cell>
          <cell r="C130" t="str">
            <v xml:space="preserve"> ACCUM DEPREC:MACH &amp; EQUIP      </v>
          </cell>
          <cell r="D130">
            <v>-472433126.23000002</v>
          </cell>
          <cell r="E130">
            <v>-12537993.859999999</v>
          </cell>
        </row>
        <row r="131">
          <cell r="B131">
            <v>164000</v>
          </cell>
          <cell r="C131" t="str">
            <v xml:space="preserve"> ACCUM DEPREC: VEHICLES         </v>
          </cell>
          <cell r="D131">
            <v>-4352221.83</v>
          </cell>
          <cell r="E131">
            <v>-340596.62</v>
          </cell>
        </row>
        <row r="132">
          <cell r="B132">
            <v>165000</v>
          </cell>
          <cell r="C132" t="str">
            <v xml:space="preserve"> ACCUM DEPREC: OFFICE FURNTURE  </v>
          </cell>
          <cell r="D132">
            <v>-2627466.0699999998</v>
          </cell>
          <cell r="E132">
            <v>-142016.76</v>
          </cell>
        </row>
        <row r="133">
          <cell r="B133">
            <v>165001</v>
          </cell>
          <cell r="C133" t="str">
            <v xml:space="preserve"> ACCUM DEPREC: OFFICE EQUIP     </v>
          </cell>
          <cell r="D133">
            <v>-941848.41</v>
          </cell>
          <cell r="E133">
            <v>-115083.39</v>
          </cell>
        </row>
        <row r="134">
          <cell r="B134">
            <v>166000</v>
          </cell>
          <cell r="C134" t="str">
            <v xml:space="preserve"> ACCUM DEPREC: TOOLS/FIXTURES   </v>
          </cell>
          <cell r="D134">
            <v>0</v>
          </cell>
          <cell r="E134">
            <v>0</v>
          </cell>
        </row>
        <row r="135">
          <cell r="B135">
            <v>167000</v>
          </cell>
          <cell r="C135" t="str">
            <v xml:space="preserve"> ACCUM DEPREC: COMPUTER EQUIP   </v>
          </cell>
          <cell r="D135">
            <v>-6066805.4299999997</v>
          </cell>
          <cell r="E135">
            <v>-416323.18</v>
          </cell>
        </row>
        <row r="136">
          <cell r="B136">
            <v>167100</v>
          </cell>
          <cell r="C136" t="str">
            <v xml:space="preserve"> ACCUM. DEPRECIATION SOFTWARE   </v>
          </cell>
          <cell r="D136">
            <v>-189718.42</v>
          </cell>
          <cell r="E136">
            <v>-6962.15</v>
          </cell>
        </row>
        <row r="137">
          <cell r="B137">
            <v>170001</v>
          </cell>
          <cell r="C137" t="str">
            <v xml:space="preserve"> GRATUITY AND SUPER ANNU. SCHEM </v>
          </cell>
          <cell r="D137">
            <v>8679</v>
          </cell>
          <cell r="E137">
            <v>191.15</v>
          </cell>
        </row>
        <row r="138">
          <cell r="B138">
            <v>175000</v>
          </cell>
          <cell r="C138" t="str">
            <v xml:space="preserve"> INVESTMENT IN SUBSIDIARIES     </v>
          </cell>
          <cell r="D138">
            <v>100000</v>
          </cell>
          <cell r="E138">
            <v>2206.5300000000002</v>
          </cell>
        </row>
        <row r="139">
          <cell r="B139">
            <v>177000</v>
          </cell>
          <cell r="C139" t="str">
            <v xml:space="preserve"> OTHER INVESTEMENTS             </v>
          </cell>
          <cell r="D139">
            <v>54750</v>
          </cell>
          <cell r="E139">
            <v>1208.51</v>
          </cell>
        </row>
        <row r="140">
          <cell r="B140">
            <v>200005</v>
          </cell>
          <cell r="C140" t="str">
            <v xml:space="preserve"> BILL DISCOUNTING - SUMITOMO    </v>
          </cell>
          <cell r="D140">
            <v>-17246326.739999998</v>
          </cell>
          <cell r="E140">
            <v>-391568.65</v>
          </cell>
        </row>
        <row r="141">
          <cell r="B141">
            <v>200006</v>
          </cell>
          <cell r="C141" t="str">
            <v xml:space="preserve"> BILL DISCOUNTING - UWB         </v>
          </cell>
          <cell r="D141">
            <v>-149886699.72</v>
          </cell>
          <cell r="E141">
            <v>-3321395.98</v>
          </cell>
        </row>
        <row r="142">
          <cell r="B142">
            <v>200007</v>
          </cell>
          <cell r="C142" t="str">
            <v xml:space="preserve"> BILL CRYSTALISED-SUMITOMO      </v>
          </cell>
          <cell r="D142">
            <v>0</v>
          </cell>
          <cell r="E142">
            <v>0</v>
          </cell>
        </row>
        <row r="143">
          <cell r="B143">
            <v>200009</v>
          </cell>
          <cell r="C143" t="str">
            <v xml:space="preserve"> BILL CRYSTALISED -UWB          </v>
          </cell>
          <cell r="D143">
            <v>0</v>
          </cell>
          <cell r="E143">
            <v>0.01</v>
          </cell>
        </row>
        <row r="144">
          <cell r="B144">
            <v>200010</v>
          </cell>
          <cell r="C144" t="str">
            <v xml:space="preserve"> RUPEE ADV AGNST BILLS - SBI    </v>
          </cell>
          <cell r="D144">
            <v>-130200000</v>
          </cell>
          <cell r="E144">
            <v>-2888688.14</v>
          </cell>
        </row>
        <row r="145">
          <cell r="B145">
            <v>200011</v>
          </cell>
          <cell r="C145" t="str">
            <v xml:space="preserve"> RUPEE ADV AGNST BILLS - UWB    </v>
          </cell>
          <cell r="D145">
            <v>0</v>
          </cell>
          <cell r="E145">
            <v>0</v>
          </cell>
        </row>
        <row r="146">
          <cell r="B146">
            <v>200014</v>
          </cell>
          <cell r="C146" t="str">
            <v xml:space="preserve"> BILL DISCOUNTED - DCB          </v>
          </cell>
          <cell r="D146">
            <v>0.02</v>
          </cell>
          <cell r="E146">
            <v>-0.18</v>
          </cell>
        </row>
        <row r="147">
          <cell r="B147">
            <v>213000</v>
          </cell>
          <cell r="C147" t="str">
            <v xml:space="preserve"> TRADE AP - EXTERNAL - Ext      </v>
          </cell>
          <cell r="D147">
            <v>-380154051.60000002</v>
          </cell>
          <cell r="E147">
            <v>-8777669.5199999996</v>
          </cell>
        </row>
        <row r="148">
          <cell r="B148">
            <v>213010</v>
          </cell>
          <cell r="C148" t="str">
            <v xml:space="preserve"> GOODS RECV, NO INVOICE - EXT   </v>
          </cell>
          <cell r="D148">
            <v>-28194684.48</v>
          </cell>
          <cell r="E148">
            <v>-619233.09</v>
          </cell>
        </row>
        <row r="149">
          <cell r="B149">
            <v>213020</v>
          </cell>
          <cell r="C149" t="str">
            <v xml:space="preserve"> REG INVOICE, NOT APPROVED- EXT </v>
          </cell>
          <cell r="D149">
            <v>-80268.41</v>
          </cell>
          <cell r="E149">
            <v>-1753.15</v>
          </cell>
        </row>
        <row r="150">
          <cell r="B150">
            <v>213030</v>
          </cell>
          <cell r="C150" t="str">
            <v xml:space="preserve"> ADVANCE/UNALLOCATED PMT-EXT    </v>
          </cell>
          <cell r="D150">
            <v>18165234</v>
          </cell>
          <cell r="E150">
            <v>397854.17</v>
          </cell>
        </row>
        <row r="151">
          <cell r="B151">
            <v>213098</v>
          </cell>
          <cell r="C151" t="str">
            <v xml:space="preserve"> PROVISION FOR DOUBTFUL ADVANCE </v>
          </cell>
          <cell r="D151">
            <v>-1996777</v>
          </cell>
          <cell r="E151">
            <v>-44060</v>
          </cell>
        </row>
        <row r="152">
          <cell r="B152">
            <v>213099</v>
          </cell>
          <cell r="C152" t="str">
            <v xml:space="preserve"> AP CONTROL CIPL NON BAAN DIVI. </v>
          </cell>
          <cell r="D152">
            <v>-45081463.740000002</v>
          </cell>
          <cell r="E152">
            <v>-979379.9</v>
          </cell>
        </row>
        <row r="153">
          <cell r="B153">
            <v>215015</v>
          </cell>
          <cell r="C153" t="str">
            <v xml:space="preserve"> AP TRADE I/C: Sri Lanka _ 015  </v>
          </cell>
          <cell r="D153">
            <v>-209957767.13</v>
          </cell>
          <cell r="E153">
            <v>-4469146.2699999996</v>
          </cell>
        </row>
        <row r="154">
          <cell r="B154">
            <v>215016</v>
          </cell>
          <cell r="C154" t="str">
            <v xml:space="preserve"> AP TRADE I/C: USA_016          </v>
          </cell>
          <cell r="D154">
            <v>-2679307139.3000002</v>
          </cell>
          <cell r="E154">
            <v>-57572858.740000002</v>
          </cell>
        </row>
        <row r="155">
          <cell r="B155">
            <v>215017</v>
          </cell>
          <cell r="C155" t="str">
            <v xml:space="preserve"> AP TRADE I/C:International_017 </v>
          </cell>
          <cell r="D155">
            <v>-1063502906.15</v>
          </cell>
          <cell r="E155">
            <v>-22870350.5</v>
          </cell>
        </row>
        <row r="156">
          <cell r="B156">
            <v>215018</v>
          </cell>
          <cell r="C156" t="str">
            <v xml:space="preserve"> AP TRADE I/C: Singapore_018    </v>
          </cell>
          <cell r="D156">
            <v>-391912</v>
          </cell>
          <cell r="E156">
            <v>-8357.9500000000007</v>
          </cell>
        </row>
        <row r="157">
          <cell r="B157">
            <v>215020</v>
          </cell>
          <cell r="C157" t="str">
            <v xml:space="preserve"> AP TRADE I/C: Malaysia_020     </v>
          </cell>
          <cell r="D157">
            <v>-17239306.550000001</v>
          </cell>
          <cell r="E157">
            <v>-353227.41</v>
          </cell>
        </row>
        <row r="158">
          <cell r="B158">
            <v>215022</v>
          </cell>
          <cell r="C158" t="str">
            <v xml:space="preserve"> AP TRADE I/C: CPIPL_022        </v>
          </cell>
          <cell r="D158">
            <v>2147804.2400000002</v>
          </cell>
          <cell r="E158">
            <v>47361.18</v>
          </cell>
        </row>
        <row r="159">
          <cell r="B159">
            <v>215097</v>
          </cell>
          <cell r="C159" t="str">
            <v xml:space="preserve"> SUNDRY INTERCO PAYABLE         </v>
          </cell>
          <cell r="D159">
            <v>-258596257.72999999</v>
          </cell>
          <cell r="E159">
            <v>-5798753.9900000002</v>
          </cell>
        </row>
        <row r="160">
          <cell r="B160">
            <v>215098</v>
          </cell>
          <cell r="C160" t="str">
            <v xml:space="preserve"> AP TRADE AFFL NON ELIMINATING  </v>
          </cell>
          <cell r="D160">
            <v>-1542629.51</v>
          </cell>
          <cell r="E160">
            <v>-34355.980000000003</v>
          </cell>
        </row>
        <row r="161">
          <cell r="B161">
            <v>215099</v>
          </cell>
          <cell r="C161" t="str">
            <v xml:space="preserve"> AP TRADE NON BAAN I/C          </v>
          </cell>
          <cell r="D161">
            <v>7052856.6299999999</v>
          </cell>
          <cell r="E161">
            <v>154558.82999999999</v>
          </cell>
        </row>
        <row r="162">
          <cell r="B162">
            <v>215115</v>
          </cell>
          <cell r="C162" t="str">
            <v xml:space="preserve"> I/C DUE TO: Sri_Lanka_015      </v>
          </cell>
          <cell r="D162">
            <v>-8018355.4299999997</v>
          </cell>
          <cell r="E162">
            <v>-176806.91</v>
          </cell>
        </row>
        <row r="163">
          <cell r="B163">
            <v>215116</v>
          </cell>
          <cell r="C163" t="str">
            <v xml:space="preserve"> I/C DUE TO: USA_016            </v>
          </cell>
          <cell r="D163">
            <v>-210696535.88999999</v>
          </cell>
          <cell r="E163">
            <v>-4609914.22</v>
          </cell>
        </row>
        <row r="164">
          <cell r="B164">
            <v>215117</v>
          </cell>
          <cell r="C164" t="str">
            <v xml:space="preserve"> I/C DUE TO: International_017  </v>
          </cell>
          <cell r="D164">
            <v>-512254603.35000002</v>
          </cell>
          <cell r="E164">
            <v>-11251850.16</v>
          </cell>
        </row>
        <row r="165">
          <cell r="B165">
            <v>215120</v>
          </cell>
          <cell r="C165" t="str">
            <v xml:space="preserve"> I/C DUE TO: Malaysia_020       </v>
          </cell>
          <cell r="D165">
            <v>-8765321.3300000001</v>
          </cell>
          <cell r="E165">
            <v>-192621.44</v>
          </cell>
        </row>
        <row r="166">
          <cell r="B166">
            <v>215122</v>
          </cell>
          <cell r="C166" t="str">
            <v xml:space="preserve"> I/C DUE TO: CPIPL_021          </v>
          </cell>
          <cell r="D166">
            <v>-70450.02</v>
          </cell>
          <cell r="E166">
            <v>-1549.68</v>
          </cell>
        </row>
        <row r="167">
          <cell r="B167">
            <v>215215</v>
          </cell>
          <cell r="C167" t="str">
            <v xml:space="preserve"> I/C GRNI Sri Lanka_015         </v>
          </cell>
          <cell r="D167">
            <v>-556527.09</v>
          </cell>
          <cell r="E167">
            <v>-12278.59</v>
          </cell>
        </row>
        <row r="168">
          <cell r="B168">
            <v>215216</v>
          </cell>
          <cell r="C168" t="str">
            <v xml:space="preserve"> I/C GRNI USA_016               </v>
          </cell>
          <cell r="D168">
            <v>-32970776.949999999</v>
          </cell>
          <cell r="E168">
            <v>-724305.34</v>
          </cell>
        </row>
        <row r="169">
          <cell r="B169">
            <v>215217</v>
          </cell>
          <cell r="C169" t="str">
            <v xml:space="preserve"> I/C GRNI International_017     </v>
          </cell>
          <cell r="D169">
            <v>-5957.25</v>
          </cell>
          <cell r="E169">
            <v>-130</v>
          </cell>
        </row>
        <row r="170">
          <cell r="B170">
            <v>215220</v>
          </cell>
          <cell r="C170" t="str">
            <v xml:space="preserve"> I/C GRNI Malaysia_020          </v>
          </cell>
          <cell r="D170">
            <v>-117812</v>
          </cell>
          <cell r="E170">
            <v>-2579.34</v>
          </cell>
        </row>
        <row r="171">
          <cell r="B171">
            <v>215315</v>
          </cell>
          <cell r="C171" t="str">
            <v xml:space="preserve"> AP Trade I/C: Registered not A </v>
          </cell>
          <cell r="D171">
            <v>16871682.149999999</v>
          </cell>
          <cell r="E171">
            <v>368176.37</v>
          </cell>
        </row>
        <row r="172">
          <cell r="B172">
            <v>215316</v>
          </cell>
          <cell r="C172" t="str">
            <v xml:space="preserve"> AP Trade I/C: Registered not A </v>
          </cell>
          <cell r="D172">
            <v>538766095.07000005</v>
          </cell>
          <cell r="E172">
            <v>11824502.57</v>
          </cell>
        </row>
        <row r="173">
          <cell r="B173">
            <v>215320</v>
          </cell>
          <cell r="C173" t="str">
            <v xml:space="preserve"> AP Trade I/C: Registered not A </v>
          </cell>
          <cell r="D173">
            <v>9509951.3000000007</v>
          </cell>
          <cell r="E173">
            <v>207677.76</v>
          </cell>
        </row>
        <row r="174">
          <cell r="B174">
            <v>215321</v>
          </cell>
          <cell r="C174" t="str">
            <v xml:space="preserve"> AP Trade I/C: Registered not A </v>
          </cell>
          <cell r="D174">
            <v>-496401476.02999997</v>
          </cell>
          <cell r="E174">
            <v>-10887024.83</v>
          </cell>
        </row>
        <row r="175">
          <cell r="B175">
            <v>215322</v>
          </cell>
          <cell r="C175" t="str">
            <v xml:space="preserve"> AP Trade I/C: Registered not A </v>
          </cell>
          <cell r="D175">
            <v>1449574.76</v>
          </cell>
          <cell r="E175">
            <v>31828.43</v>
          </cell>
        </row>
        <row r="176">
          <cell r="B176">
            <v>216500</v>
          </cell>
          <cell r="C176" t="str">
            <v xml:space="preserve"> EMPLOYEE PAYABLES              </v>
          </cell>
          <cell r="D176">
            <v>-52000</v>
          </cell>
          <cell r="E176">
            <v>-1137.1600000000001</v>
          </cell>
        </row>
        <row r="177">
          <cell r="B177">
            <v>217000</v>
          </cell>
          <cell r="C177" t="str">
            <v xml:space="preserve"> ACCRUED PAYROLL                </v>
          </cell>
          <cell r="D177">
            <v>-10443495.93</v>
          </cell>
          <cell r="E177">
            <v>-230453.14</v>
          </cell>
        </row>
        <row r="178">
          <cell r="B178">
            <v>218000</v>
          </cell>
          <cell r="C178" t="str">
            <v xml:space="preserve"> ACCRUED BONUS                  </v>
          </cell>
          <cell r="D178">
            <v>-4290500.5999999996</v>
          </cell>
          <cell r="E178">
            <v>-94676.09</v>
          </cell>
        </row>
        <row r="179">
          <cell r="B179">
            <v>220000</v>
          </cell>
          <cell r="C179" t="str">
            <v xml:space="preserve"> ACCRUED BENEFITS               </v>
          </cell>
          <cell r="D179">
            <v>-1003101</v>
          </cell>
          <cell r="E179">
            <v>-96892.94</v>
          </cell>
        </row>
        <row r="180">
          <cell r="B180">
            <v>220001</v>
          </cell>
          <cell r="C180" t="str">
            <v xml:space="preserve"> ACCRUED VACATION               </v>
          </cell>
          <cell r="D180">
            <v>-9199734.8499999996</v>
          </cell>
          <cell r="E180">
            <v>-203004.52</v>
          </cell>
        </row>
        <row r="181">
          <cell r="B181">
            <v>220005</v>
          </cell>
          <cell r="C181" t="str">
            <v xml:space="preserve"> ACCRUED UNCLAIMED              </v>
          </cell>
          <cell r="D181">
            <v>-1874252.15</v>
          </cell>
          <cell r="E181">
            <v>-41338.74</v>
          </cell>
        </row>
        <row r="182">
          <cell r="B182">
            <v>220007</v>
          </cell>
          <cell r="C182" t="str">
            <v xml:space="preserve"> EMPLOYEE CON. TO EPF           </v>
          </cell>
          <cell r="D182">
            <v>-699468.6</v>
          </cell>
          <cell r="E182">
            <v>-15426.43</v>
          </cell>
        </row>
        <row r="183">
          <cell r="B183">
            <v>220008</v>
          </cell>
          <cell r="C183" t="str">
            <v xml:space="preserve"> EMPLOYEE CONT. TO ESIC         </v>
          </cell>
          <cell r="D183">
            <v>-35047.81</v>
          </cell>
          <cell r="E183">
            <v>-773.62</v>
          </cell>
        </row>
        <row r="184">
          <cell r="B184">
            <v>220009</v>
          </cell>
          <cell r="C184" t="str">
            <v xml:space="preserve"> EMPLOYEE CONT. TO LWF          </v>
          </cell>
          <cell r="D184">
            <v>-1737.75</v>
          </cell>
          <cell r="E184">
            <v>-38.44</v>
          </cell>
        </row>
        <row r="185">
          <cell r="B185">
            <v>220010</v>
          </cell>
          <cell r="C185" t="str">
            <v xml:space="preserve"> EMPLOYEE CONT TO PRFOESSION TX </v>
          </cell>
          <cell r="D185">
            <v>-211630</v>
          </cell>
          <cell r="E185">
            <v>-4652.55</v>
          </cell>
        </row>
        <row r="186">
          <cell r="B186">
            <v>220013</v>
          </cell>
          <cell r="C186" t="str">
            <v xml:space="preserve"> UNCLAIMED CONVEYANCE           </v>
          </cell>
          <cell r="D186">
            <v>10930</v>
          </cell>
          <cell r="E186">
            <v>240.51</v>
          </cell>
        </row>
        <row r="187">
          <cell r="B187">
            <v>220014</v>
          </cell>
          <cell r="C187" t="str">
            <v xml:space="preserve"> CAR INSTALLMENT RECOVERY A/C   </v>
          </cell>
          <cell r="D187">
            <v>-401237</v>
          </cell>
          <cell r="E187">
            <v>-8849.11</v>
          </cell>
        </row>
        <row r="188">
          <cell r="B188">
            <v>222000</v>
          </cell>
          <cell r="C188" t="str">
            <v xml:space="preserve"> SALES/VAT TAXES PAYABLE        </v>
          </cell>
          <cell r="D188">
            <v>-13698.62</v>
          </cell>
          <cell r="E188">
            <v>-301.44</v>
          </cell>
        </row>
        <row r="189">
          <cell r="B189">
            <v>223001</v>
          </cell>
          <cell r="C189" t="str">
            <v xml:space="preserve"> CONTRACTORS STATUT. DUE PAYABL </v>
          </cell>
          <cell r="D189">
            <v>-3016814.19</v>
          </cell>
          <cell r="E189">
            <v>-66723.88</v>
          </cell>
        </row>
        <row r="190">
          <cell r="B190">
            <v>227000</v>
          </cell>
          <cell r="C190" t="str">
            <v xml:space="preserve"> INTEREST ACCRUED AND DUE       </v>
          </cell>
          <cell r="D190">
            <v>-10891856.710000001</v>
          </cell>
          <cell r="E190">
            <v>-234440</v>
          </cell>
        </row>
        <row r="191">
          <cell r="B191">
            <v>227001</v>
          </cell>
          <cell r="C191" t="str">
            <v xml:space="preserve"> INTEREST ACCRUED BUT NOT DUE   </v>
          </cell>
          <cell r="D191">
            <v>-5053689.26</v>
          </cell>
          <cell r="E191">
            <v>-110326.83</v>
          </cell>
        </row>
        <row r="192">
          <cell r="B192">
            <v>228000</v>
          </cell>
          <cell r="C192" t="str">
            <v xml:space="preserve"> ACCRUED LEGAL                  </v>
          </cell>
          <cell r="D192">
            <v>-188900</v>
          </cell>
          <cell r="E192">
            <v>-4122.21</v>
          </cell>
        </row>
        <row r="193">
          <cell r="B193">
            <v>230000</v>
          </cell>
          <cell r="C193" t="str">
            <v xml:space="preserve"> OTHER ACCRUED LIABILITIES      </v>
          </cell>
          <cell r="D193">
            <v>-35795544.049999997</v>
          </cell>
          <cell r="E193">
            <v>-787470.98</v>
          </cell>
        </row>
        <row r="194">
          <cell r="B194">
            <v>230002</v>
          </cell>
          <cell r="C194" t="str">
            <v xml:space="preserve"> WITHHOLDING TAX - EXTERNAL     </v>
          </cell>
          <cell r="D194">
            <v>-312221.42</v>
          </cell>
          <cell r="E194">
            <v>-6918.79</v>
          </cell>
        </row>
        <row r="195">
          <cell r="B195">
            <v>230020</v>
          </cell>
          <cell r="C195" t="str">
            <v xml:space="preserve"> ACCRUALS - WATER               </v>
          </cell>
          <cell r="D195">
            <v>-1057996</v>
          </cell>
          <cell r="E195">
            <v>-23321.19</v>
          </cell>
        </row>
        <row r="196">
          <cell r="B196">
            <v>230021</v>
          </cell>
          <cell r="C196" t="str">
            <v xml:space="preserve"> ACCRUALS - ELECTRICITY         </v>
          </cell>
          <cell r="D196">
            <v>-11825701.75</v>
          </cell>
          <cell r="E196">
            <v>-260870.18</v>
          </cell>
        </row>
        <row r="197">
          <cell r="B197">
            <v>230023</v>
          </cell>
          <cell r="C197" t="str">
            <v xml:space="preserve"> ACCRUALS - TELEPHONES          </v>
          </cell>
          <cell r="D197">
            <v>-304937.34999999998</v>
          </cell>
          <cell r="E197">
            <v>-6691.2</v>
          </cell>
        </row>
        <row r="198">
          <cell r="B198">
            <v>230024</v>
          </cell>
          <cell r="C198" t="str">
            <v xml:space="preserve"> ACCRUALS - CANTEEN,BEVERAGES   </v>
          </cell>
          <cell r="D198">
            <v>-714508.15</v>
          </cell>
          <cell r="E198">
            <v>-15524.54</v>
          </cell>
        </row>
        <row r="199">
          <cell r="B199">
            <v>230025</v>
          </cell>
          <cell r="C199" t="str">
            <v xml:space="preserve"> ACCRUALS - SUBCON WORKERS      </v>
          </cell>
          <cell r="D199">
            <v>0</v>
          </cell>
          <cell r="E199">
            <v>0</v>
          </cell>
        </row>
        <row r="200">
          <cell r="B200">
            <v>230027</v>
          </cell>
          <cell r="C200" t="str">
            <v xml:space="preserve"> ACCRUALS - LEASED &amp; RENTAL     </v>
          </cell>
          <cell r="D200">
            <v>-11993996</v>
          </cell>
          <cell r="E200">
            <v>-264505.18</v>
          </cell>
        </row>
        <row r="201">
          <cell r="B201">
            <v>230032</v>
          </cell>
          <cell r="C201" t="str">
            <v xml:space="preserve"> ACCRUALS - CONSULTANCY FEE     </v>
          </cell>
          <cell r="D201">
            <v>0</v>
          </cell>
          <cell r="E201">
            <v>0</v>
          </cell>
        </row>
        <row r="202">
          <cell r="B202">
            <v>230035</v>
          </cell>
          <cell r="C202" t="str">
            <v xml:space="preserve"> ACCRUALS - OFFICE SUPPLIES     </v>
          </cell>
          <cell r="D202">
            <v>-62143</v>
          </cell>
          <cell r="E202">
            <v>-1356.09</v>
          </cell>
        </row>
        <row r="203">
          <cell r="B203">
            <v>230036</v>
          </cell>
          <cell r="C203" t="str">
            <v xml:space="preserve"> ACCRUALS - MEDICAL             </v>
          </cell>
          <cell r="D203">
            <v>-704469</v>
          </cell>
          <cell r="E203">
            <v>-15403.1</v>
          </cell>
        </row>
        <row r="204">
          <cell r="B204">
            <v>230039</v>
          </cell>
          <cell r="C204" t="str">
            <v xml:space="preserve"> ACCRUALS - STAFF WELFARE       </v>
          </cell>
          <cell r="D204">
            <v>-608026</v>
          </cell>
          <cell r="E204">
            <v>-13339.63</v>
          </cell>
        </row>
        <row r="205">
          <cell r="B205">
            <v>230041</v>
          </cell>
          <cell r="C205" t="str">
            <v xml:space="preserve"> ACCRUALS - FREIGHT IN          </v>
          </cell>
          <cell r="D205">
            <v>-1747427</v>
          </cell>
          <cell r="E205">
            <v>-38132.61</v>
          </cell>
        </row>
        <row r="206">
          <cell r="B206">
            <v>230042</v>
          </cell>
          <cell r="C206" t="str">
            <v xml:space="preserve"> ACCRUALS - TRAVELING           </v>
          </cell>
          <cell r="D206">
            <v>-1205335.45</v>
          </cell>
          <cell r="E206">
            <v>-26325.07</v>
          </cell>
        </row>
        <row r="207">
          <cell r="B207">
            <v>230044</v>
          </cell>
          <cell r="C207" t="str">
            <v xml:space="preserve"> ACCRUALS - TRANSPORTATION      </v>
          </cell>
          <cell r="D207">
            <v>-3030000</v>
          </cell>
          <cell r="E207">
            <v>-66121.11</v>
          </cell>
        </row>
        <row r="208">
          <cell r="B208">
            <v>230045</v>
          </cell>
          <cell r="C208" t="str">
            <v xml:space="preserve"> ACCRUALS - FREIGHT OUT         </v>
          </cell>
          <cell r="D208">
            <v>0</v>
          </cell>
          <cell r="E208">
            <v>0</v>
          </cell>
        </row>
        <row r="209">
          <cell r="B209">
            <v>230061</v>
          </cell>
          <cell r="C209" t="str">
            <v xml:space="preserve"> PROVISION FOR DIVIDEND         </v>
          </cell>
          <cell r="D209">
            <v>-21500000</v>
          </cell>
          <cell r="E209">
            <v>-448840</v>
          </cell>
        </row>
        <row r="210">
          <cell r="B210">
            <v>230092</v>
          </cell>
          <cell r="C210" t="str">
            <v xml:space="preserve"> WITHHOLDING TAXES SALARY       </v>
          </cell>
          <cell r="D210">
            <v>-968324</v>
          </cell>
          <cell r="E210">
            <v>-21350.07</v>
          </cell>
        </row>
        <row r="211">
          <cell r="B211">
            <v>248100</v>
          </cell>
          <cell r="C211" t="str">
            <v xml:space="preserve"> DEPOSITS RECEIVED              </v>
          </cell>
          <cell r="D211">
            <v>-20000</v>
          </cell>
          <cell r="E211">
            <v>-441.7</v>
          </cell>
        </row>
        <row r="212">
          <cell r="B212">
            <v>248201</v>
          </cell>
          <cell r="C212" t="str">
            <v xml:space="preserve"> WITHOLDING TAXES               </v>
          </cell>
          <cell r="D212">
            <v>0</v>
          </cell>
          <cell r="E212">
            <v>0</v>
          </cell>
        </row>
        <row r="213">
          <cell r="B213">
            <v>250008</v>
          </cell>
          <cell r="C213" t="str">
            <v xml:space="preserve"> I.C.I.C.I TERM LOAN            </v>
          </cell>
          <cell r="D213">
            <v>-33336041.329999998</v>
          </cell>
          <cell r="E213">
            <v>-738272.03</v>
          </cell>
        </row>
        <row r="214">
          <cell r="B214">
            <v>250009</v>
          </cell>
          <cell r="C214" t="str">
            <v xml:space="preserve"> I.C.I.C.I CAR LOAN A/C         </v>
          </cell>
          <cell r="D214">
            <v>-6603270.0199999996</v>
          </cell>
          <cell r="E214">
            <v>-145599.26</v>
          </cell>
        </row>
        <row r="215">
          <cell r="B215">
            <v>250010</v>
          </cell>
          <cell r="C215" t="str">
            <v xml:space="preserve"> IDBI TERM LOAN A/C             </v>
          </cell>
          <cell r="D215">
            <v>0</v>
          </cell>
          <cell r="E215">
            <v>-0.2</v>
          </cell>
        </row>
        <row r="216">
          <cell r="B216">
            <v>250096</v>
          </cell>
          <cell r="C216" t="str">
            <v xml:space="preserve"> LT LOAN AFFILI. NON ELIMINATIN </v>
          </cell>
          <cell r="D216">
            <v>-149482946</v>
          </cell>
          <cell r="E216">
            <v>-3214687.01</v>
          </cell>
        </row>
        <row r="217">
          <cell r="B217">
            <v>250097</v>
          </cell>
          <cell r="C217" t="str">
            <v xml:space="preserve"> LT LOAN AFFILI. ELIMINATING    </v>
          </cell>
          <cell r="D217">
            <v>-500000</v>
          </cell>
          <cell r="E217">
            <v>-11032.41</v>
          </cell>
        </row>
        <row r="218">
          <cell r="B218">
            <v>270000</v>
          </cell>
          <cell r="C218" t="str">
            <v xml:space="preserve"> MINORITY INTEREST              </v>
          </cell>
          <cell r="D218">
            <v>-325000000</v>
          </cell>
          <cell r="E218">
            <v>-7282441.0499999998</v>
          </cell>
        </row>
        <row r="219">
          <cell r="B219">
            <v>280000</v>
          </cell>
          <cell r="C219" t="str">
            <v xml:space="preserve"> COMMON STOCK                   </v>
          </cell>
          <cell r="D219">
            <v>-299522000</v>
          </cell>
          <cell r="E219">
            <v>-6223820.96</v>
          </cell>
        </row>
        <row r="220">
          <cell r="B220">
            <v>281000</v>
          </cell>
          <cell r="C220" t="str">
            <v xml:space="preserve"> PREFERRED STOCK                </v>
          </cell>
          <cell r="D220">
            <v>0</v>
          </cell>
          <cell r="E220">
            <v>0</v>
          </cell>
        </row>
        <row r="221">
          <cell r="B221">
            <v>291000</v>
          </cell>
          <cell r="C221" t="str">
            <v xml:space="preserve"> CAPITAL RESERVE                </v>
          </cell>
          <cell r="D221">
            <v>-327000</v>
          </cell>
          <cell r="E221">
            <v>-6975</v>
          </cell>
        </row>
        <row r="222">
          <cell r="B222">
            <v>292000</v>
          </cell>
          <cell r="C222" t="str">
            <v xml:space="preserve"> RETAINED EARNINGS PRIOR        </v>
          </cell>
          <cell r="D222">
            <v>-537768413.11000001</v>
          </cell>
          <cell r="E222">
            <v>-6137076.1100000003</v>
          </cell>
        </row>
        <row r="223">
          <cell r="B223">
            <v>298000</v>
          </cell>
          <cell r="C223" t="str">
            <v xml:space="preserve"> TRANS RESERV BS TRANS TO USD   </v>
          </cell>
          <cell r="D223">
            <v>-0.31</v>
          </cell>
          <cell r="E223">
            <v>0</v>
          </cell>
        </row>
        <row r="224">
          <cell r="B224">
            <v>299001</v>
          </cell>
          <cell r="C224" t="str">
            <v xml:space="preserve"> FISCAL PERIOD - CHANGE ORI     </v>
          </cell>
          <cell r="D224">
            <v>-2087962.51</v>
          </cell>
          <cell r="E224">
            <v>-45563.83</v>
          </cell>
        </row>
        <row r="225">
          <cell r="B225">
            <v>300000</v>
          </cell>
          <cell r="C225" t="str">
            <v xml:space="preserve"> GROSS SALES - EXTERNAL.        </v>
          </cell>
          <cell r="D225">
            <v>0</v>
          </cell>
          <cell r="E225">
            <v>0</v>
          </cell>
        </row>
        <row r="226">
          <cell r="B226">
            <v>300900</v>
          </cell>
          <cell r="C226" t="str">
            <v xml:space="preserve"> Manual Sales Invoices-External </v>
          </cell>
          <cell r="D226">
            <v>-8907247.5</v>
          </cell>
          <cell r="E226">
            <v>-195181.52</v>
          </cell>
        </row>
        <row r="227">
          <cell r="B227">
            <v>300999</v>
          </cell>
          <cell r="C227" t="str">
            <v xml:space="preserve"> EXTERN SALES CIPL NON BAAN DIV </v>
          </cell>
          <cell r="D227">
            <v>-2447286</v>
          </cell>
          <cell r="E227">
            <v>-53134.8</v>
          </cell>
        </row>
        <row r="228">
          <cell r="B228">
            <v>302000</v>
          </cell>
          <cell r="C228" t="str">
            <v xml:space="preserve"> DISCOUNT TAKEN EXTERNAL        </v>
          </cell>
          <cell r="D228">
            <v>0</v>
          </cell>
          <cell r="E228">
            <v>0</v>
          </cell>
        </row>
        <row r="229">
          <cell r="B229">
            <v>350015</v>
          </cell>
          <cell r="C229" t="str">
            <v xml:space="preserve"> I/C Sales Sri Lanka_015        </v>
          </cell>
          <cell r="D229">
            <v>-27826502.949999999</v>
          </cell>
          <cell r="E229">
            <v>-610472.23</v>
          </cell>
        </row>
        <row r="230">
          <cell r="B230">
            <v>350016</v>
          </cell>
          <cell r="C230" t="str">
            <v xml:space="preserve"> I/C Sales USA_016              </v>
          </cell>
          <cell r="D230">
            <v>-1387160211.6900001</v>
          </cell>
          <cell r="E230">
            <v>-30415865.289999999</v>
          </cell>
        </row>
        <row r="231">
          <cell r="B231">
            <v>350017</v>
          </cell>
          <cell r="C231" t="str">
            <v xml:space="preserve"> I/C Sales International_017    </v>
          </cell>
          <cell r="D231">
            <v>-62339976.880000003</v>
          </cell>
          <cell r="E231">
            <v>-1368055.97</v>
          </cell>
        </row>
        <row r="232">
          <cell r="B232">
            <v>350018</v>
          </cell>
          <cell r="C232" t="str">
            <v xml:space="preserve"> I/C Sales Singapore_018        </v>
          </cell>
          <cell r="D232">
            <v>0.19</v>
          </cell>
          <cell r="E232">
            <v>0</v>
          </cell>
        </row>
        <row r="233">
          <cell r="B233">
            <v>350019</v>
          </cell>
          <cell r="C233" t="str">
            <v xml:space="preserve"> I/C Sales Europe_019           </v>
          </cell>
          <cell r="D233">
            <v>0.1</v>
          </cell>
          <cell r="E233">
            <v>0</v>
          </cell>
        </row>
        <row r="234">
          <cell r="B234">
            <v>350099</v>
          </cell>
          <cell r="C234" t="str">
            <v xml:space="preserve"> I/C SALES NON BAAN CIPL DIV    </v>
          </cell>
          <cell r="D234">
            <v>-73991758</v>
          </cell>
          <cell r="E234">
            <v>-1601190</v>
          </cell>
        </row>
        <row r="235">
          <cell r="B235">
            <v>350115</v>
          </cell>
          <cell r="C235" t="str">
            <v xml:space="preserve"> I/C Sales Sri Lanka_015 Manual </v>
          </cell>
          <cell r="D235">
            <v>-218821740</v>
          </cell>
          <cell r="E235">
            <v>-4735941.03</v>
          </cell>
        </row>
        <row r="236">
          <cell r="B236">
            <v>350116</v>
          </cell>
          <cell r="C236" t="str">
            <v xml:space="preserve"> I/C Sales USA_016 Manual       </v>
          </cell>
          <cell r="D236">
            <v>-3412172937.0100002</v>
          </cell>
          <cell r="E236">
            <v>-73814811.310000002</v>
          </cell>
        </row>
        <row r="237">
          <cell r="B237">
            <v>350117</v>
          </cell>
          <cell r="C237" t="str">
            <v xml:space="preserve"> I/C Sales internati_017 Manual </v>
          </cell>
          <cell r="D237">
            <v>-151754575.66999999</v>
          </cell>
          <cell r="E237">
            <v>-3224848.05</v>
          </cell>
        </row>
        <row r="238">
          <cell r="B238">
            <v>350118</v>
          </cell>
          <cell r="C238" t="str">
            <v xml:space="preserve"> I/C Sales Singapore_018 Manual </v>
          </cell>
          <cell r="D238">
            <v>0</v>
          </cell>
          <cell r="E238">
            <v>0</v>
          </cell>
        </row>
        <row r="239">
          <cell r="B239">
            <v>350119</v>
          </cell>
          <cell r="C239" t="str">
            <v xml:space="preserve"> I/C Sales Europe_019 Manual    </v>
          </cell>
          <cell r="D239">
            <v>-1215532.26</v>
          </cell>
          <cell r="E239">
            <v>-26840.55</v>
          </cell>
        </row>
        <row r="240">
          <cell r="B240">
            <v>400015</v>
          </cell>
          <cell r="C240" t="str">
            <v xml:space="preserve"> I/C MATL. COGS SRILANKA_015    </v>
          </cell>
          <cell r="D240">
            <v>222657290.66999999</v>
          </cell>
          <cell r="E240">
            <v>4768788.2300000004</v>
          </cell>
        </row>
        <row r="241">
          <cell r="B241">
            <v>400016</v>
          </cell>
          <cell r="C241" t="str">
            <v xml:space="preserve"> I/C MATL. COGS USA_016         </v>
          </cell>
          <cell r="D241">
            <v>4344869743.3999996</v>
          </cell>
          <cell r="E241">
            <v>93470766.519999996</v>
          </cell>
        </row>
        <row r="242">
          <cell r="B242">
            <v>400017</v>
          </cell>
          <cell r="C242" t="str">
            <v xml:space="preserve"> I/C MATL. COGS INTERNATION_017 </v>
          </cell>
          <cell r="D242">
            <v>197019073.72999999</v>
          </cell>
          <cell r="E242">
            <v>4236168.0599999996</v>
          </cell>
        </row>
        <row r="243">
          <cell r="B243">
            <v>400018</v>
          </cell>
          <cell r="C243" t="str">
            <v xml:space="preserve"> I/C MATL. COGS SINGAPORE_018   </v>
          </cell>
          <cell r="D243">
            <v>61033.54</v>
          </cell>
          <cell r="E243">
            <v>0</v>
          </cell>
        </row>
        <row r="244">
          <cell r="B244">
            <v>400019</v>
          </cell>
          <cell r="C244" t="str">
            <v xml:space="preserve"> I/C MATL. COGS UK_019          </v>
          </cell>
          <cell r="D244">
            <v>614947.69999999995</v>
          </cell>
          <cell r="E244">
            <v>13424.77</v>
          </cell>
        </row>
        <row r="245">
          <cell r="B245">
            <v>400097</v>
          </cell>
          <cell r="C245" t="str">
            <v xml:space="preserve"> COGS FOR I/C SALES NON BAAN DI </v>
          </cell>
          <cell r="D245">
            <v>69296431.920000002</v>
          </cell>
          <cell r="E245">
            <v>1480919.92</v>
          </cell>
        </row>
        <row r="246">
          <cell r="B246">
            <v>400098</v>
          </cell>
          <cell r="C246" t="str">
            <v xml:space="preserve"> COGS FOR HISTORICAL LOAD       </v>
          </cell>
          <cell r="D246">
            <v>-0.72</v>
          </cell>
          <cell r="E246">
            <v>0</v>
          </cell>
        </row>
        <row r="247">
          <cell r="B247">
            <v>400100</v>
          </cell>
          <cell r="C247" t="str">
            <v xml:space="preserve"> COGS FOR EXTERNAL SALES @ STD  </v>
          </cell>
          <cell r="D247">
            <v>735482</v>
          </cell>
          <cell r="E247">
            <v>15808</v>
          </cell>
        </row>
        <row r="248">
          <cell r="B248">
            <v>400199</v>
          </cell>
          <cell r="C248" t="str">
            <v xml:space="preserve"> COGSFOR EXT SALES NON BAAN DIV </v>
          </cell>
          <cell r="D248">
            <v>8806234.9000000004</v>
          </cell>
          <cell r="E248">
            <v>191148.09</v>
          </cell>
        </row>
        <row r="249">
          <cell r="B249">
            <v>400200</v>
          </cell>
          <cell r="C249" t="str">
            <v xml:space="preserve"> Manufacturing Operating Suppli </v>
          </cell>
          <cell r="D249">
            <v>291494.44</v>
          </cell>
          <cell r="E249">
            <v>6389.6</v>
          </cell>
        </row>
        <row r="250">
          <cell r="B250">
            <v>400201</v>
          </cell>
          <cell r="C250" t="str">
            <v xml:space="preserve"> NRE/Tooling Recoverable        </v>
          </cell>
          <cell r="D250">
            <v>358620.24</v>
          </cell>
          <cell r="E250">
            <v>7839.21</v>
          </cell>
        </row>
        <row r="251">
          <cell r="B251">
            <v>400202</v>
          </cell>
          <cell r="C251" t="str">
            <v xml:space="preserve"> NRE/Tooling Non-Recoverable    </v>
          </cell>
          <cell r="D251">
            <v>15346393.6</v>
          </cell>
          <cell r="E251">
            <v>336801.41</v>
          </cell>
        </row>
        <row r="252">
          <cell r="B252">
            <v>400204</v>
          </cell>
          <cell r="C252" t="str">
            <v xml:space="preserve"> Direct Expensed Material Cost  </v>
          </cell>
          <cell r="D252">
            <v>30602.52</v>
          </cell>
          <cell r="E252">
            <v>648.57000000000005</v>
          </cell>
        </row>
        <row r="253">
          <cell r="B253">
            <v>400300</v>
          </cell>
          <cell r="C253" t="str">
            <v xml:space="preserve"> INVENTORY ADJUSTMENTS - Non PI </v>
          </cell>
          <cell r="D253">
            <v>0</v>
          </cell>
          <cell r="E253">
            <v>0</v>
          </cell>
        </row>
        <row r="254">
          <cell r="B254">
            <v>400401</v>
          </cell>
          <cell r="C254" t="str">
            <v xml:space="preserve"> INVENTORY REVALUATIONS ECO Rel </v>
          </cell>
          <cell r="D254">
            <v>0</v>
          </cell>
          <cell r="E254">
            <v>0</v>
          </cell>
        </row>
        <row r="255">
          <cell r="B255">
            <v>400600</v>
          </cell>
          <cell r="C255" t="str">
            <v xml:space="preserve"> FREIGHT IN                     </v>
          </cell>
          <cell r="D255">
            <v>5493611.0800000001</v>
          </cell>
          <cell r="E255">
            <v>120295.26</v>
          </cell>
        </row>
        <row r="256">
          <cell r="B256">
            <v>400601</v>
          </cell>
          <cell r="C256" t="str">
            <v xml:space="preserve"> CLG. &amp; FREIGHT FWD CHGS IMPORT </v>
          </cell>
          <cell r="D256">
            <v>19154704.379999999</v>
          </cell>
          <cell r="E256">
            <v>417001.85</v>
          </cell>
        </row>
        <row r="257">
          <cell r="B257">
            <v>400800</v>
          </cell>
          <cell r="C257" t="str">
            <v xml:space="preserve"> FREIGHT OUT                    </v>
          </cell>
          <cell r="D257">
            <v>4130882.68</v>
          </cell>
          <cell r="E257">
            <v>90203.53</v>
          </cell>
        </row>
        <row r="258">
          <cell r="B258">
            <v>400801</v>
          </cell>
          <cell r="C258" t="str">
            <v xml:space="preserve"> CLG. &amp; FREIGHT FWD. EXPORT     </v>
          </cell>
          <cell r="D258">
            <v>3029572</v>
          </cell>
          <cell r="E258">
            <v>65869.179999999993</v>
          </cell>
        </row>
        <row r="259">
          <cell r="B259">
            <v>400900</v>
          </cell>
          <cell r="C259" t="str">
            <v xml:space="preserve"> FREIGHT RECOVERY               </v>
          </cell>
          <cell r="D259">
            <v>-68789.56</v>
          </cell>
          <cell r="E259">
            <v>-1508.71</v>
          </cell>
        </row>
        <row r="260">
          <cell r="B260">
            <v>401802</v>
          </cell>
          <cell r="C260" t="str">
            <v xml:space="preserve"> INVOICE PRICE VAR - Integratio </v>
          </cell>
          <cell r="D260">
            <v>-384645.95</v>
          </cell>
          <cell r="E260">
            <v>-8704.2199999999993</v>
          </cell>
        </row>
        <row r="261">
          <cell r="B261">
            <v>405000</v>
          </cell>
          <cell r="C261" t="str">
            <v xml:space="preserve"> PACKING MATERIAL               </v>
          </cell>
          <cell r="D261">
            <v>45305</v>
          </cell>
          <cell r="E261">
            <v>999.56</v>
          </cell>
        </row>
        <row r="262">
          <cell r="B262">
            <v>405100</v>
          </cell>
          <cell r="C262" t="str">
            <v xml:space="preserve"> CUSTOM DUTIES                  </v>
          </cell>
          <cell r="D262">
            <v>455849</v>
          </cell>
          <cell r="E262">
            <v>9908.35</v>
          </cell>
        </row>
        <row r="263">
          <cell r="B263">
            <v>405101</v>
          </cell>
          <cell r="C263" t="str">
            <v xml:space="preserve"> CST/BST/PT CLAIM RECEIVED      </v>
          </cell>
          <cell r="D263">
            <v>-7147</v>
          </cell>
          <cell r="E263">
            <v>-155.16999999999999</v>
          </cell>
        </row>
        <row r="264">
          <cell r="B264">
            <v>405102</v>
          </cell>
          <cell r="C264" t="str">
            <v xml:space="preserve"> EXCISE DUTY PAID               </v>
          </cell>
          <cell r="D264">
            <v>534783</v>
          </cell>
          <cell r="E264">
            <v>11610.71</v>
          </cell>
        </row>
        <row r="265">
          <cell r="B265">
            <v>405103</v>
          </cell>
          <cell r="C265" t="str">
            <v xml:space="preserve"> PURCHASE TAX PAID              </v>
          </cell>
          <cell r="D265">
            <v>25499.98</v>
          </cell>
          <cell r="E265">
            <v>557.47</v>
          </cell>
        </row>
        <row r="266">
          <cell r="B266">
            <v>405104</v>
          </cell>
          <cell r="C266" t="str">
            <v xml:space="preserve"> OCTOROI / OTHER TAXES          </v>
          </cell>
          <cell r="D266">
            <v>355539</v>
          </cell>
          <cell r="E266">
            <v>7740.54</v>
          </cell>
        </row>
        <row r="267">
          <cell r="B267">
            <v>405105</v>
          </cell>
          <cell r="C267" t="str">
            <v xml:space="preserve"> CUSTOMS DUTY RECOVERED         </v>
          </cell>
          <cell r="D267">
            <v>0</v>
          </cell>
          <cell r="E267">
            <v>0</v>
          </cell>
        </row>
        <row r="268">
          <cell r="B268">
            <v>405106</v>
          </cell>
          <cell r="C268" t="str">
            <v xml:space="preserve"> EXCISDE DUTY RECOVERED         </v>
          </cell>
          <cell r="D268">
            <v>-533422</v>
          </cell>
          <cell r="E268">
            <v>-11581.01</v>
          </cell>
        </row>
        <row r="269">
          <cell r="B269">
            <v>407002</v>
          </cell>
          <cell r="C269" t="str">
            <v xml:space="preserve"> PRODUCTION VARIANCES-PRICE     </v>
          </cell>
          <cell r="D269">
            <v>-1392108.34</v>
          </cell>
          <cell r="E269">
            <v>-30751.24</v>
          </cell>
        </row>
        <row r="270">
          <cell r="B270">
            <v>407003</v>
          </cell>
          <cell r="C270" t="str">
            <v xml:space="preserve"> PRODUCTION VARIANCES- PLANNING </v>
          </cell>
          <cell r="D270">
            <v>-2547196.2200000002</v>
          </cell>
          <cell r="E270">
            <v>-56173.23</v>
          </cell>
        </row>
        <row r="271">
          <cell r="B271">
            <v>407004</v>
          </cell>
          <cell r="C271" t="str">
            <v xml:space="preserve"> EFFICIENCY VARIANCES           </v>
          </cell>
          <cell r="D271">
            <v>5462477.6699999999</v>
          </cell>
          <cell r="E271">
            <v>119801.43</v>
          </cell>
        </row>
        <row r="272">
          <cell r="B272">
            <v>450100</v>
          </cell>
          <cell r="C272" t="str">
            <v xml:space="preserve"> DIRECT LABOR WAGES             </v>
          </cell>
          <cell r="D272">
            <v>89781813.340000004</v>
          </cell>
          <cell r="E272">
            <v>1953395.36</v>
          </cell>
        </row>
        <row r="273">
          <cell r="B273">
            <v>450101</v>
          </cell>
          <cell r="C273" t="str">
            <v xml:space="preserve"> DIRECT LABOR WAGES-OTHER SERV  </v>
          </cell>
          <cell r="D273">
            <v>7462422.3600000003</v>
          </cell>
          <cell r="E273">
            <v>162325.46</v>
          </cell>
        </row>
        <row r="274">
          <cell r="B274">
            <v>450300</v>
          </cell>
          <cell r="C274" t="str">
            <v xml:space="preserve"> DIRECT LABOR BENEFITS          </v>
          </cell>
          <cell r="D274">
            <v>165401</v>
          </cell>
          <cell r="E274">
            <v>3594.04</v>
          </cell>
        </row>
        <row r="275">
          <cell r="B275">
            <v>450308</v>
          </cell>
          <cell r="C275" t="str">
            <v xml:space="preserve"> DIRECT LABOR TRANSPORTION      </v>
          </cell>
          <cell r="D275">
            <v>6768179.5999999996</v>
          </cell>
          <cell r="E275">
            <v>147174.56</v>
          </cell>
        </row>
        <row r="276">
          <cell r="B276">
            <v>470200</v>
          </cell>
          <cell r="C276" t="str">
            <v xml:space="preserve"> OTHER COST REWORK              </v>
          </cell>
          <cell r="D276">
            <v>704904.89</v>
          </cell>
          <cell r="E276">
            <v>15431.16</v>
          </cell>
        </row>
        <row r="277">
          <cell r="B277">
            <v>500000</v>
          </cell>
          <cell r="C277" t="str">
            <v xml:space="preserve"> IND SALARIES &amp; WAGES           </v>
          </cell>
          <cell r="D277">
            <v>65656515.950000003</v>
          </cell>
          <cell r="E277">
            <v>1428360.11</v>
          </cell>
        </row>
        <row r="278">
          <cell r="B278">
            <v>500100</v>
          </cell>
          <cell r="C278" t="str">
            <v xml:space="preserve">   INDIRECT BONUSES             </v>
          </cell>
          <cell r="D278">
            <v>2887539.41</v>
          </cell>
          <cell r="E278">
            <v>62548.959999999999</v>
          </cell>
        </row>
        <row r="279">
          <cell r="B279">
            <v>500200</v>
          </cell>
          <cell r="C279" t="str">
            <v xml:space="preserve"> IND EMPLOYEE BENEFITS          </v>
          </cell>
          <cell r="D279">
            <v>5384058.1500000004</v>
          </cell>
          <cell r="E279">
            <v>117141.17</v>
          </cell>
        </row>
        <row r="280">
          <cell r="B280">
            <v>500201</v>
          </cell>
          <cell r="C280" t="str">
            <v xml:space="preserve"> IND EMPLOYEE HRA               </v>
          </cell>
          <cell r="D280">
            <v>627346</v>
          </cell>
          <cell r="E280">
            <v>13650.79</v>
          </cell>
        </row>
        <row r="281">
          <cell r="B281">
            <v>500202</v>
          </cell>
          <cell r="C281" t="str">
            <v xml:space="preserve"> INDIRECT EMP. CO. CONTRI TO PF </v>
          </cell>
          <cell r="D281">
            <v>7921729.1500000004</v>
          </cell>
          <cell r="E281">
            <v>172190.2</v>
          </cell>
        </row>
        <row r="282">
          <cell r="B282">
            <v>500207</v>
          </cell>
          <cell r="C282" t="str">
            <v xml:space="preserve"> MEDICAL                        </v>
          </cell>
          <cell r="D282">
            <v>1885250.4</v>
          </cell>
          <cell r="E282">
            <v>40932.93</v>
          </cell>
        </row>
        <row r="283">
          <cell r="B283">
            <v>500209</v>
          </cell>
          <cell r="C283" t="str">
            <v xml:space="preserve"> INDIRECT - SERVICE AWARD       </v>
          </cell>
          <cell r="D283">
            <v>1174002</v>
          </cell>
          <cell r="E283">
            <v>25486.22</v>
          </cell>
        </row>
        <row r="284">
          <cell r="B284">
            <v>500210</v>
          </cell>
          <cell r="C284" t="str">
            <v xml:space="preserve"> GRATUTIY/MEDICLAIM/OTHER BENEF </v>
          </cell>
          <cell r="D284">
            <v>2393380.34</v>
          </cell>
          <cell r="E284">
            <v>51992.94</v>
          </cell>
        </row>
        <row r="285">
          <cell r="B285">
            <v>500211</v>
          </cell>
          <cell r="C285" t="str">
            <v xml:space="preserve"> INDIRECT - CONVEYANCE REIMBURS </v>
          </cell>
          <cell r="D285">
            <v>10673554</v>
          </cell>
          <cell r="E285">
            <v>232233.66</v>
          </cell>
        </row>
        <row r="286">
          <cell r="B286">
            <v>500212</v>
          </cell>
          <cell r="C286" t="str">
            <v xml:space="preserve"> INDIRECT - ENTERTAINMENT REIMB </v>
          </cell>
          <cell r="D286">
            <v>2675303</v>
          </cell>
          <cell r="E286">
            <v>58221.01</v>
          </cell>
        </row>
        <row r="287">
          <cell r="B287">
            <v>500213</v>
          </cell>
          <cell r="C287" t="str">
            <v xml:space="preserve"> INDIRECT - BOOKS AND PERIODICA </v>
          </cell>
          <cell r="D287">
            <v>2816774</v>
          </cell>
          <cell r="E287">
            <v>61295.66</v>
          </cell>
        </row>
        <row r="288">
          <cell r="B288">
            <v>500215</v>
          </cell>
          <cell r="C288" t="str">
            <v xml:space="preserve"> INDIRECT - FLAT MAINTENACE     </v>
          </cell>
          <cell r="D288">
            <v>192144</v>
          </cell>
          <cell r="E288">
            <v>4174.49</v>
          </cell>
        </row>
        <row r="289">
          <cell r="B289">
            <v>500216</v>
          </cell>
          <cell r="C289" t="str">
            <v xml:space="preserve"> INDIRECT - CAR REIMBURSEMENT   </v>
          </cell>
          <cell r="D289">
            <v>842218</v>
          </cell>
          <cell r="E289">
            <v>18310.41</v>
          </cell>
        </row>
        <row r="290">
          <cell r="B290">
            <v>510000</v>
          </cell>
          <cell r="C290" t="str">
            <v xml:space="preserve"> MEETINGS                       </v>
          </cell>
          <cell r="D290">
            <v>83933</v>
          </cell>
          <cell r="E290">
            <v>1822.25</v>
          </cell>
        </row>
        <row r="291">
          <cell r="B291">
            <v>510102</v>
          </cell>
          <cell r="C291" t="str">
            <v xml:space="preserve"> EMP - ENTERTAINMENT DEDUCTIBLE </v>
          </cell>
          <cell r="D291">
            <v>-8115</v>
          </cell>
          <cell r="E291">
            <v>-179.04</v>
          </cell>
        </row>
        <row r="292">
          <cell r="B292">
            <v>510106</v>
          </cell>
          <cell r="C292" t="str">
            <v xml:space="preserve"> STAFF WELFARE                  </v>
          </cell>
          <cell r="D292">
            <v>3767278.62</v>
          </cell>
          <cell r="E292">
            <v>81886.080000000002</v>
          </cell>
        </row>
        <row r="293">
          <cell r="B293">
            <v>510113</v>
          </cell>
          <cell r="C293" t="str">
            <v xml:space="preserve"> CONVEYANCE                     </v>
          </cell>
          <cell r="D293">
            <v>1694610.36</v>
          </cell>
          <cell r="E293">
            <v>36871.74</v>
          </cell>
        </row>
        <row r="294">
          <cell r="B294">
            <v>510114</v>
          </cell>
          <cell r="C294" t="str">
            <v xml:space="preserve"> LEAVE TRAVEL ALLOWANCE REIMB.  </v>
          </cell>
          <cell r="D294">
            <v>2878778</v>
          </cell>
          <cell r="E294">
            <v>62502.83</v>
          </cell>
        </row>
        <row r="295">
          <cell r="B295">
            <v>510200</v>
          </cell>
          <cell r="C295" t="str">
            <v xml:space="preserve"> TRAVEL AIRFARE (DOMESTIC)      </v>
          </cell>
          <cell r="D295">
            <v>1200924.6000000001</v>
          </cell>
          <cell r="E295">
            <v>26358.83</v>
          </cell>
        </row>
        <row r="296">
          <cell r="B296">
            <v>510201</v>
          </cell>
          <cell r="C296" t="str">
            <v xml:space="preserve"> TRAVEL AIRFARE (INTERNATIONAL) </v>
          </cell>
          <cell r="D296">
            <v>13018081.68</v>
          </cell>
          <cell r="E296">
            <v>279926.57</v>
          </cell>
        </row>
        <row r="297">
          <cell r="B297">
            <v>510300</v>
          </cell>
          <cell r="C297" t="str">
            <v xml:space="preserve"> TRAVEL CAR RENTAL              </v>
          </cell>
          <cell r="D297">
            <v>109581.02</v>
          </cell>
          <cell r="E297">
            <v>2403.96</v>
          </cell>
        </row>
        <row r="298">
          <cell r="B298">
            <v>510400</v>
          </cell>
          <cell r="C298" t="str">
            <v xml:space="preserve"> TRAVEL OTHER (DOMESTIC)        </v>
          </cell>
          <cell r="D298">
            <v>900436</v>
          </cell>
          <cell r="E298">
            <v>19615.400000000001</v>
          </cell>
        </row>
        <row r="299">
          <cell r="B299">
            <v>510401</v>
          </cell>
          <cell r="C299" t="str">
            <v xml:space="preserve"> TRAVEL OTHER (INTERNATIONAL)   </v>
          </cell>
          <cell r="D299">
            <v>306249</v>
          </cell>
          <cell r="E299">
            <v>6688.56</v>
          </cell>
        </row>
        <row r="300">
          <cell r="B300">
            <v>510700</v>
          </cell>
          <cell r="C300" t="str">
            <v xml:space="preserve"> ENTERTAINMENT                  </v>
          </cell>
          <cell r="D300">
            <v>571401.49</v>
          </cell>
          <cell r="E300">
            <v>12423.64</v>
          </cell>
        </row>
        <row r="301">
          <cell r="B301">
            <v>520000</v>
          </cell>
          <cell r="C301" t="str">
            <v xml:space="preserve"> DEPRECIATION BUILDING          </v>
          </cell>
          <cell r="D301">
            <v>33144.550000000003</v>
          </cell>
          <cell r="E301">
            <v>799.15</v>
          </cell>
        </row>
        <row r="302">
          <cell r="B302">
            <v>520100</v>
          </cell>
          <cell r="C302" t="str">
            <v xml:space="preserve"> DEPRECIATION LEASEHOLD IMPROVE </v>
          </cell>
          <cell r="D302">
            <v>7068710.1600000001</v>
          </cell>
          <cell r="E302">
            <v>3003409.63</v>
          </cell>
        </row>
        <row r="303">
          <cell r="B303">
            <v>520200</v>
          </cell>
          <cell r="C303" t="str">
            <v xml:space="preserve"> DEPRECIATION MACHINERY &amp; EQUIP </v>
          </cell>
          <cell r="D303">
            <v>210243107.22999999</v>
          </cell>
          <cell r="E303">
            <v>1412407.93</v>
          </cell>
        </row>
        <row r="304">
          <cell r="B304">
            <v>520300</v>
          </cell>
          <cell r="C304" t="str">
            <v xml:space="preserve"> DEPRECIATION VEHICLES          </v>
          </cell>
          <cell r="D304">
            <v>1510431.83</v>
          </cell>
          <cell r="E304">
            <v>144203.62</v>
          </cell>
        </row>
        <row r="305">
          <cell r="B305">
            <v>520400</v>
          </cell>
          <cell r="C305" t="str">
            <v xml:space="preserve"> DEPREC OFFICE FUR, FIX         </v>
          </cell>
          <cell r="D305">
            <v>462520.59</v>
          </cell>
          <cell r="E305">
            <v>67495.08</v>
          </cell>
        </row>
        <row r="306">
          <cell r="B306">
            <v>520401</v>
          </cell>
          <cell r="C306" t="str">
            <v xml:space="preserve"> DEPREC OFFICE EQUIPMENT        </v>
          </cell>
          <cell r="D306">
            <v>136798.89000000001</v>
          </cell>
          <cell r="E306">
            <v>68705.070000000007</v>
          </cell>
        </row>
        <row r="307">
          <cell r="B307">
            <v>520500</v>
          </cell>
          <cell r="C307" t="str">
            <v xml:space="preserve"> DEPRECIATION TOOLS &amp; FIXTURES  </v>
          </cell>
          <cell r="D307">
            <v>0</v>
          </cell>
          <cell r="E307">
            <v>0</v>
          </cell>
        </row>
        <row r="308">
          <cell r="B308">
            <v>520600</v>
          </cell>
          <cell r="C308" t="str">
            <v xml:space="preserve"> DEPRECIATION COMP EQUIP &amp; SOFT </v>
          </cell>
          <cell r="D308">
            <v>1406948.85</v>
          </cell>
          <cell r="E308">
            <v>84172.34</v>
          </cell>
        </row>
        <row r="309">
          <cell r="B309">
            <v>530100</v>
          </cell>
          <cell r="C309" t="str">
            <v xml:space="preserve"> RENT - BUILDING                </v>
          </cell>
          <cell r="D309">
            <v>567500</v>
          </cell>
          <cell r="E309">
            <v>12359.86</v>
          </cell>
        </row>
        <row r="310">
          <cell r="B310">
            <v>530101</v>
          </cell>
          <cell r="C310" t="str">
            <v xml:space="preserve"> EQUIPMENT RENTAL               </v>
          </cell>
          <cell r="D310">
            <v>88000</v>
          </cell>
          <cell r="E310">
            <v>1910.54</v>
          </cell>
        </row>
        <row r="311">
          <cell r="B311">
            <v>530102</v>
          </cell>
          <cell r="C311" t="str">
            <v xml:space="preserve"> HOUSE RENTAL - EMPLOYEE        </v>
          </cell>
          <cell r="D311">
            <v>5368284.68</v>
          </cell>
          <cell r="E311">
            <v>116839.21</v>
          </cell>
        </row>
        <row r="312">
          <cell r="B312">
            <v>530200</v>
          </cell>
          <cell r="C312" t="str">
            <v xml:space="preserve"> LEASE EXPENSE                  </v>
          </cell>
          <cell r="D312">
            <v>6514535</v>
          </cell>
          <cell r="E312">
            <v>141746.78</v>
          </cell>
        </row>
        <row r="313">
          <cell r="B313">
            <v>530302</v>
          </cell>
          <cell r="C313" t="str">
            <v xml:space="preserve"> EQUIP MAINTENANCE - TEST EQUIP </v>
          </cell>
          <cell r="D313">
            <v>2631780.59</v>
          </cell>
          <cell r="E313">
            <v>57582.51</v>
          </cell>
        </row>
        <row r="314">
          <cell r="B314">
            <v>530306</v>
          </cell>
          <cell r="C314" t="str">
            <v xml:space="preserve"> INSTRUMENT CALIBRATION         </v>
          </cell>
          <cell r="D314">
            <v>112642.16</v>
          </cell>
          <cell r="E314">
            <v>2481.5700000000002</v>
          </cell>
        </row>
        <row r="315">
          <cell r="B315">
            <v>530700</v>
          </cell>
          <cell r="C315" t="str">
            <v xml:space="preserve"> TRAINING AND SEMINARS          </v>
          </cell>
          <cell r="D315">
            <v>181692</v>
          </cell>
          <cell r="E315">
            <v>3945.11</v>
          </cell>
        </row>
        <row r="316">
          <cell r="B316">
            <v>530800</v>
          </cell>
          <cell r="C316" t="str">
            <v xml:space="preserve"> CAFETERIA EXPENSES             </v>
          </cell>
          <cell r="D316">
            <v>0</v>
          </cell>
          <cell r="E316">
            <v>0</v>
          </cell>
        </row>
        <row r="317">
          <cell r="B317">
            <v>530900</v>
          </cell>
          <cell r="C317" t="str">
            <v xml:space="preserve"> VEHICLE EXPENSES               </v>
          </cell>
          <cell r="D317">
            <v>2856416.87</v>
          </cell>
          <cell r="E317">
            <v>62219.68</v>
          </cell>
        </row>
        <row r="318">
          <cell r="B318">
            <v>531102</v>
          </cell>
          <cell r="C318" t="str">
            <v xml:space="preserve"> INSURANCE                      </v>
          </cell>
          <cell r="D318">
            <v>3462605.3</v>
          </cell>
          <cell r="E318">
            <v>74805.34</v>
          </cell>
        </row>
        <row r="319">
          <cell r="B319">
            <v>531103</v>
          </cell>
          <cell r="C319" t="str">
            <v xml:space="preserve"> INSURANCE RECOVERY             </v>
          </cell>
          <cell r="D319">
            <v>-4534</v>
          </cell>
          <cell r="E319">
            <v>-100.35</v>
          </cell>
        </row>
        <row r="320">
          <cell r="B320">
            <v>531200</v>
          </cell>
          <cell r="C320" t="str">
            <v xml:space="preserve"> FACILITIES MAINTENANCE         </v>
          </cell>
          <cell r="D320">
            <v>42432.19</v>
          </cell>
          <cell r="E320">
            <v>926.35</v>
          </cell>
        </row>
        <row r="321">
          <cell r="B321">
            <v>531201</v>
          </cell>
          <cell r="C321" t="str">
            <v xml:space="preserve"> PLANT &amp; M/C REPAIR AND MAIN.   </v>
          </cell>
          <cell r="D321">
            <v>12198421.380000001</v>
          </cell>
          <cell r="E321">
            <v>261833.45</v>
          </cell>
        </row>
        <row r="322">
          <cell r="B322">
            <v>531202</v>
          </cell>
          <cell r="C322" t="str">
            <v xml:space="preserve"> BLDG FUR. OTH REPAIR AND MAIN. </v>
          </cell>
          <cell r="D322">
            <v>6734161.0300000003</v>
          </cell>
          <cell r="E322">
            <v>146277.66</v>
          </cell>
        </row>
        <row r="323">
          <cell r="B323">
            <v>531203</v>
          </cell>
          <cell r="C323" t="str">
            <v xml:space="preserve"> GUEST HOUSE MAINTENANCE        </v>
          </cell>
          <cell r="D323">
            <v>1988061</v>
          </cell>
          <cell r="E323">
            <v>43214.03</v>
          </cell>
        </row>
        <row r="324">
          <cell r="B324">
            <v>531400</v>
          </cell>
          <cell r="C324" t="str">
            <v xml:space="preserve"> FACILITIES SECURITY            </v>
          </cell>
          <cell r="D324">
            <v>129770</v>
          </cell>
          <cell r="E324">
            <v>2824.24</v>
          </cell>
        </row>
        <row r="325">
          <cell r="B325">
            <v>531500</v>
          </cell>
          <cell r="C325" t="str">
            <v xml:space="preserve"> UTILITIES ELECTRIC             </v>
          </cell>
          <cell r="D325">
            <v>39497429.549999997</v>
          </cell>
          <cell r="E325">
            <v>859481.95</v>
          </cell>
        </row>
        <row r="326">
          <cell r="B326">
            <v>531600</v>
          </cell>
          <cell r="C326" t="str">
            <v xml:space="preserve"> UTILITIES WATER                </v>
          </cell>
          <cell r="D326">
            <v>3325063</v>
          </cell>
          <cell r="E326">
            <v>72365.42</v>
          </cell>
        </row>
        <row r="327">
          <cell r="B327">
            <v>531800</v>
          </cell>
          <cell r="C327" t="str">
            <v xml:space="preserve"> TELEPHONE AND FAX OFFICE       </v>
          </cell>
          <cell r="D327">
            <v>3427221.31</v>
          </cell>
          <cell r="E327">
            <v>74592.94</v>
          </cell>
        </row>
        <row r="328">
          <cell r="B328">
            <v>531803</v>
          </cell>
          <cell r="C328" t="str">
            <v xml:space="preserve"> INTERNET LEASE LINE RENT/EXPEN </v>
          </cell>
          <cell r="D328">
            <v>983283</v>
          </cell>
          <cell r="E328">
            <v>21283.93</v>
          </cell>
        </row>
        <row r="329">
          <cell r="B329">
            <v>531804</v>
          </cell>
          <cell r="C329" t="str">
            <v xml:space="preserve"> TELEPHONE REIMBURSMENT         </v>
          </cell>
          <cell r="D329">
            <v>272157</v>
          </cell>
          <cell r="E329">
            <v>5932.3</v>
          </cell>
        </row>
        <row r="330">
          <cell r="B330">
            <v>531900</v>
          </cell>
          <cell r="C330" t="str">
            <v xml:space="preserve"> TAXES/ FEES/ LICENSES          </v>
          </cell>
          <cell r="D330">
            <v>1899509</v>
          </cell>
          <cell r="E330">
            <v>41159.910000000003</v>
          </cell>
        </row>
        <row r="331">
          <cell r="B331">
            <v>532000</v>
          </cell>
          <cell r="C331" t="str">
            <v xml:space="preserve"> OFFICE SUPPLIES                </v>
          </cell>
          <cell r="D331">
            <v>2284669.16</v>
          </cell>
          <cell r="E331">
            <v>49704.28</v>
          </cell>
        </row>
        <row r="332">
          <cell r="B332">
            <v>532100</v>
          </cell>
          <cell r="C332" t="str">
            <v xml:space="preserve"> RECRUITING                     </v>
          </cell>
          <cell r="D332">
            <v>1567270</v>
          </cell>
          <cell r="E332">
            <v>34035.78</v>
          </cell>
        </row>
        <row r="333">
          <cell r="B333">
            <v>532200</v>
          </cell>
          <cell r="C333" t="str">
            <v xml:space="preserve"> POSTAGE                        </v>
          </cell>
          <cell r="D333">
            <v>28822</v>
          </cell>
          <cell r="E333">
            <v>627.49</v>
          </cell>
        </row>
        <row r="334">
          <cell r="B334">
            <v>532202</v>
          </cell>
          <cell r="C334" t="str">
            <v xml:space="preserve"> COURIER                        </v>
          </cell>
          <cell r="D334">
            <v>448732.07</v>
          </cell>
          <cell r="E334">
            <v>9780.35</v>
          </cell>
        </row>
        <row r="335">
          <cell r="B335">
            <v>532300</v>
          </cell>
          <cell r="C335" t="str">
            <v xml:space="preserve"> BOOKS AND PERIODICALS OFFICE   </v>
          </cell>
          <cell r="D335">
            <v>58603</v>
          </cell>
          <cell r="E335">
            <v>1274.6199999999999</v>
          </cell>
        </row>
        <row r="336">
          <cell r="B336">
            <v>532301</v>
          </cell>
          <cell r="C336" t="str">
            <v xml:space="preserve"> BOOKS AND PERIODICALS REIMBURS </v>
          </cell>
          <cell r="D336">
            <v>0</v>
          </cell>
          <cell r="E336">
            <v>-0.31</v>
          </cell>
        </row>
        <row r="337">
          <cell r="B337">
            <v>532304</v>
          </cell>
          <cell r="C337" t="str">
            <v xml:space="preserve"> SUBSCRIPTIONS                  </v>
          </cell>
          <cell r="D337">
            <v>595375</v>
          </cell>
          <cell r="E337">
            <v>13135.69</v>
          </cell>
        </row>
        <row r="338">
          <cell r="B338">
            <v>532500</v>
          </cell>
          <cell r="C338" t="str">
            <v xml:space="preserve"> LEGAL                          </v>
          </cell>
          <cell r="D338">
            <v>1034775</v>
          </cell>
          <cell r="E338">
            <v>22471.23</v>
          </cell>
        </row>
        <row r="339">
          <cell r="B339">
            <v>532600</v>
          </cell>
          <cell r="C339" t="str">
            <v xml:space="preserve"> AUDIT AND TAX FEES             </v>
          </cell>
          <cell r="D339">
            <v>1206185</v>
          </cell>
          <cell r="E339">
            <v>26012.82</v>
          </cell>
        </row>
        <row r="340">
          <cell r="B340">
            <v>532700</v>
          </cell>
          <cell r="C340" t="str">
            <v xml:space="preserve"> PROFESSIONAL FEES              </v>
          </cell>
          <cell r="D340">
            <v>2168731</v>
          </cell>
          <cell r="E340">
            <v>47077.49</v>
          </cell>
        </row>
        <row r="341">
          <cell r="B341">
            <v>532800</v>
          </cell>
          <cell r="C341" t="str">
            <v xml:space="preserve"> BANK FEES AND CHARGES          </v>
          </cell>
          <cell r="D341">
            <v>7729846.2800000003</v>
          </cell>
          <cell r="E341">
            <v>168351.74</v>
          </cell>
        </row>
        <row r="342">
          <cell r="B342">
            <v>533000</v>
          </cell>
          <cell r="C342" t="str">
            <v xml:space="preserve"> DONATIONS AND CONTRIBUTIONS    </v>
          </cell>
          <cell r="D342">
            <v>338000</v>
          </cell>
          <cell r="E342">
            <v>7375.88</v>
          </cell>
        </row>
        <row r="343">
          <cell r="B343">
            <v>533100</v>
          </cell>
          <cell r="C343" t="str">
            <v xml:space="preserve"> COMPUTER MAINTENANCE SOFTWARE  </v>
          </cell>
          <cell r="D343">
            <v>75816</v>
          </cell>
          <cell r="E343">
            <v>1648.22</v>
          </cell>
        </row>
        <row r="344">
          <cell r="B344">
            <v>533500</v>
          </cell>
          <cell r="C344" t="str">
            <v xml:space="preserve"> ADVERTISING AND PROMOTION      </v>
          </cell>
          <cell r="D344">
            <v>267899.58</v>
          </cell>
          <cell r="E344">
            <v>5818.19</v>
          </cell>
        </row>
        <row r="345">
          <cell r="B345">
            <v>533503</v>
          </cell>
          <cell r="C345" t="str">
            <v xml:space="preserve"> PUBLIC RELATION EXPENSES       </v>
          </cell>
          <cell r="D345">
            <v>59698</v>
          </cell>
          <cell r="E345">
            <v>1316.86</v>
          </cell>
        </row>
        <row r="346">
          <cell r="B346">
            <v>533600</v>
          </cell>
          <cell r="C346" t="str">
            <v xml:space="preserve"> MISC. EXPENSES                 </v>
          </cell>
          <cell r="D346">
            <v>1022872.85</v>
          </cell>
          <cell r="E346">
            <v>22270.3</v>
          </cell>
        </row>
        <row r="347">
          <cell r="B347">
            <v>533608</v>
          </cell>
          <cell r="C347" t="str">
            <v xml:space="preserve"> PROJECT RELATED - I/ORDER      </v>
          </cell>
          <cell r="D347">
            <v>1156474.1399999999</v>
          </cell>
          <cell r="E347">
            <v>25326.16</v>
          </cell>
        </row>
        <row r="348">
          <cell r="B348">
            <v>533612</v>
          </cell>
          <cell r="C348" t="str">
            <v xml:space="preserve"> PACKING MATERIAL               </v>
          </cell>
          <cell r="D348">
            <v>23497</v>
          </cell>
          <cell r="E348">
            <v>512.76</v>
          </cell>
        </row>
        <row r="349">
          <cell r="B349">
            <v>533617</v>
          </cell>
          <cell r="C349" t="str">
            <v xml:space="preserve"> GIFTS                          </v>
          </cell>
          <cell r="D349">
            <v>84419</v>
          </cell>
          <cell r="E349">
            <v>1840.25</v>
          </cell>
        </row>
        <row r="350">
          <cell r="B350">
            <v>600000</v>
          </cell>
          <cell r="C350" t="str">
            <v xml:space="preserve"> DEPARTMENT EXP ALLOCATION IN   </v>
          </cell>
          <cell r="D350">
            <v>59958.06</v>
          </cell>
          <cell r="E350">
            <v>1311.59</v>
          </cell>
        </row>
        <row r="351">
          <cell r="B351">
            <v>750201</v>
          </cell>
          <cell r="C351" t="str">
            <v xml:space="preserve"> DIRECTOR SITTING FEES          </v>
          </cell>
          <cell r="D351">
            <v>55000</v>
          </cell>
          <cell r="E351">
            <v>1197.6099999999999</v>
          </cell>
        </row>
        <row r="352">
          <cell r="B352">
            <v>800000</v>
          </cell>
          <cell r="C352" t="str">
            <v xml:space="preserve"> INTEREST EXPENSE EXTERNAL PART </v>
          </cell>
          <cell r="D352">
            <v>31962546.18</v>
          </cell>
          <cell r="E352">
            <v>693870.5</v>
          </cell>
        </row>
        <row r="353">
          <cell r="B353">
            <v>803000</v>
          </cell>
          <cell r="C353" t="str">
            <v xml:space="preserve"> INTEREST EXP INTERNAL          </v>
          </cell>
          <cell r="D353">
            <v>10657715.26</v>
          </cell>
          <cell r="E353">
            <v>230093.98</v>
          </cell>
        </row>
        <row r="354">
          <cell r="B354">
            <v>805000</v>
          </cell>
          <cell r="C354" t="str">
            <v xml:space="preserve"> INTEREST INCOME EXTERNAL PART  </v>
          </cell>
          <cell r="D354">
            <v>-4717862.5599999996</v>
          </cell>
          <cell r="E354">
            <v>-99955.04</v>
          </cell>
        </row>
        <row r="355">
          <cell r="B355">
            <v>810200</v>
          </cell>
          <cell r="C355" t="str">
            <v xml:space="preserve"> FOREIGN EXCHANGE (GAIN)/LOSS   </v>
          </cell>
          <cell r="D355">
            <v>178585.45</v>
          </cell>
          <cell r="E355">
            <v>3938.59</v>
          </cell>
        </row>
        <row r="356">
          <cell r="B356">
            <v>810201</v>
          </cell>
          <cell r="C356" t="str">
            <v xml:space="preserve"> ROUNDING DIFFERENCES (PAR)     </v>
          </cell>
          <cell r="D356">
            <v>-0.06</v>
          </cell>
          <cell r="E356">
            <v>-0.9</v>
          </cell>
        </row>
        <row r="357">
          <cell r="B357">
            <v>810202</v>
          </cell>
          <cell r="C357" t="str">
            <v xml:space="preserve"> A/P REALISED GAIN OR LOSS      </v>
          </cell>
          <cell r="D357">
            <v>-2077673.94</v>
          </cell>
          <cell r="E357">
            <v>-964.09</v>
          </cell>
        </row>
        <row r="358">
          <cell r="B358">
            <v>810205</v>
          </cell>
          <cell r="C358" t="str">
            <v xml:space="preserve"> A/R REALISED LOSS              </v>
          </cell>
          <cell r="D358">
            <v>5146882.42</v>
          </cell>
          <cell r="E358">
            <v>0</v>
          </cell>
        </row>
        <row r="359">
          <cell r="B359">
            <v>810212</v>
          </cell>
          <cell r="C359" t="str">
            <v xml:space="preserve"> CASH DISCOUNTS - CUSTOMERS     </v>
          </cell>
          <cell r="D359">
            <v>19202</v>
          </cell>
          <cell r="E359">
            <v>417.01</v>
          </cell>
        </row>
        <row r="360">
          <cell r="B360">
            <v>810225</v>
          </cell>
          <cell r="C360" t="str">
            <v xml:space="preserve"> ROUNDING DIFF.ACCOUNT          </v>
          </cell>
          <cell r="D360">
            <v>11.75</v>
          </cell>
          <cell r="E360">
            <v>-299.55</v>
          </cell>
        </row>
        <row r="361">
          <cell r="B361">
            <v>810400</v>
          </cell>
          <cell r="C361" t="str">
            <v xml:space="preserve"> FOREIGN EXC. GAIN/LOSS INTERCO </v>
          </cell>
          <cell r="D361">
            <v>32480</v>
          </cell>
          <cell r="E361">
            <v>716.6</v>
          </cell>
        </row>
        <row r="362">
          <cell r="B362">
            <v>810401</v>
          </cell>
          <cell r="C362" t="str">
            <v xml:space="preserve"> CUMULATIVE TRNSLN ADJUS        </v>
          </cell>
          <cell r="D362">
            <v>-44324489.119999997</v>
          </cell>
          <cell r="E362">
            <v>191471.38</v>
          </cell>
        </row>
        <row r="363">
          <cell r="B363">
            <v>820000</v>
          </cell>
          <cell r="C363" t="str">
            <v xml:space="preserve"> (GAIN)/ LOSS ON SALE-FIX ASSET </v>
          </cell>
          <cell r="D363">
            <v>-6047.19</v>
          </cell>
          <cell r="E363">
            <v>-610</v>
          </cell>
        </row>
        <row r="364">
          <cell r="B364">
            <v>826000</v>
          </cell>
          <cell r="C364" t="str">
            <v xml:space="preserve"> OTHER (INCOME)/ EXPENSE        </v>
          </cell>
          <cell r="D364">
            <v>-128190.22</v>
          </cell>
          <cell r="E364">
            <v>-2767.8</v>
          </cell>
        </row>
        <row r="365">
          <cell r="B365">
            <v>900000</v>
          </cell>
          <cell r="C365" t="str">
            <v xml:space="preserve"> INCOME TAXES                   </v>
          </cell>
          <cell r="D365">
            <v>19786</v>
          </cell>
          <cell r="E365">
            <v>429.57</v>
          </cell>
        </row>
        <row r="366">
          <cell r="B366">
            <v>999530</v>
          </cell>
          <cell r="C366" t="str">
            <v xml:space="preserve"> PRODUCTION CLEARING BAAN       </v>
          </cell>
          <cell r="D366">
            <v>0</v>
          </cell>
          <cell r="E366">
            <v>0</v>
          </cell>
        </row>
        <row r="367">
          <cell r="B367">
            <v>999600</v>
          </cell>
          <cell r="C367" t="str">
            <v xml:space="preserve"> AP Migration Clearing Account  </v>
          </cell>
          <cell r="D367">
            <v>0</v>
          </cell>
          <cell r="E367">
            <v>0</v>
          </cell>
        </row>
        <row r="368">
          <cell r="B368">
            <v>999610</v>
          </cell>
          <cell r="C368" t="str">
            <v xml:space="preserve"> AR Migration Clearing Account  </v>
          </cell>
          <cell r="D368">
            <v>-0.83</v>
          </cell>
          <cell r="E368">
            <v>0</v>
          </cell>
        </row>
        <row r="369">
          <cell r="B369">
            <v>999620</v>
          </cell>
          <cell r="C369" t="str">
            <v xml:space="preserve"> AP Clearing GRNI Account       </v>
          </cell>
          <cell r="D369">
            <v>0</v>
          </cell>
          <cell r="E369">
            <v>0</v>
          </cell>
        </row>
        <row r="370">
          <cell r="B370">
            <v>999630</v>
          </cell>
          <cell r="C370" t="str">
            <v xml:space="preserve"> INVENTORY MIGRATION CELARING   </v>
          </cell>
          <cell r="D370">
            <v>0</v>
          </cell>
          <cell r="E370">
            <v>0</v>
          </cell>
        </row>
        <row r="371">
          <cell r="B371">
            <v>999635</v>
          </cell>
          <cell r="C371" t="str">
            <v xml:space="preserve"> INVENTORY REVAL BAAN GO LIVE   </v>
          </cell>
          <cell r="D371">
            <v>0</v>
          </cell>
          <cell r="E371">
            <v>14.03</v>
          </cell>
        </row>
        <row r="372">
          <cell r="B372">
            <v>999640</v>
          </cell>
          <cell r="C372" t="str">
            <v xml:space="preserve"> OPENING GL MIGRATION           </v>
          </cell>
          <cell r="D372">
            <v>0</v>
          </cell>
          <cell r="E372">
            <v>0</v>
          </cell>
        </row>
        <row r="373">
          <cell r="B373">
            <v>999650</v>
          </cell>
          <cell r="C373" t="str">
            <v xml:space="preserve"> PURCHASE CORRECTION ACCOUNT    </v>
          </cell>
          <cell r="D373">
            <v>0</v>
          </cell>
          <cell r="E373">
            <v>-0.05</v>
          </cell>
        </row>
        <row r="374">
          <cell r="B374">
            <v>299002</v>
          </cell>
          <cell r="C374" t="str">
            <v xml:space="preserve"> FISCAL PERIOD - CHANGE NEW     </v>
          </cell>
          <cell r="D374">
            <v>0</v>
          </cell>
          <cell r="E374">
            <v>0</v>
          </cell>
        </row>
        <row r="375">
          <cell r="B375">
            <v>299003</v>
          </cell>
          <cell r="C375" t="str">
            <v xml:space="preserve"> REPORT PERIOD - CHG ORI        </v>
          </cell>
          <cell r="D375">
            <v>0</v>
          </cell>
          <cell r="E375">
            <v>0</v>
          </cell>
        </row>
        <row r="376">
          <cell r="B376">
            <v>299004</v>
          </cell>
          <cell r="C376" t="str">
            <v xml:space="preserve"> REPORT PERIOD - CHG NEW        </v>
          </cell>
          <cell r="D376">
            <v>0</v>
          </cell>
          <cell r="E376">
            <v>0</v>
          </cell>
        </row>
        <row r="377">
          <cell r="B377">
            <v>810204</v>
          </cell>
          <cell r="C377" t="str">
            <v xml:space="preserve"> A/R REALISED GAIN              </v>
          </cell>
          <cell r="D377">
            <v>-118209.86</v>
          </cell>
          <cell r="E377">
            <v>0</v>
          </cell>
        </row>
        <row r="378">
          <cell r="B378">
            <v>810210</v>
          </cell>
          <cell r="C378" t="str">
            <v xml:space="preserve"> PAYMENT DIFFERENCES            </v>
          </cell>
          <cell r="D378">
            <v>-0.04</v>
          </cell>
          <cell r="E378">
            <v>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CIPL"/>
      <sheetName val="TB Rs  $"/>
      <sheetName val="TB  Rupees "/>
      <sheetName val="TB  $"/>
      <sheetName val="TB   Rs  $  APR"/>
      <sheetName val="Wages"/>
      <sheetName val="Salaries"/>
      <sheetName val="Returns"/>
      <sheetName val="Consolidated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Baan  $"/>
      <sheetName val="TB Baan RS"/>
      <sheetName val="TB Rs $ Baan  4.3 "/>
      <sheetName val="Sheet1"/>
      <sheetName val="US P&amp;L"/>
      <sheetName val="Bal_Sheet"/>
      <sheetName val="TB_RS_$"/>
      <sheetName val="TB_Baan__$"/>
      <sheetName val="TB_Baan_RS"/>
      <sheetName val="TB_Rs_$_Baan__4_3_"/>
      <sheetName val="dBase"/>
      <sheetName val="Non-Statistical Sampling"/>
      <sheetName val="DropDown"/>
      <sheetName val="TB  $ Rs  Final"/>
      <sheetName val="DHANBAD"/>
      <sheetName val="inventories"/>
    </sheetNames>
    <sheetDataSet>
      <sheetData sheetId="0"/>
      <sheetData sheetId="1"/>
      <sheetData sheetId="2" refreshError="1">
        <row r="2">
          <cell r="B2">
            <v>100000</v>
          </cell>
          <cell r="C2" t="str">
            <v xml:space="preserve"> PETTY CASH                     </v>
          </cell>
          <cell r="D2">
            <v>3442685</v>
          </cell>
          <cell r="E2">
            <v>75792.97</v>
          </cell>
        </row>
        <row r="3">
          <cell r="B3">
            <v>100009</v>
          </cell>
          <cell r="C3" t="str">
            <v xml:space="preserve"> IMPREST ACCOUNT - INDIA        </v>
          </cell>
          <cell r="D3">
            <v>265900.75</v>
          </cell>
          <cell r="E3">
            <v>5865.09</v>
          </cell>
        </row>
        <row r="4">
          <cell r="B4">
            <v>100011</v>
          </cell>
          <cell r="C4" t="str">
            <v xml:space="preserve"> PETTY CASH - NOIDA             </v>
          </cell>
          <cell r="D4">
            <v>6975.25</v>
          </cell>
          <cell r="E4">
            <v>156.04</v>
          </cell>
        </row>
        <row r="5">
          <cell r="B5">
            <v>100012</v>
          </cell>
          <cell r="C5" t="str">
            <v xml:space="preserve"> PETTY CASH - CHENNAI           </v>
          </cell>
          <cell r="D5">
            <v>5866.05</v>
          </cell>
          <cell r="E5">
            <v>147.06</v>
          </cell>
        </row>
        <row r="6">
          <cell r="B6">
            <v>100013</v>
          </cell>
          <cell r="C6" t="str">
            <v xml:space="preserve"> PETTY CASH - PONDY             </v>
          </cell>
          <cell r="D6">
            <v>4190.3999999999996</v>
          </cell>
          <cell r="E6">
            <v>91.4</v>
          </cell>
        </row>
        <row r="7">
          <cell r="B7">
            <v>100070</v>
          </cell>
          <cell r="C7" t="str">
            <v xml:space="preserve"> SBI, PONDY                     </v>
          </cell>
          <cell r="D7">
            <v>36786</v>
          </cell>
          <cell r="E7">
            <v>779.3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1677862.72</v>
          </cell>
          <cell r="E8">
            <v>38252.81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76222</v>
          </cell>
          <cell r="E9">
            <v>1689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135591.07</v>
          </cell>
          <cell r="E10">
            <v>2545.4899999999998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23837547.600000001</v>
          </cell>
          <cell r="E11">
            <v>568737.98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2088585.23</v>
          </cell>
          <cell r="E12">
            <v>46190.14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-359166.55</v>
          </cell>
          <cell r="E13">
            <v>-8169.68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43210.07</v>
          </cell>
          <cell r="E14">
            <v>38899.370000000003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0</v>
          </cell>
          <cell r="E15">
            <v>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2065272.64</v>
          </cell>
          <cell r="E16">
            <v>79951.429999999993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138254.41</v>
          </cell>
          <cell r="E17">
            <v>3202.32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61505.5</v>
          </cell>
          <cell r="E18">
            <v>1363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6076.98</v>
          </cell>
          <cell r="E19">
            <v>161.81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-60.3</v>
          </cell>
          <cell r="E20">
            <v>0.08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0</v>
          </cell>
          <cell r="E21">
            <v>0.85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492881</v>
          </cell>
          <cell r="E22">
            <v>10875.12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44612.77</v>
          </cell>
          <cell r="E23">
            <v>988.32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109176.97</v>
          </cell>
          <cell r="E24">
            <v>2426.86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0</v>
          </cell>
          <cell r="E25">
            <v>0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266007.74</v>
          </cell>
          <cell r="E26">
            <v>5957.4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38843.11</v>
          </cell>
          <cell r="E27">
            <v>1129.3699999999999</v>
          </cell>
        </row>
        <row r="28">
          <cell r="B28">
            <v>100092</v>
          </cell>
          <cell r="C28" t="str">
            <v xml:space="preserve"> IDBI BANK,CIPL-039103000000046 </v>
          </cell>
          <cell r="D28">
            <v>-0.25</v>
          </cell>
          <cell r="E28">
            <v>7.0000000000000007E-2</v>
          </cell>
        </row>
        <row r="29">
          <cell r="B29">
            <v>100093</v>
          </cell>
          <cell r="C29" t="str">
            <v xml:space="preserve"> IDBI BANK,CIPL-039103000000073 </v>
          </cell>
          <cell r="D29">
            <v>-0.49</v>
          </cell>
          <cell r="E29">
            <v>-0.03</v>
          </cell>
        </row>
        <row r="30">
          <cell r="B30">
            <v>100094</v>
          </cell>
          <cell r="C30" t="str">
            <v xml:space="preserve"> IDBI BANK,CIPL-ATD-EEFC        </v>
          </cell>
          <cell r="D30">
            <v>-0.3</v>
          </cell>
          <cell r="E30">
            <v>0.18</v>
          </cell>
        </row>
        <row r="31">
          <cell r="B31">
            <v>100095</v>
          </cell>
          <cell r="C31" t="str">
            <v xml:space="preserve"> IDBI BANK,CIPL-TE-EEFC         </v>
          </cell>
          <cell r="D31">
            <v>0.49</v>
          </cell>
          <cell r="E31">
            <v>-0.47</v>
          </cell>
        </row>
        <row r="32">
          <cell r="B32">
            <v>100096</v>
          </cell>
          <cell r="C32" t="str">
            <v xml:space="preserve"> GTB,CIPL-1200101059            </v>
          </cell>
          <cell r="D32">
            <v>-0.27</v>
          </cell>
          <cell r="E32">
            <v>0.28999999999999998</v>
          </cell>
        </row>
        <row r="33">
          <cell r="B33">
            <v>100097</v>
          </cell>
          <cell r="C33" t="str">
            <v xml:space="preserve"> GTB,CIPL-1200101060            </v>
          </cell>
          <cell r="D33">
            <v>0</v>
          </cell>
          <cell r="E33">
            <v>-0.02</v>
          </cell>
        </row>
        <row r="34">
          <cell r="B34">
            <v>100098</v>
          </cell>
          <cell r="C34" t="str">
            <v xml:space="preserve"> GTB,CIPL-ATD-EEFC              </v>
          </cell>
          <cell r="D34">
            <v>0</v>
          </cell>
          <cell r="E34">
            <v>0</v>
          </cell>
        </row>
        <row r="35">
          <cell r="B35">
            <v>100099</v>
          </cell>
          <cell r="C35" t="str">
            <v xml:space="preserve"> GTB,CIPL-TE-EEFC               </v>
          </cell>
          <cell r="D35">
            <v>0.06</v>
          </cell>
          <cell r="E35">
            <v>-0.15</v>
          </cell>
        </row>
        <row r="36">
          <cell r="B36">
            <v>100143</v>
          </cell>
          <cell r="C36" t="str">
            <v xml:space="preserve"> Standard Chartered, SGD,40-0-  </v>
          </cell>
          <cell r="D36">
            <v>0</v>
          </cell>
          <cell r="E36">
            <v>0</v>
          </cell>
        </row>
        <row r="37">
          <cell r="B37">
            <v>100144</v>
          </cell>
          <cell r="C37" t="str">
            <v xml:space="preserve"> Standard Chartered, USD,40-7-  </v>
          </cell>
          <cell r="D37">
            <v>0</v>
          </cell>
          <cell r="E37">
            <v>0</v>
          </cell>
        </row>
        <row r="38">
          <cell r="B38">
            <v>100180</v>
          </cell>
          <cell r="C38" t="str">
            <v xml:space="preserve"> UBI,CIPL-30028                 </v>
          </cell>
          <cell r="D38">
            <v>-0.26</v>
          </cell>
          <cell r="E38">
            <v>0.47</v>
          </cell>
        </row>
        <row r="39">
          <cell r="B39">
            <v>100181</v>
          </cell>
          <cell r="C39" t="str">
            <v xml:space="preserve"> UBI,CIPL-EEFC                  </v>
          </cell>
          <cell r="D39">
            <v>0.47</v>
          </cell>
          <cell r="E39">
            <v>-0.03</v>
          </cell>
        </row>
        <row r="40">
          <cell r="B40">
            <v>100182</v>
          </cell>
          <cell r="C40" t="str">
            <v xml:space="preserve"> UWB,CIPL,DADAR                 </v>
          </cell>
          <cell r="D40">
            <v>0.15</v>
          </cell>
          <cell r="E40">
            <v>0.47</v>
          </cell>
        </row>
        <row r="41">
          <cell r="B41">
            <v>100183</v>
          </cell>
          <cell r="C41" t="str">
            <v xml:space="preserve"> PNB,CIPL-908                   </v>
          </cell>
          <cell r="D41">
            <v>13892</v>
          </cell>
          <cell r="E41">
            <v>306.45999999999998</v>
          </cell>
        </row>
        <row r="42">
          <cell r="B42">
            <v>100184</v>
          </cell>
          <cell r="C42" t="str">
            <v xml:space="preserve"> SBI (NO LIEN ACCOUNT),IDBI     </v>
          </cell>
          <cell r="D42">
            <v>0</v>
          </cell>
          <cell r="E42">
            <v>0</v>
          </cell>
        </row>
        <row r="43">
          <cell r="B43">
            <v>100185</v>
          </cell>
          <cell r="C43" t="str">
            <v xml:space="preserve"> SBT,CHENNAI,CIPL-1153          </v>
          </cell>
          <cell r="D43">
            <v>0</v>
          </cell>
          <cell r="E43">
            <v>0.03</v>
          </cell>
        </row>
        <row r="44">
          <cell r="B44">
            <v>100186</v>
          </cell>
          <cell r="C44" t="str">
            <v xml:space="preserve"> INDIAN BANK-CHENNAI-CIPL-EEFC  </v>
          </cell>
          <cell r="D44">
            <v>2255.7199999999998</v>
          </cell>
          <cell r="E44">
            <v>49</v>
          </cell>
        </row>
        <row r="45">
          <cell r="B45">
            <v>100187</v>
          </cell>
          <cell r="C45" t="str">
            <v xml:space="preserve"> IOB, PONDICHERRY,CIPL          </v>
          </cell>
          <cell r="D45">
            <v>-456642.5</v>
          </cell>
          <cell r="E45">
            <v>-10072.530000000001</v>
          </cell>
        </row>
        <row r="46">
          <cell r="B46">
            <v>100191</v>
          </cell>
          <cell r="C46" t="str">
            <v xml:space="preserve"> CHEQUES ON HAND                </v>
          </cell>
          <cell r="D46">
            <v>0</v>
          </cell>
          <cell r="E46">
            <v>0.21</v>
          </cell>
        </row>
        <row r="47">
          <cell r="B47">
            <v>100192</v>
          </cell>
          <cell r="C47" t="str">
            <v xml:space="preserve"> CASH IN TRANSIT                </v>
          </cell>
          <cell r="D47">
            <v>50243215.329999998</v>
          </cell>
          <cell r="E47">
            <v>1107291.6000000001</v>
          </cell>
        </row>
        <row r="48">
          <cell r="B48">
            <v>105002</v>
          </cell>
          <cell r="C48" t="str">
            <v xml:space="preserve"> MARGIN MONEY GUARNTEE L/CS     </v>
          </cell>
          <cell r="D48">
            <v>0</v>
          </cell>
          <cell r="E48">
            <v>0</v>
          </cell>
        </row>
        <row r="49">
          <cell r="B49">
            <v>105003</v>
          </cell>
          <cell r="C49" t="str">
            <v xml:space="preserve"> FIXED DEPOISTS WITH BANK       </v>
          </cell>
          <cell r="D49">
            <v>0</v>
          </cell>
          <cell r="E49">
            <v>0</v>
          </cell>
        </row>
        <row r="50">
          <cell r="B50">
            <v>108118</v>
          </cell>
          <cell r="C50" t="str">
            <v xml:space="preserve"> RESTRICTED CASH - MARGIN MONEY </v>
          </cell>
          <cell r="D50">
            <v>12859480</v>
          </cell>
          <cell r="E50">
            <v>285286.71999999997</v>
          </cell>
        </row>
        <row r="51">
          <cell r="B51">
            <v>108119</v>
          </cell>
          <cell r="C51" t="str">
            <v xml:space="preserve"> RESTRICTED CASH - INVESTMENTS  </v>
          </cell>
          <cell r="D51">
            <v>15000000</v>
          </cell>
          <cell r="E51">
            <v>330979.7</v>
          </cell>
        </row>
        <row r="52">
          <cell r="B52">
            <v>108200</v>
          </cell>
          <cell r="C52" t="str">
            <v xml:space="preserve"> RESTRICTED CASH-FIXED DEPOSITS </v>
          </cell>
          <cell r="D52">
            <v>71587687</v>
          </cell>
          <cell r="E52">
            <v>1579605</v>
          </cell>
        </row>
        <row r="53">
          <cell r="B53">
            <v>110010</v>
          </cell>
          <cell r="C53" t="str">
            <v xml:space="preserve"> TRADE ACCOUNTS RECEIVABLE EXT  </v>
          </cell>
          <cell r="D53">
            <v>837560.13</v>
          </cell>
          <cell r="E53">
            <v>18340.400000000001</v>
          </cell>
        </row>
        <row r="54">
          <cell r="B54">
            <v>110040</v>
          </cell>
          <cell r="C54" t="str">
            <v xml:space="preserve"> ADVANCE / UNALLOCATED - EXT    </v>
          </cell>
          <cell r="D54">
            <v>0</v>
          </cell>
          <cell r="E54">
            <v>0</v>
          </cell>
        </row>
        <row r="55">
          <cell r="B55">
            <v>110099</v>
          </cell>
          <cell r="C55" t="str">
            <v xml:space="preserve"> AR CONTROL CIPL NON BAAN DIV.  </v>
          </cell>
          <cell r="D55">
            <v>70528257.180000007</v>
          </cell>
          <cell r="E55">
            <v>1558718.24</v>
          </cell>
        </row>
        <row r="56">
          <cell r="B56">
            <v>110200</v>
          </cell>
          <cell r="C56" t="str">
            <v xml:space="preserve"> Sales Clearing BaaN            </v>
          </cell>
          <cell r="D56">
            <v>0.31</v>
          </cell>
          <cell r="E56">
            <v>0.02</v>
          </cell>
        </row>
        <row r="57">
          <cell r="B57">
            <v>111000</v>
          </cell>
          <cell r="C57" t="str">
            <v xml:space="preserve"> ALLOW.FOR DOUBTFUL DEBT SPECIF </v>
          </cell>
          <cell r="D57">
            <v>-58479.9</v>
          </cell>
          <cell r="E57">
            <v>-1289.82</v>
          </cell>
        </row>
        <row r="58">
          <cell r="B58">
            <v>111001</v>
          </cell>
          <cell r="C58" t="str">
            <v xml:space="preserve"> ALLOWANCE FOR DOUBTFUL GENERAL </v>
          </cell>
          <cell r="D58">
            <v>0</v>
          </cell>
          <cell r="E58">
            <v>0</v>
          </cell>
        </row>
        <row r="59">
          <cell r="B59">
            <v>112015</v>
          </cell>
          <cell r="C59" t="str">
            <v xml:space="preserve"> AR TRADE I/C: Sri Lanka _ 015  </v>
          </cell>
          <cell r="D59">
            <v>326285494.19</v>
          </cell>
          <cell r="E59">
            <v>7017269.1699999999</v>
          </cell>
        </row>
        <row r="60">
          <cell r="B60">
            <v>112016</v>
          </cell>
          <cell r="C60" t="str">
            <v xml:space="preserve"> AR TRADE I/C: USA_016          </v>
          </cell>
          <cell r="D60">
            <v>5340072454.9899998</v>
          </cell>
          <cell r="E60">
            <v>115878066.87</v>
          </cell>
        </row>
        <row r="61">
          <cell r="B61">
            <v>112017</v>
          </cell>
          <cell r="C61" t="str">
            <v xml:space="preserve"> AR TRADE I/C:International_017 </v>
          </cell>
          <cell r="D61">
            <v>306944660.57999998</v>
          </cell>
          <cell r="E61">
            <v>6659318.3600000003</v>
          </cell>
        </row>
        <row r="62">
          <cell r="B62">
            <v>112018</v>
          </cell>
          <cell r="C62" t="str">
            <v xml:space="preserve"> AR TRADE I/C: Singapore_018    </v>
          </cell>
          <cell r="D62">
            <v>106481989.91</v>
          </cell>
          <cell r="E62">
            <v>2339023.9</v>
          </cell>
        </row>
        <row r="63">
          <cell r="B63">
            <v>112019</v>
          </cell>
          <cell r="C63" t="str">
            <v xml:space="preserve"> AR TRADE I/C: EUROPE_019       </v>
          </cell>
          <cell r="D63">
            <v>5292927.8499999996</v>
          </cell>
          <cell r="E63">
            <v>116648.55</v>
          </cell>
        </row>
        <row r="64">
          <cell r="B64">
            <v>112022</v>
          </cell>
          <cell r="C64" t="str">
            <v xml:space="preserve"> AR TRADE I/C: CPIPL_022        </v>
          </cell>
          <cell r="D64">
            <v>644664.61</v>
          </cell>
          <cell r="E64">
            <v>14169.28</v>
          </cell>
        </row>
        <row r="65">
          <cell r="B65">
            <v>112099</v>
          </cell>
          <cell r="C65" t="str">
            <v xml:space="preserve"> AR TRADE NON BAAN I/C-         </v>
          </cell>
          <cell r="D65">
            <v>189569.13</v>
          </cell>
          <cell r="E65">
            <v>4153.09</v>
          </cell>
        </row>
        <row r="66">
          <cell r="B66">
            <v>112115</v>
          </cell>
          <cell r="C66" t="str">
            <v xml:space="preserve"> I/C DUE FROM: Sri Lanka _015   </v>
          </cell>
          <cell r="D66">
            <v>9138698.2200000007</v>
          </cell>
          <cell r="E66">
            <v>199772.83</v>
          </cell>
        </row>
        <row r="67">
          <cell r="B67">
            <v>112116</v>
          </cell>
          <cell r="C67" t="str">
            <v xml:space="preserve"> I/C DUE FROM: USA_016          </v>
          </cell>
          <cell r="D67">
            <v>288965101.01999998</v>
          </cell>
          <cell r="E67">
            <v>6346440.75</v>
          </cell>
        </row>
        <row r="68">
          <cell r="B68">
            <v>112117</v>
          </cell>
          <cell r="C68" t="str">
            <v xml:space="preserve"> I/C DUE FROM:International_017 </v>
          </cell>
          <cell r="D68">
            <v>357586.23</v>
          </cell>
          <cell r="E68">
            <v>6613.64</v>
          </cell>
        </row>
        <row r="69">
          <cell r="B69">
            <v>112118</v>
          </cell>
          <cell r="C69" t="str">
            <v xml:space="preserve"> I/C DUE FROM: Singapore_018    </v>
          </cell>
          <cell r="D69">
            <v>3024450</v>
          </cell>
          <cell r="E69">
            <v>66000</v>
          </cell>
        </row>
        <row r="70">
          <cell r="B70">
            <v>112120</v>
          </cell>
          <cell r="C70" t="str">
            <v xml:space="preserve"> I/C DUE FROM: Malaysia_020     </v>
          </cell>
          <cell r="D70">
            <v>1072159.6200000001</v>
          </cell>
          <cell r="E70">
            <v>23582.31</v>
          </cell>
        </row>
        <row r="71">
          <cell r="B71">
            <v>112122</v>
          </cell>
          <cell r="C71" t="str">
            <v xml:space="preserve"> I/C DUE FROM: CPIPL_022        </v>
          </cell>
          <cell r="D71">
            <v>4820830.93</v>
          </cell>
          <cell r="E71">
            <v>105861.24</v>
          </cell>
        </row>
        <row r="72">
          <cell r="B72">
            <v>112516</v>
          </cell>
          <cell r="C72" t="str">
            <v xml:space="preserve"> UNALL/ADV-IC REC: USA_016      </v>
          </cell>
          <cell r="D72">
            <v>0</v>
          </cell>
          <cell r="E72">
            <v>0</v>
          </cell>
        </row>
        <row r="73">
          <cell r="B73">
            <v>112522</v>
          </cell>
          <cell r="C73" t="str">
            <v xml:space="preserve"> UNALL/ADV-IC REC: CPIPL_022    </v>
          </cell>
          <cell r="D73">
            <v>-3369180</v>
          </cell>
          <cell r="E73">
            <v>-74251.899999999994</v>
          </cell>
        </row>
        <row r="74">
          <cell r="B74">
            <v>114000</v>
          </cell>
          <cell r="C74" t="str">
            <v xml:space="preserve"> OTHER RECEIVABLE               </v>
          </cell>
          <cell r="D74">
            <v>57551.02</v>
          </cell>
          <cell r="E74">
            <v>1270.05</v>
          </cell>
        </row>
        <row r="75">
          <cell r="B75">
            <v>114098</v>
          </cell>
          <cell r="C75" t="str">
            <v xml:space="preserve"> DUE FROM SUBSIDIARY COMPANY    </v>
          </cell>
          <cell r="D75">
            <v>2911141.08</v>
          </cell>
          <cell r="E75">
            <v>64152.95</v>
          </cell>
        </row>
        <row r="76">
          <cell r="B76">
            <v>114101</v>
          </cell>
          <cell r="C76" t="str">
            <v xml:space="preserve"> INCOME TAX REFUND RECEIVABLE   </v>
          </cell>
          <cell r="D76">
            <v>9631</v>
          </cell>
          <cell r="E76">
            <v>212.97</v>
          </cell>
        </row>
        <row r="77">
          <cell r="B77">
            <v>116000</v>
          </cell>
          <cell r="C77" t="str">
            <v xml:space="preserve"> EMPLOYEE RECEIVABLES           </v>
          </cell>
          <cell r="D77">
            <v>2445944.65</v>
          </cell>
          <cell r="E77">
            <v>53959.37</v>
          </cell>
        </row>
        <row r="78">
          <cell r="B78">
            <v>116001</v>
          </cell>
          <cell r="C78" t="str">
            <v xml:space="preserve"> EMPLOYEE RECEIVABLES - HISTORY </v>
          </cell>
          <cell r="D78">
            <v>69410.399999999994</v>
          </cell>
          <cell r="E78">
            <v>1527.62</v>
          </cell>
        </row>
        <row r="79">
          <cell r="B79">
            <v>119021</v>
          </cell>
          <cell r="C79" t="str">
            <v xml:space="preserve"> INVENTORY I/C- CIPL_021        </v>
          </cell>
          <cell r="D79">
            <v>-20150063.989999998</v>
          </cell>
          <cell r="E79">
            <v>-445319.12</v>
          </cell>
        </row>
        <row r="80">
          <cell r="B80">
            <v>120003</v>
          </cell>
          <cell r="C80" t="str">
            <v xml:space="preserve"> INV. RM W/H 021R01 CIPL        </v>
          </cell>
          <cell r="D80">
            <v>384493664.68000001</v>
          </cell>
          <cell r="E80">
            <v>8465015.0999999996</v>
          </cell>
        </row>
        <row r="81">
          <cell r="B81">
            <v>120006</v>
          </cell>
          <cell r="C81" t="str">
            <v xml:space="preserve"> INV. RAW MATERIAL 021R02       </v>
          </cell>
          <cell r="D81">
            <v>339593.22</v>
          </cell>
          <cell r="E81">
            <v>7080</v>
          </cell>
        </row>
        <row r="82">
          <cell r="B82">
            <v>120007</v>
          </cell>
          <cell r="C82" t="str">
            <v xml:space="preserve"> INV. RAW MATERIAL 021R03       </v>
          </cell>
          <cell r="D82">
            <v>93780212.719999999</v>
          </cell>
          <cell r="E82">
            <v>2037441.98</v>
          </cell>
        </row>
        <row r="83">
          <cell r="B83">
            <v>120500</v>
          </cell>
          <cell r="C83" t="str">
            <v xml:space="preserve"> CONSIGN INV. W/H 021C01 CIPL   </v>
          </cell>
          <cell r="D83">
            <v>21757.42</v>
          </cell>
          <cell r="E83">
            <v>0</v>
          </cell>
        </row>
        <row r="84">
          <cell r="B84">
            <v>120502</v>
          </cell>
          <cell r="C84" t="str">
            <v xml:space="preserve"> INV. W/H 021C02 micron hub     </v>
          </cell>
          <cell r="D84">
            <v>33454233.899999999</v>
          </cell>
          <cell r="E84">
            <v>733483.75</v>
          </cell>
        </row>
        <row r="85">
          <cell r="B85">
            <v>121000</v>
          </cell>
          <cell r="C85" t="str">
            <v xml:space="preserve"> INV. WIP TO WORK ORDERS        </v>
          </cell>
          <cell r="D85">
            <v>-38110125.32</v>
          </cell>
          <cell r="E85">
            <v>-950441.65</v>
          </cell>
        </row>
        <row r="86">
          <cell r="B86">
            <v>121013</v>
          </cell>
          <cell r="C86" t="str">
            <v xml:space="preserve"> INV WIP W/H 021W01 CIPL#43-HSA </v>
          </cell>
          <cell r="D86">
            <v>93075555.75</v>
          </cell>
          <cell r="E86">
            <v>2046504.74</v>
          </cell>
        </row>
        <row r="87">
          <cell r="B87">
            <v>121014</v>
          </cell>
          <cell r="C87" t="str">
            <v xml:space="preserve"> INV WIP W/H 021W02 CIPL#57-HSA </v>
          </cell>
          <cell r="D87">
            <v>27852692.07</v>
          </cell>
          <cell r="E87">
            <v>644082.03</v>
          </cell>
        </row>
        <row r="88">
          <cell r="B88">
            <v>121015</v>
          </cell>
          <cell r="C88" t="str">
            <v xml:space="preserve"> INV WIP W/H 021W03 CIPL#42ACPA </v>
          </cell>
          <cell r="D88">
            <v>17156336.920000002</v>
          </cell>
          <cell r="E88">
            <v>382060.02</v>
          </cell>
        </row>
        <row r="89">
          <cell r="B89">
            <v>121016</v>
          </cell>
          <cell r="C89" t="str">
            <v xml:space="preserve"> INV WIP W/H 021W04 CCD#41      </v>
          </cell>
          <cell r="D89">
            <v>18703798.010000002</v>
          </cell>
          <cell r="E89">
            <v>401934.83</v>
          </cell>
        </row>
        <row r="90">
          <cell r="B90">
            <v>121017</v>
          </cell>
          <cell r="C90" t="str">
            <v xml:space="preserve"> INV WIP W/H 021W05 #84 MEMORY  </v>
          </cell>
          <cell r="D90">
            <v>43740953.659999996</v>
          </cell>
          <cell r="E90">
            <v>1007230.26</v>
          </cell>
        </row>
        <row r="91">
          <cell r="B91">
            <v>121018</v>
          </cell>
          <cell r="C91" t="str">
            <v xml:space="preserve"> INV WIP W/H 021W06 CCD#83ECHMT </v>
          </cell>
          <cell r="D91">
            <v>114160501.52</v>
          </cell>
          <cell r="E91">
            <v>2499642.77</v>
          </cell>
        </row>
        <row r="92">
          <cell r="B92">
            <v>121019</v>
          </cell>
          <cell r="C92" t="str">
            <v xml:space="preserve"> INV WIP W/H 021W07 #83-B       </v>
          </cell>
          <cell r="D92">
            <v>1770481.06</v>
          </cell>
          <cell r="E92">
            <v>36146.410000000003</v>
          </cell>
        </row>
        <row r="93">
          <cell r="B93">
            <v>121020</v>
          </cell>
          <cell r="C93" t="str">
            <v xml:space="preserve"> INV WIP W/H 021W08 #83-B       </v>
          </cell>
          <cell r="D93">
            <v>348655.05</v>
          </cell>
          <cell r="E93">
            <v>7607.63</v>
          </cell>
        </row>
        <row r="94">
          <cell r="B94">
            <v>121021</v>
          </cell>
          <cell r="C94" t="str">
            <v xml:space="preserve"> INV WIP W/H 021W09 #66HID      </v>
          </cell>
          <cell r="D94">
            <v>-4666.9399999999996</v>
          </cell>
          <cell r="E94">
            <v>0.5</v>
          </cell>
        </row>
        <row r="95">
          <cell r="B95">
            <v>121030</v>
          </cell>
          <cell r="C95" t="str">
            <v xml:space="preserve"> INV SUB CONT W/H 021E01        </v>
          </cell>
          <cell r="D95">
            <v>-0.56000000000000005</v>
          </cell>
          <cell r="E95">
            <v>0</v>
          </cell>
        </row>
        <row r="96">
          <cell r="B96">
            <v>121508</v>
          </cell>
          <cell r="C96" t="str">
            <v xml:space="preserve"> INV. MRB W/H 021M01 CIPL       </v>
          </cell>
          <cell r="D96">
            <v>11291311.09</v>
          </cell>
          <cell r="E96">
            <v>248146.81</v>
          </cell>
        </row>
        <row r="97">
          <cell r="B97">
            <v>121509</v>
          </cell>
          <cell r="C97" t="str">
            <v xml:space="preserve"> INV. SCRAP W/H 021S01 CIPL     </v>
          </cell>
          <cell r="D97">
            <v>1709721.22</v>
          </cell>
          <cell r="E97">
            <v>37678.94</v>
          </cell>
        </row>
        <row r="98">
          <cell r="B98">
            <v>121510</v>
          </cell>
          <cell r="C98" t="str">
            <v xml:space="preserve"> INV. RTV W/H 021V01 CIPL       </v>
          </cell>
          <cell r="D98">
            <v>110860874.5</v>
          </cell>
          <cell r="E98">
            <v>2411435.1</v>
          </cell>
        </row>
        <row r="99">
          <cell r="B99">
            <v>121511</v>
          </cell>
          <cell r="C99" t="str">
            <v xml:space="preserve"> INV. RMA W/H 021X01 CIPL       </v>
          </cell>
          <cell r="D99">
            <v>6698601.5599999996</v>
          </cell>
          <cell r="E99">
            <v>131216.9</v>
          </cell>
        </row>
        <row r="100">
          <cell r="B100">
            <v>121520</v>
          </cell>
          <cell r="C100" t="str">
            <v xml:space="preserve"> INV. PRECISION 021X02 W/H      </v>
          </cell>
          <cell r="D100">
            <v>4761371.63</v>
          </cell>
          <cell r="E100">
            <v>104933.81</v>
          </cell>
        </row>
        <row r="101">
          <cell r="B101">
            <v>121521</v>
          </cell>
          <cell r="C101" t="str">
            <v xml:space="preserve"> INV. PRECISION 021X03 W/H      </v>
          </cell>
          <cell r="D101">
            <v>1151076.6299999999</v>
          </cell>
          <cell r="E101">
            <v>25368.080000000002</v>
          </cell>
        </row>
        <row r="102">
          <cell r="B102">
            <v>122005</v>
          </cell>
          <cell r="C102" t="str">
            <v xml:space="preserve"> INV. FG W/H 021F01 CIPL        </v>
          </cell>
          <cell r="D102">
            <v>26528272.870000001</v>
          </cell>
          <cell r="E102">
            <v>640120.02</v>
          </cell>
        </row>
        <row r="103">
          <cell r="B103">
            <v>122010</v>
          </cell>
          <cell r="C103" t="str">
            <v xml:space="preserve"> INV. FG WAREHOUSE 021F02       </v>
          </cell>
          <cell r="D103">
            <v>1579849.57</v>
          </cell>
          <cell r="E103">
            <v>34319.47</v>
          </cell>
        </row>
        <row r="104">
          <cell r="B104">
            <v>123000</v>
          </cell>
          <cell r="C104" t="str">
            <v xml:space="preserve"> UNINVOICED SHIPMENTS- BAAN OUT </v>
          </cell>
          <cell r="D104">
            <v>34.35</v>
          </cell>
          <cell r="E104">
            <v>0.79</v>
          </cell>
        </row>
        <row r="105">
          <cell r="B105">
            <v>123015</v>
          </cell>
          <cell r="C105" t="str">
            <v xml:space="preserve"> UNINV SHPMNTS SRILANKA_015     </v>
          </cell>
          <cell r="D105">
            <v>0</v>
          </cell>
          <cell r="E105">
            <v>0</v>
          </cell>
        </row>
        <row r="106">
          <cell r="B106">
            <v>123016</v>
          </cell>
          <cell r="C106" t="str">
            <v xml:space="preserve"> UNINV SHPMNTS USA_016          </v>
          </cell>
          <cell r="D106">
            <v>0</v>
          </cell>
          <cell r="E106">
            <v>0</v>
          </cell>
        </row>
        <row r="107">
          <cell r="B107">
            <v>123018</v>
          </cell>
          <cell r="C107" t="str">
            <v xml:space="preserve"> UNINV SHPMNTS SINGAPORE_018    </v>
          </cell>
          <cell r="D107">
            <v>0</v>
          </cell>
          <cell r="E107">
            <v>0</v>
          </cell>
        </row>
        <row r="108">
          <cell r="B108">
            <v>123019</v>
          </cell>
          <cell r="C108" t="str">
            <v xml:space="preserve"> UNINV SHPMNTS UK_019           </v>
          </cell>
          <cell r="D108">
            <v>0</v>
          </cell>
          <cell r="E108">
            <v>0</v>
          </cell>
        </row>
        <row r="109">
          <cell r="B109">
            <v>123021</v>
          </cell>
          <cell r="C109" t="str">
            <v xml:space="preserve"> UNINV SHPMNTS CIPL_021         </v>
          </cell>
          <cell r="D109">
            <v>0</v>
          </cell>
          <cell r="E109">
            <v>0</v>
          </cell>
        </row>
        <row r="110">
          <cell r="B110">
            <v>123099</v>
          </cell>
          <cell r="C110" t="str">
            <v xml:space="preserve"> UNINV SHPMNTS INTERNAL CUSTOME </v>
          </cell>
          <cell r="D110">
            <v>40996501.659999996</v>
          </cell>
          <cell r="E110">
            <v>886337.81</v>
          </cell>
        </row>
        <row r="111">
          <cell r="B111">
            <v>123100</v>
          </cell>
          <cell r="C111" t="str">
            <v xml:space="preserve"> Inventory in Tranist BaaN Clea </v>
          </cell>
          <cell r="D111">
            <v>-39788493.170000002</v>
          </cell>
          <cell r="E111">
            <v>-857655.61</v>
          </cell>
        </row>
        <row r="112">
          <cell r="B112">
            <v>123121</v>
          </cell>
          <cell r="C112" t="str">
            <v xml:space="preserve"> Inventory in Tranist: CIPL_021 </v>
          </cell>
          <cell r="D112">
            <v>864466.68</v>
          </cell>
          <cell r="E112">
            <v>18542.060000000001</v>
          </cell>
        </row>
        <row r="113">
          <cell r="B113">
            <v>123201</v>
          </cell>
          <cell r="C113" t="str">
            <v xml:space="preserve"> INVENTORY CIPL NON BAAN        </v>
          </cell>
          <cell r="D113">
            <v>18409848.609999999</v>
          </cell>
          <cell r="E113">
            <v>404403.98</v>
          </cell>
        </row>
        <row r="114">
          <cell r="B114">
            <v>124000</v>
          </cell>
          <cell r="C114" t="str">
            <v xml:space="preserve"> Capitalized Direct LABOR &amp; OH  </v>
          </cell>
          <cell r="D114">
            <v>8574999</v>
          </cell>
          <cell r="E114">
            <v>189210</v>
          </cell>
        </row>
        <row r="115">
          <cell r="B115">
            <v>126010</v>
          </cell>
          <cell r="C115" t="str">
            <v xml:space="preserve"> CAPITALIZED-PPV (STD-PO RSLT)  </v>
          </cell>
          <cell r="D115">
            <v>-29186887.899999999</v>
          </cell>
          <cell r="E115">
            <v>-642435.67000000004</v>
          </cell>
        </row>
        <row r="116">
          <cell r="B116">
            <v>128000</v>
          </cell>
          <cell r="C116" t="str">
            <v xml:space="preserve"> I/C CAPITALIZED (TP-STD)       </v>
          </cell>
          <cell r="D116">
            <v>-10155.530000000001</v>
          </cell>
          <cell r="E116">
            <v>-223.81</v>
          </cell>
        </row>
        <row r="117">
          <cell r="B117">
            <v>129001</v>
          </cell>
          <cell r="C117" t="str">
            <v xml:space="preserve"> Inventory reserves Specific    </v>
          </cell>
          <cell r="D117">
            <v>-174432214.68000001</v>
          </cell>
          <cell r="E117">
            <v>-3943198.93</v>
          </cell>
        </row>
        <row r="118">
          <cell r="B118">
            <v>129002</v>
          </cell>
          <cell r="C118" t="str">
            <v xml:space="preserve"> Inventory reserves Sp. integra </v>
          </cell>
          <cell r="D118">
            <v>-1887875999.73</v>
          </cell>
          <cell r="E118">
            <v>-41423501.039999999</v>
          </cell>
        </row>
        <row r="119">
          <cell r="B119">
            <v>136000</v>
          </cell>
          <cell r="C119" t="str">
            <v xml:space="preserve"> PREPAID EXPENSES               </v>
          </cell>
          <cell r="D119">
            <v>1765863.38</v>
          </cell>
          <cell r="E119">
            <v>38809.32</v>
          </cell>
        </row>
        <row r="120">
          <cell r="B120">
            <v>136010</v>
          </cell>
          <cell r="C120" t="str">
            <v xml:space="preserve"> PREPAID- INSURANCE             </v>
          </cell>
          <cell r="D120">
            <v>1749835.77</v>
          </cell>
          <cell r="E120">
            <v>38590.46</v>
          </cell>
        </row>
        <row r="121">
          <cell r="B121">
            <v>136090</v>
          </cell>
          <cell r="C121" t="str">
            <v xml:space="preserve"> PREPAID- OTHERS                </v>
          </cell>
          <cell r="D121">
            <v>1917437</v>
          </cell>
          <cell r="E121">
            <v>42258.86</v>
          </cell>
        </row>
        <row r="122">
          <cell r="B122">
            <v>137010</v>
          </cell>
          <cell r="C122" t="str">
            <v xml:space="preserve"> DEPOSITS - RENTAL              </v>
          </cell>
          <cell r="D122">
            <v>9925900</v>
          </cell>
          <cell r="E122">
            <v>219016.65</v>
          </cell>
        </row>
        <row r="123">
          <cell r="B123">
            <v>137011</v>
          </cell>
          <cell r="C123" t="str">
            <v xml:space="preserve"> CONTAINER DEPOSISTS            </v>
          </cell>
          <cell r="D123">
            <v>620000</v>
          </cell>
          <cell r="E123">
            <v>13628.67</v>
          </cell>
        </row>
        <row r="124">
          <cell r="B124">
            <v>137020</v>
          </cell>
          <cell r="C124" t="str">
            <v xml:space="preserve"> DEPOSITS - OTHERS              </v>
          </cell>
          <cell r="D124">
            <v>6003496.5099999998</v>
          </cell>
          <cell r="E124">
            <v>132339.18</v>
          </cell>
        </row>
        <row r="125">
          <cell r="B125">
            <v>137031</v>
          </cell>
          <cell r="C125" t="str">
            <v xml:space="preserve"> ADVANCE - INCOME TAX           </v>
          </cell>
          <cell r="D125">
            <v>1357076.06</v>
          </cell>
          <cell r="E125">
            <v>29944.2</v>
          </cell>
        </row>
        <row r="126">
          <cell r="B126">
            <v>137032</v>
          </cell>
          <cell r="C126" t="str">
            <v xml:space="preserve"> ADVANCE WAGES - CONTRACTORS    </v>
          </cell>
          <cell r="D126">
            <v>15000</v>
          </cell>
          <cell r="E126">
            <v>330.52</v>
          </cell>
        </row>
        <row r="127">
          <cell r="B127">
            <v>140001</v>
          </cell>
          <cell r="C127" t="str">
            <v xml:space="preserve"> TDS ON INTEREST                </v>
          </cell>
          <cell r="D127">
            <v>1313792.07</v>
          </cell>
          <cell r="E127">
            <v>28953.19</v>
          </cell>
        </row>
        <row r="128">
          <cell r="B128">
            <v>140101</v>
          </cell>
          <cell r="C128" t="str">
            <v xml:space="preserve"> INT. ACCRUED FROM OTHER PARTIE </v>
          </cell>
          <cell r="D128">
            <v>11590196.49</v>
          </cell>
          <cell r="E128">
            <v>255598.7</v>
          </cell>
        </row>
        <row r="129">
          <cell r="B129">
            <v>151000</v>
          </cell>
          <cell r="C129" t="str">
            <v xml:space="preserve"> BUILDING                       </v>
          </cell>
          <cell r="D129">
            <v>36919.360000000001</v>
          </cell>
          <cell r="E129">
            <v>1052</v>
          </cell>
        </row>
        <row r="130">
          <cell r="B130">
            <v>151002</v>
          </cell>
          <cell r="C130" t="str">
            <v xml:space="preserve"> BUILDING IMPROVMENTS           </v>
          </cell>
          <cell r="D130">
            <v>159182546</v>
          </cell>
          <cell r="E130">
            <v>3479150.39</v>
          </cell>
        </row>
        <row r="131">
          <cell r="B131">
            <v>153000</v>
          </cell>
          <cell r="C131" t="str">
            <v xml:space="preserve"> MACHINERY &amp; EQUIPMENT          </v>
          </cell>
          <cell r="D131">
            <v>851447767.88999999</v>
          </cell>
          <cell r="E131">
            <v>18458219.789999999</v>
          </cell>
        </row>
        <row r="132">
          <cell r="B132">
            <v>154000</v>
          </cell>
          <cell r="C132" t="str">
            <v xml:space="preserve"> VEHICLES                       </v>
          </cell>
          <cell r="D132">
            <v>20825292.469999999</v>
          </cell>
          <cell r="E132">
            <v>589750.76</v>
          </cell>
        </row>
        <row r="133">
          <cell r="B133">
            <v>155000</v>
          </cell>
          <cell r="C133" t="str">
            <v xml:space="preserve"> OFFICE FURNITURE               </v>
          </cell>
          <cell r="D133">
            <v>7845187.4500000002</v>
          </cell>
          <cell r="E133">
            <v>216992.76</v>
          </cell>
        </row>
        <row r="134">
          <cell r="B134">
            <v>155001</v>
          </cell>
          <cell r="C134" t="str">
            <v xml:space="preserve"> OFFICE EQUIPMENT               </v>
          </cell>
          <cell r="D134">
            <v>4138298</v>
          </cell>
          <cell r="E134">
            <v>140028.07999999999</v>
          </cell>
        </row>
        <row r="135">
          <cell r="B135">
            <v>156000</v>
          </cell>
          <cell r="C135" t="str">
            <v xml:space="preserve"> TOOLS &amp; FIXTURES               </v>
          </cell>
          <cell r="D135">
            <v>0</v>
          </cell>
          <cell r="E135">
            <v>0</v>
          </cell>
        </row>
        <row r="136">
          <cell r="B136">
            <v>157000</v>
          </cell>
          <cell r="C136" t="str">
            <v xml:space="preserve"> COMPUTER EQUIPMENT             </v>
          </cell>
          <cell r="D136">
            <v>12002313.619999999</v>
          </cell>
          <cell r="E136">
            <v>490309.09</v>
          </cell>
        </row>
        <row r="137">
          <cell r="B137">
            <v>157100</v>
          </cell>
          <cell r="C137" t="str">
            <v xml:space="preserve"> COMPUTER EQUIPMENT-Software    </v>
          </cell>
          <cell r="D137">
            <v>1083900</v>
          </cell>
          <cell r="E137">
            <v>22575</v>
          </cell>
        </row>
        <row r="138">
          <cell r="B138">
            <v>159100</v>
          </cell>
          <cell r="C138" t="str">
            <v xml:space="preserve"> Capital WIP                    </v>
          </cell>
          <cell r="D138">
            <v>97994767.909999996</v>
          </cell>
          <cell r="E138">
            <v>2136622.27</v>
          </cell>
        </row>
        <row r="139">
          <cell r="B139">
            <v>161000</v>
          </cell>
          <cell r="C139" t="str">
            <v xml:space="preserve"> ACCUM DEPREC: BUILDING         </v>
          </cell>
          <cell r="D139">
            <v>-36919.39</v>
          </cell>
          <cell r="E139">
            <v>-1052</v>
          </cell>
        </row>
        <row r="140">
          <cell r="B140">
            <v>161002</v>
          </cell>
          <cell r="C140" t="str">
            <v xml:space="preserve"> ACC DEPR: BUILDING IMPRVMNT    </v>
          </cell>
          <cell r="D140">
            <v>-8989457.7200000007</v>
          </cell>
          <cell r="E140">
            <v>-3058731.1</v>
          </cell>
        </row>
        <row r="141">
          <cell r="B141">
            <v>163000</v>
          </cell>
          <cell r="C141" t="str">
            <v xml:space="preserve"> ACCUM DEPREC:MACH &amp; EQUIP      </v>
          </cell>
          <cell r="D141">
            <v>-402694135.11000001</v>
          </cell>
          <cell r="E141">
            <v>-10989194.439999999</v>
          </cell>
        </row>
        <row r="142">
          <cell r="B142">
            <v>164000</v>
          </cell>
          <cell r="C142" t="str">
            <v xml:space="preserve"> ACCUM DEPREC: VEHICLES         </v>
          </cell>
          <cell r="D142">
            <v>-4902569.9800000004</v>
          </cell>
          <cell r="E142">
            <v>-352699.01</v>
          </cell>
        </row>
        <row r="143">
          <cell r="B143">
            <v>165000</v>
          </cell>
          <cell r="C143" t="str">
            <v xml:space="preserve"> ACCUM DEPREC: OFFICE FURNTURE  </v>
          </cell>
          <cell r="D143">
            <v>-2795436.14</v>
          </cell>
          <cell r="E143">
            <v>-145711.10999999999</v>
          </cell>
        </row>
        <row r="144">
          <cell r="B144">
            <v>165001</v>
          </cell>
          <cell r="C144" t="str">
            <v xml:space="preserve"> ACCUM DEPREC: OFFICE EQUIP     </v>
          </cell>
          <cell r="D144">
            <v>-1036855.01</v>
          </cell>
          <cell r="E144">
            <v>-117172.6</v>
          </cell>
        </row>
        <row r="145">
          <cell r="B145">
            <v>166000</v>
          </cell>
          <cell r="C145" t="str">
            <v xml:space="preserve"> ACCUM DEPREC: TOOLS/FIXTURES   </v>
          </cell>
          <cell r="D145">
            <v>0</v>
          </cell>
          <cell r="E145">
            <v>0</v>
          </cell>
        </row>
        <row r="146">
          <cell r="B146">
            <v>167000</v>
          </cell>
          <cell r="C146" t="str">
            <v xml:space="preserve"> ACCUM DEPREC: COMPUTER EQUIP   </v>
          </cell>
          <cell r="D146">
            <v>-6741396.04</v>
          </cell>
          <cell r="E146">
            <v>-431168.11</v>
          </cell>
        </row>
        <row r="147">
          <cell r="B147">
            <v>167100</v>
          </cell>
          <cell r="C147" t="str">
            <v xml:space="preserve"> ACCUM. DEPRECIATION SOFTWARE   </v>
          </cell>
          <cell r="D147">
            <v>-242105.64</v>
          </cell>
          <cell r="E147">
            <v>-8114.15</v>
          </cell>
        </row>
        <row r="148">
          <cell r="B148">
            <v>170001</v>
          </cell>
          <cell r="C148" t="str">
            <v xml:space="preserve"> GRATUITY AND SUPER ANNU. SCHEM </v>
          </cell>
          <cell r="D148">
            <v>8679</v>
          </cell>
          <cell r="E148">
            <v>191.15</v>
          </cell>
        </row>
        <row r="149">
          <cell r="B149">
            <v>175000</v>
          </cell>
          <cell r="C149" t="str">
            <v xml:space="preserve"> INVESTMENT IN SUBSIDIARIES     </v>
          </cell>
          <cell r="D149">
            <v>100000</v>
          </cell>
          <cell r="E149">
            <v>2206.5300000000002</v>
          </cell>
        </row>
        <row r="150">
          <cell r="B150">
            <v>177000</v>
          </cell>
          <cell r="C150" t="str">
            <v xml:space="preserve"> OTHER INVESTEMENTS             </v>
          </cell>
          <cell r="D150">
            <v>49750</v>
          </cell>
          <cell r="E150">
            <v>1098.32</v>
          </cell>
        </row>
        <row r="151">
          <cell r="B151">
            <v>200005</v>
          </cell>
          <cell r="C151" t="str">
            <v xml:space="preserve"> BILL DISCOUNTING - SUMITOMO    </v>
          </cell>
          <cell r="D151">
            <v>0</v>
          </cell>
          <cell r="E151">
            <v>0</v>
          </cell>
        </row>
        <row r="152">
          <cell r="B152">
            <v>200006</v>
          </cell>
          <cell r="C152" t="str">
            <v xml:space="preserve"> BILL DISCOUNTING - UWB         </v>
          </cell>
          <cell r="D152">
            <v>-150605368.72999999</v>
          </cell>
          <cell r="E152">
            <v>-3352222.05</v>
          </cell>
        </row>
        <row r="153">
          <cell r="B153">
            <v>200007</v>
          </cell>
          <cell r="C153" t="str">
            <v xml:space="preserve"> BILL CRYSTALISED-SUMITOMO      </v>
          </cell>
          <cell r="D153">
            <v>0</v>
          </cell>
          <cell r="E153">
            <v>0</v>
          </cell>
        </row>
        <row r="154">
          <cell r="B154">
            <v>200009</v>
          </cell>
          <cell r="C154" t="str">
            <v xml:space="preserve"> BILL CRYSTALISED -UWB          </v>
          </cell>
          <cell r="D154">
            <v>0</v>
          </cell>
          <cell r="E154">
            <v>0.01</v>
          </cell>
        </row>
        <row r="155">
          <cell r="B155">
            <v>200010</v>
          </cell>
          <cell r="C155" t="str">
            <v xml:space="preserve"> RUPEE ADV AGNST BILLS - SBI    </v>
          </cell>
          <cell r="D155">
            <v>-125006000</v>
          </cell>
          <cell r="E155">
            <v>-2774105.83</v>
          </cell>
        </row>
        <row r="156">
          <cell r="B156">
            <v>200011</v>
          </cell>
          <cell r="C156" t="str">
            <v xml:space="preserve"> RUPEE ADV AGNST BILLS - UWB    </v>
          </cell>
          <cell r="D156">
            <v>0</v>
          </cell>
          <cell r="E156">
            <v>0</v>
          </cell>
        </row>
        <row r="157">
          <cell r="B157">
            <v>200014</v>
          </cell>
          <cell r="C157" t="str">
            <v xml:space="preserve"> BILL DISCOUNTED - DCB          </v>
          </cell>
          <cell r="D157">
            <v>0.02</v>
          </cell>
          <cell r="E157">
            <v>-0.18</v>
          </cell>
        </row>
        <row r="158">
          <cell r="B158">
            <v>213000</v>
          </cell>
          <cell r="C158" t="str">
            <v xml:space="preserve"> TRADE AP - EXTERNAL - Ext      </v>
          </cell>
          <cell r="D158">
            <v>-417168157.57999998</v>
          </cell>
          <cell r="E158">
            <v>-9597872.9000000004</v>
          </cell>
        </row>
        <row r="159">
          <cell r="B159">
            <v>213010</v>
          </cell>
          <cell r="C159" t="str">
            <v xml:space="preserve"> GOODS RECV, NO INVOICE - EXT   </v>
          </cell>
          <cell r="D159">
            <v>-74053253.189999998</v>
          </cell>
          <cell r="E159">
            <v>-1627302.4</v>
          </cell>
        </row>
        <row r="160">
          <cell r="B160">
            <v>213020</v>
          </cell>
          <cell r="C160" t="str">
            <v xml:space="preserve"> REG INVOICE, NOT APPROVED- EXT </v>
          </cell>
          <cell r="D160">
            <v>-431580.83</v>
          </cell>
          <cell r="E160">
            <v>-9465.4599999999991</v>
          </cell>
        </row>
        <row r="161">
          <cell r="B161">
            <v>213030</v>
          </cell>
          <cell r="C161" t="str">
            <v xml:space="preserve"> ADVANCE/UNALLOCATED PMT-EXT    </v>
          </cell>
          <cell r="D161">
            <v>46656505.560000002</v>
          </cell>
          <cell r="E161">
            <v>1023279.76</v>
          </cell>
        </row>
        <row r="162">
          <cell r="B162">
            <v>213098</v>
          </cell>
          <cell r="C162" t="str">
            <v xml:space="preserve"> PROVISION FOR DOUBTFUL ADVANCE </v>
          </cell>
          <cell r="D162">
            <v>-1996777</v>
          </cell>
          <cell r="E162">
            <v>-44060</v>
          </cell>
        </row>
        <row r="163">
          <cell r="B163">
            <v>213099</v>
          </cell>
          <cell r="C163" t="str">
            <v xml:space="preserve"> AP CONTROL CIPL NON BAAN DIVI. </v>
          </cell>
          <cell r="D163">
            <v>-62614819.170000002</v>
          </cell>
          <cell r="E163">
            <v>-1367328.09</v>
          </cell>
        </row>
        <row r="164">
          <cell r="B164">
            <v>215015</v>
          </cell>
          <cell r="C164" t="str">
            <v xml:space="preserve"> AP TRADE I/C: Sri Lanka _ 015  </v>
          </cell>
          <cell r="D164">
            <v>-178709926.55000001</v>
          </cell>
          <cell r="E164">
            <v>-3782937.06</v>
          </cell>
        </row>
        <row r="165">
          <cell r="B165">
            <v>215016</v>
          </cell>
          <cell r="C165" t="str">
            <v xml:space="preserve"> AP TRADE I/C: USA_016          </v>
          </cell>
          <cell r="D165">
            <v>-2940926962.1500001</v>
          </cell>
          <cell r="E165">
            <v>-63319307.270000003</v>
          </cell>
        </row>
        <row r="166">
          <cell r="B166">
            <v>215017</v>
          </cell>
          <cell r="C166" t="str">
            <v xml:space="preserve"> AP TRADE I/C:International_017 </v>
          </cell>
          <cell r="D166">
            <v>-1063502906.15</v>
          </cell>
          <cell r="E166">
            <v>-22870350.5</v>
          </cell>
        </row>
        <row r="167">
          <cell r="B167">
            <v>215018</v>
          </cell>
          <cell r="C167" t="str">
            <v xml:space="preserve"> AP TRADE I/C: Singapore_018    </v>
          </cell>
          <cell r="D167">
            <v>-391912</v>
          </cell>
          <cell r="E167">
            <v>-8357.9500000000007</v>
          </cell>
        </row>
        <row r="168">
          <cell r="B168">
            <v>215020</v>
          </cell>
          <cell r="C168" t="str">
            <v xml:space="preserve"> AP TRADE I/C: Malaysia_020     </v>
          </cell>
          <cell r="D168">
            <v>-35084636.810000002</v>
          </cell>
          <cell r="E168">
            <v>-746520.56</v>
          </cell>
        </row>
        <row r="169">
          <cell r="B169">
            <v>215022</v>
          </cell>
          <cell r="C169" t="str">
            <v xml:space="preserve"> AP TRADE I/C: CPIPL_022        </v>
          </cell>
          <cell r="D169">
            <v>-4129860.95</v>
          </cell>
          <cell r="E169">
            <v>-90739.88</v>
          </cell>
        </row>
        <row r="170">
          <cell r="B170">
            <v>215097</v>
          </cell>
          <cell r="C170" t="str">
            <v xml:space="preserve"> SUNDRY INTERCO PAYABLE         </v>
          </cell>
          <cell r="D170">
            <v>-222326235.74000001</v>
          </cell>
          <cell r="E170">
            <v>-5002922.46</v>
          </cell>
        </row>
        <row r="171">
          <cell r="B171">
            <v>215098</v>
          </cell>
          <cell r="C171" t="str">
            <v xml:space="preserve"> AP TRADE AFFL NON ELIMINATING  </v>
          </cell>
          <cell r="D171">
            <v>-4444657.0999999996</v>
          </cell>
          <cell r="E171">
            <v>-96838.21</v>
          </cell>
        </row>
        <row r="172">
          <cell r="B172">
            <v>215099</v>
          </cell>
          <cell r="C172" t="str">
            <v xml:space="preserve"> AP TRADE NON BAAN I/C          </v>
          </cell>
          <cell r="D172">
            <v>7807594.4199999999</v>
          </cell>
          <cell r="E172">
            <v>171152.46</v>
          </cell>
        </row>
        <row r="173">
          <cell r="B173">
            <v>215115</v>
          </cell>
          <cell r="C173" t="str">
            <v xml:space="preserve"> I/C DUE TO: Sri_Lanka_015      </v>
          </cell>
          <cell r="D173">
            <v>-7991408.4699999997</v>
          </cell>
          <cell r="E173">
            <v>-176806.91</v>
          </cell>
        </row>
        <row r="174">
          <cell r="B174">
            <v>215116</v>
          </cell>
          <cell r="C174" t="str">
            <v xml:space="preserve"> I/C DUE TO: USA_016            </v>
          </cell>
          <cell r="D174">
            <v>-618128751.08000004</v>
          </cell>
          <cell r="E174">
            <v>-13547101.35</v>
          </cell>
        </row>
        <row r="175">
          <cell r="B175">
            <v>215117</v>
          </cell>
          <cell r="C175" t="str">
            <v xml:space="preserve"> I/C DUE TO: International_017  </v>
          </cell>
          <cell r="D175">
            <v>-731734552.65999997</v>
          </cell>
          <cell r="E175">
            <v>-16071598.77</v>
          </cell>
        </row>
        <row r="176">
          <cell r="B176">
            <v>215120</v>
          </cell>
          <cell r="C176" t="str">
            <v xml:space="preserve"> I/C DUE TO: Malaysia_020       </v>
          </cell>
          <cell r="D176">
            <v>-10874919.09</v>
          </cell>
          <cell r="E176">
            <v>-239049.77</v>
          </cell>
        </row>
        <row r="177">
          <cell r="B177">
            <v>215122</v>
          </cell>
          <cell r="C177" t="str">
            <v xml:space="preserve"> I/C DUE TO: CPIPL_021          </v>
          </cell>
          <cell r="D177">
            <v>-298632.68</v>
          </cell>
          <cell r="E177">
            <v>-6556.93</v>
          </cell>
        </row>
        <row r="178">
          <cell r="B178">
            <v>215215</v>
          </cell>
          <cell r="C178" t="str">
            <v xml:space="preserve"> I/C GRNI Sri Lanka_015         </v>
          </cell>
          <cell r="D178">
            <v>-556527.09</v>
          </cell>
          <cell r="E178">
            <v>-12278.59</v>
          </cell>
        </row>
        <row r="179">
          <cell r="B179">
            <v>215216</v>
          </cell>
          <cell r="C179" t="str">
            <v xml:space="preserve"> I/C GRNI USA_016               </v>
          </cell>
          <cell r="D179">
            <v>-34608445.509999998</v>
          </cell>
          <cell r="E179">
            <v>-759814.04</v>
          </cell>
        </row>
        <row r="180">
          <cell r="B180">
            <v>215217</v>
          </cell>
          <cell r="C180" t="str">
            <v xml:space="preserve"> I/C GRNI International_017     </v>
          </cell>
          <cell r="D180">
            <v>0</v>
          </cell>
          <cell r="E180">
            <v>0</v>
          </cell>
        </row>
        <row r="181">
          <cell r="B181">
            <v>215218</v>
          </cell>
          <cell r="C181" t="str">
            <v xml:space="preserve"> I/C GRNI Singapore_018         </v>
          </cell>
          <cell r="D181">
            <v>-0.11</v>
          </cell>
          <cell r="E181">
            <v>0</v>
          </cell>
        </row>
        <row r="182">
          <cell r="B182">
            <v>215220</v>
          </cell>
          <cell r="C182" t="str">
            <v xml:space="preserve"> I/C GRNI Malaysia_020          </v>
          </cell>
          <cell r="D182">
            <v>-276461.88</v>
          </cell>
          <cell r="E182">
            <v>-6047.04</v>
          </cell>
        </row>
        <row r="183">
          <cell r="B183">
            <v>215299</v>
          </cell>
          <cell r="C183" t="str">
            <v xml:space="preserve"> I/C GRNI NON BAAN INTERNAL     </v>
          </cell>
          <cell r="D183">
            <v>5520</v>
          </cell>
          <cell r="E183">
            <v>121.65</v>
          </cell>
        </row>
        <row r="184">
          <cell r="B184">
            <v>215315</v>
          </cell>
          <cell r="C184" t="str">
            <v xml:space="preserve"> AP Trade I/C: Registered not A </v>
          </cell>
          <cell r="D184">
            <v>0</v>
          </cell>
          <cell r="E184">
            <v>0</v>
          </cell>
        </row>
        <row r="185">
          <cell r="B185">
            <v>215316</v>
          </cell>
          <cell r="C185" t="str">
            <v xml:space="preserve"> AP Trade I/C: Registered not A </v>
          </cell>
          <cell r="D185">
            <v>0</v>
          </cell>
          <cell r="E185">
            <v>0</v>
          </cell>
        </row>
        <row r="186">
          <cell r="B186">
            <v>215320</v>
          </cell>
          <cell r="C186" t="str">
            <v xml:space="preserve"> AP Trade I/C: Registered not A </v>
          </cell>
          <cell r="D186">
            <v>0</v>
          </cell>
          <cell r="E186">
            <v>0</v>
          </cell>
        </row>
        <row r="187">
          <cell r="B187">
            <v>215321</v>
          </cell>
          <cell r="C187" t="str">
            <v xml:space="preserve"> AP Trade I/C: Registered not A </v>
          </cell>
          <cell r="D187">
            <v>0</v>
          </cell>
          <cell r="E187">
            <v>0</v>
          </cell>
        </row>
        <row r="188">
          <cell r="B188">
            <v>215322</v>
          </cell>
          <cell r="C188" t="str">
            <v xml:space="preserve"> AP Trade I/C: Registered not A </v>
          </cell>
          <cell r="D188">
            <v>0</v>
          </cell>
          <cell r="E188">
            <v>1</v>
          </cell>
        </row>
        <row r="189">
          <cell r="B189">
            <v>215399</v>
          </cell>
          <cell r="C189" t="str">
            <v xml:space="preserve"> INTERCO GOODS IN TRANSIT       </v>
          </cell>
          <cell r="D189">
            <v>62949470.520000003</v>
          </cell>
          <cell r="E189">
            <v>1212982.75</v>
          </cell>
        </row>
        <row r="190">
          <cell r="B190">
            <v>215522</v>
          </cell>
          <cell r="C190" t="str">
            <v xml:space="preserve"> UNALL/ADV PMT CPIPL_022        </v>
          </cell>
          <cell r="D190">
            <v>1684590</v>
          </cell>
          <cell r="E190">
            <v>37125.949999999997</v>
          </cell>
        </row>
        <row r="191">
          <cell r="B191">
            <v>216500</v>
          </cell>
          <cell r="C191" t="str">
            <v xml:space="preserve"> EMPLOYEE PAYABLES              </v>
          </cell>
          <cell r="D191">
            <v>-30000</v>
          </cell>
          <cell r="E191">
            <v>-661.17</v>
          </cell>
        </row>
        <row r="192">
          <cell r="B192">
            <v>217000</v>
          </cell>
          <cell r="C192" t="str">
            <v xml:space="preserve"> ACCRUED PAYROLL                </v>
          </cell>
          <cell r="D192">
            <v>-1317522.08</v>
          </cell>
          <cell r="E192">
            <v>-29391.39</v>
          </cell>
        </row>
        <row r="193">
          <cell r="B193">
            <v>217002</v>
          </cell>
          <cell r="C193" t="str">
            <v xml:space="preserve"> ACCRUED SALARY AND WAGES (EMP) </v>
          </cell>
          <cell r="D193">
            <v>-7061068.7999999998</v>
          </cell>
          <cell r="E193">
            <v>-155615.82999999999</v>
          </cell>
        </row>
        <row r="194">
          <cell r="B194">
            <v>217003</v>
          </cell>
          <cell r="C194" t="str">
            <v xml:space="preserve"> ACCRUED SALARY AND WAGES(CONT) </v>
          </cell>
          <cell r="D194">
            <v>-11278355</v>
          </cell>
          <cell r="E194">
            <v>-248558.79</v>
          </cell>
        </row>
        <row r="195">
          <cell r="B195">
            <v>217004</v>
          </cell>
          <cell r="C195" t="str">
            <v xml:space="preserve"> ACCRUED SALARY &amp; BEN. DIRECTOR </v>
          </cell>
          <cell r="D195">
            <v>-1065459</v>
          </cell>
          <cell r="E195">
            <v>-23437.52</v>
          </cell>
        </row>
        <row r="196">
          <cell r="B196">
            <v>218000</v>
          </cell>
          <cell r="C196" t="str">
            <v xml:space="preserve"> ACCRUED BONUS                  </v>
          </cell>
          <cell r="D196">
            <v>-4282738.5999999996</v>
          </cell>
          <cell r="E196">
            <v>-94505.57</v>
          </cell>
        </row>
        <row r="197">
          <cell r="B197">
            <v>220000</v>
          </cell>
          <cell r="C197" t="str">
            <v xml:space="preserve"> ACCRUED BENEFITS               </v>
          </cell>
          <cell r="D197">
            <v>-1003101</v>
          </cell>
          <cell r="E197">
            <v>-96892.94</v>
          </cell>
        </row>
        <row r="198">
          <cell r="B198">
            <v>220001</v>
          </cell>
          <cell r="C198" t="str">
            <v xml:space="preserve"> ACCRUED VACATION               </v>
          </cell>
          <cell r="D198">
            <v>-9107618.8499999996</v>
          </cell>
          <cell r="E198">
            <v>-200983.32</v>
          </cell>
        </row>
        <row r="199">
          <cell r="B199">
            <v>220005</v>
          </cell>
          <cell r="C199" t="str">
            <v xml:space="preserve"> ACCRUED UNCLAIMED              </v>
          </cell>
          <cell r="D199">
            <v>-1853835.15</v>
          </cell>
          <cell r="E199">
            <v>-40894.51</v>
          </cell>
        </row>
        <row r="200">
          <cell r="B200">
            <v>220007</v>
          </cell>
          <cell r="C200" t="str">
            <v xml:space="preserve"> EMPLOYEE CON. TO EPF           </v>
          </cell>
          <cell r="D200">
            <v>-782550.6</v>
          </cell>
          <cell r="E200">
            <v>-17252.939999999999</v>
          </cell>
        </row>
        <row r="201">
          <cell r="B201">
            <v>220008</v>
          </cell>
          <cell r="C201" t="str">
            <v xml:space="preserve"> EMPLOYEE CONT. TO ESIC         </v>
          </cell>
          <cell r="D201">
            <v>-33874.26</v>
          </cell>
          <cell r="E201">
            <v>-747.72</v>
          </cell>
        </row>
        <row r="202">
          <cell r="B202">
            <v>220009</v>
          </cell>
          <cell r="C202" t="str">
            <v xml:space="preserve"> EMPLOYEE CONT. TO LWF          </v>
          </cell>
          <cell r="D202">
            <v>7238.25</v>
          </cell>
          <cell r="E202">
            <v>158.51</v>
          </cell>
        </row>
        <row r="203">
          <cell r="B203">
            <v>220010</v>
          </cell>
          <cell r="C203" t="str">
            <v xml:space="preserve"> EMPLOYEE CONT TO PRFOESSION TX </v>
          </cell>
          <cell r="D203">
            <v>-236975</v>
          </cell>
          <cell r="E203">
            <v>-5232.87</v>
          </cell>
        </row>
        <row r="204">
          <cell r="B204">
            <v>220013</v>
          </cell>
          <cell r="C204" t="str">
            <v xml:space="preserve"> UNCLAIMED CONVEYANCE           </v>
          </cell>
          <cell r="D204">
            <v>4977</v>
          </cell>
          <cell r="E204">
            <v>109.69</v>
          </cell>
        </row>
        <row r="205">
          <cell r="B205">
            <v>220014</v>
          </cell>
          <cell r="C205" t="str">
            <v xml:space="preserve"> CAR INSTALLMENT RECOVERY A/C   </v>
          </cell>
          <cell r="D205">
            <v>-432253</v>
          </cell>
          <cell r="E205">
            <v>-9531.14</v>
          </cell>
        </row>
        <row r="206">
          <cell r="B206">
            <v>222000</v>
          </cell>
          <cell r="C206" t="str">
            <v xml:space="preserve"> SALES/VAT TAXES PAYABLE        </v>
          </cell>
          <cell r="D206">
            <v>-13229.25</v>
          </cell>
          <cell r="E206">
            <v>-291.42</v>
          </cell>
        </row>
        <row r="207">
          <cell r="B207">
            <v>223001</v>
          </cell>
          <cell r="C207" t="str">
            <v xml:space="preserve"> CONTRACTORS STATUT. DUE PAYABL </v>
          </cell>
          <cell r="D207">
            <v>-2814767.24</v>
          </cell>
          <cell r="E207">
            <v>-62348.75</v>
          </cell>
        </row>
        <row r="208">
          <cell r="B208">
            <v>227000</v>
          </cell>
          <cell r="C208" t="str">
            <v xml:space="preserve"> INTEREST ACCRUED AND DUE       </v>
          </cell>
          <cell r="D208">
            <v>-10891856.710000001</v>
          </cell>
          <cell r="E208">
            <v>-234440</v>
          </cell>
        </row>
        <row r="209">
          <cell r="B209">
            <v>227001</v>
          </cell>
          <cell r="C209" t="str">
            <v xml:space="preserve"> INTEREST ACCRUED BUT NOT DUE   </v>
          </cell>
          <cell r="D209">
            <v>-1002621</v>
          </cell>
          <cell r="E209">
            <v>-22109.67</v>
          </cell>
        </row>
        <row r="210">
          <cell r="B210">
            <v>228000</v>
          </cell>
          <cell r="C210" t="str">
            <v xml:space="preserve"> ACCRUED LEGAL                  </v>
          </cell>
          <cell r="D210">
            <v>0</v>
          </cell>
          <cell r="E210">
            <v>0</v>
          </cell>
        </row>
        <row r="211">
          <cell r="B211">
            <v>230000</v>
          </cell>
          <cell r="C211" t="str">
            <v xml:space="preserve"> OTHER ACCRUED LIABILITIES      </v>
          </cell>
          <cell r="D211">
            <v>-22500727.73</v>
          </cell>
          <cell r="E211">
            <v>-498454.17</v>
          </cell>
        </row>
        <row r="212">
          <cell r="B212">
            <v>230002</v>
          </cell>
          <cell r="C212" t="str">
            <v xml:space="preserve"> WITHHOLDING TAX - EXTERNAL     </v>
          </cell>
          <cell r="D212">
            <v>-620613.07999999996</v>
          </cell>
          <cell r="E212">
            <v>-13674.83</v>
          </cell>
        </row>
        <row r="213">
          <cell r="B213">
            <v>230020</v>
          </cell>
          <cell r="C213" t="str">
            <v xml:space="preserve"> ACCRUALS - WATER               </v>
          </cell>
          <cell r="D213">
            <v>-241463</v>
          </cell>
          <cell r="E213">
            <v>-5433.95</v>
          </cell>
        </row>
        <row r="214">
          <cell r="B214">
            <v>230021</v>
          </cell>
          <cell r="C214" t="str">
            <v xml:space="preserve"> ACCRUALS - ELECTRICITY         </v>
          </cell>
          <cell r="D214">
            <v>-5649384.75</v>
          </cell>
          <cell r="E214">
            <v>-125278.97</v>
          </cell>
        </row>
        <row r="215">
          <cell r="B215">
            <v>230023</v>
          </cell>
          <cell r="C215" t="str">
            <v xml:space="preserve"> ACCRUALS - TELEPHONES          </v>
          </cell>
          <cell r="D215">
            <v>-324318.73</v>
          </cell>
          <cell r="E215">
            <v>-7175.46</v>
          </cell>
        </row>
        <row r="216">
          <cell r="B216">
            <v>230024</v>
          </cell>
          <cell r="C216" t="str">
            <v xml:space="preserve"> ACCRUALS - CANTEEN,BEVERAGES   </v>
          </cell>
          <cell r="D216">
            <v>-744764.15</v>
          </cell>
          <cell r="E216">
            <v>-16408.919999999998</v>
          </cell>
        </row>
        <row r="217">
          <cell r="B217">
            <v>230025</v>
          </cell>
          <cell r="C217" t="str">
            <v xml:space="preserve"> ACCRUALS - SUBCON WORKERS      </v>
          </cell>
          <cell r="D217">
            <v>-464000</v>
          </cell>
          <cell r="E217">
            <v>-10225.9</v>
          </cell>
        </row>
        <row r="218">
          <cell r="B218">
            <v>230027</v>
          </cell>
          <cell r="C218" t="str">
            <v xml:space="preserve"> ACCRUALS - LEASED &amp; RENTAL     </v>
          </cell>
          <cell r="D218">
            <v>-7758017</v>
          </cell>
          <cell r="E218">
            <v>-171501.41</v>
          </cell>
        </row>
        <row r="219">
          <cell r="B219">
            <v>230031</v>
          </cell>
          <cell r="C219" t="str">
            <v xml:space="preserve"> ACCRUALS - REPAIR &amp; MAINTENANC </v>
          </cell>
          <cell r="D219">
            <v>-608462</v>
          </cell>
          <cell r="E219">
            <v>-13409.63</v>
          </cell>
        </row>
        <row r="220">
          <cell r="B220">
            <v>230032</v>
          </cell>
          <cell r="C220" t="str">
            <v xml:space="preserve"> ACCRUALS - CONSULTANCY FEE     </v>
          </cell>
          <cell r="D220">
            <v>-177500</v>
          </cell>
          <cell r="E220">
            <v>-3911.84</v>
          </cell>
        </row>
        <row r="221">
          <cell r="B221">
            <v>230035</v>
          </cell>
          <cell r="C221" t="str">
            <v xml:space="preserve"> ACCRUALS - OFFICE SUPPLIES     </v>
          </cell>
          <cell r="D221">
            <v>0</v>
          </cell>
          <cell r="E221">
            <v>0</v>
          </cell>
        </row>
        <row r="222">
          <cell r="B222">
            <v>230036</v>
          </cell>
          <cell r="C222" t="str">
            <v xml:space="preserve"> ACCRUALS - MEDICAL             </v>
          </cell>
          <cell r="D222">
            <v>-350646</v>
          </cell>
          <cell r="E222">
            <v>-7635.58</v>
          </cell>
        </row>
        <row r="223">
          <cell r="B223">
            <v>230039</v>
          </cell>
          <cell r="C223" t="str">
            <v xml:space="preserve"> ACCRUALS - STAFF WELFARE       </v>
          </cell>
          <cell r="D223">
            <v>-290730</v>
          </cell>
          <cell r="E223">
            <v>-6345.86</v>
          </cell>
        </row>
        <row r="224">
          <cell r="B224">
            <v>230041</v>
          </cell>
          <cell r="C224" t="str">
            <v xml:space="preserve"> ACCRUALS - FREIGHT IN          </v>
          </cell>
          <cell r="D224">
            <v>-2804296</v>
          </cell>
          <cell r="E224">
            <v>-61802.67</v>
          </cell>
        </row>
        <row r="225">
          <cell r="B225">
            <v>230042</v>
          </cell>
          <cell r="C225" t="str">
            <v xml:space="preserve"> ACCRUALS - TRAVELING           </v>
          </cell>
          <cell r="D225">
            <v>-122781.45</v>
          </cell>
          <cell r="E225">
            <v>-2701.42</v>
          </cell>
        </row>
        <row r="226">
          <cell r="B226">
            <v>230044</v>
          </cell>
          <cell r="C226" t="str">
            <v xml:space="preserve"> ACCRUALS - TRANSPORTATION      </v>
          </cell>
          <cell r="D226">
            <v>-4820475</v>
          </cell>
          <cell r="E226">
            <v>-106236.37</v>
          </cell>
        </row>
        <row r="227">
          <cell r="B227">
            <v>230045</v>
          </cell>
          <cell r="C227" t="str">
            <v xml:space="preserve"> ACCRUALS - FREIGHT OUT         </v>
          </cell>
          <cell r="D227">
            <v>-1075573</v>
          </cell>
          <cell r="E227">
            <v>-23704.09</v>
          </cell>
        </row>
        <row r="228">
          <cell r="B228">
            <v>230061</v>
          </cell>
          <cell r="C228" t="str">
            <v xml:space="preserve"> PROVISION FOR DIVIDEND         </v>
          </cell>
          <cell r="D228">
            <v>-21500000</v>
          </cell>
          <cell r="E228">
            <v>-448840</v>
          </cell>
        </row>
        <row r="229">
          <cell r="B229">
            <v>230092</v>
          </cell>
          <cell r="C229" t="str">
            <v xml:space="preserve"> WITHHOLDING TAXES SALARY       </v>
          </cell>
          <cell r="D229">
            <v>-1147105</v>
          </cell>
          <cell r="E229">
            <v>-25282.21</v>
          </cell>
        </row>
        <row r="230">
          <cell r="B230">
            <v>248100</v>
          </cell>
          <cell r="C230" t="str">
            <v xml:space="preserve"> DEPOSITS RECEIVED              </v>
          </cell>
          <cell r="D230">
            <v>-20000</v>
          </cell>
          <cell r="E230">
            <v>-441.7</v>
          </cell>
        </row>
        <row r="231">
          <cell r="B231">
            <v>248201</v>
          </cell>
          <cell r="C231" t="str">
            <v xml:space="preserve"> WITHOLDING TAXES               </v>
          </cell>
          <cell r="D231">
            <v>0</v>
          </cell>
          <cell r="E231">
            <v>0</v>
          </cell>
        </row>
        <row r="232">
          <cell r="B232">
            <v>250008</v>
          </cell>
          <cell r="C232" t="str">
            <v xml:space="preserve"> I.C.I.C.I TERM LOAN            </v>
          </cell>
          <cell r="D232">
            <v>1.67</v>
          </cell>
          <cell r="E232">
            <v>-3593.4</v>
          </cell>
        </row>
        <row r="233">
          <cell r="B233">
            <v>250009</v>
          </cell>
          <cell r="C233" t="str">
            <v xml:space="preserve"> I.C.I.C.I CAR LOAN A/C         </v>
          </cell>
          <cell r="D233">
            <v>-7270199.4800000004</v>
          </cell>
          <cell r="E233">
            <v>-160338.18</v>
          </cell>
        </row>
        <row r="234">
          <cell r="B234">
            <v>250010</v>
          </cell>
          <cell r="C234" t="str">
            <v xml:space="preserve"> IDBI TERM LOAN A/C             </v>
          </cell>
          <cell r="D234">
            <v>0</v>
          </cell>
          <cell r="E234">
            <v>-0.2</v>
          </cell>
        </row>
        <row r="235">
          <cell r="B235">
            <v>250096</v>
          </cell>
          <cell r="C235" t="str">
            <v xml:space="preserve"> LT LOAN AFFILI. NON ELIMINATIN </v>
          </cell>
          <cell r="D235">
            <v>-149482946</v>
          </cell>
          <cell r="E235">
            <v>-3214687.01</v>
          </cell>
        </row>
        <row r="236">
          <cell r="B236">
            <v>250097</v>
          </cell>
          <cell r="C236" t="str">
            <v xml:space="preserve"> LT LOAN AFFILI. ELIMINATING    </v>
          </cell>
          <cell r="D236">
            <v>-500000</v>
          </cell>
          <cell r="E236">
            <v>-11032.41</v>
          </cell>
        </row>
        <row r="237">
          <cell r="B237">
            <v>270000</v>
          </cell>
          <cell r="C237" t="str">
            <v xml:space="preserve"> MINORITY INTEREST              </v>
          </cell>
          <cell r="D237">
            <v>-325000000</v>
          </cell>
          <cell r="E237">
            <v>-7282441.0499999998</v>
          </cell>
        </row>
        <row r="238">
          <cell r="B238">
            <v>280000</v>
          </cell>
          <cell r="C238" t="str">
            <v xml:space="preserve"> COMMON STOCK                   </v>
          </cell>
          <cell r="D238">
            <v>-299522000</v>
          </cell>
          <cell r="E238">
            <v>-6223820.96</v>
          </cell>
        </row>
        <row r="239">
          <cell r="B239">
            <v>281000</v>
          </cell>
          <cell r="C239" t="str">
            <v xml:space="preserve"> PREFERRED STOCK                </v>
          </cell>
          <cell r="D239">
            <v>0</v>
          </cell>
          <cell r="E239">
            <v>0</v>
          </cell>
        </row>
        <row r="240">
          <cell r="B240">
            <v>291000</v>
          </cell>
          <cell r="C240" t="str">
            <v xml:space="preserve"> CAPITAL RESERVE                </v>
          </cell>
          <cell r="D240">
            <v>-327000</v>
          </cell>
          <cell r="E240">
            <v>-6975</v>
          </cell>
        </row>
        <row r="241">
          <cell r="B241">
            <v>292000</v>
          </cell>
          <cell r="C241" t="str">
            <v xml:space="preserve"> RETAINED EARNINGS PRIOR        </v>
          </cell>
          <cell r="D241">
            <v>-537768413.11000001</v>
          </cell>
          <cell r="E241">
            <v>-6137076.1100000003</v>
          </cell>
        </row>
        <row r="242">
          <cell r="B242">
            <v>298000</v>
          </cell>
          <cell r="C242" t="str">
            <v xml:space="preserve"> TRANS RESERV BS TRANS TO USD   </v>
          </cell>
          <cell r="D242">
            <v>-0.31</v>
          </cell>
          <cell r="E242">
            <v>0</v>
          </cell>
        </row>
        <row r="243">
          <cell r="B243">
            <v>299001</v>
          </cell>
          <cell r="C243" t="str">
            <v xml:space="preserve"> FISCAL PERIOD - CHANGE ORI     </v>
          </cell>
          <cell r="D243">
            <v>-2087730.51</v>
          </cell>
          <cell r="E243">
            <v>-45558.73</v>
          </cell>
        </row>
        <row r="244">
          <cell r="B244">
            <v>299002</v>
          </cell>
          <cell r="C244" t="str">
            <v xml:space="preserve"> FISCAL PERIOD - CHANGE NEW     </v>
          </cell>
          <cell r="D244">
            <v>2087730.51</v>
          </cell>
          <cell r="E244">
            <v>45558.73</v>
          </cell>
        </row>
        <row r="245">
          <cell r="B245">
            <v>299003</v>
          </cell>
          <cell r="C245" t="str">
            <v xml:space="preserve"> REPORT PERIOD - CHG ORI        </v>
          </cell>
          <cell r="D245">
            <v>-2087730.51</v>
          </cell>
          <cell r="E245">
            <v>-45558.73</v>
          </cell>
        </row>
        <row r="246">
          <cell r="B246">
            <v>299004</v>
          </cell>
          <cell r="C246" t="str">
            <v xml:space="preserve"> REPORT PERIOD - CHG NEW        </v>
          </cell>
          <cell r="D246">
            <v>2087730.51</v>
          </cell>
          <cell r="E246">
            <v>45558.73</v>
          </cell>
        </row>
        <row r="247">
          <cell r="B247">
            <v>300000</v>
          </cell>
          <cell r="C247" t="str">
            <v xml:space="preserve"> GROSS SALES - EXTERNAL.        </v>
          </cell>
          <cell r="D247">
            <v>-82684.63</v>
          </cell>
          <cell r="E247">
            <v>-1807.32</v>
          </cell>
        </row>
        <row r="248">
          <cell r="B248">
            <v>300900</v>
          </cell>
          <cell r="C248" t="str">
            <v xml:space="preserve"> Manual Sales Invoices-External </v>
          </cell>
          <cell r="D248">
            <v>-1167572.5</v>
          </cell>
          <cell r="E248">
            <v>-25528.080000000002</v>
          </cell>
        </row>
        <row r="249">
          <cell r="B249">
            <v>300999</v>
          </cell>
          <cell r="C249" t="str">
            <v xml:space="preserve"> EXTERN SALES CIPL NON BAAN DIV </v>
          </cell>
          <cell r="D249">
            <v>-22021755.879999999</v>
          </cell>
          <cell r="E249">
            <v>-483335.56</v>
          </cell>
        </row>
        <row r="250">
          <cell r="B250">
            <v>302000</v>
          </cell>
          <cell r="C250" t="str">
            <v xml:space="preserve"> DISCOUNT TAKEN EXTERNAL        </v>
          </cell>
          <cell r="D250">
            <v>0</v>
          </cell>
          <cell r="E250">
            <v>0</v>
          </cell>
        </row>
        <row r="251">
          <cell r="B251">
            <v>350015</v>
          </cell>
          <cell r="C251" t="str">
            <v xml:space="preserve"> I/C Sales Sri Lanka_015        </v>
          </cell>
          <cell r="D251">
            <v>-48687630.719999999</v>
          </cell>
          <cell r="E251">
            <v>-1069205.3899999999</v>
          </cell>
        </row>
        <row r="252">
          <cell r="B252">
            <v>350016</v>
          </cell>
          <cell r="C252" t="str">
            <v xml:space="preserve"> I/C Sales USA_016              </v>
          </cell>
          <cell r="D252">
            <v>-2756009266.1500001</v>
          </cell>
          <cell r="E252">
            <v>-60484569.75</v>
          </cell>
        </row>
        <row r="253">
          <cell r="B253">
            <v>350017</v>
          </cell>
          <cell r="C253" t="str">
            <v xml:space="preserve"> I/C Sales International_017    </v>
          </cell>
          <cell r="D253">
            <v>-62348643.890000001</v>
          </cell>
          <cell r="E253">
            <v>-1368055.97</v>
          </cell>
        </row>
        <row r="254">
          <cell r="B254">
            <v>350018</v>
          </cell>
          <cell r="C254" t="str">
            <v xml:space="preserve"> I/C Sales Singapore_018        </v>
          </cell>
          <cell r="D254">
            <v>-106481989.98999999</v>
          </cell>
          <cell r="E254">
            <v>-2339023.9</v>
          </cell>
        </row>
        <row r="255">
          <cell r="B255">
            <v>350019</v>
          </cell>
          <cell r="C255" t="str">
            <v xml:space="preserve"> I/C Sales Europe_019           </v>
          </cell>
          <cell r="D255">
            <v>-5292927.87</v>
          </cell>
          <cell r="E255">
            <v>-116648.55</v>
          </cell>
        </row>
        <row r="256">
          <cell r="B256">
            <v>350021</v>
          </cell>
          <cell r="C256" t="str">
            <v xml:space="preserve"> I/C Sales CIPL_021             </v>
          </cell>
          <cell r="D256">
            <v>0</v>
          </cell>
          <cell r="E256">
            <v>0</v>
          </cell>
        </row>
        <row r="257">
          <cell r="B257">
            <v>350022</v>
          </cell>
          <cell r="C257" t="str">
            <v xml:space="preserve"> I/C Sales CPIPL_022            </v>
          </cell>
          <cell r="D257">
            <v>-644664.64</v>
          </cell>
          <cell r="E257">
            <v>-14169.28</v>
          </cell>
        </row>
        <row r="258">
          <cell r="B258">
            <v>350099</v>
          </cell>
          <cell r="C258" t="str">
            <v xml:space="preserve"> I/C SALES NON BAAN CIPL DIV    </v>
          </cell>
          <cell r="D258">
            <v>-84402233.75</v>
          </cell>
          <cell r="E258">
            <v>-1830766.37</v>
          </cell>
        </row>
        <row r="259">
          <cell r="B259">
            <v>350115</v>
          </cell>
          <cell r="C259" t="str">
            <v xml:space="preserve"> I/C Sales Sri Lanka_015 Manual </v>
          </cell>
          <cell r="D259">
            <v>-218821740</v>
          </cell>
          <cell r="E259">
            <v>-4735941.03</v>
          </cell>
        </row>
        <row r="260">
          <cell r="B260">
            <v>350116</v>
          </cell>
          <cell r="C260" t="str">
            <v xml:space="preserve"> I/C Sales USA_016 Manual       </v>
          </cell>
          <cell r="D260">
            <v>-3412172937.0100002</v>
          </cell>
          <cell r="E260">
            <v>-73814811.310000002</v>
          </cell>
        </row>
        <row r="261">
          <cell r="B261">
            <v>350117</v>
          </cell>
          <cell r="C261" t="str">
            <v xml:space="preserve"> I/C Sales internati_017 Manual </v>
          </cell>
          <cell r="D261">
            <v>-151754575.66999999</v>
          </cell>
          <cell r="E261">
            <v>-3224848.05</v>
          </cell>
        </row>
        <row r="262">
          <cell r="B262">
            <v>350118</v>
          </cell>
          <cell r="C262" t="str">
            <v xml:space="preserve"> I/C Sales Singapore_018 Manual </v>
          </cell>
          <cell r="D262">
            <v>0</v>
          </cell>
          <cell r="E262">
            <v>0</v>
          </cell>
        </row>
        <row r="263">
          <cell r="B263">
            <v>350119</v>
          </cell>
          <cell r="C263" t="str">
            <v xml:space="preserve"> I/C Sales Europe_019 Manual    </v>
          </cell>
          <cell r="D263">
            <v>-1215532.26</v>
          </cell>
          <cell r="E263">
            <v>-26840.55</v>
          </cell>
        </row>
        <row r="264">
          <cell r="B264">
            <v>400015</v>
          </cell>
          <cell r="C264" t="str">
            <v xml:space="preserve"> I/C MATL. COGS SRILANKA_015    </v>
          </cell>
          <cell r="D264">
            <v>245841972.81999999</v>
          </cell>
          <cell r="E264">
            <v>5278483.42</v>
          </cell>
        </row>
        <row r="265">
          <cell r="B265">
            <v>400016</v>
          </cell>
          <cell r="C265" t="str">
            <v xml:space="preserve"> I/C MATL. COGS USA_016         </v>
          </cell>
          <cell r="D265">
            <v>5500428242.6000004</v>
          </cell>
          <cell r="E265">
            <v>118851051.23999999</v>
          </cell>
        </row>
        <row r="266">
          <cell r="B266">
            <v>400017</v>
          </cell>
          <cell r="C266" t="str">
            <v xml:space="preserve"> I/C MATL. COGS INTERNATION_017 </v>
          </cell>
          <cell r="D266">
            <v>197019073.72999999</v>
          </cell>
          <cell r="E266">
            <v>4236168.0599999996</v>
          </cell>
        </row>
        <row r="267">
          <cell r="B267">
            <v>400018</v>
          </cell>
          <cell r="C267" t="str">
            <v xml:space="preserve"> I/C MATL. COGS SINGAPORE_018   </v>
          </cell>
          <cell r="D267">
            <v>110717588.2</v>
          </cell>
          <cell r="E267">
            <v>2430534.67</v>
          </cell>
        </row>
        <row r="268">
          <cell r="B268">
            <v>400019</v>
          </cell>
          <cell r="C268" t="str">
            <v xml:space="preserve"> I/C MATL. COGS UK_019          </v>
          </cell>
          <cell r="D268">
            <v>5308798.7</v>
          </cell>
          <cell r="E268">
            <v>116869.57</v>
          </cell>
        </row>
        <row r="269">
          <cell r="B269">
            <v>400021</v>
          </cell>
          <cell r="C269" t="str">
            <v xml:space="preserve"> I/C MATL. COGS CIPL_021        </v>
          </cell>
          <cell r="D269">
            <v>231279.42</v>
          </cell>
          <cell r="E269">
            <v>5075.91</v>
          </cell>
        </row>
        <row r="270">
          <cell r="B270">
            <v>400022</v>
          </cell>
          <cell r="C270" t="str">
            <v xml:space="preserve"> I/C MATL. COGS CPIPL_022       </v>
          </cell>
          <cell r="D270">
            <v>644829.31000000006</v>
          </cell>
          <cell r="E270">
            <v>14169.28</v>
          </cell>
        </row>
        <row r="271">
          <cell r="B271">
            <v>400097</v>
          </cell>
          <cell r="C271" t="str">
            <v xml:space="preserve"> COGS FOR I/C SALES NON BAAN DI </v>
          </cell>
          <cell r="D271">
            <v>76423291.769999996</v>
          </cell>
          <cell r="E271">
            <v>1636978.82</v>
          </cell>
        </row>
        <row r="272">
          <cell r="B272">
            <v>400098</v>
          </cell>
          <cell r="C272" t="str">
            <v xml:space="preserve"> COGS FOR HISTORICAL LOAD       </v>
          </cell>
          <cell r="D272">
            <v>602.28</v>
          </cell>
          <cell r="E272">
            <v>13.23</v>
          </cell>
        </row>
        <row r="273">
          <cell r="B273">
            <v>400100</v>
          </cell>
          <cell r="C273" t="str">
            <v xml:space="preserve"> COGS FOR EXTERNAL SALES @ STD  </v>
          </cell>
          <cell r="D273">
            <v>848055.22</v>
          </cell>
          <cell r="E273">
            <v>18287.25</v>
          </cell>
        </row>
        <row r="274">
          <cell r="B274">
            <v>400199</v>
          </cell>
          <cell r="C274" t="str">
            <v xml:space="preserve"> COGSFOR EXT SALES NON BAAN DIV </v>
          </cell>
          <cell r="D274">
            <v>16540492.17</v>
          </cell>
          <cell r="E274">
            <v>360159.63</v>
          </cell>
        </row>
        <row r="275">
          <cell r="B275">
            <v>400200</v>
          </cell>
          <cell r="C275" t="str">
            <v xml:space="preserve"> Manufacturing Operating Suppli </v>
          </cell>
          <cell r="D275">
            <v>461482.92</v>
          </cell>
          <cell r="E275">
            <v>10128.9</v>
          </cell>
        </row>
        <row r="276">
          <cell r="B276">
            <v>400201</v>
          </cell>
          <cell r="C276" t="str">
            <v xml:space="preserve"> NRE/Tooling Recoverable        </v>
          </cell>
          <cell r="D276">
            <v>1300620.32</v>
          </cell>
          <cell r="E276">
            <v>28504.95</v>
          </cell>
        </row>
        <row r="277">
          <cell r="B277">
            <v>400202</v>
          </cell>
          <cell r="C277" t="str">
            <v xml:space="preserve"> NRE/Tooling Non-Recoverable    </v>
          </cell>
          <cell r="D277">
            <v>21102573.52</v>
          </cell>
          <cell r="E277">
            <v>463052.16</v>
          </cell>
        </row>
        <row r="278">
          <cell r="B278">
            <v>400204</v>
          </cell>
          <cell r="C278" t="str">
            <v xml:space="preserve"> Direct Expensed Material Cost  </v>
          </cell>
          <cell r="D278">
            <v>83861.210000000006</v>
          </cell>
          <cell r="E278">
            <v>1819.64</v>
          </cell>
        </row>
        <row r="279">
          <cell r="B279">
            <v>400300</v>
          </cell>
          <cell r="C279" t="str">
            <v xml:space="preserve"> INVENTORY ADJUSTMENTS - Non PI </v>
          </cell>
          <cell r="D279">
            <v>1812969242.9100001</v>
          </cell>
          <cell r="E279">
            <v>39772954.479999997</v>
          </cell>
        </row>
        <row r="280">
          <cell r="B280">
            <v>400401</v>
          </cell>
          <cell r="C280" t="str">
            <v xml:space="preserve"> INVENTORY REVALUATIONS ECO Rel </v>
          </cell>
          <cell r="D280">
            <v>-12118340.939999999</v>
          </cell>
          <cell r="E280">
            <v>-93847.4</v>
          </cell>
        </row>
        <row r="281">
          <cell r="B281">
            <v>400402</v>
          </cell>
          <cell r="C281" t="str">
            <v xml:space="preserve"> INVENTORY REVALUATIONS Correct </v>
          </cell>
          <cell r="D281">
            <v>6889046.7199999997</v>
          </cell>
          <cell r="E281">
            <v>152199.64000000001</v>
          </cell>
        </row>
        <row r="282">
          <cell r="B282">
            <v>400600</v>
          </cell>
          <cell r="C282" t="str">
            <v xml:space="preserve"> FREIGHT IN                     </v>
          </cell>
          <cell r="D282">
            <v>16827579.07</v>
          </cell>
          <cell r="E282">
            <v>369788.35</v>
          </cell>
        </row>
        <row r="283">
          <cell r="B283">
            <v>400601</v>
          </cell>
          <cell r="C283" t="str">
            <v xml:space="preserve"> CLG. &amp; FREIGHT FWD CHGS IMPORT </v>
          </cell>
          <cell r="D283">
            <v>22116026.879999999</v>
          </cell>
          <cell r="E283">
            <v>482287.22</v>
          </cell>
        </row>
        <row r="284">
          <cell r="B284">
            <v>400800</v>
          </cell>
          <cell r="C284" t="str">
            <v xml:space="preserve"> FREIGHT OUT                    </v>
          </cell>
          <cell r="D284">
            <v>10514689.16</v>
          </cell>
          <cell r="E284">
            <v>230667.06</v>
          </cell>
        </row>
        <row r="285">
          <cell r="B285">
            <v>400801</v>
          </cell>
          <cell r="C285" t="str">
            <v xml:space="preserve"> CLG. &amp; FREIGHT FWD. EXPORT     </v>
          </cell>
          <cell r="D285">
            <v>3842241</v>
          </cell>
          <cell r="E285">
            <v>83746.77</v>
          </cell>
        </row>
        <row r="286">
          <cell r="B286">
            <v>400900</v>
          </cell>
          <cell r="C286" t="str">
            <v xml:space="preserve"> FREIGHT RECOVERY               </v>
          </cell>
          <cell r="D286">
            <v>-68789.56</v>
          </cell>
          <cell r="E286">
            <v>-1508.71</v>
          </cell>
        </row>
        <row r="287">
          <cell r="B287">
            <v>401802</v>
          </cell>
          <cell r="C287" t="str">
            <v xml:space="preserve"> INVOICE PRICE VAR - Integratio </v>
          </cell>
          <cell r="D287">
            <v>-346701.7</v>
          </cell>
          <cell r="E287">
            <v>-6064.71</v>
          </cell>
        </row>
        <row r="288">
          <cell r="B288">
            <v>405000</v>
          </cell>
          <cell r="C288" t="str">
            <v xml:space="preserve"> PACKING MATERIAL               </v>
          </cell>
          <cell r="D288">
            <v>45305</v>
          </cell>
          <cell r="E288">
            <v>999.56</v>
          </cell>
        </row>
        <row r="289">
          <cell r="B289">
            <v>405100</v>
          </cell>
          <cell r="C289" t="str">
            <v xml:space="preserve"> CUSTOM DUTIES                  </v>
          </cell>
          <cell r="D289">
            <v>689238</v>
          </cell>
          <cell r="E289">
            <v>15051.91</v>
          </cell>
        </row>
        <row r="290">
          <cell r="B290">
            <v>405101</v>
          </cell>
          <cell r="C290" t="str">
            <v xml:space="preserve"> CST/BST/PT CLAIM RECEIVED      </v>
          </cell>
          <cell r="D290">
            <v>-7147</v>
          </cell>
          <cell r="E290">
            <v>-155.16999999999999</v>
          </cell>
        </row>
        <row r="291">
          <cell r="B291">
            <v>405102</v>
          </cell>
          <cell r="C291" t="str">
            <v xml:space="preserve"> EXCISE DUTY PAID               </v>
          </cell>
          <cell r="D291">
            <v>561254</v>
          </cell>
          <cell r="E291">
            <v>12193.93</v>
          </cell>
        </row>
        <row r="292">
          <cell r="B292">
            <v>405103</v>
          </cell>
          <cell r="C292" t="str">
            <v xml:space="preserve"> PURCHASE TAX PAID              </v>
          </cell>
          <cell r="D292">
            <v>49530.74</v>
          </cell>
          <cell r="E292">
            <v>1086.02</v>
          </cell>
        </row>
        <row r="293">
          <cell r="B293">
            <v>405104</v>
          </cell>
          <cell r="C293" t="str">
            <v xml:space="preserve"> OCTOROI / OTHER TAXES          </v>
          </cell>
          <cell r="D293">
            <v>487758</v>
          </cell>
          <cell r="E293">
            <v>10648.45</v>
          </cell>
        </row>
        <row r="294">
          <cell r="B294">
            <v>405105</v>
          </cell>
          <cell r="C294" t="str">
            <v xml:space="preserve"> CUSTOMS DUTY RECOVERED         </v>
          </cell>
          <cell r="D294">
            <v>-25404</v>
          </cell>
          <cell r="E294">
            <v>-556.64</v>
          </cell>
        </row>
        <row r="295">
          <cell r="B295">
            <v>405106</v>
          </cell>
          <cell r="C295" t="str">
            <v xml:space="preserve"> EXCISDE DUTY RECOVERED         </v>
          </cell>
          <cell r="D295">
            <v>-533422</v>
          </cell>
          <cell r="E295">
            <v>-11581.01</v>
          </cell>
        </row>
        <row r="296">
          <cell r="B296">
            <v>407002</v>
          </cell>
          <cell r="C296" t="str">
            <v xml:space="preserve"> PRODUCTION VARIANCES-PRICE     </v>
          </cell>
          <cell r="D296">
            <v>108019389.87</v>
          </cell>
          <cell r="E296">
            <v>2370358.84</v>
          </cell>
        </row>
        <row r="297">
          <cell r="B297">
            <v>407003</v>
          </cell>
          <cell r="C297" t="str">
            <v xml:space="preserve"> PRODUCTION VARIANCES- PLANNING </v>
          </cell>
          <cell r="D297">
            <v>33145515.039999999</v>
          </cell>
          <cell r="E297">
            <v>726493.54</v>
          </cell>
        </row>
        <row r="298">
          <cell r="B298">
            <v>407004</v>
          </cell>
          <cell r="C298" t="str">
            <v xml:space="preserve"> EFFICIENCY VARIANCES           </v>
          </cell>
          <cell r="D298">
            <v>47855493.939999998</v>
          </cell>
          <cell r="E298">
            <v>1060713.9099999999</v>
          </cell>
        </row>
        <row r="299">
          <cell r="B299">
            <v>450100</v>
          </cell>
          <cell r="C299" t="str">
            <v xml:space="preserve"> DIRECT LABOR WAGES             </v>
          </cell>
          <cell r="D299">
            <v>113499847.61</v>
          </cell>
          <cell r="E299">
            <v>2477488.58</v>
          </cell>
        </row>
        <row r="300">
          <cell r="B300">
            <v>450101</v>
          </cell>
          <cell r="C300" t="str">
            <v xml:space="preserve"> DIRECT LABOR WAGES-OTHER SERV  </v>
          </cell>
          <cell r="D300">
            <v>10596851.359999999</v>
          </cell>
          <cell r="E300">
            <v>231401.88</v>
          </cell>
        </row>
        <row r="301">
          <cell r="B301">
            <v>450300</v>
          </cell>
          <cell r="C301" t="str">
            <v xml:space="preserve"> DIRECT LABOR BENEFITS          </v>
          </cell>
          <cell r="D301">
            <v>167375</v>
          </cell>
          <cell r="E301">
            <v>3637.45</v>
          </cell>
        </row>
        <row r="302">
          <cell r="B302">
            <v>450308</v>
          </cell>
          <cell r="C302" t="str">
            <v xml:space="preserve"> DIRECT LABOR TRANSPORTION      </v>
          </cell>
          <cell r="D302">
            <v>8849605.6500000004</v>
          </cell>
          <cell r="E302">
            <v>193528.63</v>
          </cell>
        </row>
        <row r="303">
          <cell r="B303">
            <v>470200</v>
          </cell>
          <cell r="C303" t="str">
            <v xml:space="preserve"> OTHER COST REWORK              </v>
          </cell>
          <cell r="D303">
            <v>1942613.56</v>
          </cell>
          <cell r="E303">
            <v>42645.5</v>
          </cell>
        </row>
        <row r="304">
          <cell r="B304">
            <v>470500</v>
          </cell>
          <cell r="C304" t="str">
            <v xml:space="preserve"> OTHER COST MISCELLANEOUS       </v>
          </cell>
          <cell r="D304">
            <v>847543.64</v>
          </cell>
          <cell r="E304">
            <v>18678.93</v>
          </cell>
        </row>
        <row r="305">
          <cell r="B305">
            <v>500000</v>
          </cell>
          <cell r="C305" t="str">
            <v xml:space="preserve"> IND SALARIES &amp; WAGES           </v>
          </cell>
          <cell r="D305">
            <v>84111100.700000003</v>
          </cell>
          <cell r="E305">
            <v>1834072.29</v>
          </cell>
        </row>
        <row r="306">
          <cell r="B306">
            <v>500100</v>
          </cell>
          <cell r="C306" t="str">
            <v xml:space="preserve"> INDIRECT BONUSES               </v>
          </cell>
          <cell r="D306">
            <v>3650868.58</v>
          </cell>
          <cell r="E306">
            <v>79486.490000000005</v>
          </cell>
        </row>
        <row r="307">
          <cell r="B307">
            <v>500200</v>
          </cell>
          <cell r="C307" t="str">
            <v xml:space="preserve"> IND EMPLOYEE BENEFITS          </v>
          </cell>
          <cell r="D307">
            <v>3675343.96</v>
          </cell>
          <cell r="E307">
            <v>80044.23</v>
          </cell>
        </row>
        <row r="308">
          <cell r="B308">
            <v>500201</v>
          </cell>
          <cell r="C308" t="str">
            <v xml:space="preserve"> IND EMPLOYEE HRA               </v>
          </cell>
          <cell r="D308">
            <v>761901</v>
          </cell>
          <cell r="E308">
            <v>16609.650000000001</v>
          </cell>
        </row>
        <row r="309">
          <cell r="B309">
            <v>500202</v>
          </cell>
          <cell r="C309" t="str">
            <v xml:space="preserve"> INDIRECT EMP. CO. CONTRI TO PF </v>
          </cell>
          <cell r="D309">
            <v>9832661.5500000007</v>
          </cell>
          <cell r="E309">
            <v>214394.13</v>
          </cell>
        </row>
        <row r="310">
          <cell r="B310">
            <v>500207</v>
          </cell>
          <cell r="C310" t="str">
            <v xml:space="preserve"> MEDICAL                        </v>
          </cell>
          <cell r="D310">
            <v>2281923.4</v>
          </cell>
          <cell r="E310">
            <v>49675.44</v>
          </cell>
        </row>
        <row r="311">
          <cell r="B311">
            <v>500209</v>
          </cell>
          <cell r="C311" t="str">
            <v xml:space="preserve"> INDIRECT - SERVICE AWARD       </v>
          </cell>
          <cell r="D311">
            <v>1408452</v>
          </cell>
          <cell r="E311">
            <v>30702.99</v>
          </cell>
        </row>
        <row r="312">
          <cell r="B312">
            <v>500210</v>
          </cell>
          <cell r="C312" t="str">
            <v xml:space="preserve"> GRATUTIY/MEDICLAIM/OTHER BENEF </v>
          </cell>
          <cell r="D312">
            <v>2792521.34</v>
          </cell>
          <cell r="E312">
            <v>60939.55</v>
          </cell>
        </row>
        <row r="313">
          <cell r="B313">
            <v>500211</v>
          </cell>
          <cell r="C313" t="str">
            <v xml:space="preserve"> INDIRECT - CONVEYANCE REIMBURS </v>
          </cell>
          <cell r="D313">
            <v>13036513</v>
          </cell>
          <cell r="E313">
            <v>284196.17</v>
          </cell>
        </row>
        <row r="314">
          <cell r="B314">
            <v>500212</v>
          </cell>
          <cell r="C314" t="str">
            <v xml:space="preserve"> INDIRECT - ENTERTAINMENT REIMB </v>
          </cell>
          <cell r="D314">
            <v>3377681</v>
          </cell>
          <cell r="E314">
            <v>73664.62</v>
          </cell>
        </row>
        <row r="315">
          <cell r="B315">
            <v>500213</v>
          </cell>
          <cell r="C315" t="str">
            <v xml:space="preserve"> INDIRECT - BOOKS AND PERIODICA </v>
          </cell>
          <cell r="D315">
            <v>3476989</v>
          </cell>
          <cell r="E315">
            <v>75813.820000000007</v>
          </cell>
        </row>
        <row r="316">
          <cell r="B316">
            <v>500214</v>
          </cell>
          <cell r="C316" t="str">
            <v xml:space="preserve"> INDIRECT - TELEPHONE REIMBURSE </v>
          </cell>
          <cell r="D316">
            <v>26500</v>
          </cell>
          <cell r="E316">
            <v>581.46</v>
          </cell>
        </row>
        <row r="317">
          <cell r="B317">
            <v>500215</v>
          </cell>
          <cell r="C317" t="str">
            <v xml:space="preserve"> INDIRECT - FLAT MAINTENACE     </v>
          </cell>
          <cell r="D317">
            <v>192144</v>
          </cell>
          <cell r="E317">
            <v>4174.49</v>
          </cell>
        </row>
        <row r="318">
          <cell r="B318">
            <v>500216</v>
          </cell>
          <cell r="C318" t="str">
            <v xml:space="preserve"> INDIRECT - CAR REIMBURSEMENT   </v>
          </cell>
          <cell r="D318">
            <v>1419323</v>
          </cell>
          <cell r="E318">
            <v>30999.98</v>
          </cell>
        </row>
        <row r="319">
          <cell r="B319">
            <v>510000</v>
          </cell>
          <cell r="C319" t="str">
            <v xml:space="preserve"> MEETINGS                       </v>
          </cell>
          <cell r="D319">
            <v>0</v>
          </cell>
          <cell r="E319">
            <v>0</v>
          </cell>
        </row>
        <row r="320">
          <cell r="B320">
            <v>510102</v>
          </cell>
          <cell r="C320" t="str">
            <v xml:space="preserve"> EMP - ENTERTAINMENT DEDUCTIBLE </v>
          </cell>
          <cell r="D320">
            <v>-8115</v>
          </cell>
          <cell r="E320">
            <v>-179.04</v>
          </cell>
        </row>
        <row r="321">
          <cell r="B321">
            <v>510106</v>
          </cell>
          <cell r="C321" t="str">
            <v xml:space="preserve"> STAFF WELFARE                  </v>
          </cell>
          <cell r="D321">
            <v>5012801.8</v>
          </cell>
          <cell r="E321">
            <v>109480.13</v>
          </cell>
        </row>
        <row r="322">
          <cell r="B322">
            <v>510112</v>
          </cell>
          <cell r="C322" t="str">
            <v xml:space="preserve"> MEDICAL SUPPLIES &amp; SERVICES    </v>
          </cell>
          <cell r="D322">
            <v>0</v>
          </cell>
          <cell r="E322">
            <v>0</v>
          </cell>
        </row>
        <row r="323">
          <cell r="B323">
            <v>510113</v>
          </cell>
          <cell r="C323" t="str">
            <v xml:space="preserve"> CONVEYANCE                     </v>
          </cell>
          <cell r="D323">
            <v>2119278.96</v>
          </cell>
          <cell r="E323">
            <v>46203.27</v>
          </cell>
        </row>
        <row r="324">
          <cell r="B324">
            <v>510114</v>
          </cell>
          <cell r="C324" t="str">
            <v xml:space="preserve"> LEAVE TRAVEL ALLOWANCE REIMB.  </v>
          </cell>
          <cell r="D324">
            <v>3305036</v>
          </cell>
          <cell r="E324">
            <v>71961.38</v>
          </cell>
        </row>
        <row r="325">
          <cell r="B325">
            <v>510200</v>
          </cell>
          <cell r="C325" t="str">
            <v xml:space="preserve"> TRAVEL AIRFARE (DOMESTIC)      </v>
          </cell>
          <cell r="D325">
            <v>1543117.3</v>
          </cell>
          <cell r="E325">
            <v>33891.96</v>
          </cell>
        </row>
        <row r="326">
          <cell r="B326">
            <v>510201</v>
          </cell>
          <cell r="C326" t="str">
            <v xml:space="preserve"> TRAVEL AIRFARE (INTERNATIONAL) </v>
          </cell>
          <cell r="D326">
            <v>14185049.48</v>
          </cell>
          <cell r="E326">
            <v>305719.46999999997</v>
          </cell>
        </row>
        <row r="327">
          <cell r="B327">
            <v>510300</v>
          </cell>
          <cell r="C327" t="str">
            <v xml:space="preserve"> TRAVEL CAR RENTAL              </v>
          </cell>
          <cell r="D327">
            <v>151518.98000000001</v>
          </cell>
          <cell r="E327">
            <v>3325.66</v>
          </cell>
        </row>
        <row r="328">
          <cell r="B328">
            <v>510400</v>
          </cell>
          <cell r="C328" t="str">
            <v xml:space="preserve"> TRAVEL OTHER (DOMESTIC)        </v>
          </cell>
          <cell r="D328">
            <v>1168410</v>
          </cell>
          <cell r="E328">
            <v>25570.87</v>
          </cell>
        </row>
        <row r="329">
          <cell r="B329">
            <v>510401</v>
          </cell>
          <cell r="C329" t="str">
            <v xml:space="preserve"> TRAVEL OTHER (INTERNATIONAL)   </v>
          </cell>
          <cell r="D329">
            <v>629717</v>
          </cell>
          <cell r="E329">
            <v>13815.86</v>
          </cell>
        </row>
        <row r="330">
          <cell r="B330">
            <v>510700</v>
          </cell>
          <cell r="C330" t="str">
            <v xml:space="preserve"> ENTERTAINMENT                  </v>
          </cell>
          <cell r="D330">
            <v>757144.72</v>
          </cell>
          <cell r="E330">
            <v>16505.05</v>
          </cell>
        </row>
        <row r="331">
          <cell r="B331">
            <v>520000</v>
          </cell>
          <cell r="C331" t="str">
            <v xml:space="preserve"> DEPRECIATION BUILDING          </v>
          </cell>
          <cell r="D331">
            <v>36162.019999999997</v>
          </cell>
          <cell r="E331">
            <v>865.65</v>
          </cell>
        </row>
        <row r="332">
          <cell r="B332">
            <v>520100</v>
          </cell>
          <cell r="C332" t="str">
            <v xml:space="preserve"> DEPRECIATION LEASEHOLD IMPROVE </v>
          </cell>
          <cell r="D332">
            <v>-78877704.239999995</v>
          </cell>
          <cell r="E332">
            <v>1097935.22</v>
          </cell>
        </row>
        <row r="333">
          <cell r="B333">
            <v>520200</v>
          </cell>
          <cell r="C333" t="str">
            <v xml:space="preserve"> DEPRECIATION MACHINERY &amp; EQUIP </v>
          </cell>
          <cell r="D333">
            <v>228029086.61000001</v>
          </cell>
          <cell r="E333">
            <v>1803559.41</v>
          </cell>
        </row>
        <row r="334">
          <cell r="B334">
            <v>520300</v>
          </cell>
          <cell r="C334" t="str">
            <v xml:space="preserve"> DEPRECIATION VEHICLES          </v>
          </cell>
          <cell r="D334">
            <v>2060779.98</v>
          </cell>
          <cell r="E334">
            <v>156306.01</v>
          </cell>
        </row>
        <row r="335">
          <cell r="B335">
            <v>520400</v>
          </cell>
          <cell r="C335" t="str">
            <v xml:space="preserve"> DEPREC OFFICE FUR, FIX         </v>
          </cell>
          <cell r="D335">
            <v>672977.38</v>
          </cell>
          <cell r="E335">
            <v>72123.72</v>
          </cell>
        </row>
        <row r="336">
          <cell r="B336">
            <v>520401</v>
          </cell>
          <cell r="C336" t="str">
            <v xml:space="preserve"> DEPREC OFFICE EQUIPMENT        </v>
          </cell>
          <cell r="D336">
            <v>189318.77</v>
          </cell>
          <cell r="E336">
            <v>69859.990000000005</v>
          </cell>
        </row>
        <row r="337">
          <cell r="B337">
            <v>520500</v>
          </cell>
          <cell r="C337" t="str">
            <v xml:space="preserve"> DEPRECIATION TOOLS &amp; FIXTURES  </v>
          </cell>
          <cell r="D337">
            <v>0</v>
          </cell>
          <cell r="E337">
            <v>0</v>
          </cell>
        </row>
        <row r="338">
          <cell r="B338">
            <v>520600</v>
          </cell>
          <cell r="C338" t="str">
            <v xml:space="preserve"> DEPRECIATION COMP EQUIP &amp; SOFT </v>
          </cell>
          <cell r="D338">
            <v>2133926.6800000002</v>
          </cell>
          <cell r="E338">
            <v>100169.27</v>
          </cell>
        </row>
        <row r="339">
          <cell r="B339">
            <v>530100</v>
          </cell>
          <cell r="C339" t="str">
            <v xml:space="preserve"> RENT - BUILDING                </v>
          </cell>
          <cell r="D339">
            <v>972741.5</v>
          </cell>
          <cell r="E339">
            <v>21271.75</v>
          </cell>
        </row>
        <row r="340">
          <cell r="B340">
            <v>530101</v>
          </cell>
          <cell r="C340" t="str">
            <v xml:space="preserve"> EQUIPMENT RENTAL               </v>
          </cell>
          <cell r="D340">
            <v>178371.25</v>
          </cell>
          <cell r="E340">
            <v>3901.95</v>
          </cell>
        </row>
        <row r="341">
          <cell r="B341">
            <v>530102</v>
          </cell>
          <cell r="C341" t="str">
            <v xml:space="preserve"> HOUSE RENTAL - EMPLOYEE        </v>
          </cell>
          <cell r="D341">
            <v>6297937.6799999997</v>
          </cell>
          <cell r="E341">
            <v>137361.29999999999</v>
          </cell>
        </row>
        <row r="342">
          <cell r="B342">
            <v>530200</v>
          </cell>
          <cell r="C342" t="str">
            <v xml:space="preserve"> LEASE EXPENSE                  </v>
          </cell>
          <cell r="D342">
            <v>8225654</v>
          </cell>
          <cell r="E342">
            <v>179366.54</v>
          </cell>
        </row>
        <row r="343">
          <cell r="B343">
            <v>530302</v>
          </cell>
          <cell r="C343" t="str">
            <v xml:space="preserve"> EQUIP MAINTENANCE - TEST EQUIP </v>
          </cell>
          <cell r="D343">
            <v>3930088.88</v>
          </cell>
          <cell r="E343">
            <v>86125.52</v>
          </cell>
        </row>
        <row r="344">
          <cell r="B344">
            <v>530306</v>
          </cell>
          <cell r="C344" t="str">
            <v xml:space="preserve"> INSTRUMENT CALIBRATION         </v>
          </cell>
          <cell r="D344">
            <v>999472.2</v>
          </cell>
          <cell r="E344">
            <v>21991.25</v>
          </cell>
        </row>
        <row r="345">
          <cell r="B345">
            <v>530501</v>
          </cell>
          <cell r="C345" t="str">
            <v xml:space="preserve"> WAREHOUSING CHARGES            </v>
          </cell>
          <cell r="D345">
            <v>779</v>
          </cell>
          <cell r="E345">
            <v>17.09</v>
          </cell>
        </row>
        <row r="346">
          <cell r="B346">
            <v>530700</v>
          </cell>
          <cell r="C346" t="str">
            <v xml:space="preserve"> TRAINING AND SEMINARS          </v>
          </cell>
          <cell r="D346">
            <v>295125</v>
          </cell>
          <cell r="E346">
            <v>6414.89</v>
          </cell>
        </row>
        <row r="347">
          <cell r="B347">
            <v>530800</v>
          </cell>
          <cell r="C347" t="str">
            <v xml:space="preserve"> CAFETERIA EXPENSES             </v>
          </cell>
          <cell r="D347">
            <v>0</v>
          </cell>
          <cell r="E347">
            <v>0</v>
          </cell>
        </row>
        <row r="348">
          <cell r="B348">
            <v>530900</v>
          </cell>
          <cell r="C348" t="str">
            <v xml:space="preserve"> VEHICLE EXPENSES               </v>
          </cell>
          <cell r="D348">
            <v>3366326.46</v>
          </cell>
          <cell r="E348">
            <v>73449.58</v>
          </cell>
        </row>
        <row r="349">
          <cell r="B349">
            <v>531102</v>
          </cell>
          <cell r="C349" t="str">
            <v xml:space="preserve"> INSURANCE                      </v>
          </cell>
          <cell r="D349">
            <v>4133707.3</v>
          </cell>
          <cell r="E349">
            <v>90116.28</v>
          </cell>
        </row>
        <row r="350">
          <cell r="B350">
            <v>531103</v>
          </cell>
          <cell r="C350" t="str">
            <v xml:space="preserve"> INSURANCE RECOVERY             </v>
          </cell>
          <cell r="D350">
            <v>-4534</v>
          </cell>
          <cell r="E350">
            <v>-100.35</v>
          </cell>
        </row>
        <row r="351">
          <cell r="B351">
            <v>531200</v>
          </cell>
          <cell r="C351" t="str">
            <v xml:space="preserve"> FACILITIES MAINTENANCE         </v>
          </cell>
          <cell r="D351">
            <v>634178.25</v>
          </cell>
          <cell r="E351">
            <v>13897.18</v>
          </cell>
        </row>
        <row r="352">
          <cell r="B352">
            <v>531201</v>
          </cell>
          <cell r="C352" t="str">
            <v xml:space="preserve"> PLANT &amp; M/C REPAIR AND MAIN.   </v>
          </cell>
          <cell r="D352">
            <v>12570664.800000001</v>
          </cell>
          <cell r="E352">
            <v>270010.32</v>
          </cell>
        </row>
        <row r="353">
          <cell r="B353">
            <v>531202</v>
          </cell>
          <cell r="C353" t="str">
            <v xml:space="preserve"> BLDG FUR. OTH REPAIR AND MAIN. </v>
          </cell>
          <cell r="D353">
            <v>6972692.7699999996</v>
          </cell>
          <cell r="E353">
            <v>151651.53</v>
          </cell>
        </row>
        <row r="354">
          <cell r="B354">
            <v>531203</v>
          </cell>
          <cell r="C354" t="str">
            <v xml:space="preserve"> GUEST HOUSE MAINTENANCE        </v>
          </cell>
          <cell r="D354">
            <v>2708551.5</v>
          </cell>
          <cell r="E354">
            <v>59083.15</v>
          </cell>
        </row>
        <row r="355">
          <cell r="B355">
            <v>531400</v>
          </cell>
          <cell r="C355" t="str">
            <v xml:space="preserve"> FACILITIES SECURITY            </v>
          </cell>
          <cell r="D355">
            <v>162706</v>
          </cell>
          <cell r="E355">
            <v>3548.49</v>
          </cell>
        </row>
        <row r="356">
          <cell r="B356">
            <v>531500</v>
          </cell>
          <cell r="C356" t="str">
            <v xml:space="preserve"> UTILITIES ELECTRIC             </v>
          </cell>
          <cell r="D356">
            <v>47742604.549999997</v>
          </cell>
          <cell r="E356">
            <v>1040797.08</v>
          </cell>
        </row>
        <row r="357">
          <cell r="B357">
            <v>531600</v>
          </cell>
          <cell r="C357" t="str">
            <v xml:space="preserve"> UTILITIES WATER                </v>
          </cell>
          <cell r="D357">
            <v>4282407.75</v>
          </cell>
          <cell r="E357">
            <v>93416.39</v>
          </cell>
        </row>
        <row r="358">
          <cell r="B358">
            <v>531800</v>
          </cell>
          <cell r="C358" t="str">
            <v xml:space="preserve"> TELEPHONE AND FAX OFFICE       </v>
          </cell>
          <cell r="D358">
            <v>4790941.8899999997</v>
          </cell>
          <cell r="E358">
            <v>104587.96</v>
          </cell>
        </row>
        <row r="359">
          <cell r="B359">
            <v>531803</v>
          </cell>
          <cell r="C359" t="str">
            <v xml:space="preserve"> INTERNET LEASE LINE RENT/EXPEN </v>
          </cell>
          <cell r="D359">
            <v>1002653</v>
          </cell>
          <cell r="E359">
            <v>21845.15</v>
          </cell>
        </row>
        <row r="360">
          <cell r="B360">
            <v>531804</v>
          </cell>
          <cell r="C360" t="str">
            <v xml:space="preserve"> TELEPHONE REIMBURSMENT         </v>
          </cell>
          <cell r="D360">
            <v>300233</v>
          </cell>
          <cell r="E360">
            <v>6549.91</v>
          </cell>
        </row>
        <row r="361">
          <cell r="B361">
            <v>531900</v>
          </cell>
          <cell r="C361" t="str">
            <v xml:space="preserve"> TAXES/ FEES/ LICENSES          </v>
          </cell>
          <cell r="D361">
            <v>2268623</v>
          </cell>
          <cell r="E361">
            <v>49430.95</v>
          </cell>
        </row>
        <row r="362">
          <cell r="B362">
            <v>532000</v>
          </cell>
          <cell r="C362" t="str">
            <v xml:space="preserve"> OFFICE SUPPLIES                </v>
          </cell>
          <cell r="D362">
            <v>2728191.14</v>
          </cell>
          <cell r="E362">
            <v>59466.96</v>
          </cell>
        </row>
        <row r="363">
          <cell r="B363">
            <v>532100</v>
          </cell>
          <cell r="C363" t="str">
            <v xml:space="preserve"> RECRUITING                     </v>
          </cell>
          <cell r="D363">
            <v>2302849</v>
          </cell>
          <cell r="E363">
            <v>50243.54</v>
          </cell>
        </row>
        <row r="364">
          <cell r="B364">
            <v>532200</v>
          </cell>
          <cell r="C364" t="str">
            <v xml:space="preserve"> POSTAGE                        </v>
          </cell>
          <cell r="D364">
            <v>71304.08</v>
          </cell>
          <cell r="E364">
            <v>1559.65</v>
          </cell>
        </row>
        <row r="365">
          <cell r="B365">
            <v>532202</v>
          </cell>
          <cell r="C365" t="str">
            <v xml:space="preserve"> COURIER                        </v>
          </cell>
          <cell r="D365">
            <v>514608.07</v>
          </cell>
          <cell r="E365">
            <v>11229.09</v>
          </cell>
        </row>
        <row r="366">
          <cell r="B366">
            <v>532300</v>
          </cell>
          <cell r="C366" t="str">
            <v xml:space="preserve"> BOOKS AND PERIODICALS OFFICE   </v>
          </cell>
          <cell r="D366">
            <v>62860</v>
          </cell>
          <cell r="E366">
            <v>1368.85</v>
          </cell>
        </row>
        <row r="367">
          <cell r="B367">
            <v>532301</v>
          </cell>
          <cell r="C367" t="str">
            <v xml:space="preserve"> BOOKS AND PERIODICALS REIMBURS </v>
          </cell>
          <cell r="D367">
            <v>587</v>
          </cell>
          <cell r="E367">
            <v>12.57</v>
          </cell>
        </row>
        <row r="368">
          <cell r="B368">
            <v>532302</v>
          </cell>
          <cell r="C368" t="str">
            <v xml:space="preserve"> PUBLICATIONS                   </v>
          </cell>
          <cell r="D368">
            <v>15120</v>
          </cell>
          <cell r="E368">
            <v>333.22</v>
          </cell>
        </row>
        <row r="369">
          <cell r="B369">
            <v>532304</v>
          </cell>
          <cell r="C369" t="str">
            <v xml:space="preserve"> SUBSCRIPTIONS                  </v>
          </cell>
          <cell r="D369">
            <v>618175</v>
          </cell>
          <cell r="E369">
            <v>13636.02</v>
          </cell>
        </row>
        <row r="370">
          <cell r="B370">
            <v>532500</v>
          </cell>
          <cell r="C370" t="str">
            <v xml:space="preserve"> LEGAL                          </v>
          </cell>
          <cell r="D370">
            <v>1047275</v>
          </cell>
          <cell r="E370">
            <v>22746.61</v>
          </cell>
        </row>
        <row r="371">
          <cell r="B371">
            <v>532600</v>
          </cell>
          <cell r="C371" t="str">
            <v xml:space="preserve"> AUDIT AND TAX FEES             </v>
          </cell>
          <cell r="D371">
            <v>1458284</v>
          </cell>
          <cell r="E371">
            <v>31812.21</v>
          </cell>
        </row>
        <row r="372">
          <cell r="B372">
            <v>532700</v>
          </cell>
          <cell r="C372" t="str">
            <v xml:space="preserve"> PROFESSIONAL FEES              </v>
          </cell>
          <cell r="D372">
            <v>2727135</v>
          </cell>
          <cell r="E372">
            <v>59492.81</v>
          </cell>
        </row>
        <row r="373">
          <cell r="B373">
            <v>532800</v>
          </cell>
          <cell r="C373" t="str">
            <v xml:space="preserve"> BANK FEES AND CHARGES          </v>
          </cell>
          <cell r="D373">
            <v>9027754.8599999994</v>
          </cell>
          <cell r="E373">
            <v>196960.28</v>
          </cell>
        </row>
        <row r="374">
          <cell r="B374">
            <v>532900</v>
          </cell>
          <cell r="C374" t="str">
            <v xml:space="preserve"> CONSULTING FEES                </v>
          </cell>
          <cell r="D374">
            <v>1310</v>
          </cell>
          <cell r="E374">
            <v>28.87</v>
          </cell>
        </row>
        <row r="375">
          <cell r="B375">
            <v>533000</v>
          </cell>
          <cell r="C375" t="str">
            <v xml:space="preserve"> DONATIONS AND CONTRIBUTIONS    </v>
          </cell>
          <cell r="D375">
            <v>348750</v>
          </cell>
          <cell r="E375">
            <v>7612.78</v>
          </cell>
        </row>
        <row r="376">
          <cell r="B376">
            <v>533100</v>
          </cell>
          <cell r="C376" t="str">
            <v xml:space="preserve"> COMPUTER MAINTENANCE SOFTWARE  </v>
          </cell>
          <cell r="D376">
            <v>59757</v>
          </cell>
          <cell r="E376">
            <v>1294.92</v>
          </cell>
        </row>
        <row r="377">
          <cell r="B377">
            <v>533500</v>
          </cell>
          <cell r="C377" t="str">
            <v xml:space="preserve"> ADVERTISING AND PROMOTION      </v>
          </cell>
          <cell r="D377">
            <v>489755.58</v>
          </cell>
          <cell r="E377">
            <v>10699.76</v>
          </cell>
        </row>
        <row r="378">
          <cell r="B378">
            <v>533503</v>
          </cell>
          <cell r="C378" t="str">
            <v xml:space="preserve"> PUBLIC RELATION EXPENSES       </v>
          </cell>
          <cell r="D378">
            <v>59698</v>
          </cell>
          <cell r="E378">
            <v>1316.86</v>
          </cell>
        </row>
        <row r="379">
          <cell r="B379">
            <v>533505</v>
          </cell>
          <cell r="C379" t="str">
            <v xml:space="preserve"> ENTERTAINMENT EXPENSES (SG&amp;A)  </v>
          </cell>
          <cell r="D379">
            <v>0</v>
          </cell>
          <cell r="E379">
            <v>0</v>
          </cell>
        </row>
        <row r="380">
          <cell r="B380">
            <v>533600</v>
          </cell>
          <cell r="C380" t="str">
            <v xml:space="preserve"> MISC. EXPENSES                 </v>
          </cell>
          <cell r="D380">
            <v>1157979.32</v>
          </cell>
          <cell r="E380">
            <v>25239.21</v>
          </cell>
        </row>
        <row r="381">
          <cell r="B381">
            <v>533608</v>
          </cell>
          <cell r="C381" t="str">
            <v xml:space="preserve"> PROJECT RELATED - I/ORDER      </v>
          </cell>
          <cell r="D381">
            <v>1856289.9</v>
          </cell>
          <cell r="E381">
            <v>40724.699999999997</v>
          </cell>
        </row>
        <row r="382">
          <cell r="B382">
            <v>533612</v>
          </cell>
          <cell r="C382" t="str">
            <v xml:space="preserve"> PACKING MATERIAL               </v>
          </cell>
          <cell r="D382">
            <v>23497</v>
          </cell>
          <cell r="E382">
            <v>512.76</v>
          </cell>
        </row>
        <row r="383">
          <cell r="B383">
            <v>533617</v>
          </cell>
          <cell r="C383" t="str">
            <v xml:space="preserve"> GIFTS                          </v>
          </cell>
          <cell r="D383">
            <v>241057</v>
          </cell>
          <cell r="E383">
            <v>5287.64</v>
          </cell>
        </row>
        <row r="384">
          <cell r="B384">
            <v>600000</v>
          </cell>
          <cell r="C384" t="str">
            <v xml:space="preserve"> DEPARTMENT EXP ALLOCATION IN   </v>
          </cell>
          <cell r="D384">
            <v>388797.9</v>
          </cell>
          <cell r="E384">
            <v>8570.94</v>
          </cell>
        </row>
        <row r="385">
          <cell r="B385">
            <v>750201</v>
          </cell>
          <cell r="C385" t="str">
            <v xml:space="preserve"> DIRECTOR SITTING FEES          </v>
          </cell>
          <cell r="D385">
            <v>75000</v>
          </cell>
          <cell r="E385">
            <v>1637.41</v>
          </cell>
        </row>
        <row r="386">
          <cell r="B386">
            <v>800000</v>
          </cell>
          <cell r="C386" t="str">
            <v xml:space="preserve"> INTEREST EXPENSE EXTERNAL PART </v>
          </cell>
          <cell r="D386">
            <v>38285344.880000003</v>
          </cell>
          <cell r="E386">
            <v>833433.7</v>
          </cell>
        </row>
        <row r="387">
          <cell r="B387">
            <v>803000</v>
          </cell>
          <cell r="C387" t="str">
            <v xml:space="preserve"> INTEREST EXP INTERNAL          </v>
          </cell>
          <cell r="D387">
            <v>12998666.26</v>
          </cell>
          <cell r="E387">
            <v>280295.98</v>
          </cell>
        </row>
        <row r="388">
          <cell r="B388">
            <v>805000</v>
          </cell>
          <cell r="C388" t="str">
            <v xml:space="preserve"> INTEREST INCOME EXTERNAL PART  </v>
          </cell>
          <cell r="D388">
            <v>-5825359.9199999999</v>
          </cell>
          <cell r="E388">
            <v>-126919.61</v>
          </cell>
        </row>
        <row r="389">
          <cell r="B389">
            <v>805001</v>
          </cell>
          <cell r="C389" t="str">
            <v xml:space="preserve"> INTEREST INCOME ON INVESTEMENT </v>
          </cell>
          <cell r="D389">
            <v>-623</v>
          </cell>
          <cell r="E389">
            <v>-13.73</v>
          </cell>
        </row>
        <row r="390">
          <cell r="B390">
            <v>810200</v>
          </cell>
          <cell r="C390" t="str">
            <v xml:space="preserve"> FOREIGN EXCHANGE (GAIN)/LOSS   </v>
          </cell>
          <cell r="D390">
            <v>400987.45</v>
          </cell>
          <cell r="E390">
            <v>8818.5</v>
          </cell>
        </row>
        <row r="391">
          <cell r="B391">
            <v>810201</v>
          </cell>
          <cell r="C391" t="str">
            <v xml:space="preserve"> ROUNDING DIFFERENCES (PAR)     </v>
          </cell>
          <cell r="D391">
            <v>4302.05</v>
          </cell>
          <cell r="E391">
            <v>90.67</v>
          </cell>
        </row>
        <row r="392">
          <cell r="B392">
            <v>810202</v>
          </cell>
          <cell r="C392" t="str">
            <v xml:space="preserve"> A/P REALISED GAIN OR LOSS      </v>
          </cell>
          <cell r="D392">
            <v>-2946695.71</v>
          </cell>
          <cell r="E392">
            <v>1370.11</v>
          </cell>
        </row>
        <row r="393">
          <cell r="B393">
            <v>810204</v>
          </cell>
          <cell r="C393" t="str">
            <v xml:space="preserve"> A/R REALISED GAIN              </v>
          </cell>
          <cell r="D393">
            <v>-582939.17000000004</v>
          </cell>
          <cell r="E393">
            <v>-0.01</v>
          </cell>
        </row>
        <row r="394">
          <cell r="B394">
            <v>810205</v>
          </cell>
          <cell r="C394" t="str">
            <v xml:space="preserve"> A/R REALISED LOSS              </v>
          </cell>
          <cell r="D394">
            <v>11482125.359999999</v>
          </cell>
          <cell r="E394">
            <v>0</v>
          </cell>
        </row>
        <row r="395">
          <cell r="B395">
            <v>810210</v>
          </cell>
          <cell r="C395" t="str">
            <v xml:space="preserve"> PAYMENT DIFFERENCES            </v>
          </cell>
          <cell r="D395">
            <v>-0.01</v>
          </cell>
          <cell r="E395">
            <v>0</v>
          </cell>
        </row>
        <row r="396">
          <cell r="B396">
            <v>810212</v>
          </cell>
          <cell r="C396" t="str">
            <v xml:space="preserve"> CASH DISCOUNTS - CUSTOMERS     </v>
          </cell>
          <cell r="D396">
            <v>19202</v>
          </cell>
          <cell r="E396">
            <v>417.01</v>
          </cell>
        </row>
        <row r="397">
          <cell r="B397">
            <v>810225</v>
          </cell>
          <cell r="C397" t="str">
            <v xml:space="preserve"> ROUNDING DIFF.ACCOUNT          </v>
          </cell>
          <cell r="D397">
            <v>6.75</v>
          </cell>
          <cell r="E397">
            <v>-299.66000000000003</v>
          </cell>
        </row>
        <row r="398">
          <cell r="B398">
            <v>810400</v>
          </cell>
          <cell r="C398" t="str">
            <v xml:space="preserve"> FOREIGN EXC. GAIN/LOSS INTERCO </v>
          </cell>
          <cell r="D398">
            <v>32480</v>
          </cell>
          <cell r="E398">
            <v>716.6</v>
          </cell>
        </row>
        <row r="399">
          <cell r="B399">
            <v>810401</v>
          </cell>
          <cell r="C399" t="str">
            <v xml:space="preserve"> CUMULATIVE TRNSLN ADJUS        </v>
          </cell>
          <cell r="D399">
            <v>-44704061.450000003</v>
          </cell>
          <cell r="E399">
            <v>147541.10999999999</v>
          </cell>
        </row>
        <row r="400">
          <cell r="B400">
            <v>820000</v>
          </cell>
          <cell r="C400" t="str">
            <v xml:space="preserve"> (GAIN)/ LOSS ON SALE-FIX ASSET </v>
          </cell>
          <cell r="D400">
            <v>-6047.19</v>
          </cell>
          <cell r="E400">
            <v>-610</v>
          </cell>
        </row>
        <row r="401">
          <cell r="B401">
            <v>826000</v>
          </cell>
          <cell r="C401" t="str">
            <v xml:space="preserve"> OTHER (INCOME)/ EXPENSE        </v>
          </cell>
          <cell r="D401">
            <v>-133933.22</v>
          </cell>
          <cell r="E401">
            <v>-2894.37</v>
          </cell>
        </row>
        <row r="402">
          <cell r="B402">
            <v>900000</v>
          </cell>
          <cell r="C402" t="str">
            <v xml:space="preserve"> INCOME TAXES                   </v>
          </cell>
          <cell r="D402">
            <v>19786</v>
          </cell>
          <cell r="E402">
            <v>429.57</v>
          </cell>
        </row>
        <row r="403">
          <cell r="B403">
            <v>999530</v>
          </cell>
          <cell r="C403" t="str">
            <v xml:space="preserve"> PRODUCTION CLEARING BAAN       </v>
          </cell>
          <cell r="D403">
            <v>0</v>
          </cell>
          <cell r="E403">
            <v>0</v>
          </cell>
        </row>
        <row r="404">
          <cell r="B404">
            <v>999600</v>
          </cell>
          <cell r="C404" t="str">
            <v xml:space="preserve"> AP Migration Clearing Account  </v>
          </cell>
          <cell r="D404">
            <v>0</v>
          </cell>
          <cell r="E404">
            <v>0.01</v>
          </cell>
        </row>
        <row r="405">
          <cell r="B405">
            <v>999610</v>
          </cell>
          <cell r="C405" t="str">
            <v xml:space="preserve"> AR Migration Clearing Account  </v>
          </cell>
          <cell r="D405">
            <v>-0.83</v>
          </cell>
          <cell r="E405">
            <v>0</v>
          </cell>
        </row>
        <row r="406">
          <cell r="B406">
            <v>999620</v>
          </cell>
          <cell r="C406" t="str">
            <v xml:space="preserve"> AP Clearing GRNI Account       </v>
          </cell>
          <cell r="D406">
            <v>0</v>
          </cell>
          <cell r="E406">
            <v>0</v>
          </cell>
        </row>
        <row r="407">
          <cell r="B407">
            <v>999630</v>
          </cell>
          <cell r="C407" t="str">
            <v xml:space="preserve"> INVENTORY MIGRATION CELARING   </v>
          </cell>
          <cell r="D407">
            <v>-192078839.12</v>
          </cell>
          <cell r="E407">
            <v>-4214561.43</v>
          </cell>
        </row>
        <row r="408">
          <cell r="B408">
            <v>999635</v>
          </cell>
          <cell r="C408" t="str">
            <v xml:space="preserve"> INVENTORY REVAL BAAN GO LIVE   </v>
          </cell>
          <cell r="D408">
            <v>-35162285.140000001</v>
          </cell>
          <cell r="E408">
            <v>-770799.08</v>
          </cell>
        </row>
        <row r="409">
          <cell r="B409">
            <v>999640</v>
          </cell>
          <cell r="C409" t="str">
            <v xml:space="preserve"> OPENING GL MIGRATION           </v>
          </cell>
          <cell r="D409">
            <v>0</v>
          </cell>
          <cell r="E409">
            <v>0</v>
          </cell>
        </row>
        <row r="410">
          <cell r="B410">
            <v>999650</v>
          </cell>
          <cell r="C410" t="str">
            <v xml:space="preserve"> PURCHASE CORRECTION ACCOUNT    </v>
          </cell>
          <cell r="D410">
            <v>0</v>
          </cell>
          <cell r="E410">
            <v>-0.05</v>
          </cell>
        </row>
        <row r="411">
          <cell r="B411" t="str">
            <v/>
          </cell>
          <cell r="C411" t="str">
            <v xml:space="preserve">       Total                    </v>
          </cell>
          <cell r="D411">
            <v>440398.55</v>
          </cell>
          <cell r="E411">
            <v>9663.16</v>
          </cell>
        </row>
        <row r="412">
          <cell r="B412" t="str">
            <v/>
          </cell>
        </row>
      </sheetData>
      <sheetData sheetId="3"/>
      <sheetData sheetId="4"/>
      <sheetData sheetId="5"/>
      <sheetData sheetId="6" refreshError="1"/>
      <sheetData sheetId="7" refreshError="1"/>
      <sheetData sheetId="8"/>
      <sheetData sheetId="9">
        <row r="2">
          <cell r="B2">
            <v>100000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 Rupees  $"/>
      <sheetName val="TB   $"/>
      <sheetName val="TB  Rs"/>
      <sheetName val="TB RS $  feb"/>
      <sheetName val="Summary Output"/>
      <sheetName val="FGMAR05"/>
      <sheetName val="Bal_Sheet"/>
      <sheetName val="TB__Rupees__$"/>
      <sheetName val="TB___$"/>
      <sheetName val="TB__Rs"/>
      <sheetName val="TB_RS_$__feb"/>
      <sheetName val="TB RS $"/>
      <sheetName val="Non-Statistical Sampling"/>
      <sheetName val="DHANBAD"/>
      <sheetName val="sum"/>
      <sheetName val="Summary Statements"/>
      <sheetName val="DETAIL.XLS"/>
      <sheetName val="Local Data"/>
      <sheetName val="Bal_Sheet1"/>
      <sheetName val="TB__Rupees__$1"/>
      <sheetName val="TB___$1"/>
      <sheetName val="TB__Rs1"/>
      <sheetName val="TB_RS_$__feb1"/>
      <sheetName val="Bal_Sheet2"/>
      <sheetName val="TB__Rupees__$2"/>
      <sheetName val="TB___$2"/>
      <sheetName val="TB__Rs2"/>
      <sheetName val="TB_RS_$__feb2"/>
      <sheetName val="Summary_Statements"/>
      <sheetName val="DETAIL_XLS"/>
      <sheetName val="Bal_Sheet3"/>
      <sheetName val="TB__Rupees__$3"/>
      <sheetName val="TB___$3"/>
      <sheetName val="TB__Rs3"/>
      <sheetName val="TB_RS_$__feb3"/>
      <sheetName val="Summary_Statements1"/>
      <sheetName val="DETAIL_XLS1"/>
      <sheetName val="Bal_Sheet4"/>
      <sheetName val="TB__Rupees__$4"/>
      <sheetName val="TB___$4"/>
      <sheetName val="TB__Rs4"/>
      <sheetName val="TB_RS_$__feb4"/>
      <sheetName val="Summary_Statements2"/>
      <sheetName val="DETAIL_XLS2"/>
      <sheetName val="Bal_Sheet5"/>
      <sheetName val="TB__Rupees__$5"/>
      <sheetName val="TB___$5"/>
      <sheetName val="TB__Rs5"/>
      <sheetName val="TB_RS_$__feb5"/>
      <sheetName val="Summary_Statements3"/>
      <sheetName val="DETAIL_XLS3"/>
      <sheetName val="Bal_Sheet6"/>
      <sheetName val="TB__Rupees__$6"/>
      <sheetName val="TB___$6"/>
      <sheetName val="TB__Rs6"/>
      <sheetName val="TB_RS_$__feb6"/>
      <sheetName val="Summary_Statements4"/>
      <sheetName val="DETAIL_XLS4"/>
    </sheetNames>
    <sheetDataSet>
      <sheetData sheetId="0"/>
      <sheetData sheetId="1"/>
      <sheetData sheetId="2" refreshError="1">
        <row r="1">
          <cell r="B1" t="str">
            <v>Ledger Acc.</v>
          </cell>
          <cell r="C1" t="str">
            <v>Ledger Account Description</v>
          </cell>
          <cell r="D1" t="str">
            <v>Rupees</v>
          </cell>
          <cell r="E1" t="str">
            <v>US $</v>
          </cell>
        </row>
        <row r="2">
          <cell r="B2">
            <v>100000</v>
          </cell>
          <cell r="C2" t="str">
            <v xml:space="preserve"> PETTY CASH                     </v>
          </cell>
          <cell r="D2">
            <v>908538</v>
          </cell>
          <cell r="E2">
            <v>19821.25</v>
          </cell>
        </row>
        <row r="3">
          <cell r="B3">
            <v>100009</v>
          </cell>
          <cell r="C3" t="str">
            <v xml:space="preserve"> IMPREST ACCOUNT - INDIA        </v>
          </cell>
          <cell r="D3">
            <v>323743.12</v>
          </cell>
          <cell r="E3">
            <v>7143.06</v>
          </cell>
        </row>
        <row r="4">
          <cell r="B4">
            <v>100011</v>
          </cell>
          <cell r="C4" t="str">
            <v xml:space="preserve"> PETTY CASH - NOIDA             </v>
          </cell>
          <cell r="D4">
            <v>28219.56</v>
          </cell>
          <cell r="E4">
            <v>625.27</v>
          </cell>
        </row>
        <row r="5">
          <cell r="B5">
            <v>100012</v>
          </cell>
          <cell r="C5" t="str">
            <v xml:space="preserve"> PETTY CASH - CHENNAI           </v>
          </cell>
          <cell r="D5">
            <v>15953.5</v>
          </cell>
          <cell r="E5">
            <v>369.86</v>
          </cell>
        </row>
        <row r="6">
          <cell r="B6">
            <v>100013</v>
          </cell>
          <cell r="C6" t="str">
            <v xml:space="preserve"> PETTY CASH - PONDY             </v>
          </cell>
          <cell r="D6">
            <v>4190.3999999999996</v>
          </cell>
          <cell r="E6">
            <v>91.4</v>
          </cell>
        </row>
        <row r="7">
          <cell r="B7">
            <v>100070</v>
          </cell>
          <cell r="C7" t="str">
            <v xml:space="preserve"> SBI, PONDY                     </v>
          </cell>
          <cell r="D7">
            <v>32430</v>
          </cell>
          <cell r="E7">
            <v>683.09</v>
          </cell>
        </row>
        <row r="8">
          <cell r="B8">
            <v>100071</v>
          </cell>
          <cell r="C8" t="str">
            <v xml:space="preserve"> SBI, CIPL,1000005316           </v>
          </cell>
          <cell r="D8">
            <v>647056.6</v>
          </cell>
          <cell r="E8">
            <v>15474.92</v>
          </cell>
        </row>
        <row r="9">
          <cell r="B9">
            <v>100072</v>
          </cell>
          <cell r="C9" t="str">
            <v xml:space="preserve"> SBI, CIPL,9000005316           </v>
          </cell>
          <cell r="D9">
            <v>74060.679999999993</v>
          </cell>
          <cell r="E9">
            <v>1688.57</v>
          </cell>
        </row>
        <row r="10">
          <cell r="B10">
            <v>100073</v>
          </cell>
          <cell r="C10" t="str">
            <v xml:space="preserve"> SBI, CIPL,9000005349           </v>
          </cell>
          <cell r="D10">
            <v>109900.4</v>
          </cell>
          <cell r="E10">
            <v>2505.71</v>
          </cell>
        </row>
        <row r="11">
          <cell r="B11">
            <v>100074</v>
          </cell>
          <cell r="C11" t="str">
            <v xml:space="preserve"> SBI, CIPL,1000005349           </v>
          </cell>
          <cell r="D11">
            <v>8778430.4100000001</v>
          </cell>
          <cell r="E11">
            <v>235781.72</v>
          </cell>
        </row>
        <row r="12">
          <cell r="B12">
            <v>100075</v>
          </cell>
          <cell r="C12" t="str">
            <v xml:space="preserve"> SBI, CIPL,1000005347           </v>
          </cell>
          <cell r="D12">
            <v>3867448.45</v>
          </cell>
          <cell r="E12">
            <v>85374.82</v>
          </cell>
        </row>
        <row r="13">
          <cell r="B13">
            <v>100076</v>
          </cell>
          <cell r="C13" t="str">
            <v xml:space="preserve"> SBI, CIPL,1000005364           </v>
          </cell>
          <cell r="D13">
            <v>362534.36</v>
          </cell>
          <cell r="E13">
            <v>6856.65</v>
          </cell>
        </row>
        <row r="14">
          <cell r="B14">
            <v>100077</v>
          </cell>
          <cell r="C14" t="str">
            <v xml:space="preserve"> Sumitomo Mitsui,CIPL,4900441-1 </v>
          </cell>
          <cell r="D14">
            <v>0</v>
          </cell>
          <cell r="E14">
            <v>37944.99</v>
          </cell>
        </row>
        <row r="15">
          <cell r="B15">
            <v>100078</v>
          </cell>
          <cell r="C15" t="str">
            <v xml:space="preserve"> Sumitomo Mitsui,CIPL-EEFC      </v>
          </cell>
          <cell r="D15">
            <v>0</v>
          </cell>
          <cell r="E15">
            <v>0</v>
          </cell>
        </row>
        <row r="16">
          <cell r="B16">
            <v>100079</v>
          </cell>
          <cell r="C16" t="str">
            <v xml:space="preserve"> UWB, CIPL,42                   </v>
          </cell>
          <cell r="D16">
            <v>679730.08</v>
          </cell>
          <cell r="E16">
            <v>56462.63</v>
          </cell>
        </row>
        <row r="17">
          <cell r="B17">
            <v>100080</v>
          </cell>
          <cell r="C17" t="str">
            <v xml:space="preserve"> UWB, CIPL,23                   </v>
          </cell>
          <cell r="D17">
            <v>185712.76</v>
          </cell>
          <cell r="E17">
            <v>4236.76</v>
          </cell>
        </row>
        <row r="18">
          <cell r="B18">
            <v>100081</v>
          </cell>
          <cell r="C18" t="str">
            <v xml:space="preserve"> UWB, CIPL-EEFC                 </v>
          </cell>
          <cell r="D18">
            <v>59761.440000000002</v>
          </cell>
          <cell r="E18">
            <v>1362.55</v>
          </cell>
        </row>
        <row r="19">
          <cell r="B19">
            <v>100082</v>
          </cell>
          <cell r="C19" t="str">
            <v xml:space="preserve"> ING  Bank, CIPL,300407301      </v>
          </cell>
          <cell r="D19">
            <v>0</v>
          </cell>
          <cell r="E19">
            <v>27.59</v>
          </cell>
        </row>
        <row r="20">
          <cell r="B20">
            <v>100083</v>
          </cell>
          <cell r="C20" t="str">
            <v xml:space="preserve"> ING  Bank, CIPL,300407302      </v>
          </cell>
          <cell r="D20">
            <v>0</v>
          </cell>
          <cell r="E20">
            <v>0</v>
          </cell>
        </row>
        <row r="21">
          <cell r="B21">
            <v>100085</v>
          </cell>
          <cell r="C21" t="str">
            <v xml:space="preserve"> Indian Bank, CIPL,72           </v>
          </cell>
          <cell r="D21">
            <v>0</v>
          </cell>
          <cell r="E21">
            <v>0.85</v>
          </cell>
        </row>
        <row r="22">
          <cell r="B22">
            <v>100086</v>
          </cell>
          <cell r="C22" t="str">
            <v xml:space="preserve"> DCB, CIPL,19950-02             </v>
          </cell>
          <cell r="D22">
            <v>0</v>
          </cell>
          <cell r="E22">
            <v>-11.26</v>
          </cell>
        </row>
        <row r="23">
          <cell r="B23">
            <v>100087</v>
          </cell>
          <cell r="C23" t="str">
            <v xml:space="preserve"> DCB, CIPL-EEFC                 </v>
          </cell>
          <cell r="D23">
            <v>0</v>
          </cell>
          <cell r="E23">
            <v>0</v>
          </cell>
        </row>
        <row r="24">
          <cell r="B24">
            <v>100088</v>
          </cell>
          <cell r="C24" t="str">
            <v xml:space="preserve"> Indian Bank, CIPL,228          </v>
          </cell>
          <cell r="D24">
            <v>110961.48</v>
          </cell>
          <cell r="E24">
            <v>2466.27</v>
          </cell>
        </row>
        <row r="25">
          <cell r="B25">
            <v>100089</v>
          </cell>
          <cell r="C25" t="str">
            <v xml:space="preserve"> IOB, CIPL,5366                 </v>
          </cell>
          <cell r="D25">
            <v>1899546.83</v>
          </cell>
          <cell r="E25">
            <v>41955.76</v>
          </cell>
        </row>
        <row r="26">
          <cell r="B26">
            <v>100090</v>
          </cell>
          <cell r="C26" t="str">
            <v xml:space="preserve"> SBI,NEPZ,CIPL,01000/ 070070    </v>
          </cell>
          <cell r="D26">
            <v>182763.72</v>
          </cell>
          <cell r="E26">
            <v>4118.7700000000004</v>
          </cell>
        </row>
        <row r="27">
          <cell r="B27">
            <v>100091</v>
          </cell>
          <cell r="C27" t="str">
            <v xml:space="preserve"> UWB, CIPL,26                   </v>
          </cell>
          <cell r="D27">
            <v>11289.4</v>
          </cell>
          <cell r="E27">
            <v>520.78</v>
          </cell>
        </row>
        <row r="28">
          <cell r="B28">
            <v>100183</v>
          </cell>
          <cell r="C28" t="str">
            <v xml:space="preserve"> PNB,CIPL-908                   </v>
          </cell>
          <cell r="D28">
            <v>13832</v>
          </cell>
          <cell r="E28">
            <v>305.13</v>
          </cell>
        </row>
        <row r="29">
          <cell r="B29">
            <v>100184</v>
          </cell>
          <cell r="C29" t="str">
            <v xml:space="preserve"> SBI (NO LIEN ACCOUNT),IDBI     </v>
          </cell>
          <cell r="D29">
            <v>0</v>
          </cell>
          <cell r="E29">
            <v>0</v>
          </cell>
        </row>
        <row r="30">
          <cell r="B30">
            <v>100185</v>
          </cell>
          <cell r="C30" t="str">
            <v xml:space="preserve"> SBT,CHENNAI,CIPL-1153          </v>
          </cell>
          <cell r="D30">
            <v>0</v>
          </cell>
          <cell r="E30">
            <v>0.03</v>
          </cell>
        </row>
        <row r="31">
          <cell r="B31">
            <v>100186</v>
          </cell>
          <cell r="C31" t="str">
            <v xml:space="preserve"> INDIAN BANK-CHENNAI-CIPL-EEFC  </v>
          </cell>
          <cell r="D31">
            <v>0</v>
          </cell>
          <cell r="E31">
            <v>-0.82</v>
          </cell>
        </row>
        <row r="32">
          <cell r="B32">
            <v>100187</v>
          </cell>
          <cell r="C32" t="str">
            <v xml:space="preserve"> IOB, PONDICHERRY,CIPL          </v>
          </cell>
          <cell r="D32">
            <v>-456642.5</v>
          </cell>
          <cell r="E32">
            <v>-10072.530000000001</v>
          </cell>
        </row>
        <row r="33">
          <cell r="B33">
            <v>100191</v>
          </cell>
          <cell r="C33" t="str">
            <v xml:space="preserve"> CHEQUES ON HAND                </v>
          </cell>
          <cell r="D33">
            <v>0</v>
          </cell>
          <cell r="E33">
            <v>0</v>
          </cell>
        </row>
        <row r="34">
          <cell r="B34">
            <v>100192</v>
          </cell>
          <cell r="C34" t="str">
            <v xml:space="preserve"> CASH IN TRANSIT                </v>
          </cell>
          <cell r="D34">
            <v>-0.36</v>
          </cell>
          <cell r="E34">
            <v>3.1</v>
          </cell>
        </row>
        <row r="35">
          <cell r="B35">
            <v>105002</v>
          </cell>
          <cell r="C35" t="str">
            <v xml:space="preserve"> MARGIN MONEY GUARNTEE L/CS     </v>
          </cell>
          <cell r="D35">
            <v>0</v>
          </cell>
          <cell r="E35">
            <v>0</v>
          </cell>
        </row>
        <row r="36">
          <cell r="B36">
            <v>105003</v>
          </cell>
          <cell r="C36" t="str">
            <v xml:space="preserve"> FIXED DEPOISTS WITH BANK       </v>
          </cell>
          <cell r="D36">
            <v>0</v>
          </cell>
          <cell r="E36">
            <v>0</v>
          </cell>
        </row>
        <row r="37">
          <cell r="B37">
            <v>108118</v>
          </cell>
          <cell r="C37" t="str">
            <v xml:space="preserve"> RESTRICTED CASH - MARGIN MONEY </v>
          </cell>
          <cell r="D37">
            <v>25237000</v>
          </cell>
          <cell r="E37">
            <v>558185.27</v>
          </cell>
        </row>
        <row r="38">
          <cell r="B38">
            <v>108119</v>
          </cell>
          <cell r="C38" t="str">
            <v xml:space="preserve"> RESTRICTED CASH - INVESTMENTS  </v>
          </cell>
          <cell r="D38">
            <v>15000000</v>
          </cell>
          <cell r="E38">
            <v>330979.7</v>
          </cell>
        </row>
        <row r="39">
          <cell r="B39">
            <v>108200</v>
          </cell>
          <cell r="C39" t="str">
            <v xml:space="preserve"> RESTRICTED CASH-FIXED DEPOSITS </v>
          </cell>
          <cell r="D39">
            <v>71680320</v>
          </cell>
          <cell r="E39">
            <v>1581646.63</v>
          </cell>
        </row>
        <row r="40">
          <cell r="B40">
            <v>110010</v>
          </cell>
          <cell r="C40" t="str">
            <v xml:space="preserve"> TRADE ACCOUNTS RECEIVABLE EXT  </v>
          </cell>
          <cell r="D40">
            <v>857736.69</v>
          </cell>
          <cell r="E40">
            <v>18800.810000000001</v>
          </cell>
        </row>
        <row r="41">
          <cell r="B41">
            <v>110040</v>
          </cell>
          <cell r="C41" t="str">
            <v xml:space="preserve"> ADVANCE / UNALLOCATED - EXT    </v>
          </cell>
          <cell r="D41">
            <v>0</v>
          </cell>
          <cell r="E41">
            <v>0</v>
          </cell>
        </row>
        <row r="42">
          <cell r="B42">
            <v>110099</v>
          </cell>
          <cell r="C42" t="str">
            <v xml:space="preserve"> AR CONTROL CIPL NON BAAN DIV.  </v>
          </cell>
          <cell r="D42">
            <v>33515663.989999998</v>
          </cell>
          <cell r="E42">
            <v>732202.57</v>
          </cell>
        </row>
        <row r="43">
          <cell r="B43">
            <v>110200</v>
          </cell>
          <cell r="C43" t="str">
            <v xml:space="preserve"> Sales Clearing BaaN            </v>
          </cell>
          <cell r="D43">
            <v>0</v>
          </cell>
          <cell r="E43">
            <v>0</v>
          </cell>
        </row>
        <row r="44">
          <cell r="B44">
            <v>111000</v>
          </cell>
          <cell r="C44" t="str">
            <v xml:space="preserve"> ALLOW.FOR DOUBTFUL DEBT SPECIF </v>
          </cell>
          <cell r="D44">
            <v>-58479.9</v>
          </cell>
          <cell r="E44">
            <v>-1289.82</v>
          </cell>
        </row>
        <row r="45">
          <cell r="B45">
            <v>111001</v>
          </cell>
          <cell r="C45" t="str">
            <v xml:space="preserve"> ALLOWANCE FOR DOUBTFUL GENERAL </v>
          </cell>
          <cell r="D45">
            <v>0</v>
          </cell>
          <cell r="E45">
            <v>0</v>
          </cell>
        </row>
        <row r="46">
          <cell r="B46">
            <v>112015</v>
          </cell>
          <cell r="C46" t="str">
            <v xml:space="preserve"> AR TRADE I/C: Sri Lanka _ 015  </v>
          </cell>
          <cell r="D46">
            <v>335920510.75999999</v>
          </cell>
          <cell r="E46">
            <v>7279688.3399999999</v>
          </cell>
        </row>
        <row r="47">
          <cell r="B47">
            <v>112016</v>
          </cell>
          <cell r="C47" t="str">
            <v xml:space="preserve"> AR TRADE I/C: USA_016          </v>
          </cell>
          <cell r="D47">
            <v>6147526290.3900003</v>
          </cell>
          <cell r="E47">
            <v>134284284.66999999</v>
          </cell>
        </row>
        <row r="48">
          <cell r="B48">
            <v>112017</v>
          </cell>
          <cell r="C48" t="str">
            <v xml:space="preserve"> AR TRADE I/C:International_017 </v>
          </cell>
          <cell r="D48">
            <v>283850006.68000001</v>
          </cell>
          <cell r="E48">
            <v>6155375.2599999998</v>
          </cell>
        </row>
        <row r="49">
          <cell r="B49">
            <v>112018</v>
          </cell>
          <cell r="C49" t="str">
            <v xml:space="preserve"> AR TRADE I/C: Singapore_018    </v>
          </cell>
          <cell r="D49">
            <v>164959427.12</v>
          </cell>
          <cell r="E49">
            <v>3629701.36</v>
          </cell>
        </row>
        <row r="50">
          <cell r="B50">
            <v>112019</v>
          </cell>
          <cell r="C50" t="str">
            <v xml:space="preserve"> AR TRADE I/C: EUROPE_019       </v>
          </cell>
          <cell r="D50">
            <v>8301583.6600000001</v>
          </cell>
          <cell r="E50">
            <v>183052.67</v>
          </cell>
        </row>
        <row r="51">
          <cell r="B51">
            <v>112021</v>
          </cell>
          <cell r="C51" t="str">
            <v xml:space="preserve"> AR TRADE I/C: CIPL_021         </v>
          </cell>
          <cell r="D51">
            <v>113187.5</v>
          </cell>
          <cell r="E51">
            <v>2500</v>
          </cell>
        </row>
        <row r="52">
          <cell r="B52">
            <v>112022</v>
          </cell>
          <cell r="C52" t="str">
            <v xml:space="preserve"> AR TRADE I/C: CPIPL_022        </v>
          </cell>
          <cell r="D52">
            <v>707903.82</v>
          </cell>
          <cell r="E52">
            <v>15566.06</v>
          </cell>
        </row>
        <row r="53">
          <cell r="B53">
            <v>112097</v>
          </cell>
          <cell r="C53" t="str">
            <v xml:space="preserve"> AR TRADE NON BAAN I/C OFFSET   </v>
          </cell>
          <cell r="D53">
            <v>52874127.789999999</v>
          </cell>
          <cell r="E53">
            <v>1176400.97</v>
          </cell>
        </row>
        <row r="54">
          <cell r="B54">
            <v>112099</v>
          </cell>
          <cell r="C54" t="str">
            <v xml:space="preserve"> AR TRADE NON BAAN I/C-         </v>
          </cell>
          <cell r="D54">
            <v>0</v>
          </cell>
          <cell r="E54">
            <v>0</v>
          </cell>
        </row>
        <row r="55">
          <cell r="B55">
            <v>112115</v>
          </cell>
          <cell r="C55" t="str">
            <v xml:space="preserve"> I/C DUE FROM: Sri Lanka _015   </v>
          </cell>
          <cell r="D55">
            <v>10257806</v>
          </cell>
          <cell r="E55">
            <v>224472.48</v>
          </cell>
        </row>
        <row r="56">
          <cell r="B56">
            <v>112116</v>
          </cell>
          <cell r="C56" t="str">
            <v xml:space="preserve"> I/C DUE FROM: USA_016          </v>
          </cell>
          <cell r="D56">
            <v>323355786.41000003</v>
          </cell>
          <cell r="E56">
            <v>7104692.1299999999</v>
          </cell>
        </row>
        <row r="57">
          <cell r="B57">
            <v>112117</v>
          </cell>
          <cell r="C57" t="str">
            <v xml:space="preserve"> I/C DUE FROM:International_017 </v>
          </cell>
          <cell r="D57">
            <v>-3842475.02</v>
          </cell>
          <cell r="E57">
            <v>-86129.61</v>
          </cell>
        </row>
        <row r="58">
          <cell r="B58">
            <v>112118</v>
          </cell>
          <cell r="C58" t="str">
            <v xml:space="preserve"> I/C DUE FROM: Singapore_018    </v>
          </cell>
          <cell r="D58">
            <v>3024450</v>
          </cell>
          <cell r="E58">
            <v>66000</v>
          </cell>
        </row>
        <row r="59">
          <cell r="B59">
            <v>112120</v>
          </cell>
          <cell r="C59" t="str">
            <v xml:space="preserve"> I/C DUE FROM: Malaysia_020     </v>
          </cell>
          <cell r="D59">
            <v>1900876.33</v>
          </cell>
          <cell r="E59">
            <v>41886.32</v>
          </cell>
        </row>
        <row r="60">
          <cell r="B60">
            <v>112122</v>
          </cell>
          <cell r="C60" t="str">
            <v xml:space="preserve"> I/C DUE FROM: CPIPL_022        </v>
          </cell>
          <cell r="D60">
            <v>4765272.8899999997</v>
          </cell>
          <cell r="E60">
            <v>104616.75</v>
          </cell>
        </row>
        <row r="61">
          <cell r="B61">
            <v>112516</v>
          </cell>
          <cell r="C61" t="str">
            <v xml:space="preserve"> UNALL/ADV-IC REC: USA_016      </v>
          </cell>
          <cell r="D61">
            <v>0</v>
          </cell>
          <cell r="E61">
            <v>0</v>
          </cell>
        </row>
        <row r="62">
          <cell r="B62">
            <v>112522</v>
          </cell>
          <cell r="C62" t="str">
            <v xml:space="preserve"> UNALL/ADV-IC REC: CPIPL_022    </v>
          </cell>
          <cell r="D62">
            <v>-4084653</v>
          </cell>
          <cell r="E62">
            <v>-90019.9</v>
          </cell>
        </row>
        <row r="63">
          <cell r="B63">
            <v>114000</v>
          </cell>
          <cell r="C63" t="str">
            <v xml:space="preserve"> OTHER RECEIVABLE               </v>
          </cell>
          <cell r="D63">
            <v>57551.02</v>
          </cell>
          <cell r="E63">
            <v>1270.05</v>
          </cell>
        </row>
        <row r="64">
          <cell r="B64">
            <v>114098</v>
          </cell>
          <cell r="C64" t="str">
            <v xml:space="preserve"> DUE FROM SUBSIDIARY COMPANY    </v>
          </cell>
          <cell r="D64">
            <v>3189361.13</v>
          </cell>
          <cell r="E64">
            <v>70308.039999999994</v>
          </cell>
        </row>
        <row r="65">
          <cell r="B65">
            <v>114101</v>
          </cell>
          <cell r="C65" t="str">
            <v xml:space="preserve"> INCOME TAX REFUND RECEIVABLE   </v>
          </cell>
          <cell r="D65">
            <v>9631</v>
          </cell>
          <cell r="E65">
            <v>212.97</v>
          </cell>
        </row>
        <row r="66">
          <cell r="B66">
            <v>116000</v>
          </cell>
          <cell r="C66" t="str">
            <v xml:space="preserve"> EMPLOYEE RECEIVABLES           </v>
          </cell>
          <cell r="D66">
            <v>2256774.65</v>
          </cell>
          <cell r="E66">
            <v>49781.11</v>
          </cell>
        </row>
        <row r="67">
          <cell r="B67">
            <v>116001</v>
          </cell>
          <cell r="C67" t="str">
            <v xml:space="preserve"> EMPLOYEE RECEIVABLES - HISTORY </v>
          </cell>
          <cell r="D67">
            <v>29103.4</v>
          </cell>
          <cell r="E67">
            <v>637.35</v>
          </cell>
        </row>
        <row r="68">
          <cell r="B68">
            <v>119021</v>
          </cell>
          <cell r="C68" t="str">
            <v xml:space="preserve"> INVENTORY I/C- CIPL_021        </v>
          </cell>
          <cell r="D68">
            <v>259851.67</v>
          </cell>
          <cell r="E68">
            <v>0</v>
          </cell>
        </row>
        <row r="69">
          <cell r="B69">
            <v>120003</v>
          </cell>
          <cell r="C69" t="str">
            <v xml:space="preserve"> INV. RM W/H 021R01 CIPL        </v>
          </cell>
          <cell r="D69">
            <v>210724519.52000001</v>
          </cell>
          <cell r="E69">
            <v>4654187.09</v>
          </cell>
        </row>
        <row r="70">
          <cell r="B70">
            <v>120006</v>
          </cell>
          <cell r="C70" t="str">
            <v xml:space="preserve"> INV. RAW MATERIAL 021R02       </v>
          </cell>
          <cell r="D70">
            <v>0</v>
          </cell>
          <cell r="E70">
            <v>0</v>
          </cell>
        </row>
        <row r="71">
          <cell r="B71">
            <v>120007</v>
          </cell>
          <cell r="C71" t="str">
            <v xml:space="preserve"> INV. RAW MATERIAL 021R03       </v>
          </cell>
          <cell r="D71">
            <v>203105279.72999999</v>
          </cell>
          <cell r="E71">
            <v>4485589.4400000004</v>
          </cell>
        </row>
        <row r="72">
          <cell r="B72">
            <v>120500</v>
          </cell>
          <cell r="C72" t="str">
            <v xml:space="preserve"> CONSIGN INV. W/H 021C01 CIPL   </v>
          </cell>
          <cell r="D72">
            <v>0</v>
          </cell>
          <cell r="E72">
            <v>0</v>
          </cell>
        </row>
        <row r="73">
          <cell r="B73">
            <v>120502</v>
          </cell>
          <cell r="C73" t="str">
            <v xml:space="preserve"> INV. W/H 021C02 micron hub     </v>
          </cell>
          <cell r="D73">
            <v>25844237.530000001</v>
          </cell>
          <cell r="E73">
            <v>570835.49</v>
          </cell>
        </row>
        <row r="74">
          <cell r="B74">
            <v>121000</v>
          </cell>
          <cell r="C74" t="str">
            <v xml:space="preserve"> INV. WIP TO WORK ORDERS        </v>
          </cell>
          <cell r="D74">
            <v>4849565.5</v>
          </cell>
          <cell r="E74">
            <v>0</v>
          </cell>
        </row>
        <row r="75">
          <cell r="B75">
            <v>121013</v>
          </cell>
          <cell r="C75" t="str">
            <v xml:space="preserve"> INV WIP W/H 021W01 CIPL#43-HSA </v>
          </cell>
          <cell r="D75">
            <v>14437744.92</v>
          </cell>
          <cell r="E75">
            <v>318952.12</v>
          </cell>
        </row>
        <row r="76">
          <cell r="B76">
            <v>121014</v>
          </cell>
          <cell r="C76" t="str">
            <v xml:space="preserve"> INV WIP W/H 021W02 CIPL#57-HSA </v>
          </cell>
          <cell r="D76">
            <v>12492319.949999999</v>
          </cell>
          <cell r="E76">
            <v>275962.03999999998</v>
          </cell>
        </row>
        <row r="77">
          <cell r="B77">
            <v>121015</v>
          </cell>
          <cell r="C77" t="str">
            <v xml:space="preserve"> INV WIP W/H 021W03 CIPL#42ACPA </v>
          </cell>
          <cell r="D77">
            <v>18621155.350000001</v>
          </cell>
          <cell r="E77">
            <v>411318.11</v>
          </cell>
        </row>
        <row r="78">
          <cell r="B78">
            <v>121016</v>
          </cell>
          <cell r="C78" t="str">
            <v xml:space="preserve"> INV WIP W/H 021W04 CCD#41      </v>
          </cell>
          <cell r="D78">
            <v>13887834.699999999</v>
          </cell>
          <cell r="E78">
            <v>306726.73</v>
          </cell>
        </row>
        <row r="79">
          <cell r="B79">
            <v>121017</v>
          </cell>
          <cell r="C79" t="str">
            <v xml:space="preserve"> INV WIP W/H 021W05 #84 MEMORY  </v>
          </cell>
          <cell r="D79">
            <v>21701304.640000001</v>
          </cell>
          <cell r="E79">
            <v>479250.17</v>
          </cell>
        </row>
        <row r="80">
          <cell r="B80">
            <v>121018</v>
          </cell>
          <cell r="C80" t="str">
            <v xml:space="preserve"> INV WIP W/H 021W06 CCD#83ECHMT </v>
          </cell>
          <cell r="D80">
            <v>55867537.68</v>
          </cell>
          <cell r="E80">
            <v>1233808.5900000001</v>
          </cell>
        </row>
        <row r="81">
          <cell r="B81">
            <v>121019</v>
          </cell>
          <cell r="C81" t="str">
            <v xml:space="preserve"> INV WIP W/H 021W07 #83-B       </v>
          </cell>
          <cell r="D81">
            <v>-3.03</v>
          </cell>
          <cell r="E81">
            <v>-0.01</v>
          </cell>
        </row>
        <row r="82">
          <cell r="B82">
            <v>121020</v>
          </cell>
          <cell r="C82" t="str">
            <v xml:space="preserve"> INV WIP W/H 021W08 #83-B       </v>
          </cell>
          <cell r="D82">
            <v>205325.24</v>
          </cell>
          <cell r="E82">
            <v>4535.95</v>
          </cell>
        </row>
        <row r="83">
          <cell r="B83">
            <v>121021</v>
          </cell>
          <cell r="C83" t="str">
            <v xml:space="preserve"> INV WIP W/H 021W09 #66HID      </v>
          </cell>
          <cell r="D83">
            <v>-4692.29</v>
          </cell>
          <cell r="E83">
            <v>-0.06</v>
          </cell>
        </row>
        <row r="84">
          <cell r="B84">
            <v>121030</v>
          </cell>
          <cell r="C84" t="str">
            <v xml:space="preserve"> INV SUB CONT W/H 021E01        </v>
          </cell>
          <cell r="D84">
            <v>-0.75</v>
          </cell>
          <cell r="E84">
            <v>-0.04</v>
          </cell>
        </row>
        <row r="85">
          <cell r="B85">
            <v>121508</v>
          </cell>
          <cell r="C85" t="str">
            <v xml:space="preserve"> INV. MRB W/H 021M01 CIPL       </v>
          </cell>
          <cell r="D85">
            <v>9996923.0299999993</v>
          </cell>
          <cell r="E85">
            <v>220803.16</v>
          </cell>
        </row>
        <row r="86">
          <cell r="B86">
            <v>121509</v>
          </cell>
          <cell r="C86" t="str">
            <v xml:space="preserve"> INV. SCRAP W/H 021S01 CIPL     </v>
          </cell>
          <cell r="D86">
            <v>1.25</v>
          </cell>
          <cell r="E86">
            <v>4.05</v>
          </cell>
        </row>
        <row r="87">
          <cell r="B87">
            <v>121510</v>
          </cell>
          <cell r="C87" t="str">
            <v xml:space="preserve"> INV. RTV W/H 021V01 CIPL       </v>
          </cell>
          <cell r="D87">
            <v>116266968.8</v>
          </cell>
          <cell r="E87">
            <v>2567967.5699999998</v>
          </cell>
        </row>
        <row r="88">
          <cell r="B88">
            <v>121511</v>
          </cell>
          <cell r="C88" t="str">
            <v xml:space="preserve"> INV. RMA W/H 021X01 CIPL       </v>
          </cell>
          <cell r="D88">
            <v>899295.63</v>
          </cell>
          <cell r="E88">
            <v>19862.73</v>
          </cell>
        </row>
        <row r="89">
          <cell r="B89">
            <v>121520</v>
          </cell>
          <cell r="C89" t="str">
            <v xml:space="preserve"> INV. PRECISION 021X02 W/H      </v>
          </cell>
          <cell r="D89">
            <v>618093.87</v>
          </cell>
          <cell r="E89">
            <v>13652.11</v>
          </cell>
        </row>
        <row r="90">
          <cell r="B90">
            <v>121521</v>
          </cell>
          <cell r="C90" t="str">
            <v xml:space="preserve"> INV. PRECISION 021X03 W/H      </v>
          </cell>
          <cell r="D90">
            <v>2110720.6</v>
          </cell>
          <cell r="E90">
            <v>46628.2</v>
          </cell>
        </row>
        <row r="91">
          <cell r="B91">
            <v>122005</v>
          </cell>
          <cell r="C91" t="str">
            <v xml:space="preserve"> INV. FG W/H 021F01 CIPL        </v>
          </cell>
          <cell r="D91">
            <v>25846047.27</v>
          </cell>
          <cell r="E91">
            <v>570815.12</v>
          </cell>
        </row>
        <row r="92">
          <cell r="B92">
            <v>122010</v>
          </cell>
          <cell r="C92" t="str">
            <v xml:space="preserve"> INV. FG WAREHOUSE 021F02       </v>
          </cell>
          <cell r="D92">
            <v>34050363.409999996</v>
          </cell>
          <cell r="E92">
            <v>752153.31</v>
          </cell>
        </row>
        <row r="93">
          <cell r="B93">
            <v>123099</v>
          </cell>
          <cell r="C93" t="str">
            <v xml:space="preserve"> UNINV SHPMNTS INTERNAL CUSTOME </v>
          </cell>
          <cell r="D93">
            <v>431450.97</v>
          </cell>
          <cell r="E93">
            <v>-0.01</v>
          </cell>
        </row>
        <row r="94">
          <cell r="B94">
            <v>123100</v>
          </cell>
          <cell r="C94" t="str">
            <v xml:space="preserve"> Inventory in Transit BaaN Clea </v>
          </cell>
          <cell r="D94">
            <v>-8751041.4700000007</v>
          </cell>
          <cell r="E94">
            <v>-170800.92</v>
          </cell>
        </row>
        <row r="95">
          <cell r="B95">
            <v>123121</v>
          </cell>
          <cell r="C95" t="str">
            <v xml:space="preserve"> Inventory in Transit: CIPL_021 </v>
          </cell>
          <cell r="D95">
            <v>475624.77</v>
          </cell>
          <cell r="E95">
            <v>9835.43</v>
          </cell>
        </row>
        <row r="96">
          <cell r="B96">
            <v>123201</v>
          </cell>
          <cell r="C96" t="str">
            <v xml:space="preserve"> INVENTORY CIPL NON BAAN        </v>
          </cell>
          <cell r="D96">
            <v>15447889.050000001</v>
          </cell>
          <cell r="E96">
            <v>338911.5</v>
          </cell>
        </row>
        <row r="97">
          <cell r="B97">
            <v>124000</v>
          </cell>
          <cell r="C97" t="str">
            <v xml:space="preserve"> Capitalized Direct LABOR &amp; OH  </v>
          </cell>
          <cell r="D97">
            <v>8574999</v>
          </cell>
          <cell r="E97">
            <v>189210</v>
          </cell>
        </row>
        <row r="98">
          <cell r="B98">
            <v>126010</v>
          </cell>
          <cell r="C98" t="str">
            <v xml:space="preserve"> CAPITALIZED-PPV (STD-PO RSLT)  </v>
          </cell>
          <cell r="D98">
            <v>-8115725.25</v>
          </cell>
          <cell r="E98">
            <v>-184319.18</v>
          </cell>
        </row>
        <row r="99">
          <cell r="B99">
            <v>126011</v>
          </cell>
          <cell r="C99" t="str">
            <v xml:space="preserve"> CAP.PPV NON BAAN I/C DIVISIONS </v>
          </cell>
          <cell r="D99">
            <v>-16.87</v>
          </cell>
          <cell r="E99">
            <v>0</v>
          </cell>
        </row>
        <row r="100">
          <cell r="B100">
            <v>128000</v>
          </cell>
          <cell r="C100" t="str">
            <v xml:space="preserve"> I/C CAPITALIZED (TP-STD)       </v>
          </cell>
          <cell r="D100">
            <v>0</v>
          </cell>
          <cell r="E100">
            <v>0</v>
          </cell>
        </row>
        <row r="101">
          <cell r="B101">
            <v>129001</v>
          </cell>
          <cell r="C101" t="str">
            <v xml:space="preserve"> Inventory reserves Specific    </v>
          </cell>
          <cell r="D101">
            <v>0</v>
          </cell>
          <cell r="E101">
            <v>7.0000000000000007E-2</v>
          </cell>
        </row>
        <row r="102">
          <cell r="B102">
            <v>129002</v>
          </cell>
          <cell r="C102" t="str">
            <v xml:space="preserve"> Inventory reserves Sp. integra </v>
          </cell>
          <cell r="D102">
            <v>-107050377.06999999</v>
          </cell>
          <cell r="E102">
            <v>-2342278.33</v>
          </cell>
        </row>
        <row r="103">
          <cell r="B103">
            <v>136000</v>
          </cell>
          <cell r="C103" t="str">
            <v xml:space="preserve"> PREPAID EXPENSES               </v>
          </cell>
          <cell r="D103">
            <v>621506.75</v>
          </cell>
          <cell r="E103">
            <v>13360.08</v>
          </cell>
        </row>
        <row r="104">
          <cell r="B104">
            <v>136010</v>
          </cell>
          <cell r="C104" t="str">
            <v xml:space="preserve"> PREPAID- INSURANCE             </v>
          </cell>
          <cell r="D104">
            <v>2245264.13</v>
          </cell>
          <cell r="E104">
            <v>49306.15</v>
          </cell>
        </row>
        <row r="105">
          <cell r="B105">
            <v>136090</v>
          </cell>
          <cell r="C105" t="str">
            <v xml:space="preserve"> PREPAID- OTHERS                </v>
          </cell>
          <cell r="D105">
            <v>1143752</v>
          </cell>
          <cell r="E105">
            <v>25263.62</v>
          </cell>
        </row>
        <row r="106">
          <cell r="B106">
            <v>137010</v>
          </cell>
          <cell r="C106" t="str">
            <v xml:space="preserve"> DEPOSITS - RENTAL              </v>
          </cell>
          <cell r="D106">
            <v>10008400</v>
          </cell>
          <cell r="E106">
            <v>220838.84</v>
          </cell>
        </row>
        <row r="107">
          <cell r="B107">
            <v>137011</v>
          </cell>
          <cell r="C107" t="str">
            <v xml:space="preserve"> CONTAINER DEPOSITS             </v>
          </cell>
          <cell r="D107">
            <v>120000</v>
          </cell>
          <cell r="E107">
            <v>2581.19</v>
          </cell>
        </row>
        <row r="108">
          <cell r="B108">
            <v>137020</v>
          </cell>
          <cell r="C108" t="str">
            <v xml:space="preserve"> DEPOSITS - OTHERS              </v>
          </cell>
          <cell r="D108">
            <v>6901918.5099999998</v>
          </cell>
          <cell r="E108">
            <v>152182.5</v>
          </cell>
        </row>
        <row r="109">
          <cell r="B109">
            <v>137031</v>
          </cell>
          <cell r="C109" t="str">
            <v xml:space="preserve"> ADVANCE - INCOME TAX           </v>
          </cell>
          <cell r="D109">
            <v>1357076.06</v>
          </cell>
          <cell r="E109">
            <v>29944.2</v>
          </cell>
        </row>
        <row r="110">
          <cell r="B110">
            <v>137032</v>
          </cell>
          <cell r="C110" t="str">
            <v xml:space="preserve"> ADVANCE WAGES - CONTRACTORS    </v>
          </cell>
          <cell r="D110">
            <v>15000</v>
          </cell>
          <cell r="E110">
            <v>330.52</v>
          </cell>
        </row>
        <row r="111">
          <cell r="B111">
            <v>140001</v>
          </cell>
          <cell r="C111" t="str">
            <v xml:space="preserve"> TDS ON INTEREST                </v>
          </cell>
          <cell r="D111">
            <v>1994241.07</v>
          </cell>
          <cell r="E111">
            <v>43981.54</v>
          </cell>
        </row>
        <row r="112">
          <cell r="B112">
            <v>140101</v>
          </cell>
          <cell r="C112" t="str">
            <v xml:space="preserve"> INT. ACCRUED FROM OTHER PARTIE </v>
          </cell>
          <cell r="D112">
            <v>11017008.58</v>
          </cell>
          <cell r="E112">
            <v>243571.94</v>
          </cell>
        </row>
        <row r="113">
          <cell r="B113">
            <v>151000</v>
          </cell>
          <cell r="C113" t="str">
            <v xml:space="preserve"> BUILDING                       </v>
          </cell>
          <cell r="D113">
            <v>36919.360000000001</v>
          </cell>
          <cell r="E113">
            <v>1052</v>
          </cell>
        </row>
        <row r="114">
          <cell r="B114">
            <v>151002</v>
          </cell>
          <cell r="C114" t="str">
            <v xml:space="preserve"> BUILDING IMPROVMENTS           </v>
          </cell>
          <cell r="D114">
            <v>160323038.09999999</v>
          </cell>
          <cell r="E114">
            <v>3504221.19</v>
          </cell>
        </row>
        <row r="115">
          <cell r="B115">
            <v>153000</v>
          </cell>
          <cell r="C115" t="str">
            <v xml:space="preserve"> MACHINERY &amp; EQUIPMENT          </v>
          </cell>
          <cell r="D115">
            <v>975105563.25</v>
          </cell>
          <cell r="E115">
            <v>21150283.120000001</v>
          </cell>
        </row>
        <row r="116">
          <cell r="B116">
            <v>154000</v>
          </cell>
          <cell r="C116" t="str">
            <v xml:space="preserve"> VEHICLES                       </v>
          </cell>
          <cell r="D116">
            <v>29731185.469999999</v>
          </cell>
          <cell r="E116">
            <v>786458.08</v>
          </cell>
        </row>
        <row r="117">
          <cell r="B117">
            <v>155000</v>
          </cell>
          <cell r="C117" t="str">
            <v xml:space="preserve"> OFFICE FURNITURE               </v>
          </cell>
          <cell r="D117">
            <v>9207311.7100000009</v>
          </cell>
          <cell r="E117">
            <v>246994.81</v>
          </cell>
        </row>
        <row r="118">
          <cell r="B118">
            <v>155001</v>
          </cell>
          <cell r="C118" t="str">
            <v xml:space="preserve"> OFFICE EQUIPMENT               </v>
          </cell>
          <cell r="D118">
            <v>6820681.7999999998</v>
          </cell>
          <cell r="E118">
            <v>198944.96</v>
          </cell>
        </row>
        <row r="119">
          <cell r="B119">
            <v>156000</v>
          </cell>
          <cell r="C119" t="str">
            <v xml:space="preserve"> TOOLS &amp; FIXTURES               </v>
          </cell>
          <cell r="D119">
            <v>0</v>
          </cell>
          <cell r="E119">
            <v>0</v>
          </cell>
        </row>
        <row r="120">
          <cell r="B120">
            <v>157000</v>
          </cell>
          <cell r="C120" t="str">
            <v xml:space="preserve"> COMPUTER EQUIPMENT             </v>
          </cell>
          <cell r="D120">
            <v>15661228.050000001</v>
          </cell>
          <cell r="E120">
            <v>570662.79</v>
          </cell>
        </row>
        <row r="121">
          <cell r="B121">
            <v>157100</v>
          </cell>
          <cell r="C121" t="str">
            <v xml:space="preserve"> COMPUTER EQUIPMENT-Software    </v>
          </cell>
          <cell r="D121">
            <v>1083900</v>
          </cell>
          <cell r="E121">
            <v>22575</v>
          </cell>
        </row>
        <row r="122">
          <cell r="B122">
            <v>159100</v>
          </cell>
          <cell r="C122" t="str">
            <v xml:space="preserve"> Capital WIP                    </v>
          </cell>
          <cell r="D122">
            <v>3520680</v>
          </cell>
          <cell r="E122">
            <v>77791.360000000001</v>
          </cell>
        </row>
        <row r="123">
          <cell r="B123">
            <v>161000</v>
          </cell>
          <cell r="C123" t="str">
            <v xml:space="preserve"> ACCUM DEPREC: BUILDING         </v>
          </cell>
          <cell r="D123">
            <v>-36919.39</v>
          </cell>
          <cell r="E123">
            <v>-1052</v>
          </cell>
        </row>
        <row r="124">
          <cell r="B124">
            <v>161002</v>
          </cell>
          <cell r="C124" t="str">
            <v xml:space="preserve"> ACC DEPR: BUILDING IMPRVMNT    </v>
          </cell>
          <cell r="D124">
            <v>-8989457.7200000007</v>
          </cell>
          <cell r="E124">
            <v>-3058731.1</v>
          </cell>
        </row>
        <row r="125">
          <cell r="B125">
            <v>163000</v>
          </cell>
          <cell r="C125" t="str">
            <v xml:space="preserve"> ACCUM DEPREC:MACH &amp; EQUIP      </v>
          </cell>
          <cell r="D125">
            <v>-401364227.79000002</v>
          </cell>
          <cell r="E125">
            <v>-10949245.92</v>
          </cell>
        </row>
        <row r="126">
          <cell r="B126">
            <v>164000</v>
          </cell>
          <cell r="C126" t="str">
            <v xml:space="preserve"> ACCUM DEPREC: VEHICLES         </v>
          </cell>
          <cell r="D126">
            <v>-4902569.9800000004</v>
          </cell>
          <cell r="E126">
            <v>-352699.01</v>
          </cell>
        </row>
        <row r="127">
          <cell r="B127">
            <v>165000</v>
          </cell>
          <cell r="C127" t="str">
            <v xml:space="preserve"> ACCUM DEPREC: OFFICE FURNTURE  </v>
          </cell>
          <cell r="D127">
            <v>-2787685.4</v>
          </cell>
          <cell r="E127">
            <v>-145499.26999999999</v>
          </cell>
        </row>
        <row r="128">
          <cell r="B128">
            <v>165001</v>
          </cell>
          <cell r="C128" t="str">
            <v xml:space="preserve"> ACCUM DEPREC: OFFICE EQUIP     </v>
          </cell>
          <cell r="D128">
            <v>-1016852.31</v>
          </cell>
          <cell r="E128">
            <v>-116538.6</v>
          </cell>
        </row>
        <row r="129">
          <cell r="B129">
            <v>166000</v>
          </cell>
          <cell r="C129" t="str">
            <v xml:space="preserve"> ACCUM DEPREC: TOOLS/FIXTURES   </v>
          </cell>
          <cell r="D129">
            <v>0</v>
          </cell>
          <cell r="E129">
            <v>0</v>
          </cell>
        </row>
        <row r="130">
          <cell r="B130">
            <v>167000</v>
          </cell>
          <cell r="C130" t="str">
            <v xml:space="preserve"> ACCUM DEPREC: COMPUTER EQUIP   </v>
          </cell>
          <cell r="D130">
            <v>-6741396.04</v>
          </cell>
          <cell r="E130">
            <v>-431168.11</v>
          </cell>
        </row>
        <row r="131">
          <cell r="B131">
            <v>167100</v>
          </cell>
          <cell r="C131" t="str">
            <v xml:space="preserve"> ACCUM. DEPRECIATION SOFTWARE   </v>
          </cell>
          <cell r="D131">
            <v>-242105.64</v>
          </cell>
          <cell r="E131">
            <v>-8114.15</v>
          </cell>
        </row>
        <row r="132">
          <cell r="B132">
            <v>170001</v>
          </cell>
          <cell r="C132" t="str">
            <v xml:space="preserve"> GRATUITY AND SUPER ANNU. SCHEM </v>
          </cell>
          <cell r="D132">
            <v>8679</v>
          </cell>
          <cell r="E132">
            <v>191.15</v>
          </cell>
        </row>
        <row r="133">
          <cell r="B133">
            <v>175000</v>
          </cell>
          <cell r="C133" t="str">
            <v xml:space="preserve"> INVESTMENT IN SUBSIDIARIES     </v>
          </cell>
          <cell r="D133">
            <v>100000</v>
          </cell>
          <cell r="E133">
            <v>2206.5300000000002</v>
          </cell>
        </row>
        <row r="134">
          <cell r="B134">
            <v>177000</v>
          </cell>
          <cell r="C134" t="str">
            <v xml:space="preserve"> OTHER INVESTEMENTS             </v>
          </cell>
          <cell r="D134">
            <v>50000</v>
          </cell>
          <cell r="E134">
            <v>1103.8399999999999</v>
          </cell>
        </row>
        <row r="135">
          <cell r="B135">
            <v>200005</v>
          </cell>
          <cell r="C135" t="str">
            <v xml:space="preserve"> BILL DISCOUNTING - SUMITOMO    </v>
          </cell>
          <cell r="D135">
            <v>0</v>
          </cell>
          <cell r="E135">
            <v>0</v>
          </cell>
        </row>
        <row r="136">
          <cell r="B136">
            <v>200006</v>
          </cell>
          <cell r="C136" t="str">
            <v xml:space="preserve"> BILL DISCOUNTING - UWB         </v>
          </cell>
          <cell r="D136">
            <v>-151132169.41999999</v>
          </cell>
          <cell r="E136">
            <v>-3371572.97</v>
          </cell>
        </row>
        <row r="137">
          <cell r="B137">
            <v>200007</v>
          </cell>
          <cell r="C137" t="str">
            <v xml:space="preserve"> BILL CRYSTALISED-SUMITOMO      </v>
          </cell>
          <cell r="D137">
            <v>0</v>
          </cell>
          <cell r="E137">
            <v>0</v>
          </cell>
        </row>
        <row r="138">
          <cell r="B138">
            <v>200009</v>
          </cell>
          <cell r="C138" t="str">
            <v xml:space="preserve"> BILL CRYSTALISED -UWB          </v>
          </cell>
          <cell r="D138">
            <v>0</v>
          </cell>
          <cell r="E138">
            <v>0.01</v>
          </cell>
        </row>
        <row r="139">
          <cell r="B139">
            <v>200010</v>
          </cell>
          <cell r="C139" t="str">
            <v xml:space="preserve"> RUPEE ADV AGNST BILLS - SBI    </v>
          </cell>
          <cell r="D139">
            <v>-115971000</v>
          </cell>
          <cell r="E139">
            <v>-2575393.6800000002</v>
          </cell>
        </row>
        <row r="140">
          <cell r="B140">
            <v>200011</v>
          </cell>
          <cell r="C140" t="str">
            <v xml:space="preserve"> RUPEE ADV AGNST BILLS - UWB    </v>
          </cell>
          <cell r="D140">
            <v>0</v>
          </cell>
          <cell r="E140">
            <v>0</v>
          </cell>
        </row>
        <row r="141">
          <cell r="B141">
            <v>200014</v>
          </cell>
          <cell r="C141" t="str">
            <v xml:space="preserve"> BILL DISCOUNTED - DCB          </v>
          </cell>
          <cell r="D141">
            <v>0.02</v>
          </cell>
          <cell r="E141">
            <v>-0.18</v>
          </cell>
        </row>
        <row r="142">
          <cell r="B142">
            <v>213000</v>
          </cell>
          <cell r="C142" t="str">
            <v xml:space="preserve"> TRADE AP - EXTERNAL - Ext      </v>
          </cell>
          <cell r="D142">
            <v>-226255930.16</v>
          </cell>
          <cell r="E142">
            <v>-5170074.79</v>
          </cell>
        </row>
        <row r="143">
          <cell r="B143">
            <v>213010</v>
          </cell>
          <cell r="C143" t="str">
            <v xml:space="preserve"> GOODS RECV, NO INVOICE - EXT   </v>
          </cell>
          <cell r="D143">
            <v>-63087100.259999998</v>
          </cell>
          <cell r="E143">
            <v>-1390554.5</v>
          </cell>
        </row>
        <row r="144">
          <cell r="B144">
            <v>213020</v>
          </cell>
          <cell r="C144" t="str">
            <v xml:space="preserve"> REG INVOICE, NOT APPROVED- EXT </v>
          </cell>
          <cell r="D144">
            <v>0</v>
          </cell>
          <cell r="E144">
            <v>0.1</v>
          </cell>
        </row>
        <row r="145">
          <cell r="B145">
            <v>213030</v>
          </cell>
          <cell r="C145" t="str">
            <v xml:space="preserve"> ADVANCE/UNALLOCATED PMT-EXT    </v>
          </cell>
          <cell r="D145">
            <v>38369191.850000001</v>
          </cell>
          <cell r="E145">
            <v>849100.61</v>
          </cell>
        </row>
        <row r="146">
          <cell r="B146">
            <v>213094</v>
          </cell>
          <cell r="C146" t="str">
            <v xml:space="preserve"> NON BAAN HO CONTROL ACCOUNT    </v>
          </cell>
          <cell r="D146">
            <v>39852536.310000002</v>
          </cell>
          <cell r="E146">
            <v>879590.27</v>
          </cell>
        </row>
        <row r="147">
          <cell r="B147">
            <v>213095</v>
          </cell>
          <cell r="C147" t="str">
            <v xml:space="preserve"> NON BAAN NOIDA CONTROL ACCOUNT </v>
          </cell>
          <cell r="D147">
            <v>-84455702.189999998</v>
          </cell>
          <cell r="E147">
            <v>-1863365.82</v>
          </cell>
        </row>
        <row r="148">
          <cell r="B148">
            <v>213096</v>
          </cell>
          <cell r="C148" t="str">
            <v xml:space="preserve"> NON BAAN CHENNAI CONTROL  A/C  </v>
          </cell>
          <cell r="D148">
            <v>36232841.460000001</v>
          </cell>
          <cell r="E148">
            <v>798349.07</v>
          </cell>
        </row>
        <row r="149">
          <cell r="B149">
            <v>213097</v>
          </cell>
          <cell r="C149" t="str">
            <v xml:space="preserve"> NON BAAN PONDY CONTROL A/C     </v>
          </cell>
          <cell r="D149">
            <v>10685070.300000001</v>
          </cell>
          <cell r="E149">
            <v>235243.09</v>
          </cell>
        </row>
        <row r="150">
          <cell r="B150">
            <v>213098</v>
          </cell>
          <cell r="C150" t="str">
            <v xml:space="preserve"> PROVISION FOR DOUBTFUL ADVANCE </v>
          </cell>
          <cell r="D150">
            <v>-1996777</v>
          </cell>
          <cell r="E150">
            <v>-44060</v>
          </cell>
        </row>
        <row r="151">
          <cell r="B151">
            <v>213099</v>
          </cell>
          <cell r="C151" t="str">
            <v xml:space="preserve"> AP CONTROL CIPL NON BAAN DIVI. </v>
          </cell>
          <cell r="D151">
            <v>-80858449.629999995</v>
          </cell>
          <cell r="E151">
            <v>-1761304.62</v>
          </cell>
        </row>
        <row r="152">
          <cell r="B152">
            <v>215015</v>
          </cell>
          <cell r="C152" t="str">
            <v xml:space="preserve"> AP TRADE I/C: Sri Lanka _ 015  </v>
          </cell>
          <cell r="D152">
            <v>-181749600.22999999</v>
          </cell>
          <cell r="E152">
            <v>-3905530.31</v>
          </cell>
        </row>
        <row r="153">
          <cell r="B153">
            <v>215016</v>
          </cell>
          <cell r="C153" t="str">
            <v xml:space="preserve"> AP TRADE I/C: USA_016          </v>
          </cell>
          <cell r="D153">
            <v>-3731411926.4699998</v>
          </cell>
          <cell r="E153">
            <v>-81238982.430000007</v>
          </cell>
        </row>
        <row r="154">
          <cell r="B154">
            <v>215017</v>
          </cell>
          <cell r="C154" t="str">
            <v xml:space="preserve"> AP TRADE I/C:International_017 </v>
          </cell>
          <cell r="D154">
            <v>-1285531668.1500001</v>
          </cell>
          <cell r="E154">
            <v>-27998530.82</v>
          </cell>
        </row>
        <row r="155">
          <cell r="B155">
            <v>215018</v>
          </cell>
          <cell r="C155" t="str">
            <v xml:space="preserve"> AP TRADE I/C: Singapore_018    </v>
          </cell>
          <cell r="D155">
            <v>-391912</v>
          </cell>
          <cell r="E155">
            <v>-8357.9500000000007</v>
          </cell>
        </row>
        <row r="156">
          <cell r="B156">
            <v>215019</v>
          </cell>
          <cell r="C156" t="str">
            <v xml:space="preserve"> AP TRADE I/C: Europe_019       </v>
          </cell>
          <cell r="D156">
            <v>-554433.57999999996</v>
          </cell>
          <cell r="E156">
            <v>-12245.91</v>
          </cell>
        </row>
        <row r="157">
          <cell r="B157">
            <v>215020</v>
          </cell>
          <cell r="C157" t="str">
            <v xml:space="preserve"> AP TRADE I/C: Malaysia_020     </v>
          </cell>
          <cell r="D157">
            <v>-43544466.259999998</v>
          </cell>
          <cell r="E157">
            <v>-934042.98</v>
          </cell>
        </row>
        <row r="158">
          <cell r="B158">
            <v>215022</v>
          </cell>
          <cell r="C158" t="str">
            <v xml:space="preserve"> AP TRADE I/C: CPIPL_022        </v>
          </cell>
          <cell r="D158">
            <v>-3075363.4</v>
          </cell>
          <cell r="E158">
            <v>-67430.81</v>
          </cell>
        </row>
        <row r="159">
          <cell r="B159">
            <v>215097</v>
          </cell>
          <cell r="C159" t="str">
            <v xml:space="preserve"> SUNDRY INTERCO PAYABLE         </v>
          </cell>
          <cell r="D159">
            <v>-237875265.90000001</v>
          </cell>
          <cell r="E159">
            <v>-5338809.2300000004</v>
          </cell>
        </row>
        <row r="160">
          <cell r="B160">
            <v>215098</v>
          </cell>
          <cell r="C160" t="str">
            <v xml:space="preserve"> AP TRADE AFFL NON ELIMINATING  </v>
          </cell>
          <cell r="D160">
            <v>-2655495.87</v>
          </cell>
          <cell r="E160">
            <v>-61140.54</v>
          </cell>
        </row>
        <row r="161">
          <cell r="B161">
            <v>215099</v>
          </cell>
          <cell r="C161" t="str">
            <v xml:space="preserve"> AP TRADE NON BAAN I/C          </v>
          </cell>
          <cell r="D161">
            <v>0</v>
          </cell>
          <cell r="E161">
            <v>1.44</v>
          </cell>
        </row>
        <row r="162">
          <cell r="B162">
            <v>215115</v>
          </cell>
          <cell r="C162" t="str">
            <v xml:space="preserve"> I/C DUE TO: Sri_Lanka_015      </v>
          </cell>
          <cell r="D162">
            <v>-9084141.9499999993</v>
          </cell>
          <cell r="E162">
            <v>-200924.08</v>
          </cell>
        </row>
        <row r="163">
          <cell r="B163">
            <v>215116</v>
          </cell>
          <cell r="C163" t="str">
            <v xml:space="preserve"> I/C DUE TO: USA_016            </v>
          </cell>
          <cell r="D163">
            <v>-657135499.01999998</v>
          </cell>
          <cell r="E163">
            <v>-14408563.49</v>
          </cell>
        </row>
        <row r="164">
          <cell r="B164">
            <v>215117</v>
          </cell>
          <cell r="C164" t="str">
            <v xml:space="preserve"> I/C DUE TO: International_017  </v>
          </cell>
          <cell r="D164">
            <v>-886071071.04999995</v>
          </cell>
          <cell r="E164">
            <v>-19480439.5</v>
          </cell>
        </row>
        <row r="165">
          <cell r="B165">
            <v>215118</v>
          </cell>
          <cell r="C165" t="str">
            <v xml:space="preserve"> I/C DUE TO: Singapore_018      </v>
          </cell>
          <cell r="D165">
            <v>-3393108.47</v>
          </cell>
          <cell r="E165">
            <v>-74779.25</v>
          </cell>
        </row>
        <row r="166">
          <cell r="B166">
            <v>215120</v>
          </cell>
          <cell r="C166" t="str">
            <v xml:space="preserve"> I/C DUE TO: Malaysia_020       </v>
          </cell>
          <cell r="D166">
            <v>-11443944.35</v>
          </cell>
          <cell r="E166">
            <v>-251617.97</v>
          </cell>
        </row>
        <row r="167">
          <cell r="B167">
            <v>215122</v>
          </cell>
          <cell r="C167" t="str">
            <v xml:space="preserve"> I/C DUE TO: CPIPL_022          </v>
          </cell>
          <cell r="D167">
            <v>-735846.64</v>
          </cell>
          <cell r="E167">
            <v>-16150.17</v>
          </cell>
        </row>
        <row r="168">
          <cell r="B168">
            <v>215215</v>
          </cell>
          <cell r="C168" t="str">
            <v xml:space="preserve"> I/C GRNI Sri Lanka_015         </v>
          </cell>
          <cell r="D168">
            <v>0</v>
          </cell>
          <cell r="E168">
            <v>0</v>
          </cell>
        </row>
        <row r="169">
          <cell r="B169">
            <v>215216</v>
          </cell>
          <cell r="C169" t="str">
            <v xml:space="preserve"> I/C GRNI USA_016               </v>
          </cell>
          <cell r="D169">
            <v>-346055.08</v>
          </cell>
          <cell r="E169">
            <v>-7578</v>
          </cell>
        </row>
        <row r="170">
          <cell r="B170">
            <v>215217</v>
          </cell>
          <cell r="C170" t="str">
            <v xml:space="preserve"> I/C GRNI International_017     </v>
          </cell>
          <cell r="D170">
            <v>0</v>
          </cell>
          <cell r="E170">
            <v>0</v>
          </cell>
        </row>
        <row r="171">
          <cell r="B171">
            <v>215218</v>
          </cell>
          <cell r="C171" t="str">
            <v xml:space="preserve"> I/C GRNI Singapore_018         </v>
          </cell>
          <cell r="D171">
            <v>-0.11</v>
          </cell>
          <cell r="E171">
            <v>0</v>
          </cell>
        </row>
        <row r="172">
          <cell r="B172">
            <v>215220</v>
          </cell>
          <cell r="C172" t="str">
            <v xml:space="preserve"> I/C GRNI Malaysia_020          </v>
          </cell>
          <cell r="D172">
            <v>0</v>
          </cell>
          <cell r="E172">
            <v>0</v>
          </cell>
        </row>
        <row r="173">
          <cell r="B173">
            <v>215299</v>
          </cell>
          <cell r="C173" t="str">
            <v xml:space="preserve"> I/C GRNI NON BAAN INTERNAL     </v>
          </cell>
          <cell r="D173">
            <v>-1748886.25</v>
          </cell>
          <cell r="E173">
            <v>-38628.35</v>
          </cell>
        </row>
        <row r="174">
          <cell r="B174">
            <v>215315</v>
          </cell>
          <cell r="C174" t="str">
            <v xml:space="preserve"> AP Trade I/C: Registered not A </v>
          </cell>
          <cell r="D174">
            <v>10672048.550000001</v>
          </cell>
          <cell r="E174">
            <v>235553.83</v>
          </cell>
        </row>
        <row r="175">
          <cell r="B175">
            <v>215316</v>
          </cell>
          <cell r="C175" t="str">
            <v xml:space="preserve"> AP Trade I/C: Registered not A </v>
          </cell>
          <cell r="D175">
            <v>1129631539.0699999</v>
          </cell>
          <cell r="E175">
            <v>24950560.43</v>
          </cell>
        </row>
        <row r="176">
          <cell r="B176">
            <v>215319</v>
          </cell>
          <cell r="C176" t="str">
            <v xml:space="preserve"> AP Trade I/C: Registered not A </v>
          </cell>
          <cell r="D176">
            <v>554433.57999999996</v>
          </cell>
          <cell r="E176">
            <v>12245.91</v>
          </cell>
        </row>
        <row r="177">
          <cell r="B177">
            <v>215320</v>
          </cell>
          <cell r="C177" t="str">
            <v xml:space="preserve"> AP Trade I/C: Registered not A </v>
          </cell>
          <cell r="D177">
            <v>13227542.02</v>
          </cell>
          <cell r="E177">
            <v>291986.12</v>
          </cell>
        </row>
        <row r="178">
          <cell r="B178">
            <v>215321</v>
          </cell>
          <cell r="C178" t="str">
            <v xml:space="preserve"> AP Trade I/C: Registered not A </v>
          </cell>
          <cell r="D178">
            <v>0</v>
          </cell>
          <cell r="E178">
            <v>0</v>
          </cell>
        </row>
        <row r="179">
          <cell r="B179">
            <v>215322</v>
          </cell>
          <cell r="C179" t="str">
            <v xml:space="preserve"> AP Trade I/C: Registered not A </v>
          </cell>
          <cell r="D179">
            <v>524414.52</v>
          </cell>
          <cell r="E179">
            <v>11573.08</v>
          </cell>
        </row>
        <row r="180">
          <cell r="B180">
            <v>215399</v>
          </cell>
          <cell r="C180" t="str">
            <v xml:space="preserve"> INTERCO GOODS IN TRANSIT       </v>
          </cell>
          <cell r="D180">
            <v>-1029742629.39</v>
          </cell>
          <cell r="E180">
            <v>-22919555.18</v>
          </cell>
        </row>
        <row r="181">
          <cell r="B181">
            <v>215522</v>
          </cell>
          <cell r="C181" t="str">
            <v xml:space="preserve"> UNALL/ADV PMT CPIPL_022        </v>
          </cell>
          <cell r="D181">
            <v>952753</v>
          </cell>
          <cell r="E181">
            <v>20961.689999999999</v>
          </cell>
        </row>
        <row r="182">
          <cell r="B182">
            <v>216500</v>
          </cell>
          <cell r="C182" t="str">
            <v xml:space="preserve"> EMPLOYEE PAYABLES              </v>
          </cell>
          <cell r="D182">
            <v>-93000</v>
          </cell>
          <cell r="E182">
            <v>-2054.1</v>
          </cell>
        </row>
        <row r="183">
          <cell r="B183">
            <v>217000</v>
          </cell>
          <cell r="C183" t="str">
            <v xml:space="preserve"> ACCRUED PAYROLL                </v>
          </cell>
          <cell r="D183">
            <v>-39496.230000000003</v>
          </cell>
          <cell r="E183">
            <v>-1230.06</v>
          </cell>
        </row>
        <row r="184">
          <cell r="B184">
            <v>217002</v>
          </cell>
          <cell r="C184" t="str">
            <v xml:space="preserve"> ACCRUED SALARY AND WAGES (EMP) </v>
          </cell>
          <cell r="D184">
            <v>-9868720.1500000004</v>
          </cell>
          <cell r="E184">
            <v>-217628.73</v>
          </cell>
        </row>
        <row r="185">
          <cell r="B185">
            <v>217003</v>
          </cell>
          <cell r="C185" t="str">
            <v xml:space="preserve"> ACCRUED SALARY AND WAGES(CONT) </v>
          </cell>
          <cell r="D185">
            <v>-715801</v>
          </cell>
          <cell r="E185">
            <v>-15810.07</v>
          </cell>
        </row>
        <row r="186">
          <cell r="B186">
            <v>217004</v>
          </cell>
          <cell r="C186" t="str">
            <v xml:space="preserve"> ACCRUED SALARY &amp; BEN. DIRECTOR </v>
          </cell>
          <cell r="D186">
            <v>-488540</v>
          </cell>
          <cell r="E186">
            <v>-10717.3</v>
          </cell>
        </row>
        <row r="187">
          <cell r="B187">
            <v>218000</v>
          </cell>
          <cell r="C187" t="str">
            <v xml:space="preserve"> ACCRUED BONUS                  </v>
          </cell>
          <cell r="D187">
            <v>-4742649.5999999996</v>
          </cell>
          <cell r="E187">
            <v>-104673.88</v>
          </cell>
        </row>
        <row r="188">
          <cell r="B188">
            <v>220000</v>
          </cell>
          <cell r="C188" t="str">
            <v xml:space="preserve"> ACCRUED BENEFITS               </v>
          </cell>
          <cell r="D188">
            <v>-1931192</v>
          </cell>
          <cell r="E188">
            <v>-117391.91</v>
          </cell>
        </row>
        <row r="189">
          <cell r="B189">
            <v>220001</v>
          </cell>
          <cell r="C189" t="str">
            <v xml:space="preserve"> ACCRUED VACATION               </v>
          </cell>
          <cell r="D189">
            <v>-13046488.390000001</v>
          </cell>
          <cell r="E189">
            <v>-288175.31</v>
          </cell>
        </row>
        <row r="190">
          <cell r="B190">
            <v>220005</v>
          </cell>
          <cell r="C190" t="str">
            <v xml:space="preserve"> ACCRUED UNCLAIMED              </v>
          </cell>
          <cell r="D190">
            <v>-2679749.15</v>
          </cell>
          <cell r="E190">
            <v>-59124.34</v>
          </cell>
        </row>
        <row r="191">
          <cell r="B191">
            <v>220007</v>
          </cell>
          <cell r="C191" t="str">
            <v xml:space="preserve"> EMPLOYEE CON. TO EPF           </v>
          </cell>
          <cell r="D191">
            <v>-878756.6</v>
          </cell>
          <cell r="E191">
            <v>-19377.72</v>
          </cell>
        </row>
        <row r="192">
          <cell r="B192">
            <v>220008</v>
          </cell>
          <cell r="C192" t="str">
            <v xml:space="preserve"> EMPLOYEE CONT. TO ESIC         </v>
          </cell>
          <cell r="D192">
            <v>-77365.11</v>
          </cell>
          <cell r="E192">
            <v>-1708.49</v>
          </cell>
        </row>
        <row r="193">
          <cell r="B193">
            <v>220009</v>
          </cell>
          <cell r="C193" t="str">
            <v xml:space="preserve"> EMPLOYEE CONT. TO LWF          </v>
          </cell>
          <cell r="D193">
            <v>1160.25</v>
          </cell>
          <cell r="E193">
            <v>25.07</v>
          </cell>
        </row>
        <row r="194">
          <cell r="B194">
            <v>220010</v>
          </cell>
          <cell r="C194" t="str">
            <v xml:space="preserve"> EMPLOYEE CONT TO PRFOESSION TX </v>
          </cell>
          <cell r="D194">
            <v>-118650</v>
          </cell>
          <cell r="E194">
            <v>-2627.82</v>
          </cell>
        </row>
        <row r="195">
          <cell r="B195">
            <v>220013</v>
          </cell>
          <cell r="C195" t="str">
            <v xml:space="preserve"> UNCLAIMED CONVEYANCE           </v>
          </cell>
          <cell r="D195">
            <v>0</v>
          </cell>
          <cell r="E195">
            <v>0</v>
          </cell>
        </row>
        <row r="196">
          <cell r="B196">
            <v>220014</v>
          </cell>
          <cell r="C196" t="str">
            <v xml:space="preserve"> CAR INSTALLMENT RECOVERY A/C   </v>
          </cell>
          <cell r="D196">
            <v>-447351</v>
          </cell>
          <cell r="E196">
            <v>-9864.61</v>
          </cell>
        </row>
        <row r="197">
          <cell r="B197">
            <v>222000</v>
          </cell>
          <cell r="C197" t="str">
            <v xml:space="preserve"> SALES/VAT TAXES PAYABLE        </v>
          </cell>
          <cell r="D197">
            <v>-20022.95</v>
          </cell>
          <cell r="E197">
            <v>-441.48</v>
          </cell>
        </row>
        <row r="198">
          <cell r="B198">
            <v>222001</v>
          </cell>
          <cell r="C198" t="str">
            <v xml:space="preserve"> PURCHASE USE TAX               </v>
          </cell>
          <cell r="D198">
            <v>-7222.5</v>
          </cell>
          <cell r="E198">
            <v>-159.53</v>
          </cell>
        </row>
        <row r="199">
          <cell r="B199">
            <v>223001</v>
          </cell>
          <cell r="C199" t="str">
            <v xml:space="preserve"> CONTRACTORS STATUT. DUE PAYABL </v>
          </cell>
          <cell r="D199">
            <v>-4784852.24</v>
          </cell>
          <cell r="E199">
            <v>-105868.25</v>
          </cell>
        </row>
        <row r="200">
          <cell r="B200">
            <v>227000</v>
          </cell>
          <cell r="C200" t="str">
            <v xml:space="preserve"> INTEREST ACCRUED AND DUE       </v>
          </cell>
          <cell r="D200">
            <v>-15479995.48</v>
          </cell>
          <cell r="E200">
            <v>-333655.2</v>
          </cell>
        </row>
        <row r="201">
          <cell r="B201">
            <v>227001</v>
          </cell>
          <cell r="C201" t="str">
            <v xml:space="preserve"> INTEREST ACCRUED BUT NOT DUE   </v>
          </cell>
          <cell r="D201">
            <v>-587635</v>
          </cell>
          <cell r="E201">
            <v>-12992.58</v>
          </cell>
        </row>
        <row r="202">
          <cell r="B202">
            <v>228000</v>
          </cell>
          <cell r="C202" t="str">
            <v xml:space="preserve"> ACCRUED LEGAL                  </v>
          </cell>
          <cell r="D202">
            <v>0</v>
          </cell>
          <cell r="E202">
            <v>0</v>
          </cell>
        </row>
        <row r="203">
          <cell r="B203">
            <v>230000</v>
          </cell>
          <cell r="C203" t="str">
            <v xml:space="preserve"> OTHER ACCRUED LIABILITIES      </v>
          </cell>
          <cell r="D203">
            <v>-25848886.989999998</v>
          </cell>
          <cell r="E203">
            <v>-573122.74</v>
          </cell>
        </row>
        <row r="204">
          <cell r="B204">
            <v>230002</v>
          </cell>
          <cell r="C204" t="str">
            <v xml:space="preserve"> WITHHOLDING TAX - EXTERNAL     </v>
          </cell>
          <cell r="D204">
            <v>-675606.3</v>
          </cell>
          <cell r="E204">
            <v>-14923.02</v>
          </cell>
        </row>
        <row r="205">
          <cell r="B205">
            <v>230020</v>
          </cell>
          <cell r="C205" t="str">
            <v xml:space="preserve"> ACCRUALS - WATER               </v>
          </cell>
          <cell r="D205">
            <v>-300129</v>
          </cell>
          <cell r="E205">
            <v>-6704.36</v>
          </cell>
        </row>
        <row r="206">
          <cell r="B206">
            <v>230021</v>
          </cell>
          <cell r="C206" t="str">
            <v xml:space="preserve"> ACCRUALS - ELECTRICITY         </v>
          </cell>
          <cell r="D206">
            <v>-9112244</v>
          </cell>
          <cell r="E206">
            <v>-201943.59</v>
          </cell>
        </row>
        <row r="207">
          <cell r="B207">
            <v>230023</v>
          </cell>
          <cell r="C207" t="str">
            <v xml:space="preserve"> ACCRUALS - TELEPHONES          </v>
          </cell>
          <cell r="D207">
            <v>-828637.56</v>
          </cell>
          <cell r="E207">
            <v>-18295.45</v>
          </cell>
        </row>
        <row r="208">
          <cell r="B208">
            <v>230024</v>
          </cell>
          <cell r="C208" t="str">
            <v xml:space="preserve"> ACCRUALS - CANTEEN,BEVERAGES   </v>
          </cell>
          <cell r="D208">
            <v>0</v>
          </cell>
          <cell r="E208">
            <v>0</v>
          </cell>
        </row>
        <row r="209">
          <cell r="B209">
            <v>230025</v>
          </cell>
          <cell r="C209" t="str">
            <v xml:space="preserve"> ACCRUALS - SUBCON WORKERS      </v>
          </cell>
          <cell r="D209">
            <v>0</v>
          </cell>
          <cell r="E209">
            <v>0</v>
          </cell>
        </row>
        <row r="210">
          <cell r="B210">
            <v>230027</v>
          </cell>
          <cell r="C210" t="str">
            <v xml:space="preserve"> ACCRUALS - LEASED &amp; RENTAL     </v>
          </cell>
          <cell r="D210">
            <v>-6347193</v>
          </cell>
          <cell r="E210">
            <v>-140504.97</v>
          </cell>
        </row>
        <row r="211">
          <cell r="B211">
            <v>230031</v>
          </cell>
          <cell r="C211" t="str">
            <v xml:space="preserve"> ACCRUALS - REPAIR &amp; MAINTENANC </v>
          </cell>
          <cell r="D211">
            <v>-1812681.5</v>
          </cell>
          <cell r="E211">
            <v>-40037.14</v>
          </cell>
        </row>
        <row r="212">
          <cell r="B212">
            <v>230032</v>
          </cell>
          <cell r="C212" t="str">
            <v xml:space="preserve"> ACCRUALS - CONSULTANCY FEE     </v>
          </cell>
          <cell r="D212">
            <v>-245000</v>
          </cell>
          <cell r="E212">
            <v>-5411.38</v>
          </cell>
        </row>
        <row r="213">
          <cell r="B213">
            <v>230035</v>
          </cell>
          <cell r="C213" t="str">
            <v xml:space="preserve"> ACCRUALS - OFFICE SUPPLIES     </v>
          </cell>
          <cell r="D213">
            <v>0</v>
          </cell>
          <cell r="E213">
            <v>0</v>
          </cell>
        </row>
        <row r="214">
          <cell r="B214">
            <v>230036</v>
          </cell>
          <cell r="C214" t="str">
            <v xml:space="preserve"> ACCRUALS - MEDICAL             </v>
          </cell>
          <cell r="D214">
            <v>-727023</v>
          </cell>
          <cell r="E214">
            <v>-15947.08</v>
          </cell>
        </row>
        <row r="215">
          <cell r="B215">
            <v>230039</v>
          </cell>
          <cell r="C215" t="str">
            <v xml:space="preserve"> ACCRUALS - STAFF WELFARE       </v>
          </cell>
          <cell r="D215">
            <v>-562420</v>
          </cell>
          <cell r="E215">
            <v>-12346.74</v>
          </cell>
        </row>
        <row r="216">
          <cell r="B216">
            <v>230040</v>
          </cell>
          <cell r="C216" t="str">
            <v xml:space="preserve"> ACCRUALS - CORPORATE TAX       </v>
          </cell>
          <cell r="D216">
            <v>-51690430</v>
          </cell>
          <cell r="E216">
            <v>-1141699.17</v>
          </cell>
        </row>
        <row r="217">
          <cell r="B217">
            <v>230041</v>
          </cell>
          <cell r="C217" t="str">
            <v xml:space="preserve"> ACCRUALS - FREIGHT IN          </v>
          </cell>
          <cell r="D217">
            <v>-3887161</v>
          </cell>
          <cell r="E217">
            <v>-85856.67</v>
          </cell>
        </row>
        <row r="218">
          <cell r="B218">
            <v>230042</v>
          </cell>
          <cell r="C218" t="str">
            <v xml:space="preserve"> ACCRUALS - TRAVELING           </v>
          </cell>
          <cell r="D218">
            <v>-357691</v>
          </cell>
          <cell r="E218">
            <v>-7891.91</v>
          </cell>
        </row>
        <row r="219">
          <cell r="B219">
            <v>230044</v>
          </cell>
          <cell r="C219" t="str">
            <v xml:space="preserve"> ACCRUALS - TRANSPORTATION      </v>
          </cell>
          <cell r="D219">
            <v>-2657860</v>
          </cell>
          <cell r="E219">
            <v>-58704.81</v>
          </cell>
        </row>
        <row r="220">
          <cell r="B220">
            <v>230045</v>
          </cell>
          <cell r="C220" t="str">
            <v xml:space="preserve"> ACCRUALS - FREIGHT OUT         </v>
          </cell>
          <cell r="D220">
            <v>-2729969</v>
          </cell>
          <cell r="E220">
            <v>-60297.49</v>
          </cell>
        </row>
        <row r="221">
          <cell r="B221">
            <v>230060</v>
          </cell>
          <cell r="C221" t="str">
            <v xml:space="preserve"> ACCRUALS - BANK FEES           </v>
          </cell>
          <cell r="D221">
            <v>-5878901</v>
          </cell>
          <cell r="E221">
            <v>-129848.73</v>
          </cell>
        </row>
        <row r="222">
          <cell r="B222">
            <v>230061</v>
          </cell>
          <cell r="C222" t="str">
            <v xml:space="preserve"> PROVISION FOR DIVIDEND         </v>
          </cell>
          <cell r="D222">
            <v>-21500000</v>
          </cell>
          <cell r="E222">
            <v>-448840</v>
          </cell>
        </row>
        <row r="223">
          <cell r="B223">
            <v>230089</v>
          </cell>
          <cell r="C223" t="str">
            <v xml:space="preserve"> ACCRUALS - VEHICLE EXPENSES    </v>
          </cell>
          <cell r="D223">
            <v>-59556</v>
          </cell>
          <cell r="E223">
            <v>-1315.43</v>
          </cell>
        </row>
        <row r="224">
          <cell r="B224">
            <v>230090</v>
          </cell>
          <cell r="C224" t="str">
            <v xml:space="preserve"> ACCRUALS - CLEARING AND FWDING </v>
          </cell>
          <cell r="D224">
            <v>-995098</v>
          </cell>
          <cell r="E224">
            <v>-21978.97</v>
          </cell>
        </row>
        <row r="225">
          <cell r="B225">
            <v>230092</v>
          </cell>
          <cell r="C225" t="str">
            <v xml:space="preserve"> WITHHOLDING TAXES SALARY       </v>
          </cell>
          <cell r="D225">
            <v>-1281592</v>
          </cell>
          <cell r="E225">
            <v>-28252.68</v>
          </cell>
        </row>
        <row r="226">
          <cell r="B226">
            <v>248100</v>
          </cell>
          <cell r="C226" t="str">
            <v xml:space="preserve"> DEPOSITS RECEIVED              </v>
          </cell>
          <cell r="D226">
            <v>-20000</v>
          </cell>
          <cell r="E226">
            <v>-441.7</v>
          </cell>
        </row>
        <row r="227">
          <cell r="B227">
            <v>248201</v>
          </cell>
          <cell r="C227" t="str">
            <v xml:space="preserve"> WITHOLDING TAXES               </v>
          </cell>
          <cell r="D227">
            <v>0</v>
          </cell>
          <cell r="E227">
            <v>0</v>
          </cell>
        </row>
        <row r="228">
          <cell r="B228">
            <v>250008</v>
          </cell>
          <cell r="C228" t="str">
            <v xml:space="preserve"> I.C.I.C.I TERM LOAN            </v>
          </cell>
          <cell r="D228">
            <v>0</v>
          </cell>
          <cell r="E228">
            <v>0</v>
          </cell>
        </row>
        <row r="229">
          <cell r="B229">
            <v>250009</v>
          </cell>
          <cell r="C229" t="str">
            <v xml:space="preserve"> I.C.I.C.I CAR LOAN A/C         </v>
          </cell>
          <cell r="D229">
            <v>-12628152.720000001</v>
          </cell>
          <cell r="E229">
            <v>-278698.71000000002</v>
          </cell>
        </row>
        <row r="230">
          <cell r="B230">
            <v>250010</v>
          </cell>
          <cell r="C230" t="str">
            <v xml:space="preserve"> IDBI TERM LOAN A/C             </v>
          </cell>
          <cell r="D230">
            <v>0</v>
          </cell>
          <cell r="E230">
            <v>-0.2</v>
          </cell>
        </row>
        <row r="231">
          <cell r="B231">
            <v>250096</v>
          </cell>
          <cell r="C231" t="str">
            <v xml:space="preserve"> LT LOAN AFFILI. NON ELIMINATIN </v>
          </cell>
          <cell r="D231">
            <v>-149482946</v>
          </cell>
          <cell r="E231">
            <v>-3214687.01</v>
          </cell>
        </row>
        <row r="232">
          <cell r="B232">
            <v>250097</v>
          </cell>
          <cell r="C232" t="str">
            <v xml:space="preserve"> LT LOAN AFFILI. ELIMINATING    </v>
          </cell>
          <cell r="D232">
            <v>-500000</v>
          </cell>
          <cell r="E232">
            <v>-11032.41</v>
          </cell>
        </row>
        <row r="233">
          <cell r="B233">
            <v>270000</v>
          </cell>
          <cell r="C233" t="str">
            <v xml:space="preserve"> MINORITY INTEREST              </v>
          </cell>
          <cell r="D233">
            <v>-325000000</v>
          </cell>
          <cell r="E233">
            <v>-7282441.0499999998</v>
          </cell>
        </row>
        <row r="234">
          <cell r="B234">
            <v>280000</v>
          </cell>
          <cell r="C234" t="str">
            <v xml:space="preserve"> COMMON STOCK                   </v>
          </cell>
          <cell r="D234">
            <v>-299522000</v>
          </cell>
          <cell r="E234">
            <v>-6223820.96</v>
          </cell>
        </row>
        <row r="235">
          <cell r="B235">
            <v>281000</v>
          </cell>
          <cell r="C235" t="str">
            <v xml:space="preserve"> PREFERRED STOCK                </v>
          </cell>
          <cell r="D235">
            <v>0</v>
          </cell>
          <cell r="E235">
            <v>0</v>
          </cell>
        </row>
        <row r="236">
          <cell r="B236">
            <v>291000</v>
          </cell>
          <cell r="C236" t="str">
            <v xml:space="preserve"> CAPITAL RESERVE                </v>
          </cell>
          <cell r="D236">
            <v>-327000</v>
          </cell>
          <cell r="E236">
            <v>-6975</v>
          </cell>
        </row>
        <row r="237">
          <cell r="B237">
            <v>292000</v>
          </cell>
          <cell r="C237" t="str">
            <v xml:space="preserve"> RETAINED EARNINGS PRIOR        </v>
          </cell>
          <cell r="D237">
            <v>-537768413.11000001</v>
          </cell>
          <cell r="E237">
            <v>-6137076.1100000003</v>
          </cell>
        </row>
        <row r="238">
          <cell r="B238">
            <v>298000</v>
          </cell>
          <cell r="C238" t="str">
            <v xml:space="preserve"> TRANS RESERV BS TRANS TO USD   </v>
          </cell>
          <cell r="D238">
            <v>-0.31</v>
          </cell>
          <cell r="E238">
            <v>0</v>
          </cell>
        </row>
        <row r="239">
          <cell r="B239">
            <v>299001</v>
          </cell>
          <cell r="C239" t="str">
            <v xml:space="preserve"> FISCAL PERIOD - CHANGE ORI     </v>
          </cell>
          <cell r="D239">
            <v>-0.01</v>
          </cell>
          <cell r="E239">
            <v>0</v>
          </cell>
        </row>
        <row r="240">
          <cell r="B240">
            <v>299002</v>
          </cell>
          <cell r="C240" t="str">
            <v xml:space="preserve"> FISCAL PERIOD - CHANGE NEW     </v>
          </cell>
          <cell r="D240">
            <v>0.01</v>
          </cell>
          <cell r="E240">
            <v>0</v>
          </cell>
        </row>
        <row r="241">
          <cell r="B241">
            <v>299003</v>
          </cell>
          <cell r="C241" t="str">
            <v xml:space="preserve"> REPORT PERIOD - CHG ORI        </v>
          </cell>
          <cell r="D241">
            <v>-0.01</v>
          </cell>
          <cell r="E241">
            <v>0</v>
          </cell>
        </row>
        <row r="242">
          <cell r="B242">
            <v>299004</v>
          </cell>
          <cell r="C242" t="str">
            <v xml:space="preserve"> REPORT PERIOD - CHG NEW        </v>
          </cell>
          <cell r="D242">
            <v>0.01</v>
          </cell>
          <cell r="E242">
            <v>0</v>
          </cell>
        </row>
        <row r="243">
          <cell r="B243">
            <v>300000</v>
          </cell>
          <cell r="C243" t="str">
            <v xml:space="preserve"> GROSS SALES - EXTERNAL.        </v>
          </cell>
          <cell r="D243">
            <v>-365089.87</v>
          </cell>
          <cell r="E243">
            <v>-8045.98</v>
          </cell>
        </row>
        <row r="244">
          <cell r="B244">
            <v>300900</v>
          </cell>
          <cell r="C244" t="str">
            <v xml:space="preserve"> Manual Sales Invoices-External </v>
          </cell>
          <cell r="D244">
            <v>-716870.15</v>
          </cell>
          <cell r="E244">
            <v>-15598.5</v>
          </cell>
        </row>
        <row r="245">
          <cell r="B245">
            <v>300999</v>
          </cell>
          <cell r="C245" t="str">
            <v xml:space="preserve"> EXTERN SALES CIPL NON BAAN DIV </v>
          </cell>
          <cell r="D245">
            <v>-41501082.270000003</v>
          </cell>
          <cell r="E245">
            <v>-913611.26</v>
          </cell>
        </row>
        <row r="246">
          <cell r="B246">
            <v>302000</v>
          </cell>
          <cell r="C246" t="str">
            <v xml:space="preserve"> DISCOUNT TAKEN EXTERNAL        </v>
          </cell>
          <cell r="D246">
            <v>0</v>
          </cell>
          <cell r="E246">
            <v>0</v>
          </cell>
        </row>
        <row r="247">
          <cell r="B247">
            <v>350015</v>
          </cell>
          <cell r="C247" t="str">
            <v xml:space="preserve"> I/C Sales Sri Lanka_015        </v>
          </cell>
          <cell r="D247">
            <v>-59655357.399999999</v>
          </cell>
          <cell r="E247">
            <v>-1311451.52</v>
          </cell>
        </row>
        <row r="248">
          <cell r="B248">
            <v>350016</v>
          </cell>
          <cell r="C248" t="str">
            <v xml:space="preserve"> I/C Sales USA_016              </v>
          </cell>
          <cell r="D248">
            <v>-3828418636.3899999</v>
          </cell>
          <cell r="E248">
            <v>-84174024.420000002</v>
          </cell>
        </row>
        <row r="249">
          <cell r="B249">
            <v>350017</v>
          </cell>
          <cell r="C249" t="str">
            <v xml:space="preserve"> I/C Sales International_017    </v>
          </cell>
          <cell r="D249">
            <v>-60406236.82</v>
          </cell>
          <cell r="E249">
            <v>-1325650.25</v>
          </cell>
        </row>
        <row r="250">
          <cell r="B250">
            <v>350018</v>
          </cell>
          <cell r="C250" t="str">
            <v xml:space="preserve"> I/C Sales Singapore_018        </v>
          </cell>
          <cell r="D250">
            <v>-164959427.19999999</v>
          </cell>
          <cell r="E250">
            <v>-3629701.36</v>
          </cell>
        </row>
        <row r="251">
          <cell r="B251">
            <v>350019</v>
          </cell>
          <cell r="C251" t="str">
            <v xml:space="preserve"> I/C Sales Europe_019           </v>
          </cell>
          <cell r="D251">
            <v>-8301583.6699999999</v>
          </cell>
          <cell r="E251">
            <v>-183052.67</v>
          </cell>
        </row>
        <row r="252">
          <cell r="B252">
            <v>350021</v>
          </cell>
          <cell r="C252" t="str">
            <v xml:space="preserve"> I/C Sales CIPL_021             </v>
          </cell>
          <cell r="D252">
            <v>-117176</v>
          </cell>
          <cell r="E252">
            <v>-2587.52</v>
          </cell>
        </row>
        <row r="253">
          <cell r="B253">
            <v>350022</v>
          </cell>
          <cell r="C253" t="str">
            <v xml:space="preserve"> I/C Sales CPIPL_022            </v>
          </cell>
          <cell r="D253">
            <v>-707903.85</v>
          </cell>
          <cell r="E253">
            <v>-15566.06</v>
          </cell>
        </row>
        <row r="254">
          <cell r="B254">
            <v>350099</v>
          </cell>
          <cell r="C254" t="str">
            <v xml:space="preserve"> I/C SALES NON BAAN CIPL DIV    </v>
          </cell>
          <cell r="D254">
            <v>-89581737.709999993</v>
          </cell>
          <cell r="E254">
            <v>-1945431.33</v>
          </cell>
        </row>
        <row r="255">
          <cell r="B255">
            <v>350115</v>
          </cell>
          <cell r="C255" t="str">
            <v xml:space="preserve"> I/C Sales Sri Lanka_015 Manual </v>
          </cell>
          <cell r="D255">
            <v>-218821740</v>
          </cell>
          <cell r="E255">
            <v>-4735941.03</v>
          </cell>
        </row>
        <row r="256">
          <cell r="B256">
            <v>350116</v>
          </cell>
          <cell r="C256" t="str">
            <v xml:space="preserve"> I/C Sales USA_016 Manual       </v>
          </cell>
          <cell r="D256">
            <v>-3411677988.0100002</v>
          </cell>
          <cell r="E256">
            <v>-73803891.310000002</v>
          </cell>
        </row>
        <row r="257">
          <cell r="B257">
            <v>350117</v>
          </cell>
          <cell r="C257" t="str">
            <v xml:space="preserve"> I/C Sales internati_017 Manual </v>
          </cell>
          <cell r="D257">
            <v>-151643402.50999999</v>
          </cell>
          <cell r="E257">
            <v>-3222395.25</v>
          </cell>
        </row>
        <row r="258">
          <cell r="B258">
            <v>350118</v>
          </cell>
          <cell r="C258" t="str">
            <v xml:space="preserve"> I/C Sales Singapore_018 Manual </v>
          </cell>
          <cell r="D258">
            <v>0</v>
          </cell>
          <cell r="E258">
            <v>0</v>
          </cell>
        </row>
        <row r="259">
          <cell r="B259">
            <v>350119</v>
          </cell>
          <cell r="C259" t="str">
            <v xml:space="preserve"> I/C Sales Europe_019 Manual    </v>
          </cell>
          <cell r="D259">
            <v>-1215532.26</v>
          </cell>
          <cell r="E259">
            <v>-26840.55</v>
          </cell>
        </row>
        <row r="260">
          <cell r="B260">
            <v>400015</v>
          </cell>
          <cell r="C260" t="str">
            <v xml:space="preserve"> I/C MATL. COGS SRILANKA_015    </v>
          </cell>
          <cell r="D260">
            <v>255456072.11000001</v>
          </cell>
          <cell r="E260">
            <v>5490871.3799999999</v>
          </cell>
        </row>
        <row r="261">
          <cell r="B261">
            <v>400016</v>
          </cell>
          <cell r="C261" t="str">
            <v xml:space="preserve"> I/C MATL. COGS USA_016         </v>
          </cell>
          <cell r="D261">
            <v>6431381552.4700003</v>
          </cell>
          <cell r="E261">
            <v>139397625.38</v>
          </cell>
        </row>
        <row r="262">
          <cell r="B262">
            <v>400017</v>
          </cell>
          <cell r="C262" t="str">
            <v xml:space="preserve"> I/C MATL. COGS INTERNATION_017 </v>
          </cell>
          <cell r="D262">
            <v>194951654.74000001</v>
          </cell>
          <cell r="E262">
            <v>4191003.88</v>
          </cell>
        </row>
        <row r="263">
          <cell r="B263">
            <v>400018</v>
          </cell>
          <cell r="C263" t="str">
            <v xml:space="preserve"> I/C MATL. COGS SINGAPORE_018   </v>
          </cell>
          <cell r="D263">
            <v>161586225.65000001</v>
          </cell>
          <cell r="E263">
            <v>3554080.47</v>
          </cell>
        </row>
        <row r="264">
          <cell r="B264">
            <v>400019</v>
          </cell>
          <cell r="C264" t="str">
            <v xml:space="preserve"> I/C MATL. COGS UK_019          </v>
          </cell>
          <cell r="D264">
            <v>7971326.0499999998</v>
          </cell>
          <cell r="E264">
            <v>175634.28</v>
          </cell>
        </row>
        <row r="265">
          <cell r="B265">
            <v>400021</v>
          </cell>
          <cell r="C265" t="str">
            <v xml:space="preserve"> I/C MATL. COGS CIPL_021        </v>
          </cell>
          <cell r="D265">
            <v>-152040.95999999999</v>
          </cell>
          <cell r="E265">
            <v>-3352.09</v>
          </cell>
        </row>
        <row r="266">
          <cell r="B266">
            <v>400022</v>
          </cell>
          <cell r="C266" t="str">
            <v xml:space="preserve"> I/C MATL. COGS CPIPL_022       </v>
          </cell>
          <cell r="D266">
            <v>694676.02</v>
          </cell>
          <cell r="E266">
            <v>15269.01</v>
          </cell>
        </row>
        <row r="267">
          <cell r="B267">
            <v>400096</v>
          </cell>
          <cell r="C267" t="str">
            <v xml:space="preserve"> I/C COGS DELTA (TP-STD.)       </v>
          </cell>
          <cell r="D267">
            <v>-622127.47</v>
          </cell>
          <cell r="E267">
            <v>-13740.96</v>
          </cell>
        </row>
        <row r="268">
          <cell r="B268">
            <v>400097</v>
          </cell>
          <cell r="C268" t="str">
            <v xml:space="preserve"> COGS FOR I/C SALES NON BAAN DI </v>
          </cell>
          <cell r="D268">
            <v>79474675.180000007</v>
          </cell>
          <cell r="E268">
            <v>1704198.66</v>
          </cell>
        </row>
        <row r="269">
          <cell r="B269">
            <v>400098</v>
          </cell>
          <cell r="C269" t="str">
            <v xml:space="preserve"> COGS FOR HISTORICAL LOAD       </v>
          </cell>
          <cell r="D269">
            <v>8922.2800000000007</v>
          </cell>
          <cell r="E269">
            <v>197</v>
          </cell>
        </row>
        <row r="270">
          <cell r="B270">
            <v>400100</v>
          </cell>
          <cell r="C270" t="str">
            <v xml:space="preserve"> COGS FOR EXTERNAL SALES @ STD  </v>
          </cell>
          <cell r="D270">
            <v>719293.59</v>
          </cell>
          <cell r="E270">
            <v>15454.75</v>
          </cell>
        </row>
        <row r="271">
          <cell r="B271">
            <v>400199</v>
          </cell>
          <cell r="C271" t="str">
            <v xml:space="preserve"> COGSFOR EXT SALES NON BAAN DIV </v>
          </cell>
          <cell r="D271">
            <v>37517291.170000002</v>
          </cell>
          <cell r="E271">
            <v>821765.96</v>
          </cell>
        </row>
        <row r="272">
          <cell r="B272">
            <v>400200</v>
          </cell>
          <cell r="C272" t="str">
            <v xml:space="preserve"> Manufacturing Operating Suppli </v>
          </cell>
          <cell r="D272">
            <v>495766.19</v>
          </cell>
          <cell r="E272">
            <v>10889.02</v>
          </cell>
        </row>
        <row r="273">
          <cell r="B273">
            <v>400201</v>
          </cell>
          <cell r="C273" t="str">
            <v xml:space="preserve"> NRE/Tooling Recoverable        </v>
          </cell>
          <cell r="D273">
            <v>1340459.83</v>
          </cell>
          <cell r="E273">
            <v>29385.72</v>
          </cell>
        </row>
        <row r="274">
          <cell r="B274">
            <v>400202</v>
          </cell>
          <cell r="C274" t="str">
            <v xml:space="preserve"> NRE/Tooling Non-Recoverable    </v>
          </cell>
          <cell r="D274">
            <v>8301096.6699999999</v>
          </cell>
          <cell r="E274">
            <v>182354.04</v>
          </cell>
        </row>
        <row r="275">
          <cell r="B275">
            <v>400204</v>
          </cell>
          <cell r="C275" t="str">
            <v xml:space="preserve"> Direct Expensed Material Cost  </v>
          </cell>
          <cell r="D275">
            <v>211373.94</v>
          </cell>
          <cell r="E275">
            <v>4678.25</v>
          </cell>
        </row>
        <row r="276">
          <cell r="B276">
            <v>400300</v>
          </cell>
          <cell r="C276" t="str">
            <v xml:space="preserve"> INVENTORY ADJUSTMENTS - Non PI </v>
          </cell>
          <cell r="D276">
            <v>15999415.130000001</v>
          </cell>
          <cell r="E276">
            <v>340212.25</v>
          </cell>
        </row>
        <row r="277">
          <cell r="B277">
            <v>400302</v>
          </cell>
          <cell r="C277" t="str">
            <v xml:space="preserve"> INVENTORY LOSS SHPMNT VARIANCE </v>
          </cell>
          <cell r="D277">
            <v>0</v>
          </cell>
          <cell r="E277">
            <v>0</v>
          </cell>
        </row>
        <row r="278">
          <cell r="B278">
            <v>400401</v>
          </cell>
          <cell r="C278" t="str">
            <v xml:space="preserve"> INVENTORY REVALUATIONS ECO Rel </v>
          </cell>
          <cell r="D278">
            <v>-12118340.939999999</v>
          </cell>
          <cell r="E278">
            <v>-93847.4</v>
          </cell>
        </row>
        <row r="279">
          <cell r="B279">
            <v>400402</v>
          </cell>
          <cell r="C279" t="str">
            <v xml:space="preserve"> INVENTORY REVALUATIONS Correct </v>
          </cell>
          <cell r="D279">
            <v>-40010908.210000001</v>
          </cell>
          <cell r="E279">
            <v>-873245.35</v>
          </cell>
        </row>
        <row r="280">
          <cell r="B280">
            <v>400600</v>
          </cell>
          <cell r="C280" t="str">
            <v xml:space="preserve"> FREIGHT IN                     </v>
          </cell>
          <cell r="D280">
            <v>26345628.649999999</v>
          </cell>
          <cell r="E280">
            <v>580144.47</v>
          </cell>
        </row>
        <row r="281">
          <cell r="B281">
            <v>400601</v>
          </cell>
          <cell r="C281" t="str">
            <v xml:space="preserve"> CLG. &amp; FREIGHT FWD CHGS IMPORT </v>
          </cell>
          <cell r="D281">
            <v>26406615.879999999</v>
          </cell>
          <cell r="E281">
            <v>577024.93000000005</v>
          </cell>
        </row>
        <row r="282">
          <cell r="B282">
            <v>400700</v>
          </cell>
          <cell r="C282" t="str">
            <v xml:space="preserve"> PURCHASE DISCOUNTS             </v>
          </cell>
          <cell r="D282">
            <v>-180296.82</v>
          </cell>
          <cell r="E282">
            <v>-3982.26</v>
          </cell>
        </row>
        <row r="283">
          <cell r="B283">
            <v>400800</v>
          </cell>
          <cell r="C283" t="str">
            <v xml:space="preserve"> FREIGHT OUT                    </v>
          </cell>
          <cell r="D283">
            <v>14101184.66</v>
          </cell>
          <cell r="E283">
            <v>309930.67</v>
          </cell>
        </row>
        <row r="284">
          <cell r="B284">
            <v>400801</v>
          </cell>
          <cell r="C284" t="str">
            <v xml:space="preserve"> CLG. &amp; FREIGHT FWD. EXPORT     </v>
          </cell>
          <cell r="D284">
            <v>4404432.8600000003</v>
          </cell>
          <cell r="E284">
            <v>96166.64</v>
          </cell>
        </row>
        <row r="285">
          <cell r="B285">
            <v>400900</v>
          </cell>
          <cell r="C285" t="str">
            <v xml:space="preserve"> FREIGHT RECOVERY               </v>
          </cell>
          <cell r="D285">
            <v>-59583</v>
          </cell>
          <cell r="E285">
            <v>-1307.8</v>
          </cell>
        </row>
        <row r="286">
          <cell r="B286">
            <v>401801</v>
          </cell>
          <cell r="C286" t="str">
            <v xml:space="preserve"> INVOICE PRICE VAR - MANUAL POS </v>
          </cell>
          <cell r="D286">
            <v>-986771.25</v>
          </cell>
          <cell r="E286">
            <v>-21930.400000000001</v>
          </cell>
        </row>
        <row r="287">
          <cell r="B287">
            <v>401802</v>
          </cell>
          <cell r="C287" t="str">
            <v xml:space="preserve"> INVOICE PRICE VAR - Integratio </v>
          </cell>
          <cell r="D287">
            <v>9840220.9700000007</v>
          </cell>
          <cell r="E287">
            <v>222703.53</v>
          </cell>
        </row>
        <row r="288">
          <cell r="B288">
            <v>405000</v>
          </cell>
          <cell r="C288" t="str">
            <v xml:space="preserve"> PACKING MATERIAL               </v>
          </cell>
          <cell r="D288">
            <v>35225</v>
          </cell>
          <cell r="E288">
            <v>780.72</v>
          </cell>
        </row>
        <row r="289">
          <cell r="B289">
            <v>405100</v>
          </cell>
          <cell r="C289" t="str">
            <v xml:space="preserve"> CUSTOM DUTIES                  </v>
          </cell>
          <cell r="D289">
            <v>689238</v>
          </cell>
          <cell r="E289">
            <v>15051.91</v>
          </cell>
        </row>
        <row r="290">
          <cell r="B290">
            <v>405101</v>
          </cell>
          <cell r="C290" t="str">
            <v xml:space="preserve"> CST/BST/PT CLAIM RECEIVED      </v>
          </cell>
          <cell r="D290">
            <v>-7147</v>
          </cell>
          <cell r="E290">
            <v>-155.16999999999999</v>
          </cell>
        </row>
        <row r="291">
          <cell r="B291">
            <v>405102</v>
          </cell>
          <cell r="C291" t="str">
            <v xml:space="preserve"> EXCISE DUTY PAID               </v>
          </cell>
          <cell r="D291">
            <v>6928392</v>
          </cell>
          <cell r="E291">
            <v>152471.09</v>
          </cell>
        </row>
        <row r="292">
          <cell r="B292">
            <v>405103</v>
          </cell>
          <cell r="C292" t="str">
            <v xml:space="preserve"> PURCHASE TAX PAID              </v>
          </cell>
          <cell r="D292">
            <v>65533.95</v>
          </cell>
          <cell r="E292">
            <v>1439.5</v>
          </cell>
        </row>
        <row r="293">
          <cell r="B293">
            <v>405104</v>
          </cell>
          <cell r="C293" t="str">
            <v xml:space="preserve"> OCTOROI / OTHER TAXES          </v>
          </cell>
          <cell r="D293">
            <v>560763</v>
          </cell>
          <cell r="E293">
            <v>12259.19</v>
          </cell>
        </row>
        <row r="294">
          <cell r="B294">
            <v>405105</v>
          </cell>
          <cell r="C294" t="str">
            <v xml:space="preserve"> CUSTOMS DUTY RECOVERED         </v>
          </cell>
          <cell r="D294">
            <v>-25404</v>
          </cell>
          <cell r="E294">
            <v>-556.64</v>
          </cell>
        </row>
        <row r="295">
          <cell r="B295">
            <v>405106</v>
          </cell>
          <cell r="C295" t="str">
            <v xml:space="preserve"> EXCISDE DUTY RECOVERED         </v>
          </cell>
          <cell r="D295">
            <v>-6884325</v>
          </cell>
          <cell r="E295">
            <v>-151504.03</v>
          </cell>
        </row>
        <row r="296">
          <cell r="B296">
            <v>407002</v>
          </cell>
          <cell r="C296" t="str">
            <v xml:space="preserve"> PRODUCTION VARIANCES-PRICE     </v>
          </cell>
          <cell r="D296">
            <v>-18057554.48</v>
          </cell>
          <cell r="E296">
            <v>-504801.26</v>
          </cell>
        </row>
        <row r="297">
          <cell r="B297">
            <v>407003</v>
          </cell>
          <cell r="C297" t="str">
            <v xml:space="preserve"> PRODUCTION VARIANCES- PLANNING </v>
          </cell>
          <cell r="D297">
            <v>2885151.26</v>
          </cell>
          <cell r="E297">
            <v>59542.36</v>
          </cell>
        </row>
        <row r="298">
          <cell r="B298">
            <v>407004</v>
          </cell>
          <cell r="C298" t="str">
            <v xml:space="preserve"> EFFICIENCY VARIANCES           </v>
          </cell>
          <cell r="D298">
            <v>134715658.78999999</v>
          </cell>
          <cell r="E298">
            <v>2978089.01</v>
          </cell>
        </row>
        <row r="299">
          <cell r="B299">
            <v>450100</v>
          </cell>
          <cell r="C299" t="str">
            <v xml:space="preserve"> DIRECT LABOR WAGES             </v>
          </cell>
          <cell r="D299">
            <v>125716856.61</v>
          </cell>
          <cell r="E299">
            <v>2747959.89</v>
          </cell>
        </row>
        <row r="300">
          <cell r="B300">
            <v>450101</v>
          </cell>
          <cell r="C300" t="str">
            <v xml:space="preserve"> DIRECT LABOR WAGES-OTHER SERV  </v>
          </cell>
          <cell r="D300">
            <v>11808277.779999999</v>
          </cell>
          <cell r="E300">
            <v>258238.31</v>
          </cell>
        </row>
        <row r="301">
          <cell r="B301">
            <v>450300</v>
          </cell>
          <cell r="C301" t="str">
            <v xml:space="preserve"> DIRECT LABOR BENEFITS          </v>
          </cell>
          <cell r="D301">
            <v>346433</v>
          </cell>
          <cell r="E301">
            <v>7592.4</v>
          </cell>
        </row>
        <row r="302">
          <cell r="B302">
            <v>450308</v>
          </cell>
          <cell r="C302" t="str">
            <v xml:space="preserve"> DIRECT LABOR TRANSPORTION      </v>
          </cell>
          <cell r="D302">
            <v>8850969.8000000007</v>
          </cell>
          <cell r="E302">
            <v>193856.75</v>
          </cell>
        </row>
        <row r="303">
          <cell r="B303">
            <v>470200</v>
          </cell>
          <cell r="C303" t="str">
            <v xml:space="preserve"> OTHER COST REWORK              </v>
          </cell>
          <cell r="D303">
            <v>16333603.119999999</v>
          </cell>
          <cell r="E303">
            <v>360480.63</v>
          </cell>
        </row>
        <row r="304">
          <cell r="B304">
            <v>470500</v>
          </cell>
          <cell r="C304" t="str">
            <v xml:space="preserve"> OTHER COST MISCELLANEOUS       </v>
          </cell>
          <cell r="D304">
            <v>9347395.0099999998</v>
          </cell>
          <cell r="E304">
            <v>206407.67</v>
          </cell>
        </row>
        <row r="305">
          <cell r="B305">
            <v>470508</v>
          </cell>
          <cell r="C305" t="str">
            <v xml:space="preserve"> MAINTENANCE SUPPLIES           </v>
          </cell>
          <cell r="D305">
            <v>159300.57999999999</v>
          </cell>
          <cell r="E305">
            <v>3518.5</v>
          </cell>
        </row>
        <row r="306">
          <cell r="B306">
            <v>500000</v>
          </cell>
          <cell r="C306" t="str">
            <v xml:space="preserve"> IND SALARIES &amp; WAGES           </v>
          </cell>
          <cell r="D306">
            <v>92427110.200000003</v>
          </cell>
          <cell r="E306">
            <v>2017751.1</v>
          </cell>
        </row>
        <row r="307">
          <cell r="B307">
            <v>500100</v>
          </cell>
          <cell r="C307" t="str">
            <v xml:space="preserve"> INDIRECT BONUSES               </v>
          </cell>
          <cell r="D307">
            <v>3373366.16</v>
          </cell>
          <cell r="E307">
            <v>73403.240000000005</v>
          </cell>
        </row>
        <row r="308">
          <cell r="B308">
            <v>500200</v>
          </cell>
          <cell r="C308" t="str">
            <v xml:space="preserve"> IND EMPLOYEE BENEFITS          </v>
          </cell>
          <cell r="D308">
            <v>4464337.57</v>
          </cell>
          <cell r="E308">
            <v>97719.5</v>
          </cell>
        </row>
        <row r="309">
          <cell r="B309">
            <v>500201</v>
          </cell>
          <cell r="C309" t="str">
            <v xml:space="preserve"> IND EMPLOYEE HRA               </v>
          </cell>
          <cell r="D309">
            <v>836917</v>
          </cell>
          <cell r="E309">
            <v>18266.54</v>
          </cell>
        </row>
        <row r="310">
          <cell r="B310">
            <v>500202</v>
          </cell>
          <cell r="C310" t="str">
            <v xml:space="preserve"> INDIRECT EMP. CO. CONTRI TO PF </v>
          </cell>
          <cell r="D310">
            <v>10880469.6</v>
          </cell>
          <cell r="E310">
            <v>237579.06</v>
          </cell>
        </row>
        <row r="311">
          <cell r="B311">
            <v>500207</v>
          </cell>
          <cell r="C311" t="str">
            <v xml:space="preserve"> MEDICAL                        </v>
          </cell>
          <cell r="D311">
            <v>2577396.4</v>
          </cell>
          <cell r="E311">
            <v>56218.61</v>
          </cell>
        </row>
        <row r="312">
          <cell r="B312">
            <v>500209</v>
          </cell>
          <cell r="C312" t="str">
            <v xml:space="preserve"> INDIRECT - SERVICE AWARD       </v>
          </cell>
          <cell r="D312">
            <v>1639202</v>
          </cell>
          <cell r="E312">
            <v>35811.980000000003</v>
          </cell>
        </row>
        <row r="313">
          <cell r="B313">
            <v>500210</v>
          </cell>
          <cell r="C313" t="str">
            <v xml:space="preserve"> GRATUTIY/MEDICLAIM/OTHER BENEF </v>
          </cell>
          <cell r="D313">
            <v>4305323.25</v>
          </cell>
          <cell r="E313">
            <v>94403.32</v>
          </cell>
        </row>
        <row r="314">
          <cell r="B314">
            <v>500211</v>
          </cell>
          <cell r="C314" t="str">
            <v xml:space="preserve"> INDIRECT - CONVEYANCE REIMBURS </v>
          </cell>
          <cell r="D314">
            <v>14310900</v>
          </cell>
          <cell r="E314">
            <v>312343.84999999998</v>
          </cell>
        </row>
        <row r="315">
          <cell r="B315">
            <v>500212</v>
          </cell>
          <cell r="C315" t="str">
            <v xml:space="preserve"> INDIRECT - ENTERTAINMENT REIMB </v>
          </cell>
          <cell r="D315">
            <v>3723918</v>
          </cell>
          <cell r="E315">
            <v>81312.240000000005</v>
          </cell>
        </row>
        <row r="316">
          <cell r="B316">
            <v>500213</v>
          </cell>
          <cell r="C316" t="str">
            <v xml:space="preserve"> INDIRECT - BOOKS AND PERIODICA </v>
          </cell>
          <cell r="D316">
            <v>3826980</v>
          </cell>
          <cell r="E316">
            <v>83544.17</v>
          </cell>
        </row>
        <row r="317">
          <cell r="B317">
            <v>500214</v>
          </cell>
          <cell r="C317" t="str">
            <v xml:space="preserve"> INDIRECT - TELEPHONE REIMBURSE </v>
          </cell>
          <cell r="D317">
            <v>258795</v>
          </cell>
          <cell r="E317">
            <v>5636.85</v>
          </cell>
        </row>
        <row r="318">
          <cell r="B318">
            <v>500215</v>
          </cell>
          <cell r="C318" t="str">
            <v xml:space="preserve"> INDIRECT - FLAT MAINTENACE     </v>
          </cell>
          <cell r="D318">
            <v>123195</v>
          </cell>
          <cell r="E318">
            <v>2651.6</v>
          </cell>
        </row>
        <row r="319">
          <cell r="B319">
            <v>500216</v>
          </cell>
          <cell r="C319" t="str">
            <v xml:space="preserve"> INDIRECT - CAR REIMBURSEMENT   </v>
          </cell>
          <cell r="D319">
            <v>1684485</v>
          </cell>
          <cell r="E319">
            <v>36861.19</v>
          </cell>
        </row>
        <row r="320">
          <cell r="B320">
            <v>510000</v>
          </cell>
          <cell r="C320" t="str">
            <v xml:space="preserve"> MEETINGS                       </v>
          </cell>
          <cell r="D320">
            <v>0</v>
          </cell>
          <cell r="E320">
            <v>0</v>
          </cell>
        </row>
        <row r="321">
          <cell r="B321">
            <v>510102</v>
          </cell>
          <cell r="C321" t="str">
            <v xml:space="preserve"> EMP - ENTERTAINMENT DEDUCTIBLE </v>
          </cell>
          <cell r="D321">
            <v>0</v>
          </cell>
          <cell r="E321">
            <v>0</v>
          </cell>
        </row>
        <row r="322">
          <cell r="B322">
            <v>510106</v>
          </cell>
          <cell r="C322" t="str">
            <v xml:space="preserve"> STAFF WELFARE                  </v>
          </cell>
          <cell r="D322">
            <v>5380347.6500000004</v>
          </cell>
          <cell r="E322">
            <v>117686.85</v>
          </cell>
        </row>
        <row r="323">
          <cell r="B323">
            <v>510112</v>
          </cell>
          <cell r="C323" t="str">
            <v xml:space="preserve"> MEDICAL SUPPLIES &amp; SERVICES    </v>
          </cell>
          <cell r="D323">
            <v>1075</v>
          </cell>
          <cell r="E323">
            <v>23.74</v>
          </cell>
        </row>
        <row r="324">
          <cell r="B324">
            <v>510113</v>
          </cell>
          <cell r="C324" t="str">
            <v xml:space="preserve"> CONVEYANCE                     </v>
          </cell>
          <cell r="D324">
            <v>2492401.21</v>
          </cell>
          <cell r="E324">
            <v>54441.13</v>
          </cell>
        </row>
        <row r="325">
          <cell r="B325">
            <v>510114</v>
          </cell>
          <cell r="C325" t="str">
            <v xml:space="preserve"> LEAVE TRAVEL ALLOWANCE REIMB.  </v>
          </cell>
          <cell r="D325">
            <v>4591314</v>
          </cell>
          <cell r="E325">
            <v>100418.54</v>
          </cell>
        </row>
        <row r="326">
          <cell r="B326">
            <v>510200</v>
          </cell>
          <cell r="C326" t="str">
            <v xml:space="preserve"> TRAVEL AIRFARE                 </v>
          </cell>
          <cell r="D326">
            <v>2084428.3</v>
          </cell>
          <cell r="E326">
            <v>45847.199999999997</v>
          </cell>
        </row>
        <row r="327">
          <cell r="B327">
            <v>510201</v>
          </cell>
          <cell r="C327" t="str">
            <v xml:space="preserve"> TRAVEL AIRFARE (INTERNATIONAL) </v>
          </cell>
          <cell r="D327">
            <v>16290758.68</v>
          </cell>
          <cell r="E327">
            <v>352222.26</v>
          </cell>
        </row>
        <row r="328">
          <cell r="B328">
            <v>510300</v>
          </cell>
          <cell r="C328" t="str">
            <v xml:space="preserve"> TRAVEL CAR RENTAL              </v>
          </cell>
          <cell r="D328">
            <v>220349.78</v>
          </cell>
          <cell r="E328">
            <v>4846.6899999999996</v>
          </cell>
        </row>
        <row r="329">
          <cell r="B329">
            <v>510400</v>
          </cell>
          <cell r="C329" t="str">
            <v xml:space="preserve"> TRAVEL OTHER                   </v>
          </cell>
          <cell r="D329">
            <v>1290554.01</v>
          </cell>
          <cell r="E329">
            <v>28287.3</v>
          </cell>
        </row>
        <row r="330">
          <cell r="B330">
            <v>510401</v>
          </cell>
          <cell r="C330" t="str">
            <v xml:space="preserve"> TRAVEL OTHER (INTERNATIONAL)   </v>
          </cell>
          <cell r="D330">
            <v>3243727.98</v>
          </cell>
          <cell r="E330">
            <v>71566.66</v>
          </cell>
        </row>
        <row r="331">
          <cell r="B331">
            <v>510700</v>
          </cell>
          <cell r="C331" t="str">
            <v xml:space="preserve"> ENTERTAINMENT                  </v>
          </cell>
          <cell r="D331">
            <v>838879.72</v>
          </cell>
          <cell r="E331">
            <v>18310.150000000001</v>
          </cell>
        </row>
        <row r="332">
          <cell r="B332">
            <v>520000</v>
          </cell>
          <cell r="C332" t="str">
            <v xml:space="preserve"> DEPRECIATION BUILDING          </v>
          </cell>
          <cell r="D332">
            <v>36162.019999999997</v>
          </cell>
          <cell r="E332">
            <v>865.65</v>
          </cell>
        </row>
        <row r="333">
          <cell r="B333">
            <v>520100</v>
          </cell>
          <cell r="C333" t="str">
            <v xml:space="preserve"> DEPRECIATION LEASEHOLD IMPROVE </v>
          </cell>
          <cell r="D333">
            <v>-78877704.239999995</v>
          </cell>
          <cell r="E333">
            <v>1097935.22</v>
          </cell>
        </row>
        <row r="334">
          <cell r="B334">
            <v>520200</v>
          </cell>
          <cell r="C334" t="str">
            <v xml:space="preserve"> DEPRECIATION MACHINERY &amp; EQUIP </v>
          </cell>
          <cell r="D334">
            <v>228029086.61000001</v>
          </cell>
          <cell r="E334">
            <v>1803559.41</v>
          </cell>
        </row>
        <row r="335">
          <cell r="B335">
            <v>520300</v>
          </cell>
          <cell r="C335" t="str">
            <v xml:space="preserve"> DEPRECIATION VEHICLES          </v>
          </cell>
          <cell r="D335">
            <v>2060779.98</v>
          </cell>
          <cell r="E335">
            <v>156306.01</v>
          </cell>
        </row>
        <row r="336">
          <cell r="B336">
            <v>520400</v>
          </cell>
          <cell r="C336" t="str">
            <v xml:space="preserve"> DEPREC OFFICE FUR, FIX         </v>
          </cell>
          <cell r="D336">
            <v>672977.38</v>
          </cell>
          <cell r="E336">
            <v>72123.72</v>
          </cell>
        </row>
        <row r="337">
          <cell r="B337">
            <v>520401</v>
          </cell>
          <cell r="C337" t="str">
            <v xml:space="preserve"> DEPREC OFFICE EQUIPMENT        </v>
          </cell>
          <cell r="D337">
            <v>189318.77</v>
          </cell>
          <cell r="E337">
            <v>69859.990000000005</v>
          </cell>
        </row>
        <row r="338">
          <cell r="B338">
            <v>520500</v>
          </cell>
          <cell r="C338" t="str">
            <v xml:space="preserve"> DEPRECIATION TOOLS &amp; FIXTURES  </v>
          </cell>
          <cell r="D338">
            <v>0</v>
          </cell>
          <cell r="E338">
            <v>0</v>
          </cell>
        </row>
        <row r="339">
          <cell r="B339">
            <v>520600</v>
          </cell>
          <cell r="C339" t="str">
            <v xml:space="preserve"> DEPRECIATION COMP EQUIP &amp; SOFT </v>
          </cell>
          <cell r="D339">
            <v>2133926.6800000002</v>
          </cell>
          <cell r="E339">
            <v>100169.27</v>
          </cell>
        </row>
        <row r="340">
          <cell r="B340">
            <v>530100</v>
          </cell>
          <cell r="C340" t="str">
            <v xml:space="preserve"> RENT - GROUND                  </v>
          </cell>
          <cell r="D340">
            <v>1180241.5</v>
          </cell>
          <cell r="E340">
            <v>25854.86</v>
          </cell>
        </row>
        <row r="341">
          <cell r="B341">
            <v>530101</v>
          </cell>
          <cell r="C341" t="str">
            <v xml:space="preserve"> EQUIPMENT RENTAL               </v>
          </cell>
          <cell r="D341">
            <v>735117</v>
          </cell>
          <cell r="E341">
            <v>16196.39</v>
          </cell>
        </row>
        <row r="342">
          <cell r="B342">
            <v>530102</v>
          </cell>
          <cell r="C342" t="str">
            <v xml:space="preserve"> HOUSE RENTAL - EMPLOYEE        </v>
          </cell>
          <cell r="D342">
            <v>7111637.6799999997</v>
          </cell>
          <cell r="E342">
            <v>155333.68</v>
          </cell>
        </row>
        <row r="343">
          <cell r="B343">
            <v>530200</v>
          </cell>
          <cell r="C343" t="str">
            <v xml:space="preserve"> LEASE EXPENSE                  </v>
          </cell>
          <cell r="D343">
            <v>9440233</v>
          </cell>
          <cell r="E343">
            <v>206194.21</v>
          </cell>
        </row>
        <row r="344">
          <cell r="B344">
            <v>530302</v>
          </cell>
          <cell r="C344" t="str">
            <v xml:space="preserve"> EQUIP MAINTENANCE - TEST EQUIP </v>
          </cell>
          <cell r="D344">
            <v>8989681.8000000007</v>
          </cell>
          <cell r="E344">
            <v>197888.88</v>
          </cell>
        </row>
        <row r="345">
          <cell r="B345">
            <v>530306</v>
          </cell>
          <cell r="C345" t="str">
            <v xml:space="preserve"> INSTRUMENT CALIBRATION         </v>
          </cell>
          <cell r="D345">
            <v>1357030.62</v>
          </cell>
          <cell r="E345">
            <v>29888.63</v>
          </cell>
        </row>
        <row r="346">
          <cell r="B346">
            <v>530501</v>
          </cell>
          <cell r="C346" t="str">
            <v xml:space="preserve"> WAREHOUSING CHARGES            </v>
          </cell>
          <cell r="D346">
            <v>779</v>
          </cell>
          <cell r="E346">
            <v>17.09</v>
          </cell>
        </row>
        <row r="347">
          <cell r="B347">
            <v>530602</v>
          </cell>
          <cell r="C347" t="str">
            <v xml:space="preserve"> TOOLS &amp; EQUIPMENT              </v>
          </cell>
          <cell r="D347">
            <v>1400</v>
          </cell>
          <cell r="E347">
            <v>30.92</v>
          </cell>
        </row>
        <row r="348">
          <cell r="B348">
            <v>530700</v>
          </cell>
          <cell r="C348" t="str">
            <v xml:space="preserve"> TRAINING AND SEMINARS          </v>
          </cell>
          <cell r="D348">
            <v>477125</v>
          </cell>
          <cell r="E348">
            <v>10434.76</v>
          </cell>
        </row>
        <row r="349">
          <cell r="B349">
            <v>530800</v>
          </cell>
          <cell r="C349" t="str">
            <v xml:space="preserve"> CAFETERIA EXPENSES             </v>
          </cell>
          <cell r="D349">
            <v>0</v>
          </cell>
          <cell r="E349">
            <v>0</v>
          </cell>
        </row>
        <row r="350">
          <cell r="B350">
            <v>530900</v>
          </cell>
          <cell r="C350" t="str">
            <v xml:space="preserve"> VEHICLE EXPENSES               </v>
          </cell>
          <cell r="D350">
            <v>3905033.18</v>
          </cell>
          <cell r="E350">
            <v>85350.25</v>
          </cell>
        </row>
        <row r="351">
          <cell r="B351">
            <v>531102</v>
          </cell>
          <cell r="C351" t="str">
            <v xml:space="preserve"> INSURANCE                      </v>
          </cell>
          <cell r="D351">
            <v>4657395.43</v>
          </cell>
          <cell r="E351">
            <v>101825.28</v>
          </cell>
        </row>
        <row r="352">
          <cell r="B352">
            <v>531103</v>
          </cell>
          <cell r="C352" t="str">
            <v xml:space="preserve"> INSURANCE RECOVERY             </v>
          </cell>
          <cell r="D352">
            <v>-13239</v>
          </cell>
          <cell r="E352">
            <v>-292.62</v>
          </cell>
        </row>
        <row r="353">
          <cell r="B353">
            <v>531200</v>
          </cell>
          <cell r="C353" t="str">
            <v xml:space="preserve"> FACILITIES MAINTENANCE         </v>
          </cell>
          <cell r="D353">
            <v>743414.38</v>
          </cell>
          <cell r="E353">
            <v>16311.18</v>
          </cell>
        </row>
        <row r="354">
          <cell r="B354">
            <v>531201</v>
          </cell>
          <cell r="C354" t="str">
            <v xml:space="preserve"> PLANT &amp; M/C REPAIR AND MAIN.   </v>
          </cell>
          <cell r="D354">
            <v>13432893.67</v>
          </cell>
          <cell r="E354">
            <v>288415.5</v>
          </cell>
        </row>
        <row r="355">
          <cell r="B355">
            <v>531202</v>
          </cell>
          <cell r="C355" t="str">
            <v xml:space="preserve"> BLDG FUR. OTH REPAIR AND MAIN. </v>
          </cell>
          <cell r="D355">
            <v>8856852.1099999994</v>
          </cell>
          <cell r="E355">
            <v>193307.28</v>
          </cell>
        </row>
        <row r="356">
          <cell r="B356">
            <v>531203</v>
          </cell>
          <cell r="C356" t="str">
            <v xml:space="preserve"> GUEST HOUSE MAINTENANCE        </v>
          </cell>
          <cell r="D356">
            <v>2900488.5</v>
          </cell>
          <cell r="E356">
            <v>63335.55</v>
          </cell>
        </row>
        <row r="357">
          <cell r="B357">
            <v>531400</v>
          </cell>
          <cell r="C357" t="str">
            <v xml:space="preserve"> FACILITIES SECURITY            </v>
          </cell>
          <cell r="D357">
            <v>177944</v>
          </cell>
          <cell r="E357">
            <v>3885.06</v>
          </cell>
        </row>
        <row r="358">
          <cell r="B358">
            <v>531500</v>
          </cell>
          <cell r="C358" t="str">
            <v xml:space="preserve"> UTILITIES ELECTRIC             </v>
          </cell>
          <cell r="D358">
            <v>53851049.280000001</v>
          </cell>
          <cell r="E358">
            <v>1175876.56</v>
          </cell>
        </row>
        <row r="359">
          <cell r="B359">
            <v>531600</v>
          </cell>
          <cell r="C359" t="str">
            <v xml:space="preserve"> UTILITIES WATER                </v>
          </cell>
          <cell r="D359">
            <v>4645113.75</v>
          </cell>
          <cell r="E359">
            <v>101447.83</v>
          </cell>
        </row>
        <row r="360">
          <cell r="B360">
            <v>531800</v>
          </cell>
          <cell r="C360" t="str">
            <v xml:space="preserve"> TELEPHONE AND FAX OFFICE       </v>
          </cell>
          <cell r="D360">
            <v>5616269.8799999999</v>
          </cell>
          <cell r="E360">
            <v>122816.39</v>
          </cell>
        </row>
        <row r="361">
          <cell r="B361">
            <v>531802</v>
          </cell>
          <cell r="C361" t="str">
            <v xml:space="preserve"> CELLULAR PHONE                 </v>
          </cell>
          <cell r="D361">
            <v>0</v>
          </cell>
          <cell r="E361">
            <v>0</v>
          </cell>
        </row>
        <row r="362">
          <cell r="B362">
            <v>531803</v>
          </cell>
          <cell r="C362" t="str">
            <v xml:space="preserve"> INTERNET LEASE LINE RENT/EXPEN </v>
          </cell>
          <cell r="D362">
            <v>1233328</v>
          </cell>
          <cell r="E362">
            <v>26970.44</v>
          </cell>
        </row>
        <row r="363">
          <cell r="B363">
            <v>531804</v>
          </cell>
          <cell r="C363" t="str">
            <v xml:space="preserve"> TELEPHONE REIMBURSMENT         </v>
          </cell>
          <cell r="D363">
            <v>28869</v>
          </cell>
          <cell r="E363">
            <v>637.72</v>
          </cell>
        </row>
        <row r="364">
          <cell r="B364">
            <v>531900</v>
          </cell>
          <cell r="C364" t="str">
            <v xml:space="preserve"> TAXES/ FEES/ LICENSES          </v>
          </cell>
          <cell r="D364">
            <v>12190702.609999999</v>
          </cell>
          <cell r="E364">
            <v>268622.25</v>
          </cell>
        </row>
        <row r="365">
          <cell r="B365">
            <v>532000</v>
          </cell>
          <cell r="C365" t="str">
            <v xml:space="preserve"> OFFICE SUPPLIES                </v>
          </cell>
          <cell r="D365">
            <v>3396107.1</v>
          </cell>
          <cell r="E365">
            <v>74209.820000000007</v>
          </cell>
        </row>
        <row r="366">
          <cell r="B366">
            <v>532100</v>
          </cell>
          <cell r="C366" t="str">
            <v xml:space="preserve"> RECRUITING                     </v>
          </cell>
          <cell r="D366">
            <v>2464943</v>
          </cell>
          <cell r="E366">
            <v>53823.74</v>
          </cell>
        </row>
        <row r="367">
          <cell r="B367">
            <v>532200</v>
          </cell>
          <cell r="C367" t="str">
            <v xml:space="preserve"> POSTAGE                        </v>
          </cell>
          <cell r="D367">
            <v>72216.08</v>
          </cell>
          <cell r="E367">
            <v>1579.77</v>
          </cell>
        </row>
        <row r="368">
          <cell r="B368">
            <v>532202</v>
          </cell>
          <cell r="C368" t="str">
            <v xml:space="preserve"> COURIER                        </v>
          </cell>
          <cell r="D368">
            <v>634992.06999999995</v>
          </cell>
          <cell r="E368">
            <v>13888.31</v>
          </cell>
        </row>
        <row r="369">
          <cell r="B369">
            <v>532300</v>
          </cell>
          <cell r="C369" t="str">
            <v xml:space="preserve"> BOOKS AND PERIODICALS OFFICE   </v>
          </cell>
          <cell r="D369">
            <v>72414</v>
          </cell>
          <cell r="E369">
            <v>1579.8</v>
          </cell>
        </row>
        <row r="370">
          <cell r="B370">
            <v>532301</v>
          </cell>
          <cell r="C370" t="str">
            <v xml:space="preserve"> BOOKS AND PERIODICALS REIMBURS </v>
          </cell>
          <cell r="D370">
            <v>587</v>
          </cell>
          <cell r="E370">
            <v>12.57</v>
          </cell>
        </row>
        <row r="371">
          <cell r="B371">
            <v>532302</v>
          </cell>
          <cell r="C371" t="str">
            <v xml:space="preserve"> PUBLICATIONS                   </v>
          </cell>
          <cell r="D371">
            <v>15120</v>
          </cell>
          <cell r="E371">
            <v>333.22</v>
          </cell>
        </row>
        <row r="372">
          <cell r="B372">
            <v>532304</v>
          </cell>
          <cell r="C372" t="str">
            <v xml:space="preserve"> SUBSCRIPTIONS                  </v>
          </cell>
          <cell r="D372">
            <v>625351</v>
          </cell>
          <cell r="E372">
            <v>13794.51</v>
          </cell>
        </row>
        <row r="373">
          <cell r="B373">
            <v>532500</v>
          </cell>
          <cell r="C373" t="str">
            <v xml:space="preserve"> LEGAL                          </v>
          </cell>
          <cell r="D373">
            <v>2899275</v>
          </cell>
          <cell r="E373">
            <v>63652.18</v>
          </cell>
        </row>
        <row r="374">
          <cell r="B374">
            <v>532600</v>
          </cell>
          <cell r="C374" t="str">
            <v xml:space="preserve"> AUDIT AND TAX FEES             </v>
          </cell>
          <cell r="D374">
            <v>88211</v>
          </cell>
          <cell r="E374">
            <v>1617.95</v>
          </cell>
        </row>
        <row r="375">
          <cell r="B375">
            <v>532700</v>
          </cell>
          <cell r="C375" t="str">
            <v xml:space="preserve"> PROFESSIONAL FEES              </v>
          </cell>
          <cell r="D375">
            <v>4109933</v>
          </cell>
          <cell r="E375">
            <v>90066.74</v>
          </cell>
        </row>
        <row r="376">
          <cell r="B376">
            <v>532800</v>
          </cell>
          <cell r="C376" t="str">
            <v xml:space="preserve"> BANK FEES AND CHARGES          </v>
          </cell>
          <cell r="D376">
            <v>18053737.210000001</v>
          </cell>
          <cell r="E376">
            <v>396413.7</v>
          </cell>
        </row>
        <row r="377">
          <cell r="B377">
            <v>532900</v>
          </cell>
          <cell r="C377" t="str">
            <v xml:space="preserve"> CONSULTING FEES                </v>
          </cell>
          <cell r="D377">
            <v>1310</v>
          </cell>
          <cell r="E377">
            <v>28.87</v>
          </cell>
        </row>
        <row r="378">
          <cell r="B378">
            <v>533000</v>
          </cell>
          <cell r="C378" t="str">
            <v xml:space="preserve"> DONATIONS AND CONTRIBUTIONS    </v>
          </cell>
          <cell r="D378">
            <v>351250</v>
          </cell>
          <cell r="E378">
            <v>7668</v>
          </cell>
        </row>
        <row r="379">
          <cell r="B379">
            <v>533100</v>
          </cell>
          <cell r="C379" t="str">
            <v xml:space="preserve"> COMPUTER MAINTENANCE SOFTWARE  </v>
          </cell>
          <cell r="D379">
            <v>63594.9</v>
          </cell>
          <cell r="E379">
            <v>1380.31</v>
          </cell>
        </row>
        <row r="380">
          <cell r="B380">
            <v>533500</v>
          </cell>
          <cell r="C380" t="str">
            <v xml:space="preserve"> ADVERTISING AND PROMOTION      </v>
          </cell>
          <cell r="D380">
            <v>572307.57999999996</v>
          </cell>
          <cell r="E380">
            <v>12522.37</v>
          </cell>
        </row>
        <row r="381">
          <cell r="B381">
            <v>533503</v>
          </cell>
          <cell r="C381" t="str">
            <v xml:space="preserve"> PUBLIC RELATION EXPENSES       </v>
          </cell>
          <cell r="D381">
            <v>59698</v>
          </cell>
          <cell r="E381">
            <v>1316.86</v>
          </cell>
        </row>
        <row r="382">
          <cell r="B382">
            <v>533504</v>
          </cell>
          <cell r="C382" t="str">
            <v xml:space="preserve"> BUSINESS PROMOTION EXPENSES    </v>
          </cell>
          <cell r="D382">
            <v>0</v>
          </cell>
          <cell r="E382">
            <v>0</v>
          </cell>
        </row>
        <row r="383">
          <cell r="B383">
            <v>533505</v>
          </cell>
          <cell r="C383" t="str">
            <v xml:space="preserve"> ENTERTAINMENT EXPENSES (SG&amp;A)  </v>
          </cell>
          <cell r="D383">
            <v>0</v>
          </cell>
          <cell r="E383">
            <v>0</v>
          </cell>
        </row>
        <row r="384">
          <cell r="B384">
            <v>533600</v>
          </cell>
          <cell r="C384" t="str">
            <v xml:space="preserve"> MISC. EXPENSES                 </v>
          </cell>
          <cell r="D384">
            <v>1380610.18</v>
          </cell>
          <cell r="E384">
            <v>30157.34</v>
          </cell>
        </row>
        <row r="385">
          <cell r="B385">
            <v>533608</v>
          </cell>
          <cell r="C385" t="str">
            <v xml:space="preserve"> PROJECT RELATED - I/ORDER      </v>
          </cell>
          <cell r="D385">
            <v>2162577.5699999998</v>
          </cell>
          <cell r="E385">
            <v>47479.48</v>
          </cell>
        </row>
        <row r="386">
          <cell r="B386">
            <v>533612</v>
          </cell>
          <cell r="C386" t="str">
            <v xml:space="preserve"> PACKING MATERIAL               </v>
          </cell>
          <cell r="D386">
            <v>23497</v>
          </cell>
          <cell r="E386">
            <v>512.76</v>
          </cell>
        </row>
        <row r="387">
          <cell r="B387">
            <v>533617</v>
          </cell>
          <cell r="C387" t="str">
            <v xml:space="preserve"> GIFTS                          </v>
          </cell>
          <cell r="D387">
            <v>347830</v>
          </cell>
          <cell r="E387">
            <v>7645.39</v>
          </cell>
        </row>
        <row r="388">
          <cell r="B388">
            <v>600000</v>
          </cell>
          <cell r="C388" t="str">
            <v xml:space="preserve"> DEPARTMENT EXP ALLOCATION IN   </v>
          </cell>
          <cell r="D388">
            <v>906259.68</v>
          </cell>
          <cell r="E388">
            <v>20003.28</v>
          </cell>
        </row>
        <row r="389">
          <cell r="B389">
            <v>750201</v>
          </cell>
          <cell r="C389" t="str">
            <v xml:space="preserve"> DIRECTOR SITTING FEES          </v>
          </cell>
          <cell r="D389">
            <v>75000</v>
          </cell>
          <cell r="E389">
            <v>1637.41</v>
          </cell>
        </row>
        <row r="390">
          <cell r="B390">
            <v>750300</v>
          </cell>
          <cell r="C390" t="str">
            <v xml:space="preserve"> MISC. OPERATING EXPENSES       </v>
          </cell>
          <cell r="D390">
            <v>-263500</v>
          </cell>
          <cell r="E390">
            <v>-5819.99</v>
          </cell>
        </row>
        <row r="391">
          <cell r="B391">
            <v>800000</v>
          </cell>
          <cell r="C391" t="str">
            <v xml:space="preserve"> INTEREST EXPENSE EXTERNAL PART </v>
          </cell>
          <cell r="D391">
            <v>53369344.57</v>
          </cell>
          <cell r="E391">
            <v>1166517.6200000001</v>
          </cell>
        </row>
        <row r="392">
          <cell r="B392">
            <v>803000</v>
          </cell>
          <cell r="C392" t="str">
            <v xml:space="preserve"> INTEREST EXP INTERNAL          </v>
          </cell>
          <cell r="D392">
            <v>14052918.52</v>
          </cell>
          <cell r="E392">
            <v>305395.98</v>
          </cell>
        </row>
        <row r="393">
          <cell r="B393">
            <v>805000</v>
          </cell>
          <cell r="C393" t="str">
            <v xml:space="preserve"> INTEREST INCOME EXTERNAL PART  </v>
          </cell>
          <cell r="D393">
            <v>-5346716.01</v>
          </cell>
          <cell r="E393">
            <v>-116976.72</v>
          </cell>
        </row>
        <row r="394">
          <cell r="B394">
            <v>805001</v>
          </cell>
          <cell r="C394" t="str">
            <v xml:space="preserve"> INTEREST INCOME ON INVESTEMENT </v>
          </cell>
          <cell r="D394">
            <v>-3454</v>
          </cell>
          <cell r="E394">
            <v>-76.260000000000005</v>
          </cell>
        </row>
        <row r="395">
          <cell r="B395">
            <v>810200</v>
          </cell>
          <cell r="C395" t="str">
            <v xml:space="preserve"> FOREIGN EXCHANGE (GAIN)/LOSS   </v>
          </cell>
          <cell r="D395">
            <v>468908.59</v>
          </cell>
          <cell r="E395">
            <v>8819.18</v>
          </cell>
        </row>
        <row r="396">
          <cell r="B396">
            <v>810201</v>
          </cell>
          <cell r="C396" t="str">
            <v xml:space="preserve"> ROUNDING DIFFERENCES (PAR)     </v>
          </cell>
          <cell r="D396">
            <v>4300.3900000000003</v>
          </cell>
          <cell r="E396">
            <v>92</v>
          </cell>
        </row>
        <row r="397">
          <cell r="B397">
            <v>810202</v>
          </cell>
          <cell r="C397" t="str">
            <v xml:space="preserve"> A/P REALISED GAIN OR LOSS      </v>
          </cell>
          <cell r="D397">
            <v>-27446781.75</v>
          </cell>
          <cell r="E397">
            <v>3625.18</v>
          </cell>
        </row>
        <row r="398">
          <cell r="B398">
            <v>810204</v>
          </cell>
          <cell r="C398" t="str">
            <v xml:space="preserve"> A/R REALISED GAIN              </v>
          </cell>
          <cell r="D398">
            <v>-686413.32</v>
          </cell>
          <cell r="E398">
            <v>-4.1399999999999997</v>
          </cell>
        </row>
        <row r="399">
          <cell r="B399">
            <v>810205</v>
          </cell>
          <cell r="C399" t="str">
            <v xml:space="preserve"> A/R REALISED LOSS              </v>
          </cell>
          <cell r="D399">
            <v>41223691.369999997</v>
          </cell>
          <cell r="E399">
            <v>0</v>
          </cell>
        </row>
        <row r="400">
          <cell r="B400">
            <v>810206</v>
          </cell>
          <cell r="C400" t="str">
            <v xml:space="preserve"> A/P UNREALISED GAIN OR LOSS    </v>
          </cell>
          <cell r="E400">
            <v>0</v>
          </cell>
        </row>
        <row r="401">
          <cell r="B401">
            <v>810210</v>
          </cell>
          <cell r="C401" t="str">
            <v xml:space="preserve"> PAYMENT DIFFERENCES            </v>
          </cell>
          <cell r="D401">
            <v>3.13</v>
          </cell>
          <cell r="E401">
            <v>0.06</v>
          </cell>
        </row>
        <row r="402">
          <cell r="B402">
            <v>810212</v>
          </cell>
          <cell r="C402" t="str">
            <v xml:space="preserve"> CASH DISCOUNTS - CUSTOMERS     </v>
          </cell>
          <cell r="D402">
            <v>19202</v>
          </cell>
          <cell r="E402">
            <v>417.01</v>
          </cell>
        </row>
        <row r="403">
          <cell r="B403">
            <v>810225</v>
          </cell>
          <cell r="C403" t="str">
            <v xml:space="preserve"> ROUNDING DIFF.ACCOUNT          </v>
          </cell>
          <cell r="D403">
            <v>20.89</v>
          </cell>
          <cell r="E403">
            <v>-299.14</v>
          </cell>
        </row>
        <row r="404">
          <cell r="B404">
            <v>810400</v>
          </cell>
          <cell r="C404" t="str">
            <v xml:space="preserve"> FOREIGN EXC. GAIN/LOSS INTERCO </v>
          </cell>
          <cell r="D404">
            <v>32480</v>
          </cell>
          <cell r="E404">
            <v>716.6</v>
          </cell>
        </row>
        <row r="405">
          <cell r="B405">
            <v>810401</v>
          </cell>
          <cell r="C405" t="str">
            <v xml:space="preserve"> CUMULATIVE TRNSLN ADJUS        </v>
          </cell>
          <cell r="D405">
            <v>-41771159.299999997</v>
          </cell>
          <cell r="E405">
            <v>202566.96</v>
          </cell>
        </row>
        <row r="406">
          <cell r="B406">
            <v>820000</v>
          </cell>
          <cell r="C406" t="str">
            <v xml:space="preserve"> (GAIN)/ LOSS ON SALE-FIX ASSET </v>
          </cell>
          <cell r="D406">
            <v>-6047.19</v>
          </cell>
          <cell r="E406">
            <v>-610</v>
          </cell>
        </row>
        <row r="407">
          <cell r="B407">
            <v>826000</v>
          </cell>
          <cell r="C407" t="str">
            <v xml:space="preserve"> OTHER (INCOME)/ EXPENSE        </v>
          </cell>
          <cell r="D407">
            <v>-716102.83</v>
          </cell>
          <cell r="E407">
            <v>-15652.31</v>
          </cell>
        </row>
        <row r="408">
          <cell r="B408">
            <v>900000</v>
          </cell>
          <cell r="C408" t="str">
            <v xml:space="preserve"> INCOME TAXES                   </v>
          </cell>
          <cell r="D408">
            <v>38878323</v>
          </cell>
          <cell r="E408">
            <v>858715.03</v>
          </cell>
        </row>
        <row r="409">
          <cell r="B409">
            <v>999530</v>
          </cell>
          <cell r="C409" t="str">
            <v xml:space="preserve"> PRODUCTION CLEARING BAAN       </v>
          </cell>
          <cell r="D409">
            <v>0</v>
          </cell>
          <cell r="E409">
            <v>0</v>
          </cell>
        </row>
        <row r="410">
          <cell r="B410">
            <v>999600</v>
          </cell>
          <cell r="C410" t="str">
            <v xml:space="preserve"> AP Migration Clearing Account  </v>
          </cell>
          <cell r="D410">
            <v>-6400</v>
          </cell>
          <cell r="E410">
            <v>-141.35</v>
          </cell>
        </row>
        <row r="411">
          <cell r="B411">
            <v>999610</v>
          </cell>
          <cell r="C411" t="str">
            <v xml:space="preserve"> AR Migration Clearing Account  </v>
          </cell>
          <cell r="D411">
            <v>3433</v>
          </cell>
          <cell r="E411">
            <v>75.819999999999993</v>
          </cell>
        </row>
        <row r="412">
          <cell r="B412">
            <v>999620</v>
          </cell>
          <cell r="C412" t="str">
            <v xml:space="preserve"> AP Clearing GRNI Account       </v>
          </cell>
          <cell r="D412">
            <v>0</v>
          </cell>
          <cell r="E412">
            <v>0</v>
          </cell>
        </row>
        <row r="413">
          <cell r="B413">
            <v>999630</v>
          </cell>
          <cell r="C413" t="str">
            <v xml:space="preserve"> INVENTORY MIGRATION CELARING   </v>
          </cell>
          <cell r="D413">
            <v>0</v>
          </cell>
          <cell r="E413">
            <v>0</v>
          </cell>
        </row>
        <row r="414">
          <cell r="B414">
            <v>999635</v>
          </cell>
          <cell r="C414" t="str">
            <v xml:space="preserve"> INVENTORY REVAL BAAN GO LIVE   </v>
          </cell>
          <cell r="D414">
            <v>0</v>
          </cell>
          <cell r="E414">
            <v>0</v>
          </cell>
        </row>
        <row r="415">
          <cell r="B415">
            <v>999640</v>
          </cell>
          <cell r="C415" t="str">
            <v xml:space="preserve"> OPENING GL MIGRATION           </v>
          </cell>
          <cell r="D415">
            <v>0</v>
          </cell>
          <cell r="E415">
            <v>0</v>
          </cell>
        </row>
        <row r="416">
          <cell r="B416">
            <v>999650</v>
          </cell>
          <cell r="C416" t="str">
            <v xml:space="preserve"> PURCHASE CORRECTION ACCOUNT    </v>
          </cell>
          <cell r="D416">
            <v>0</v>
          </cell>
          <cell r="E416">
            <v>0</v>
          </cell>
        </row>
        <row r="417">
          <cell r="B417" t="str">
            <v/>
          </cell>
          <cell r="C417" t="str">
            <v xml:space="preserve">       Total                    </v>
          </cell>
          <cell r="D417">
            <v>2.2873282432556152E-6</v>
          </cell>
          <cell r="E417">
            <v>-5.0263480488865753E-8</v>
          </cell>
        </row>
        <row r="418">
          <cell r="B418" t="str">
            <v/>
          </cell>
        </row>
      </sheetData>
      <sheetData sheetId="3"/>
      <sheetData sheetId="4"/>
      <sheetData sheetId="5"/>
      <sheetData sheetId="6" refreshError="1"/>
      <sheetData sheetId="7" refreshError="1"/>
      <sheetData sheetId="8"/>
      <sheetData sheetId="9">
        <row r="1">
          <cell r="B1" t="str">
            <v>Ledger Acc.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>
        <row r="1">
          <cell r="B1" t="str">
            <v>Ledger Acc.</v>
          </cell>
        </row>
      </sheetData>
      <sheetData sheetId="22"/>
      <sheetData sheetId="23"/>
      <sheetData sheetId="24"/>
      <sheetData sheetId="25"/>
      <sheetData sheetId="26">
        <row r="1">
          <cell r="B1" t="str">
            <v>Ledger Acc.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1">
          <cell r="B1" t="str">
            <v>Ledger Acc.</v>
          </cell>
        </row>
      </sheetData>
      <sheetData sheetId="34"/>
      <sheetData sheetId="35"/>
      <sheetData sheetId="36"/>
      <sheetData sheetId="37"/>
      <sheetData sheetId="38"/>
      <sheetData sheetId="39"/>
      <sheetData sheetId="40">
        <row r="1">
          <cell r="B1" t="str">
            <v>Ledger Acc.</v>
          </cell>
        </row>
      </sheetData>
      <sheetData sheetId="41"/>
      <sheetData sheetId="42"/>
      <sheetData sheetId="43"/>
      <sheetData sheetId="44"/>
      <sheetData sheetId="45"/>
      <sheetData sheetId="46"/>
      <sheetData sheetId="47">
        <row r="1">
          <cell r="B1" t="str">
            <v>Ledger Acc.</v>
          </cell>
        </row>
      </sheetData>
      <sheetData sheetId="48"/>
      <sheetData sheetId="49"/>
      <sheetData sheetId="50"/>
      <sheetData sheetId="51"/>
      <sheetData sheetId="52"/>
      <sheetData sheetId="53"/>
      <sheetData sheetId="54">
        <row r="1">
          <cell r="B1" t="str">
            <v>Ledger Acc.</v>
          </cell>
        </row>
      </sheetData>
      <sheetData sheetId="55"/>
      <sheetData sheetId="56"/>
      <sheetData sheetId="57"/>
      <sheetData sheetId="58"/>
      <sheetData sheetId="59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rol"/>
      <sheetName val="DataTemplate"/>
      <sheetName val="MasterFinancials"/>
      <sheetName val="Earnings"/>
      <sheetName val="Balance"/>
      <sheetName val="Valuation"/>
      <sheetName val="LinkTable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Number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  <cell r="CC1">
            <v>81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L1">
            <v>90</v>
          </cell>
          <cell r="CM1">
            <v>91</v>
          </cell>
          <cell r="CN1">
            <v>92</v>
          </cell>
          <cell r="CO1">
            <v>93</v>
          </cell>
          <cell r="CP1">
            <v>94</v>
          </cell>
          <cell r="CQ1">
            <v>95</v>
          </cell>
          <cell r="CR1">
            <v>96</v>
          </cell>
          <cell r="CS1">
            <v>97</v>
          </cell>
          <cell r="CT1">
            <v>98</v>
          </cell>
          <cell r="CU1">
            <v>99</v>
          </cell>
          <cell r="CV1">
            <v>100</v>
          </cell>
          <cell r="CW1">
            <v>101</v>
          </cell>
          <cell r="CX1">
            <v>102</v>
          </cell>
          <cell r="CY1">
            <v>103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  <cell r="DE1">
            <v>109</v>
          </cell>
          <cell r="DF1">
            <v>110</v>
          </cell>
          <cell r="DG1">
            <v>111</v>
          </cell>
          <cell r="DH1">
            <v>112</v>
          </cell>
          <cell r="DI1">
            <v>113</v>
          </cell>
          <cell r="DJ1">
            <v>114</v>
          </cell>
          <cell r="DK1">
            <v>115</v>
          </cell>
          <cell r="DL1">
            <v>116</v>
          </cell>
          <cell r="DM1">
            <v>117</v>
          </cell>
          <cell r="DN1">
            <v>118</v>
          </cell>
          <cell r="DO1">
            <v>119</v>
          </cell>
          <cell r="DP1">
            <v>120</v>
          </cell>
          <cell r="DQ1">
            <v>121</v>
          </cell>
          <cell r="DR1">
            <v>122</v>
          </cell>
          <cell r="DS1">
            <v>123</v>
          </cell>
          <cell r="DT1">
            <v>124</v>
          </cell>
          <cell r="DU1">
            <v>125</v>
          </cell>
          <cell r="DV1">
            <v>126</v>
          </cell>
          <cell r="DW1">
            <v>127</v>
          </cell>
          <cell r="DX1">
            <v>128</v>
          </cell>
          <cell r="DY1">
            <v>129</v>
          </cell>
          <cell r="DZ1">
            <v>130</v>
          </cell>
          <cell r="EA1">
            <v>131</v>
          </cell>
          <cell r="EB1">
            <v>132</v>
          </cell>
          <cell r="EC1">
            <v>133</v>
          </cell>
          <cell r="ED1">
            <v>134</v>
          </cell>
          <cell r="EE1">
            <v>135</v>
          </cell>
          <cell r="EF1">
            <v>136</v>
          </cell>
          <cell r="EG1">
            <v>137</v>
          </cell>
          <cell r="EH1">
            <v>138</v>
          </cell>
          <cell r="EI1">
            <v>139</v>
          </cell>
          <cell r="EJ1">
            <v>140</v>
          </cell>
          <cell r="EK1">
            <v>141</v>
          </cell>
          <cell r="EL1">
            <v>142</v>
          </cell>
          <cell r="EM1">
            <v>143</v>
          </cell>
          <cell r="EN1">
            <v>144</v>
          </cell>
          <cell r="EO1">
            <v>145</v>
          </cell>
          <cell r="EP1">
            <v>146</v>
          </cell>
          <cell r="EQ1">
            <v>147</v>
          </cell>
          <cell r="ER1">
            <v>148</v>
          </cell>
          <cell r="ES1">
            <v>149</v>
          </cell>
          <cell r="ET1">
            <v>150</v>
          </cell>
          <cell r="EU1">
            <v>151</v>
          </cell>
          <cell r="EV1">
            <v>152</v>
          </cell>
          <cell r="EW1">
            <v>153</v>
          </cell>
          <cell r="EX1">
            <v>154</v>
          </cell>
          <cell r="EY1">
            <v>155</v>
          </cell>
          <cell r="EZ1">
            <v>156</v>
          </cell>
          <cell r="FA1">
            <v>157</v>
          </cell>
          <cell r="FB1">
            <v>158</v>
          </cell>
          <cell r="FC1">
            <v>159</v>
          </cell>
          <cell r="FD1">
            <v>160</v>
          </cell>
          <cell r="FE1">
            <v>161</v>
          </cell>
          <cell r="FF1">
            <v>162</v>
          </cell>
          <cell r="FG1">
            <v>163</v>
          </cell>
          <cell r="FH1">
            <v>164</v>
          </cell>
          <cell r="FI1">
            <v>165</v>
          </cell>
          <cell r="FJ1">
            <v>166</v>
          </cell>
          <cell r="FK1">
            <v>167</v>
          </cell>
          <cell r="FL1">
            <v>168</v>
          </cell>
          <cell r="FM1">
            <v>169</v>
          </cell>
          <cell r="FN1">
            <v>170</v>
          </cell>
          <cell r="FO1">
            <v>171</v>
          </cell>
          <cell r="FP1">
            <v>172</v>
          </cell>
          <cell r="FQ1">
            <v>173</v>
          </cell>
          <cell r="FR1">
            <v>174</v>
          </cell>
          <cell r="FS1">
            <v>175</v>
          </cell>
          <cell r="FT1">
            <v>176</v>
          </cell>
          <cell r="FU1">
            <v>177</v>
          </cell>
          <cell r="FV1">
            <v>178</v>
          </cell>
          <cell r="FW1">
            <v>179</v>
          </cell>
          <cell r="FX1">
            <v>180</v>
          </cell>
          <cell r="FY1">
            <v>181</v>
          </cell>
          <cell r="FZ1">
            <v>182</v>
          </cell>
          <cell r="GA1">
            <v>183</v>
          </cell>
          <cell r="GB1">
            <v>184</v>
          </cell>
          <cell r="GC1">
            <v>185</v>
          </cell>
          <cell r="GD1">
            <v>186</v>
          </cell>
          <cell r="GE1">
            <v>187</v>
          </cell>
          <cell r="GF1">
            <v>188</v>
          </cell>
          <cell r="GG1">
            <v>189</v>
          </cell>
          <cell r="GH1">
            <v>190</v>
          </cell>
          <cell r="GI1">
            <v>191</v>
          </cell>
          <cell r="GJ1">
            <v>192</v>
          </cell>
          <cell r="GK1">
            <v>193</v>
          </cell>
          <cell r="GL1">
            <v>194</v>
          </cell>
          <cell r="GM1">
            <v>195</v>
          </cell>
          <cell r="GN1">
            <v>196</v>
          </cell>
          <cell r="GO1">
            <v>197</v>
          </cell>
          <cell r="GP1">
            <v>198</v>
          </cell>
          <cell r="GQ1">
            <v>199</v>
          </cell>
          <cell r="GR1">
            <v>200</v>
          </cell>
          <cell r="GS1">
            <v>201</v>
          </cell>
          <cell r="GT1">
            <v>202</v>
          </cell>
          <cell r="GU1">
            <v>203</v>
          </cell>
          <cell r="GV1">
            <v>204</v>
          </cell>
          <cell r="GW1">
            <v>205</v>
          </cell>
          <cell r="GX1">
            <v>206</v>
          </cell>
          <cell r="GY1">
            <v>207</v>
          </cell>
          <cell r="GZ1">
            <v>208</v>
          </cell>
          <cell r="HA1">
            <v>209</v>
          </cell>
          <cell r="HB1">
            <v>210</v>
          </cell>
          <cell r="HC1">
            <v>211</v>
          </cell>
        </row>
        <row r="2">
          <cell r="B2" t="str">
            <v>Quarter</v>
          </cell>
          <cell r="C2">
            <v>1</v>
          </cell>
          <cell r="D2">
            <v>1</v>
          </cell>
          <cell r="E2">
            <v>2</v>
          </cell>
          <cell r="F2">
            <v>2</v>
          </cell>
          <cell r="G2">
            <v>3</v>
          </cell>
          <cell r="H2">
            <v>3</v>
          </cell>
          <cell r="I2">
            <v>4</v>
          </cell>
          <cell r="J2">
            <v>4</v>
          </cell>
          <cell r="M2">
            <v>1</v>
          </cell>
          <cell r="N2">
            <v>1</v>
          </cell>
          <cell r="O2">
            <v>2</v>
          </cell>
          <cell r="P2">
            <v>2</v>
          </cell>
          <cell r="Q2">
            <v>3</v>
          </cell>
          <cell r="R2">
            <v>3</v>
          </cell>
          <cell r="S2">
            <v>4</v>
          </cell>
          <cell r="T2">
            <v>4</v>
          </cell>
          <cell r="W2">
            <v>1</v>
          </cell>
          <cell r="X2">
            <v>1</v>
          </cell>
          <cell r="Y2">
            <v>2</v>
          </cell>
          <cell r="Z2">
            <v>2</v>
          </cell>
          <cell r="AA2">
            <v>3</v>
          </cell>
          <cell r="AB2">
            <v>3</v>
          </cell>
          <cell r="AC2">
            <v>4</v>
          </cell>
          <cell r="AD2">
            <v>4</v>
          </cell>
          <cell r="AG2">
            <v>1</v>
          </cell>
          <cell r="AH2">
            <v>1</v>
          </cell>
          <cell r="AI2">
            <v>2</v>
          </cell>
          <cell r="AJ2">
            <v>2</v>
          </cell>
          <cell r="AK2">
            <v>3</v>
          </cell>
          <cell r="AL2">
            <v>3</v>
          </cell>
          <cell r="AM2">
            <v>4</v>
          </cell>
          <cell r="AN2">
            <v>4</v>
          </cell>
          <cell r="AQ2">
            <v>1</v>
          </cell>
          <cell r="AR2">
            <v>1</v>
          </cell>
          <cell r="AS2">
            <v>2</v>
          </cell>
          <cell r="AT2">
            <v>2</v>
          </cell>
          <cell r="AU2">
            <v>3</v>
          </cell>
          <cell r="AV2">
            <v>3</v>
          </cell>
          <cell r="AW2">
            <v>4</v>
          </cell>
          <cell r="AX2">
            <v>4</v>
          </cell>
          <cell r="BA2">
            <v>1</v>
          </cell>
          <cell r="BB2">
            <v>1</v>
          </cell>
          <cell r="BC2">
            <v>2</v>
          </cell>
          <cell r="BD2">
            <v>2</v>
          </cell>
          <cell r="BE2">
            <v>3</v>
          </cell>
          <cell r="BF2">
            <v>3</v>
          </cell>
          <cell r="BG2">
            <v>4</v>
          </cell>
          <cell r="BH2">
            <v>4</v>
          </cell>
          <cell r="BK2">
            <v>1</v>
          </cell>
          <cell r="BL2">
            <v>1</v>
          </cell>
          <cell r="BM2">
            <v>2</v>
          </cell>
          <cell r="BN2">
            <v>2</v>
          </cell>
          <cell r="BO2">
            <v>3</v>
          </cell>
          <cell r="BP2">
            <v>3</v>
          </cell>
          <cell r="BQ2">
            <v>4</v>
          </cell>
          <cell r="BR2">
            <v>4</v>
          </cell>
          <cell r="BU2">
            <v>1</v>
          </cell>
          <cell r="BV2">
            <v>1</v>
          </cell>
          <cell r="BW2">
            <v>2</v>
          </cell>
          <cell r="BX2">
            <v>2</v>
          </cell>
          <cell r="BY2">
            <v>3</v>
          </cell>
          <cell r="BZ2">
            <v>3</v>
          </cell>
          <cell r="CA2">
            <v>4</v>
          </cell>
          <cell r="CB2">
            <v>4</v>
          </cell>
          <cell r="CE2">
            <v>1</v>
          </cell>
          <cell r="CF2">
            <v>1</v>
          </cell>
          <cell r="CG2">
            <v>2</v>
          </cell>
          <cell r="CH2">
            <v>2</v>
          </cell>
          <cell r="CI2">
            <v>3</v>
          </cell>
          <cell r="CJ2">
            <v>3</v>
          </cell>
          <cell r="CK2">
            <v>4</v>
          </cell>
          <cell r="CL2">
            <v>4</v>
          </cell>
          <cell r="CO2">
            <v>1</v>
          </cell>
          <cell r="CP2">
            <v>1</v>
          </cell>
          <cell r="CQ2">
            <v>2</v>
          </cell>
          <cell r="CR2">
            <v>2</v>
          </cell>
          <cell r="CS2">
            <v>3</v>
          </cell>
          <cell r="CT2">
            <v>3</v>
          </cell>
          <cell r="CU2">
            <v>4</v>
          </cell>
          <cell r="CV2">
            <v>4</v>
          </cell>
          <cell r="CY2">
            <v>1</v>
          </cell>
          <cell r="CZ2">
            <v>1</v>
          </cell>
          <cell r="DA2">
            <v>2</v>
          </cell>
          <cell r="DB2">
            <v>2</v>
          </cell>
          <cell r="DC2">
            <v>3</v>
          </cell>
          <cell r="DD2">
            <v>3</v>
          </cell>
          <cell r="DE2">
            <v>4</v>
          </cell>
          <cell r="DF2">
            <v>4</v>
          </cell>
          <cell r="DI2">
            <v>1</v>
          </cell>
          <cell r="DJ2">
            <v>1</v>
          </cell>
          <cell r="DK2">
            <v>2</v>
          </cell>
          <cell r="DL2">
            <v>2</v>
          </cell>
          <cell r="DM2">
            <v>3</v>
          </cell>
          <cell r="DN2">
            <v>3</v>
          </cell>
          <cell r="DO2">
            <v>4</v>
          </cell>
          <cell r="DP2">
            <v>4</v>
          </cell>
          <cell r="DS2">
            <v>1</v>
          </cell>
          <cell r="DT2">
            <v>1</v>
          </cell>
          <cell r="DU2">
            <v>2</v>
          </cell>
          <cell r="DV2">
            <v>2</v>
          </cell>
          <cell r="DW2">
            <v>3</v>
          </cell>
          <cell r="DX2">
            <v>3</v>
          </cell>
          <cell r="DY2">
            <v>4</v>
          </cell>
          <cell r="DZ2">
            <v>4</v>
          </cell>
          <cell r="EC2">
            <v>1</v>
          </cell>
          <cell r="ED2">
            <v>1</v>
          </cell>
          <cell r="EE2">
            <v>2</v>
          </cell>
          <cell r="EF2">
            <v>2</v>
          </cell>
          <cell r="EG2">
            <v>3</v>
          </cell>
          <cell r="EH2">
            <v>3</v>
          </cell>
          <cell r="EI2">
            <v>4</v>
          </cell>
          <cell r="EJ2">
            <v>4</v>
          </cell>
          <cell r="EM2">
            <v>1</v>
          </cell>
          <cell r="EN2">
            <v>1</v>
          </cell>
          <cell r="EO2">
            <v>2</v>
          </cell>
          <cell r="EP2">
            <v>2</v>
          </cell>
          <cell r="EQ2">
            <v>3</v>
          </cell>
          <cell r="ER2">
            <v>3</v>
          </cell>
          <cell r="ES2">
            <v>4</v>
          </cell>
          <cell r="ET2">
            <v>4</v>
          </cell>
          <cell r="EW2">
            <v>1</v>
          </cell>
          <cell r="EX2">
            <v>1</v>
          </cell>
          <cell r="EY2">
            <v>2</v>
          </cell>
          <cell r="EZ2">
            <v>2</v>
          </cell>
          <cell r="FA2">
            <v>3</v>
          </cell>
          <cell r="FB2">
            <v>3</v>
          </cell>
          <cell r="FC2">
            <v>4</v>
          </cell>
          <cell r="FD2">
            <v>4</v>
          </cell>
          <cell r="FG2">
            <v>1</v>
          </cell>
          <cell r="FH2">
            <v>1</v>
          </cell>
          <cell r="FI2">
            <v>2</v>
          </cell>
          <cell r="FJ2">
            <v>2</v>
          </cell>
          <cell r="FK2">
            <v>3</v>
          </cell>
          <cell r="FL2">
            <v>3</v>
          </cell>
          <cell r="FM2">
            <v>4</v>
          </cell>
          <cell r="FN2">
            <v>4</v>
          </cell>
          <cell r="FQ2">
            <v>1</v>
          </cell>
          <cell r="FR2">
            <v>1</v>
          </cell>
          <cell r="FS2">
            <v>2</v>
          </cell>
          <cell r="FT2">
            <v>2</v>
          </cell>
          <cell r="FU2">
            <v>3</v>
          </cell>
          <cell r="FV2">
            <v>3</v>
          </cell>
          <cell r="FW2">
            <v>4</v>
          </cell>
          <cell r="FX2">
            <v>4</v>
          </cell>
          <cell r="GA2">
            <v>1</v>
          </cell>
          <cell r="GB2">
            <v>1</v>
          </cell>
          <cell r="GC2">
            <v>2</v>
          </cell>
          <cell r="GD2">
            <v>2</v>
          </cell>
          <cell r="GE2">
            <v>3</v>
          </cell>
          <cell r="GF2">
            <v>3</v>
          </cell>
          <cell r="GG2">
            <v>4</v>
          </cell>
          <cell r="GH2">
            <v>4</v>
          </cell>
          <cell r="GK2">
            <v>1</v>
          </cell>
          <cell r="GL2">
            <v>1</v>
          </cell>
          <cell r="GM2">
            <v>2</v>
          </cell>
          <cell r="GN2">
            <v>2</v>
          </cell>
          <cell r="GO2">
            <v>3</v>
          </cell>
          <cell r="GP2">
            <v>3</v>
          </cell>
          <cell r="GQ2">
            <v>4</v>
          </cell>
          <cell r="GR2">
            <v>4</v>
          </cell>
          <cell r="GU2">
            <v>1</v>
          </cell>
          <cell r="GV2">
            <v>1</v>
          </cell>
          <cell r="GW2">
            <v>2</v>
          </cell>
          <cell r="GX2">
            <v>2</v>
          </cell>
          <cell r="GY2">
            <v>3</v>
          </cell>
          <cell r="GZ2">
            <v>3</v>
          </cell>
          <cell r="HA2">
            <v>4</v>
          </cell>
          <cell r="HB2">
            <v>4</v>
          </cell>
        </row>
        <row r="3">
          <cell r="B3" t="str">
            <v>Month</v>
          </cell>
          <cell r="C3" t="str">
            <v>Mar</v>
          </cell>
          <cell r="D3" t="str">
            <v>Mar</v>
          </cell>
          <cell r="E3" t="str">
            <v>Jun</v>
          </cell>
          <cell r="F3" t="str">
            <v>Jun</v>
          </cell>
          <cell r="G3" t="str">
            <v>Sep</v>
          </cell>
          <cell r="H3" t="str">
            <v>Sep</v>
          </cell>
          <cell r="I3" t="str">
            <v>Dec</v>
          </cell>
          <cell r="J3" t="str">
            <v>Dec</v>
          </cell>
          <cell r="M3" t="str">
            <v>Mar</v>
          </cell>
          <cell r="N3" t="str">
            <v>Mar</v>
          </cell>
          <cell r="O3" t="str">
            <v>Jun</v>
          </cell>
          <cell r="P3" t="str">
            <v>Jun</v>
          </cell>
          <cell r="Q3" t="str">
            <v>Sep</v>
          </cell>
          <cell r="R3" t="str">
            <v>Sep</v>
          </cell>
          <cell r="S3" t="str">
            <v>Dec</v>
          </cell>
          <cell r="T3" t="str">
            <v>Dec</v>
          </cell>
          <cell r="U3">
            <v>0</v>
          </cell>
          <cell r="V3">
            <v>0</v>
          </cell>
          <cell r="W3" t="str">
            <v>Mar</v>
          </cell>
          <cell r="X3" t="str">
            <v>Mar</v>
          </cell>
          <cell r="Y3" t="str">
            <v>Jun</v>
          </cell>
          <cell r="Z3" t="str">
            <v>Jun</v>
          </cell>
          <cell r="AA3" t="str">
            <v>Sep</v>
          </cell>
          <cell r="AB3" t="str">
            <v>Sep</v>
          </cell>
          <cell r="AC3" t="str">
            <v>Dec</v>
          </cell>
          <cell r="AD3" t="str">
            <v>Dec</v>
          </cell>
          <cell r="AE3">
            <v>0</v>
          </cell>
          <cell r="AF3">
            <v>0</v>
          </cell>
          <cell r="AG3" t="str">
            <v>Mar</v>
          </cell>
          <cell r="AH3" t="str">
            <v>Mar</v>
          </cell>
          <cell r="AI3" t="str">
            <v>Jun</v>
          </cell>
          <cell r="AJ3" t="str">
            <v>Jun</v>
          </cell>
          <cell r="AK3" t="str">
            <v>Sep</v>
          </cell>
          <cell r="AL3" t="str">
            <v>Sep</v>
          </cell>
          <cell r="AM3" t="str">
            <v>Dec</v>
          </cell>
          <cell r="AN3" t="str">
            <v>Dec</v>
          </cell>
          <cell r="AO3">
            <v>0</v>
          </cell>
          <cell r="AP3">
            <v>0</v>
          </cell>
          <cell r="AQ3" t="str">
            <v>Mar</v>
          </cell>
          <cell r="AR3" t="str">
            <v>Mar</v>
          </cell>
          <cell r="AS3" t="str">
            <v>Jun</v>
          </cell>
          <cell r="AT3" t="str">
            <v>Jun</v>
          </cell>
          <cell r="AU3" t="str">
            <v>Sep</v>
          </cell>
          <cell r="AV3" t="str">
            <v>Sep</v>
          </cell>
          <cell r="AW3" t="str">
            <v>Dec</v>
          </cell>
          <cell r="AX3" t="str">
            <v>Dec</v>
          </cell>
          <cell r="AY3">
            <v>0</v>
          </cell>
          <cell r="AZ3">
            <v>0</v>
          </cell>
          <cell r="BA3" t="str">
            <v>Mar</v>
          </cell>
          <cell r="BB3" t="str">
            <v>Mar</v>
          </cell>
          <cell r="BC3" t="str">
            <v>Jun</v>
          </cell>
          <cell r="BD3" t="str">
            <v>Jun</v>
          </cell>
          <cell r="BE3" t="str">
            <v>Sep</v>
          </cell>
          <cell r="BF3" t="str">
            <v>Sep</v>
          </cell>
          <cell r="BG3" t="str">
            <v>Dec</v>
          </cell>
          <cell r="BH3" t="str">
            <v>Dec</v>
          </cell>
          <cell r="BI3">
            <v>0</v>
          </cell>
          <cell r="BJ3">
            <v>0</v>
          </cell>
          <cell r="BK3" t="str">
            <v>Mar</v>
          </cell>
          <cell r="BL3" t="str">
            <v>Mar</v>
          </cell>
          <cell r="BM3" t="str">
            <v>Jun</v>
          </cell>
          <cell r="BN3" t="str">
            <v>Jun</v>
          </cell>
          <cell r="BO3" t="str">
            <v>Sep</v>
          </cell>
          <cell r="BP3" t="str">
            <v>Sep</v>
          </cell>
          <cell r="BQ3" t="str">
            <v>Dec</v>
          </cell>
          <cell r="BR3" t="str">
            <v>Dec</v>
          </cell>
          <cell r="BS3">
            <v>0</v>
          </cell>
          <cell r="BT3">
            <v>0</v>
          </cell>
          <cell r="BU3" t="str">
            <v>Mar</v>
          </cell>
          <cell r="BV3" t="str">
            <v>Mar</v>
          </cell>
          <cell r="BW3" t="str">
            <v>Jun</v>
          </cell>
          <cell r="BX3" t="str">
            <v>Jun</v>
          </cell>
          <cell r="BY3" t="str">
            <v>Sep</v>
          </cell>
          <cell r="BZ3" t="str">
            <v>Sep</v>
          </cell>
          <cell r="CA3" t="str">
            <v>Dec</v>
          </cell>
          <cell r="CB3" t="str">
            <v>Dec</v>
          </cell>
          <cell r="CC3">
            <v>0</v>
          </cell>
          <cell r="CD3">
            <v>0</v>
          </cell>
          <cell r="CE3" t="str">
            <v>Mar</v>
          </cell>
          <cell r="CF3" t="str">
            <v>Mar</v>
          </cell>
          <cell r="CG3" t="str">
            <v>Jun</v>
          </cell>
          <cell r="CH3" t="str">
            <v>Jun</v>
          </cell>
          <cell r="CI3" t="str">
            <v>Sep</v>
          </cell>
          <cell r="CJ3" t="str">
            <v>Sep</v>
          </cell>
          <cell r="CK3" t="str">
            <v>Dec</v>
          </cell>
          <cell r="CL3" t="str">
            <v>Dec</v>
          </cell>
          <cell r="CM3">
            <v>0</v>
          </cell>
          <cell r="CN3">
            <v>0</v>
          </cell>
          <cell r="CO3" t="str">
            <v>Mar</v>
          </cell>
          <cell r="CP3" t="str">
            <v>Mar</v>
          </cell>
          <cell r="CQ3" t="str">
            <v>Jun</v>
          </cell>
          <cell r="CR3" t="str">
            <v>Jun</v>
          </cell>
          <cell r="CS3" t="str">
            <v>Sep</v>
          </cell>
          <cell r="CT3" t="str">
            <v>Sep</v>
          </cell>
          <cell r="CU3" t="str">
            <v>Dec</v>
          </cell>
          <cell r="CV3" t="str">
            <v>Dec</v>
          </cell>
          <cell r="CW3">
            <v>0</v>
          </cell>
          <cell r="CX3">
            <v>0</v>
          </cell>
          <cell r="CY3" t="str">
            <v>Mar</v>
          </cell>
          <cell r="CZ3" t="str">
            <v>Mar</v>
          </cell>
          <cell r="DA3" t="str">
            <v>Jun</v>
          </cell>
          <cell r="DB3" t="str">
            <v>Jun</v>
          </cell>
          <cell r="DC3" t="str">
            <v>Sep</v>
          </cell>
          <cell r="DD3" t="str">
            <v>Sep</v>
          </cell>
          <cell r="DE3" t="str">
            <v>Dec</v>
          </cell>
          <cell r="DF3" t="str">
            <v>Dec</v>
          </cell>
          <cell r="DG3">
            <v>0</v>
          </cell>
          <cell r="DH3">
            <v>0</v>
          </cell>
          <cell r="DI3" t="str">
            <v>Mar</v>
          </cell>
          <cell r="DJ3" t="str">
            <v>Mar</v>
          </cell>
          <cell r="DK3" t="str">
            <v>Jun</v>
          </cell>
          <cell r="DL3" t="str">
            <v>Jun</v>
          </cell>
          <cell r="DM3" t="str">
            <v>Sep</v>
          </cell>
          <cell r="DN3" t="str">
            <v>Sep</v>
          </cell>
          <cell r="DO3" t="str">
            <v>Dec</v>
          </cell>
          <cell r="DP3" t="str">
            <v>Dec</v>
          </cell>
          <cell r="DQ3">
            <v>0</v>
          </cell>
          <cell r="DR3">
            <v>0</v>
          </cell>
          <cell r="DS3" t="str">
            <v>Mar</v>
          </cell>
          <cell r="DT3" t="str">
            <v>Mar</v>
          </cell>
          <cell r="DU3" t="str">
            <v>Jun</v>
          </cell>
          <cell r="DV3" t="str">
            <v>Jun</v>
          </cell>
          <cell r="DW3" t="str">
            <v>Sep</v>
          </cell>
          <cell r="DX3" t="str">
            <v>Sep</v>
          </cell>
          <cell r="DY3" t="str">
            <v>Dec</v>
          </cell>
          <cell r="DZ3" t="str">
            <v>Dec</v>
          </cell>
          <cell r="EA3">
            <v>0</v>
          </cell>
          <cell r="EB3">
            <v>0</v>
          </cell>
          <cell r="EC3" t="str">
            <v>Mar</v>
          </cell>
          <cell r="ED3" t="str">
            <v>Mar</v>
          </cell>
          <cell r="EE3" t="str">
            <v>Jun</v>
          </cell>
          <cell r="EF3" t="str">
            <v>Jun</v>
          </cell>
          <cell r="EG3" t="str">
            <v>Sep</v>
          </cell>
          <cell r="EH3" t="str">
            <v>Sep</v>
          </cell>
          <cell r="EI3" t="str">
            <v>Dec</v>
          </cell>
          <cell r="EJ3" t="str">
            <v>Dec</v>
          </cell>
          <cell r="EK3">
            <v>0</v>
          </cell>
          <cell r="EL3">
            <v>0</v>
          </cell>
          <cell r="EM3" t="str">
            <v>Mar</v>
          </cell>
          <cell r="EN3" t="str">
            <v>Mar</v>
          </cell>
          <cell r="EO3" t="str">
            <v>Jun</v>
          </cell>
          <cell r="EP3" t="str">
            <v>Jun</v>
          </cell>
          <cell r="EQ3" t="str">
            <v>Sep</v>
          </cell>
          <cell r="ER3" t="str">
            <v>Sep</v>
          </cell>
          <cell r="ES3" t="str">
            <v>Dec</v>
          </cell>
          <cell r="ET3" t="str">
            <v>Dec</v>
          </cell>
          <cell r="EU3">
            <v>0</v>
          </cell>
          <cell r="EV3">
            <v>0</v>
          </cell>
          <cell r="EW3" t="str">
            <v>Mar</v>
          </cell>
          <cell r="EX3" t="str">
            <v>Mar</v>
          </cell>
          <cell r="EY3" t="str">
            <v>Jun</v>
          </cell>
          <cell r="EZ3" t="str">
            <v>Jun</v>
          </cell>
          <cell r="FA3" t="str">
            <v>Sep</v>
          </cell>
          <cell r="FB3" t="str">
            <v>Sep</v>
          </cell>
          <cell r="FC3" t="str">
            <v>Dec</v>
          </cell>
          <cell r="FD3" t="str">
            <v>Dec</v>
          </cell>
          <cell r="FE3">
            <v>0</v>
          </cell>
          <cell r="FF3">
            <v>0</v>
          </cell>
          <cell r="FG3" t="str">
            <v>Mar</v>
          </cell>
          <cell r="FH3" t="str">
            <v>Mar</v>
          </cell>
          <cell r="FI3" t="str">
            <v>Jun</v>
          </cell>
          <cell r="FJ3" t="str">
            <v>Jun</v>
          </cell>
          <cell r="FK3" t="str">
            <v>Sep</v>
          </cell>
          <cell r="FL3" t="str">
            <v>Sep</v>
          </cell>
          <cell r="FM3" t="str">
            <v>Dec</v>
          </cell>
          <cell r="FN3" t="str">
            <v>Dec</v>
          </cell>
          <cell r="FO3">
            <v>0</v>
          </cell>
          <cell r="FP3">
            <v>0</v>
          </cell>
          <cell r="FQ3" t="str">
            <v>Mar</v>
          </cell>
          <cell r="FR3" t="str">
            <v>Mar</v>
          </cell>
          <cell r="FS3" t="str">
            <v>Jun</v>
          </cell>
          <cell r="FT3" t="str">
            <v>Jun</v>
          </cell>
          <cell r="FU3" t="str">
            <v>Sep</v>
          </cell>
          <cell r="FV3" t="str">
            <v>Sep</v>
          </cell>
          <cell r="FW3" t="str">
            <v>Dec</v>
          </cell>
          <cell r="FX3" t="str">
            <v>Dec</v>
          </cell>
          <cell r="FY3">
            <v>0</v>
          </cell>
          <cell r="FZ3">
            <v>0</v>
          </cell>
          <cell r="GA3" t="str">
            <v>Mar</v>
          </cell>
          <cell r="GB3" t="str">
            <v>Mar</v>
          </cell>
          <cell r="GC3" t="str">
            <v>Jun</v>
          </cell>
          <cell r="GD3" t="str">
            <v>Jun</v>
          </cell>
          <cell r="GE3" t="str">
            <v>Sep</v>
          </cell>
          <cell r="GF3" t="str">
            <v>Sep</v>
          </cell>
          <cell r="GG3" t="str">
            <v>Dec</v>
          </cell>
          <cell r="GH3" t="str">
            <v>Dec</v>
          </cell>
          <cell r="GI3">
            <v>0</v>
          </cell>
          <cell r="GJ3">
            <v>0</v>
          </cell>
          <cell r="GK3" t="str">
            <v>Mar</v>
          </cell>
          <cell r="GL3" t="str">
            <v>Mar</v>
          </cell>
          <cell r="GM3" t="str">
            <v>Jun</v>
          </cell>
          <cell r="GN3" t="str">
            <v>Jun</v>
          </cell>
          <cell r="GO3" t="str">
            <v>Sep</v>
          </cell>
          <cell r="GP3" t="str">
            <v>Sep</v>
          </cell>
          <cell r="GQ3" t="str">
            <v>Dec</v>
          </cell>
          <cell r="GR3" t="str">
            <v>Dec</v>
          </cell>
          <cell r="GS3">
            <v>0</v>
          </cell>
          <cell r="GT3">
            <v>0</v>
          </cell>
          <cell r="GU3" t="str">
            <v>Mar</v>
          </cell>
          <cell r="GV3" t="str">
            <v>Mar</v>
          </cell>
          <cell r="GW3" t="str">
            <v>Jun</v>
          </cell>
          <cell r="GX3" t="str">
            <v>Jun</v>
          </cell>
          <cell r="GY3" t="str">
            <v>Sep</v>
          </cell>
          <cell r="GZ3" t="str">
            <v>Sep</v>
          </cell>
          <cell r="HA3" t="str">
            <v>Dec</v>
          </cell>
          <cell r="HB3" t="str">
            <v>Dec</v>
          </cell>
          <cell r="HC3">
            <v>0</v>
          </cell>
          <cell r="HD3">
            <v>0</v>
          </cell>
        </row>
        <row r="4">
          <cell r="B4" t="str">
            <v>Year</v>
          </cell>
          <cell r="C4">
            <v>1990</v>
          </cell>
          <cell r="D4">
            <v>1990</v>
          </cell>
          <cell r="E4">
            <v>1990</v>
          </cell>
          <cell r="F4">
            <v>1990</v>
          </cell>
          <cell r="G4">
            <v>1990</v>
          </cell>
          <cell r="H4">
            <v>1990</v>
          </cell>
          <cell r="I4">
            <v>1990</v>
          </cell>
          <cell r="J4">
            <v>1990</v>
          </cell>
          <cell r="K4">
            <v>1990</v>
          </cell>
          <cell r="L4">
            <v>1990</v>
          </cell>
          <cell r="M4">
            <v>1991</v>
          </cell>
          <cell r="N4">
            <v>1991</v>
          </cell>
          <cell r="O4">
            <v>1991</v>
          </cell>
          <cell r="P4">
            <v>1991</v>
          </cell>
          <cell r="Q4">
            <v>1991</v>
          </cell>
          <cell r="R4">
            <v>1991</v>
          </cell>
          <cell r="S4">
            <v>1991</v>
          </cell>
          <cell r="T4">
            <v>1991</v>
          </cell>
          <cell r="U4">
            <v>1991</v>
          </cell>
          <cell r="V4">
            <v>1991</v>
          </cell>
          <cell r="W4">
            <v>1992</v>
          </cell>
          <cell r="X4">
            <v>1992</v>
          </cell>
          <cell r="Y4">
            <v>1992</v>
          </cell>
          <cell r="Z4">
            <v>1992</v>
          </cell>
          <cell r="AA4">
            <v>1992</v>
          </cell>
          <cell r="AB4">
            <v>1992</v>
          </cell>
          <cell r="AC4">
            <v>1992</v>
          </cell>
          <cell r="AD4">
            <v>1992</v>
          </cell>
          <cell r="AE4">
            <v>1992</v>
          </cell>
          <cell r="AF4">
            <v>1992</v>
          </cell>
          <cell r="AG4">
            <v>1993</v>
          </cell>
          <cell r="AH4">
            <v>1993</v>
          </cell>
          <cell r="AI4">
            <v>1993</v>
          </cell>
          <cell r="AJ4">
            <v>1993</v>
          </cell>
          <cell r="AK4">
            <v>1993</v>
          </cell>
          <cell r="AL4">
            <v>1993</v>
          </cell>
          <cell r="AM4">
            <v>1993</v>
          </cell>
          <cell r="AN4">
            <v>1993</v>
          </cell>
          <cell r="AO4">
            <v>1993</v>
          </cell>
          <cell r="AP4">
            <v>1993</v>
          </cell>
          <cell r="AQ4">
            <v>1994</v>
          </cell>
          <cell r="AR4">
            <v>1994</v>
          </cell>
          <cell r="AS4">
            <v>1994</v>
          </cell>
          <cell r="AT4">
            <v>1994</v>
          </cell>
          <cell r="AU4">
            <v>1994</v>
          </cell>
          <cell r="AV4">
            <v>1994</v>
          </cell>
          <cell r="AW4">
            <v>1994</v>
          </cell>
          <cell r="AX4">
            <v>1994</v>
          </cell>
          <cell r="AY4">
            <v>1994</v>
          </cell>
          <cell r="AZ4">
            <v>1994</v>
          </cell>
          <cell r="BA4">
            <v>1995</v>
          </cell>
          <cell r="BB4">
            <v>1995</v>
          </cell>
          <cell r="BC4">
            <v>1995</v>
          </cell>
          <cell r="BD4">
            <v>1995</v>
          </cell>
          <cell r="BE4">
            <v>1995</v>
          </cell>
          <cell r="BF4">
            <v>1995</v>
          </cell>
          <cell r="BG4">
            <v>1995</v>
          </cell>
          <cell r="BH4">
            <v>1995</v>
          </cell>
          <cell r="BI4">
            <v>1995</v>
          </cell>
          <cell r="BJ4">
            <v>1995</v>
          </cell>
          <cell r="BK4">
            <v>1996</v>
          </cell>
          <cell r="BL4">
            <v>1996</v>
          </cell>
          <cell r="BM4">
            <v>1996</v>
          </cell>
          <cell r="BN4">
            <v>1996</v>
          </cell>
          <cell r="BO4">
            <v>1996</v>
          </cell>
          <cell r="BP4">
            <v>1996</v>
          </cell>
          <cell r="BQ4">
            <v>1996</v>
          </cell>
          <cell r="BR4">
            <v>1996</v>
          </cell>
          <cell r="BS4">
            <v>1996</v>
          </cell>
          <cell r="BT4">
            <v>1996</v>
          </cell>
          <cell r="BU4">
            <v>1997</v>
          </cell>
          <cell r="BV4">
            <v>1997</v>
          </cell>
          <cell r="BW4">
            <v>1997</v>
          </cell>
          <cell r="BX4">
            <v>1997</v>
          </cell>
          <cell r="BY4">
            <v>1997</v>
          </cell>
          <cell r="BZ4">
            <v>1997</v>
          </cell>
          <cell r="CA4">
            <v>1997</v>
          </cell>
          <cell r="CB4">
            <v>1997</v>
          </cell>
          <cell r="CC4">
            <v>1997</v>
          </cell>
          <cell r="CD4">
            <v>1997</v>
          </cell>
          <cell r="CE4">
            <v>1998</v>
          </cell>
          <cell r="CF4">
            <v>1998</v>
          </cell>
          <cell r="CG4">
            <v>1998</v>
          </cell>
          <cell r="CH4">
            <v>1998</v>
          </cell>
          <cell r="CI4">
            <v>1998</v>
          </cell>
          <cell r="CJ4">
            <v>1998</v>
          </cell>
          <cell r="CK4">
            <v>1998</v>
          </cell>
          <cell r="CL4">
            <v>1998</v>
          </cell>
          <cell r="CM4">
            <v>1998</v>
          </cell>
          <cell r="CN4">
            <v>1998</v>
          </cell>
          <cell r="CO4">
            <v>1999</v>
          </cell>
          <cell r="CP4">
            <v>1999</v>
          </cell>
          <cell r="CQ4">
            <v>1999</v>
          </cell>
          <cell r="CR4">
            <v>1999</v>
          </cell>
          <cell r="CS4">
            <v>1999</v>
          </cell>
          <cell r="CT4">
            <v>1999</v>
          </cell>
          <cell r="CU4">
            <v>1999</v>
          </cell>
          <cell r="CV4">
            <v>1999</v>
          </cell>
          <cell r="CW4">
            <v>1999</v>
          </cell>
          <cell r="CX4">
            <v>1999</v>
          </cell>
          <cell r="CY4">
            <v>2000</v>
          </cell>
          <cell r="CZ4">
            <v>2000</v>
          </cell>
          <cell r="DA4">
            <v>2000</v>
          </cell>
          <cell r="DB4">
            <v>2000</v>
          </cell>
          <cell r="DC4">
            <v>2000</v>
          </cell>
          <cell r="DD4">
            <v>2000</v>
          </cell>
          <cell r="DE4">
            <v>2000</v>
          </cell>
          <cell r="DF4">
            <v>2000</v>
          </cell>
          <cell r="DG4">
            <v>2000</v>
          </cell>
          <cell r="DH4">
            <v>2000</v>
          </cell>
          <cell r="DI4">
            <v>2001</v>
          </cell>
          <cell r="DJ4">
            <v>2001</v>
          </cell>
          <cell r="DK4">
            <v>2001</v>
          </cell>
          <cell r="DL4">
            <v>2001</v>
          </cell>
          <cell r="DM4">
            <v>2001</v>
          </cell>
          <cell r="DN4">
            <v>2001</v>
          </cell>
          <cell r="DO4">
            <v>2001</v>
          </cell>
          <cell r="DP4">
            <v>2001</v>
          </cell>
          <cell r="DQ4">
            <v>2001</v>
          </cell>
          <cell r="DR4">
            <v>2001</v>
          </cell>
          <cell r="DS4">
            <v>2002</v>
          </cell>
          <cell r="DT4">
            <v>2002</v>
          </cell>
          <cell r="DU4">
            <v>2002</v>
          </cell>
          <cell r="DV4">
            <v>2002</v>
          </cell>
          <cell r="DW4">
            <v>2002</v>
          </cell>
          <cell r="DX4">
            <v>2002</v>
          </cell>
          <cell r="DY4">
            <v>2002</v>
          </cell>
          <cell r="DZ4">
            <v>2002</v>
          </cell>
          <cell r="EA4">
            <v>2002</v>
          </cell>
          <cell r="EB4">
            <v>2002</v>
          </cell>
          <cell r="EC4">
            <v>2003</v>
          </cell>
          <cell r="ED4">
            <v>2003</v>
          </cell>
          <cell r="EE4">
            <v>2003</v>
          </cell>
          <cell r="EF4">
            <v>2003</v>
          </cell>
          <cell r="EG4">
            <v>2003</v>
          </cell>
          <cell r="EH4">
            <v>2003</v>
          </cell>
          <cell r="EI4">
            <v>2003</v>
          </cell>
          <cell r="EJ4">
            <v>2003</v>
          </cell>
          <cell r="EK4">
            <v>2003</v>
          </cell>
          <cell r="EL4">
            <v>2003</v>
          </cell>
          <cell r="EM4">
            <v>2004</v>
          </cell>
          <cell r="EN4">
            <v>2004</v>
          </cell>
          <cell r="EO4">
            <v>2004</v>
          </cell>
          <cell r="EP4">
            <v>2004</v>
          </cell>
          <cell r="EQ4">
            <v>2004</v>
          </cell>
          <cell r="ER4">
            <v>2004</v>
          </cell>
          <cell r="ES4">
            <v>2004</v>
          </cell>
          <cell r="ET4">
            <v>2004</v>
          </cell>
          <cell r="EU4">
            <v>2004</v>
          </cell>
          <cell r="EV4">
            <v>2004</v>
          </cell>
          <cell r="EW4">
            <v>2005</v>
          </cell>
          <cell r="EX4">
            <v>2005</v>
          </cell>
          <cell r="EY4">
            <v>2005</v>
          </cell>
          <cell r="EZ4">
            <v>2005</v>
          </cell>
          <cell r="FA4">
            <v>2005</v>
          </cell>
          <cell r="FB4">
            <v>2005</v>
          </cell>
          <cell r="FC4">
            <v>2005</v>
          </cell>
          <cell r="FD4">
            <v>2005</v>
          </cell>
          <cell r="FE4">
            <v>2005</v>
          </cell>
          <cell r="FF4">
            <v>2005</v>
          </cell>
          <cell r="FG4">
            <v>2006</v>
          </cell>
          <cell r="FH4">
            <v>2006</v>
          </cell>
          <cell r="FI4">
            <v>2006</v>
          </cell>
          <cell r="FJ4">
            <v>2006</v>
          </cell>
          <cell r="FK4">
            <v>2006</v>
          </cell>
          <cell r="FL4">
            <v>2006</v>
          </cell>
          <cell r="FM4">
            <v>2006</v>
          </cell>
          <cell r="FN4">
            <v>2006</v>
          </cell>
          <cell r="FO4">
            <v>2006</v>
          </cell>
          <cell r="FP4">
            <v>2006</v>
          </cell>
          <cell r="FQ4">
            <v>2007</v>
          </cell>
          <cell r="FR4">
            <v>2007</v>
          </cell>
          <cell r="FS4">
            <v>2007</v>
          </cell>
          <cell r="FT4">
            <v>2007</v>
          </cell>
          <cell r="FU4">
            <v>2007</v>
          </cell>
          <cell r="FV4">
            <v>2007</v>
          </cell>
          <cell r="FW4">
            <v>2007</v>
          </cell>
          <cell r="FX4">
            <v>2007</v>
          </cell>
          <cell r="FY4">
            <v>2007</v>
          </cell>
          <cell r="FZ4">
            <v>2007</v>
          </cell>
          <cell r="GA4">
            <v>2008</v>
          </cell>
          <cell r="GB4">
            <v>2008</v>
          </cell>
          <cell r="GC4">
            <v>2008</v>
          </cell>
          <cell r="GD4">
            <v>2008</v>
          </cell>
          <cell r="GE4">
            <v>2008</v>
          </cell>
          <cell r="GF4">
            <v>2008</v>
          </cell>
          <cell r="GG4">
            <v>2008</v>
          </cell>
          <cell r="GH4">
            <v>2008</v>
          </cell>
          <cell r="GI4">
            <v>2008</v>
          </cell>
          <cell r="GJ4">
            <v>2008</v>
          </cell>
          <cell r="GK4">
            <v>2009</v>
          </cell>
          <cell r="GL4">
            <v>2009</v>
          </cell>
          <cell r="GM4">
            <v>2009</v>
          </cell>
          <cell r="GN4">
            <v>2009</v>
          </cell>
          <cell r="GO4">
            <v>2009</v>
          </cell>
          <cell r="GP4">
            <v>2009</v>
          </cell>
          <cell r="GQ4">
            <v>2009</v>
          </cell>
          <cell r="GR4">
            <v>2009</v>
          </cell>
          <cell r="GS4">
            <v>2009</v>
          </cell>
          <cell r="GT4">
            <v>2009</v>
          </cell>
          <cell r="GU4">
            <v>2010</v>
          </cell>
          <cell r="GV4">
            <v>2010</v>
          </cell>
          <cell r="GW4">
            <v>2010</v>
          </cell>
          <cell r="GX4">
            <v>2010</v>
          </cell>
          <cell r="GY4">
            <v>2010</v>
          </cell>
          <cell r="GZ4">
            <v>2010</v>
          </cell>
          <cell r="HA4">
            <v>2010</v>
          </cell>
          <cell r="HB4">
            <v>2010</v>
          </cell>
          <cell r="HC4">
            <v>2010</v>
          </cell>
          <cell r="HD4">
            <v>2010</v>
          </cell>
        </row>
        <row r="5">
          <cell r="B5" t="str">
            <v>A/E</v>
          </cell>
          <cell r="C5" t="str">
            <v>A</v>
          </cell>
          <cell r="D5" t="str">
            <v>A</v>
          </cell>
          <cell r="E5" t="str">
            <v>A</v>
          </cell>
          <cell r="F5" t="str">
            <v>A</v>
          </cell>
          <cell r="G5" t="str">
            <v>A</v>
          </cell>
          <cell r="H5" t="str">
            <v>A</v>
          </cell>
          <cell r="I5" t="str">
            <v>A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A</v>
          </cell>
          <cell r="N5" t="str">
            <v>A</v>
          </cell>
          <cell r="O5" t="str">
            <v>A</v>
          </cell>
          <cell r="P5" t="str">
            <v>A</v>
          </cell>
          <cell r="Q5" t="str">
            <v>A</v>
          </cell>
          <cell r="R5" t="str">
            <v>A</v>
          </cell>
          <cell r="S5" t="str">
            <v>A</v>
          </cell>
          <cell r="T5" t="str">
            <v>A</v>
          </cell>
          <cell r="U5" t="str">
            <v>A</v>
          </cell>
          <cell r="V5" t="str">
            <v>A</v>
          </cell>
          <cell r="W5" t="str">
            <v>A</v>
          </cell>
          <cell r="X5" t="str">
            <v>A</v>
          </cell>
          <cell r="Y5" t="str">
            <v>A</v>
          </cell>
          <cell r="Z5" t="str">
            <v>A</v>
          </cell>
          <cell r="AA5" t="str">
            <v>A</v>
          </cell>
          <cell r="AB5" t="str">
            <v>A</v>
          </cell>
          <cell r="AC5" t="str">
            <v>A</v>
          </cell>
          <cell r="AD5" t="str">
            <v>A</v>
          </cell>
          <cell r="AE5" t="str">
            <v>A</v>
          </cell>
          <cell r="AF5" t="str">
            <v>A</v>
          </cell>
          <cell r="AG5" t="str">
            <v>A</v>
          </cell>
          <cell r="AH5" t="str">
            <v>A</v>
          </cell>
          <cell r="AI5" t="str">
            <v>A</v>
          </cell>
          <cell r="AJ5" t="str">
            <v>A</v>
          </cell>
          <cell r="AK5" t="str">
            <v>A</v>
          </cell>
          <cell r="AL5" t="str">
            <v>A</v>
          </cell>
          <cell r="AM5" t="str">
            <v>A</v>
          </cell>
          <cell r="AN5" t="str">
            <v>A</v>
          </cell>
          <cell r="AO5" t="str">
            <v>A</v>
          </cell>
          <cell r="AP5" t="str">
            <v>A</v>
          </cell>
          <cell r="AQ5" t="str">
            <v>A</v>
          </cell>
          <cell r="AR5" t="str">
            <v>A</v>
          </cell>
          <cell r="AS5" t="str">
            <v>A</v>
          </cell>
          <cell r="AT5" t="str">
            <v>A</v>
          </cell>
          <cell r="AU5" t="str">
            <v>A</v>
          </cell>
          <cell r="AV5" t="str">
            <v>A</v>
          </cell>
          <cell r="AW5" t="str">
            <v>A</v>
          </cell>
          <cell r="AX5" t="str">
            <v>A</v>
          </cell>
          <cell r="AY5" t="str">
            <v>A</v>
          </cell>
          <cell r="AZ5" t="str">
            <v>A</v>
          </cell>
          <cell r="BA5" t="str">
            <v>A</v>
          </cell>
          <cell r="BB5" t="str">
            <v>A</v>
          </cell>
          <cell r="BC5" t="str">
            <v>A</v>
          </cell>
          <cell r="BD5" t="str">
            <v>A</v>
          </cell>
          <cell r="BE5" t="str">
            <v>A</v>
          </cell>
          <cell r="BF5" t="str">
            <v>A</v>
          </cell>
          <cell r="BG5" t="str">
            <v>A</v>
          </cell>
          <cell r="BH5" t="str">
            <v>A</v>
          </cell>
          <cell r="BI5" t="str">
            <v>A</v>
          </cell>
          <cell r="BJ5" t="str">
            <v>A</v>
          </cell>
          <cell r="BK5" t="str">
            <v>A</v>
          </cell>
          <cell r="BL5" t="str">
            <v>A</v>
          </cell>
          <cell r="BM5" t="str">
            <v>A</v>
          </cell>
          <cell r="BN5" t="str">
            <v>A</v>
          </cell>
          <cell r="BO5" t="str">
            <v>A</v>
          </cell>
          <cell r="BP5" t="str">
            <v>A</v>
          </cell>
          <cell r="BQ5" t="str">
            <v>A</v>
          </cell>
          <cell r="BR5" t="str">
            <v>A</v>
          </cell>
          <cell r="BS5" t="str">
            <v>A</v>
          </cell>
          <cell r="BT5" t="str">
            <v>A</v>
          </cell>
          <cell r="BU5" t="str">
            <v>A</v>
          </cell>
          <cell r="BV5" t="str">
            <v>A</v>
          </cell>
          <cell r="BW5" t="str">
            <v>A</v>
          </cell>
          <cell r="BX5" t="str">
            <v>A</v>
          </cell>
          <cell r="BY5" t="str">
            <v>A</v>
          </cell>
          <cell r="BZ5" t="str">
            <v>A</v>
          </cell>
          <cell r="CA5" t="str">
            <v>A</v>
          </cell>
          <cell r="CB5" t="str">
            <v>A</v>
          </cell>
          <cell r="CC5" t="str">
            <v>A</v>
          </cell>
          <cell r="CD5" t="str">
            <v>A</v>
          </cell>
          <cell r="CE5" t="str">
            <v>A</v>
          </cell>
          <cell r="CF5" t="str">
            <v>A</v>
          </cell>
          <cell r="CG5" t="str">
            <v>A</v>
          </cell>
          <cell r="CH5" t="str">
            <v>A</v>
          </cell>
          <cell r="CI5" t="str">
            <v>A</v>
          </cell>
          <cell r="CJ5" t="str">
            <v>A</v>
          </cell>
          <cell r="CK5" t="str">
            <v>A</v>
          </cell>
          <cell r="CL5" t="str">
            <v>A</v>
          </cell>
          <cell r="CM5" t="str">
            <v>A</v>
          </cell>
          <cell r="CN5" t="str">
            <v>A</v>
          </cell>
          <cell r="CO5" t="str">
            <v>A</v>
          </cell>
          <cell r="CP5" t="str">
            <v>A</v>
          </cell>
          <cell r="CQ5" t="str">
            <v>A</v>
          </cell>
          <cell r="CR5" t="str">
            <v>A</v>
          </cell>
          <cell r="CS5" t="str">
            <v>A</v>
          </cell>
          <cell r="CT5" t="str">
            <v>A</v>
          </cell>
          <cell r="CU5" t="str">
            <v>A</v>
          </cell>
          <cell r="CV5" t="str">
            <v>A</v>
          </cell>
          <cell r="CW5" t="str">
            <v>A</v>
          </cell>
          <cell r="CX5" t="str">
            <v>A</v>
          </cell>
          <cell r="CY5" t="str">
            <v>A</v>
          </cell>
          <cell r="CZ5" t="str">
            <v>A</v>
          </cell>
          <cell r="DA5" t="str">
            <v>A</v>
          </cell>
          <cell r="DB5" t="str">
            <v>A</v>
          </cell>
          <cell r="DC5" t="str">
            <v>A</v>
          </cell>
          <cell r="DD5" t="str">
            <v>A</v>
          </cell>
          <cell r="DE5" t="str">
            <v>A</v>
          </cell>
          <cell r="DF5" t="str">
            <v>A</v>
          </cell>
          <cell r="DG5" t="str">
            <v>A</v>
          </cell>
          <cell r="DH5" t="str">
            <v>A</v>
          </cell>
          <cell r="DI5" t="str">
            <v>A</v>
          </cell>
          <cell r="DJ5" t="str">
            <v>A</v>
          </cell>
          <cell r="DK5" t="str">
            <v>E</v>
          </cell>
          <cell r="DL5" t="str">
            <v>E</v>
          </cell>
          <cell r="DM5" t="str">
            <v>E</v>
          </cell>
          <cell r="DN5" t="str">
            <v>E</v>
          </cell>
          <cell r="DO5" t="str">
            <v>E</v>
          </cell>
          <cell r="DP5" t="str">
            <v>E</v>
          </cell>
          <cell r="DQ5" t="str">
            <v>E</v>
          </cell>
          <cell r="DR5" t="str">
            <v>E</v>
          </cell>
          <cell r="DS5" t="str">
            <v>E</v>
          </cell>
          <cell r="DT5" t="str">
            <v>E</v>
          </cell>
          <cell r="DU5" t="str">
            <v>E</v>
          </cell>
          <cell r="DV5" t="str">
            <v>E</v>
          </cell>
          <cell r="DW5" t="str">
            <v>E</v>
          </cell>
          <cell r="DX5" t="str">
            <v>E</v>
          </cell>
          <cell r="DY5" t="str">
            <v>E</v>
          </cell>
          <cell r="DZ5" t="str">
            <v>E</v>
          </cell>
          <cell r="EA5" t="str">
            <v>E</v>
          </cell>
          <cell r="EB5" t="str">
            <v>E</v>
          </cell>
          <cell r="EC5" t="str">
            <v>E</v>
          </cell>
          <cell r="ED5" t="str">
            <v>E</v>
          </cell>
          <cell r="EE5" t="str">
            <v>E</v>
          </cell>
          <cell r="EF5" t="str">
            <v>E</v>
          </cell>
          <cell r="EG5" t="str">
            <v>E</v>
          </cell>
          <cell r="EH5" t="str">
            <v>E</v>
          </cell>
          <cell r="EI5" t="str">
            <v>E</v>
          </cell>
          <cell r="EJ5" t="str">
            <v>E</v>
          </cell>
          <cell r="EK5" t="str">
            <v>E</v>
          </cell>
          <cell r="EL5" t="str">
            <v>E</v>
          </cell>
          <cell r="EM5" t="str">
            <v>E</v>
          </cell>
          <cell r="EN5" t="str">
            <v>E</v>
          </cell>
          <cell r="EO5" t="str">
            <v>E</v>
          </cell>
          <cell r="EP5" t="str">
            <v>E</v>
          </cell>
          <cell r="EQ5" t="str">
            <v>E</v>
          </cell>
          <cell r="ER5" t="str">
            <v>E</v>
          </cell>
          <cell r="ES5" t="str">
            <v>E</v>
          </cell>
          <cell r="ET5" t="str">
            <v>E</v>
          </cell>
          <cell r="EU5" t="str">
            <v>E</v>
          </cell>
          <cell r="EV5" t="str">
            <v>E</v>
          </cell>
          <cell r="EW5" t="str">
            <v>E</v>
          </cell>
          <cell r="EX5" t="str">
            <v>E</v>
          </cell>
          <cell r="EY5" t="str">
            <v>E</v>
          </cell>
          <cell r="EZ5" t="str">
            <v>E</v>
          </cell>
          <cell r="FA5" t="str">
            <v>E</v>
          </cell>
          <cell r="FB5" t="str">
            <v>E</v>
          </cell>
          <cell r="FC5" t="str">
            <v>E</v>
          </cell>
          <cell r="FD5" t="str">
            <v>E</v>
          </cell>
          <cell r="FE5" t="str">
            <v>E</v>
          </cell>
          <cell r="FF5" t="str">
            <v>E</v>
          </cell>
          <cell r="FG5" t="str">
            <v>E</v>
          </cell>
          <cell r="FH5" t="str">
            <v>E</v>
          </cell>
          <cell r="FI5" t="str">
            <v>E</v>
          </cell>
          <cell r="FJ5" t="str">
            <v>E</v>
          </cell>
          <cell r="FK5" t="str">
            <v>E</v>
          </cell>
          <cell r="FL5" t="str">
            <v>E</v>
          </cell>
          <cell r="FM5" t="str">
            <v>E</v>
          </cell>
          <cell r="FN5" t="str">
            <v>E</v>
          </cell>
          <cell r="FO5" t="str">
            <v>E</v>
          </cell>
          <cell r="FP5" t="str">
            <v>E</v>
          </cell>
          <cell r="FQ5" t="str">
            <v>E</v>
          </cell>
          <cell r="FR5" t="str">
            <v>E</v>
          </cell>
          <cell r="FS5" t="str">
            <v>E</v>
          </cell>
          <cell r="FT5" t="str">
            <v>E</v>
          </cell>
          <cell r="FU5" t="str">
            <v>E</v>
          </cell>
          <cell r="FV5" t="str">
            <v>E</v>
          </cell>
          <cell r="FW5" t="str">
            <v>E</v>
          </cell>
          <cell r="FX5" t="str">
            <v>E</v>
          </cell>
          <cell r="FY5" t="str">
            <v>E</v>
          </cell>
          <cell r="FZ5" t="str">
            <v>E</v>
          </cell>
          <cell r="GA5" t="str">
            <v>E</v>
          </cell>
          <cell r="GB5" t="str">
            <v>E</v>
          </cell>
          <cell r="GC5" t="str">
            <v>E</v>
          </cell>
          <cell r="GD5" t="str">
            <v>E</v>
          </cell>
          <cell r="GE5" t="str">
            <v>E</v>
          </cell>
          <cell r="GF5" t="str">
            <v>E</v>
          </cell>
          <cell r="GG5" t="str">
            <v>E</v>
          </cell>
          <cell r="GH5" t="str">
            <v>E</v>
          </cell>
          <cell r="GI5" t="str">
            <v>E</v>
          </cell>
          <cell r="GJ5" t="str">
            <v>E</v>
          </cell>
          <cell r="GK5" t="str">
            <v>E</v>
          </cell>
          <cell r="GL5" t="str">
            <v>E</v>
          </cell>
          <cell r="GM5" t="str">
            <v>E</v>
          </cell>
          <cell r="GN5" t="str">
            <v>E</v>
          </cell>
          <cell r="GO5" t="str">
            <v>E</v>
          </cell>
          <cell r="GP5" t="str">
            <v>E</v>
          </cell>
          <cell r="GQ5" t="str">
            <v>E</v>
          </cell>
          <cell r="GR5" t="str">
            <v>E</v>
          </cell>
          <cell r="GS5" t="str">
            <v>E</v>
          </cell>
          <cell r="GT5" t="str">
            <v>E</v>
          </cell>
          <cell r="GU5" t="str">
            <v>E</v>
          </cell>
          <cell r="GV5" t="str">
            <v>E</v>
          </cell>
          <cell r="GW5" t="str">
            <v>E</v>
          </cell>
          <cell r="GX5" t="str">
            <v>E</v>
          </cell>
          <cell r="GY5" t="str">
            <v>E</v>
          </cell>
          <cell r="GZ5" t="str">
            <v>E</v>
          </cell>
          <cell r="HA5" t="str">
            <v>E</v>
          </cell>
          <cell r="HB5" t="str">
            <v>E</v>
          </cell>
          <cell r="HC5" t="str">
            <v>E</v>
          </cell>
          <cell r="HD5" t="str">
            <v>E</v>
          </cell>
        </row>
        <row r="6">
          <cell r="C6" t="str">
            <v>1Q90</v>
          </cell>
          <cell r="D6" t="str">
            <v>1Q90</v>
          </cell>
          <cell r="E6" t="str">
            <v>2Q90</v>
          </cell>
          <cell r="F6" t="str">
            <v>2Q90</v>
          </cell>
          <cell r="G6" t="str">
            <v>3Q90</v>
          </cell>
          <cell r="H6" t="str">
            <v>3Q90</v>
          </cell>
          <cell r="I6" t="str">
            <v>4Q90</v>
          </cell>
          <cell r="J6" t="str">
            <v>4Q90</v>
          </cell>
          <cell r="K6" t="str">
            <v>FY90</v>
          </cell>
          <cell r="L6" t="str">
            <v>FY90</v>
          </cell>
          <cell r="M6" t="str">
            <v>1Q91</v>
          </cell>
          <cell r="N6" t="str">
            <v>1Q91</v>
          </cell>
          <cell r="O6" t="str">
            <v>2Q91</v>
          </cell>
          <cell r="P6" t="str">
            <v>2Q91</v>
          </cell>
          <cell r="Q6" t="str">
            <v>3Q91</v>
          </cell>
          <cell r="R6" t="str">
            <v>3Q91</v>
          </cell>
          <cell r="S6" t="str">
            <v>4Q91</v>
          </cell>
          <cell r="T6" t="str">
            <v>4Q91</v>
          </cell>
          <cell r="U6" t="str">
            <v>FY91</v>
          </cell>
          <cell r="V6" t="str">
            <v>FY91</v>
          </cell>
          <cell r="W6" t="str">
            <v>1Q92</v>
          </cell>
          <cell r="X6" t="str">
            <v>1Q92</v>
          </cell>
          <cell r="Y6" t="str">
            <v>2Q92</v>
          </cell>
          <cell r="Z6" t="str">
            <v>2Q92</v>
          </cell>
          <cell r="AA6" t="str">
            <v>3Q92</v>
          </cell>
          <cell r="AB6" t="str">
            <v>3Q92</v>
          </cell>
          <cell r="AC6" t="str">
            <v>4Q92</v>
          </cell>
          <cell r="AD6" t="str">
            <v>4Q92</v>
          </cell>
          <cell r="AE6" t="str">
            <v>FY92</v>
          </cell>
          <cell r="AF6" t="str">
            <v>FY92</v>
          </cell>
          <cell r="AG6" t="str">
            <v>1Q93</v>
          </cell>
          <cell r="AH6" t="str">
            <v>1Q93</v>
          </cell>
          <cell r="AI6" t="str">
            <v>2Q93</v>
          </cell>
          <cell r="AJ6" t="str">
            <v>2Q93</v>
          </cell>
          <cell r="AK6" t="str">
            <v>3Q93</v>
          </cell>
          <cell r="AL6" t="str">
            <v>3Q93</v>
          </cell>
          <cell r="AM6" t="str">
            <v>4Q93</v>
          </cell>
          <cell r="AN6" t="str">
            <v>4Q93</v>
          </cell>
          <cell r="AO6" t="str">
            <v>FY93</v>
          </cell>
          <cell r="AP6" t="str">
            <v>FY93</v>
          </cell>
          <cell r="AQ6" t="str">
            <v>1Q94</v>
          </cell>
          <cell r="AR6" t="str">
            <v>1Q94</v>
          </cell>
          <cell r="AS6" t="str">
            <v>2Q94</v>
          </cell>
          <cell r="AT6" t="str">
            <v>2Q94</v>
          </cell>
          <cell r="AU6" t="str">
            <v>3Q94</v>
          </cell>
          <cell r="AV6" t="str">
            <v>3Q94</v>
          </cell>
          <cell r="AW6" t="str">
            <v>4Q94</v>
          </cell>
          <cell r="AX6" t="str">
            <v>4Q94</v>
          </cell>
          <cell r="AY6" t="str">
            <v>FY94</v>
          </cell>
          <cell r="AZ6" t="str">
            <v>FY94</v>
          </cell>
          <cell r="BA6" t="str">
            <v>1Q95</v>
          </cell>
          <cell r="BB6" t="str">
            <v>1Q95</v>
          </cell>
          <cell r="BC6" t="str">
            <v>2Q95</v>
          </cell>
          <cell r="BD6" t="str">
            <v>2Q95</v>
          </cell>
          <cell r="BE6" t="str">
            <v>3Q95</v>
          </cell>
          <cell r="BF6" t="str">
            <v>3Q95</v>
          </cell>
          <cell r="BG6" t="str">
            <v>4Q95</v>
          </cell>
          <cell r="BH6" t="str">
            <v>4Q95</v>
          </cell>
          <cell r="BI6" t="str">
            <v>FY95</v>
          </cell>
          <cell r="BJ6" t="str">
            <v>FY95</v>
          </cell>
          <cell r="BK6" t="str">
            <v>1Q96</v>
          </cell>
          <cell r="BL6" t="str">
            <v>1Q96</v>
          </cell>
          <cell r="BM6" t="str">
            <v>2Q96</v>
          </cell>
          <cell r="BN6" t="str">
            <v>2Q96</v>
          </cell>
          <cell r="BO6" t="str">
            <v>3Q96</v>
          </cell>
          <cell r="BP6" t="str">
            <v>3Q96</v>
          </cell>
          <cell r="BQ6" t="str">
            <v>4Q96</v>
          </cell>
          <cell r="BR6" t="str">
            <v>4Q96</v>
          </cell>
          <cell r="BS6" t="str">
            <v>FY96</v>
          </cell>
          <cell r="BT6" t="str">
            <v>FY96</v>
          </cell>
          <cell r="BU6" t="str">
            <v>1Q97</v>
          </cell>
          <cell r="BV6" t="str">
            <v>1Q97</v>
          </cell>
          <cell r="BW6" t="str">
            <v>2Q97</v>
          </cell>
          <cell r="BX6" t="str">
            <v>2Q97</v>
          </cell>
          <cell r="BY6" t="str">
            <v>3Q97</v>
          </cell>
          <cell r="BZ6" t="str">
            <v>3Q97</v>
          </cell>
          <cell r="CA6" t="str">
            <v>4Q97</v>
          </cell>
          <cell r="CB6" t="str">
            <v>4Q97</v>
          </cell>
          <cell r="CC6" t="str">
            <v>FY97</v>
          </cell>
          <cell r="CD6" t="str">
            <v>FY97</v>
          </cell>
          <cell r="CE6" t="str">
            <v>1Q98</v>
          </cell>
          <cell r="CF6" t="str">
            <v>1Q98</v>
          </cell>
          <cell r="CG6" t="str">
            <v>2Q98</v>
          </cell>
          <cell r="CH6" t="str">
            <v>2Q98</v>
          </cell>
          <cell r="CI6" t="str">
            <v>3Q98</v>
          </cell>
          <cell r="CJ6" t="str">
            <v>3Q98</v>
          </cell>
          <cell r="CK6" t="str">
            <v>4Q98</v>
          </cell>
          <cell r="CL6" t="str">
            <v>4Q98</v>
          </cell>
          <cell r="CM6" t="str">
            <v>FY98</v>
          </cell>
          <cell r="CN6" t="str">
            <v>FY98</v>
          </cell>
          <cell r="CO6" t="str">
            <v>1Q99</v>
          </cell>
          <cell r="CP6" t="str">
            <v>1Q99</v>
          </cell>
          <cell r="CQ6" t="str">
            <v>2Q99</v>
          </cell>
          <cell r="CR6" t="str">
            <v>2Q99</v>
          </cell>
          <cell r="CS6" t="str">
            <v>3Q99</v>
          </cell>
          <cell r="CT6" t="str">
            <v>3Q99</v>
          </cell>
          <cell r="CU6" t="str">
            <v>4Q99</v>
          </cell>
          <cell r="CV6" t="str">
            <v>4Q99</v>
          </cell>
          <cell r="CW6" t="str">
            <v>FY99</v>
          </cell>
          <cell r="CX6" t="str">
            <v>FY99</v>
          </cell>
          <cell r="CY6" t="str">
            <v>1Q00</v>
          </cell>
          <cell r="CZ6" t="str">
            <v>1Q00</v>
          </cell>
          <cell r="DA6" t="str">
            <v>2Q00</v>
          </cell>
          <cell r="DB6" t="str">
            <v>2Q00</v>
          </cell>
          <cell r="DC6" t="str">
            <v>3Q00</v>
          </cell>
          <cell r="DD6" t="str">
            <v>3Q00</v>
          </cell>
          <cell r="DE6" t="str">
            <v>4Q00</v>
          </cell>
          <cell r="DF6" t="str">
            <v>4Q00</v>
          </cell>
          <cell r="DG6" t="str">
            <v>FY00</v>
          </cell>
          <cell r="DH6" t="str">
            <v>FY00</v>
          </cell>
          <cell r="DI6" t="str">
            <v>1Q01</v>
          </cell>
          <cell r="DJ6" t="str">
            <v>1Q01</v>
          </cell>
          <cell r="DK6" t="str">
            <v>2Q01</v>
          </cell>
          <cell r="DL6" t="str">
            <v>2Q01</v>
          </cell>
          <cell r="DM6" t="str">
            <v>3Q01</v>
          </cell>
          <cell r="DN6" t="str">
            <v>3Q01</v>
          </cell>
          <cell r="DO6" t="str">
            <v>4Q01</v>
          </cell>
          <cell r="DP6" t="str">
            <v>4Q01</v>
          </cell>
          <cell r="DQ6" t="str">
            <v>FY01</v>
          </cell>
          <cell r="DR6" t="str">
            <v>FY01</v>
          </cell>
          <cell r="DS6" t="str">
            <v>1Q02</v>
          </cell>
          <cell r="DT6" t="str">
            <v>1Q02</v>
          </cell>
          <cell r="DU6" t="str">
            <v>2Q02</v>
          </cell>
          <cell r="DV6" t="str">
            <v>2Q02</v>
          </cell>
          <cell r="DW6" t="str">
            <v>3Q02</v>
          </cell>
          <cell r="DX6" t="str">
            <v>3Q02</v>
          </cell>
          <cell r="DY6" t="str">
            <v>4Q02</v>
          </cell>
          <cell r="DZ6" t="str">
            <v>4Q02</v>
          </cell>
          <cell r="EA6" t="str">
            <v>FY02</v>
          </cell>
          <cell r="EB6" t="str">
            <v>FY02</v>
          </cell>
          <cell r="EC6" t="str">
            <v>1Q03</v>
          </cell>
          <cell r="ED6" t="str">
            <v>1Q03</v>
          </cell>
          <cell r="EE6" t="str">
            <v>2Q03</v>
          </cell>
          <cell r="EF6" t="str">
            <v>2Q03</v>
          </cell>
          <cell r="EG6" t="str">
            <v>3Q03</v>
          </cell>
          <cell r="EH6" t="str">
            <v>3Q03</v>
          </cell>
          <cell r="EI6" t="str">
            <v>4Q03</v>
          </cell>
          <cell r="EJ6" t="str">
            <v>4Q03</v>
          </cell>
          <cell r="EK6" t="str">
            <v>FY03</v>
          </cell>
          <cell r="EL6" t="str">
            <v>FY03</v>
          </cell>
          <cell r="EM6" t="str">
            <v>1Q04</v>
          </cell>
          <cell r="EN6" t="str">
            <v>1Q04</v>
          </cell>
          <cell r="EO6" t="str">
            <v>2Q04</v>
          </cell>
          <cell r="EP6" t="str">
            <v>2Q04</v>
          </cell>
          <cell r="EQ6" t="str">
            <v>3Q04</v>
          </cell>
          <cell r="ER6" t="str">
            <v>3Q04</v>
          </cell>
          <cell r="ES6" t="str">
            <v>4Q04</v>
          </cell>
          <cell r="ET6" t="str">
            <v>4Q04</v>
          </cell>
          <cell r="EU6" t="str">
            <v>FY04</v>
          </cell>
          <cell r="EV6" t="str">
            <v>FY04</v>
          </cell>
          <cell r="EW6" t="str">
            <v>1Q05</v>
          </cell>
          <cell r="EX6" t="str">
            <v>1Q05</v>
          </cell>
          <cell r="EY6" t="str">
            <v>2Q05</v>
          </cell>
          <cell r="EZ6" t="str">
            <v>2Q05</v>
          </cell>
          <cell r="FA6" t="str">
            <v>3Q05</v>
          </cell>
          <cell r="FB6" t="str">
            <v>3Q05</v>
          </cell>
          <cell r="FC6" t="str">
            <v>4Q05</v>
          </cell>
          <cell r="FD6" t="str">
            <v>4Q05</v>
          </cell>
          <cell r="FE6" t="str">
            <v>FY05</v>
          </cell>
          <cell r="FF6" t="str">
            <v>FY05</v>
          </cell>
          <cell r="FG6" t="str">
            <v>1Q06</v>
          </cell>
          <cell r="FH6" t="str">
            <v>1Q06</v>
          </cell>
          <cell r="FI6" t="str">
            <v>2Q06</v>
          </cell>
          <cell r="FJ6" t="str">
            <v>2Q06</v>
          </cell>
          <cell r="FK6" t="str">
            <v>3Q06</v>
          </cell>
          <cell r="FL6" t="str">
            <v>3Q06</v>
          </cell>
          <cell r="FM6" t="str">
            <v>4Q06</v>
          </cell>
          <cell r="FN6" t="str">
            <v>4Q06</v>
          </cell>
          <cell r="FO6" t="str">
            <v>FY06</v>
          </cell>
          <cell r="FP6" t="str">
            <v>FY06</v>
          </cell>
          <cell r="FQ6" t="str">
            <v>1Q07</v>
          </cell>
          <cell r="FR6" t="str">
            <v>1Q07</v>
          </cell>
          <cell r="FS6" t="str">
            <v>2Q07</v>
          </cell>
          <cell r="FT6" t="str">
            <v>2Q07</v>
          </cell>
          <cell r="FU6" t="str">
            <v>3Q07</v>
          </cell>
          <cell r="FV6" t="str">
            <v>3Q07</v>
          </cell>
          <cell r="FW6" t="str">
            <v>4Q07</v>
          </cell>
          <cell r="FX6" t="str">
            <v>4Q07</v>
          </cell>
          <cell r="FY6" t="str">
            <v>FY07</v>
          </cell>
          <cell r="FZ6" t="str">
            <v>FY07</v>
          </cell>
          <cell r="GA6" t="str">
            <v>1Q08</v>
          </cell>
          <cell r="GB6" t="str">
            <v>1Q08</v>
          </cell>
          <cell r="GC6" t="str">
            <v>2Q08</v>
          </cell>
          <cell r="GD6" t="str">
            <v>2Q08</v>
          </cell>
          <cell r="GE6" t="str">
            <v>3Q08</v>
          </cell>
          <cell r="GF6" t="str">
            <v>3Q08</v>
          </cell>
          <cell r="GG6" t="str">
            <v>4Q08</v>
          </cell>
          <cell r="GH6" t="str">
            <v>4Q08</v>
          </cell>
          <cell r="GI6" t="str">
            <v>FY08</v>
          </cell>
          <cell r="GJ6" t="str">
            <v>FY08</v>
          </cell>
          <cell r="GK6" t="str">
            <v>1Q09</v>
          </cell>
          <cell r="GL6" t="str">
            <v>1Q09</v>
          </cell>
          <cell r="GM6" t="str">
            <v>2Q09</v>
          </cell>
          <cell r="GN6" t="str">
            <v>2Q09</v>
          </cell>
          <cell r="GO6" t="str">
            <v>3Q09</v>
          </cell>
          <cell r="GP6" t="str">
            <v>3Q09</v>
          </cell>
          <cell r="GQ6" t="str">
            <v>4Q09</v>
          </cell>
          <cell r="GR6" t="str">
            <v>4Q09</v>
          </cell>
          <cell r="GS6" t="str">
            <v>FY09</v>
          </cell>
          <cell r="GT6" t="str">
            <v>FY09</v>
          </cell>
          <cell r="GU6" t="str">
            <v>1Q10</v>
          </cell>
          <cell r="GV6" t="str">
            <v>1Q10</v>
          </cell>
          <cell r="GW6" t="str">
            <v>2Q10</v>
          </cell>
          <cell r="GX6" t="str">
            <v>2Q10</v>
          </cell>
          <cell r="GY6" t="str">
            <v>3Q10</v>
          </cell>
          <cell r="GZ6" t="str">
            <v>3Q10</v>
          </cell>
          <cell r="HA6" t="str">
            <v>4Q10</v>
          </cell>
          <cell r="HB6" t="str">
            <v>4Q10</v>
          </cell>
          <cell r="HC6" t="str">
            <v>FY10</v>
          </cell>
          <cell r="HD6" t="str">
            <v>FY10</v>
          </cell>
        </row>
        <row r="7">
          <cell r="C7" t="str">
            <v>FY 1990 A</v>
          </cell>
          <cell r="M7" t="str">
            <v>FY 1991 A</v>
          </cell>
          <cell r="W7" t="str">
            <v>FY 1992 A</v>
          </cell>
          <cell r="AG7" t="str">
            <v>FY 1993 A</v>
          </cell>
          <cell r="AQ7" t="str">
            <v>FY 1994 A</v>
          </cell>
          <cell r="BA7" t="str">
            <v>FY 1995 A</v>
          </cell>
          <cell r="BK7" t="str">
            <v>FY 1996 A</v>
          </cell>
          <cell r="BU7" t="str">
            <v>FY 1997 A</v>
          </cell>
          <cell r="CE7" t="str">
            <v>FY 1998 A</v>
          </cell>
          <cell r="CO7" t="str">
            <v>FY 1999 A</v>
          </cell>
          <cell r="CY7" t="str">
            <v>FY 2000 A</v>
          </cell>
          <cell r="DI7" t="str">
            <v>FY 2001 E</v>
          </cell>
          <cell r="DS7" t="str">
            <v>FY 2002 E</v>
          </cell>
          <cell r="EC7" t="str">
            <v>FY 2003 E</v>
          </cell>
          <cell r="EM7" t="str">
            <v>FY 2004 E</v>
          </cell>
          <cell r="EW7" t="str">
            <v>FY 2005 E</v>
          </cell>
          <cell r="FG7" t="str">
            <v>FY 2006 E</v>
          </cell>
          <cell r="FQ7" t="str">
            <v>FY 2007 E</v>
          </cell>
          <cell r="GA7" t="str">
            <v>FY 2008 E</v>
          </cell>
          <cell r="GK7" t="str">
            <v>FY 2009 E</v>
          </cell>
          <cell r="GU7" t="str">
            <v>FY 2010 E</v>
          </cell>
          <cell r="HE7" t="str">
            <v>CheckCol</v>
          </cell>
        </row>
        <row r="8">
          <cell r="C8" t="str">
            <v>1Q A</v>
          </cell>
          <cell r="D8" t="str">
            <v>1Q A</v>
          </cell>
          <cell r="E8" t="str">
            <v>2Q A</v>
          </cell>
          <cell r="F8" t="str">
            <v>2Q A</v>
          </cell>
          <cell r="G8" t="str">
            <v>3Q A</v>
          </cell>
          <cell r="H8" t="str">
            <v>3Q A</v>
          </cell>
          <cell r="I8" t="str">
            <v>4Q A</v>
          </cell>
          <cell r="J8" t="str">
            <v>4Q A</v>
          </cell>
          <cell r="M8" t="str">
            <v>1Q A</v>
          </cell>
          <cell r="N8" t="str">
            <v>1Q A</v>
          </cell>
          <cell r="O8" t="str">
            <v>2Q A</v>
          </cell>
          <cell r="P8" t="str">
            <v>2Q A</v>
          </cell>
          <cell r="Q8" t="str">
            <v>3Q A</v>
          </cell>
          <cell r="R8" t="str">
            <v>3Q A</v>
          </cell>
          <cell r="S8" t="str">
            <v>4Q A</v>
          </cell>
          <cell r="T8" t="str">
            <v>4Q A</v>
          </cell>
          <cell r="W8" t="str">
            <v>1Q A</v>
          </cell>
          <cell r="X8" t="str">
            <v>1Q A</v>
          </cell>
          <cell r="Y8" t="str">
            <v>2Q A</v>
          </cell>
          <cell r="Z8" t="str">
            <v>2Q A</v>
          </cell>
          <cell r="AA8" t="str">
            <v>3Q A</v>
          </cell>
          <cell r="AB8" t="str">
            <v>3Q A</v>
          </cell>
          <cell r="AC8" t="str">
            <v>4Q A</v>
          </cell>
          <cell r="AD8" t="str">
            <v>4Q A</v>
          </cell>
          <cell r="AG8" t="str">
            <v>1Q A</v>
          </cell>
          <cell r="AH8" t="str">
            <v>1Q A</v>
          </cell>
          <cell r="AI8" t="str">
            <v>2Q A</v>
          </cell>
          <cell r="AJ8" t="str">
            <v>2Q A</v>
          </cell>
          <cell r="AK8" t="str">
            <v>3Q A</v>
          </cell>
          <cell r="AL8" t="str">
            <v>3Q A</v>
          </cell>
          <cell r="AM8" t="str">
            <v>4Q A</v>
          </cell>
          <cell r="AN8" t="str">
            <v>4Q A</v>
          </cell>
          <cell r="AQ8" t="str">
            <v>1Q A</v>
          </cell>
          <cell r="AR8" t="str">
            <v>1Q A</v>
          </cell>
          <cell r="AS8" t="str">
            <v>2Q A</v>
          </cell>
          <cell r="AT8" t="str">
            <v>2Q A</v>
          </cell>
          <cell r="AU8" t="str">
            <v>3Q A</v>
          </cell>
          <cell r="AV8" t="str">
            <v>3Q A</v>
          </cell>
          <cell r="AW8" t="str">
            <v>4Q A</v>
          </cell>
          <cell r="AX8" t="str">
            <v>4Q A</v>
          </cell>
          <cell r="BA8" t="str">
            <v>1Q A</v>
          </cell>
          <cell r="BB8" t="str">
            <v>1Q A</v>
          </cell>
          <cell r="BC8" t="str">
            <v>2Q A</v>
          </cell>
          <cell r="BD8" t="str">
            <v>2Q A</v>
          </cell>
          <cell r="BE8" t="str">
            <v>3Q A</v>
          </cell>
          <cell r="BF8" t="str">
            <v>3Q A</v>
          </cell>
          <cell r="BG8" t="str">
            <v>4Q A</v>
          </cell>
          <cell r="BH8" t="str">
            <v>4Q A</v>
          </cell>
          <cell r="BK8" t="str">
            <v>1Q A</v>
          </cell>
          <cell r="BL8" t="str">
            <v>1Q A</v>
          </cell>
          <cell r="BM8" t="str">
            <v>2Q A</v>
          </cell>
          <cell r="BN8" t="str">
            <v>2Q A</v>
          </cell>
          <cell r="BO8" t="str">
            <v>3Q A</v>
          </cell>
          <cell r="BP8" t="str">
            <v>3Q A</v>
          </cell>
          <cell r="BQ8" t="str">
            <v>4Q A</v>
          </cell>
          <cell r="BR8" t="str">
            <v>4Q A</v>
          </cell>
          <cell r="BU8" t="str">
            <v>1Q A</v>
          </cell>
          <cell r="BV8" t="str">
            <v>1Q A</v>
          </cell>
          <cell r="BW8" t="str">
            <v>2Q A</v>
          </cell>
          <cell r="BX8" t="str">
            <v>2Q A</v>
          </cell>
          <cell r="BY8" t="str">
            <v>3Q A</v>
          </cell>
          <cell r="BZ8" t="str">
            <v>3Q A</v>
          </cell>
          <cell r="CA8" t="str">
            <v>4Q A</v>
          </cell>
          <cell r="CB8" t="str">
            <v>4Q A</v>
          </cell>
          <cell r="CE8" t="str">
            <v>1Q A</v>
          </cell>
          <cell r="CF8" t="str">
            <v>1Q A</v>
          </cell>
          <cell r="CG8" t="str">
            <v>2Q A</v>
          </cell>
          <cell r="CH8" t="str">
            <v>2Q A</v>
          </cell>
          <cell r="CI8" t="str">
            <v>3Q A</v>
          </cell>
          <cell r="CJ8" t="str">
            <v>3Q A</v>
          </cell>
          <cell r="CK8" t="str">
            <v>4Q A</v>
          </cell>
          <cell r="CL8" t="str">
            <v>4Q A</v>
          </cell>
          <cell r="CO8" t="str">
            <v>1Q A</v>
          </cell>
          <cell r="CP8" t="str">
            <v>1Q A</v>
          </cell>
          <cell r="CQ8" t="str">
            <v>2Q A</v>
          </cell>
          <cell r="CR8" t="str">
            <v>2Q A</v>
          </cell>
          <cell r="CS8" t="str">
            <v>3Q A</v>
          </cell>
          <cell r="CT8" t="str">
            <v>3Q A</v>
          </cell>
          <cell r="CU8" t="str">
            <v>4Q A</v>
          </cell>
          <cell r="CV8" t="str">
            <v>4Q A</v>
          </cell>
          <cell r="CY8" t="str">
            <v>1Q A</v>
          </cell>
          <cell r="CZ8" t="str">
            <v>1Q A</v>
          </cell>
          <cell r="DA8" t="str">
            <v>2Q A</v>
          </cell>
          <cell r="DB8" t="str">
            <v>2Q A</v>
          </cell>
          <cell r="DC8" t="str">
            <v>3Q A</v>
          </cell>
          <cell r="DD8" t="str">
            <v>3Q A</v>
          </cell>
          <cell r="DE8" t="str">
            <v>4Q A</v>
          </cell>
          <cell r="DF8" t="str">
            <v>4Q A</v>
          </cell>
          <cell r="DI8" t="str">
            <v>1Q A</v>
          </cell>
          <cell r="DJ8" t="str">
            <v>1Q A</v>
          </cell>
          <cell r="DK8" t="str">
            <v>2Q E</v>
          </cell>
          <cell r="DL8" t="str">
            <v>2Q E</v>
          </cell>
          <cell r="DM8" t="str">
            <v>3Q E</v>
          </cell>
          <cell r="DN8" t="str">
            <v>3Q E</v>
          </cell>
          <cell r="DO8" t="str">
            <v>4Q E</v>
          </cell>
          <cell r="DP8" t="str">
            <v>4Q E</v>
          </cell>
          <cell r="DS8" t="str">
            <v>1Q E</v>
          </cell>
          <cell r="DT8" t="str">
            <v>1Q E</v>
          </cell>
          <cell r="DU8" t="str">
            <v>2Q E</v>
          </cell>
          <cell r="DV8" t="str">
            <v>2Q E</v>
          </cell>
          <cell r="DW8" t="str">
            <v>3Q E</v>
          </cell>
          <cell r="DX8" t="str">
            <v>3Q E</v>
          </cell>
          <cell r="DY8" t="str">
            <v>4Q E</v>
          </cell>
          <cell r="DZ8" t="str">
            <v>4Q E</v>
          </cell>
          <cell r="EC8" t="str">
            <v>1Q E</v>
          </cell>
          <cell r="ED8" t="str">
            <v>1Q E</v>
          </cell>
          <cell r="EE8" t="str">
            <v>2Q E</v>
          </cell>
          <cell r="EF8" t="str">
            <v>2Q E</v>
          </cell>
          <cell r="EG8" t="str">
            <v>3Q E</v>
          </cell>
          <cell r="EH8" t="str">
            <v>3Q E</v>
          </cell>
          <cell r="EI8" t="str">
            <v>4Q E</v>
          </cell>
          <cell r="EJ8" t="str">
            <v>4Q E</v>
          </cell>
          <cell r="EM8" t="str">
            <v>1Q E</v>
          </cell>
          <cell r="EN8" t="str">
            <v>1Q E</v>
          </cell>
          <cell r="EO8" t="str">
            <v>2Q E</v>
          </cell>
          <cell r="EP8" t="str">
            <v>2Q E</v>
          </cell>
          <cell r="EQ8" t="str">
            <v>3Q E</v>
          </cell>
          <cell r="ER8" t="str">
            <v>3Q E</v>
          </cell>
          <cell r="ES8" t="str">
            <v>4Q E</v>
          </cell>
          <cell r="ET8" t="str">
            <v>4Q E</v>
          </cell>
          <cell r="EW8" t="str">
            <v>1Q E</v>
          </cell>
          <cell r="EX8" t="str">
            <v>1Q E</v>
          </cell>
          <cell r="EY8" t="str">
            <v>2Q E</v>
          </cell>
          <cell r="EZ8" t="str">
            <v>2Q E</v>
          </cell>
          <cell r="FA8" t="str">
            <v>3Q E</v>
          </cell>
          <cell r="FB8" t="str">
            <v>3Q E</v>
          </cell>
          <cell r="FC8" t="str">
            <v>4Q E</v>
          </cell>
          <cell r="FD8" t="str">
            <v>4Q E</v>
          </cell>
          <cell r="FG8" t="str">
            <v>1Q E</v>
          </cell>
          <cell r="FH8" t="str">
            <v>1Q E</v>
          </cell>
          <cell r="FI8" t="str">
            <v>2Q E</v>
          </cell>
          <cell r="FJ8" t="str">
            <v>2Q E</v>
          </cell>
          <cell r="FK8" t="str">
            <v>3Q E</v>
          </cell>
          <cell r="FL8" t="str">
            <v>3Q E</v>
          </cell>
          <cell r="FM8" t="str">
            <v>4Q E</v>
          </cell>
          <cell r="FN8" t="str">
            <v>4Q E</v>
          </cell>
          <cell r="FQ8" t="str">
            <v>1Q E</v>
          </cell>
          <cell r="FR8" t="str">
            <v>1Q E</v>
          </cell>
          <cell r="FS8" t="str">
            <v>2Q E</v>
          </cell>
          <cell r="FT8" t="str">
            <v>2Q E</v>
          </cell>
          <cell r="FU8" t="str">
            <v>3Q E</v>
          </cell>
          <cell r="FV8" t="str">
            <v>3Q E</v>
          </cell>
          <cell r="FW8" t="str">
            <v>4Q E</v>
          </cell>
          <cell r="FX8" t="str">
            <v>4Q E</v>
          </cell>
          <cell r="GA8" t="str">
            <v>1Q E</v>
          </cell>
          <cell r="GB8" t="str">
            <v>1Q E</v>
          </cell>
          <cell r="GC8" t="str">
            <v>2Q E</v>
          </cell>
          <cell r="GD8" t="str">
            <v>2Q E</v>
          </cell>
          <cell r="GE8" t="str">
            <v>3Q E</v>
          </cell>
          <cell r="GF8" t="str">
            <v>3Q E</v>
          </cell>
          <cell r="GG8" t="str">
            <v>4Q E</v>
          </cell>
          <cell r="GH8" t="str">
            <v>4Q E</v>
          </cell>
          <cell r="GK8" t="str">
            <v>1Q E</v>
          </cell>
          <cell r="GL8" t="str">
            <v>1Q E</v>
          </cell>
          <cell r="GM8" t="str">
            <v>2Q E</v>
          </cell>
          <cell r="GN8" t="str">
            <v>2Q E</v>
          </cell>
          <cell r="GO8" t="str">
            <v>3Q E</v>
          </cell>
          <cell r="GP8" t="str">
            <v>3Q E</v>
          </cell>
          <cell r="GQ8" t="str">
            <v>4Q E</v>
          </cell>
          <cell r="GR8" t="str">
            <v>4Q E</v>
          </cell>
          <cell r="GU8" t="str">
            <v>1Q E</v>
          </cell>
          <cell r="GV8" t="str">
            <v>1Q E</v>
          </cell>
          <cell r="GW8" t="str">
            <v>2Q E</v>
          </cell>
          <cell r="GX8" t="str">
            <v>2Q E</v>
          </cell>
          <cell r="GY8" t="str">
            <v>3Q E</v>
          </cell>
          <cell r="GZ8" t="str">
            <v>3Q E</v>
          </cell>
          <cell r="HA8" t="str">
            <v>4Q E</v>
          </cell>
          <cell r="HB8" t="str">
            <v>4Q E</v>
          </cell>
        </row>
        <row r="9">
          <cell r="C9" t="str">
            <v>Mar</v>
          </cell>
          <cell r="D9" t="str">
            <v>Mar</v>
          </cell>
          <cell r="E9" t="str">
            <v>Jun</v>
          </cell>
          <cell r="F9" t="str">
            <v>Jun</v>
          </cell>
          <cell r="G9" t="str">
            <v>Sep</v>
          </cell>
          <cell r="H9" t="str">
            <v>Sep</v>
          </cell>
          <cell r="I9" t="str">
            <v>Dec</v>
          </cell>
          <cell r="J9" t="str">
            <v>Dec</v>
          </cell>
          <cell r="K9" t="str">
            <v>1990 A</v>
          </cell>
          <cell r="L9" t="str">
            <v>1990 A</v>
          </cell>
          <cell r="M9" t="str">
            <v>Mar</v>
          </cell>
          <cell r="N9" t="str">
            <v>Mar</v>
          </cell>
          <cell r="O9" t="str">
            <v>Jun</v>
          </cell>
          <cell r="P9" t="str">
            <v>Jun</v>
          </cell>
          <cell r="Q9" t="str">
            <v>Sep</v>
          </cell>
          <cell r="R9" t="str">
            <v>Sep</v>
          </cell>
          <cell r="S9" t="str">
            <v>Dec</v>
          </cell>
          <cell r="T9" t="str">
            <v>Dec</v>
          </cell>
          <cell r="U9" t="str">
            <v>1991 A</v>
          </cell>
          <cell r="V9" t="str">
            <v>1991 A</v>
          </cell>
          <cell r="W9" t="str">
            <v>Mar</v>
          </cell>
          <cell r="X9" t="str">
            <v>Mar</v>
          </cell>
          <cell r="Y9" t="str">
            <v>Jun</v>
          </cell>
          <cell r="Z9" t="str">
            <v>Jun</v>
          </cell>
          <cell r="AA9" t="str">
            <v>Sep</v>
          </cell>
          <cell r="AB9" t="str">
            <v>Sep</v>
          </cell>
          <cell r="AC9" t="str">
            <v>Dec</v>
          </cell>
          <cell r="AD9" t="str">
            <v>Dec</v>
          </cell>
          <cell r="AE9" t="str">
            <v>1992 A</v>
          </cell>
          <cell r="AF9" t="str">
            <v>1992 A</v>
          </cell>
          <cell r="AG9" t="str">
            <v>Mar</v>
          </cell>
          <cell r="AH9" t="str">
            <v>Mar</v>
          </cell>
          <cell r="AI9" t="str">
            <v>Jun</v>
          </cell>
          <cell r="AJ9" t="str">
            <v>Jun</v>
          </cell>
          <cell r="AK9" t="str">
            <v>Sep</v>
          </cell>
          <cell r="AL9" t="str">
            <v>Sep</v>
          </cell>
          <cell r="AM9" t="str">
            <v>Dec</v>
          </cell>
          <cell r="AN9" t="str">
            <v>Dec</v>
          </cell>
          <cell r="AO9" t="str">
            <v>1993 A</v>
          </cell>
          <cell r="AP9" t="str">
            <v>1993 A</v>
          </cell>
          <cell r="AQ9" t="str">
            <v>Mar</v>
          </cell>
          <cell r="AR9" t="str">
            <v>Mar</v>
          </cell>
          <cell r="AS9" t="str">
            <v>Jun</v>
          </cell>
          <cell r="AT9" t="str">
            <v>Jun</v>
          </cell>
          <cell r="AU9" t="str">
            <v>Sep</v>
          </cell>
          <cell r="AV9" t="str">
            <v>Sep</v>
          </cell>
          <cell r="AW9" t="str">
            <v>Dec</v>
          </cell>
          <cell r="AX9" t="str">
            <v>Dec</v>
          </cell>
          <cell r="AY9" t="str">
            <v>1994 A</v>
          </cell>
          <cell r="AZ9" t="str">
            <v>1994 A</v>
          </cell>
          <cell r="BA9" t="str">
            <v>Mar</v>
          </cell>
          <cell r="BB9" t="str">
            <v>Mar</v>
          </cell>
          <cell r="BC9" t="str">
            <v>Jun</v>
          </cell>
          <cell r="BD9" t="str">
            <v>Jun</v>
          </cell>
          <cell r="BE9" t="str">
            <v>Sep</v>
          </cell>
          <cell r="BF9" t="str">
            <v>Sep</v>
          </cell>
          <cell r="BG9" t="str">
            <v>Dec</v>
          </cell>
          <cell r="BH9" t="str">
            <v>Dec</v>
          </cell>
          <cell r="BI9" t="str">
            <v>1995 A</v>
          </cell>
          <cell r="BJ9" t="str">
            <v>1995 A</v>
          </cell>
          <cell r="BK9" t="str">
            <v>Mar</v>
          </cell>
          <cell r="BL9" t="str">
            <v>Mar</v>
          </cell>
          <cell r="BM9" t="str">
            <v>Jun</v>
          </cell>
          <cell r="BN9" t="str">
            <v>Jun</v>
          </cell>
          <cell r="BO9" t="str">
            <v>Sep</v>
          </cell>
          <cell r="BP9" t="str">
            <v>Sep</v>
          </cell>
          <cell r="BQ9" t="str">
            <v>Dec</v>
          </cell>
          <cell r="BR9" t="str">
            <v>Dec</v>
          </cell>
          <cell r="BS9" t="str">
            <v>1996 A</v>
          </cell>
          <cell r="BT9" t="str">
            <v>1996 A</v>
          </cell>
          <cell r="BU9" t="str">
            <v>Mar</v>
          </cell>
          <cell r="BV9" t="str">
            <v>Mar</v>
          </cell>
          <cell r="BW9" t="str">
            <v>Jun</v>
          </cell>
          <cell r="BX9" t="str">
            <v>Jun</v>
          </cell>
          <cell r="BY9" t="str">
            <v>Sep</v>
          </cell>
          <cell r="BZ9" t="str">
            <v>Sep</v>
          </cell>
          <cell r="CA9" t="str">
            <v>Dec</v>
          </cell>
          <cell r="CB9" t="str">
            <v>Dec</v>
          </cell>
          <cell r="CC9" t="str">
            <v>1997 A</v>
          </cell>
          <cell r="CD9" t="str">
            <v>1997 A</v>
          </cell>
          <cell r="CE9" t="str">
            <v>Mar</v>
          </cell>
          <cell r="CF9" t="str">
            <v>Mar</v>
          </cell>
          <cell r="CG9" t="str">
            <v>Jun</v>
          </cell>
          <cell r="CH9" t="str">
            <v>Jun</v>
          </cell>
          <cell r="CI9" t="str">
            <v>Sep</v>
          </cell>
          <cell r="CJ9" t="str">
            <v>Sep</v>
          </cell>
          <cell r="CK9" t="str">
            <v>Dec</v>
          </cell>
          <cell r="CL9" t="str">
            <v>Dec</v>
          </cell>
          <cell r="CM9" t="str">
            <v>1998 A</v>
          </cell>
          <cell r="CN9" t="str">
            <v>1998 A</v>
          </cell>
          <cell r="CO9" t="str">
            <v>Mar</v>
          </cell>
          <cell r="CP9" t="str">
            <v>Mar</v>
          </cell>
          <cell r="CQ9" t="str">
            <v>Jun</v>
          </cell>
          <cell r="CR9" t="str">
            <v>Jun</v>
          </cell>
          <cell r="CS9" t="str">
            <v>Sep</v>
          </cell>
          <cell r="CT9" t="str">
            <v>Sep</v>
          </cell>
          <cell r="CU9" t="str">
            <v>Dec</v>
          </cell>
          <cell r="CV9" t="str">
            <v>Dec</v>
          </cell>
          <cell r="CW9" t="str">
            <v>1999 A</v>
          </cell>
          <cell r="CX9" t="str">
            <v>1999 A</v>
          </cell>
          <cell r="CY9" t="str">
            <v>Mar</v>
          </cell>
          <cell r="CZ9" t="str">
            <v>Mar</v>
          </cell>
          <cell r="DA9" t="str">
            <v>Jun</v>
          </cell>
          <cell r="DB9" t="str">
            <v>Jun</v>
          </cell>
          <cell r="DC9" t="str">
            <v>Sep</v>
          </cell>
          <cell r="DD9" t="str">
            <v>Sep</v>
          </cell>
          <cell r="DE9" t="str">
            <v>Dec</v>
          </cell>
          <cell r="DF9" t="str">
            <v>Dec</v>
          </cell>
          <cell r="DG9" t="str">
            <v>2000 A</v>
          </cell>
          <cell r="DH9" t="str">
            <v>2000 A</v>
          </cell>
          <cell r="DI9" t="str">
            <v>Mar</v>
          </cell>
          <cell r="DJ9" t="str">
            <v>Mar</v>
          </cell>
          <cell r="DK9" t="str">
            <v>Jun</v>
          </cell>
          <cell r="DL9" t="str">
            <v>Jun</v>
          </cell>
          <cell r="DM9" t="str">
            <v>Sep</v>
          </cell>
          <cell r="DN9" t="str">
            <v>Sep</v>
          </cell>
          <cell r="DO9" t="str">
            <v>Dec</v>
          </cell>
          <cell r="DP9" t="str">
            <v>Dec</v>
          </cell>
          <cell r="DQ9" t="str">
            <v>2001 E</v>
          </cell>
          <cell r="DR9" t="str">
            <v>2001 E</v>
          </cell>
          <cell r="DS9" t="str">
            <v>Mar</v>
          </cell>
          <cell r="DT9" t="str">
            <v>Mar</v>
          </cell>
          <cell r="DU9" t="str">
            <v>Jun</v>
          </cell>
          <cell r="DV9" t="str">
            <v>Jun</v>
          </cell>
          <cell r="DW9" t="str">
            <v>Sep</v>
          </cell>
          <cell r="DX9" t="str">
            <v>Sep</v>
          </cell>
          <cell r="DY9" t="str">
            <v>Dec</v>
          </cell>
          <cell r="DZ9" t="str">
            <v>Dec</v>
          </cell>
          <cell r="EA9" t="str">
            <v>2002 E</v>
          </cell>
          <cell r="EB9" t="str">
            <v>2002 E</v>
          </cell>
          <cell r="EC9" t="str">
            <v>Mar</v>
          </cell>
          <cell r="ED9" t="str">
            <v>Mar</v>
          </cell>
          <cell r="EE9" t="str">
            <v>Jun</v>
          </cell>
          <cell r="EF9" t="str">
            <v>Jun</v>
          </cell>
          <cell r="EG9" t="str">
            <v>Sep</v>
          </cell>
          <cell r="EH9" t="str">
            <v>Sep</v>
          </cell>
          <cell r="EI9" t="str">
            <v>Dec</v>
          </cell>
          <cell r="EJ9" t="str">
            <v>Dec</v>
          </cell>
          <cell r="EK9" t="str">
            <v>2003 E</v>
          </cell>
          <cell r="EL9" t="str">
            <v>2003 E</v>
          </cell>
          <cell r="EM9" t="str">
            <v>Mar</v>
          </cell>
          <cell r="EN9" t="str">
            <v>Mar</v>
          </cell>
          <cell r="EO9" t="str">
            <v>Jun</v>
          </cell>
          <cell r="EP9" t="str">
            <v>Jun</v>
          </cell>
          <cell r="EQ9" t="str">
            <v>Sep</v>
          </cell>
          <cell r="ER9" t="str">
            <v>Sep</v>
          </cell>
          <cell r="ES9" t="str">
            <v>Dec</v>
          </cell>
          <cell r="ET9" t="str">
            <v>Dec</v>
          </cell>
          <cell r="EU9" t="str">
            <v>2004 E</v>
          </cell>
          <cell r="EV9" t="str">
            <v>2004 E</v>
          </cell>
          <cell r="EW9" t="str">
            <v>Mar</v>
          </cell>
          <cell r="EX9" t="str">
            <v>Mar</v>
          </cell>
          <cell r="EY9" t="str">
            <v>Jun</v>
          </cell>
          <cell r="EZ9" t="str">
            <v>Jun</v>
          </cell>
          <cell r="FA9" t="str">
            <v>Sep</v>
          </cell>
          <cell r="FB9" t="str">
            <v>Sep</v>
          </cell>
          <cell r="FC9" t="str">
            <v>Dec</v>
          </cell>
          <cell r="FD9" t="str">
            <v>Dec</v>
          </cell>
          <cell r="FE9" t="str">
            <v>2005 E</v>
          </cell>
          <cell r="FF9" t="str">
            <v>2005 E</v>
          </cell>
          <cell r="FG9" t="str">
            <v>Mar</v>
          </cell>
          <cell r="FH9" t="str">
            <v>Mar</v>
          </cell>
          <cell r="FI9" t="str">
            <v>Jun</v>
          </cell>
          <cell r="FJ9" t="str">
            <v>Jun</v>
          </cell>
          <cell r="FK9" t="str">
            <v>Sep</v>
          </cell>
          <cell r="FL9" t="str">
            <v>Sep</v>
          </cell>
          <cell r="FM9" t="str">
            <v>Dec</v>
          </cell>
          <cell r="FN9" t="str">
            <v>Dec</v>
          </cell>
          <cell r="FO9" t="str">
            <v>2006 E</v>
          </cell>
          <cell r="FP9" t="str">
            <v>2006 E</v>
          </cell>
          <cell r="FQ9" t="str">
            <v>Mar</v>
          </cell>
          <cell r="FR9" t="str">
            <v>Mar</v>
          </cell>
          <cell r="FS9" t="str">
            <v>Jun</v>
          </cell>
          <cell r="FT9" t="str">
            <v>Jun</v>
          </cell>
          <cell r="FU9" t="str">
            <v>Sep</v>
          </cell>
          <cell r="FV9" t="str">
            <v>Sep</v>
          </cell>
          <cell r="FW9" t="str">
            <v>Dec</v>
          </cell>
          <cell r="FX9" t="str">
            <v>Dec</v>
          </cell>
          <cell r="FY9" t="str">
            <v>2007 E</v>
          </cell>
          <cell r="FZ9" t="str">
            <v>2007 E</v>
          </cell>
          <cell r="GA9" t="str">
            <v>Mar</v>
          </cell>
          <cell r="GB9" t="str">
            <v>Mar</v>
          </cell>
          <cell r="GC9" t="str">
            <v>Jun</v>
          </cell>
          <cell r="GD9" t="str">
            <v>Jun</v>
          </cell>
          <cell r="GE9" t="str">
            <v>Sep</v>
          </cell>
          <cell r="GF9" t="str">
            <v>Sep</v>
          </cell>
          <cell r="GG9" t="str">
            <v>Dec</v>
          </cell>
          <cell r="GH9" t="str">
            <v>Dec</v>
          </cell>
          <cell r="GI9" t="str">
            <v>2008 E</v>
          </cell>
          <cell r="GJ9" t="str">
            <v>2008 E</v>
          </cell>
          <cell r="GK9" t="str">
            <v>Mar</v>
          </cell>
          <cell r="GL9" t="str">
            <v>Mar</v>
          </cell>
          <cell r="GM9" t="str">
            <v>Jun</v>
          </cell>
          <cell r="GN9" t="str">
            <v>Jun</v>
          </cell>
          <cell r="GO9" t="str">
            <v>Sep</v>
          </cell>
          <cell r="GP9" t="str">
            <v>Sep</v>
          </cell>
          <cell r="GQ9" t="str">
            <v>Dec</v>
          </cell>
          <cell r="GR9" t="str">
            <v>Dec</v>
          </cell>
          <cell r="GS9" t="str">
            <v>2009 E</v>
          </cell>
          <cell r="GT9" t="str">
            <v>2009 E</v>
          </cell>
          <cell r="GU9" t="str">
            <v>Mar</v>
          </cell>
          <cell r="GV9" t="str">
            <v>Mar</v>
          </cell>
          <cell r="GW9" t="str">
            <v>Jun</v>
          </cell>
          <cell r="GX9" t="str">
            <v>Jun</v>
          </cell>
          <cell r="GY9" t="str">
            <v>Sep</v>
          </cell>
          <cell r="GZ9" t="str">
            <v>Sep</v>
          </cell>
          <cell r="HA9" t="str">
            <v>Dec</v>
          </cell>
          <cell r="HB9" t="str">
            <v>Dec</v>
          </cell>
          <cell r="HC9" t="str">
            <v>2010 E</v>
          </cell>
          <cell r="HD9" t="str">
            <v>2010 E</v>
          </cell>
        </row>
        <row r="10">
          <cell r="A10">
            <v>10</v>
          </cell>
          <cell r="B10" t="str">
            <v>License Revenue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 t="str">
            <v>na</v>
          </cell>
          <cell r="M10" t="str">
            <v>na</v>
          </cell>
          <cell r="N10" t="str">
            <v>na</v>
          </cell>
          <cell r="O10" t="str">
            <v>na</v>
          </cell>
          <cell r="P10" t="str">
            <v>na</v>
          </cell>
          <cell r="Q10" t="str">
            <v>na</v>
          </cell>
          <cell r="R10" t="str">
            <v>na</v>
          </cell>
          <cell r="S10" t="str">
            <v>na</v>
          </cell>
          <cell r="T10" t="str">
            <v>na</v>
          </cell>
          <cell r="U10" t="str">
            <v>na</v>
          </cell>
          <cell r="V10" t="str">
            <v>na</v>
          </cell>
          <cell r="W10" t="str">
            <v>na</v>
          </cell>
          <cell r="X10" t="str">
            <v>na</v>
          </cell>
          <cell r="Y10" t="str">
            <v>na</v>
          </cell>
          <cell r="Z10" t="str">
            <v>na</v>
          </cell>
          <cell r="AA10" t="str">
            <v>na</v>
          </cell>
          <cell r="AB10" t="str">
            <v>na</v>
          </cell>
          <cell r="AC10" t="str">
            <v>na</v>
          </cell>
          <cell r="AD10" t="str">
            <v>na</v>
          </cell>
          <cell r="AE10" t="str">
            <v>na</v>
          </cell>
          <cell r="AF10" t="str">
            <v>na</v>
          </cell>
          <cell r="AG10" t="str">
            <v>na</v>
          </cell>
          <cell r="AH10" t="str">
            <v>na</v>
          </cell>
          <cell r="AI10" t="str">
            <v>na</v>
          </cell>
          <cell r="AJ10" t="str">
            <v>na</v>
          </cell>
          <cell r="AK10" t="str">
            <v>na</v>
          </cell>
          <cell r="AL10" t="str">
            <v>na</v>
          </cell>
          <cell r="AM10" t="str">
            <v>na</v>
          </cell>
          <cell r="AN10" t="str">
            <v>na</v>
          </cell>
          <cell r="AO10" t="str">
            <v>na</v>
          </cell>
          <cell r="AP10" t="str">
            <v>na</v>
          </cell>
          <cell r="AQ10" t="str">
            <v>na</v>
          </cell>
          <cell r="AR10" t="str">
            <v>na</v>
          </cell>
          <cell r="AS10" t="str">
            <v>na</v>
          </cell>
          <cell r="AT10" t="str">
            <v>na</v>
          </cell>
          <cell r="AU10" t="str">
            <v>na</v>
          </cell>
          <cell r="AV10" t="str">
            <v>na</v>
          </cell>
          <cell r="AW10" t="str">
            <v>na</v>
          </cell>
          <cell r="AX10" t="str">
            <v>na</v>
          </cell>
          <cell r="AY10" t="str">
            <v>na</v>
          </cell>
          <cell r="AZ10" t="str">
            <v>na</v>
          </cell>
          <cell r="BA10" t="str">
            <v>na</v>
          </cell>
          <cell r="BB10" t="str">
            <v>na</v>
          </cell>
          <cell r="BC10" t="str">
            <v>na</v>
          </cell>
          <cell r="BD10" t="str">
            <v>na</v>
          </cell>
          <cell r="BE10" t="str">
            <v>na</v>
          </cell>
          <cell r="BF10" t="str">
            <v>na</v>
          </cell>
          <cell r="BG10" t="str">
            <v>na</v>
          </cell>
          <cell r="BH10" t="str">
            <v>na</v>
          </cell>
          <cell r="BI10" t="str">
            <v>na</v>
          </cell>
          <cell r="BJ10" t="str">
            <v>na</v>
          </cell>
          <cell r="BK10" t="str">
            <v>na</v>
          </cell>
          <cell r="BL10" t="str">
            <v>na</v>
          </cell>
          <cell r="BM10" t="str">
            <v>na</v>
          </cell>
          <cell r="BN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R10" t="str">
            <v>na</v>
          </cell>
          <cell r="BS10" t="str">
            <v>na</v>
          </cell>
          <cell r="BT10" t="str">
            <v>na</v>
          </cell>
          <cell r="BU10" t="str">
            <v>na</v>
          </cell>
          <cell r="BV10" t="str">
            <v>na</v>
          </cell>
          <cell r="BW10" t="str">
            <v>na</v>
          </cell>
          <cell r="BX10" t="str">
            <v>na</v>
          </cell>
          <cell r="BY10" t="str">
            <v>na</v>
          </cell>
          <cell r="BZ10" t="str">
            <v>na</v>
          </cell>
          <cell r="CA10" t="str">
            <v>na</v>
          </cell>
          <cell r="CB10" t="str">
            <v>na</v>
          </cell>
          <cell r="CC10" t="str">
            <v>na</v>
          </cell>
          <cell r="CD10" t="str">
            <v>na</v>
          </cell>
          <cell r="CE10" t="str">
            <v>na</v>
          </cell>
          <cell r="CF10" t="str">
            <v>na</v>
          </cell>
          <cell r="CG10" t="str">
            <v>na</v>
          </cell>
          <cell r="CH10" t="str">
            <v>na</v>
          </cell>
          <cell r="CI10" t="str">
            <v>na</v>
          </cell>
          <cell r="CJ10" t="str">
            <v>na</v>
          </cell>
          <cell r="CK10" t="str">
            <v>na</v>
          </cell>
          <cell r="CL10" t="str">
            <v>na</v>
          </cell>
          <cell r="CM10" t="str">
            <v>na</v>
          </cell>
          <cell r="CN10" t="str">
            <v>na</v>
          </cell>
          <cell r="CO10">
            <v>98.727000000000004</v>
          </cell>
          <cell r="CP10">
            <v>98.727000000000004</v>
          </cell>
          <cell r="CQ10">
            <v>79.978999999999999</v>
          </cell>
          <cell r="CR10">
            <v>79.978999999999999</v>
          </cell>
          <cell r="CS10">
            <v>65.683999999999997</v>
          </cell>
          <cell r="CT10">
            <v>65.683999999999997</v>
          </cell>
          <cell r="CU10">
            <v>95.286000000000001</v>
          </cell>
          <cell r="CV10">
            <v>95.286000000000001</v>
          </cell>
          <cell r="CW10">
            <v>339.67600000000004</v>
          </cell>
          <cell r="CX10">
            <v>339.67600000000004</v>
          </cell>
          <cell r="CY10">
            <v>90.234999999999999</v>
          </cell>
          <cell r="CZ10">
            <v>90.234999999999999</v>
          </cell>
          <cell r="DA10">
            <v>109.833</v>
          </cell>
          <cell r="DB10">
            <v>109.833</v>
          </cell>
          <cell r="DC10">
            <v>131.52000000000001</v>
          </cell>
          <cell r="DD10">
            <v>131.52000000000001</v>
          </cell>
          <cell r="DE10">
            <v>164.52699999999999</v>
          </cell>
          <cell r="DF10">
            <v>164.52699999999999</v>
          </cell>
          <cell r="DG10">
            <v>496.11499999999995</v>
          </cell>
          <cell r="DH10">
            <v>496.11500000000001</v>
          </cell>
          <cell r="DI10">
            <v>153.27799999999999</v>
          </cell>
          <cell r="DJ10">
            <v>148.88774999999998</v>
          </cell>
          <cell r="DK10">
            <v>153.7662</v>
          </cell>
          <cell r="DL10">
            <v>153.7662</v>
          </cell>
          <cell r="DM10">
            <v>164.4</v>
          </cell>
          <cell r="DN10">
            <v>164.4</v>
          </cell>
          <cell r="DO10">
            <v>205.65875</v>
          </cell>
          <cell r="DP10">
            <v>205.65875</v>
          </cell>
          <cell r="DQ10">
            <v>677.10294999999996</v>
          </cell>
          <cell r="DR10">
            <v>672.71270000000004</v>
          </cell>
          <cell r="DS10" t="str">
            <v>na</v>
          </cell>
          <cell r="DT10" t="str">
            <v>na</v>
          </cell>
          <cell r="DU10" t="str">
            <v>na</v>
          </cell>
          <cell r="DV10" t="str">
            <v>na</v>
          </cell>
          <cell r="DW10" t="str">
            <v>na</v>
          </cell>
          <cell r="DX10" t="str">
            <v>na</v>
          </cell>
          <cell r="DY10" t="str">
            <v>na</v>
          </cell>
          <cell r="DZ10" t="str">
            <v>na</v>
          </cell>
          <cell r="EA10">
            <v>812.52353999999991</v>
          </cell>
          <cell r="EB10">
            <v>807.25524000000007</v>
          </cell>
          <cell r="EC10" t="str">
            <v>na</v>
          </cell>
          <cell r="ED10" t="str">
            <v>na</v>
          </cell>
          <cell r="EE10" t="str">
            <v>na</v>
          </cell>
          <cell r="EF10" t="str">
            <v>na</v>
          </cell>
          <cell r="EG10" t="str">
            <v>na</v>
          </cell>
          <cell r="EH10" t="str">
            <v>na</v>
          </cell>
          <cell r="EI10" t="str">
            <v>na</v>
          </cell>
          <cell r="EJ10" t="str">
            <v>na</v>
          </cell>
          <cell r="EK10" t="str">
            <v>na</v>
          </cell>
          <cell r="EL10" t="str">
            <v>na</v>
          </cell>
          <cell r="EM10" t="str">
            <v>na</v>
          </cell>
          <cell r="EN10" t="str">
            <v>na</v>
          </cell>
          <cell r="EO10" t="str">
            <v>na</v>
          </cell>
          <cell r="EP10" t="str">
            <v>na</v>
          </cell>
          <cell r="EQ10" t="str">
            <v>na</v>
          </cell>
          <cell r="ER10" t="str">
            <v>na</v>
          </cell>
          <cell r="ES10" t="str">
            <v>na</v>
          </cell>
          <cell r="ET10" t="str">
            <v>na</v>
          </cell>
          <cell r="EU10" t="str">
            <v>na</v>
          </cell>
          <cell r="EV10" t="str">
            <v>na</v>
          </cell>
          <cell r="EW10" t="str">
            <v>na</v>
          </cell>
          <cell r="EX10" t="str">
            <v>na</v>
          </cell>
          <cell r="EY10" t="str">
            <v>na</v>
          </cell>
          <cell r="EZ10" t="str">
            <v>na</v>
          </cell>
          <cell r="FA10" t="str">
            <v>na</v>
          </cell>
          <cell r="FB10" t="str">
            <v>na</v>
          </cell>
          <cell r="FC10" t="str">
            <v>na</v>
          </cell>
          <cell r="FD10" t="str">
            <v>na</v>
          </cell>
          <cell r="FE10" t="str">
            <v>na</v>
          </cell>
          <cell r="FF10" t="str">
            <v>na</v>
          </cell>
          <cell r="FG10" t="str">
            <v>na</v>
          </cell>
          <cell r="FH10" t="str">
            <v>na</v>
          </cell>
          <cell r="FI10" t="str">
            <v>na</v>
          </cell>
          <cell r="FJ10" t="str">
            <v>na</v>
          </cell>
          <cell r="FK10" t="str">
            <v>na</v>
          </cell>
          <cell r="FL10" t="str">
            <v>na</v>
          </cell>
          <cell r="FM10" t="str">
            <v>na</v>
          </cell>
          <cell r="FN10" t="str">
            <v>na</v>
          </cell>
          <cell r="FO10" t="str">
            <v>na</v>
          </cell>
          <cell r="FP10" t="str">
            <v>na</v>
          </cell>
          <cell r="FQ10" t="str">
            <v>na</v>
          </cell>
          <cell r="FR10" t="str">
            <v>na</v>
          </cell>
          <cell r="FS10" t="str">
            <v>na</v>
          </cell>
          <cell r="FT10" t="str">
            <v>na</v>
          </cell>
          <cell r="FU10" t="str">
            <v>na</v>
          </cell>
          <cell r="FV10" t="str">
            <v>na</v>
          </cell>
          <cell r="FW10" t="str">
            <v>na</v>
          </cell>
          <cell r="FX10" t="str">
            <v>na</v>
          </cell>
          <cell r="FY10" t="str">
            <v>na</v>
          </cell>
          <cell r="FZ10" t="str">
            <v>na</v>
          </cell>
          <cell r="GA10" t="str">
            <v>na</v>
          </cell>
          <cell r="GB10" t="str">
            <v>na</v>
          </cell>
          <cell r="GC10" t="str">
            <v>na</v>
          </cell>
          <cell r="GD10" t="str">
            <v>na</v>
          </cell>
          <cell r="GE10" t="str">
            <v>na</v>
          </cell>
          <cell r="GF10" t="str">
            <v>na</v>
          </cell>
          <cell r="GG10" t="str">
            <v>na</v>
          </cell>
          <cell r="GH10" t="str">
            <v>na</v>
          </cell>
          <cell r="GI10" t="str">
            <v>na</v>
          </cell>
          <cell r="GJ10" t="str">
            <v>na</v>
          </cell>
          <cell r="GK10" t="str">
            <v>na</v>
          </cell>
          <cell r="GL10" t="str">
            <v>na</v>
          </cell>
          <cell r="GM10" t="str">
            <v>na</v>
          </cell>
          <cell r="GN10" t="str">
            <v>na</v>
          </cell>
          <cell r="GO10" t="str">
            <v>na</v>
          </cell>
          <cell r="GP10" t="str">
            <v>na</v>
          </cell>
          <cell r="GQ10" t="str">
            <v>na</v>
          </cell>
          <cell r="GR10" t="str">
            <v>na</v>
          </cell>
          <cell r="GS10" t="str">
            <v>na</v>
          </cell>
          <cell r="GT10" t="str">
            <v>na</v>
          </cell>
          <cell r="GU10" t="str">
            <v>na</v>
          </cell>
          <cell r="GV10" t="str">
            <v>na</v>
          </cell>
          <cell r="GW10" t="str">
            <v>na</v>
          </cell>
          <cell r="GX10" t="str">
            <v>na</v>
          </cell>
          <cell r="GY10" t="str">
            <v>na</v>
          </cell>
          <cell r="GZ10" t="str">
            <v>na</v>
          </cell>
          <cell r="HA10" t="str">
            <v>na</v>
          </cell>
          <cell r="HB10" t="str">
            <v>na</v>
          </cell>
          <cell r="HC10" t="str">
            <v>na</v>
          </cell>
          <cell r="HD10" t="str">
            <v>na</v>
          </cell>
        </row>
        <row r="11">
          <cell r="A11">
            <v>11</v>
          </cell>
          <cell r="B11" t="str">
            <v>Service Revenue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 t="str">
            <v>na</v>
          </cell>
          <cell r="M11" t="str">
            <v>na</v>
          </cell>
          <cell r="N11" t="str">
            <v>na</v>
          </cell>
          <cell r="O11" t="str">
            <v>na</v>
          </cell>
          <cell r="P11" t="str">
            <v>na</v>
          </cell>
          <cell r="Q11" t="str">
            <v>na</v>
          </cell>
          <cell r="R11" t="str">
            <v>na</v>
          </cell>
          <cell r="S11" t="str">
            <v>na</v>
          </cell>
          <cell r="T11" t="str">
            <v>na</v>
          </cell>
          <cell r="U11" t="str">
            <v>na</v>
          </cell>
          <cell r="V11" t="str">
            <v>na</v>
          </cell>
          <cell r="W11" t="str">
            <v>na</v>
          </cell>
          <cell r="X11" t="str">
            <v>na</v>
          </cell>
          <cell r="Y11" t="str">
            <v>na</v>
          </cell>
          <cell r="Z11" t="str">
            <v>na</v>
          </cell>
          <cell r="AA11" t="str">
            <v>na</v>
          </cell>
          <cell r="AB11" t="str">
            <v>na</v>
          </cell>
          <cell r="AC11" t="str">
            <v>na</v>
          </cell>
          <cell r="AD11" t="str">
            <v>na</v>
          </cell>
          <cell r="AE11" t="str">
            <v>na</v>
          </cell>
          <cell r="AF11" t="str">
            <v>na</v>
          </cell>
          <cell r="AG11" t="str">
            <v>na</v>
          </cell>
          <cell r="AH11" t="str">
            <v>na</v>
          </cell>
          <cell r="AI11" t="str">
            <v>na</v>
          </cell>
          <cell r="AJ11" t="str">
            <v>na</v>
          </cell>
          <cell r="AK11" t="str">
            <v>na</v>
          </cell>
          <cell r="AL11" t="str">
            <v>na</v>
          </cell>
          <cell r="AM11" t="str">
            <v>na</v>
          </cell>
          <cell r="AN11" t="str">
            <v>na</v>
          </cell>
          <cell r="AO11" t="str">
            <v>na</v>
          </cell>
          <cell r="AP11" t="str">
            <v>na</v>
          </cell>
          <cell r="AQ11" t="str">
            <v>na</v>
          </cell>
          <cell r="AR11" t="str">
            <v>na</v>
          </cell>
          <cell r="AS11" t="str">
            <v>na</v>
          </cell>
          <cell r="AT11" t="str">
            <v>na</v>
          </cell>
          <cell r="AU11" t="str">
            <v>na</v>
          </cell>
          <cell r="AV11" t="str">
            <v>na</v>
          </cell>
          <cell r="AW11" t="str">
            <v>na</v>
          </cell>
          <cell r="AX11" t="str">
            <v>na</v>
          </cell>
          <cell r="AY11" t="str">
            <v>na</v>
          </cell>
          <cell r="AZ11" t="str">
            <v>na</v>
          </cell>
          <cell r="BA11" t="str">
            <v>na</v>
          </cell>
          <cell r="BB11" t="str">
            <v>na</v>
          </cell>
          <cell r="BC11" t="str">
            <v>na</v>
          </cell>
          <cell r="BD11" t="str">
            <v>na</v>
          </cell>
          <cell r="BE11" t="str">
            <v>na</v>
          </cell>
          <cell r="BF11" t="str">
            <v>na</v>
          </cell>
          <cell r="BG11" t="str">
            <v>na</v>
          </cell>
          <cell r="BH11" t="str">
            <v>na</v>
          </cell>
          <cell r="BI11" t="str">
            <v>na</v>
          </cell>
          <cell r="BJ11" t="str">
            <v>na</v>
          </cell>
          <cell r="BK11" t="str">
            <v>na</v>
          </cell>
          <cell r="BL11" t="str">
            <v>na</v>
          </cell>
          <cell r="BM11" t="str">
            <v>na</v>
          </cell>
          <cell r="BN11" t="str">
            <v>na</v>
          </cell>
          <cell r="BO11" t="str">
            <v>na</v>
          </cell>
          <cell r="BP11" t="str">
            <v>na</v>
          </cell>
          <cell r="BQ11" t="str">
            <v>na</v>
          </cell>
          <cell r="BR11" t="str">
            <v>na</v>
          </cell>
          <cell r="BS11" t="str">
            <v>na</v>
          </cell>
          <cell r="BT11" t="str">
            <v>na</v>
          </cell>
          <cell r="BU11" t="str">
            <v>na</v>
          </cell>
          <cell r="BV11" t="str">
            <v>na</v>
          </cell>
          <cell r="BW11" t="str">
            <v>na</v>
          </cell>
          <cell r="BX11" t="str">
            <v>na</v>
          </cell>
          <cell r="BY11" t="str">
            <v>na</v>
          </cell>
          <cell r="BZ11" t="str">
            <v>na</v>
          </cell>
          <cell r="CA11" t="str">
            <v>na</v>
          </cell>
          <cell r="CB11" t="str">
            <v>na</v>
          </cell>
          <cell r="CC11" t="str">
            <v>na</v>
          </cell>
          <cell r="CD11" t="str">
            <v>na</v>
          </cell>
          <cell r="CE11" t="str">
            <v>na</v>
          </cell>
          <cell r="CF11" t="str">
            <v>na</v>
          </cell>
          <cell r="CG11" t="str">
            <v>na</v>
          </cell>
          <cell r="CH11" t="str">
            <v>na</v>
          </cell>
          <cell r="CI11" t="str">
            <v>na</v>
          </cell>
          <cell r="CJ11" t="str">
            <v>na</v>
          </cell>
          <cell r="CK11" t="str">
            <v>na</v>
          </cell>
          <cell r="CL11" t="str">
            <v>na</v>
          </cell>
          <cell r="CM11" t="str">
            <v>na</v>
          </cell>
          <cell r="CN11" t="str">
            <v>na</v>
          </cell>
          <cell r="CO11">
            <v>250.83</v>
          </cell>
          <cell r="CP11">
            <v>250.83</v>
          </cell>
          <cell r="CQ11">
            <v>275.053</v>
          </cell>
          <cell r="CR11">
            <v>275.053</v>
          </cell>
          <cell r="CS11">
            <v>271.75700000000001</v>
          </cell>
          <cell r="CT11">
            <v>271.75700000000001</v>
          </cell>
          <cell r="CU11">
            <v>264.19799999999998</v>
          </cell>
          <cell r="CV11">
            <v>264.19799999999998</v>
          </cell>
          <cell r="CW11">
            <v>1061.8380000000002</v>
          </cell>
          <cell r="CX11">
            <v>1061.8380000000002</v>
          </cell>
          <cell r="CY11">
            <v>262.05200000000002</v>
          </cell>
          <cell r="CZ11">
            <v>262.05200000000002</v>
          </cell>
          <cell r="DA11">
            <v>280.96300000000002</v>
          </cell>
          <cell r="DB11">
            <v>280.96300000000002</v>
          </cell>
          <cell r="DC11">
            <v>274.61900000000003</v>
          </cell>
          <cell r="DD11">
            <v>274.61900000000003</v>
          </cell>
          <cell r="DE11">
            <v>300.45499999999998</v>
          </cell>
          <cell r="DF11">
            <v>300.45499999999998</v>
          </cell>
          <cell r="DG11">
            <v>1118.0890000000002</v>
          </cell>
          <cell r="DH11">
            <v>1118.0890000000002</v>
          </cell>
          <cell r="DI11">
            <v>319.089</v>
          </cell>
          <cell r="DJ11">
            <v>303.98032000000001</v>
          </cell>
          <cell r="DK11">
            <v>320.29782000000006</v>
          </cell>
          <cell r="DL11">
            <v>320.29782000000006</v>
          </cell>
          <cell r="DM11">
            <v>329.5428</v>
          </cell>
          <cell r="DN11">
            <v>329.5428</v>
          </cell>
          <cell r="DO11">
            <v>348.52779999999996</v>
          </cell>
          <cell r="DP11">
            <v>348.52779999999996</v>
          </cell>
          <cell r="DQ11">
            <v>1317.4574200000002</v>
          </cell>
          <cell r="DR11">
            <v>1302.3487399999999</v>
          </cell>
          <cell r="DS11" t="str">
            <v>na</v>
          </cell>
          <cell r="DT11" t="str">
            <v>na</v>
          </cell>
          <cell r="DU11" t="str">
            <v>na</v>
          </cell>
          <cell r="DV11" t="str">
            <v>na</v>
          </cell>
          <cell r="DW11" t="str">
            <v>na</v>
          </cell>
          <cell r="DX11" t="str">
            <v>na</v>
          </cell>
          <cell r="DY11" t="str">
            <v>na</v>
          </cell>
          <cell r="DZ11" t="str">
            <v>na</v>
          </cell>
          <cell r="EA11">
            <v>1475.5523104000004</v>
          </cell>
          <cell r="EB11">
            <v>1458.6305887999999</v>
          </cell>
          <cell r="EC11" t="str">
            <v>na</v>
          </cell>
          <cell r="ED11" t="str">
            <v>na</v>
          </cell>
          <cell r="EE11" t="str">
            <v>na</v>
          </cell>
          <cell r="EF11" t="str">
            <v>na</v>
          </cell>
          <cell r="EG11" t="str">
            <v>na</v>
          </cell>
          <cell r="EH11" t="str">
            <v>na</v>
          </cell>
          <cell r="EI11" t="str">
            <v>na</v>
          </cell>
          <cell r="EJ11" t="str">
            <v>na</v>
          </cell>
          <cell r="EK11" t="str">
            <v>na</v>
          </cell>
          <cell r="EL11" t="str">
            <v>na</v>
          </cell>
          <cell r="EM11" t="str">
            <v>na</v>
          </cell>
          <cell r="EN11" t="str">
            <v>na</v>
          </cell>
          <cell r="EO11" t="str">
            <v>na</v>
          </cell>
          <cell r="EP11" t="str">
            <v>na</v>
          </cell>
          <cell r="EQ11" t="str">
            <v>na</v>
          </cell>
          <cell r="ER11" t="str">
            <v>na</v>
          </cell>
          <cell r="ES11" t="str">
            <v>na</v>
          </cell>
          <cell r="ET11" t="str">
            <v>na</v>
          </cell>
          <cell r="EU11" t="str">
            <v>na</v>
          </cell>
          <cell r="EV11" t="str">
            <v>na</v>
          </cell>
          <cell r="EW11" t="str">
            <v>na</v>
          </cell>
          <cell r="EX11" t="str">
            <v>na</v>
          </cell>
          <cell r="EY11" t="str">
            <v>na</v>
          </cell>
          <cell r="EZ11" t="str">
            <v>na</v>
          </cell>
          <cell r="FA11" t="str">
            <v>na</v>
          </cell>
          <cell r="FB11" t="str">
            <v>na</v>
          </cell>
          <cell r="FC11" t="str">
            <v>na</v>
          </cell>
          <cell r="FD11" t="str">
            <v>na</v>
          </cell>
          <cell r="FE11" t="str">
            <v>na</v>
          </cell>
          <cell r="FF11" t="str">
            <v>na</v>
          </cell>
          <cell r="FG11" t="str">
            <v>na</v>
          </cell>
          <cell r="FH11" t="str">
            <v>na</v>
          </cell>
          <cell r="FI11" t="str">
            <v>na</v>
          </cell>
          <cell r="FJ11" t="str">
            <v>na</v>
          </cell>
          <cell r="FK11" t="str">
            <v>na</v>
          </cell>
          <cell r="FL11" t="str">
            <v>na</v>
          </cell>
          <cell r="FM11" t="str">
            <v>na</v>
          </cell>
          <cell r="FN11" t="str">
            <v>na</v>
          </cell>
          <cell r="FO11" t="str">
            <v>na</v>
          </cell>
          <cell r="FP11" t="str">
            <v>na</v>
          </cell>
          <cell r="FQ11" t="str">
            <v>na</v>
          </cell>
          <cell r="FR11" t="str">
            <v>na</v>
          </cell>
          <cell r="FS11" t="str">
            <v>na</v>
          </cell>
          <cell r="FT11" t="str">
            <v>na</v>
          </cell>
          <cell r="FU11" t="str">
            <v>na</v>
          </cell>
          <cell r="FV11" t="str">
            <v>na</v>
          </cell>
          <cell r="FW11" t="str">
            <v>na</v>
          </cell>
          <cell r="FX11" t="str">
            <v>na</v>
          </cell>
          <cell r="FY11" t="str">
            <v>na</v>
          </cell>
          <cell r="FZ11" t="str">
            <v>na</v>
          </cell>
          <cell r="GA11" t="str">
            <v>na</v>
          </cell>
          <cell r="GB11" t="str">
            <v>na</v>
          </cell>
          <cell r="GC11" t="str">
            <v>na</v>
          </cell>
          <cell r="GD11" t="str">
            <v>na</v>
          </cell>
          <cell r="GE11" t="str">
            <v>na</v>
          </cell>
          <cell r="GF11" t="str">
            <v>na</v>
          </cell>
          <cell r="GG11" t="str">
            <v>na</v>
          </cell>
          <cell r="GH11" t="str">
            <v>na</v>
          </cell>
          <cell r="GI11" t="str">
            <v>na</v>
          </cell>
          <cell r="GJ11" t="str">
            <v>na</v>
          </cell>
          <cell r="GK11" t="str">
            <v>na</v>
          </cell>
          <cell r="GL11" t="str">
            <v>na</v>
          </cell>
          <cell r="GM11" t="str">
            <v>na</v>
          </cell>
          <cell r="GN11" t="str">
            <v>na</v>
          </cell>
          <cell r="GO11" t="str">
            <v>na</v>
          </cell>
          <cell r="GP11" t="str">
            <v>na</v>
          </cell>
          <cell r="GQ11" t="str">
            <v>na</v>
          </cell>
          <cell r="GR11" t="str">
            <v>na</v>
          </cell>
          <cell r="GS11" t="str">
            <v>na</v>
          </cell>
          <cell r="GT11" t="str">
            <v>na</v>
          </cell>
          <cell r="GU11" t="str">
            <v>na</v>
          </cell>
          <cell r="GV11" t="str">
            <v>na</v>
          </cell>
          <cell r="GW11" t="str">
            <v>na</v>
          </cell>
          <cell r="GX11" t="str">
            <v>na</v>
          </cell>
          <cell r="GY11" t="str">
            <v>na</v>
          </cell>
          <cell r="GZ11" t="str">
            <v>na</v>
          </cell>
          <cell r="HA11" t="str">
            <v>na</v>
          </cell>
          <cell r="HB11" t="str">
            <v>na</v>
          </cell>
          <cell r="HC11" t="str">
            <v>na</v>
          </cell>
          <cell r="HD11" t="str">
            <v>na</v>
          </cell>
        </row>
        <row r="12">
          <cell r="A12">
            <v>12</v>
          </cell>
          <cell r="B12" t="str">
            <v>Development Services Revenue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 t="str">
            <v>na</v>
          </cell>
          <cell r="M12" t="str">
            <v>na</v>
          </cell>
          <cell r="N12" t="str">
            <v>na</v>
          </cell>
          <cell r="O12" t="str">
            <v>na</v>
          </cell>
          <cell r="P12" t="str">
            <v>na</v>
          </cell>
          <cell r="Q12" t="str">
            <v>na</v>
          </cell>
          <cell r="R12" t="str">
            <v>na</v>
          </cell>
          <cell r="S12" t="str">
            <v>na</v>
          </cell>
          <cell r="T12" t="str">
            <v>na</v>
          </cell>
          <cell r="U12" t="str">
            <v>na</v>
          </cell>
          <cell r="V12" t="str">
            <v>na</v>
          </cell>
          <cell r="W12" t="str">
            <v>na</v>
          </cell>
          <cell r="X12" t="str">
            <v>na</v>
          </cell>
          <cell r="Y12" t="str">
            <v>na</v>
          </cell>
          <cell r="Z12" t="str">
            <v>na</v>
          </cell>
          <cell r="AA12" t="str">
            <v>na</v>
          </cell>
          <cell r="AB12" t="str">
            <v>na</v>
          </cell>
          <cell r="AC12" t="str">
            <v>na</v>
          </cell>
          <cell r="AD12" t="str">
            <v>na</v>
          </cell>
          <cell r="AE12" t="str">
            <v>na</v>
          </cell>
          <cell r="AF12" t="str">
            <v>na</v>
          </cell>
          <cell r="AG12" t="str">
            <v>na</v>
          </cell>
          <cell r="AH12" t="str">
            <v>na</v>
          </cell>
          <cell r="AI12" t="str">
            <v>na</v>
          </cell>
          <cell r="AJ12" t="str">
            <v>na</v>
          </cell>
          <cell r="AK12" t="str">
            <v>na</v>
          </cell>
          <cell r="AL12" t="str">
            <v>na</v>
          </cell>
          <cell r="AM12" t="str">
            <v>na</v>
          </cell>
          <cell r="AN12" t="str">
            <v>na</v>
          </cell>
          <cell r="AO12" t="str">
            <v>na</v>
          </cell>
          <cell r="AP12" t="str">
            <v>na</v>
          </cell>
          <cell r="AQ12" t="str">
            <v>na</v>
          </cell>
          <cell r="AR12" t="str">
            <v>na</v>
          </cell>
          <cell r="AS12" t="str">
            <v>na</v>
          </cell>
          <cell r="AT12" t="str">
            <v>na</v>
          </cell>
          <cell r="AU12" t="str">
            <v>na</v>
          </cell>
          <cell r="AV12" t="str">
            <v>na</v>
          </cell>
          <cell r="AW12" t="str">
            <v>na</v>
          </cell>
          <cell r="AX12" t="str">
            <v>na</v>
          </cell>
          <cell r="AY12" t="str">
            <v>na</v>
          </cell>
          <cell r="AZ12" t="str">
            <v>na</v>
          </cell>
          <cell r="BA12" t="str">
            <v>na</v>
          </cell>
          <cell r="BB12" t="str">
            <v>na</v>
          </cell>
          <cell r="BC12" t="str">
            <v>na</v>
          </cell>
          <cell r="BD12" t="str">
            <v>na</v>
          </cell>
          <cell r="BE12" t="str">
            <v>na</v>
          </cell>
          <cell r="BF12" t="str">
            <v>na</v>
          </cell>
          <cell r="BG12" t="str">
            <v>na</v>
          </cell>
          <cell r="BH12" t="str">
            <v>na</v>
          </cell>
          <cell r="BI12" t="str">
            <v>na</v>
          </cell>
          <cell r="BJ12" t="str">
            <v>na</v>
          </cell>
          <cell r="BK12" t="str">
            <v>na</v>
          </cell>
          <cell r="BL12" t="str">
            <v>na</v>
          </cell>
          <cell r="BM12" t="str">
            <v>na</v>
          </cell>
          <cell r="BN12" t="str">
            <v>na</v>
          </cell>
          <cell r="BO12" t="str">
            <v>na</v>
          </cell>
          <cell r="BP12" t="str">
            <v>na</v>
          </cell>
          <cell r="BQ12" t="str">
            <v>na</v>
          </cell>
          <cell r="BR12" t="str">
            <v>na</v>
          </cell>
          <cell r="BS12" t="str">
            <v>na</v>
          </cell>
          <cell r="BT12" t="str">
            <v>na</v>
          </cell>
          <cell r="BU12" t="str">
            <v>na</v>
          </cell>
          <cell r="BV12" t="str">
            <v>na</v>
          </cell>
          <cell r="BW12" t="str">
            <v>na</v>
          </cell>
          <cell r="BX12" t="str">
            <v>na</v>
          </cell>
          <cell r="BY12" t="str">
            <v>na</v>
          </cell>
          <cell r="BZ12" t="str">
            <v>na</v>
          </cell>
          <cell r="CA12" t="str">
            <v>na</v>
          </cell>
          <cell r="CB12" t="str">
            <v>na</v>
          </cell>
          <cell r="CC12" t="str">
            <v>na</v>
          </cell>
          <cell r="CD12" t="str">
            <v>na</v>
          </cell>
          <cell r="CE12" t="str">
            <v>na</v>
          </cell>
          <cell r="CF12" t="str">
            <v>na</v>
          </cell>
          <cell r="CG12" t="str">
            <v>na</v>
          </cell>
          <cell r="CH12" t="str">
            <v>na</v>
          </cell>
          <cell r="CI12" t="str">
            <v>na</v>
          </cell>
          <cell r="CJ12" t="str">
            <v>na</v>
          </cell>
          <cell r="CK12" t="str">
            <v>na</v>
          </cell>
          <cell r="CL12" t="str">
            <v>na</v>
          </cell>
          <cell r="CM12" t="str">
            <v>na</v>
          </cell>
          <cell r="CN12" t="str">
            <v>na</v>
          </cell>
          <cell r="CO12">
            <v>0.55200000000000005</v>
          </cell>
          <cell r="CP12">
            <v>0.55200000000000005</v>
          </cell>
          <cell r="CQ12">
            <v>5.649</v>
          </cell>
          <cell r="CR12">
            <v>5.649</v>
          </cell>
          <cell r="CS12">
            <v>8.6379999999999999</v>
          </cell>
          <cell r="CT12">
            <v>8.6379999999999999</v>
          </cell>
          <cell r="CU12">
            <v>12.792999999999999</v>
          </cell>
          <cell r="CV12">
            <v>12.792999999999999</v>
          </cell>
          <cell r="CW12">
            <v>27.631999999999998</v>
          </cell>
          <cell r="CX12">
            <v>27.631999999999998</v>
          </cell>
          <cell r="CY12">
            <v>23.132000000000001</v>
          </cell>
          <cell r="CZ12">
            <v>23.132000000000001</v>
          </cell>
          <cell r="DA12">
            <v>29.358000000000001</v>
          </cell>
          <cell r="DB12">
            <v>29.358000000000001</v>
          </cell>
          <cell r="DC12">
            <v>36.981000000000002</v>
          </cell>
          <cell r="DD12">
            <v>36.981000000000002</v>
          </cell>
          <cell r="DE12">
            <v>32.808</v>
          </cell>
          <cell r="DF12">
            <v>32.808</v>
          </cell>
          <cell r="DG12">
            <v>122.279</v>
          </cell>
          <cell r="DH12">
            <v>122.279</v>
          </cell>
          <cell r="DI12">
            <v>30.721</v>
          </cell>
          <cell r="DJ12">
            <v>30</v>
          </cell>
          <cell r="DK12">
            <v>27</v>
          </cell>
          <cell r="DL12">
            <v>27</v>
          </cell>
          <cell r="DM12">
            <v>24</v>
          </cell>
          <cell r="DN12">
            <v>24</v>
          </cell>
          <cell r="DO12">
            <v>20</v>
          </cell>
          <cell r="DP12">
            <v>20</v>
          </cell>
          <cell r="DQ12">
            <v>101.721</v>
          </cell>
          <cell r="DR12">
            <v>101</v>
          </cell>
          <cell r="DS12" t="str">
            <v>na</v>
          </cell>
          <cell r="DT12" t="str">
            <v>na</v>
          </cell>
          <cell r="DU12" t="str">
            <v>na</v>
          </cell>
          <cell r="DV12" t="str">
            <v>na</v>
          </cell>
          <cell r="DW12" t="str">
            <v>na</v>
          </cell>
          <cell r="DX12" t="str">
            <v>na</v>
          </cell>
          <cell r="DY12" t="str">
            <v>na</v>
          </cell>
          <cell r="DZ12" t="str">
            <v>na</v>
          </cell>
          <cell r="EA12">
            <v>0</v>
          </cell>
          <cell r="EB12">
            <v>0</v>
          </cell>
          <cell r="EC12" t="str">
            <v>na</v>
          </cell>
          <cell r="ED12" t="str">
            <v>na</v>
          </cell>
          <cell r="EE12" t="str">
            <v>na</v>
          </cell>
          <cell r="EF12" t="str">
            <v>na</v>
          </cell>
          <cell r="EG12" t="str">
            <v>na</v>
          </cell>
          <cell r="EH12" t="str">
            <v>na</v>
          </cell>
          <cell r="EI12" t="str">
            <v>na</v>
          </cell>
          <cell r="EJ12" t="str">
            <v>na</v>
          </cell>
          <cell r="EK12" t="str">
            <v>na</v>
          </cell>
          <cell r="EL12" t="str">
            <v>na</v>
          </cell>
          <cell r="EM12" t="str">
            <v>na</v>
          </cell>
          <cell r="EN12" t="str">
            <v>na</v>
          </cell>
          <cell r="EO12" t="str">
            <v>na</v>
          </cell>
          <cell r="EP12" t="str">
            <v>na</v>
          </cell>
          <cell r="EQ12" t="str">
            <v>na</v>
          </cell>
          <cell r="ER12" t="str">
            <v>na</v>
          </cell>
          <cell r="ES12" t="str">
            <v>na</v>
          </cell>
          <cell r="ET12" t="str">
            <v>na</v>
          </cell>
          <cell r="EU12" t="str">
            <v>na</v>
          </cell>
          <cell r="EV12" t="str">
            <v>na</v>
          </cell>
          <cell r="EW12" t="str">
            <v>na</v>
          </cell>
          <cell r="EX12" t="str">
            <v>na</v>
          </cell>
          <cell r="EY12" t="str">
            <v>na</v>
          </cell>
          <cell r="EZ12" t="str">
            <v>na</v>
          </cell>
          <cell r="FA12" t="str">
            <v>na</v>
          </cell>
          <cell r="FB12" t="str">
            <v>na</v>
          </cell>
          <cell r="FC12" t="str">
            <v>na</v>
          </cell>
          <cell r="FD12" t="str">
            <v>na</v>
          </cell>
          <cell r="FE12" t="str">
            <v>na</v>
          </cell>
          <cell r="FF12" t="str">
            <v>na</v>
          </cell>
          <cell r="FG12" t="str">
            <v>na</v>
          </cell>
          <cell r="FH12" t="str">
            <v>na</v>
          </cell>
          <cell r="FI12" t="str">
            <v>na</v>
          </cell>
          <cell r="FJ12" t="str">
            <v>na</v>
          </cell>
          <cell r="FK12" t="str">
            <v>na</v>
          </cell>
          <cell r="FL12" t="str">
            <v>na</v>
          </cell>
          <cell r="FM12" t="str">
            <v>na</v>
          </cell>
          <cell r="FN12" t="str">
            <v>na</v>
          </cell>
          <cell r="FO12" t="str">
            <v>na</v>
          </cell>
          <cell r="FP12" t="str">
            <v>na</v>
          </cell>
          <cell r="FQ12" t="str">
            <v>na</v>
          </cell>
          <cell r="FR12" t="str">
            <v>na</v>
          </cell>
          <cell r="FS12" t="str">
            <v>na</v>
          </cell>
          <cell r="FT12" t="str">
            <v>na</v>
          </cell>
          <cell r="FU12" t="str">
            <v>na</v>
          </cell>
          <cell r="FV12" t="str">
            <v>na</v>
          </cell>
          <cell r="FW12" t="str">
            <v>na</v>
          </cell>
          <cell r="FX12" t="str">
            <v>na</v>
          </cell>
          <cell r="FY12" t="str">
            <v>na</v>
          </cell>
          <cell r="FZ12" t="str">
            <v>na</v>
          </cell>
          <cell r="GA12" t="str">
            <v>na</v>
          </cell>
          <cell r="GB12" t="str">
            <v>na</v>
          </cell>
          <cell r="GC12" t="str">
            <v>na</v>
          </cell>
          <cell r="GD12" t="str">
            <v>na</v>
          </cell>
          <cell r="GE12" t="str">
            <v>na</v>
          </cell>
          <cell r="GF12" t="str">
            <v>na</v>
          </cell>
          <cell r="GG12" t="str">
            <v>na</v>
          </cell>
          <cell r="GH12" t="str">
            <v>na</v>
          </cell>
          <cell r="GI12" t="str">
            <v>na</v>
          </cell>
          <cell r="GJ12" t="str">
            <v>na</v>
          </cell>
          <cell r="GK12" t="str">
            <v>na</v>
          </cell>
          <cell r="GL12" t="str">
            <v>na</v>
          </cell>
          <cell r="GM12" t="str">
            <v>na</v>
          </cell>
          <cell r="GN12" t="str">
            <v>na</v>
          </cell>
          <cell r="GO12" t="str">
            <v>na</v>
          </cell>
          <cell r="GP12" t="str">
            <v>na</v>
          </cell>
          <cell r="GQ12" t="str">
            <v>na</v>
          </cell>
          <cell r="GR12" t="str">
            <v>na</v>
          </cell>
          <cell r="GS12" t="str">
            <v>na</v>
          </cell>
          <cell r="GT12" t="str">
            <v>na</v>
          </cell>
          <cell r="GU12" t="str">
            <v>na</v>
          </cell>
          <cell r="GV12" t="str">
            <v>na</v>
          </cell>
          <cell r="GW12" t="str">
            <v>na</v>
          </cell>
          <cell r="GX12" t="str">
            <v>na</v>
          </cell>
          <cell r="GY12" t="str">
            <v>na</v>
          </cell>
          <cell r="GZ12" t="str">
            <v>na</v>
          </cell>
          <cell r="HA12" t="str">
            <v>na</v>
          </cell>
          <cell r="HB12" t="str">
            <v>na</v>
          </cell>
          <cell r="HC12" t="str">
            <v>na</v>
          </cell>
          <cell r="HD12" t="str">
            <v>na</v>
          </cell>
        </row>
        <row r="13">
          <cell r="A13">
            <v>13</v>
          </cell>
          <cell r="B13" t="str">
            <v>Total Revenues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 t="str">
            <v>na</v>
          </cell>
          <cell r="M13" t="str">
            <v>na</v>
          </cell>
          <cell r="N13" t="str">
            <v>na</v>
          </cell>
          <cell r="O13" t="str">
            <v>na</v>
          </cell>
          <cell r="P13" t="str">
            <v>na</v>
          </cell>
          <cell r="Q13" t="str">
            <v>na</v>
          </cell>
          <cell r="R13" t="str">
            <v>na</v>
          </cell>
          <cell r="S13" t="str">
            <v>na</v>
          </cell>
          <cell r="T13" t="str">
            <v>na</v>
          </cell>
          <cell r="U13" t="str">
            <v>na</v>
          </cell>
          <cell r="V13" t="str">
            <v>na</v>
          </cell>
          <cell r="W13" t="str">
            <v>na</v>
          </cell>
          <cell r="X13" t="str">
            <v>na</v>
          </cell>
          <cell r="Y13" t="str">
            <v>na</v>
          </cell>
          <cell r="Z13" t="str">
            <v>na</v>
          </cell>
          <cell r="AA13" t="str">
            <v>na</v>
          </cell>
          <cell r="AB13" t="str">
            <v>na</v>
          </cell>
          <cell r="AC13" t="str">
            <v>na</v>
          </cell>
          <cell r="AD13" t="str">
            <v>na</v>
          </cell>
          <cell r="AE13" t="str">
            <v>na</v>
          </cell>
          <cell r="AF13" t="str">
            <v>na</v>
          </cell>
          <cell r="AG13" t="str">
            <v>na</v>
          </cell>
          <cell r="AH13" t="str">
            <v>na</v>
          </cell>
          <cell r="AI13" t="str">
            <v>na</v>
          </cell>
          <cell r="AJ13" t="str">
            <v>na</v>
          </cell>
          <cell r="AK13" t="str">
            <v>na</v>
          </cell>
          <cell r="AL13" t="str">
            <v>na</v>
          </cell>
          <cell r="AM13" t="str">
            <v>na</v>
          </cell>
          <cell r="AN13" t="str">
            <v>na</v>
          </cell>
          <cell r="AO13" t="str">
            <v>na</v>
          </cell>
          <cell r="AP13" t="str">
            <v>na</v>
          </cell>
          <cell r="AQ13" t="str">
            <v>na</v>
          </cell>
          <cell r="AR13" t="str">
            <v>na</v>
          </cell>
          <cell r="AS13" t="str">
            <v>na</v>
          </cell>
          <cell r="AT13" t="str">
            <v>na</v>
          </cell>
          <cell r="AU13" t="str">
            <v>na</v>
          </cell>
          <cell r="AV13" t="str">
            <v>na</v>
          </cell>
          <cell r="AW13" t="str">
            <v>na</v>
          </cell>
          <cell r="AX13" t="str">
            <v>na</v>
          </cell>
          <cell r="AY13" t="str">
            <v>na</v>
          </cell>
          <cell r="AZ13" t="str">
            <v>na</v>
          </cell>
          <cell r="BA13" t="str">
            <v>na</v>
          </cell>
          <cell r="BB13" t="str">
            <v>na</v>
          </cell>
          <cell r="BC13" t="str">
            <v>na</v>
          </cell>
          <cell r="BD13" t="str">
            <v>na</v>
          </cell>
          <cell r="BE13" t="str">
            <v>na</v>
          </cell>
          <cell r="BF13" t="str">
            <v>na</v>
          </cell>
          <cell r="BG13" t="str">
            <v>na</v>
          </cell>
          <cell r="BH13" t="str">
            <v>na</v>
          </cell>
          <cell r="BI13" t="str">
            <v>na</v>
          </cell>
          <cell r="BJ13" t="str">
            <v>na</v>
          </cell>
          <cell r="BK13" t="str">
            <v>na</v>
          </cell>
          <cell r="BL13" t="str">
            <v>na</v>
          </cell>
          <cell r="BM13" t="str">
            <v>na</v>
          </cell>
          <cell r="BN13" t="str">
            <v>na</v>
          </cell>
          <cell r="BO13" t="str">
            <v>na</v>
          </cell>
          <cell r="BP13" t="str">
            <v>na</v>
          </cell>
          <cell r="BQ13" t="str">
            <v>na</v>
          </cell>
          <cell r="BR13" t="str">
            <v>na</v>
          </cell>
          <cell r="BS13" t="str">
            <v>na</v>
          </cell>
          <cell r="BT13" t="str">
            <v>na</v>
          </cell>
          <cell r="BU13" t="str">
            <v>na</v>
          </cell>
          <cell r="BV13" t="str">
            <v>na</v>
          </cell>
          <cell r="BW13" t="str">
            <v>na</v>
          </cell>
          <cell r="BX13" t="str">
            <v>na</v>
          </cell>
          <cell r="BY13" t="str">
            <v>na</v>
          </cell>
          <cell r="BZ13" t="str">
            <v>na</v>
          </cell>
          <cell r="CA13" t="str">
            <v>na</v>
          </cell>
          <cell r="CB13" t="str">
            <v>na</v>
          </cell>
          <cell r="CC13" t="str">
            <v>na</v>
          </cell>
          <cell r="CD13" t="str">
            <v>na</v>
          </cell>
          <cell r="CE13" t="str">
            <v>na</v>
          </cell>
          <cell r="CF13" t="str">
            <v>na</v>
          </cell>
          <cell r="CG13" t="str">
            <v>na</v>
          </cell>
          <cell r="CH13" t="str">
            <v>na</v>
          </cell>
          <cell r="CI13" t="str">
            <v>na</v>
          </cell>
          <cell r="CJ13" t="str">
            <v>na</v>
          </cell>
          <cell r="CK13" t="str">
            <v>na</v>
          </cell>
          <cell r="CL13" t="str">
            <v>na</v>
          </cell>
          <cell r="CM13" t="str">
            <v>na</v>
          </cell>
          <cell r="CN13" t="str">
            <v>na</v>
          </cell>
          <cell r="CO13">
            <v>350.10900000000004</v>
          </cell>
          <cell r="CP13">
            <v>350.10900000000004</v>
          </cell>
          <cell r="CQ13">
            <v>360.68099999999998</v>
          </cell>
          <cell r="CR13">
            <v>360.68099999999998</v>
          </cell>
          <cell r="CS13">
            <v>346.07900000000001</v>
          </cell>
          <cell r="CT13">
            <v>346.07900000000001</v>
          </cell>
          <cell r="CU13">
            <v>372.27699999999999</v>
          </cell>
          <cell r="CV13">
            <v>372.27699999999999</v>
          </cell>
          <cell r="CW13">
            <v>1429.1460000000002</v>
          </cell>
          <cell r="CX13">
            <v>1429.1460000000002</v>
          </cell>
          <cell r="CY13">
            <v>375.41900000000004</v>
          </cell>
          <cell r="CZ13">
            <v>375.41900000000004</v>
          </cell>
          <cell r="DA13">
            <v>420.15400000000005</v>
          </cell>
          <cell r="DB13">
            <v>420.15400000000005</v>
          </cell>
          <cell r="DC13">
            <v>443.12</v>
          </cell>
          <cell r="DD13">
            <v>443.12</v>
          </cell>
          <cell r="DE13">
            <v>497.78999999999996</v>
          </cell>
          <cell r="DF13">
            <v>497.79</v>
          </cell>
          <cell r="DG13">
            <v>1736.4830000000002</v>
          </cell>
          <cell r="DH13">
            <v>1736.4830000000002</v>
          </cell>
          <cell r="DI13">
            <v>503.08799999999997</v>
          </cell>
          <cell r="DJ13">
            <v>482.86806999999999</v>
          </cell>
          <cell r="DK13">
            <v>501.06402000000003</v>
          </cell>
          <cell r="DL13">
            <v>501.06402000000003</v>
          </cell>
          <cell r="DM13">
            <v>517.94280000000003</v>
          </cell>
          <cell r="DN13">
            <v>517.94280000000003</v>
          </cell>
          <cell r="DO13">
            <v>574.1865499999999</v>
          </cell>
          <cell r="DP13">
            <v>574.1865499999999</v>
          </cell>
          <cell r="DQ13">
            <v>2096.2813700000002</v>
          </cell>
          <cell r="DR13">
            <v>2076.0614399999999</v>
          </cell>
          <cell r="DS13" t="str">
            <v>na</v>
          </cell>
          <cell r="DT13" t="str">
            <v>na</v>
          </cell>
          <cell r="DU13" t="str">
            <v>na</v>
          </cell>
          <cell r="DV13" t="str">
            <v>na</v>
          </cell>
          <cell r="DW13" t="str">
            <v>na</v>
          </cell>
          <cell r="DX13" t="str">
            <v>na</v>
          </cell>
          <cell r="DY13" t="str">
            <v>na</v>
          </cell>
          <cell r="DZ13" t="str">
            <v>na</v>
          </cell>
          <cell r="EA13">
            <v>2288.0758504000005</v>
          </cell>
          <cell r="EB13">
            <v>2265.8858288000001</v>
          </cell>
          <cell r="EC13" t="str">
            <v>na</v>
          </cell>
          <cell r="ED13" t="str">
            <v>na</v>
          </cell>
          <cell r="EE13" t="str">
            <v>na</v>
          </cell>
          <cell r="EF13" t="str">
            <v>na</v>
          </cell>
          <cell r="EG13" t="str">
            <v>na</v>
          </cell>
          <cell r="EH13" t="str">
            <v>na</v>
          </cell>
          <cell r="EI13" t="str">
            <v>na</v>
          </cell>
          <cell r="EJ13" t="str">
            <v>na</v>
          </cell>
          <cell r="EK13" t="str">
            <v>na</v>
          </cell>
          <cell r="EL13" t="str">
            <v>na</v>
          </cell>
          <cell r="EM13" t="str">
            <v>na</v>
          </cell>
          <cell r="EN13" t="str">
            <v>na</v>
          </cell>
          <cell r="EO13" t="str">
            <v>na</v>
          </cell>
          <cell r="EP13" t="str">
            <v>na</v>
          </cell>
          <cell r="EQ13" t="str">
            <v>na</v>
          </cell>
          <cell r="ER13" t="str">
            <v>na</v>
          </cell>
          <cell r="ES13" t="str">
            <v>na</v>
          </cell>
          <cell r="ET13" t="str">
            <v>na</v>
          </cell>
          <cell r="EU13" t="str">
            <v>na</v>
          </cell>
          <cell r="EV13" t="str">
            <v>na</v>
          </cell>
          <cell r="EW13" t="str">
            <v>na</v>
          </cell>
          <cell r="EX13" t="str">
            <v>na</v>
          </cell>
          <cell r="EY13" t="str">
            <v>na</v>
          </cell>
          <cell r="EZ13" t="str">
            <v>na</v>
          </cell>
          <cell r="FA13" t="str">
            <v>na</v>
          </cell>
          <cell r="FB13" t="str">
            <v>na</v>
          </cell>
          <cell r="FC13" t="str">
            <v>na</v>
          </cell>
          <cell r="FD13" t="str">
            <v>na</v>
          </cell>
          <cell r="FE13" t="str">
            <v>na</v>
          </cell>
          <cell r="FF13" t="str">
            <v>na</v>
          </cell>
          <cell r="FG13" t="str">
            <v>na</v>
          </cell>
          <cell r="FH13" t="str">
            <v>na</v>
          </cell>
          <cell r="FI13" t="str">
            <v>na</v>
          </cell>
          <cell r="FJ13" t="str">
            <v>na</v>
          </cell>
          <cell r="FK13" t="str">
            <v>na</v>
          </cell>
          <cell r="FL13" t="str">
            <v>na</v>
          </cell>
          <cell r="FM13" t="str">
            <v>na</v>
          </cell>
          <cell r="FN13" t="str">
            <v>na</v>
          </cell>
          <cell r="FO13" t="str">
            <v>na</v>
          </cell>
          <cell r="FP13" t="str">
            <v>na</v>
          </cell>
          <cell r="FQ13" t="str">
            <v>na</v>
          </cell>
          <cell r="FR13" t="str">
            <v>na</v>
          </cell>
          <cell r="FS13" t="str">
            <v>na</v>
          </cell>
          <cell r="FT13" t="str">
            <v>na</v>
          </cell>
          <cell r="FU13" t="str">
            <v>na</v>
          </cell>
          <cell r="FV13" t="str">
            <v>na</v>
          </cell>
          <cell r="FW13" t="str">
            <v>na</v>
          </cell>
          <cell r="FX13" t="str">
            <v>na</v>
          </cell>
          <cell r="FY13" t="str">
            <v>na</v>
          </cell>
          <cell r="FZ13" t="str">
            <v>na</v>
          </cell>
          <cell r="GA13" t="str">
            <v>na</v>
          </cell>
          <cell r="GB13" t="str">
            <v>na</v>
          </cell>
          <cell r="GC13" t="str">
            <v>na</v>
          </cell>
          <cell r="GD13" t="str">
            <v>na</v>
          </cell>
          <cell r="GE13" t="str">
            <v>na</v>
          </cell>
          <cell r="GF13" t="str">
            <v>na</v>
          </cell>
          <cell r="GG13" t="str">
            <v>na</v>
          </cell>
          <cell r="GH13" t="str">
            <v>na</v>
          </cell>
          <cell r="GI13" t="str">
            <v>na</v>
          </cell>
          <cell r="GJ13" t="str">
            <v>na</v>
          </cell>
          <cell r="GK13" t="str">
            <v>na</v>
          </cell>
          <cell r="GL13" t="str">
            <v>na</v>
          </cell>
          <cell r="GM13" t="str">
            <v>na</v>
          </cell>
          <cell r="GN13" t="str">
            <v>na</v>
          </cell>
          <cell r="GO13" t="str">
            <v>na</v>
          </cell>
          <cell r="GP13" t="str">
            <v>na</v>
          </cell>
          <cell r="GQ13" t="str">
            <v>na</v>
          </cell>
          <cell r="GR13" t="str">
            <v>na</v>
          </cell>
          <cell r="GS13" t="str">
            <v>na</v>
          </cell>
          <cell r="GT13" t="str">
            <v>na</v>
          </cell>
          <cell r="GU13" t="str">
            <v>na</v>
          </cell>
          <cell r="GV13" t="str">
            <v>na</v>
          </cell>
          <cell r="GW13" t="str">
            <v>na</v>
          </cell>
          <cell r="GX13" t="str">
            <v>na</v>
          </cell>
          <cell r="GY13" t="str">
            <v>na</v>
          </cell>
          <cell r="GZ13" t="str">
            <v>na</v>
          </cell>
          <cell r="HA13" t="str">
            <v>na</v>
          </cell>
          <cell r="HB13" t="str">
            <v>na</v>
          </cell>
          <cell r="HC13" t="str">
            <v>na</v>
          </cell>
          <cell r="HD13" t="str">
            <v>na</v>
          </cell>
        </row>
        <row r="14">
          <cell r="A14">
            <v>14</v>
          </cell>
          <cell r="B14" t="str">
            <v>Cost of License Revenue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 t="str">
            <v>na</v>
          </cell>
          <cell r="M14" t="str">
            <v>na</v>
          </cell>
          <cell r="N14" t="str">
            <v>na</v>
          </cell>
          <cell r="O14" t="str">
            <v>na</v>
          </cell>
          <cell r="P14" t="str">
            <v>na</v>
          </cell>
          <cell r="Q14" t="str">
            <v>na</v>
          </cell>
          <cell r="R14" t="str">
            <v>na</v>
          </cell>
          <cell r="S14" t="str">
            <v>na</v>
          </cell>
          <cell r="T14" t="str">
            <v>na</v>
          </cell>
          <cell r="U14" t="str">
            <v>na</v>
          </cell>
          <cell r="V14" t="str">
            <v>na</v>
          </cell>
          <cell r="W14" t="str">
            <v>na</v>
          </cell>
          <cell r="X14" t="str">
            <v>na</v>
          </cell>
          <cell r="Y14" t="str">
            <v>na</v>
          </cell>
          <cell r="Z14" t="str">
            <v>na</v>
          </cell>
          <cell r="AA14" t="str">
            <v>na</v>
          </cell>
          <cell r="AB14" t="str">
            <v>na</v>
          </cell>
          <cell r="AC14" t="str">
            <v>na</v>
          </cell>
          <cell r="AD14" t="str">
            <v>na</v>
          </cell>
          <cell r="AE14" t="str">
            <v>na</v>
          </cell>
          <cell r="AF14" t="str">
            <v>na</v>
          </cell>
          <cell r="AG14" t="str">
            <v>na</v>
          </cell>
          <cell r="AH14" t="str">
            <v>na</v>
          </cell>
          <cell r="AI14" t="str">
            <v>na</v>
          </cell>
          <cell r="AJ14" t="str">
            <v>na</v>
          </cell>
          <cell r="AK14" t="str">
            <v>na</v>
          </cell>
          <cell r="AL14" t="str">
            <v>na</v>
          </cell>
          <cell r="AM14" t="str">
            <v>na</v>
          </cell>
          <cell r="AN14" t="str">
            <v>na</v>
          </cell>
          <cell r="AO14" t="str">
            <v>na</v>
          </cell>
          <cell r="AP14" t="str">
            <v>na</v>
          </cell>
          <cell r="AQ14" t="str">
            <v>na</v>
          </cell>
          <cell r="AR14" t="str">
            <v>na</v>
          </cell>
          <cell r="AS14" t="str">
            <v>na</v>
          </cell>
          <cell r="AT14" t="str">
            <v>na</v>
          </cell>
          <cell r="AU14" t="str">
            <v>na</v>
          </cell>
          <cell r="AV14" t="str">
            <v>na</v>
          </cell>
          <cell r="AW14" t="str">
            <v>na</v>
          </cell>
          <cell r="AX14" t="str">
            <v>na</v>
          </cell>
          <cell r="AY14" t="str">
            <v>na</v>
          </cell>
          <cell r="AZ14" t="str">
            <v>na</v>
          </cell>
          <cell r="BA14" t="str">
            <v>na</v>
          </cell>
          <cell r="BB14" t="str">
            <v>na</v>
          </cell>
          <cell r="BC14" t="str">
            <v>na</v>
          </cell>
          <cell r="BD14" t="str">
            <v>na</v>
          </cell>
          <cell r="BE14" t="str">
            <v>na</v>
          </cell>
          <cell r="BF14" t="str">
            <v>na</v>
          </cell>
          <cell r="BG14" t="str">
            <v>na</v>
          </cell>
          <cell r="BH14" t="str">
            <v>na</v>
          </cell>
          <cell r="BI14" t="str">
            <v>na</v>
          </cell>
          <cell r="BJ14" t="str">
            <v>na</v>
          </cell>
          <cell r="BK14" t="str">
            <v>na</v>
          </cell>
          <cell r="BL14" t="str">
            <v>na</v>
          </cell>
          <cell r="BM14" t="str">
            <v>na</v>
          </cell>
          <cell r="BN14" t="str">
            <v>na</v>
          </cell>
          <cell r="BO14" t="str">
            <v>na</v>
          </cell>
          <cell r="BP14" t="str">
            <v>na</v>
          </cell>
          <cell r="BQ14" t="str">
            <v>na</v>
          </cell>
          <cell r="BR14" t="str">
            <v>na</v>
          </cell>
          <cell r="BS14" t="str">
            <v>na</v>
          </cell>
          <cell r="BT14" t="str">
            <v>na</v>
          </cell>
          <cell r="BU14" t="str">
            <v>na</v>
          </cell>
          <cell r="BV14" t="str">
            <v>na</v>
          </cell>
          <cell r="BW14" t="str">
            <v>na</v>
          </cell>
          <cell r="BX14" t="str">
            <v>na</v>
          </cell>
          <cell r="BY14" t="str">
            <v>na</v>
          </cell>
          <cell r="BZ14" t="str">
            <v>na</v>
          </cell>
          <cell r="CA14" t="str">
            <v>na</v>
          </cell>
          <cell r="CB14" t="str">
            <v>na</v>
          </cell>
          <cell r="CC14" t="str">
            <v>na</v>
          </cell>
          <cell r="CD14" t="str">
            <v>na</v>
          </cell>
          <cell r="CE14" t="str">
            <v>na</v>
          </cell>
          <cell r="CF14" t="str">
            <v>na</v>
          </cell>
          <cell r="CG14" t="str">
            <v>na</v>
          </cell>
          <cell r="CH14" t="str">
            <v>na</v>
          </cell>
          <cell r="CI14" t="str">
            <v>na</v>
          </cell>
          <cell r="CJ14" t="str">
            <v>na</v>
          </cell>
          <cell r="CK14" t="str">
            <v>na</v>
          </cell>
          <cell r="CL14" t="str">
            <v>na</v>
          </cell>
          <cell r="CM14" t="str">
            <v>na</v>
          </cell>
          <cell r="CN14" t="str">
            <v>na</v>
          </cell>
          <cell r="CO14">
            <v>12.507</v>
          </cell>
          <cell r="CP14">
            <v>12.507</v>
          </cell>
          <cell r="CQ14">
            <v>9.6370000000000005</v>
          </cell>
          <cell r="CR14">
            <v>9.6370000000000005</v>
          </cell>
          <cell r="CS14">
            <v>10.303000000000001</v>
          </cell>
          <cell r="CT14">
            <v>10.303000000000001</v>
          </cell>
          <cell r="CU14">
            <v>10.131</v>
          </cell>
          <cell r="CV14">
            <v>10.131</v>
          </cell>
          <cell r="CW14">
            <v>42.578000000000003</v>
          </cell>
          <cell r="CX14">
            <v>42.578000000000003</v>
          </cell>
          <cell r="CY14">
            <v>10.433</v>
          </cell>
          <cell r="CZ14">
            <v>10.433</v>
          </cell>
          <cell r="DA14">
            <v>7.8280000000000003</v>
          </cell>
          <cell r="DB14">
            <v>7.8280000000000003</v>
          </cell>
          <cell r="DC14">
            <v>8.4849999999999994</v>
          </cell>
          <cell r="DD14">
            <v>8.4849999999999994</v>
          </cell>
          <cell r="DE14">
            <v>12.154999999999999</v>
          </cell>
          <cell r="DF14">
            <v>12.154999999999999</v>
          </cell>
          <cell r="DG14">
            <v>38.900999999999996</v>
          </cell>
          <cell r="DH14">
            <v>38.900999999999996</v>
          </cell>
          <cell r="DI14">
            <v>16.268000000000001</v>
          </cell>
          <cell r="DJ14">
            <v>11.911019999999999</v>
          </cell>
          <cell r="DK14">
            <v>11.378698799999999</v>
          </cell>
          <cell r="DL14">
            <v>11.378698799999999</v>
          </cell>
          <cell r="DM14">
            <v>11.8368</v>
          </cell>
          <cell r="DN14">
            <v>11.508000000000001</v>
          </cell>
          <cell r="DO14">
            <v>12.339525</v>
          </cell>
          <cell r="DP14">
            <v>12.339525</v>
          </cell>
          <cell r="DQ14">
            <v>51.823023800000001</v>
          </cell>
          <cell r="DR14">
            <v>47.1372438</v>
          </cell>
          <cell r="DS14" t="str">
            <v>na</v>
          </cell>
          <cell r="DT14" t="str">
            <v>na</v>
          </cell>
          <cell r="DU14" t="str">
            <v>na</v>
          </cell>
          <cell r="DV14" t="str">
            <v>na</v>
          </cell>
          <cell r="DW14" t="str">
            <v>na</v>
          </cell>
          <cell r="DX14" t="str">
            <v>na</v>
          </cell>
          <cell r="DY14" t="str">
            <v>na</v>
          </cell>
          <cell r="DZ14" t="str">
            <v>na</v>
          </cell>
          <cell r="EA14">
            <v>56.876647800000001</v>
          </cell>
          <cell r="EB14">
            <v>56.507866800000009</v>
          </cell>
          <cell r="EC14" t="str">
            <v>na</v>
          </cell>
          <cell r="ED14" t="str">
            <v>na</v>
          </cell>
          <cell r="EE14" t="str">
            <v>na</v>
          </cell>
          <cell r="EF14" t="str">
            <v>na</v>
          </cell>
          <cell r="EG14" t="str">
            <v>na</v>
          </cell>
          <cell r="EH14" t="str">
            <v>na</v>
          </cell>
          <cell r="EI14" t="str">
            <v>na</v>
          </cell>
          <cell r="EJ14" t="str">
            <v>na</v>
          </cell>
          <cell r="EK14" t="str">
            <v>na</v>
          </cell>
          <cell r="EL14" t="str">
            <v>na</v>
          </cell>
          <cell r="EM14" t="str">
            <v>na</v>
          </cell>
          <cell r="EN14" t="str">
            <v>na</v>
          </cell>
          <cell r="EO14" t="str">
            <v>na</v>
          </cell>
          <cell r="EP14" t="str">
            <v>na</v>
          </cell>
          <cell r="EQ14" t="str">
            <v>na</v>
          </cell>
          <cell r="ER14" t="str">
            <v>na</v>
          </cell>
          <cell r="ES14" t="str">
            <v>na</v>
          </cell>
          <cell r="ET14" t="str">
            <v>na</v>
          </cell>
          <cell r="EU14" t="str">
            <v>na</v>
          </cell>
          <cell r="EV14" t="str">
            <v>na</v>
          </cell>
          <cell r="EW14" t="str">
            <v>na</v>
          </cell>
          <cell r="EX14" t="str">
            <v>na</v>
          </cell>
          <cell r="EY14" t="str">
            <v>na</v>
          </cell>
          <cell r="EZ14" t="str">
            <v>na</v>
          </cell>
          <cell r="FA14" t="str">
            <v>na</v>
          </cell>
          <cell r="FB14" t="str">
            <v>na</v>
          </cell>
          <cell r="FC14" t="str">
            <v>na</v>
          </cell>
          <cell r="FD14" t="str">
            <v>na</v>
          </cell>
          <cell r="FE14" t="str">
            <v>na</v>
          </cell>
          <cell r="FF14" t="str">
            <v>na</v>
          </cell>
          <cell r="FG14" t="str">
            <v>na</v>
          </cell>
          <cell r="FH14" t="str">
            <v>na</v>
          </cell>
          <cell r="FI14" t="str">
            <v>na</v>
          </cell>
          <cell r="FJ14" t="str">
            <v>na</v>
          </cell>
          <cell r="FK14" t="str">
            <v>na</v>
          </cell>
          <cell r="FL14" t="str">
            <v>na</v>
          </cell>
          <cell r="FM14" t="str">
            <v>na</v>
          </cell>
          <cell r="FN14" t="str">
            <v>na</v>
          </cell>
          <cell r="FO14" t="str">
            <v>na</v>
          </cell>
          <cell r="FP14" t="str">
            <v>na</v>
          </cell>
          <cell r="FQ14" t="str">
            <v>na</v>
          </cell>
          <cell r="FR14" t="str">
            <v>na</v>
          </cell>
          <cell r="FS14" t="str">
            <v>na</v>
          </cell>
          <cell r="FT14" t="str">
            <v>na</v>
          </cell>
          <cell r="FU14" t="str">
            <v>na</v>
          </cell>
          <cell r="FV14" t="str">
            <v>na</v>
          </cell>
          <cell r="FW14" t="str">
            <v>na</v>
          </cell>
          <cell r="FX14" t="str">
            <v>na</v>
          </cell>
          <cell r="FY14" t="str">
            <v>na</v>
          </cell>
          <cell r="FZ14" t="str">
            <v>na</v>
          </cell>
          <cell r="GA14" t="str">
            <v>na</v>
          </cell>
          <cell r="GB14" t="str">
            <v>na</v>
          </cell>
          <cell r="GC14" t="str">
            <v>na</v>
          </cell>
          <cell r="GD14" t="str">
            <v>na</v>
          </cell>
          <cell r="GE14" t="str">
            <v>na</v>
          </cell>
          <cell r="GF14" t="str">
            <v>na</v>
          </cell>
          <cell r="GG14" t="str">
            <v>na</v>
          </cell>
          <cell r="GH14" t="str">
            <v>na</v>
          </cell>
          <cell r="GI14" t="str">
            <v>na</v>
          </cell>
          <cell r="GJ14" t="str">
            <v>na</v>
          </cell>
          <cell r="GK14" t="str">
            <v>na</v>
          </cell>
          <cell r="GL14" t="str">
            <v>na</v>
          </cell>
          <cell r="GM14" t="str">
            <v>na</v>
          </cell>
          <cell r="GN14" t="str">
            <v>na</v>
          </cell>
          <cell r="GO14" t="str">
            <v>na</v>
          </cell>
          <cell r="GP14" t="str">
            <v>na</v>
          </cell>
          <cell r="GQ14" t="str">
            <v>na</v>
          </cell>
          <cell r="GR14" t="str">
            <v>na</v>
          </cell>
          <cell r="GS14" t="str">
            <v>na</v>
          </cell>
          <cell r="GT14" t="str">
            <v>na</v>
          </cell>
          <cell r="GU14" t="str">
            <v>na</v>
          </cell>
          <cell r="GV14" t="str">
            <v>na</v>
          </cell>
          <cell r="GW14" t="str">
            <v>na</v>
          </cell>
          <cell r="GX14" t="str">
            <v>na</v>
          </cell>
          <cell r="GY14" t="str">
            <v>na</v>
          </cell>
          <cell r="GZ14" t="str">
            <v>na</v>
          </cell>
          <cell r="HA14" t="str">
            <v>na</v>
          </cell>
          <cell r="HB14" t="str">
            <v>na</v>
          </cell>
          <cell r="HC14" t="str">
            <v>na</v>
          </cell>
          <cell r="HD14" t="str">
            <v>na</v>
          </cell>
        </row>
        <row r="15">
          <cell r="A15">
            <v>15</v>
          </cell>
          <cell r="B15" t="str">
            <v>Cost of Service Revenue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 t="str">
            <v>na</v>
          </cell>
          <cell r="M15" t="str">
            <v>na</v>
          </cell>
          <cell r="N15" t="str">
            <v>na</v>
          </cell>
          <cell r="O15" t="str">
            <v>na</v>
          </cell>
          <cell r="P15" t="str">
            <v>na</v>
          </cell>
          <cell r="Q15" t="str">
            <v>na</v>
          </cell>
          <cell r="R15" t="str">
            <v>na</v>
          </cell>
          <cell r="S15" t="str">
            <v>na</v>
          </cell>
          <cell r="T15" t="str">
            <v>na</v>
          </cell>
          <cell r="U15" t="str">
            <v>na</v>
          </cell>
          <cell r="V15" t="str">
            <v>na</v>
          </cell>
          <cell r="W15" t="str">
            <v>na</v>
          </cell>
          <cell r="X15" t="str">
            <v>na</v>
          </cell>
          <cell r="Y15" t="str">
            <v>na</v>
          </cell>
          <cell r="Z15" t="str">
            <v>na</v>
          </cell>
          <cell r="AA15" t="str">
            <v>na</v>
          </cell>
          <cell r="AB15" t="str">
            <v>na</v>
          </cell>
          <cell r="AC15" t="str">
            <v>na</v>
          </cell>
          <cell r="AD15" t="str">
            <v>na</v>
          </cell>
          <cell r="AE15" t="str">
            <v>na</v>
          </cell>
          <cell r="AF15" t="str">
            <v>na</v>
          </cell>
          <cell r="AG15" t="str">
            <v>na</v>
          </cell>
          <cell r="AH15" t="str">
            <v>na</v>
          </cell>
          <cell r="AI15" t="str">
            <v>na</v>
          </cell>
          <cell r="AJ15" t="str">
            <v>na</v>
          </cell>
          <cell r="AK15" t="str">
            <v>na</v>
          </cell>
          <cell r="AL15" t="str">
            <v>na</v>
          </cell>
          <cell r="AM15" t="str">
            <v>na</v>
          </cell>
          <cell r="AN15" t="str">
            <v>na</v>
          </cell>
          <cell r="AO15" t="str">
            <v>na</v>
          </cell>
          <cell r="AP15" t="str">
            <v>na</v>
          </cell>
          <cell r="AQ15" t="str">
            <v>na</v>
          </cell>
          <cell r="AR15" t="str">
            <v>na</v>
          </cell>
          <cell r="AS15" t="str">
            <v>na</v>
          </cell>
          <cell r="AT15" t="str">
            <v>na</v>
          </cell>
          <cell r="AU15" t="str">
            <v>na</v>
          </cell>
          <cell r="AV15" t="str">
            <v>na</v>
          </cell>
          <cell r="AW15" t="str">
            <v>na</v>
          </cell>
          <cell r="AX15" t="str">
            <v>na</v>
          </cell>
          <cell r="AY15" t="str">
            <v>na</v>
          </cell>
          <cell r="AZ15" t="str">
            <v>na</v>
          </cell>
          <cell r="BA15" t="str">
            <v>na</v>
          </cell>
          <cell r="BB15" t="str">
            <v>na</v>
          </cell>
          <cell r="BC15" t="str">
            <v>na</v>
          </cell>
          <cell r="BD15" t="str">
            <v>na</v>
          </cell>
          <cell r="BE15" t="str">
            <v>na</v>
          </cell>
          <cell r="BF15" t="str">
            <v>na</v>
          </cell>
          <cell r="BG15" t="str">
            <v>na</v>
          </cell>
          <cell r="BH15" t="str">
            <v>na</v>
          </cell>
          <cell r="BI15" t="str">
            <v>na</v>
          </cell>
          <cell r="BJ15" t="str">
            <v>na</v>
          </cell>
          <cell r="BK15" t="str">
            <v>na</v>
          </cell>
          <cell r="BL15" t="str">
            <v>na</v>
          </cell>
          <cell r="BM15" t="str">
            <v>na</v>
          </cell>
          <cell r="BN15" t="str">
            <v>na</v>
          </cell>
          <cell r="BO15" t="str">
            <v>na</v>
          </cell>
          <cell r="BP15" t="str">
            <v>na</v>
          </cell>
          <cell r="BQ15" t="str">
            <v>na</v>
          </cell>
          <cell r="BR15" t="str">
            <v>na</v>
          </cell>
          <cell r="BS15" t="str">
            <v>na</v>
          </cell>
          <cell r="BT15" t="str">
            <v>na</v>
          </cell>
          <cell r="BU15" t="str">
            <v>na</v>
          </cell>
          <cell r="BV15" t="str">
            <v>na</v>
          </cell>
          <cell r="BW15" t="str">
            <v>na</v>
          </cell>
          <cell r="BX15" t="str">
            <v>na</v>
          </cell>
          <cell r="BY15" t="str">
            <v>na</v>
          </cell>
          <cell r="BZ15" t="str">
            <v>na</v>
          </cell>
          <cell r="CA15" t="str">
            <v>na</v>
          </cell>
          <cell r="CB15" t="str">
            <v>na</v>
          </cell>
          <cell r="CC15" t="str">
            <v>na</v>
          </cell>
          <cell r="CD15" t="str">
            <v>na</v>
          </cell>
          <cell r="CE15" t="str">
            <v>na</v>
          </cell>
          <cell r="CF15" t="str">
            <v>na</v>
          </cell>
          <cell r="CG15" t="str">
            <v>na</v>
          </cell>
          <cell r="CH15" t="str">
            <v>na</v>
          </cell>
          <cell r="CI15" t="str">
            <v>na</v>
          </cell>
          <cell r="CJ15" t="str">
            <v>na</v>
          </cell>
          <cell r="CK15" t="str">
            <v>na</v>
          </cell>
          <cell r="CL15" t="str">
            <v>na</v>
          </cell>
          <cell r="CM15" t="str">
            <v>na</v>
          </cell>
          <cell r="CN15" t="str">
            <v>na</v>
          </cell>
          <cell r="CO15">
            <v>138.85</v>
          </cell>
          <cell r="CP15">
            <v>138.85</v>
          </cell>
          <cell r="CQ15">
            <v>147.31200000000001</v>
          </cell>
          <cell r="CR15">
            <v>147.31200000000001</v>
          </cell>
          <cell r="CS15">
            <v>136.108</v>
          </cell>
          <cell r="CT15">
            <v>136.108</v>
          </cell>
          <cell r="CU15">
            <v>142.13399999999999</v>
          </cell>
          <cell r="CV15">
            <v>142.13399999999999</v>
          </cell>
          <cell r="CW15">
            <v>564.404</v>
          </cell>
          <cell r="CX15">
            <v>564.404</v>
          </cell>
          <cell r="CY15">
            <v>143.28700000000001</v>
          </cell>
          <cell r="CZ15">
            <v>143.28700000000001</v>
          </cell>
          <cell r="DA15">
            <v>149.435</v>
          </cell>
          <cell r="DB15">
            <v>149.435</v>
          </cell>
          <cell r="DC15">
            <v>152.82499999999999</v>
          </cell>
          <cell r="DD15">
            <v>152.82499999999999</v>
          </cell>
          <cell r="DE15">
            <v>160.78700000000001</v>
          </cell>
          <cell r="DF15">
            <v>160.78700000000001</v>
          </cell>
          <cell r="DG15">
            <v>606.33399999999995</v>
          </cell>
          <cell r="DH15">
            <v>606.33399999999995</v>
          </cell>
          <cell r="DI15">
            <v>173.69200000000001</v>
          </cell>
          <cell r="DJ15">
            <v>164.14937280000001</v>
          </cell>
          <cell r="DK15">
            <v>168.15635550000005</v>
          </cell>
          <cell r="DL15">
            <v>168.15635550000005</v>
          </cell>
          <cell r="DM15">
            <v>170.37362759999999</v>
          </cell>
          <cell r="DN15">
            <v>169.71454199999999</v>
          </cell>
          <cell r="DO15">
            <v>174.26389999999998</v>
          </cell>
          <cell r="DP15">
            <v>174.26389999999998</v>
          </cell>
          <cell r="DQ15">
            <v>686.48588309999991</v>
          </cell>
          <cell r="DR15">
            <v>676.28417030000003</v>
          </cell>
          <cell r="DS15" t="str">
            <v>na</v>
          </cell>
          <cell r="DT15" t="str">
            <v>na</v>
          </cell>
          <cell r="DU15" t="str">
            <v>na</v>
          </cell>
          <cell r="DV15" t="str">
            <v>na</v>
          </cell>
          <cell r="DW15" t="str">
            <v>na</v>
          </cell>
          <cell r="DX15" t="str">
            <v>na</v>
          </cell>
          <cell r="DY15" t="str">
            <v>na</v>
          </cell>
          <cell r="DZ15" t="str">
            <v>na</v>
          </cell>
          <cell r="EA15">
            <v>723.02063209600021</v>
          </cell>
          <cell r="EB15">
            <v>714.728988512</v>
          </cell>
          <cell r="EC15" t="str">
            <v>na</v>
          </cell>
          <cell r="ED15" t="str">
            <v>na</v>
          </cell>
          <cell r="EE15" t="str">
            <v>na</v>
          </cell>
          <cell r="EF15" t="str">
            <v>na</v>
          </cell>
          <cell r="EG15" t="str">
            <v>na</v>
          </cell>
          <cell r="EH15" t="str">
            <v>na</v>
          </cell>
          <cell r="EI15" t="str">
            <v>na</v>
          </cell>
          <cell r="EJ15" t="str">
            <v>na</v>
          </cell>
          <cell r="EK15" t="str">
            <v>na</v>
          </cell>
          <cell r="EL15" t="str">
            <v>na</v>
          </cell>
          <cell r="EM15" t="str">
            <v>na</v>
          </cell>
          <cell r="EN15" t="str">
            <v>na</v>
          </cell>
          <cell r="EO15" t="str">
            <v>na</v>
          </cell>
          <cell r="EP15" t="str">
            <v>na</v>
          </cell>
          <cell r="EQ15" t="str">
            <v>na</v>
          </cell>
          <cell r="ER15" t="str">
            <v>na</v>
          </cell>
          <cell r="ES15" t="str">
            <v>na</v>
          </cell>
          <cell r="ET15" t="str">
            <v>na</v>
          </cell>
          <cell r="EU15" t="str">
            <v>na</v>
          </cell>
          <cell r="EV15" t="str">
            <v>na</v>
          </cell>
          <cell r="EW15" t="str">
            <v>na</v>
          </cell>
          <cell r="EX15" t="str">
            <v>na</v>
          </cell>
          <cell r="EY15" t="str">
            <v>na</v>
          </cell>
          <cell r="EZ15" t="str">
            <v>na</v>
          </cell>
          <cell r="FA15" t="str">
            <v>na</v>
          </cell>
          <cell r="FB15" t="str">
            <v>na</v>
          </cell>
          <cell r="FC15" t="str">
            <v>na</v>
          </cell>
          <cell r="FD15" t="str">
            <v>na</v>
          </cell>
          <cell r="FE15" t="str">
            <v>na</v>
          </cell>
          <cell r="FF15" t="str">
            <v>na</v>
          </cell>
          <cell r="FG15" t="str">
            <v>na</v>
          </cell>
          <cell r="FH15" t="str">
            <v>na</v>
          </cell>
          <cell r="FI15" t="str">
            <v>na</v>
          </cell>
          <cell r="FJ15" t="str">
            <v>na</v>
          </cell>
          <cell r="FK15" t="str">
            <v>na</v>
          </cell>
          <cell r="FL15" t="str">
            <v>na</v>
          </cell>
          <cell r="FM15" t="str">
            <v>na</v>
          </cell>
          <cell r="FN15" t="str">
            <v>na</v>
          </cell>
          <cell r="FO15" t="str">
            <v>na</v>
          </cell>
          <cell r="FP15" t="str">
            <v>na</v>
          </cell>
          <cell r="FQ15" t="str">
            <v>na</v>
          </cell>
          <cell r="FR15" t="str">
            <v>na</v>
          </cell>
          <cell r="FS15" t="str">
            <v>na</v>
          </cell>
          <cell r="FT15" t="str">
            <v>na</v>
          </cell>
          <cell r="FU15" t="str">
            <v>na</v>
          </cell>
          <cell r="FV15" t="str">
            <v>na</v>
          </cell>
          <cell r="FW15" t="str">
            <v>na</v>
          </cell>
          <cell r="FX15" t="str">
            <v>na</v>
          </cell>
          <cell r="FY15" t="str">
            <v>na</v>
          </cell>
          <cell r="FZ15" t="str">
            <v>na</v>
          </cell>
          <cell r="GA15" t="str">
            <v>na</v>
          </cell>
          <cell r="GB15" t="str">
            <v>na</v>
          </cell>
          <cell r="GC15" t="str">
            <v>na</v>
          </cell>
          <cell r="GD15" t="str">
            <v>na</v>
          </cell>
          <cell r="GE15" t="str">
            <v>na</v>
          </cell>
          <cell r="GF15" t="str">
            <v>na</v>
          </cell>
          <cell r="GG15" t="str">
            <v>na</v>
          </cell>
          <cell r="GH15" t="str">
            <v>na</v>
          </cell>
          <cell r="GI15" t="str">
            <v>na</v>
          </cell>
          <cell r="GJ15" t="str">
            <v>na</v>
          </cell>
          <cell r="GK15" t="str">
            <v>na</v>
          </cell>
          <cell r="GL15" t="str">
            <v>na</v>
          </cell>
          <cell r="GM15" t="str">
            <v>na</v>
          </cell>
          <cell r="GN15" t="str">
            <v>na</v>
          </cell>
          <cell r="GO15" t="str">
            <v>na</v>
          </cell>
          <cell r="GP15" t="str">
            <v>na</v>
          </cell>
          <cell r="GQ15" t="str">
            <v>na</v>
          </cell>
          <cell r="GR15" t="str">
            <v>na</v>
          </cell>
          <cell r="GS15" t="str">
            <v>na</v>
          </cell>
          <cell r="GT15" t="str">
            <v>na</v>
          </cell>
          <cell r="GU15" t="str">
            <v>na</v>
          </cell>
          <cell r="GV15" t="str">
            <v>na</v>
          </cell>
          <cell r="GW15" t="str">
            <v>na</v>
          </cell>
          <cell r="GX15" t="str">
            <v>na</v>
          </cell>
          <cell r="GY15" t="str">
            <v>na</v>
          </cell>
          <cell r="GZ15" t="str">
            <v>na</v>
          </cell>
          <cell r="HA15" t="str">
            <v>na</v>
          </cell>
          <cell r="HB15" t="str">
            <v>na</v>
          </cell>
          <cell r="HC15" t="str">
            <v>na</v>
          </cell>
          <cell r="HD15" t="str">
            <v>na</v>
          </cell>
        </row>
        <row r="16">
          <cell r="A16">
            <v>16</v>
          </cell>
          <cell r="B16" t="str">
            <v>Cost of Development Services Revenue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 t="str">
            <v>na</v>
          </cell>
          <cell r="M16" t="str">
            <v>na</v>
          </cell>
          <cell r="N16" t="str">
            <v>na</v>
          </cell>
          <cell r="O16" t="str">
            <v>na</v>
          </cell>
          <cell r="P16" t="str">
            <v>na</v>
          </cell>
          <cell r="Q16" t="str">
            <v>na</v>
          </cell>
          <cell r="R16" t="str">
            <v>na</v>
          </cell>
          <cell r="S16" t="str">
            <v>na</v>
          </cell>
          <cell r="T16" t="str">
            <v>na</v>
          </cell>
          <cell r="U16" t="str">
            <v>na</v>
          </cell>
          <cell r="V16" t="str">
            <v>na</v>
          </cell>
          <cell r="W16" t="str">
            <v>na</v>
          </cell>
          <cell r="X16" t="str">
            <v>na</v>
          </cell>
          <cell r="Y16" t="str">
            <v>na</v>
          </cell>
          <cell r="Z16" t="str">
            <v>na</v>
          </cell>
          <cell r="AA16" t="str">
            <v>na</v>
          </cell>
          <cell r="AB16" t="str">
            <v>na</v>
          </cell>
          <cell r="AC16" t="str">
            <v>na</v>
          </cell>
          <cell r="AD16" t="str">
            <v>na</v>
          </cell>
          <cell r="AE16" t="str">
            <v>na</v>
          </cell>
          <cell r="AF16" t="str">
            <v>na</v>
          </cell>
          <cell r="AG16" t="str">
            <v>na</v>
          </cell>
          <cell r="AH16" t="str">
            <v>na</v>
          </cell>
          <cell r="AI16" t="str">
            <v>na</v>
          </cell>
          <cell r="AJ16" t="str">
            <v>na</v>
          </cell>
          <cell r="AK16" t="str">
            <v>na</v>
          </cell>
          <cell r="AL16" t="str">
            <v>na</v>
          </cell>
          <cell r="AM16" t="str">
            <v>na</v>
          </cell>
          <cell r="AN16" t="str">
            <v>na</v>
          </cell>
          <cell r="AO16" t="str">
            <v>na</v>
          </cell>
          <cell r="AP16" t="str">
            <v>na</v>
          </cell>
          <cell r="AQ16" t="str">
            <v>na</v>
          </cell>
          <cell r="AR16" t="str">
            <v>na</v>
          </cell>
          <cell r="AS16" t="str">
            <v>na</v>
          </cell>
          <cell r="AT16" t="str">
            <v>na</v>
          </cell>
          <cell r="AU16" t="str">
            <v>na</v>
          </cell>
          <cell r="AV16" t="str">
            <v>na</v>
          </cell>
          <cell r="AW16" t="str">
            <v>na</v>
          </cell>
          <cell r="AX16" t="str">
            <v>na</v>
          </cell>
          <cell r="AY16" t="str">
            <v>na</v>
          </cell>
          <cell r="AZ16" t="str">
            <v>na</v>
          </cell>
          <cell r="BA16" t="str">
            <v>na</v>
          </cell>
          <cell r="BB16" t="str">
            <v>na</v>
          </cell>
          <cell r="BC16" t="str">
            <v>na</v>
          </cell>
          <cell r="BD16" t="str">
            <v>na</v>
          </cell>
          <cell r="BE16" t="str">
            <v>na</v>
          </cell>
          <cell r="BF16" t="str">
            <v>na</v>
          </cell>
          <cell r="BG16" t="str">
            <v>na</v>
          </cell>
          <cell r="BH16" t="str">
            <v>na</v>
          </cell>
          <cell r="BI16" t="str">
            <v>na</v>
          </cell>
          <cell r="BJ16" t="str">
            <v>na</v>
          </cell>
          <cell r="BK16" t="str">
            <v>na</v>
          </cell>
          <cell r="BL16" t="str">
            <v>na</v>
          </cell>
          <cell r="BM16" t="str">
            <v>na</v>
          </cell>
          <cell r="BN16" t="str">
            <v>na</v>
          </cell>
          <cell r="BO16" t="str">
            <v>na</v>
          </cell>
          <cell r="BP16" t="str">
            <v>na</v>
          </cell>
          <cell r="BQ16" t="str">
            <v>na</v>
          </cell>
          <cell r="BR16" t="str">
            <v>na</v>
          </cell>
          <cell r="BS16" t="str">
            <v>na</v>
          </cell>
          <cell r="BT16" t="str">
            <v>na</v>
          </cell>
          <cell r="BU16" t="str">
            <v>na</v>
          </cell>
          <cell r="BV16" t="str">
            <v>na</v>
          </cell>
          <cell r="BW16" t="str">
            <v>na</v>
          </cell>
          <cell r="BX16" t="str">
            <v>na</v>
          </cell>
          <cell r="BY16" t="str">
            <v>na</v>
          </cell>
          <cell r="BZ16" t="str">
            <v>na</v>
          </cell>
          <cell r="CA16" t="str">
            <v>na</v>
          </cell>
          <cell r="CB16" t="str">
            <v>na</v>
          </cell>
          <cell r="CC16" t="str">
            <v>na</v>
          </cell>
          <cell r="CD16" t="str">
            <v>na</v>
          </cell>
          <cell r="CE16" t="str">
            <v>na</v>
          </cell>
          <cell r="CF16" t="str">
            <v>na</v>
          </cell>
          <cell r="CG16" t="str">
            <v>na</v>
          </cell>
          <cell r="CH16" t="str">
            <v>na</v>
          </cell>
          <cell r="CI16" t="str">
            <v>na</v>
          </cell>
          <cell r="CJ16" t="str">
            <v>na</v>
          </cell>
          <cell r="CK16" t="str">
            <v>na</v>
          </cell>
          <cell r="CL16" t="str">
            <v>na</v>
          </cell>
          <cell r="CM16" t="str">
            <v>na</v>
          </cell>
          <cell r="CN16" t="str">
            <v>na</v>
          </cell>
          <cell r="CO16">
            <v>0.41099999999999998</v>
          </cell>
          <cell r="CP16">
            <v>0.41099999999999998</v>
          </cell>
          <cell r="CQ16">
            <v>5.2359999999999998</v>
          </cell>
          <cell r="CR16">
            <v>5.2359999999999998</v>
          </cell>
          <cell r="CS16">
            <v>7.8520000000000003</v>
          </cell>
          <cell r="CT16">
            <v>7.8520000000000003</v>
          </cell>
          <cell r="CU16">
            <v>11.608000000000001</v>
          </cell>
          <cell r="CV16">
            <v>11.608000000000001</v>
          </cell>
          <cell r="CW16">
            <v>25.106999999999999</v>
          </cell>
          <cell r="CX16">
            <v>25.106999999999999</v>
          </cell>
          <cell r="CY16">
            <v>21.097000000000001</v>
          </cell>
          <cell r="CZ16">
            <v>21.097000000000001</v>
          </cell>
          <cell r="DA16">
            <v>26.643999999999998</v>
          </cell>
          <cell r="DB16">
            <v>26.643999999999998</v>
          </cell>
          <cell r="DC16">
            <v>33.566000000000003</v>
          </cell>
          <cell r="DD16">
            <v>33.566000000000003</v>
          </cell>
          <cell r="DE16">
            <v>29.745999999999999</v>
          </cell>
          <cell r="DF16">
            <v>29.745999999999999</v>
          </cell>
          <cell r="DG16">
            <v>111.053</v>
          </cell>
          <cell r="DH16">
            <v>111.053</v>
          </cell>
          <cell r="DI16">
            <v>27.893999999999998</v>
          </cell>
          <cell r="DJ16">
            <v>27.3</v>
          </cell>
          <cell r="DK16">
            <v>24.57</v>
          </cell>
          <cell r="DL16">
            <v>24.57</v>
          </cell>
          <cell r="DM16">
            <v>21.84</v>
          </cell>
          <cell r="DN16">
            <v>21.84</v>
          </cell>
          <cell r="DO16">
            <v>18</v>
          </cell>
          <cell r="DP16">
            <v>18.2</v>
          </cell>
          <cell r="DQ16">
            <v>92.304000000000002</v>
          </cell>
          <cell r="DR16">
            <v>91.91</v>
          </cell>
          <cell r="DS16" t="str">
            <v>na</v>
          </cell>
          <cell r="DT16" t="str">
            <v>na</v>
          </cell>
          <cell r="DU16" t="str">
            <v>na</v>
          </cell>
          <cell r="DV16" t="str">
            <v>na</v>
          </cell>
          <cell r="DW16" t="str">
            <v>na</v>
          </cell>
          <cell r="DX16" t="str">
            <v>na</v>
          </cell>
          <cell r="DY16" t="str">
            <v>na</v>
          </cell>
          <cell r="DZ16" t="str">
            <v>na</v>
          </cell>
          <cell r="EA16">
            <v>0</v>
          </cell>
          <cell r="EB16">
            <v>0</v>
          </cell>
          <cell r="EC16" t="str">
            <v>na</v>
          </cell>
          <cell r="ED16" t="str">
            <v>na</v>
          </cell>
          <cell r="EE16" t="str">
            <v>na</v>
          </cell>
          <cell r="EF16" t="str">
            <v>na</v>
          </cell>
          <cell r="EG16" t="str">
            <v>na</v>
          </cell>
          <cell r="EH16" t="str">
            <v>na</v>
          </cell>
          <cell r="EI16" t="str">
            <v>na</v>
          </cell>
          <cell r="EJ16" t="str">
            <v>na</v>
          </cell>
          <cell r="EK16" t="str">
            <v>na</v>
          </cell>
          <cell r="EL16" t="str">
            <v>na</v>
          </cell>
          <cell r="EM16" t="str">
            <v>na</v>
          </cell>
          <cell r="EN16" t="str">
            <v>na</v>
          </cell>
          <cell r="EO16" t="str">
            <v>na</v>
          </cell>
          <cell r="EP16" t="str">
            <v>na</v>
          </cell>
          <cell r="EQ16" t="str">
            <v>na</v>
          </cell>
          <cell r="ER16" t="str">
            <v>na</v>
          </cell>
          <cell r="ES16" t="str">
            <v>na</v>
          </cell>
          <cell r="ET16" t="str">
            <v>na</v>
          </cell>
          <cell r="EU16" t="str">
            <v>na</v>
          </cell>
          <cell r="EV16" t="str">
            <v>na</v>
          </cell>
          <cell r="EW16" t="str">
            <v>na</v>
          </cell>
          <cell r="EX16" t="str">
            <v>na</v>
          </cell>
          <cell r="EY16" t="str">
            <v>na</v>
          </cell>
          <cell r="EZ16" t="str">
            <v>na</v>
          </cell>
          <cell r="FA16" t="str">
            <v>na</v>
          </cell>
          <cell r="FB16" t="str">
            <v>na</v>
          </cell>
          <cell r="FC16" t="str">
            <v>na</v>
          </cell>
          <cell r="FD16" t="str">
            <v>na</v>
          </cell>
          <cell r="FE16" t="str">
            <v>na</v>
          </cell>
          <cell r="FF16" t="str">
            <v>na</v>
          </cell>
          <cell r="FG16" t="str">
            <v>na</v>
          </cell>
          <cell r="FH16" t="str">
            <v>na</v>
          </cell>
          <cell r="FI16" t="str">
            <v>na</v>
          </cell>
          <cell r="FJ16" t="str">
            <v>na</v>
          </cell>
          <cell r="FK16" t="str">
            <v>na</v>
          </cell>
          <cell r="FL16" t="str">
            <v>na</v>
          </cell>
          <cell r="FM16" t="str">
            <v>na</v>
          </cell>
          <cell r="FN16" t="str">
            <v>na</v>
          </cell>
          <cell r="FO16" t="str">
            <v>na</v>
          </cell>
          <cell r="FP16" t="str">
            <v>na</v>
          </cell>
          <cell r="FQ16" t="str">
            <v>na</v>
          </cell>
          <cell r="FR16" t="str">
            <v>na</v>
          </cell>
          <cell r="FS16" t="str">
            <v>na</v>
          </cell>
          <cell r="FT16" t="str">
            <v>na</v>
          </cell>
          <cell r="FU16" t="str">
            <v>na</v>
          </cell>
          <cell r="FV16" t="str">
            <v>na</v>
          </cell>
          <cell r="FW16" t="str">
            <v>na</v>
          </cell>
          <cell r="FX16" t="str">
            <v>na</v>
          </cell>
          <cell r="FY16" t="str">
            <v>na</v>
          </cell>
          <cell r="FZ16" t="str">
            <v>na</v>
          </cell>
          <cell r="GA16" t="str">
            <v>na</v>
          </cell>
          <cell r="GB16" t="str">
            <v>na</v>
          </cell>
          <cell r="GC16" t="str">
            <v>na</v>
          </cell>
          <cell r="GD16" t="str">
            <v>na</v>
          </cell>
          <cell r="GE16" t="str">
            <v>na</v>
          </cell>
          <cell r="GF16" t="str">
            <v>na</v>
          </cell>
          <cell r="GG16" t="str">
            <v>na</v>
          </cell>
          <cell r="GH16" t="str">
            <v>na</v>
          </cell>
          <cell r="GI16" t="str">
            <v>na</v>
          </cell>
          <cell r="GJ16" t="str">
            <v>na</v>
          </cell>
          <cell r="GK16" t="str">
            <v>na</v>
          </cell>
          <cell r="GL16" t="str">
            <v>na</v>
          </cell>
          <cell r="GM16" t="str">
            <v>na</v>
          </cell>
          <cell r="GN16" t="str">
            <v>na</v>
          </cell>
          <cell r="GO16" t="str">
            <v>na</v>
          </cell>
          <cell r="GP16" t="str">
            <v>na</v>
          </cell>
          <cell r="GQ16" t="str">
            <v>na</v>
          </cell>
          <cell r="GR16" t="str">
            <v>na</v>
          </cell>
          <cell r="GS16" t="str">
            <v>na</v>
          </cell>
          <cell r="GT16" t="str">
            <v>na</v>
          </cell>
          <cell r="GU16" t="str">
            <v>na</v>
          </cell>
          <cell r="GV16" t="str">
            <v>na</v>
          </cell>
          <cell r="GW16" t="str">
            <v>na</v>
          </cell>
          <cell r="GX16" t="str">
            <v>na</v>
          </cell>
          <cell r="GY16" t="str">
            <v>na</v>
          </cell>
          <cell r="GZ16" t="str">
            <v>na</v>
          </cell>
          <cell r="HA16" t="str">
            <v>na</v>
          </cell>
          <cell r="HB16" t="str">
            <v>na</v>
          </cell>
          <cell r="HC16" t="str">
            <v>na</v>
          </cell>
          <cell r="HD16" t="str">
            <v>na</v>
          </cell>
        </row>
        <row r="17">
          <cell r="A17">
            <v>17</v>
          </cell>
          <cell r="B17" t="str">
            <v>Reported Total Cost of Revenues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 t="str">
            <v>na</v>
          </cell>
          <cell r="M17" t="str">
            <v>na</v>
          </cell>
          <cell r="N17" t="str">
            <v>na</v>
          </cell>
          <cell r="O17" t="str">
            <v>na</v>
          </cell>
          <cell r="P17" t="str">
            <v>na</v>
          </cell>
          <cell r="Q17" t="str">
            <v>na</v>
          </cell>
          <cell r="R17" t="str">
            <v>na</v>
          </cell>
          <cell r="S17" t="str">
            <v>na</v>
          </cell>
          <cell r="T17" t="str">
            <v>na</v>
          </cell>
          <cell r="U17" t="str">
            <v>na</v>
          </cell>
          <cell r="V17" t="str">
            <v>na</v>
          </cell>
          <cell r="W17" t="str">
            <v>na</v>
          </cell>
          <cell r="X17" t="str">
            <v>na</v>
          </cell>
          <cell r="Y17" t="str">
            <v>na</v>
          </cell>
          <cell r="Z17" t="str">
            <v>na</v>
          </cell>
          <cell r="AA17" t="str">
            <v>na</v>
          </cell>
          <cell r="AB17" t="str">
            <v>na</v>
          </cell>
          <cell r="AC17" t="str">
            <v>na</v>
          </cell>
          <cell r="AD17" t="str">
            <v>na</v>
          </cell>
          <cell r="AE17" t="str">
            <v>na</v>
          </cell>
          <cell r="AF17" t="str">
            <v>na</v>
          </cell>
          <cell r="AG17" t="str">
            <v>na</v>
          </cell>
          <cell r="AH17" t="str">
            <v>na</v>
          </cell>
          <cell r="AI17" t="str">
            <v>na</v>
          </cell>
          <cell r="AJ17" t="str">
            <v>na</v>
          </cell>
          <cell r="AK17" t="str">
            <v>na</v>
          </cell>
          <cell r="AL17" t="str">
            <v>na</v>
          </cell>
          <cell r="AM17" t="str">
            <v>na</v>
          </cell>
          <cell r="AN17" t="str">
            <v>na</v>
          </cell>
          <cell r="AO17" t="str">
            <v>na</v>
          </cell>
          <cell r="AP17" t="str">
            <v>na</v>
          </cell>
          <cell r="AQ17" t="str">
            <v>na</v>
          </cell>
          <cell r="AR17" t="str">
            <v>na</v>
          </cell>
          <cell r="AS17" t="str">
            <v>na</v>
          </cell>
          <cell r="AT17" t="str">
            <v>na</v>
          </cell>
          <cell r="AU17" t="str">
            <v>na</v>
          </cell>
          <cell r="AV17" t="str">
            <v>na</v>
          </cell>
          <cell r="AW17" t="str">
            <v>na</v>
          </cell>
          <cell r="AX17" t="str">
            <v>na</v>
          </cell>
          <cell r="AY17" t="str">
            <v>na</v>
          </cell>
          <cell r="AZ17" t="str">
            <v>na</v>
          </cell>
          <cell r="BA17" t="str">
            <v>na</v>
          </cell>
          <cell r="BB17" t="str">
            <v>na</v>
          </cell>
          <cell r="BC17" t="str">
            <v>na</v>
          </cell>
          <cell r="BD17" t="str">
            <v>na</v>
          </cell>
          <cell r="BE17" t="str">
            <v>na</v>
          </cell>
          <cell r="BF17" t="str">
            <v>na</v>
          </cell>
          <cell r="BG17" t="str">
            <v>na</v>
          </cell>
          <cell r="BH17" t="str">
            <v>na</v>
          </cell>
          <cell r="BI17" t="str">
            <v>na</v>
          </cell>
          <cell r="BJ17" t="str">
            <v>na</v>
          </cell>
          <cell r="BK17" t="str">
            <v>na</v>
          </cell>
          <cell r="BL17" t="str">
            <v>na</v>
          </cell>
          <cell r="BM17" t="str">
            <v>na</v>
          </cell>
          <cell r="BN17" t="str">
            <v>na</v>
          </cell>
          <cell r="BO17" t="str">
            <v>na</v>
          </cell>
          <cell r="BP17" t="str">
            <v>na</v>
          </cell>
          <cell r="BQ17" t="str">
            <v>na</v>
          </cell>
          <cell r="BR17" t="str">
            <v>na</v>
          </cell>
          <cell r="BS17" t="str">
            <v>na</v>
          </cell>
          <cell r="BT17" t="str">
            <v>na</v>
          </cell>
          <cell r="BU17" t="str">
            <v>na</v>
          </cell>
          <cell r="BV17" t="str">
            <v>na</v>
          </cell>
          <cell r="BW17" t="str">
            <v>na</v>
          </cell>
          <cell r="BX17" t="str">
            <v>na</v>
          </cell>
          <cell r="BY17" t="str">
            <v>na</v>
          </cell>
          <cell r="BZ17" t="str">
            <v>na</v>
          </cell>
          <cell r="CA17" t="str">
            <v>na</v>
          </cell>
          <cell r="CB17" t="str">
            <v>na</v>
          </cell>
          <cell r="CC17" t="str">
            <v>na</v>
          </cell>
          <cell r="CD17" t="str">
            <v>na</v>
          </cell>
          <cell r="CE17" t="str">
            <v>na</v>
          </cell>
          <cell r="CF17" t="str">
            <v>na</v>
          </cell>
          <cell r="CG17" t="str">
            <v>na</v>
          </cell>
          <cell r="CH17" t="str">
            <v>na</v>
          </cell>
          <cell r="CI17" t="str">
            <v>na</v>
          </cell>
          <cell r="CJ17" t="str">
            <v>na</v>
          </cell>
          <cell r="CK17" t="str">
            <v>na</v>
          </cell>
          <cell r="CL17" t="str">
            <v>na</v>
          </cell>
          <cell r="CM17" t="str">
            <v>na</v>
          </cell>
          <cell r="CN17" t="str">
            <v>na</v>
          </cell>
          <cell r="CO17">
            <v>151.768</v>
          </cell>
          <cell r="CP17">
            <v>151.768</v>
          </cell>
          <cell r="CQ17">
            <v>162.185</v>
          </cell>
          <cell r="CR17">
            <v>162.185</v>
          </cell>
          <cell r="CS17">
            <v>154.26300000000001</v>
          </cell>
          <cell r="CT17">
            <v>154.26300000000001</v>
          </cell>
          <cell r="CU17">
            <v>163.87299999999999</v>
          </cell>
          <cell r="CV17">
            <v>163.87299999999999</v>
          </cell>
          <cell r="CW17">
            <v>632.08899999999994</v>
          </cell>
          <cell r="CX17">
            <v>632.08899999999994</v>
          </cell>
          <cell r="CY17">
            <v>174.81700000000001</v>
          </cell>
          <cell r="CZ17">
            <v>174.81700000000001</v>
          </cell>
          <cell r="DA17">
            <v>183.90700000000001</v>
          </cell>
          <cell r="DB17">
            <v>183.90700000000001</v>
          </cell>
          <cell r="DC17">
            <v>194.876</v>
          </cell>
          <cell r="DD17">
            <v>194.876</v>
          </cell>
          <cell r="DE17">
            <v>202.68800000000002</v>
          </cell>
          <cell r="DF17">
            <v>202.68800000000002</v>
          </cell>
          <cell r="DG17">
            <v>756.2879999999999</v>
          </cell>
          <cell r="DH17">
            <v>756.2879999999999</v>
          </cell>
          <cell r="DI17">
            <v>217.85400000000001</v>
          </cell>
          <cell r="DJ17">
            <v>203.36039280000003</v>
          </cell>
          <cell r="DK17">
            <v>204.10505430000003</v>
          </cell>
          <cell r="DL17">
            <v>204.10505430000003</v>
          </cell>
          <cell r="DM17">
            <v>204.05042760000001</v>
          </cell>
          <cell r="DN17">
            <v>203.06254200000001</v>
          </cell>
          <cell r="DO17">
            <v>204.60342499999999</v>
          </cell>
          <cell r="DP17">
            <v>204.80342499999998</v>
          </cell>
          <cell r="DQ17">
            <v>830.61290689999987</v>
          </cell>
          <cell r="DR17">
            <v>815.33141409999996</v>
          </cell>
          <cell r="DS17" t="str">
            <v>na</v>
          </cell>
          <cell r="DT17" t="str">
            <v>na</v>
          </cell>
          <cell r="DU17" t="str">
            <v>na</v>
          </cell>
          <cell r="DV17" t="str">
            <v>na</v>
          </cell>
          <cell r="DW17" t="str">
            <v>na</v>
          </cell>
          <cell r="DX17" t="str">
            <v>na</v>
          </cell>
          <cell r="DY17" t="str">
            <v>na</v>
          </cell>
          <cell r="DZ17" t="str">
            <v>na</v>
          </cell>
          <cell r="EA17">
            <v>779.89727989600021</v>
          </cell>
          <cell r="EB17">
            <v>771.23685531199999</v>
          </cell>
          <cell r="EC17" t="str">
            <v>na</v>
          </cell>
          <cell r="ED17" t="str">
            <v>na</v>
          </cell>
          <cell r="EE17" t="str">
            <v>na</v>
          </cell>
          <cell r="EF17" t="str">
            <v>na</v>
          </cell>
          <cell r="EG17" t="str">
            <v>na</v>
          </cell>
          <cell r="EH17" t="str">
            <v>na</v>
          </cell>
          <cell r="EI17" t="str">
            <v>na</v>
          </cell>
          <cell r="EJ17" t="str">
            <v>na</v>
          </cell>
          <cell r="EK17" t="str">
            <v>na</v>
          </cell>
          <cell r="EL17" t="str">
            <v>na</v>
          </cell>
          <cell r="EM17" t="str">
            <v>na</v>
          </cell>
          <cell r="EN17" t="str">
            <v>na</v>
          </cell>
          <cell r="EO17" t="str">
            <v>na</v>
          </cell>
          <cell r="EP17" t="str">
            <v>na</v>
          </cell>
          <cell r="EQ17" t="str">
            <v>na</v>
          </cell>
          <cell r="ER17" t="str">
            <v>na</v>
          </cell>
          <cell r="ES17" t="str">
            <v>na</v>
          </cell>
          <cell r="ET17" t="str">
            <v>na</v>
          </cell>
          <cell r="EU17" t="str">
            <v>na</v>
          </cell>
          <cell r="EV17" t="str">
            <v>na</v>
          </cell>
          <cell r="EW17" t="str">
            <v>na</v>
          </cell>
          <cell r="EX17" t="str">
            <v>na</v>
          </cell>
          <cell r="EY17" t="str">
            <v>na</v>
          </cell>
          <cell r="EZ17" t="str">
            <v>na</v>
          </cell>
          <cell r="FA17" t="str">
            <v>na</v>
          </cell>
          <cell r="FB17" t="str">
            <v>na</v>
          </cell>
          <cell r="FC17" t="str">
            <v>na</v>
          </cell>
          <cell r="FD17" t="str">
            <v>na</v>
          </cell>
          <cell r="FE17" t="str">
            <v>na</v>
          </cell>
          <cell r="FF17" t="str">
            <v>na</v>
          </cell>
          <cell r="FG17" t="str">
            <v>na</v>
          </cell>
          <cell r="FH17" t="str">
            <v>na</v>
          </cell>
          <cell r="FI17" t="str">
            <v>na</v>
          </cell>
          <cell r="FJ17" t="str">
            <v>na</v>
          </cell>
          <cell r="FK17" t="str">
            <v>na</v>
          </cell>
          <cell r="FL17" t="str">
            <v>na</v>
          </cell>
          <cell r="FM17" t="str">
            <v>na</v>
          </cell>
          <cell r="FN17" t="str">
            <v>na</v>
          </cell>
          <cell r="FO17" t="str">
            <v>na</v>
          </cell>
          <cell r="FP17" t="str">
            <v>na</v>
          </cell>
          <cell r="FQ17" t="str">
            <v>na</v>
          </cell>
          <cell r="FR17" t="str">
            <v>na</v>
          </cell>
          <cell r="FS17" t="str">
            <v>na</v>
          </cell>
          <cell r="FT17" t="str">
            <v>na</v>
          </cell>
          <cell r="FU17" t="str">
            <v>na</v>
          </cell>
          <cell r="FV17" t="str">
            <v>na</v>
          </cell>
          <cell r="FW17" t="str">
            <v>na</v>
          </cell>
          <cell r="FX17" t="str">
            <v>na</v>
          </cell>
          <cell r="FY17" t="str">
            <v>na</v>
          </cell>
          <cell r="FZ17" t="str">
            <v>na</v>
          </cell>
          <cell r="GA17" t="str">
            <v>na</v>
          </cell>
          <cell r="GB17" t="str">
            <v>na</v>
          </cell>
          <cell r="GC17" t="str">
            <v>na</v>
          </cell>
          <cell r="GD17" t="str">
            <v>na</v>
          </cell>
          <cell r="GE17" t="str">
            <v>na</v>
          </cell>
          <cell r="GF17" t="str">
            <v>na</v>
          </cell>
          <cell r="GG17" t="str">
            <v>na</v>
          </cell>
          <cell r="GH17" t="str">
            <v>na</v>
          </cell>
          <cell r="GI17" t="str">
            <v>na</v>
          </cell>
          <cell r="GJ17" t="str">
            <v>na</v>
          </cell>
          <cell r="GK17" t="str">
            <v>na</v>
          </cell>
          <cell r="GL17" t="str">
            <v>na</v>
          </cell>
          <cell r="GM17" t="str">
            <v>na</v>
          </cell>
          <cell r="GN17" t="str">
            <v>na</v>
          </cell>
          <cell r="GO17" t="str">
            <v>na</v>
          </cell>
          <cell r="GP17" t="str">
            <v>na</v>
          </cell>
          <cell r="GQ17" t="str">
            <v>na</v>
          </cell>
          <cell r="GR17" t="str">
            <v>na</v>
          </cell>
          <cell r="GS17" t="str">
            <v>na</v>
          </cell>
          <cell r="GT17" t="str">
            <v>na</v>
          </cell>
          <cell r="GU17" t="str">
            <v>na</v>
          </cell>
          <cell r="GV17" t="str">
            <v>na</v>
          </cell>
          <cell r="GW17" t="str">
            <v>na</v>
          </cell>
          <cell r="GX17" t="str">
            <v>na</v>
          </cell>
          <cell r="GY17" t="str">
            <v>na</v>
          </cell>
          <cell r="GZ17" t="str">
            <v>na</v>
          </cell>
          <cell r="HA17" t="str">
            <v>na</v>
          </cell>
          <cell r="HB17" t="str">
            <v>na</v>
          </cell>
          <cell r="HC17" t="str">
            <v>na</v>
          </cell>
          <cell r="HD17" t="str">
            <v>na</v>
          </cell>
        </row>
        <row r="18">
          <cell r="A18">
            <v>18</v>
          </cell>
          <cell r="B18" t="str">
            <v>Total Cost of Revenues (excl Special Items)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 t="str">
            <v>na</v>
          </cell>
          <cell r="M18" t="str">
            <v>na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 t="str">
            <v>na</v>
          </cell>
          <cell r="W18" t="str">
            <v>na</v>
          </cell>
          <cell r="X18" t="str">
            <v>na</v>
          </cell>
          <cell r="Y18" t="str">
            <v>na</v>
          </cell>
          <cell r="Z18" t="str">
            <v>na</v>
          </cell>
          <cell r="AA18" t="str">
            <v>na</v>
          </cell>
          <cell r="AB18" t="str">
            <v>na</v>
          </cell>
          <cell r="AC18" t="str">
            <v>na</v>
          </cell>
          <cell r="AD18" t="str">
            <v>na</v>
          </cell>
          <cell r="AE18" t="str">
            <v>na</v>
          </cell>
          <cell r="AF18" t="str">
            <v>na</v>
          </cell>
          <cell r="AG18" t="str">
            <v>na</v>
          </cell>
          <cell r="AH18" t="str">
            <v>na</v>
          </cell>
          <cell r="AI18" t="str">
            <v>na</v>
          </cell>
          <cell r="AJ18" t="str">
            <v>na</v>
          </cell>
          <cell r="AK18" t="str">
            <v>na</v>
          </cell>
          <cell r="AL18" t="str">
            <v>na</v>
          </cell>
          <cell r="AM18" t="str">
            <v>na</v>
          </cell>
          <cell r="AN18" t="str">
            <v>na</v>
          </cell>
          <cell r="AO18" t="str">
            <v>na</v>
          </cell>
          <cell r="AP18" t="str">
            <v>na</v>
          </cell>
          <cell r="AQ18" t="str">
            <v>na</v>
          </cell>
          <cell r="AR18" t="str">
            <v>na</v>
          </cell>
          <cell r="AS18" t="str">
            <v>na</v>
          </cell>
          <cell r="AT18" t="str">
            <v>na</v>
          </cell>
          <cell r="AU18" t="str">
            <v>na</v>
          </cell>
          <cell r="AV18" t="str">
            <v>na</v>
          </cell>
          <cell r="AW18" t="str">
            <v>na</v>
          </cell>
          <cell r="AX18" t="str">
            <v>na</v>
          </cell>
          <cell r="AY18" t="str">
            <v>na</v>
          </cell>
          <cell r="AZ18" t="str">
            <v>na</v>
          </cell>
          <cell r="BA18" t="str">
            <v>na</v>
          </cell>
          <cell r="BB18" t="str">
            <v>na</v>
          </cell>
          <cell r="BC18" t="str">
            <v>na</v>
          </cell>
          <cell r="BD18" t="str">
            <v>na</v>
          </cell>
          <cell r="BE18" t="str">
            <v>na</v>
          </cell>
          <cell r="BF18" t="str">
            <v>na</v>
          </cell>
          <cell r="BG18" t="str">
            <v>na</v>
          </cell>
          <cell r="BH18" t="str">
            <v>na</v>
          </cell>
          <cell r="BI18" t="str">
            <v>na</v>
          </cell>
          <cell r="BJ18" t="str">
            <v>na</v>
          </cell>
          <cell r="BK18" t="str">
            <v>na</v>
          </cell>
          <cell r="BL18" t="str">
            <v>na</v>
          </cell>
          <cell r="BM18" t="str">
            <v>na</v>
          </cell>
          <cell r="BN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R18" t="str">
            <v>na</v>
          </cell>
          <cell r="BS18" t="str">
            <v>na</v>
          </cell>
          <cell r="BT18" t="str">
            <v>na</v>
          </cell>
          <cell r="BU18" t="str">
            <v>na</v>
          </cell>
          <cell r="BV18" t="str">
            <v>na</v>
          </cell>
          <cell r="BW18" t="str">
            <v>na</v>
          </cell>
          <cell r="BX18" t="str">
            <v>na</v>
          </cell>
          <cell r="BY18" t="str">
            <v>na</v>
          </cell>
          <cell r="BZ18" t="str">
            <v>na</v>
          </cell>
          <cell r="CA18" t="str">
            <v>na</v>
          </cell>
          <cell r="CB18" t="str">
            <v>na</v>
          </cell>
          <cell r="CC18" t="str">
            <v>na</v>
          </cell>
          <cell r="CD18" t="str">
            <v>na</v>
          </cell>
          <cell r="CE18" t="str">
            <v>na</v>
          </cell>
          <cell r="CF18" t="str">
            <v>na</v>
          </cell>
          <cell r="CG18" t="str">
            <v>na</v>
          </cell>
          <cell r="CH18" t="str">
            <v>na</v>
          </cell>
          <cell r="CI18" t="str">
            <v>na</v>
          </cell>
          <cell r="CJ18" t="str">
            <v>na</v>
          </cell>
          <cell r="CK18" t="str">
            <v>na</v>
          </cell>
          <cell r="CL18" t="str">
            <v>na</v>
          </cell>
          <cell r="CM18" t="str">
            <v>na</v>
          </cell>
          <cell r="CN18" t="str">
            <v>na</v>
          </cell>
          <cell r="CO18">
            <v>151.768</v>
          </cell>
          <cell r="CP18">
            <v>151.768</v>
          </cell>
          <cell r="CQ18">
            <v>162.185</v>
          </cell>
          <cell r="CR18">
            <v>162.185</v>
          </cell>
          <cell r="CS18">
            <v>154.26300000000001</v>
          </cell>
          <cell r="CT18">
            <v>154.26300000000001</v>
          </cell>
          <cell r="CU18">
            <v>163.87299999999999</v>
          </cell>
          <cell r="CV18">
            <v>163.87299999999999</v>
          </cell>
          <cell r="CW18">
            <v>632.08899999999994</v>
          </cell>
          <cell r="CX18">
            <v>632.08899999999994</v>
          </cell>
          <cell r="CY18">
            <v>174.81700000000001</v>
          </cell>
          <cell r="CZ18">
            <v>174.81700000000001</v>
          </cell>
          <cell r="DA18">
            <v>183.90700000000001</v>
          </cell>
          <cell r="DB18">
            <v>183.90700000000001</v>
          </cell>
          <cell r="DC18">
            <v>194.876</v>
          </cell>
          <cell r="DD18">
            <v>194.876</v>
          </cell>
          <cell r="DE18">
            <v>202.68800000000002</v>
          </cell>
          <cell r="DF18">
            <v>202.68800000000002</v>
          </cell>
          <cell r="DG18">
            <v>756.2879999999999</v>
          </cell>
          <cell r="DH18">
            <v>756.2879999999999</v>
          </cell>
          <cell r="DI18">
            <v>217.85400000000001</v>
          </cell>
          <cell r="DJ18">
            <v>203.36039280000003</v>
          </cell>
          <cell r="DK18">
            <v>204.10505430000003</v>
          </cell>
          <cell r="DL18">
            <v>204.10505430000003</v>
          </cell>
          <cell r="DM18">
            <v>204.05042760000001</v>
          </cell>
          <cell r="DN18">
            <v>203.06254200000001</v>
          </cell>
          <cell r="DO18">
            <v>204.60342499999999</v>
          </cell>
          <cell r="DP18">
            <v>204.80342499999998</v>
          </cell>
          <cell r="DQ18">
            <v>830.61290689999987</v>
          </cell>
          <cell r="DR18">
            <v>815.33141409999996</v>
          </cell>
          <cell r="DS18" t="str">
            <v>na</v>
          </cell>
          <cell r="DT18" t="str">
            <v>na</v>
          </cell>
          <cell r="DU18" t="str">
            <v>na</v>
          </cell>
          <cell r="DV18" t="str">
            <v>na</v>
          </cell>
          <cell r="DW18" t="str">
            <v>na</v>
          </cell>
          <cell r="DX18" t="str">
            <v>na</v>
          </cell>
          <cell r="DY18" t="str">
            <v>na</v>
          </cell>
          <cell r="DZ18" t="str">
            <v>na</v>
          </cell>
          <cell r="EA18">
            <v>779.89727989600021</v>
          </cell>
          <cell r="EB18">
            <v>771.23685531199999</v>
          </cell>
          <cell r="EC18" t="str">
            <v>na</v>
          </cell>
          <cell r="ED18" t="str">
            <v>na</v>
          </cell>
          <cell r="EE18" t="str">
            <v>na</v>
          </cell>
          <cell r="EF18" t="str">
            <v>na</v>
          </cell>
          <cell r="EG18" t="str">
            <v>na</v>
          </cell>
          <cell r="EH18" t="str">
            <v>na</v>
          </cell>
          <cell r="EI18" t="str">
            <v>na</v>
          </cell>
          <cell r="EJ18" t="str">
            <v>na</v>
          </cell>
          <cell r="EK18" t="str">
            <v>na</v>
          </cell>
          <cell r="EL18" t="str">
            <v>na</v>
          </cell>
          <cell r="EM18" t="str">
            <v>na</v>
          </cell>
          <cell r="EN18" t="str">
            <v>na</v>
          </cell>
          <cell r="EO18" t="str">
            <v>na</v>
          </cell>
          <cell r="EP18" t="str">
            <v>na</v>
          </cell>
          <cell r="EQ18" t="str">
            <v>na</v>
          </cell>
          <cell r="ER18" t="str">
            <v>na</v>
          </cell>
          <cell r="ES18" t="str">
            <v>na</v>
          </cell>
          <cell r="ET18" t="str">
            <v>na</v>
          </cell>
          <cell r="EU18" t="str">
            <v>na</v>
          </cell>
          <cell r="EV18" t="str">
            <v>na</v>
          </cell>
          <cell r="EW18" t="str">
            <v>na</v>
          </cell>
          <cell r="EX18" t="str">
            <v>na</v>
          </cell>
          <cell r="EY18" t="str">
            <v>na</v>
          </cell>
          <cell r="EZ18" t="str">
            <v>na</v>
          </cell>
          <cell r="FA18" t="str">
            <v>na</v>
          </cell>
          <cell r="FB18" t="str">
            <v>na</v>
          </cell>
          <cell r="FC18" t="str">
            <v>na</v>
          </cell>
          <cell r="FD18" t="str">
            <v>na</v>
          </cell>
          <cell r="FE18" t="str">
            <v>na</v>
          </cell>
          <cell r="FF18" t="str">
            <v>na</v>
          </cell>
          <cell r="FG18" t="str">
            <v>na</v>
          </cell>
          <cell r="FH18" t="str">
            <v>na</v>
          </cell>
          <cell r="FI18" t="str">
            <v>na</v>
          </cell>
          <cell r="FJ18" t="str">
            <v>na</v>
          </cell>
          <cell r="FK18" t="str">
            <v>na</v>
          </cell>
          <cell r="FL18" t="str">
            <v>na</v>
          </cell>
          <cell r="FM18" t="str">
            <v>na</v>
          </cell>
          <cell r="FN18" t="str">
            <v>na</v>
          </cell>
          <cell r="FO18" t="str">
            <v>na</v>
          </cell>
          <cell r="FP18" t="str">
            <v>na</v>
          </cell>
          <cell r="FQ18" t="str">
            <v>na</v>
          </cell>
          <cell r="FR18" t="str">
            <v>na</v>
          </cell>
          <cell r="FS18" t="str">
            <v>na</v>
          </cell>
          <cell r="FT18" t="str">
            <v>na</v>
          </cell>
          <cell r="FU18" t="str">
            <v>na</v>
          </cell>
          <cell r="FV18" t="str">
            <v>na</v>
          </cell>
          <cell r="FW18" t="str">
            <v>na</v>
          </cell>
          <cell r="FX18" t="str">
            <v>na</v>
          </cell>
          <cell r="FY18" t="str">
            <v>na</v>
          </cell>
          <cell r="FZ18" t="str">
            <v>na</v>
          </cell>
          <cell r="GA18" t="str">
            <v>na</v>
          </cell>
          <cell r="GB18" t="str">
            <v>na</v>
          </cell>
          <cell r="GC18" t="str">
            <v>na</v>
          </cell>
          <cell r="GD18" t="str">
            <v>na</v>
          </cell>
          <cell r="GE18" t="str">
            <v>na</v>
          </cell>
          <cell r="GF18" t="str">
            <v>na</v>
          </cell>
          <cell r="GG18" t="str">
            <v>na</v>
          </cell>
          <cell r="GH18" t="str">
            <v>na</v>
          </cell>
          <cell r="GI18" t="str">
            <v>na</v>
          </cell>
          <cell r="GJ18" t="str">
            <v>na</v>
          </cell>
          <cell r="GK18" t="str">
            <v>na</v>
          </cell>
          <cell r="GL18" t="str">
            <v>na</v>
          </cell>
          <cell r="GM18" t="str">
            <v>na</v>
          </cell>
          <cell r="GN18" t="str">
            <v>na</v>
          </cell>
          <cell r="GO18" t="str">
            <v>na</v>
          </cell>
          <cell r="GP18" t="str">
            <v>na</v>
          </cell>
          <cell r="GQ18" t="str">
            <v>na</v>
          </cell>
          <cell r="GR18" t="str">
            <v>na</v>
          </cell>
          <cell r="GS18" t="str">
            <v>na</v>
          </cell>
          <cell r="GT18" t="str">
            <v>na</v>
          </cell>
          <cell r="GU18" t="str">
            <v>na</v>
          </cell>
          <cell r="GV18" t="str">
            <v>na</v>
          </cell>
          <cell r="GW18" t="str">
            <v>na</v>
          </cell>
          <cell r="GX18" t="str">
            <v>na</v>
          </cell>
          <cell r="GY18" t="str">
            <v>na</v>
          </cell>
          <cell r="GZ18" t="str">
            <v>na</v>
          </cell>
          <cell r="HA18" t="str">
            <v>na</v>
          </cell>
          <cell r="HB18" t="str">
            <v>na</v>
          </cell>
          <cell r="HC18" t="str">
            <v>na</v>
          </cell>
          <cell r="HD18" t="str">
            <v>na</v>
          </cell>
        </row>
        <row r="19">
          <cell r="A19">
            <v>19</v>
          </cell>
          <cell r="B19" t="str">
            <v>Reported Gross Profit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 t="str">
            <v>na</v>
          </cell>
          <cell r="M19" t="str">
            <v>na</v>
          </cell>
          <cell r="N19" t="str">
            <v>na</v>
          </cell>
          <cell r="O19" t="str">
            <v>na</v>
          </cell>
          <cell r="P19" t="str">
            <v>na</v>
          </cell>
          <cell r="Q19" t="str">
            <v>na</v>
          </cell>
          <cell r="R19" t="str">
            <v>na</v>
          </cell>
          <cell r="S19" t="str">
            <v>na</v>
          </cell>
          <cell r="T19" t="str">
            <v>na</v>
          </cell>
          <cell r="U19" t="str">
            <v>na</v>
          </cell>
          <cell r="V19" t="str">
            <v>na</v>
          </cell>
          <cell r="W19" t="str">
            <v>na</v>
          </cell>
          <cell r="X19" t="str">
            <v>na</v>
          </cell>
          <cell r="Y19" t="str">
            <v>na</v>
          </cell>
          <cell r="Z19" t="str">
            <v>na</v>
          </cell>
          <cell r="AA19" t="str">
            <v>na</v>
          </cell>
          <cell r="AB19" t="str">
            <v>na</v>
          </cell>
          <cell r="AC19" t="str">
            <v>na</v>
          </cell>
          <cell r="AD19" t="str">
            <v>na</v>
          </cell>
          <cell r="AE19" t="str">
            <v>na</v>
          </cell>
          <cell r="AF19" t="str">
            <v>na</v>
          </cell>
          <cell r="AG19" t="str">
            <v>na</v>
          </cell>
          <cell r="AH19" t="str">
            <v>na</v>
          </cell>
          <cell r="AI19" t="str">
            <v>na</v>
          </cell>
          <cell r="AJ19" t="str">
            <v>na</v>
          </cell>
          <cell r="AK19" t="str">
            <v>na</v>
          </cell>
          <cell r="AL19" t="str">
            <v>na</v>
          </cell>
          <cell r="AM19" t="str">
            <v>na</v>
          </cell>
          <cell r="AN19" t="str">
            <v>na</v>
          </cell>
          <cell r="AO19" t="str">
            <v>na</v>
          </cell>
          <cell r="AP19" t="str">
            <v>na</v>
          </cell>
          <cell r="AQ19" t="str">
            <v>na</v>
          </cell>
          <cell r="AR19" t="str">
            <v>na</v>
          </cell>
          <cell r="AS19" t="str">
            <v>na</v>
          </cell>
          <cell r="AT19" t="str">
            <v>na</v>
          </cell>
          <cell r="AU19" t="str">
            <v>na</v>
          </cell>
          <cell r="AV19" t="str">
            <v>na</v>
          </cell>
          <cell r="AW19" t="str">
            <v>na</v>
          </cell>
          <cell r="AX19" t="str">
            <v>na</v>
          </cell>
          <cell r="AY19" t="str">
            <v>na</v>
          </cell>
          <cell r="AZ19" t="str">
            <v>na</v>
          </cell>
          <cell r="BA19" t="str">
            <v>na</v>
          </cell>
          <cell r="BB19" t="str">
            <v>na</v>
          </cell>
          <cell r="BC19" t="str">
            <v>na</v>
          </cell>
          <cell r="BD19" t="str">
            <v>na</v>
          </cell>
          <cell r="BE19" t="str">
            <v>na</v>
          </cell>
          <cell r="BF19" t="str">
            <v>na</v>
          </cell>
          <cell r="BG19" t="str">
            <v>na</v>
          </cell>
          <cell r="BH19" t="str">
            <v>na</v>
          </cell>
          <cell r="BI19" t="str">
            <v>na</v>
          </cell>
          <cell r="BJ19" t="str">
            <v>na</v>
          </cell>
          <cell r="BK19" t="str">
            <v>na</v>
          </cell>
          <cell r="BL19" t="str">
            <v>na</v>
          </cell>
          <cell r="BM19" t="str">
            <v>na</v>
          </cell>
          <cell r="BN19" t="str">
            <v>na</v>
          </cell>
          <cell r="BO19" t="str">
            <v>na</v>
          </cell>
          <cell r="BP19" t="str">
            <v>na</v>
          </cell>
          <cell r="BQ19" t="str">
            <v>na</v>
          </cell>
          <cell r="BR19" t="str">
            <v>na</v>
          </cell>
          <cell r="BS19" t="str">
            <v>na</v>
          </cell>
          <cell r="BT19" t="str">
            <v>na</v>
          </cell>
          <cell r="BU19" t="str">
            <v>na</v>
          </cell>
          <cell r="BV19" t="str">
            <v>na</v>
          </cell>
          <cell r="BW19" t="str">
            <v>na</v>
          </cell>
          <cell r="BX19" t="str">
            <v>na</v>
          </cell>
          <cell r="BY19" t="str">
            <v>na</v>
          </cell>
          <cell r="BZ19" t="str">
            <v>na</v>
          </cell>
          <cell r="CA19" t="str">
            <v>na</v>
          </cell>
          <cell r="CB19" t="str">
            <v>na</v>
          </cell>
          <cell r="CC19" t="str">
            <v>na</v>
          </cell>
          <cell r="CD19" t="str">
            <v>na</v>
          </cell>
          <cell r="CE19" t="str">
            <v>na</v>
          </cell>
          <cell r="CF19" t="str">
            <v>na</v>
          </cell>
          <cell r="CG19" t="str">
            <v>na</v>
          </cell>
          <cell r="CH19" t="str">
            <v>na</v>
          </cell>
          <cell r="CI19" t="str">
            <v>na</v>
          </cell>
          <cell r="CJ19" t="str">
            <v>na</v>
          </cell>
          <cell r="CK19" t="str">
            <v>na</v>
          </cell>
          <cell r="CL19" t="str">
            <v>na</v>
          </cell>
          <cell r="CM19" t="str">
            <v>na</v>
          </cell>
          <cell r="CN19" t="str">
            <v>na</v>
          </cell>
          <cell r="CO19">
            <v>198.34100000000004</v>
          </cell>
          <cell r="CP19">
            <v>198.34100000000004</v>
          </cell>
          <cell r="CQ19">
            <v>198.49599999999998</v>
          </cell>
          <cell r="CR19">
            <v>198.49599999999998</v>
          </cell>
          <cell r="CS19">
            <v>191.816</v>
          </cell>
          <cell r="CT19">
            <v>191.816</v>
          </cell>
          <cell r="CU19">
            <v>208.404</v>
          </cell>
          <cell r="CV19">
            <v>208.404</v>
          </cell>
          <cell r="CW19">
            <v>797.05700000000024</v>
          </cell>
          <cell r="CX19">
            <v>797.05700000000024</v>
          </cell>
          <cell r="CY19">
            <v>200.60200000000003</v>
          </cell>
          <cell r="CZ19">
            <v>200.60200000000003</v>
          </cell>
          <cell r="DA19">
            <v>236.24700000000004</v>
          </cell>
          <cell r="DB19">
            <v>236.24700000000004</v>
          </cell>
          <cell r="DC19">
            <v>248.244</v>
          </cell>
          <cell r="DD19">
            <v>248.244</v>
          </cell>
          <cell r="DE19">
            <v>295.10199999999998</v>
          </cell>
          <cell r="DF19">
            <v>295.10199999999998</v>
          </cell>
          <cell r="DG19">
            <v>980.19500000000028</v>
          </cell>
          <cell r="DH19">
            <v>980.19500000000005</v>
          </cell>
          <cell r="DI19">
            <v>285.23399999999992</v>
          </cell>
          <cell r="DJ19">
            <v>279.50767719999999</v>
          </cell>
          <cell r="DK19">
            <v>296.95896570000002</v>
          </cell>
          <cell r="DL19">
            <v>296.95896570000002</v>
          </cell>
          <cell r="DM19">
            <v>313.8923724</v>
          </cell>
          <cell r="DN19">
            <v>314.88025800000003</v>
          </cell>
          <cell r="DO19">
            <v>369.58312499999988</v>
          </cell>
          <cell r="DP19">
            <v>369.38312499999995</v>
          </cell>
          <cell r="DQ19">
            <v>1265.6684631000003</v>
          </cell>
          <cell r="DR19">
            <v>1260.7300258999999</v>
          </cell>
          <cell r="DS19" t="str">
            <v>na</v>
          </cell>
          <cell r="DT19" t="str">
            <v>na</v>
          </cell>
          <cell r="DU19" t="str">
            <v>na</v>
          </cell>
          <cell r="DV19" t="str">
            <v>na</v>
          </cell>
          <cell r="DW19" t="str">
            <v>na</v>
          </cell>
          <cell r="DX19" t="str">
            <v>na</v>
          </cell>
          <cell r="DY19" t="str">
            <v>na</v>
          </cell>
          <cell r="DZ19" t="str">
            <v>na</v>
          </cell>
          <cell r="EA19">
            <v>1508.1785705040002</v>
          </cell>
          <cell r="EB19">
            <v>1494.6489734880001</v>
          </cell>
          <cell r="EC19" t="str">
            <v>na</v>
          </cell>
          <cell r="ED19" t="str">
            <v>na</v>
          </cell>
          <cell r="EE19" t="str">
            <v>na</v>
          </cell>
          <cell r="EF19" t="str">
            <v>na</v>
          </cell>
          <cell r="EG19" t="str">
            <v>na</v>
          </cell>
          <cell r="EH19" t="str">
            <v>na</v>
          </cell>
          <cell r="EI19" t="str">
            <v>na</v>
          </cell>
          <cell r="EJ19" t="str">
            <v>na</v>
          </cell>
          <cell r="EK19" t="str">
            <v>na</v>
          </cell>
          <cell r="EL19" t="str">
            <v>na</v>
          </cell>
          <cell r="EM19" t="str">
            <v>na</v>
          </cell>
          <cell r="EN19" t="str">
            <v>na</v>
          </cell>
          <cell r="EO19" t="str">
            <v>na</v>
          </cell>
          <cell r="EP19" t="str">
            <v>na</v>
          </cell>
          <cell r="EQ19" t="str">
            <v>na</v>
          </cell>
          <cell r="ER19" t="str">
            <v>na</v>
          </cell>
          <cell r="ES19" t="str">
            <v>na</v>
          </cell>
          <cell r="ET19" t="str">
            <v>na</v>
          </cell>
          <cell r="EU19" t="str">
            <v>na</v>
          </cell>
          <cell r="EV19" t="str">
            <v>na</v>
          </cell>
          <cell r="EW19" t="str">
            <v>na</v>
          </cell>
          <cell r="EX19" t="str">
            <v>na</v>
          </cell>
          <cell r="EY19" t="str">
            <v>na</v>
          </cell>
          <cell r="EZ19" t="str">
            <v>na</v>
          </cell>
          <cell r="FA19" t="str">
            <v>na</v>
          </cell>
          <cell r="FB19" t="str">
            <v>na</v>
          </cell>
          <cell r="FC19" t="str">
            <v>na</v>
          </cell>
          <cell r="FD19" t="str">
            <v>na</v>
          </cell>
          <cell r="FE19" t="str">
            <v>na</v>
          </cell>
          <cell r="FF19" t="str">
            <v>na</v>
          </cell>
          <cell r="FG19" t="str">
            <v>na</v>
          </cell>
          <cell r="FH19" t="str">
            <v>na</v>
          </cell>
          <cell r="FI19" t="str">
            <v>na</v>
          </cell>
          <cell r="FJ19" t="str">
            <v>na</v>
          </cell>
          <cell r="FK19" t="str">
            <v>na</v>
          </cell>
          <cell r="FL19" t="str">
            <v>na</v>
          </cell>
          <cell r="FM19" t="str">
            <v>na</v>
          </cell>
          <cell r="FN19" t="str">
            <v>na</v>
          </cell>
          <cell r="FO19" t="str">
            <v>na</v>
          </cell>
          <cell r="FP19" t="str">
            <v>na</v>
          </cell>
          <cell r="FQ19" t="str">
            <v>na</v>
          </cell>
          <cell r="FR19" t="str">
            <v>na</v>
          </cell>
          <cell r="FS19" t="str">
            <v>na</v>
          </cell>
          <cell r="FT19" t="str">
            <v>na</v>
          </cell>
          <cell r="FU19" t="str">
            <v>na</v>
          </cell>
          <cell r="FV19" t="str">
            <v>na</v>
          </cell>
          <cell r="FW19" t="str">
            <v>na</v>
          </cell>
          <cell r="FX19" t="str">
            <v>na</v>
          </cell>
          <cell r="FY19" t="str">
            <v>na</v>
          </cell>
          <cell r="FZ19" t="str">
            <v>na</v>
          </cell>
          <cell r="GA19" t="str">
            <v>na</v>
          </cell>
          <cell r="GB19" t="str">
            <v>na</v>
          </cell>
          <cell r="GC19" t="str">
            <v>na</v>
          </cell>
          <cell r="GD19" t="str">
            <v>na</v>
          </cell>
          <cell r="GE19" t="str">
            <v>na</v>
          </cell>
          <cell r="GF19" t="str">
            <v>na</v>
          </cell>
          <cell r="GG19" t="str">
            <v>na</v>
          </cell>
          <cell r="GH19" t="str">
            <v>na</v>
          </cell>
          <cell r="GI19" t="str">
            <v>na</v>
          </cell>
          <cell r="GJ19" t="str">
            <v>na</v>
          </cell>
          <cell r="GK19" t="str">
            <v>na</v>
          </cell>
          <cell r="GL19" t="str">
            <v>na</v>
          </cell>
          <cell r="GM19" t="str">
            <v>na</v>
          </cell>
          <cell r="GN19" t="str">
            <v>na</v>
          </cell>
          <cell r="GO19" t="str">
            <v>na</v>
          </cell>
          <cell r="GP19" t="str">
            <v>na</v>
          </cell>
          <cell r="GQ19" t="str">
            <v>na</v>
          </cell>
          <cell r="GR19" t="str">
            <v>na</v>
          </cell>
          <cell r="GS19" t="str">
            <v>na</v>
          </cell>
          <cell r="GT19" t="str">
            <v>na</v>
          </cell>
          <cell r="GU19" t="str">
            <v>na</v>
          </cell>
          <cell r="GV19" t="str">
            <v>na</v>
          </cell>
          <cell r="GW19" t="str">
            <v>na</v>
          </cell>
          <cell r="GX19" t="str">
            <v>na</v>
          </cell>
          <cell r="GY19" t="str">
            <v>na</v>
          </cell>
          <cell r="GZ19" t="str">
            <v>na</v>
          </cell>
          <cell r="HA19" t="str">
            <v>na</v>
          </cell>
          <cell r="HB19" t="str">
            <v>na</v>
          </cell>
          <cell r="HC19" t="str">
            <v>na</v>
          </cell>
          <cell r="HD19" t="str">
            <v>na</v>
          </cell>
        </row>
        <row r="20">
          <cell r="A20">
            <v>20</v>
          </cell>
          <cell r="B20" t="str">
            <v>Gross Profit (excl. Special Items)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 t="str">
            <v>na</v>
          </cell>
          <cell r="M20" t="str">
            <v>na</v>
          </cell>
          <cell r="N20" t="str">
            <v>na</v>
          </cell>
          <cell r="O20" t="str">
            <v>na</v>
          </cell>
          <cell r="P20" t="str">
            <v>na</v>
          </cell>
          <cell r="Q20" t="str">
            <v>na</v>
          </cell>
          <cell r="R20" t="str">
            <v>na</v>
          </cell>
          <cell r="S20" t="str">
            <v>na</v>
          </cell>
          <cell r="T20" t="str">
            <v>na</v>
          </cell>
          <cell r="U20" t="str">
            <v>na</v>
          </cell>
          <cell r="V20" t="str">
            <v>na</v>
          </cell>
          <cell r="W20" t="str">
            <v>na</v>
          </cell>
          <cell r="X20" t="str">
            <v>na</v>
          </cell>
          <cell r="Y20" t="str">
            <v>na</v>
          </cell>
          <cell r="Z20" t="str">
            <v>na</v>
          </cell>
          <cell r="AA20" t="str">
            <v>na</v>
          </cell>
          <cell r="AB20" t="str">
            <v>na</v>
          </cell>
          <cell r="AC20" t="str">
            <v>na</v>
          </cell>
          <cell r="AD20" t="str">
            <v>na</v>
          </cell>
          <cell r="AE20" t="str">
            <v>na</v>
          </cell>
          <cell r="AF20" t="str">
            <v>na</v>
          </cell>
          <cell r="AG20" t="str">
            <v>na</v>
          </cell>
          <cell r="AH20" t="str">
            <v>na</v>
          </cell>
          <cell r="AI20" t="str">
            <v>na</v>
          </cell>
          <cell r="AJ20" t="str">
            <v>na</v>
          </cell>
          <cell r="AK20" t="str">
            <v>na</v>
          </cell>
          <cell r="AL20" t="str">
            <v>na</v>
          </cell>
          <cell r="AM20" t="str">
            <v>na</v>
          </cell>
          <cell r="AN20" t="str">
            <v>na</v>
          </cell>
          <cell r="AO20" t="str">
            <v>na</v>
          </cell>
          <cell r="AP20" t="str">
            <v>na</v>
          </cell>
          <cell r="AQ20" t="str">
            <v>na</v>
          </cell>
          <cell r="AR20" t="str">
            <v>na</v>
          </cell>
          <cell r="AS20" t="str">
            <v>na</v>
          </cell>
          <cell r="AT20" t="str">
            <v>na</v>
          </cell>
          <cell r="AU20" t="str">
            <v>na</v>
          </cell>
          <cell r="AV20" t="str">
            <v>na</v>
          </cell>
          <cell r="AW20" t="str">
            <v>na</v>
          </cell>
          <cell r="AX20" t="str">
            <v>na</v>
          </cell>
          <cell r="AY20" t="str">
            <v>na</v>
          </cell>
          <cell r="AZ20" t="str">
            <v>na</v>
          </cell>
          <cell r="BA20" t="str">
            <v>na</v>
          </cell>
          <cell r="BB20" t="str">
            <v>na</v>
          </cell>
          <cell r="BC20" t="str">
            <v>na</v>
          </cell>
          <cell r="BD20" t="str">
            <v>na</v>
          </cell>
          <cell r="BE20" t="str">
            <v>na</v>
          </cell>
          <cell r="BF20" t="str">
            <v>na</v>
          </cell>
          <cell r="BG20" t="str">
            <v>na</v>
          </cell>
          <cell r="BH20" t="str">
            <v>na</v>
          </cell>
          <cell r="BI20" t="str">
            <v>na</v>
          </cell>
          <cell r="BJ20" t="str">
            <v>na</v>
          </cell>
          <cell r="BK20" t="str">
            <v>na</v>
          </cell>
          <cell r="BL20" t="str">
            <v>na</v>
          </cell>
          <cell r="BM20" t="str">
            <v>na</v>
          </cell>
          <cell r="BN20" t="str">
            <v>na</v>
          </cell>
          <cell r="BO20" t="str">
            <v>na</v>
          </cell>
          <cell r="BP20" t="str">
            <v>na</v>
          </cell>
          <cell r="BQ20" t="str">
            <v>na</v>
          </cell>
          <cell r="BR20" t="str">
            <v>na</v>
          </cell>
          <cell r="BS20" t="str">
            <v>na</v>
          </cell>
          <cell r="BT20" t="str">
            <v>na</v>
          </cell>
          <cell r="BU20" t="str">
            <v>na</v>
          </cell>
          <cell r="BV20" t="str">
            <v>na</v>
          </cell>
          <cell r="BW20" t="str">
            <v>na</v>
          </cell>
          <cell r="BX20" t="str">
            <v>na</v>
          </cell>
          <cell r="BY20" t="str">
            <v>na</v>
          </cell>
          <cell r="BZ20" t="str">
            <v>na</v>
          </cell>
          <cell r="CA20" t="str">
            <v>na</v>
          </cell>
          <cell r="CB20" t="str">
            <v>na</v>
          </cell>
          <cell r="CC20" t="str">
            <v>na</v>
          </cell>
          <cell r="CD20" t="str">
            <v>na</v>
          </cell>
          <cell r="CE20" t="str">
            <v>na</v>
          </cell>
          <cell r="CF20" t="str">
            <v>na</v>
          </cell>
          <cell r="CG20" t="str">
            <v>na</v>
          </cell>
          <cell r="CH20" t="str">
            <v>na</v>
          </cell>
          <cell r="CI20" t="str">
            <v>na</v>
          </cell>
          <cell r="CJ20" t="str">
            <v>na</v>
          </cell>
          <cell r="CK20" t="str">
            <v>na</v>
          </cell>
          <cell r="CL20" t="str">
            <v>na</v>
          </cell>
          <cell r="CM20" t="str">
            <v>na</v>
          </cell>
          <cell r="CN20" t="str">
            <v>na</v>
          </cell>
          <cell r="CO20">
            <v>198.34100000000004</v>
          </cell>
          <cell r="CP20">
            <v>198.34100000000004</v>
          </cell>
          <cell r="CQ20">
            <v>198.49599999999998</v>
          </cell>
          <cell r="CR20">
            <v>198.49599999999998</v>
          </cell>
          <cell r="CS20">
            <v>191.816</v>
          </cell>
          <cell r="CT20">
            <v>191.816</v>
          </cell>
          <cell r="CU20">
            <v>208.404</v>
          </cell>
          <cell r="CV20">
            <v>208.404</v>
          </cell>
          <cell r="CW20">
            <v>797.05700000000024</v>
          </cell>
          <cell r="CX20">
            <v>797.05700000000024</v>
          </cell>
          <cell r="CY20">
            <v>200.60200000000003</v>
          </cell>
          <cell r="CZ20">
            <v>200.60200000000003</v>
          </cell>
          <cell r="DA20">
            <v>236.24700000000004</v>
          </cell>
          <cell r="DB20">
            <v>236.24700000000004</v>
          </cell>
          <cell r="DC20">
            <v>248.244</v>
          </cell>
          <cell r="DD20">
            <v>248.244</v>
          </cell>
          <cell r="DE20">
            <v>295.10199999999998</v>
          </cell>
          <cell r="DF20">
            <v>295.10199999999998</v>
          </cell>
          <cell r="DG20">
            <v>980.19500000000028</v>
          </cell>
          <cell r="DH20">
            <v>980.19500000000005</v>
          </cell>
          <cell r="DI20">
            <v>285.23399999999992</v>
          </cell>
          <cell r="DJ20">
            <v>279.50767719999999</v>
          </cell>
          <cell r="DK20">
            <v>296.95896570000002</v>
          </cell>
          <cell r="DL20">
            <v>296.95896570000002</v>
          </cell>
          <cell r="DM20">
            <v>313.8923724</v>
          </cell>
          <cell r="DN20">
            <v>314.88025800000003</v>
          </cell>
          <cell r="DO20">
            <v>369.58312499999988</v>
          </cell>
          <cell r="DP20">
            <v>369.38312499999995</v>
          </cell>
          <cell r="DQ20">
            <v>1265.6684631000003</v>
          </cell>
          <cell r="DR20">
            <v>1260.7300258999999</v>
          </cell>
          <cell r="DS20" t="str">
            <v>na</v>
          </cell>
          <cell r="DT20" t="str">
            <v>na</v>
          </cell>
          <cell r="DU20" t="str">
            <v>na</v>
          </cell>
          <cell r="DV20" t="str">
            <v>na</v>
          </cell>
          <cell r="DW20" t="str">
            <v>na</v>
          </cell>
          <cell r="DX20" t="str">
            <v>na</v>
          </cell>
          <cell r="DY20" t="str">
            <v>na</v>
          </cell>
          <cell r="DZ20" t="str">
            <v>na</v>
          </cell>
          <cell r="EA20">
            <v>1508.1785705040002</v>
          </cell>
          <cell r="EB20">
            <v>1494.6489734880001</v>
          </cell>
          <cell r="EC20" t="str">
            <v>na</v>
          </cell>
          <cell r="ED20" t="str">
            <v>na</v>
          </cell>
          <cell r="EE20" t="str">
            <v>na</v>
          </cell>
          <cell r="EF20" t="str">
            <v>na</v>
          </cell>
          <cell r="EG20" t="str">
            <v>na</v>
          </cell>
          <cell r="EH20" t="str">
            <v>na</v>
          </cell>
          <cell r="EI20" t="str">
            <v>na</v>
          </cell>
          <cell r="EJ20" t="str">
            <v>na</v>
          </cell>
          <cell r="EK20" t="str">
            <v>na</v>
          </cell>
          <cell r="EL20" t="str">
            <v>na</v>
          </cell>
          <cell r="EM20" t="str">
            <v>na</v>
          </cell>
          <cell r="EN20" t="str">
            <v>na</v>
          </cell>
          <cell r="EO20" t="str">
            <v>na</v>
          </cell>
          <cell r="EP20" t="str">
            <v>na</v>
          </cell>
          <cell r="EQ20" t="str">
            <v>na</v>
          </cell>
          <cell r="ER20" t="str">
            <v>na</v>
          </cell>
          <cell r="ES20" t="str">
            <v>na</v>
          </cell>
          <cell r="ET20" t="str">
            <v>na</v>
          </cell>
          <cell r="EU20" t="str">
            <v>na</v>
          </cell>
          <cell r="EV20" t="str">
            <v>na</v>
          </cell>
          <cell r="EW20" t="str">
            <v>na</v>
          </cell>
          <cell r="EX20" t="str">
            <v>na</v>
          </cell>
          <cell r="EY20" t="str">
            <v>na</v>
          </cell>
          <cell r="EZ20" t="str">
            <v>na</v>
          </cell>
          <cell r="FA20" t="str">
            <v>na</v>
          </cell>
          <cell r="FB20" t="str">
            <v>na</v>
          </cell>
          <cell r="FC20" t="str">
            <v>na</v>
          </cell>
          <cell r="FD20" t="str">
            <v>na</v>
          </cell>
          <cell r="FE20" t="str">
            <v>na</v>
          </cell>
          <cell r="FF20" t="str">
            <v>na</v>
          </cell>
          <cell r="FG20" t="str">
            <v>na</v>
          </cell>
          <cell r="FH20" t="str">
            <v>na</v>
          </cell>
          <cell r="FI20" t="str">
            <v>na</v>
          </cell>
          <cell r="FJ20" t="str">
            <v>na</v>
          </cell>
          <cell r="FK20" t="str">
            <v>na</v>
          </cell>
          <cell r="FL20" t="str">
            <v>na</v>
          </cell>
          <cell r="FM20" t="str">
            <v>na</v>
          </cell>
          <cell r="FN20" t="str">
            <v>na</v>
          </cell>
          <cell r="FO20" t="str">
            <v>na</v>
          </cell>
          <cell r="FP20" t="str">
            <v>na</v>
          </cell>
          <cell r="FQ20" t="str">
            <v>na</v>
          </cell>
          <cell r="FR20" t="str">
            <v>na</v>
          </cell>
          <cell r="FS20" t="str">
            <v>na</v>
          </cell>
          <cell r="FT20" t="str">
            <v>na</v>
          </cell>
          <cell r="FU20" t="str">
            <v>na</v>
          </cell>
          <cell r="FV20" t="str">
            <v>na</v>
          </cell>
          <cell r="FW20" t="str">
            <v>na</v>
          </cell>
          <cell r="FX20" t="str">
            <v>na</v>
          </cell>
          <cell r="FY20" t="str">
            <v>na</v>
          </cell>
          <cell r="FZ20" t="str">
            <v>na</v>
          </cell>
          <cell r="GA20" t="str">
            <v>na</v>
          </cell>
          <cell r="GB20" t="str">
            <v>na</v>
          </cell>
          <cell r="GC20" t="str">
            <v>na</v>
          </cell>
          <cell r="GD20" t="str">
            <v>na</v>
          </cell>
          <cell r="GE20" t="str">
            <v>na</v>
          </cell>
          <cell r="GF20" t="str">
            <v>na</v>
          </cell>
          <cell r="GG20" t="str">
            <v>na</v>
          </cell>
          <cell r="GH20" t="str">
            <v>na</v>
          </cell>
          <cell r="GI20" t="str">
            <v>na</v>
          </cell>
          <cell r="GJ20" t="str">
            <v>na</v>
          </cell>
          <cell r="GK20" t="str">
            <v>na</v>
          </cell>
          <cell r="GL20" t="str">
            <v>na</v>
          </cell>
          <cell r="GM20" t="str">
            <v>na</v>
          </cell>
          <cell r="GN20" t="str">
            <v>na</v>
          </cell>
          <cell r="GO20" t="str">
            <v>na</v>
          </cell>
          <cell r="GP20" t="str">
            <v>na</v>
          </cell>
          <cell r="GQ20" t="str">
            <v>na</v>
          </cell>
          <cell r="GR20" t="str">
            <v>na</v>
          </cell>
          <cell r="GS20" t="str">
            <v>na</v>
          </cell>
          <cell r="GT20" t="str">
            <v>na</v>
          </cell>
          <cell r="GU20" t="str">
            <v>na</v>
          </cell>
          <cell r="GV20" t="str">
            <v>na</v>
          </cell>
          <cell r="GW20" t="str">
            <v>na</v>
          </cell>
          <cell r="GX20" t="str">
            <v>na</v>
          </cell>
          <cell r="GY20" t="str">
            <v>na</v>
          </cell>
          <cell r="GZ20" t="str">
            <v>na</v>
          </cell>
          <cell r="HA20" t="str">
            <v>na</v>
          </cell>
          <cell r="HB20" t="str">
            <v>na</v>
          </cell>
          <cell r="HC20" t="str">
            <v>na</v>
          </cell>
          <cell r="HD20" t="str">
            <v>na</v>
          </cell>
        </row>
        <row r="21">
          <cell r="A21">
            <v>21</v>
          </cell>
          <cell r="B21" t="str">
            <v>Sales &amp; Marketing Expense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 t="str">
            <v>na</v>
          </cell>
          <cell r="M21" t="str">
            <v>na</v>
          </cell>
          <cell r="N21" t="str">
            <v>na</v>
          </cell>
          <cell r="O21" t="str">
            <v>na</v>
          </cell>
          <cell r="P21" t="str">
            <v>na</v>
          </cell>
          <cell r="Q21" t="str">
            <v>na</v>
          </cell>
          <cell r="R21" t="str">
            <v>na</v>
          </cell>
          <cell r="S21" t="str">
            <v>na</v>
          </cell>
          <cell r="T21" t="str">
            <v>na</v>
          </cell>
          <cell r="U21" t="str">
            <v>na</v>
          </cell>
          <cell r="V21" t="str">
            <v>na</v>
          </cell>
          <cell r="W21" t="str">
            <v>na</v>
          </cell>
          <cell r="X21" t="str">
            <v>na</v>
          </cell>
          <cell r="Y21" t="str">
            <v>na</v>
          </cell>
          <cell r="Z21" t="str">
            <v>na</v>
          </cell>
          <cell r="AA21" t="str">
            <v>na</v>
          </cell>
          <cell r="AB21" t="str">
            <v>na</v>
          </cell>
          <cell r="AC21" t="str">
            <v>na</v>
          </cell>
          <cell r="AD21" t="str">
            <v>na</v>
          </cell>
          <cell r="AE21" t="str">
            <v>na</v>
          </cell>
          <cell r="AF21" t="str">
            <v>na</v>
          </cell>
          <cell r="AG21" t="str">
            <v>na</v>
          </cell>
          <cell r="AH21" t="str">
            <v>na</v>
          </cell>
          <cell r="AI21" t="str">
            <v>na</v>
          </cell>
          <cell r="AJ21" t="str">
            <v>na</v>
          </cell>
          <cell r="AK21" t="str">
            <v>na</v>
          </cell>
          <cell r="AL21" t="str">
            <v>na</v>
          </cell>
          <cell r="AM21" t="str">
            <v>na</v>
          </cell>
          <cell r="AN21" t="str">
            <v>na</v>
          </cell>
          <cell r="AO21" t="str">
            <v>na</v>
          </cell>
          <cell r="AP21" t="str">
            <v>na</v>
          </cell>
          <cell r="AQ21" t="str">
            <v>na</v>
          </cell>
          <cell r="AR21" t="str">
            <v>na</v>
          </cell>
          <cell r="AS21" t="str">
            <v>na</v>
          </cell>
          <cell r="AT21" t="str">
            <v>na</v>
          </cell>
          <cell r="AU21" t="str">
            <v>na</v>
          </cell>
          <cell r="AV21" t="str">
            <v>na</v>
          </cell>
          <cell r="AW21" t="str">
            <v>na</v>
          </cell>
          <cell r="AX21" t="str">
            <v>na</v>
          </cell>
          <cell r="AY21" t="str">
            <v>na</v>
          </cell>
          <cell r="AZ21" t="str">
            <v>na</v>
          </cell>
          <cell r="BA21" t="str">
            <v>na</v>
          </cell>
          <cell r="BB21" t="str">
            <v>na</v>
          </cell>
          <cell r="BC21" t="str">
            <v>na</v>
          </cell>
          <cell r="BD21" t="str">
            <v>na</v>
          </cell>
          <cell r="BE21" t="str">
            <v>na</v>
          </cell>
          <cell r="BF21" t="str">
            <v>na</v>
          </cell>
          <cell r="BG21" t="str">
            <v>na</v>
          </cell>
          <cell r="BH21" t="str">
            <v>na</v>
          </cell>
          <cell r="BI21" t="str">
            <v>na</v>
          </cell>
          <cell r="BJ21" t="str">
            <v>na</v>
          </cell>
          <cell r="BK21" t="str">
            <v>na</v>
          </cell>
          <cell r="BL21" t="str">
            <v>na</v>
          </cell>
          <cell r="BM21" t="str">
            <v>na</v>
          </cell>
          <cell r="BN21" t="str">
            <v>na</v>
          </cell>
          <cell r="BO21" t="str">
            <v>na</v>
          </cell>
          <cell r="BP21" t="str">
            <v>na</v>
          </cell>
          <cell r="BQ21" t="str">
            <v>na</v>
          </cell>
          <cell r="BR21" t="str">
            <v>na</v>
          </cell>
          <cell r="BS21" t="str">
            <v>na</v>
          </cell>
          <cell r="BT21" t="str">
            <v>na</v>
          </cell>
          <cell r="BU21" t="str">
            <v>na</v>
          </cell>
          <cell r="BV21" t="str">
            <v>na</v>
          </cell>
          <cell r="BW21" t="str">
            <v>na</v>
          </cell>
          <cell r="BX21" t="str">
            <v>na</v>
          </cell>
          <cell r="BY21" t="str">
            <v>na</v>
          </cell>
          <cell r="BZ21" t="str">
            <v>na</v>
          </cell>
          <cell r="CA21" t="str">
            <v>na</v>
          </cell>
          <cell r="CB21" t="str">
            <v>na</v>
          </cell>
          <cell r="CC21" t="str">
            <v>na</v>
          </cell>
          <cell r="CD21" t="str">
            <v>na</v>
          </cell>
          <cell r="CE21" t="str">
            <v>na</v>
          </cell>
          <cell r="CF21" t="str">
            <v>na</v>
          </cell>
          <cell r="CG21" t="str">
            <v>na</v>
          </cell>
          <cell r="CH21" t="str">
            <v>na</v>
          </cell>
          <cell r="CI21" t="str">
            <v>na</v>
          </cell>
          <cell r="CJ21" t="str">
            <v>na</v>
          </cell>
          <cell r="CK21" t="str">
            <v>na</v>
          </cell>
          <cell r="CL21" t="str">
            <v>na</v>
          </cell>
          <cell r="CM21" t="str">
            <v>na</v>
          </cell>
          <cell r="CN21" t="str">
            <v>na</v>
          </cell>
          <cell r="CO21">
            <v>103.76900000000001</v>
          </cell>
          <cell r="CP21">
            <v>103.76900000000001</v>
          </cell>
          <cell r="CQ21">
            <v>100.548</v>
          </cell>
          <cell r="CR21">
            <v>100.548</v>
          </cell>
          <cell r="CS21">
            <v>92.588999999999999</v>
          </cell>
          <cell r="CT21">
            <v>92.588999999999999</v>
          </cell>
          <cell r="CU21">
            <v>94.665999999999997</v>
          </cell>
          <cell r="CV21">
            <v>94.665999999999997</v>
          </cell>
          <cell r="CW21">
            <v>391.572</v>
          </cell>
          <cell r="CX21">
            <v>391.572</v>
          </cell>
          <cell r="CY21">
            <v>86.53</v>
          </cell>
          <cell r="CZ21">
            <v>86.53</v>
          </cell>
          <cell r="DA21">
            <v>112.059</v>
          </cell>
          <cell r="DB21">
            <v>112.059</v>
          </cell>
          <cell r="DC21">
            <v>116.617</v>
          </cell>
          <cell r="DD21">
            <v>116.617</v>
          </cell>
          <cell r="DE21">
            <v>132.74600000000001</v>
          </cell>
          <cell r="DF21">
            <v>132.74600000000001</v>
          </cell>
          <cell r="DG21">
            <v>447.952</v>
          </cell>
          <cell r="DH21">
            <v>447.952</v>
          </cell>
          <cell r="DI21">
            <v>126.184</v>
          </cell>
          <cell r="DJ21">
            <v>130.37437890000001</v>
          </cell>
          <cell r="DK21">
            <v>132.28090128000002</v>
          </cell>
          <cell r="DL21">
            <v>132.78196530000002</v>
          </cell>
          <cell r="DM21">
            <v>136.21895640000002</v>
          </cell>
          <cell r="DN21">
            <v>134.66512800000001</v>
          </cell>
          <cell r="DO21">
            <v>136.65639889999997</v>
          </cell>
          <cell r="DP21">
            <v>137.80477199999996</v>
          </cell>
          <cell r="DQ21">
            <v>531.34025658000007</v>
          </cell>
          <cell r="DR21">
            <v>535.62624419999997</v>
          </cell>
          <cell r="DS21" t="str">
            <v>na</v>
          </cell>
          <cell r="DT21" t="str">
            <v>na</v>
          </cell>
          <cell r="DU21" t="str">
            <v>na</v>
          </cell>
          <cell r="DV21" t="str">
            <v>na</v>
          </cell>
          <cell r="DW21" t="str">
            <v>na</v>
          </cell>
          <cell r="DX21" t="str">
            <v>na</v>
          </cell>
          <cell r="DY21" t="str">
            <v>na</v>
          </cell>
          <cell r="DZ21" t="str">
            <v>na</v>
          </cell>
          <cell r="EA21">
            <v>590.32356940320017</v>
          </cell>
          <cell r="EB21">
            <v>584.5985438304001</v>
          </cell>
          <cell r="EC21" t="str">
            <v>na</v>
          </cell>
          <cell r="ED21" t="str">
            <v>na</v>
          </cell>
          <cell r="EE21" t="str">
            <v>na</v>
          </cell>
          <cell r="EF21" t="str">
            <v>na</v>
          </cell>
          <cell r="EG21" t="str">
            <v>na</v>
          </cell>
          <cell r="EH21" t="str">
            <v>na</v>
          </cell>
          <cell r="EI21" t="str">
            <v>na</v>
          </cell>
          <cell r="EJ21" t="str">
            <v>na</v>
          </cell>
          <cell r="EK21" t="str">
            <v>na</v>
          </cell>
          <cell r="EL21" t="str">
            <v>na</v>
          </cell>
          <cell r="EM21" t="str">
            <v>na</v>
          </cell>
          <cell r="EN21" t="str">
            <v>na</v>
          </cell>
          <cell r="EO21" t="str">
            <v>na</v>
          </cell>
          <cell r="EP21" t="str">
            <v>na</v>
          </cell>
          <cell r="EQ21" t="str">
            <v>na</v>
          </cell>
          <cell r="ER21" t="str">
            <v>na</v>
          </cell>
          <cell r="ES21" t="str">
            <v>na</v>
          </cell>
          <cell r="ET21" t="str">
            <v>na</v>
          </cell>
          <cell r="EU21" t="str">
            <v>na</v>
          </cell>
          <cell r="EV21" t="str">
            <v>na</v>
          </cell>
          <cell r="EW21" t="str">
            <v>na</v>
          </cell>
          <cell r="EX21" t="str">
            <v>na</v>
          </cell>
          <cell r="EY21" t="str">
            <v>na</v>
          </cell>
          <cell r="EZ21" t="str">
            <v>na</v>
          </cell>
          <cell r="FA21" t="str">
            <v>na</v>
          </cell>
          <cell r="FB21" t="str">
            <v>na</v>
          </cell>
          <cell r="FC21" t="str">
            <v>na</v>
          </cell>
          <cell r="FD21" t="str">
            <v>na</v>
          </cell>
          <cell r="FE21" t="str">
            <v>na</v>
          </cell>
          <cell r="FF21" t="str">
            <v>na</v>
          </cell>
          <cell r="FG21" t="str">
            <v>na</v>
          </cell>
          <cell r="FH21" t="str">
            <v>na</v>
          </cell>
          <cell r="FI21" t="str">
            <v>na</v>
          </cell>
          <cell r="FJ21" t="str">
            <v>na</v>
          </cell>
          <cell r="FK21" t="str">
            <v>na</v>
          </cell>
          <cell r="FL21" t="str">
            <v>na</v>
          </cell>
          <cell r="FM21" t="str">
            <v>na</v>
          </cell>
          <cell r="FN21" t="str">
            <v>na</v>
          </cell>
          <cell r="FO21" t="str">
            <v>na</v>
          </cell>
          <cell r="FP21" t="str">
            <v>na</v>
          </cell>
          <cell r="FQ21" t="str">
            <v>na</v>
          </cell>
          <cell r="FR21" t="str">
            <v>na</v>
          </cell>
          <cell r="FS21" t="str">
            <v>na</v>
          </cell>
          <cell r="FT21" t="str">
            <v>na</v>
          </cell>
          <cell r="FU21" t="str">
            <v>na</v>
          </cell>
          <cell r="FV21" t="str">
            <v>na</v>
          </cell>
          <cell r="FW21" t="str">
            <v>na</v>
          </cell>
          <cell r="FX21" t="str">
            <v>na</v>
          </cell>
          <cell r="FY21" t="str">
            <v>na</v>
          </cell>
          <cell r="FZ21" t="str">
            <v>na</v>
          </cell>
          <cell r="GA21" t="str">
            <v>na</v>
          </cell>
          <cell r="GB21" t="str">
            <v>na</v>
          </cell>
          <cell r="GC21" t="str">
            <v>na</v>
          </cell>
          <cell r="GD21" t="str">
            <v>na</v>
          </cell>
          <cell r="GE21" t="str">
            <v>na</v>
          </cell>
          <cell r="GF21" t="str">
            <v>na</v>
          </cell>
          <cell r="GG21" t="str">
            <v>na</v>
          </cell>
          <cell r="GH21" t="str">
            <v>na</v>
          </cell>
          <cell r="GI21" t="str">
            <v>na</v>
          </cell>
          <cell r="GJ21" t="str">
            <v>na</v>
          </cell>
          <cell r="GK21" t="str">
            <v>na</v>
          </cell>
          <cell r="GL21" t="str">
            <v>na</v>
          </cell>
          <cell r="GM21" t="str">
            <v>na</v>
          </cell>
          <cell r="GN21" t="str">
            <v>na</v>
          </cell>
          <cell r="GO21" t="str">
            <v>na</v>
          </cell>
          <cell r="GP21" t="str">
            <v>na</v>
          </cell>
          <cell r="GQ21" t="str">
            <v>na</v>
          </cell>
          <cell r="GR21" t="str">
            <v>na</v>
          </cell>
          <cell r="GS21" t="str">
            <v>na</v>
          </cell>
          <cell r="GT21" t="str">
            <v>na</v>
          </cell>
          <cell r="GU21" t="str">
            <v>na</v>
          </cell>
          <cell r="GV21" t="str">
            <v>na</v>
          </cell>
          <cell r="GW21" t="str">
            <v>na</v>
          </cell>
          <cell r="GX21" t="str">
            <v>na</v>
          </cell>
          <cell r="GY21" t="str">
            <v>na</v>
          </cell>
          <cell r="GZ21" t="str">
            <v>na</v>
          </cell>
          <cell r="HA21" t="str">
            <v>na</v>
          </cell>
          <cell r="HB21" t="str">
            <v>na</v>
          </cell>
          <cell r="HC21" t="str">
            <v>na</v>
          </cell>
          <cell r="HD21" t="str">
            <v>na</v>
          </cell>
        </row>
        <row r="22">
          <cell r="A22">
            <v>22</v>
          </cell>
          <cell r="B22" t="str">
            <v>Product Development Expense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 t="str">
            <v>na</v>
          </cell>
          <cell r="M22" t="str">
            <v>na</v>
          </cell>
          <cell r="N22" t="str">
            <v>na</v>
          </cell>
          <cell r="O22" t="str">
            <v>na</v>
          </cell>
          <cell r="P22" t="str">
            <v>na</v>
          </cell>
          <cell r="Q22" t="str">
            <v>na</v>
          </cell>
          <cell r="R22" t="str">
            <v>na</v>
          </cell>
          <cell r="S22" t="str">
            <v>na</v>
          </cell>
          <cell r="T22" t="str">
            <v>na</v>
          </cell>
          <cell r="U22" t="str">
            <v>na</v>
          </cell>
          <cell r="V22" t="str">
            <v>na</v>
          </cell>
          <cell r="W22" t="str">
            <v>na</v>
          </cell>
          <cell r="X22" t="str">
            <v>na</v>
          </cell>
          <cell r="Y22" t="str">
            <v>na</v>
          </cell>
          <cell r="Z22" t="str">
            <v>na</v>
          </cell>
          <cell r="AA22" t="str">
            <v>na</v>
          </cell>
          <cell r="AB22" t="str">
            <v>na</v>
          </cell>
          <cell r="AC22" t="str">
            <v>na</v>
          </cell>
          <cell r="AD22" t="str">
            <v>na</v>
          </cell>
          <cell r="AE22" t="str">
            <v>na</v>
          </cell>
          <cell r="AF22" t="str">
            <v>na</v>
          </cell>
          <cell r="AG22" t="str">
            <v>na</v>
          </cell>
          <cell r="AH22" t="str">
            <v>na</v>
          </cell>
          <cell r="AI22" t="str">
            <v>na</v>
          </cell>
          <cell r="AJ22" t="str">
            <v>na</v>
          </cell>
          <cell r="AK22" t="str">
            <v>na</v>
          </cell>
          <cell r="AL22" t="str">
            <v>na</v>
          </cell>
          <cell r="AM22" t="str">
            <v>na</v>
          </cell>
          <cell r="AN22" t="str">
            <v>na</v>
          </cell>
          <cell r="AO22" t="str">
            <v>na</v>
          </cell>
          <cell r="AP22" t="str">
            <v>na</v>
          </cell>
          <cell r="AQ22" t="str">
            <v>na</v>
          </cell>
          <cell r="AR22" t="str">
            <v>na</v>
          </cell>
          <cell r="AS22" t="str">
            <v>na</v>
          </cell>
          <cell r="AT22" t="str">
            <v>na</v>
          </cell>
          <cell r="AU22" t="str">
            <v>na</v>
          </cell>
          <cell r="AV22" t="str">
            <v>na</v>
          </cell>
          <cell r="AW22" t="str">
            <v>na</v>
          </cell>
          <cell r="AX22" t="str">
            <v>na</v>
          </cell>
          <cell r="AY22" t="str">
            <v>na</v>
          </cell>
          <cell r="AZ22" t="str">
            <v>na</v>
          </cell>
          <cell r="BA22" t="str">
            <v>na</v>
          </cell>
          <cell r="BB22" t="str">
            <v>na</v>
          </cell>
          <cell r="BC22" t="str">
            <v>na</v>
          </cell>
          <cell r="BD22" t="str">
            <v>na</v>
          </cell>
          <cell r="BE22" t="str">
            <v>na</v>
          </cell>
          <cell r="BF22" t="str">
            <v>na</v>
          </cell>
          <cell r="BG22" t="str">
            <v>na</v>
          </cell>
          <cell r="BH22" t="str">
            <v>na</v>
          </cell>
          <cell r="BI22" t="str">
            <v>na</v>
          </cell>
          <cell r="BJ22" t="str">
            <v>na</v>
          </cell>
          <cell r="BK22" t="str">
            <v>na</v>
          </cell>
          <cell r="BL22" t="str">
            <v>na</v>
          </cell>
          <cell r="BM22" t="str">
            <v>na</v>
          </cell>
          <cell r="BN22" t="str">
            <v>na</v>
          </cell>
          <cell r="BO22" t="str">
            <v>na</v>
          </cell>
          <cell r="BP22" t="str">
            <v>na</v>
          </cell>
          <cell r="BQ22" t="str">
            <v>na</v>
          </cell>
          <cell r="BR22" t="str">
            <v>na</v>
          </cell>
          <cell r="BS22" t="str">
            <v>na</v>
          </cell>
          <cell r="BT22" t="str">
            <v>na</v>
          </cell>
          <cell r="BU22" t="str">
            <v>na</v>
          </cell>
          <cell r="BV22" t="str">
            <v>na</v>
          </cell>
          <cell r="BW22" t="str">
            <v>na</v>
          </cell>
          <cell r="BX22" t="str">
            <v>na</v>
          </cell>
          <cell r="BY22" t="str">
            <v>na</v>
          </cell>
          <cell r="BZ22" t="str">
            <v>na</v>
          </cell>
          <cell r="CA22" t="str">
            <v>na</v>
          </cell>
          <cell r="CB22" t="str">
            <v>na</v>
          </cell>
          <cell r="CC22" t="str">
            <v>na</v>
          </cell>
          <cell r="CD22" t="str">
            <v>na</v>
          </cell>
          <cell r="CE22" t="str">
            <v>na</v>
          </cell>
          <cell r="CF22" t="str">
            <v>na</v>
          </cell>
          <cell r="CG22" t="str">
            <v>na</v>
          </cell>
          <cell r="CH22" t="str">
            <v>na</v>
          </cell>
          <cell r="CI22" t="str">
            <v>na</v>
          </cell>
          <cell r="CJ22" t="str">
            <v>na</v>
          </cell>
          <cell r="CK22" t="str">
            <v>na</v>
          </cell>
          <cell r="CL22" t="str">
            <v>na</v>
          </cell>
          <cell r="CM22" t="str">
            <v>na</v>
          </cell>
          <cell r="CN22" t="str">
            <v>na</v>
          </cell>
          <cell r="CO22">
            <v>66.960999999999999</v>
          </cell>
          <cell r="CP22">
            <v>66.960999999999999</v>
          </cell>
          <cell r="CQ22">
            <v>76.14</v>
          </cell>
          <cell r="CR22">
            <v>76.14</v>
          </cell>
          <cell r="CS22">
            <v>72.706999999999994</v>
          </cell>
          <cell r="CT22">
            <v>72.706999999999994</v>
          </cell>
          <cell r="CU22">
            <v>81.41</v>
          </cell>
          <cell r="CV22">
            <v>81.41</v>
          </cell>
          <cell r="CW22">
            <v>297.21799999999996</v>
          </cell>
          <cell r="CX22">
            <v>297.21799999999996</v>
          </cell>
          <cell r="CY22">
            <v>79.899000000000001</v>
          </cell>
          <cell r="CZ22">
            <v>79.899000000000001</v>
          </cell>
          <cell r="DA22">
            <v>84.236999999999995</v>
          </cell>
          <cell r="DB22">
            <v>84.236999999999995</v>
          </cell>
          <cell r="DC22">
            <v>76.713999999999999</v>
          </cell>
          <cell r="DD22">
            <v>76.713999999999999</v>
          </cell>
          <cell r="DE22">
            <v>79.662000000000006</v>
          </cell>
          <cell r="DF22">
            <v>79.662000000000006</v>
          </cell>
          <cell r="DG22">
            <v>320.512</v>
          </cell>
          <cell r="DH22">
            <v>320.512</v>
          </cell>
          <cell r="DI22">
            <v>79.040000000000006</v>
          </cell>
          <cell r="DJ22">
            <v>82.0875719</v>
          </cell>
          <cell r="DK22">
            <v>82.174499280000006</v>
          </cell>
          <cell r="DL22">
            <v>82.675563300000007</v>
          </cell>
          <cell r="DM22">
            <v>84.94261920000001</v>
          </cell>
          <cell r="DN22">
            <v>82.870848000000009</v>
          </cell>
          <cell r="DO22">
            <v>82.682863199999986</v>
          </cell>
          <cell r="DP22">
            <v>83.831236299999986</v>
          </cell>
          <cell r="DQ22">
            <v>328.83998167999999</v>
          </cell>
          <cell r="DR22">
            <v>331.46521950000005</v>
          </cell>
          <cell r="DS22" t="str">
            <v>na</v>
          </cell>
          <cell r="DT22" t="str">
            <v>na</v>
          </cell>
          <cell r="DU22" t="str">
            <v>na</v>
          </cell>
          <cell r="DV22" t="str">
            <v>na</v>
          </cell>
          <cell r="DW22" t="str">
            <v>na</v>
          </cell>
          <cell r="DX22" t="str">
            <v>na</v>
          </cell>
          <cell r="DY22" t="str">
            <v>na</v>
          </cell>
          <cell r="DZ22" t="str">
            <v>na</v>
          </cell>
          <cell r="EA22">
            <v>366.0921360640001</v>
          </cell>
          <cell r="EB22">
            <v>362.54173260800002</v>
          </cell>
          <cell r="EC22" t="str">
            <v>na</v>
          </cell>
          <cell r="ED22" t="str">
            <v>na</v>
          </cell>
          <cell r="EE22" t="str">
            <v>na</v>
          </cell>
          <cell r="EF22" t="str">
            <v>na</v>
          </cell>
          <cell r="EG22" t="str">
            <v>na</v>
          </cell>
          <cell r="EH22" t="str">
            <v>na</v>
          </cell>
          <cell r="EI22" t="str">
            <v>na</v>
          </cell>
          <cell r="EJ22" t="str">
            <v>na</v>
          </cell>
          <cell r="EK22" t="str">
            <v>na</v>
          </cell>
          <cell r="EL22" t="str">
            <v>na</v>
          </cell>
          <cell r="EM22" t="str">
            <v>na</v>
          </cell>
          <cell r="EN22" t="str">
            <v>na</v>
          </cell>
          <cell r="EO22" t="str">
            <v>na</v>
          </cell>
          <cell r="EP22" t="str">
            <v>na</v>
          </cell>
          <cell r="EQ22" t="str">
            <v>na</v>
          </cell>
          <cell r="ER22" t="str">
            <v>na</v>
          </cell>
          <cell r="ES22" t="str">
            <v>na</v>
          </cell>
          <cell r="ET22" t="str">
            <v>na</v>
          </cell>
          <cell r="EU22" t="str">
            <v>na</v>
          </cell>
          <cell r="EV22" t="str">
            <v>na</v>
          </cell>
          <cell r="EW22" t="str">
            <v>na</v>
          </cell>
          <cell r="EX22" t="str">
            <v>na</v>
          </cell>
          <cell r="EY22" t="str">
            <v>na</v>
          </cell>
          <cell r="EZ22" t="str">
            <v>na</v>
          </cell>
          <cell r="FA22" t="str">
            <v>na</v>
          </cell>
          <cell r="FB22" t="str">
            <v>na</v>
          </cell>
          <cell r="FC22" t="str">
            <v>na</v>
          </cell>
          <cell r="FD22" t="str">
            <v>na</v>
          </cell>
          <cell r="FE22" t="str">
            <v>na</v>
          </cell>
          <cell r="FF22" t="str">
            <v>na</v>
          </cell>
          <cell r="FG22" t="str">
            <v>na</v>
          </cell>
          <cell r="FH22" t="str">
            <v>na</v>
          </cell>
          <cell r="FI22" t="str">
            <v>na</v>
          </cell>
          <cell r="FJ22" t="str">
            <v>na</v>
          </cell>
          <cell r="FK22" t="str">
            <v>na</v>
          </cell>
          <cell r="FL22" t="str">
            <v>na</v>
          </cell>
          <cell r="FM22" t="str">
            <v>na</v>
          </cell>
          <cell r="FN22" t="str">
            <v>na</v>
          </cell>
          <cell r="FO22" t="str">
            <v>na</v>
          </cell>
          <cell r="FP22" t="str">
            <v>na</v>
          </cell>
          <cell r="FQ22" t="str">
            <v>na</v>
          </cell>
          <cell r="FR22" t="str">
            <v>na</v>
          </cell>
          <cell r="FS22" t="str">
            <v>na</v>
          </cell>
          <cell r="FT22" t="str">
            <v>na</v>
          </cell>
          <cell r="FU22" t="str">
            <v>na</v>
          </cell>
          <cell r="FV22" t="str">
            <v>na</v>
          </cell>
          <cell r="FW22" t="str">
            <v>na</v>
          </cell>
          <cell r="FX22" t="str">
            <v>na</v>
          </cell>
          <cell r="FY22" t="str">
            <v>na</v>
          </cell>
          <cell r="FZ22" t="str">
            <v>na</v>
          </cell>
          <cell r="GA22" t="str">
            <v>na</v>
          </cell>
          <cell r="GB22" t="str">
            <v>na</v>
          </cell>
          <cell r="GC22" t="str">
            <v>na</v>
          </cell>
          <cell r="GD22" t="str">
            <v>na</v>
          </cell>
          <cell r="GE22" t="str">
            <v>na</v>
          </cell>
          <cell r="GF22" t="str">
            <v>na</v>
          </cell>
          <cell r="GG22" t="str">
            <v>na</v>
          </cell>
          <cell r="GH22" t="str">
            <v>na</v>
          </cell>
          <cell r="GI22" t="str">
            <v>na</v>
          </cell>
          <cell r="GJ22" t="str">
            <v>na</v>
          </cell>
          <cell r="GK22" t="str">
            <v>na</v>
          </cell>
          <cell r="GL22" t="str">
            <v>na</v>
          </cell>
          <cell r="GM22" t="str">
            <v>na</v>
          </cell>
          <cell r="GN22" t="str">
            <v>na</v>
          </cell>
          <cell r="GO22" t="str">
            <v>na</v>
          </cell>
          <cell r="GP22" t="str">
            <v>na</v>
          </cell>
          <cell r="GQ22" t="str">
            <v>na</v>
          </cell>
          <cell r="GR22" t="str">
            <v>na</v>
          </cell>
          <cell r="GS22" t="str">
            <v>na</v>
          </cell>
          <cell r="GT22" t="str">
            <v>na</v>
          </cell>
          <cell r="GU22" t="str">
            <v>na</v>
          </cell>
          <cell r="GV22" t="str">
            <v>na</v>
          </cell>
          <cell r="GW22" t="str">
            <v>na</v>
          </cell>
          <cell r="GX22" t="str">
            <v>na</v>
          </cell>
          <cell r="GY22" t="str">
            <v>na</v>
          </cell>
          <cell r="GZ22" t="str">
            <v>na</v>
          </cell>
          <cell r="HA22" t="str">
            <v>na</v>
          </cell>
          <cell r="HB22" t="str">
            <v>na</v>
          </cell>
          <cell r="HC22" t="str">
            <v>na</v>
          </cell>
          <cell r="HD22" t="str">
            <v>na</v>
          </cell>
        </row>
        <row r="23">
          <cell r="A23">
            <v>23</v>
          </cell>
          <cell r="B23" t="str">
            <v>General &amp; Admin Expense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 t="str">
            <v>na</v>
          </cell>
          <cell r="M23" t="str">
            <v>na</v>
          </cell>
          <cell r="N23" t="str">
            <v>na</v>
          </cell>
          <cell r="O23" t="str">
            <v>na</v>
          </cell>
          <cell r="P23" t="str">
            <v>na</v>
          </cell>
          <cell r="Q23" t="str">
            <v>na</v>
          </cell>
          <cell r="R23" t="str">
            <v>na</v>
          </cell>
          <cell r="S23" t="str">
            <v>na</v>
          </cell>
          <cell r="T23" t="str">
            <v>na</v>
          </cell>
          <cell r="U23" t="str">
            <v>na</v>
          </cell>
          <cell r="V23" t="str">
            <v>na</v>
          </cell>
          <cell r="W23" t="str">
            <v>na</v>
          </cell>
          <cell r="X23" t="str">
            <v>na</v>
          </cell>
          <cell r="Y23" t="str">
            <v>na</v>
          </cell>
          <cell r="Z23" t="str">
            <v>na</v>
          </cell>
          <cell r="AA23" t="str">
            <v>na</v>
          </cell>
          <cell r="AB23" t="str">
            <v>na</v>
          </cell>
          <cell r="AC23" t="str">
            <v>na</v>
          </cell>
          <cell r="AD23" t="str">
            <v>na</v>
          </cell>
          <cell r="AE23" t="str">
            <v>na</v>
          </cell>
          <cell r="AF23" t="str">
            <v>na</v>
          </cell>
          <cell r="AG23" t="str">
            <v>na</v>
          </cell>
          <cell r="AH23" t="str">
            <v>na</v>
          </cell>
          <cell r="AI23" t="str">
            <v>na</v>
          </cell>
          <cell r="AJ23" t="str">
            <v>na</v>
          </cell>
          <cell r="AK23" t="str">
            <v>na</v>
          </cell>
          <cell r="AL23" t="str">
            <v>na</v>
          </cell>
          <cell r="AM23" t="str">
            <v>na</v>
          </cell>
          <cell r="AN23" t="str">
            <v>na</v>
          </cell>
          <cell r="AO23" t="str">
            <v>na</v>
          </cell>
          <cell r="AP23" t="str">
            <v>na</v>
          </cell>
          <cell r="AQ23" t="str">
            <v>na</v>
          </cell>
          <cell r="AR23" t="str">
            <v>na</v>
          </cell>
          <cell r="AS23" t="str">
            <v>na</v>
          </cell>
          <cell r="AT23" t="str">
            <v>na</v>
          </cell>
          <cell r="AU23" t="str">
            <v>na</v>
          </cell>
          <cell r="AV23" t="str">
            <v>na</v>
          </cell>
          <cell r="AW23" t="str">
            <v>na</v>
          </cell>
          <cell r="AX23" t="str">
            <v>na</v>
          </cell>
          <cell r="AY23" t="str">
            <v>na</v>
          </cell>
          <cell r="AZ23" t="str">
            <v>na</v>
          </cell>
          <cell r="BA23" t="str">
            <v>na</v>
          </cell>
          <cell r="BB23" t="str">
            <v>na</v>
          </cell>
          <cell r="BC23" t="str">
            <v>na</v>
          </cell>
          <cell r="BD23" t="str">
            <v>na</v>
          </cell>
          <cell r="BE23" t="str">
            <v>na</v>
          </cell>
          <cell r="BF23" t="str">
            <v>na</v>
          </cell>
          <cell r="BG23" t="str">
            <v>na</v>
          </cell>
          <cell r="BH23" t="str">
            <v>na</v>
          </cell>
          <cell r="BI23" t="str">
            <v>na</v>
          </cell>
          <cell r="BJ23" t="str">
            <v>na</v>
          </cell>
          <cell r="BK23" t="str">
            <v>na</v>
          </cell>
          <cell r="BL23" t="str">
            <v>na</v>
          </cell>
          <cell r="BM23" t="str">
            <v>na</v>
          </cell>
          <cell r="BN23" t="str">
            <v>na</v>
          </cell>
          <cell r="BO23" t="str">
            <v>na</v>
          </cell>
          <cell r="BP23" t="str">
            <v>na</v>
          </cell>
          <cell r="BQ23" t="str">
            <v>na</v>
          </cell>
          <cell r="BR23" t="str">
            <v>na</v>
          </cell>
          <cell r="BS23" t="str">
            <v>na</v>
          </cell>
          <cell r="BT23" t="str">
            <v>na</v>
          </cell>
          <cell r="BU23" t="str">
            <v>na</v>
          </cell>
          <cell r="BV23" t="str">
            <v>na</v>
          </cell>
          <cell r="BW23" t="str">
            <v>na</v>
          </cell>
          <cell r="BX23" t="str">
            <v>na</v>
          </cell>
          <cell r="BY23" t="str">
            <v>na</v>
          </cell>
          <cell r="BZ23" t="str">
            <v>na</v>
          </cell>
          <cell r="CA23" t="str">
            <v>na</v>
          </cell>
          <cell r="CB23" t="str">
            <v>na</v>
          </cell>
          <cell r="CC23" t="str">
            <v>na</v>
          </cell>
          <cell r="CD23" t="str">
            <v>na</v>
          </cell>
          <cell r="CE23" t="str">
            <v>na</v>
          </cell>
          <cell r="CF23" t="str">
            <v>na</v>
          </cell>
          <cell r="CG23" t="str">
            <v>na</v>
          </cell>
          <cell r="CH23" t="str">
            <v>na</v>
          </cell>
          <cell r="CI23" t="str">
            <v>na</v>
          </cell>
          <cell r="CJ23" t="str">
            <v>na</v>
          </cell>
          <cell r="CK23" t="str">
            <v>na</v>
          </cell>
          <cell r="CL23" t="str">
            <v>na</v>
          </cell>
          <cell r="CM23" t="str">
            <v>na</v>
          </cell>
          <cell r="CN23" t="str">
            <v>na</v>
          </cell>
          <cell r="CO23">
            <v>22.306999999999999</v>
          </cell>
          <cell r="CP23">
            <v>22.306999999999999</v>
          </cell>
          <cell r="CQ23">
            <v>23.751000000000001</v>
          </cell>
          <cell r="CR23">
            <v>23.751000000000001</v>
          </cell>
          <cell r="CS23">
            <v>27.16</v>
          </cell>
          <cell r="CT23">
            <v>27.16</v>
          </cell>
          <cell r="CU23">
            <v>24.169</v>
          </cell>
          <cell r="CV23">
            <v>24.169</v>
          </cell>
          <cell r="CW23">
            <v>97.387</v>
          </cell>
          <cell r="CX23">
            <v>97.387</v>
          </cell>
          <cell r="CY23">
            <v>25.634</v>
          </cell>
          <cell r="CZ23">
            <v>25.634</v>
          </cell>
          <cell r="DA23">
            <v>23.802</v>
          </cell>
          <cell r="DB23">
            <v>23.802</v>
          </cell>
          <cell r="DC23">
            <v>29.143000000000001</v>
          </cell>
          <cell r="DD23">
            <v>29.143000000000001</v>
          </cell>
          <cell r="DE23">
            <v>29.524000000000001</v>
          </cell>
          <cell r="DF23">
            <v>29.524000000000001</v>
          </cell>
          <cell r="DG23">
            <v>108.10300000000001</v>
          </cell>
          <cell r="DH23">
            <v>108.10300000000001</v>
          </cell>
          <cell r="DI23">
            <v>33.878999999999998</v>
          </cell>
          <cell r="DJ23">
            <v>30.903556479999999</v>
          </cell>
          <cell r="DK23">
            <v>31.065969240000001</v>
          </cell>
          <cell r="DL23">
            <v>31.065969240000001</v>
          </cell>
          <cell r="DM23">
            <v>32.112453600000002</v>
          </cell>
          <cell r="DN23">
            <v>31.076568000000002</v>
          </cell>
          <cell r="DO23">
            <v>31.580260249999995</v>
          </cell>
          <cell r="DP23">
            <v>32.728633349999996</v>
          </cell>
          <cell r="DQ23">
            <v>128.63768309</v>
          </cell>
          <cell r="DR23">
            <v>125.77472707</v>
          </cell>
          <cell r="DS23" t="str">
            <v>na</v>
          </cell>
          <cell r="DT23" t="str">
            <v>na</v>
          </cell>
          <cell r="DU23" t="str">
            <v>na</v>
          </cell>
          <cell r="DV23" t="str">
            <v>na</v>
          </cell>
          <cell r="DW23" t="str">
            <v>na</v>
          </cell>
          <cell r="DX23" t="str">
            <v>na</v>
          </cell>
          <cell r="DY23" t="str">
            <v>na</v>
          </cell>
          <cell r="DZ23" t="str">
            <v>na</v>
          </cell>
          <cell r="EA23">
            <v>137.28455102400002</v>
          </cell>
          <cell r="EB23">
            <v>135.953149728</v>
          </cell>
          <cell r="EC23" t="str">
            <v>na</v>
          </cell>
          <cell r="ED23" t="str">
            <v>na</v>
          </cell>
          <cell r="EE23" t="str">
            <v>na</v>
          </cell>
          <cell r="EF23" t="str">
            <v>na</v>
          </cell>
          <cell r="EG23" t="str">
            <v>na</v>
          </cell>
          <cell r="EH23" t="str">
            <v>na</v>
          </cell>
          <cell r="EI23" t="str">
            <v>na</v>
          </cell>
          <cell r="EJ23" t="str">
            <v>na</v>
          </cell>
          <cell r="EK23" t="str">
            <v>na</v>
          </cell>
          <cell r="EL23" t="str">
            <v>na</v>
          </cell>
          <cell r="EM23" t="str">
            <v>na</v>
          </cell>
          <cell r="EN23" t="str">
            <v>na</v>
          </cell>
          <cell r="EO23" t="str">
            <v>na</v>
          </cell>
          <cell r="EP23" t="str">
            <v>na</v>
          </cell>
          <cell r="EQ23" t="str">
            <v>na</v>
          </cell>
          <cell r="ER23" t="str">
            <v>na</v>
          </cell>
          <cell r="ES23" t="str">
            <v>na</v>
          </cell>
          <cell r="ET23" t="str">
            <v>na</v>
          </cell>
          <cell r="EU23" t="str">
            <v>na</v>
          </cell>
          <cell r="EV23" t="str">
            <v>na</v>
          </cell>
          <cell r="EW23" t="str">
            <v>na</v>
          </cell>
          <cell r="EX23" t="str">
            <v>na</v>
          </cell>
          <cell r="EY23" t="str">
            <v>na</v>
          </cell>
          <cell r="EZ23" t="str">
            <v>na</v>
          </cell>
          <cell r="FA23" t="str">
            <v>na</v>
          </cell>
          <cell r="FB23" t="str">
            <v>na</v>
          </cell>
          <cell r="FC23" t="str">
            <v>na</v>
          </cell>
          <cell r="FD23" t="str">
            <v>na</v>
          </cell>
          <cell r="FE23" t="str">
            <v>na</v>
          </cell>
          <cell r="FF23" t="str">
            <v>na</v>
          </cell>
          <cell r="FG23" t="str">
            <v>na</v>
          </cell>
          <cell r="FH23" t="str">
            <v>na</v>
          </cell>
          <cell r="FI23" t="str">
            <v>na</v>
          </cell>
          <cell r="FJ23" t="str">
            <v>na</v>
          </cell>
          <cell r="FK23" t="str">
            <v>na</v>
          </cell>
          <cell r="FL23" t="str">
            <v>na</v>
          </cell>
          <cell r="FM23" t="str">
            <v>na</v>
          </cell>
          <cell r="FN23" t="str">
            <v>na</v>
          </cell>
          <cell r="FO23" t="str">
            <v>na</v>
          </cell>
          <cell r="FP23" t="str">
            <v>na</v>
          </cell>
          <cell r="FQ23" t="str">
            <v>na</v>
          </cell>
          <cell r="FR23" t="str">
            <v>na</v>
          </cell>
          <cell r="FS23" t="str">
            <v>na</v>
          </cell>
          <cell r="FT23" t="str">
            <v>na</v>
          </cell>
          <cell r="FU23" t="str">
            <v>na</v>
          </cell>
          <cell r="FV23" t="str">
            <v>na</v>
          </cell>
          <cell r="FW23" t="str">
            <v>na</v>
          </cell>
          <cell r="FX23" t="str">
            <v>na</v>
          </cell>
          <cell r="FY23" t="str">
            <v>na</v>
          </cell>
          <cell r="FZ23" t="str">
            <v>na</v>
          </cell>
          <cell r="GA23" t="str">
            <v>na</v>
          </cell>
          <cell r="GB23" t="str">
            <v>na</v>
          </cell>
          <cell r="GC23" t="str">
            <v>na</v>
          </cell>
          <cell r="GD23" t="str">
            <v>na</v>
          </cell>
          <cell r="GE23" t="str">
            <v>na</v>
          </cell>
          <cell r="GF23" t="str">
            <v>na</v>
          </cell>
          <cell r="GG23" t="str">
            <v>na</v>
          </cell>
          <cell r="GH23" t="str">
            <v>na</v>
          </cell>
          <cell r="GI23" t="str">
            <v>na</v>
          </cell>
          <cell r="GJ23" t="str">
            <v>na</v>
          </cell>
          <cell r="GK23" t="str">
            <v>na</v>
          </cell>
          <cell r="GL23" t="str">
            <v>na</v>
          </cell>
          <cell r="GM23" t="str">
            <v>na</v>
          </cell>
          <cell r="GN23" t="str">
            <v>na</v>
          </cell>
          <cell r="GO23" t="str">
            <v>na</v>
          </cell>
          <cell r="GP23" t="str">
            <v>na</v>
          </cell>
          <cell r="GQ23" t="str">
            <v>na</v>
          </cell>
          <cell r="GR23" t="str">
            <v>na</v>
          </cell>
          <cell r="GS23" t="str">
            <v>na</v>
          </cell>
          <cell r="GT23" t="str">
            <v>na</v>
          </cell>
          <cell r="GU23" t="str">
            <v>na</v>
          </cell>
          <cell r="GV23" t="str">
            <v>na</v>
          </cell>
          <cell r="GW23" t="str">
            <v>na</v>
          </cell>
          <cell r="GX23" t="str">
            <v>na</v>
          </cell>
          <cell r="GY23" t="str">
            <v>na</v>
          </cell>
          <cell r="GZ23" t="str">
            <v>na</v>
          </cell>
          <cell r="HA23" t="str">
            <v>na</v>
          </cell>
          <cell r="HB23" t="str">
            <v>na</v>
          </cell>
          <cell r="HC23" t="str">
            <v>na</v>
          </cell>
          <cell r="HD23" t="str">
            <v>na</v>
          </cell>
        </row>
        <row r="24">
          <cell r="A24">
            <v>24</v>
          </cell>
          <cell r="B24" t="str">
            <v>Other Charges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 t="str">
            <v>na</v>
          </cell>
          <cell r="M24" t="str">
            <v>na</v>
          </cell>
          <cell r="N24" t="str">
            <v>na</v>
          </cell>
          <cell r="O24" t="str">
            <v>na</v>
          </cell>
          <cell r="P24" t="str">
            <v>na</v>
          </cell>
          <cell r="Q24" t="str">
            <v>na</v>
          </cell>
          <cell r="R24" t="str">
            <v>na</v>
          </cell>
          <cell r="S24" t="str">
            <v>na</v>
          </cell>
          <cell r="T24" t="str">
            <v>na</v>
          </cell>
          <cell r="U24" t="str">
            <v>na</v>
          </cell>
          <cell r="V24" t="str">
            <v>na</v>
          </cell>
          <cell r="W24" t="str">
            <v>na</v>
          </cell>
          <cell r="X24" t="str">
            <v>na</v>
          </cell>
          <cell r="Y24" t="str">
            <v>na</v>
          </cell>
          <cell r="Z24" t="str">
            <v>na</v>
          </cell>
          <cell r="AA24" t="str">
            <v>na</v>
          </cell>
          <cell r="AB24" t="str">
            <v>na</v>
          </cell>
          <cell r="AC24" t="str">
            <v>na</v>
          </cell>
          <cell r="AD24" t="str">
            <v>na</v>
          </cell>
          <cell r="AE24" t="str">
            <v>na</v>
          </cell>
          <cell r="AF24" t="str">
            <v>na</v>
          </cell>
          <cell r="AG24" t="str">
            <v>na</v>
          </cell>
          <cell r="AH24" t="str">
            <v>na</v>
          </cell>
          <cell r="AI24" t="str">
            <v>na</v>
          </cell>
          <cell r="AJ24" t="str">
            <v>na</v>
          </cell>
          <cell r="AK24" t="str">
            <v>na</v>
          </cell>
          <cell r="AL24" t="str">
            <v>na</v>
          </cell>
          <cell r="AM24" t="str">
            <v>na</v>
          </cell>
          <cell r="AN24" t="str">
            <v>na</v>
          </cell>
          <cell r="AO24" t="str">
            <v>na</v>
          </cell>
          <cell r="AP24" t="str">
            <v>na</v>
          </cell>
          <cell r="AQ24" t="str">
            <v>na</v>
          </cell>
          <cell r="AR24" t="str">
            <v>na</v>
          </cell>
          <cell r="AS24" t="str">
            <v>na</v>
          </cell>
          <cell r="AT24" t="str">
            <v>na</v>
          </cell>
          <cell r="AU24" t="str">
            <v>na</v>
          </cell>
          <cell r="AV24" t="str">
            <v>na</v>
          </cell>
          <cell r="AW24" t="str">
            <v>na</v>
          </cell>
          <cell r="AX24" t="str">
            <v>na</v>
          </cell>
          <cell r="AY24" t="str">
            <v>na</v>
          </cell>
          <cell r="AZ24" t="str">
            <v>na</v>
          </cell>
          <cell r="BA24" t="str">
            <v>na</v>
          </cell>
          <cell r="BB24" t="str">
            <v>na</v>
          </cell>
          <cell r="BC24" t="str">
            <v>na</v>
          </cell>
          <cell r="BD24" t="str">
            <v>na</v>
          </cell>
          <cell r="BE24" t="str">
            <v>na</v>
          </cell>
          <cell r="BF24" t="str">
            <v>na</v>
          </cell>
          <cell r="BG24" t="str">
            <v>na</v>
          </cell>
          <cell r="BH24" t="str">
            <v>na</v>
          </cell>
          <cell r="BI24" t="str">
            <v>na</v>
          </cell>
          <cell r="BJ24" t="str">
            <v>na</v>
          </cell>
          <cell r="BK24" t="str">
            <v>na</v>
          </cell>
          <cell r="BL24" t="str">
            <v>na</v>
          </cell>
          <cell r="BM24" t="str">
            <v>na</v>
          </cell>
          <cell r="BN24" t="str">
            <v>na</v>
          </cell>
          <cell r="BO24" t="str">
            <v>na</v>
          </cell>
          <cell r="BP24" t="str">
            <v>na</v>
          </cell>
          <cell r="BQ24" t="str">
            <v>na</v>
          </cell>
          <cell r="BR24" t="str">
            <v>na</v>
          </cell>
          <cell r="BS24" t="str">
            <v>na</v>
          </cell>
          <cell r="BT24" t="str">
            <v>na</v>
          </cell>
          <cell r="BU24" t="str">
            <v>na</v>
          </cell>
          <cell r="BV24" t="str">
            <v>na</v>
          </cell>
          <cell r="BW24" t="str">
            <v>na</v>
          </cell>
          <cell r="BX24" t="str">
            <v>na</v>
          </cell>
          <cell r="BY24" t="str">
            <v>na</v>
          </cell>
          <cell r="BZ24" t="str">
            <v>na</v>
          </cell>
          <cell r="CA24" t="str">
            <v>na</v>
          </cell>
          <cell r="CB24" t="str">
            <v>na</v>
          </cell>
          <cell r="CC24" t="str">
            <v>na</v>
          </cell>
          <cell r="CD24" t="str">
            <v>na</v>
          </cell>
          <cell r="CE24" t="str">
            <v>na</v>
          </cell>
          <cell r="CF24" t="str">
            <v>na</v>
          </cell>
          <cell r="CG24" t="str">
            <v>na</v>
          </cell>
          <cell r="CH24" t="str">
            <v>na</v>
          </cell>
          <cell r="CI24" t="str">
            <v>na</v>
          </cell>
          <cell r="CJ24" t="str">
            <v>na</v>
          </cell>
          <cell r="CK24" t="str">
            <v>na</v>
          </cell>
          <cell r="CL24" t="str">
            <v>na</v>
          </cell>
          <cell r="CM24" t="str">
            <v>na</v>
          </cell>
          <cell r="CN24" t="str">
            <v>na</v>
          </cell>
          <cell r="CO24">
            <v>180.76400000000001</v>
          </cell>
          <cell r="CP24">
            <v>180.76400000000001</v>
          </cell>
          <cell r="CQ24">
            <v>3.089</v>
          </cell>
          <cell r="CR24">
            <v>3.089</v>
          </cell>
          <cell r="CS24">
            <v>1.286</v>
          </cell>
          <cell r="CT24">
            <v>1.286</v>
          </cell>
          <cell r="CU24">
            <v>13.02</v>
          </cell>
          <cell r="CV24">
            <v>13.02</v>
          </cell>
          <cell r="CW24">
            <v>198.15900000000002</v>
          </cell>
          <cell r="CX24">
            <v>198.15900000000002</v>
          </cell>
          <cell r="CY24">
            <v>-5.0999999999999996</v>
          </cell>
          <cell r="CZ24">
            <v>-5.0999999999999996</v>
          </cell>
          <cell r="DA24">
            <v>0</v>
          </cell>
          <cell r="DB24">
            <v>0</v>
          </cell>
          <cell r="DC24">
            <v>-84.2</v>
          </cell>
          <cell r="DD24">
            <v>-84.2</v>
          </cell>
          <cell r="DE24">
            <v>-3.5369999999999999</v>
          </cell>
          <cell r="DF24">
            <v>-3.5369999999999999</v>
          </cell>
          <cell r="DG24">
            <v>-92.837000000000003</v>
          </cell>
          <cell r="DH24">
            <v>-92.837000000000003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 t="str">
            <v>na</v>
          </cell>
          <cell r="DT24" t="str">
            <v>na</v>
          </cell>
          <cell r="DU24" t="str">
            <v>na</v>
          </cell>
          <cell r="DV24" t="str">
            <v>na</v>
          </cell>
          <cell r="DW24" t="str">
            <v>na</v>
          </cell>
          <cell r="DX24" t="str">
            <v>na</v>
          </cell>
          <cell r="DY24" t="str">
            <v>na</v>
          </cell>
          <cell r="DZ24" t="str">
            <v>na</v>
          </cell>
          <cell r="EA24">
            <v>0</v>
          </cell>
          <cell r="EB24">
            <v>0</v>
          </cell>
          <cell r="EC24" t="str">
            <v>na</v>
          </cell>
          <cell r="ED24" t="str">
            <v>na</v>
          </cell>
          <cell r="EE24" t="str">
            <v>na</v>
          </cell>
          <cell r="EF24" t="str">
            <v>na</v>
          </cell>
          <cell r="EG24" t="str">
            <v>na</v>
          </cell>
          <cell r="EH24" t="str">
            <v>na</v>
          </cell>
          <cell r="EI24" t="str">
            <v>na</v>
          </cell>
          <cell r="EJ24" t="str">
            <v>na</v>
          </cell>
          <cell r="EK24" t="str">
            <v>na</v>
          </cell>
          <cell r="EL24" t="str">
            <v>na</v>
          </cell>
          <cell r="EM24" t="str">
            <v>na</v>
          </cell>
          <cell r="EN24" t="str">
            <v>na</v>
          </cell>
          <cell r="EO24" t="str">
            <v>na</v>
          </cell>
          <cell r="EP24" t="str">
            <v>na</v>
          </cell>
          <cell r="EQ24" t="str">
            <v>na</v>
          </cell>
          <cell r="ER24" t="str">
            <v>na</v>
          </cell>
          <cell r="ES24" t="str">
            <v>na</v>
          </cell>
          <cell r="ET24" t="str">
            <v>na</v>
          </cell>
          <cell r="EU24" t="str">
            <v>na</v>
          </cell>
          <cell r="EV24" t="str">
            <v>na</v>
          </cell>
          <cell r="EW24" t="str">
            <v>na</v>
          </cell>
          <cell r="EX24" t="str">
            <v>na</v>
          </cell>
          <cell r="EY24" t="str">
            <v>na</v>
          </cell>
          <cell r="EZ24" t="str">
            <v>na</v>
          </cell>
          <cell r="FA24" t="str">
            <v>na</v>
          </cell>
          <cell r="FB24" t="str">
            <v>na</v>
          </cell>
          <cell r="FC24" t="str">
            <v>na</v>
          </cell>
          <cell r="FD24" t="str">
            <v>na</v>
          </cell>
          <cell r="FE24" t="str">
            <v>na</v>
          </cell>
          <cell r="FF24" t="str">
            <v>na</v>
          </cell>
          <cell r="FG24" t="str">
            <v>na</v>
          </cell>
          <cell r="FH24" t="str">
            <v>na</v>
          </cell>
          <cell r="FI24" t="str">
            <v>na</v>
          </cell>
          <cell r="FJ24" t="str">
            <v>na</v>
          </cell>
          <cell r="FK24" t="str">
            <v>na</v>
          </cell>
          <cell r="FL24" t="str">
            <v>na</v>
          </cell>
          <cell r="FM24" t="str">
            <v>na</v>
          </cell>
          <cell r="FN24" t="str">
            <v>na</v>
          </cell>
          <cell r="FO24" t="str">
            <v>na</v>
          </cell>
          <cell r="FP24" t="str">
            <v>na</v>
          </cell>
          <cell r="FQ24" t="str">
            <v>na</v>
          </cell>
          <cell r="FR24" t="str">
            <v>na</v>
          </cell>
          <cell r="FS24" t="str">
            <v>na</v>
          </cell>
          <cell r="FT24" t="str">
            <v>na</v>
          </cell>
          <cell r="FU24" t="str">
            <v>na</v>
          </cell>
          <cell r="FV24" t="str">
            <v>na</v>
          </cell>
          <cell r="FW24" t="str">
            <v>na</v>
          </cell>
          <cell r="FX24" t="str">
            <v>na</v>
          </cell>
          <cell r="FY24" t="str">
            <v>na</v>
          </cell>
          <cell r="FZ24" t="str">
            <v>na</v>
          </cell>
          <cell r="GA24" t="str">
            <v>na</v>
          </cell>
          <cell r="GB24" t="str">
            <v>na</v>
          </cell>
          <cell r="GC24" t="str">
            <v>na</v>
          </cell>
          <cell r="GD24" t="str">
            <v>na</v>
          </cell>
          <cell r="GE24" t="str">
            <v>na</v>
          </cell>
          <cell r="GF24" t="str">
            <v>na</v>
          </cell>
          <cell r="GG24" t="str">
            <v>na</v>
          </cell>
          <cell r="GH24" t="str">
            <v>na</v>
          </cell>
          <cell r="GI24" t="str">
            <v>na</v>
          </cell>
          <cell r="GJ24" t="str">
            <v>na</v>
          </cell>
          <cell r="GK24" t="str">
            <v>na</v>
          </cell>
          <cell r="GL24" t="str">
            <v>na</v>
          </cell>
          <cell r="GM24" t="str">
            <v>na</v>
          </cell>
          <cell r="GN24" t="str">
            <v>na</v>
          </cell>
          <cell r="GO24" t="str">
            <v>na</v>
          </cell>
          <cell r="GP24" t="str">
            <v>na</v>
          </cell>
          <cell r="GQ24" t="str">
            <v>na</v>
          </cell>
          <cell r="GR24" t="str">
            <v>na</v>
          </cell>
          <cell r="GS24" t="str">
            <v>na</v>
          </cell>
          <cell r="GT24" t="str">
            <v>na</v>
          </cell>
          <cell r="GU24" t="str">
            <v>na</v>
          </cell>
          <cell r="GV24" t="str">
            <v>na</v>
          </cell>
          <cell r="GW24" t="str">
            <v>na</v>
          </cell>
          <cell r="GX24" t="str">
            <v>na</v>
          </cell>
          <cell r="GY24" t="str">
            <v>na</v>
          </cell>
          <cell r="GZ24" t="str">
            <v>na</v>
          </cell>
          <cell r="HA24" t="str">
            <v>na</v>
          </cell>
          <cell r="HB24" t="str">
            <v>na</v>
          </cell>
          <cell r="HC24" t="str">
            <v>na</v>
          </cell>
          <cell r="HD24" t="str">
            <v>na</v>
          </cell>
        </row>
        <row r="25">
          <cell r="A25">
            <v>25</v>
          </cell>
          <cell r="B25" t="str">
            <v>Reported Total Operating Expenses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 t="str">
            <v>na</v>
          </cell>
          <cell r="M25" t="str">
            <v>na</v>
          </cell>
          <cell r="N25" t="str">
            <v>na</v>
          </cell>
          <cell r="O25" t="str">
            <v>na</v>
          </cell>
          <cell r="P25" t="str">
            <v>na</v>
          </cell>
          <cell r="Q25" t="str">
            <v>na</v>
          </cell>
          <cell r="R25" t="str">
            <v>na</v>
          </cell>
          <cell r="S25" t="str">
            <v>na</v>
          </cell>
          <cell r="T25" t="str">
            <v>na</v>
          </cell>
          <cell r="U25" t="str">
            <v>na</v>
          </cell>
          <cell r="V25" t="str">
            <v>na</v>
          </cell>
          <cell r="W25" t="str">
            <v>na</v>
          </cell>
          <cell r="X25" t="str">
            <v>na</v>
          </cell>
          <cell r="Y25" t="str">
            <v>na</v>
          </cell>
          <cell r="Z25" t="str">
            <v>na</v>
          </cell>
          <cell r="AA25" t="str">
            <v>na</v>
          </cell>
          <cell r="AB25" t="str">
            <v>na</v>
          </cell>
          <cell r="AC25" t="str">
            <v>na</v>
          </cell>
          <cell r="AD25" t="str">
            <v>na</v>
          </cell>
          <cell r="AE25" t="str">
            <v>na</v>
          </cell>
          <cell r="AF25" t="str">
            <v>na</v>
          </cell>
          <cell r="AG25" t="str">
            <v>na</v>
          </cell>
          <cell r="AH25" t="str">
            <v>na</v>
          </cell>
          <cell r="AI25" t="str">
            <v>na</v>
          </cell>
          <cell r="AJ25" t="str">
            <v>na</v>
          </cell>
          <cell r="AK25" t="str">
            <v>na</v>
          </cell>
          <cell r="AL25" t="str">
            <v>na</v>
          </cell>
          <cell r="AM25" t="str">
            <v>na</v>
          </cell>
          <cell r="AN25" t="str">
            <v>na</v>
          </cell>
          <cell r="AO25" t="str">
            <v>na</v>
          </cell>
          <cell r="AP25" t="str">
            <v>na</v>
          </cell>
          <cell r="AQ25" t="str">
            <v>na</v>
          </cell>
          <cell r="AR25" t="str">
            <v>na</v>
          </cell>
          <cell r="AS25" t="str">
            <v>na</v>
          </cell>
          <cell r="AT25" t="str">
            <v>na</v>
          </cell>
          <cell r="AU25" t="str">
            <v>na</v>
          </cell>
          <cell r="AV25" t="str">
            <v>na</v>
          </cell>
          <cell r="AW25" t="str">
            <v>na</v>
          </cell>
          <cell r="AX25" t="str">
            <v>na</v>
          </cell>
          <cell r="AY25" t="str">
            <v>na</v>
          </cell>
          <cell r="AZ25" t="str">
            <v>na</v>
          </cell>
          <cell r="BA25" t="str">
            <v>na</v>
          </cell>
          <cell r="BB25" t="str">
            <v>na</v>
          </cell>
          <cell r="BC25" t="str">
            <v>na</v>
          </cell>
          <cell r="BD25" t="str">
            <v>na</v>
          </cell>
          <cell r="BE25" t="str">
            <v>na</v>
          </cell>
          <cell r="BF25" t="str">
            <v>na</v>
          </cell>
          <cell r="BG25" t="str">
            <v>na</v>
          </cell>
          <cell r="BH25" t="str">
            <v>na</v>
          </cell>
          <cell r="BI25" t="str">
            <v>na</v>
          </cell>
          <cell r="BJ25" t="str">
            <v>na</v>
          </cell>
          <cell r="BK25" t="str">
            <v>na</v>
          </cell>
          <cell r="BL25" t="str">
            <v>na</v>
          </cell>
          <cell r="BM25" t="str">
            <v>na</v>
          </cell>
          <cell r="BN25" t="str">
            <v>na</v>
          </cell>
          <cell r="BO25" t="str">
            <v>na</v>
          </cell>
          <cell r="BP25" t="str">
            <v>na</v>
          </cell>
          <cell r="BQ25" t="str">
            <v>na</v>
          </cell>
          <cell r="BR25" t="str">
            <v>na</v>
          </cell>
          <cell r="BS25" t="str">
            <v>na</v>
          </cell>
          <cell r="BT25" t="str">
            <v>na</v>
          </cell>
          <cell r="BU25" t="str">
            <v>na</v>
          </cell>
          <cell r="BV25" t="str">
            <v>na</v>
          </cell>
          <cell r="BW25" t="str">
            <v>na</v>
          </cell>
          <cell r="BX25" t="str">
            <v>na</v>
          </cell>
          <cell r="BY25" t="str">
            <v>na</v>
          </cell>
          <cell r="BZ25" t="str">
            <v>na</v>
          </cell>
          <cell r="CA25" t="str">
            <v>na</v>
          </cell>
          <cell r="CB25" t="str">
            <v>na</v>
          </cell>
          <cell r="CC25" t="str">
            <v>na</v>
          </cell>
          <cell r="CD25" t="str">
            <v>na</v>
          </cell>
          <cell r="CE25" t="str">
            <v>na</v>
          </cell>
          <cell r="CF25" t="str">
            <v>na</v>
          </cell>
          <cell r="CG25" t="str">
            <v>na</v>
          </cell>
          <cell r="CH25" t="str">
            <v>na</v>
          </cell>
          <cell r="CI25" t="str">
            <v>na</v>
          </cell>
          <cell r="CJ25" t="str">
            <v>na</v>
          </cell>
          <cell r="CK25" t="str">
            <v>na</v>
          </cell>
          <cell r="CL25" t="str">
            <v>na</v>
          </cell>
          <cell r="CM25" t="str">
            <v>na</v>
          </cell>
          <cell r="CN25" t="str">
            <v>na</v>
          </cell>
          <cell r="CO25">
            <v>373.80100000000004</v>
          </cell>
          <cell r="CP25">
            <v>373.80100000000004</v>
          </cell>
          <cell r="CQ25">
            <v>203.52799999999999</v>
          </cell>
          <cell r="CR25">
            <v>203.52799999999999</v>
          </cell>
          <cell r="CS25">
            <v>193.74199999999999</v>
          </cell>
          <cell r="CT25">
            <v>193.74199999999999</v>
          </cell>
          <cell r="CU25">
            <v>213.26500000000001</v>
          </cell>
          <cell r="CV25">
            <v>213.26499999999999</v>
          </cell>
          <cell r="CW25">
            <v>984.3359999999999</v>
          </cell>
          <cell r="CX25">
            <v>984.3359999999999</v>
          </cell>
          <cell r="CY25">
            <v>186.96299999999999</v>
          </cell>
          <cell r="CZ25">
            <v>186.96299999999999</v>
          </cell>
          <cell r="DA25">
            <v>220.09799999999998</v>
          </cell>
          <cell r="DB25">
            <v>220.09799999999998</v>
          </cell>
          <cell r="DC25">
            <v>138.274</v>
          </cell>
          <cell r="DD25">
            <v>138.274</v>
          </cell>
          <cell r="DE25">
            <v>238.39500000000001</v>
          </cell>
          <cell r="DF25">
            <v>238.39500000000001</v>
          </cell>
          <cell r="DG25">
            <v>783.73</v>
          </cell>
          <cell r="DH25">
            <v>783.73</v>
          </cell>
          <cell r="DI25">
            <v>239.10299999999998</v>
          </cell>
          <cell r="DJ25">
            <v>243.36550728</v>
          </cell>
          <cell r="DK25">
            <v>245.52136980000006</v>
          </cell>
          <cell r="DL25">
            <v>246.52349784000006</v>
          </cell>
          <cell r="DM25">
            <v>253.27402920000006</v>
          </cell>
          <cell r="DN25">
            <v>248.61254400000001</v>
          </cell>
          <cell r="DO25">
            <v>250.91952234999997</v>
          </cell>
          <cell r="DP25">
            <v>254.36464164999995</v>
          </cell>
          <cell r="DQ25">
            <v>988.81792135000012</v>
          </cell>
          <cell r="DR25">
            <v>992.86619077000012</v>
          </cell>
          <cell r="DS25" t="str">
            <v>na</v>
          </cell>
          <cell r="DT25" t="str">
            <v>na</v>
          </cell>
          <cell r="DU25" t="str">
            <v>na</v>
          </cell>
          <cell r="DV25" t="str">
            <v>na</v>
          </cell>
          <cell r="DW25" t="str">
            <v>na</v>
          </cell>
          <cell r="DX25" t="str">
            <v>na</v>
          </cell>
          <cell r="DY25" t="str">
            <v>na</v>
          </cell>
          <cell r="DZ25" t="str">
            <v>na</v>
          </cell>
          <cell r="EA25">
            <v>1093.7002564912002</v>
          </cell>
          <cell r="EB25">
            <v>1083.0934261664001</v>
          </cell>
          <cell r="EC25" t="str">
            <v>na</v>
          </cell>
          <cell r="ED25" t="str">
            <v>na</v>
          </cell>
          <cell r="EE25" t="str">
            <v>na</v>
          </cell>
          <cell r="EF25" t="str">
            <v>na</v>
          </cell>
          <cell r="EG25" t="str">
            <v>na</v>
          </cell>
          <cell r="EH25" t="str">
            <v>na</v>
          </cell>
          <cell r="EI25" t="str">
            <v>na</v>
          </cell>
          <cell r="EJ25" t="str">
            <v>na</v>
          </cell>
          <cell r="EK25" t="str">
            <v>na</v>
          </cell>
          <cell r="EL25" t="str">
            <v>na</v>
          </cell>
          <cell r="EM25" t="str">
            <v>na</v>
          </cell>
          <cell r="EN25" t="str">
            <v>na</v>
          </cell>
          <cell r="EO25" t="str">
            <v>na</v>
          </cell>
          <cell r="EP25" t="str">
            <v>na</v>
          </cell>
          <cell r="EQ25" t="str">
            <v>na</v>
          </cell>
          <cell r="ER25" t="str">
            <v>na</v>
          </cell>
          <cell r="ES25" t="str">
            <v>na</v>
          </cell>
          <cell r="ET25" t="str">
            <v>na</v>
          </cell>
          <cell r="EU25" t="str">
            <v>na</v>
          </cell>
          <cell r="EV25" t="str">
            <v>na</v>
          </cell>
          <cell r="EW25" t="str">
            <v>na</v>
          </cell>
          <cell r="EX25" t="str">
            <v>na</v>
          </cell>
          <cell r="EY25" t="str">
            <v>na</v>
          </cell>
          <cell r="EZ25" t="str">
            <v>na</v>
          </cell>
          <cell r="FA25" t="str">
            <v>na</v>
          </cell>
          <cell r="FB25" t="str">
            <v>na</v>
          </cell>
          <cell r="FC25" t="str">
            <v>na</v>
          </cell>
          <cell r="FD25" t="str">
            <v>na</v>
          </cell>
          <cell r="FE25" t="str">
            <v>na</v>
          </cell>
          <cell r="FF25" t="str">
            <v>na</v>
          </cell>
          <cell r="FG25" t="str">
            <v>na</v>
          </cell>
          <cell r="FH25" t="str">
            <v>na</v>
          </cell>
          <cell r="FI25" t="str">
            <v>na</v>
          </cell>
          <cell r="FJ25" t="str">
            <v>na</v>
          </cell>
          <cell r="FK25" t="str">
            <v>na</v>
          </cell>
          <cell r="FL25" t="str">
            <v>na</v>
          </cell>
          <cell r="FM25" t="str">
            <v>na</v>
          </cell>
          <cell r="FN25" t="str">
            <v>na</v>
          </cell>
          <cell r="FO25" t="str">
            <v>na</v>
          </cell>
          <cell r="FP25" t="str">
            <v>na</v>
          </cell>
          <cell r="FQ25" t="str">
            <v>na</v>
          </cell>
          <cell r="FR25" t="str">
            <v>na</v>
          </cell>
          <cell r="FS25" t="str">
            <v>na</v>
          </cell>
          <cell r="FT25" t="str">
            <v>na</v>
          </cell>
          <cell r="FU25" t="str">
            <v>na</v>
          </cell>
          <cell r="FV25" t="str">
            <v>na</v>
          </cell>
          <cell r="FW25" t="str">
            <v>na</v>
          </cell>
          <cell r="FX25" t="str">
            <v>na</v>
          </cell>
          <cell r="FY25" t="str">
            <v>na</v>
          </cell>
          <cell r="FZ25" t="str">
            <v>na</v>
          </cell>
          <cell r="GA25" t="str">
            <v>na</v>
          </cell>
          <cell r="GB25" t="str">
            <v>na</v>
          </cell>
          <cell r="GC25" t="str">
            <v>na</v>
          </cell>
          <cell r="GD25" t="str">
            <v>na</v>
          </cell>
          <cell r="GE25" t="str">
            <v>na</v>
          </cell>
          <cell r="GF25" t="str">
            <v>na</v>
          </cell>
          <cell r="GG25" t="str">
            <v>na</v>
          </cell>
          <cell r="GH25" t="str">
            <v>na</v>
          </cell>
          <cell r="GI25" t="str">
            <v>na</v>
          </cell>
          <cell r="GJ25" t="str">
            <v>na</v>
          </cell>
          <cell r="GK25" t="str">
            <v>na</v>
          </cell>
          <cell r="GL25" t="str">
            <v>na</v>
          </cell>
          <cell r="GM25" t="str">
            <v>na</v>
          </cell>
          <cell r="GN25" t="str">
            <v>na</v>
          </cell>
          <cell r="GO25" t="str">
            <v>na</v>
          </cell>
          <cell r="GP25" t="str">
            <v>na</v>
          </cell>
          <cell r="GQ25" t="str">
            <v>na</v>
          </cell>
          <cell r="GR25" t="str">
            <v>na</v>
          </cell>
          <cell r="GS25" t="str">
            <v>na</v>
          </cell>
          <cell r="GT25" t="str">
            <v>na</v>
          </cell>
          <cell r="GU25" t="str">
            <v>na</v>
          </cell>
          <cell r="GV25" t="str">
            <v>na</v>
          </cell>
          <cell r="GW25" t="str">
            <v>na</v>
          </cell>
          <cell r="GX25" t="str">
            <v>na</v>
          </cell>
          <cell r="GY25" t="str">
            <v>na</v>
          </cell>
          <cell r="GZ25" t="str">
            <v>na</v>
          </cell>
          <cell r="HA25" t="str">
            <v>na</v>
          </cell>
          <cell r="HB25" t="str">
            <v>na</v>
          </cell>
          <cell r="HC25" t="str">
            <v>na</v>
          </cell>
          <cell r="HD25" t="str">
            <v>na</v>
          </cell>
        </row>
        <row r="26">
          <cell r="A26">
            <v>26</v>
          </cell>
          <cell r="B26" t="str">
            <v>Total Operating Expenses (ex Special Items)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 t="str">
            <v>na</v>
          </cell>
          <cell r="M26" t="str">
            <v>na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R26" t="str">
            <v>na</v>
          </cell>
          <cell r="S26" t="str">
            <v>na</v>
          </cell>
          <cell r="T26" t="str">
            <v>na</v>
          </cell>
          <cell r="U26" t="str">
            <v>na</v>
          </cell>
          <cell r="V26" t="str">
            <v>na</v>
          </cell>
          <cell r="W26" t="str">
            <v>na</v>
          </cell>
          <cell r="X26" t="str">
            <v>na</v>
          </cell>
          <cell r="Y26" t="str">
            <v>na</v>
          </cell>
          <cell r="Z26" t="str">
            <v>na</v>
          </cell>
          <cell r="AA26" t="str">
            <v>na</v>
          </cell>
          <cell r="AB26" t="str">
            <v>na</v>
          </cell>
          <cell r="AC26" t="str">
            <v>na</v>
          </cell>
          <cell r="AD26" t="str">
            <v>na</v>
          </cell>
          <cell r="AE26" t="str">
            <v>na</v>
          </cell>
          <cell r="AF26" t="str">
            <v>na</v>
          </cell>
          <cell r="AG26" t="str">
            <v>na</v>
          </cell>
          <cell r="AH26" t="str">
            <v>na</v>
          </cell>
          <cell r="AI26" t="str">
            <v>na</v>
          </cell>
          <cell r="AJ26" t="str">
            <v>na</v>
          </cell>
          <cell r="AK26" t="str">
            <v>na</v>
          </cell>
          <cell r="AL26" t="str">
            <v>na</v>
          </cell>
          <cell r="AM26" t="str">
            <v>na</v>
          </cell>
          <cell r="AN26" t="str">
            <v>na</v>
          </cell>
          <cell r="AO26" t="str">
            <v>na</v>
          </cell>
          <cell r="AP26" t="str">
            <v>na</v>
          </cell>
          <cell r="AQ26" t="str">
            <v>na</v>
          </cell>
          <cell r="AR26" t="str">
            <v>na</v>
          </cell>
          <cell r="AS26" t="str">
            <v>na</v>
          </cell>
          <cell r="AT26" t="str">
            <v>na</v>
          </cell>
          <cell r="AU26" t="str">
            <v>na</v>
          </cell>
          <cell r="AV26" t="str">
            <v>na</v>
          </cell>
          <cell r="AW26" t="str">
            <v>na</v>
          </cell>
          <cell r="AX26" t="str">
            <v>na</v>
          </cell>
          <cell r="AY26" t="str">
            <v>na</v>
          </cell>
          <cell r="AZ26" t="str">
            <v>na</v>
          </cell>
          <cell r="BA26" t="str">
            <v>na</v>
          </cell>
          <cell r="BB26" t="str">
            <v>na</v>
          </cell>
          <cell r="BC26" t="str">
            <v>na</v>
          </cell>
          <cell r="BD26" t="str">
            <v>na</v>
          </cell>
          <cell r="BE26" t="str">
            <v>na</v>
          </cell>
          <cell r="BF26" t="str">
            <v>na</v>
          </cell>
          <cell r="BG26" t="str">
            <v>na</v>
          </cell>
          <cell r="BH26" t="str">
            <v>na</v>
          </cell>
          <cell r="BI26" t="str">
            <v>na</v>
          </cell>
          <cell r="BJ26" t="str">
            <v>na</v>
          </cell>
          <cell r="BK26" t="str">
            <v>na</v>
          </cell>
          <cell r="BL26" t="str">
            <v>na</v>
          </cell>
          <cell r="BM26" t="str">
            <v>na</v>
          </cell>
          <cell r="BN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R26" t="str">
            <v>na</v>
          </cell>
          <cell r="BS26" t="str">
            <v>na</v>
          </cell>
          <cell r="BT26" t="str">
            <v>na</v>
          </cell>
          <cell r="BU26" t="str">
            <v>na</v>
          </cell>
          <cell r="BV26" t="str">
            <v>na</v>
          </cell>
          <cell r="BW26" t="str">
            <v>na</v>
          </cell>
          <cell r="BX26" t="str">
            <v>na</v>
          </cell>
          <cell r="BY26" t="str">
            <v>na</v>
          </cell>
          <cell r="BZ26" t="str">
            <v>na</v>
          </cell>
          <cell r="CA26" t="str">
            <v>na</v>
          </cell>
          <cell r="CB26" t="str">
            <v>na</v>
          </cell>
          <cell r="CC26" t="str">
            <v>na</v>
          </cell>
          <cell r="CD26" t="str">
            <v>na</v>
          </cell>
          <cell r="CE26" t="str">
            <v>na</v>
          </cell>
          <cell r="CF26" t="str">
            <v>na</v>
          </cell>
          <cell r="CG26" t="str">
            <v>na</v>
          </cell>
          <cell r="CH26" t="str">
            <v>na</v>
          </cell>
          <cell r="CI26" t="str">
            <v>na</v>
          </cell>
          <cell r="CJ26" t="str">
            <v>na</v>
          </cell>
          <cell r="CK26" t="str">
            <v>na</v>
          </cell>
          <cell r="CL26" t="str">
            <v>na</v>
          </cell>
          <cell r="CM26" t="str">
            <v>na</v>
          </cell>
          <cell r="CN26" t="str">
            <v>na</v>
          </cell>
          <cell r="CO26">
            <v>193.03700000000003</v>
          </cell>
          <cell r="CP26">
            <v>193.03700000000003</v>
          </cell>
          <cell r="CQ26">
            <v>200.43899999999999</v>
          </cell>
          <cell r="CR26">
            <v>200.43899999999999</v>
          </cell>
          <cell r="CS26">
            <v>192.45599999999999</v>
          </cell>
          <cell r="CT26">
            <v>192.45599999999999</v>
          </cell>
          <cell r="CU26">
            <v>200.245</v>
          </cell>
          <cell r="CV26">
            <v>200.245</v>
          </cell>
          <cell r="CW26">
            <v>786.17699999999991</v>
          </cell>
          <cell r="CX26">
            <v>786.17699999999991</v>
          </cell>
          <cell r="CY26">
            <v>192.06299999999999</v>
          </cell>
          <cell r="CZ26">
            <v>192.06299999999999</v>
          </cell>
          <cell r="DA26">
            <v>220.09799999999998</v>
          </cell>
          <cell r="DB26">
            <v>220.09799999999998</v>
          </cell>
          <cell r="DC26">
            <v>222.47399999999999</v>
          </cell>
          <cell r="DD26">
            <v>222.47399999999999</v>
          </cell>
          <cell r="DE26">
            <v>241.93200000000002</v>
          </cell>
          <cell r="DF26">
            <v>241.93200000000002</v>
          </cell>
          <cell r="DG26">
            <v>876.56700000000001</v>
          </cell>
          <cell r="DH26">
            <v>876.56700000000001</v>
          </cell>
          <cell r="DI26">
            <v>239.10299999999998</v>
          </cell>
          <cell r="DJ26">
            <v>243.36550728</v>
          </cell>
          <cell r="DK26">
            <v>245.52136980000006</v>
          </cell>
          <cell r="DL26">
            <v>246.52349784000006</v>
          </cell>
          <cell r="DM26">
            <v>253.27402920000006</v>
          </cell>
          <cell r="DN26">
            <v>248.61254400000001</v>
          </cell>
          <cell r="DO26">
            <v>250.91952234999997</v>
          </cell>
          <cell r="DP26">
            <v>254.36464164999995</v>
          </cell>
          <cell r="DQ26">
            <v>988.81792135000012</v>
          </cell>
          <cell r="DR26">
            <v>992.86619077000012</v>
          </cell>
          <cell r="DS26" t="str">
            <v>na</v>
          </cell>
          <cell r="DT26" t="str">
            <v>na</v>
          </cell>
          <cell r="DU26" t="str">
            <v>na</v>
          </cell>
          <cell r="DV26" t="str">
            <v>na</v>
          </cell>
          <cell r="DW26" t="str">
            <v>na</v>
          </cell>
          <cell r="DX26" t="str">
            <v>na</v>
          </cell>
          <cell r="DY26" t="str">
            <v>na</v>
          </cell>
          <cell r="DZ26" t="str">
            <v>na</v>
          </cell>
          <cell r="EA26">
            <v>1093.7002564912002</v>
          </cell>
          <cell r="EB26">
            <v>1083.0934261664001</v>
          </cell>
          <cell r="EC26" t="str">
            <v>na</v>
          </cell>
          <cell r="ED26" t="str">
            <v>na</v>
          </cell>
          <cell r="EE26" t="str">
            <v>na</v>
          </cell>
          <cell r="EF26" t="str">
            <v>na</v>
          </cell>
          <cell r="EG26" t="str">
            <v>na</v>
          </cell>
          <cell r="EH26" t="str">
            <v>na</v>
          </cell>
          <cell r="EI26" t="str">
            <v>na</v>
          </cell>
          <cell r="EJ26" t="str">
            <v>na</v>
          </cell>
          <cell r="EK26" t="str">
            <v>na</v>
          </cell>
          <cell r="EL26" t="str">
            <v>na</v>
          </cell>
          <cell r="EM26" t="str">
            <v>na</v>
          </cell>
          <cell r="EN26" t="str">
            <v>na</v>
          </cell>
          <cell r="EO26" t="str">
            <v>na</v>
          </cell>
          <cell r="EP26" t="str">
            <v>na</v>
          </cell>
          <cell r="EQ26" t="str">
            <v>na</v>
          </cell>
          <cell r="ER26" t="str">
            <v>na</v>
          </cell>
          <cell r="ES26" t="str">
            <v>na</v>
          </cell>
          <cell r="ET26" t="str">
            <v>na</v>
          </cell>
          <cell r="EU26" t="str">
            <v>na</v>
          </cell>
          <cell r="EV26" t="str">
            <v>na</v>
          </cell>
          <cell r="EW26" t="str">
            <v>na</v>
          </cell>
          <cell r="EX26" t="str">
            <v>na</v>
          </cell>
          <cell r="EY26" t="str">
            <v>na</v>
          </cell>
          <cell r="EZ26" t="str">
            <v>na</v>
          </cell>
          <cell r="FA26" t="str">
            <v>na</v>
          </cell>
          <cell r="FB26" t="str">
            <v>na</v>
          </cell>
          <cell r="FC26" t="str">
            <v>na</v>
          </cell>
          <cell r="FD26" t="str">
            <v>na</v>
          </cell>
          <cell r="FE26" t="str">
            <v>na</v>
          </cell>
          <cell r="FF26" t="str">
            <v>na</v>
          </cell>
          <cell r="FG26" t="str">
            <v>na</v>
          </cell>
          <cell r="FH26" t="str">
            <v>na</v>
          </cell>
          <cell r="FI26" t="str">
            <v>na</v>
          </cell>
          <cell r="FJ26" t="str">
            <v>na</v>
          </cell>
          <cell r="FK26" t="str">
            <v>na</v>
          </cell>
          <cell r="FL26" t="str">
            <v>na</v>
          </cell>
          <cell r="FM26" t="str">
            <v>na</v>
          </cell>
          <cell r="FN26" t="str">
            <v>na</v>
          </cell>
          <cell r="FO26" t="str">
            <v>na</v>
          </cell>
          <cell r="FP26" t="str">
            <v>na</v>
          </cell>
          <cell r="FQ26" t="str">
            <v>na</v>
          </cell>
          <cell r="FR26" t="str">
            <v>na</v>
          </cell>
          <cell r="FS26" t="str">
            <v>na</v>
          </cell>
          <cell r="FT26" t="str">
            <v>na</v>
          </cell>
          <cell r="FU26" t="str">
            <v>na</v>
          </cell>
          <cell r="FV26" t="str">
            <v>na</v>
          </cell>
          <cell r="FW26" t="str">
            <v>na</v>
          </cell>
          <cell r="FX26" t="str">
            <v>na</v>
          </cell>
          <cell r="FY26" t="str">
            <v>na</v>
          </cell>
          <cell r="FZ26" t="str">
            <v>na</v>
          </cell>
          <cell r="GA26" t="str">
            <v>na</v>
          </cell>
          <cell r="GB26" t="str">
            <v>na</v>
          </cell>
          <cell r="GC26" t="str">
            <v>na</v>
          </cell>
          <cell r="GD26" t="str">
            <v>na</v>
          </cell>
          <cell r="GE26" t="str">
            <v>na</v>
          </cell>
          <cell r="GF26" t="str">
            <v>na</v>
          </cell>
          <cell r="GG26" t="str">
            <v>na</v>
          </cell>
          <cell r="GH26" t="str">
            <v>na</v>
          </cell>
          <cell r="GI26" t="str">
            <v>na</v>
          </cell>
          <cell r="GJ26" t="str">
            <v>na</v>
          </cell>
          <cell r="GK26" t="str">
            <v>na</v>
          </cell>
          <cell r="GL26" t="str">
            <v>na</v>
          </cell>
          <cell r="GM26" t="str">
            <v>na</v>
          </cell>
          <cell r="GN26" t="str">
            <v>na</v>
          </cell>
          <cell r="GO26" t="str">
            <v>na</v>
          </cell>
          <cell r="GP26" t="str">
            <v>na</v>
          </cell>
          <cell r="GQ26" t="str">
            <v>na</v>
          </cell>
          <cell r="GR26" t="str">
            <v>na</v>
          </cell>
          <cell r="GS26" t="str">
            <v>na</v>
          </cell>
          <cell r="GT26" t="str">
            <v>na</v>
          </cell>
          <cell r="GU26" t="str">
            <v>na</v>
          </cell>
          <cell r="GV26" t="str">
            <v>na</v>
          </cell>
          <cell r="GW26" t="str">
            <v>na</v>
          </cell>
          <cell r="GX26" t="str">
            <v>na</v>
          </cell>
          <cell r="GY26" t="str">
            <v>na</v>
          </cell>
          <cell r="GZ26" t="str">
            <v>na</v>
          </cell>
          <cell r="HA26" t="str">
            <v>na</v>
          </cell>
          <cell r="HB26" t="str">
            <v>na</v>
          </cell>
          <cell r="HC26" t="str">
            <v>na</v>
          </cell>
          <cell r="HD26" t="str">
            <v>na</v>
          </cell>
        </row>
        <row r="27">
          <cell r="A27">
            <v>27</v>
          </cell>
          <cell r="B27" t="str">
            <v>Reported Operating Income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 t="str">
            <v>na</v>
          </cell>
          <cell r="M27" t="str">
            <v>na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R27" t="str">
            <v>na</v>
          </cell>
          <cell r="S27" t="str">
            <v>na</v>
          </cell>
          <cell r="T27" t="str">
            <v>na</v>
          </cell>
          <cell r="U27" t="str">
            <v>na</v>
          </cell>
          <cell r="V27" t="str">
            <v>na</v>
          </cell>
          <cell r="W27" t="str">
            <v>na</v>
          </cell>
          <cell r="X27" t="str">
            <v>na</v>
          </cell>
          <cell r="Y27" t="str">
            <v>na</v>
          </cell>
          <cell r="Z27" t="str">
            <v>na</v>
          </cell>
          <cell r="AA27" t="str">
            <v>na</v>
          </cell>
          <cell r="AB27" t="str">
            <v>na</v>
          </cell>
          <cell r="AC27" t="str">
            <v>na</v>
          </cell>
          <cell r="AD27" t="str">
            <v>na</v>
          </cell>
          <cell r="AE27" t="str">
            <v>na</v>
          </cell>
          <cell r="AF27" t="str">
            <v>na</v>
          </cell>
          <cell r="AG27" t="str">
            <v>na</v>
          </cell>
          <cell r="AH27" t="str">
            <v>na</v>
          </cell>
          <cell r="AI27" t="str">
            <v>na</v>
          </cell>
          <cell r="AJ27" t="str">
            <v>na</v>
          </cell>
          <cell r="AK27" t="str">
            <v>na</v>
          </cell>
          <cell r="AL27" t="str">
            <v>na</v>
          </cell>
          <cell r="AM27" t="str">
            <v>na</v>
          </cell>
          <cell r="AN27" t="str">
            <v>na</v>
          </cell>
          <cell r="AO27" t="str">
            <v>na</v>
          </cell>
          <cell r="AP27" t="str">
            <v>na</v>
          </cell>
          <cell r="AQ27" t="str">
            <v>na</v>
          </cell>
          <cell r="AR27" t="str">
            <v>na</v>
          </cell>
          <cell r="AS27" t="str">
            <v>na</v>
          </cell>
          <cell r="AT27" t="str">
            <v>na</v>
          </cell>
          <cell r="AU27" t="str">
            <v>na</v>
          </cell>
          <cell r="AV27" t="str">
            <v>na</v>
          </cell>
          <cell r="AW27" t="str">
            <v>na</v>
          </cell>
          <cell r="AX27" t="str">
            <v>na</v>
          </cell>
          <cell r="AY27" t="str">
            <v>na</v>
          </cell>
          <cell r="AZ27" t="str">
            <v>na</v>
          </cell>
          <cell r="BA27" t="str">
            <v>na</v>
          </cell>
          <cell r="BB27" t="str">
            <v>na</v>
          </cell>
          <cell r="BC27" t="str">
            <v>na</v>
          </cell>
          <cell r="BD27" t="str">
            <v>na</v>
          </cell>
          <cell r="BE27" t="str">
            <v>na</v>
          </cell>
          <cell r="BF27" t="str">
            <v>na</v>
          </cell>
          <cell r="BG27" t="str">
            <v>na</v>
          </cell>
          <cell r="BH27" t="str">
            <v>na</v>
          </cell>
          <cell r="BI27" t="str">
            <v>na</v>
          </cell>
          <cell r="BJ27" t="str">
            <v>na</v>
          </cell>
          <cell r="BK27" t="str">
            <v>na</v>
          </cell>
          <cell r="BL27" t="str">
            <v>na</v>
          </cell>
          <cell r="BM27" t="str">
            <v>na</v>
          </cell>
          <cell r="BN27" t="str">
            <v>na</v>
          </cell>
          <cell r="BO27" t="str">
            <v>na</v>
          </cell>
          <cell r="BP27" t="str">
            <v>na</v>
          </cell>
          <cell r="BQ27" t="str">
            <v>na</v>
          </cell>
          <cell r="BR27" t="str">
            <v>na</v>
          </cell>
          <cell r="BS27" t="str">
            <v>na</v>
          </cell>
          <cell r="BT27" t="str">
            <v>na</v>
          </cell>
          <cell r="BU27" t="str">
            <v>na</v>
          </cell>
          <cell r="BV27" t="str">
            <v>na</v>
          </cell>
          <cell r="BW27" t="str">
            <v>na</v>
          </cell>
          <cell r="BX27" t="str">
            <v>na</v>
          </cell>
          <cell r="BY27" t="str">
            <v>na</v>
          </cell>
          <cell r="BZ27" t="str">
            <v>na</v>
          </cell>
          <cell r="CA27" t="str">
            <v>na</v>
          </cell>
          <cell r="CB27" t="str">
            <v>na</v>
          </cell>
          <cell r="CC27" t="str">
            <v>na</v>
          </cell>
          <cell r="CD27" t="str">
            <v>na</v>
          </cell>
          <cell r="CE27" t="str">
            <v>na</v>
          </cell>
          <cell r="CF27" t="str">
            <v>na</v>
          </cell>
          <cell r="CG27" t="str">
            <v>na</v>
          </cell>
          <cell r="CH27" t="str">
            <v>na</v>
          </cell>
          <cell r="CI27" t="str">
            <v>na</v>
          </cell>
          <cell r="CJ27" t="str">
            <v>na</v>
          </cell>
          <cell r="CK27" t="str">
            <v>na</v>
          </cell>
          <cell r="CL27" t="str">
            <v>na</v>
          </cell>
          <cell r="CM27" t="str">
            <v>na</v>
          </cell>
          <cell r="CN27" t="str">
            <v>na</v>
          </cell>
          <cell r="CO27">
            <v>-175.46</v>
          </cell>
          <cell r="CP27">
            <v>-175.46</v>
          </cell>
          <cell r="CQ27">
            <v>-5.0320000000000107</v>
          </cell>
          <cell r="CR27">
            <v>-5.0320000000000107</v>
          </cell>
          <cell r="CS27">
            <v>-1.9259999999999877</v>
          </cell>
          <cell r="CT27">
            <v>-1.9259999999999877</v>
          </cell>
          <cell r="CU27">
            <v>-4.8610000000000184</v>
          </cell>
          <cell r="CV27">
            <v>-4.8610000000000184</v>
          </cell>
          <cell r="CW27">
            <v>-187.27899999999966</v>
          </cell>
          <cell r="CX27">
            <v>-187.27899999999966</v>
          </cell>
          <cell r="CY27">
            <v>13.639000000000038</v>
          </cell>
          <cell r="CZ27">
            <v>13.639000000000038</v>
          </cell>
          <cell r="DA27">
            <v>16.149000000000058</v>
          </cell>
          <cell r="DB27">
            <v>16.149000000000058</v>
          </cell>
          <cell r="DC27">
            <v>109.97</v>
          </cell>
          <cell r="DD27">
            <v>109.97</v>
          </cell>
          <cell r="DE27">
            <v>56.706999999999965</v>
          </cell>
          <cell r="DF27">
            <v>56.706999999999965</v>
          </cell>
          <cell r="DG27">
            <v>196.46500000000026</v>
          </cell>
          <cell r="DH27">
            <v>196.465</v>
          </cell>
          <cell r="DI27">
            <v>46.130999999999943</v>
          </cell>
          <cell r="DJ27">
            <v>36.142169919999986</v>
          </cell>
          <cell r="DK27">
            <v>51.437595899999963</v>
          </cell>
          <cell r="DL27">
            <v>50.43546785999996</v>
          </cell>
          <cell r="DM27">
            <v>60.618343199999941</v>
          </cell>
          <cell r="DN27">
            <v>66.267714000000012</v>
          </cell>
          <cell r="DO27">
            <v>118.66360264999992</v>
          </cell>
          <cell r="DP27">
            <v>115.01848335</v>
          </cell>
          <cell r="DQ27">
            <v>276.85054175000016</v>
          </cell>
          <cell r="DR27">
            <v>267.86383512999976</v>
          </cell>
          <cell r="DS27" t="str">
            <v>na</v>
          </cell>
          <cell r="DT27" t="str">
            <v>na</v>
          </cell>
          <cell r="DU27" t="str">
            <v>na</v>
          </cell>
          <cell r="DV27" t="str">
            <v>na</v>
          </cell>
          <cell r="DW27" t="str">
            <v>na</v>
          </cell>
          <cell r="DX27" t="str">
            <v>na</v>
          </cell>
          <cell r="DY27" t="str">
            <v>na</v>
          </cell>
          <cell r="DZ27" t="str">
            <v>na</v>
          </cell>
          <cell r="EA27">
            <v>414.47831401279996</v>
          </cell>
          <cell r="EB27">
            <v>411.55554732159999</v>
          </cell>
          <cell r="EC27" t="str">
            <v>na</v>
          </cell>
          <cell r="ED27" t="str">
            <v>na</v>
          </cell>
          <cell r="EE27" t="str">
            <v>na</v>
          </cell>
          <cell r="EF27" t="str">
            <v>na</v>
          </cell>
          <cell r="EG27" t="str">
            <v>na</v>
          </cell>
          <cell r="EH27" t="str">
            <v>na</v>
          </cell>
          <cell r="EI27" t="str">
            <v>na</v>
          </cell>
          <cell r="EJ27" t="str">
            <v>na</v>
          </cell>
          <cell r="EK27" t="str">
            <v>na</v>
          </cell>
          <cell r="EL27" t="str">
            <v>na</v>
          </cell>
          <cell r="EM27" t="str">
            <v>na</v>
          </cell>
          <cell r="EN27" t="str">
            <v>na</v>
          </cell>
          <cell r="EO27" t="str">
            <v>na</v>
          </cell>
          <cell r="EP27" t="str">
            <v>na</v>
          </cell>
          <cell r="EQ27" t="str">
            <v>na</v>
          </cell>
          <cell r="ER27" t="str">
            <v>na</v>
          </cell>
          <cell r="ES27" t="str">
            <v>na</v>
          </cell>
          <cell r="ET27" t="str">
            <v>na</v>
          </cell>
          <cell r="EU27" t="str">
            <v>na</v>
          </cell>
          <cell r="EV27" t="str">
            <v>na</v>
          </cell>
          <cell r="EW27" t="str">
            <v>na</v>
          </cell>
          <cell r="EX27" t="str">
            <v>na</v>
          </cell>
          <cell r="EY27" t="str">
            <v>na</v>
          </cell>
          <cell r="EZ27" t="str">
            <v>na</v>
          </cell>
          <cell r="FA27" t="str">
            <v>na</v>
          </cell>
          <cell r="FB27" t="str">
            <v>na</v>
          </cell>
          <cell r="FC27" t="str">
            <v>na</v>
          </cell>
          <cell r="FD27" t="str">
            <v>na</v>
          </cell>
          <cell r="FE27" t="str">
            <v>na</v>
          </cell>
          <cell r="FF27" t="str">
            <v>na</v>
          </cell>
          <cell r="FG27" t="str">
            <v>na</v>
          </cell>
          <cell r="FH27" t="str">
            <v>na</v>
          </cell>
          <cell r="FI27" t="str">
            <v>na</v>
          </cell>
          <cell r="FJ27" t="str">
            <v>na</v>
          </cell>
          <cell r="FK27" t="str">
            <v>na</v>
          </cell>
          <cell r="FL27" t="str">
            <v>na</v>
          </cell>
          <cell r="FM27" t="str">
            <v>na</v>
          </cell>
          <cell r="FN27" t="str">
            <v>na</v>
          </cell>
          <cell r="FO27" t="str">
            <v>na</v>
          </cell>
          <cell r="FP27" t="str">
            <v>na</v>
          </cell>
          <cell r="FQ27" t="str">
            <v>na</v>
          </cell>
          <cell r="FR27" t="str">
            <v>na</v>
          </cell>
          <cell r="FS27" t="str">
            <v>na</v>
          </cell>
          <cell r="FT27" t="str">
            <v>na</v>
          </cell>
          <cell r="FU27" t="str">
            <v>na</v>
          </cell>
          <cell r="FV27" t="str">
            <v>na</v>
          </cell>
          <cell r="FW27" t="str">
            <v>na</v>
          </cell>
          <cell r="FX27" t="str">
            <v>na</v>
          </cell>
          <cell r="FY27" t="str">
            <v>na</v>
          </cell>
          <cell r="FZ27" t="str">
            <v>na</v>
          </cell>
          <cell r="GA27" t="str">
            <v>na</v>
          </cell>
          <cell r="GB27" t="str">
            <v>na</v>
          </cell>
          <cell r="GC27" t="str">
            <v>na</v>
          </cell>
          <cell r="GD27" t="str">
            <v>na</v>
          </cell>
          <cell r="GE27" t="str">
            <v>na</v>
          </cell>
          <cell r="GF27" t="str">
            <v>na</v>
          </cell>
          <cell r="GG27" t="str">
            <v>na</v>
          </cell>
          <cell r="GH27" t="str">
            <v>na</v>
          </cell>
          <cell r="GI27" t="str">
            <v>na</v>
          </cell>
          <cell r="GJ27" t="str">
            <v>na</v>
          </cell>
          <cell r="GK27" t="str">
            <v>na</v>
          </cell>
          <cell r="GL27" t="str">
            <v>na</v>
          </cell>
          <cell r="GM27" t="str">
            <v>na</v>
          </cell>
          <cell r="GN27" t="str">
            <v>na</v>
          </cell>
          <cell r="GO27" t="str">
            <v>na</v>
          </cell>
          <cell r="GP27" t="str">
            <v>na</v>
          </cell>
          <cell r="GQ27" t="str">
            <v>na</v>
          </cell>
          <cell r="GR27" t="str">
            <v>na</v>
          </cell>
          <cell r="GS27" t="str">
            <v>na</v>
          </cell>
          <cell r="GT27" t="str">
            <v>na</v>
          </cell>
          <cell r="GU27" t="str">
            <v>na</v>
          </cell>
          <cell r="GV27" t="str">
            <v>na</v>
          </cell>
          <cell r="GW27" t="str">
            <v>na</v>
          </cell>
          <cell r="GX27" t="str">
            <v>na</v>
          </cell>
          <cell r="GY27" t="str">
            <v>na</v>
          </cell>
          <cell r="GZ27" t="str">
            <v>na</v>
          </cell>
          <cell r="HA27" t="str">
            <v>na</v>
          </cell>
          <cell r="HB27" t="str">
            <v>na</v>
          </cell>
          <cell r="HC27" t="str">
            <v>na</v>
          </cell>
          <cell r="HD27" t="str">
            <v>na</v>
          </cell>
        </row>
        <row r="28">
          <cell r="A28">
            <v>28</v>
          </cell>
          <cell r="B28" t="str">
            <v>Operating Income (excl Special Items)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 t="str">
            <v>na</v>
          </cell>
          <cell r="M28" t="str">
            <v>na</v>
          </cell>
          <cell r="N28" t="str">
            <v>na</v>
          </cell>
          <cell r="O28" t="str">
            <v>na</v>
          </cell>
          <cell r="P28" t="str">
            <v>na</v>
          </cell>
          <cell r="Q28" t="str">
            <v>na</v>
          </cell>
          <cell r="R28" t="str">
            <v>na</v>
          </cell>
          <cell r="S28" t="str">
            <v>na</v>
          </cell>
          <cell r="T28" t="str">
            <v>na</v>
          </cell>
          <cell r="U28" t="str">
            <v>na</v>
          </cell>
          <cell r="V28" t="str">
            <v>na</v>
          </cell>
          <cell r="W28" t="str">
            <v>na</v>
          </cell>
          <cell r="X28" t="str">
            <v>na</v>
          </cell>
          <cell r="Y28" t="str">
            <v>na</v>
          </cell>
          <cell r="Z28" t="str">
            <v>na</v>
          </cell>
          <cell r="AA28" t="str">
            <v>na</v>
          </cell>
          <cell r="AB28" t="str">
            <v>na</v>
          </cell>
          <cell r="AC28" t="str">
            <v>na</v>
          </cell>
          <cell r="AD28" t="str">
            <v>na</v>
          </cell>
          <cell r="AE28" t="str">
            <v>na</v>
          </cell>
          <cell r="AF28" t="str">
            <v>na</v>
          </cell>
          <cell r="AG28" t="str">
            <v>na</v>
          </cell>
          <cell r="AH28" t="str">
            <v>na</v>
          </cell>
          <cell r="AI28" t="str">
            <v>na</v>
          </cell>
          <cell r="AJ28" t="str">
            <v>na</v>
          </cell>
          <cell r="AK28" t="str">
            <v>na</v>
          </cell>
          <cell r="AL28" t="str">
            <v>na</v>
          </cell>
          <cell r="AM28" t="str">
            <v>na</v>
          </cell>
          <cell r="AN28" t="str">
            <v>na</v>
          </cell>
          <cell r="AO28" t="str">
            <v>na</v>
          </cell>
          <cell r="AP28" t="str">
            <v>na</v>
          </cell>
          <cell r="AQ28" t="str">
            <v>na</v>
          </cell>
          <cell r="AR28" t="str">
            <v>na</v>
          </cell>
          <cell r="AS28" t="str">
            <v>na</v>
          </cell>
          <cell r="AT28" t="str">
            <v>na</v>
          </cell>
          <cell r="AU28" t="str">
            <v>na</v>
          </cell>
          <cell r="AV28" t="str">
            <v>na</v>
          </cell>
          <cell r="AW28" t="str">
            <v>na</v>
          </cell>
          <cell r="AX28" t="str">
            <v>na</v>
          </cell>
          <cell r="AY28" t="str">
            <v>na</v>
          </cell>
          <cell r="AZ28" t="str">
            <v>na</v>
          </cell>
          <cell r="BA28" t="str">
            <v>na</v>
          </cell>
          <cell r="BB28" t="str">
            <v>na</v>
          </cell>
          <cell r="BC28" t="str">
            <v>na</v>
          </cell>
          <cell r="BD28" t="str">
            <v>na</v>
          </cell>
          <cell r="BE28" t="str">
            <v>na</v>
          </cell>
          <cell r="BF28" t="str">
            <v>na</v>
          </cell>
          <cell r="BG28" t="str">
            <v>na</v>
          </cell>
          <cell r="BH28" t="str">
            <v>na</v>
          </cell>
          <cell r="BI28" t="str">
            <v>na</v>
          </cell>
          <cell r="BJ28" t="str">
            <v>na</v>
          </cell>
          <cell r="BK28" t="str">
            <v>na</v>
          </cell>
          <cell r="BL28" t="str">
            <v>na</v>
          </cell>
          <cell r="BM28" t="str">
            <v>na</v>
          </cell>
          <cell r="BN28" t="str">
            <v>na</v>
          </cell>
          <cell r="BO28" t="str">
            <v>na</v>
          </cell>
          <cell r="BP28" t="str">
            <v>na</v>
          </cell>
          <cell r="BQ28" t="str">
            <v>na</v>
          </cell>
          <cell r="BR28" t="str">
            <v>na</v>
          </cell>
          <cell r="BS28" t="str">
            <v>na</v>
          </cell>
          <cell r="BT28" t="str">
            <v>na</v>
          </cell>
          <cell r="BU28" t="str">
            <v>na</v>
          </cell>
          <cell r="BV28" t="str">
            <v>na</v>
          </cell>
          <cell r="BW28" t="str">
            <v>na</v>
          </cell>
          <cell r="BX28" t="str">
            <v>na</v>
          </cell>
          <cell r="BY28" t="str">
            <v>na</v>
          </cell>
          <cell r="BZ28" t="str">
            <v>na</v>
          </cell>
          <cell r="CA28" t="str">
            <v>na</v>
          </cell>
          <cell r="CB28" t="str">
            <v>na</v>
          </cell>
          <cell r="CC28" t="str">
            <v>na</v>
          </cell>
          <cell r="CD28" t="str">
            <v>na</v>
          </cell>
          <cell r="CE28" t="str">
            <v>na</v>
          </cell>
          <cell r="CF28" t="str">
            <v>na</v>
          </cell>
          <cell r="CG28" t="str">
            <v>na</v>
          </cell>
          <cell r="CH28" t="str">
            <v>na</v>
          </cell>
          <cell r="CI28" t="str">
            <v>na</v>
          </cell>
          <cell r="CJ28" t="str">
            <v>na</v>
          </cell>
          <cell r="CK28" t="str">
            <v>na</v>
          </cell>
          <cell r="CL28" t="str">
            <v>na</v>
          </cell>
          <cell r="CM28" t="str">
            <v>na</v>
          </cell>
          <cell r="CN28" t="str">
            <v>na</v>
          </cell>
          <cell r="CO28">
            <v>5.304000000000002</v>
          </cell>
          <cell r="CP28">
            <v>5.304000000000002</v>
          </cell>
          <cell r="CQ28">
            <v>-1.9430000000000121</v>
          </cell>
          <cell r="CR28">
            <v>-1.9430000000000121</v>
          </cell>
          <cell r="CS28">
            <v>-0.63999999999998636</v>
          </cell>
          <cell r="CT28">
            <v>-0.63999999999998636</v>
          </cell>
          <cell r="CU28">
            <v>8.1589999999999918</v>
          </cell>
          <cell r="CV28">
            <v>8.1589999999999918</v>
          </cell>
          <cell r="CW28">
            <v>10.880000000000337</v>
          </cell>
          <cell r="CX28">
            <v>10.880000000000337</v>
          </cell>
          <cell r="CY28">
            <v>8.5390000000000441</v>
          </cell>
          <cell r="CZ28">
            <v>8.5390000000000441</v>
          </cell>
          <cell r="DA28">
            <v>16.149000000000058</v>
          </cell>
          <cell r="DB28">
            <v>16.149000000000058</v>
          </cell>
          <cell r="DC28">
            <v>25.77000000000001</v>
          </cell>
          <cell r="DD28">
            <v>25.77</v>
          </cell>
          <cell r="DE28">
            <v>53.169999999999959</v>
          </cell>
          <cell r="DF28">
            <v>53.17</v>
          </cell>
          <cell r="DG28">
            <v>103.62800000000027</v>
          </cell>
          <cell r="DH28">
            <v>103.62800000000027</v>
          </cell>
          <cell r="DI28">
            <v>46.130999999999943</v>
          </cell>
          <cell r="DJ28">
            <v>36.142169919999986</v>
          </cell>
          <cell r="DK28">
            <v>51.437595899999963</v>
          </cell>
          <cell r="DL28">
            <v>50.43546785999996</v>
          </cell>
          <cell r="DM28">
            <v>60.618343199999941</v>
          </cell>
          <cell r="DN28">
            <v>66.267714000000012</v>
          </cell>
          <cell r="DO28">
            <v>118.66360264999992</v>
          </cell>
          <cell r="DP28">
            <v>115.01848335</v>
          </cell>
          <cell r="DQ28">
            <v>276.85054175000016</v>
          </cell>
          <cell r="DR28">
            <v>267.86383512999976</v>
          </cell>
          <cell r="DS28" t="str">
            <v>na</v>
          </cell>
          <cell r="DT28" t="str">
            <v>na</v>
          </cell>
          <cell r="DU28" t="str">
            <v>na</v>
          </cell>
          <cell r="DV28" t="str">
            <v>na</v>
          </cell>
          <cell r="DW28" t="str">
            <v>na</v>
          </cell>
          <cell r="DX28" t="str">
            <v>na</v>
          </cell>
          <cell r="DY28" t="str">
            <v>na</v>
          </cell>
          <cell r="DZ28" t="str">
            <v>na</v>
          </cell>
          <cell r="EA28">
            <v>414.47831401279996</v>
          </cell>
          <cell r="EB28">
            <v>411.55554732159999</v>
          </cell>
          <cell r="EC28" t="str">
            <v>na</v>
          </cell>
          <cell r="ED28" t="str">
            <v>na</v>
          </cell>
          <cell r="EE28" t="str">
            <v>na</v>
          </cell>
          <cell r="EF28" t="str">
            <v>na</v>
          </cell>
          <cell r="EG28" t="str">
            <v>na</v>
          </cell>
          <cell r="EH28" t="str">
            <v>na</v>
          </cell>
          <cell r="EI28" t="str">
            <v>na</v>
          </cell>
          <cell r="EJ28" t="str">
            <v>na</v>
          </cell>
          <cell r="EK28" t="str">
            <v>na</v>
          </cell>
          <cell r="EL28" t="str">
            <v>na</v>
          </cell>
          <cell r="EM28" t="str">
            <v>na</v>
          </cell>
          <cell r="EN28" t="str">
            <v>na</v>
          </cell>
          <cell r="EO28" t="str">
            <v>na</v>
          </cell>
          <cell r="EP28" t="str">
            <v>na</v>
          </cell>
          <cell r="EQ28" t="str">
            <v>na</v>
          </cell>
          <cell r="ER28" t="str">
            <v>na</v>
          </cell>
          <cell r="ES28" t="str">
            <v>na</v>
          </cell>
          <cell r="ET28" t="str">
            <v>na</v>
          </cell>
          <cell r="EU28" t="str">
            <v>na</v>
          </cell>
          <cell r="EV28" t="str">
            <v>na</v>
          </cell>
          <cell r="EW28" t="str">
            <v>na</v>
          </cell>
          <cell r="EX28" t="str">
            <v>na</v>
          </cell>
          <cell r="EY28" t="str">
            <v>na</v>
          </cell>
          <cell r="EZ28" t="str">
            <v>na</v>
          </cell>
          <cell r="FA28" t="str">
            <v>na</v>
          </cell>
          <cell r="FB28" t="str">
            <v>na</v>
          </cell>
          <cell r="FC28" t="str">
            <v>na</v>
          </cell>
          <cell r="FD28" t="str">
            <v>na</v>
          </cell>
          <cell r="FE28" t="str">
            <v>na</v>
          </cell>
          <cell r="FF28" t="str">
            <v>na</v>
          </cell>
          <cell r="FG28" t="str">
            <v>na</v>
          </cell>
          <cell r="FH28" t="str">
            <v>na</v>
          </cell>
          <cell r="FI28" t="str">
            <v>na</v>
          </cell>
          <cell r="FJ28" t="str">
            <v>na</v>
          </cell>
          <cell r="FK28" t="str">
            <v>na</v>
          </cell>
          <cell r="FL28" t="str">
            <v>na</v>
          </cell>
          <cell r="FM28" t="str">
            <v>na</v>
          </cell>
          <cell r="FN28" t="str">
            <v>na</v>
          </cell>
          <cell r="FO28" t="str">
            <v>na</v>
          </cell>
          <cell r="FP28" t="str">
            <v>na</v>
          </cell>
          <cell r="FQ28" t="str">
            <v>na</v>
          </cell>
          <cell r="FR28" t="str">
            <v>na</v>
          </cell>
          <cell r="FS28" t="str">
            <v>na</v>
          </cell>
          <cell r="FT28" t="str">
            <v>na</v>
          </cell>
          <cell r="FU28" t="str">
            <v>na</v>
          </cell>
          <cell r="FV28" t="str">
            <v>na</v>
          </cell>
          <cell r="FW28" t="str">
            <v>na</v>
          </cell>
          <cell r="FX28" t="str">
            <v>na</v>
          </cell>
          <cell r="FY28" t="str">
            <v>na</v>
          </cell>
          <cell r="FZ28" t="str">
            <v>na</v>
          </cell>
          <cell r="GA28" t="str">
            <v>na</v>
          </cell>
          <cell r="GB28" t="str">
            <v>na</v>
          </cell>
          <cell r="GC28" t="str">
            <v>na</v>
          </cell>
          <cell r="GD28" t="str">
            <v>na</v>
          </cell>
          <cell r="GE28" t="str">
            <v>na</v>
          </cell>
          <cell r="GF28" t="str">
            <v>na</v>
          </cell>
          <cell r="GG28" t="str">
            <v>na</v>
          </cell>
          <cell r="GH28" t="str">
            <v>na</v>
          </cell>
          <cell r="GI28" t="str">
            <v>na</v>
          </cell>
          <cell r="GJ28" t="str">
            <v>na</v>
          </cell>
          <cell r="GK28" t="str">
            <v>na</v>
          </cell>
          <cell r="GL28" t="str">
            <v>na</v>
          </cell>
          <cell r="GM28" t="str">
            <v>na</v>
          </cell>
          <cell r="GN28" t="str">
            <v>na</v>
          </cell>
          <cell r="GO28" t="str">
            <v>na</v>
          </cell>
          <cell r="GP28" t="str">
            <v>na</v>
          </cell>
          <cell r="GQ28" t="str">
            <v>na</v>
          </cell>
          <cell r="GR28" t="str">
            <v>na</v>
          </cell>
          <cell r="GS28" t="str">
            <v>na</v>
          </cell>
          <cell r="GT28" t="str">
            <v>na</v>
          </cell>
          <cell r="GU28" t="str">
            <v>na</v>
          </cell>
          <cell r="GV28" t="str">
            <v>na</v>
          </cell>
          <cell r="GW28" t="str">
            <v>na</v>
          </cell>
          <cell r="GX28" t="str">
            <v>na</v>
          </cell>
          <cell r="GY28" t="str">
            <v>na</v>
          </cell>
          <cell r="GZ28" t="str">
            <v>na</v>
          </cell>
          <cell r="HA28" t="str">
            <v>na</v>
          </cell>
          <cell r="HB28" t="str">
            <v>na</v>
          </cell>
          <cell r="HC28" t="str">
            <v>na</v>
          </cell>
          <cell r="HD28" t="str">
            <v>na</v>
          </cell>
        </row>
        <row r="29">
          <cell r="A29">
            <v>29</v>
          </cell>
          <cell r="B29" t="str">
            <v>Other Income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 t="str">
            <v>na</v>
          </cell>
          <cell r="M29" t="str">
            <v>na</v>
          </cell>
          <cell r="N29" t="str">
            <v>na</v>
          </cell>
          <cell r="O29" t="str">
            <v>na</v>
          </cell>
          <cell r="P29" t="str">
            <v>na</v>
          </cell>
          <cell r="Q29" t="str">
            <v>na</v>
          </cell>
          <cell r="R29" t="str">
            <v>na</v>
          </cell>
          <cell r="S29" t="str">
            <v>na</v>
          </cell>
          <cell r="T29" t="str">
            <v>na</v>
          </cell>
          <cell r="U29" t="str">
            <v>na</v>
          </cell>
          <cell r="V29" t="str">
            <v>na</v>
          </cell>
          <cell r="W29" t="str">
            <v>na</v>
          </cell>
          <cell r="X29" t="str">
            <v>na</v>
          </cell>
          <cell r="Y29" t="str">
            <v>na</v>
          </cell>
          <cell r="Z29" t="str">
            <v>na</v>
          </cell>
          <cell r="AA29" t="str">
            <v>na</v>
          </cell>
          <cell r="AB29" t="str">
            <v>na</v>
          </cell>
          <cell r="AC29" t="str">
            <v>na</v>
          </cell>
          <cell r="AD29" t="str">
            <v>na</v>
          </cell>
          <cell r="AE29" t="str">
            <v>na</v>
          </cell>
          <cell r="AF29" t="str">
            <v>na</v>
          </cell>
          <cell r="AG29" t="str">
            <v>na</v>
          </cell>
          <cell r="AH29" t="str">
            <v>na</v>
          </cell>
          <cell r="AI29" t="str">
            <v>na</v>
          </cell>
          <cell r="AJ29" t="str">
            <v>na</v>
          </cell>
          <cell r="AK29" t="str">
            <v>na</v>
          </cell>
          <cell r="AL29" t="str">
            <v>na</v>
          </cell>
          <cell r="AM29" t="str">
            <v>na</v>
          </cell>
          <cell r="AN29" t="str">
            <v>na</v>
          </cell>
          <cell r="AO29" t="str">
            <v>na</v>
          </cell>
          <cell r="AP29" t="str">
            <v>na</v>
          </cell>
          <cell r="AQ29" t="str">
            <v>na</v>
          </cell>
          <cell r="AR29" t="str">
            <v>na</v>
          </cell>
          <cell r="AS29" t="str">
            <v>na</v>
          </cell>
          <cell r="AT29" t="str">
            <v>na</v>
          </cell>
          <cell r="AU29" t="str">
            <v>na</v>
          </cell>
          <cell r="AV29" t="str">
            <v>na</v>
          </cell>
          <cell r="AW29" t="str">
            <v>na</v>
          </cell>
          <cell r="AX29" t="str">
            <v>na</v>
          </cell>
          <cell r="AY29" t="str">
            <v>na</v>
          </cell>
          <cell r="AZ29" t="str">
            <v>na</v>
          </cell>
          <cell r="BA29" t="str">
            <v>na</v>
          </cell>
          <cell r="BB29" t="str">
            <v>na</v>
          </cell>
          <cell r="BC29" t="str">
            <v>na</v>
          </cell>
          <cell r="BD29" t="str">
            <v>na</v>
          </cell>
          <cell r="BE29" t="str">
            <v>na</v>
          </cell>
          <cell r="BF29" t="str">
            <v>na</v>
          </cell>
          <cell r="BG29" t="str">
            <v>na</v>
          </cell>
          <cell r="BH29" t="str">
            <v>na</v>
          </cell>
          <cell r="BI29" t="str">
            <v>na</v>
          </cell>
          <cell r="BJ29" t="str">
            <v>na</v>
          </cell>
          <cell r="BK29" t="str">
            <v>na</v>
          </cell>
          <cell r="BL29" t="str">
            <v>na</v>
          </cell>
          <cell r="BM29" t="str">
            <v>na</v>
          </cell>
          <cell r="BN29" t="str">
            <v>na</v>
          </cell>
          <cell r="BO29" t="str">
            <v>na</v>
          </cell>
          <cell r="BP29" t="str">
            <v>na</v>
          </cell>
          <cell r="BQ29" t="str">
            <v>na</v>
          </cell>
          <cell r="BR29" t="str">
            <v>na</v>
          </cell>
          <cell r="BS29" t="str">
            <v>na</v>
          </cell>
          <cell r="BT29" t="str">
            <v>na</v>
          </cell>
          <cell r="BU29" t="str">
            <v>na</v>
          </cell>
          <cell r="BV29" t="str">
            <v>na</v>
          </cell>
          <cell r="BW29" t="str">
            <v>na</v>
          </cell>
          <cell r="BX29" t="str">
            <v>na</v>
          </cell>
          <cell r="BY29" t="str">
            <v>na</v>
          </cell>
          <cell r="BZ29" t="str">
            <v>na</v>
          </cell>
          <cell r="CA29" t="str">
            <v>na</v>
          </cell>
          <cell r="CB29" t="str">
            <v>na</v>
          </cell>
          <cell r="CC29" t="str">
            <v>na</v>
          </cell>
          <cell r="CD29" t="str">
            <v>na</v>
          </cell>
          <cell r="CE29" t="str">
            <v>na</v>
          </cell>
          <cell r="CF29" t="str">
            <v>na</v>
          </cell>
          <cell r="CG29" t="str">
            <v>na</v>
          </cell>
          <cell r="CH29" t="str">
            <v>na</v>
          </cell>
          <cell r="CI29" t="str">
            <v>na</v>
          </cell>
          <cell r="CJ29" t="str">
            <v>na</v>
          </cell>
          <cell r="CK29" t="str">
            <v>na</v>
          </cell>
          <cell r="CL29" t="str">
            <v>na</v>
          </cell>
          <cell r="CM29" t="str">
            <v>na</v>
          </cell>
          <cell r="CN29" t="str">
            <v>na</v>
          </cell>
          <cell r="CO29">
            <v>7.4480000000000004</v>
          </cell>
          <cell r="CP29">
            <v>7.4480000000000004</v>
          </cell>
          <cell r="CQ29">
            <v>4.5250000000000004</v>
          </cell>
          <cell r="CR29">
            <v>4.5250000000000004</v>
          </cell>
          <cell r="CS29">
            <v>4.4050000000000002</v>
          </cell>
          <cell r="CT29">
            <v>4.4050000000000002</v>
          </cell>
          <cell r="CU29">
            <v>4.8609999999999998</v>
          </cell>
          <cell r="CV29">
            <v>4.8609999999999998</v>
          </cell>
          <cell r="CW29">
            <v>21.239000000000001</v>
          </cell>
          <cell r="CX29">
            <v>21.239000000000001</v>
          </cell>
          <cell r="CY29">
            <v>12.577</v>
          </cell>
          <cell r="CZ29">
            <v>12.577</v>
          </cell>
          <cell r="DA29">
            <v>8.1869999999999994</v>
          </cell>
          <cell r="DB29">
            <v>8.1869999999999994</v>
          </cell>
          <cell r="DC29">
            <v>9.9939999999999998</v>
          </cell>
          <cell r="DD29">
            <v>9.9939999999999998</v>
          </cell>
          <cell r="DE29">
            <v>10.016999999999999</v>
          </cell>
          <cell r="DF29">
            <v>10.016999999999999</v>
          </cell>
          <cell r="DG29">
            <v>40.774999999999999</v>
          </cell>
          <cell r="DH29">
            <v>40.774999999999999</v>
          </cell>
          <cell r="DI29">
            <v>8.92</v>
          </cell>
          <cell r="DJ29">
            <v>11</v>
          </cell>
          <cell r="DK29">
            <v>10</v>
          </cell>
          <cell r="DL29">
            <v>12</v>
          </cell>
          <cell r="DM29">
            <v>10</v>
          </cell>
          <cell r="DN29">
            <v>13</v>
          </cell>
          <cell r="DO29">
            <v>10</v>
          </cell>
          <cell r="DP29">
            <v>14</v>
          </cell>
          <cell r="DQ29">
            <v>38.92</v>
          </cell>
          <cell r="DR29">
            <v>50</v>
          </cell>
          <cell r="DS29" t="str">
            <v>na</v>
          </cell>
          <cell r="DT29" t="str">
            <v>na</v>
          </cell>
          <cell r="DU29" t="str">
            <v>na</v>
          </cell>
          <cell r="DV29" t="str">
            <v>na</v>
          </cell>
          <cell r="DW29" t="str">
            <v>na</v>
          </cell>
          <cell r="DX29" t="str">
            <v>na</v>
          </cell>
          <cell r="DY29" t="str">
            <v>na</v>
          </cell>
          <cell r="DZ29" t="str">
            <v>na</v>
          </cell>
          <cell r="EA29">
            <v>55</v>
          </cell>
          <cell r="EB29">
            <v>55</v>
          </cell>
          <cell r="EC29" t="str">
            <v>na</v>
          </cell>
          <cell r="ED29" t="str">
            <v>na</v>
          </cell>
          <cell r="EE29" t="str">
            <v>na</v>
          </cell>
          <cell r="EF29" t="str">
            <v>na</v>
          </cell>
          <cell r="EG29" t="str">
            <v>na</v>
          </cell>
          <cell r="EH29" t="str">
            <v>na</v>
          </cell>
          <cell r="EI29" t="str">
            <v>na</v>
          </cell>
          <cell r="EJ29" t="str">
            <v>na</v>
          </cell>
          <cell r="EK29" t="str">
            <v>na</v>
          </cell>
          <cell r="EL29" t="str">
            <v>na</v>
          </cell>
          <cell r="EM29" t="str">
            <v>na</v>
          </cell>
          <cell r="EN29" t="str">
            <v>na</v>
          </cell>
          <cell r="EO29" t="str">
            <v>na</v>
          </cell>
          <cell r="EP29" t="str">
            <v>na</v>
          </cell>
          <cell r="EQ29" t="str">
            <v>na</v>
          </cell>
          <cell r="ER29" t="str">
            <v>na</v>
          </cell>
          <cell r="ES29" t="str">
            <v>na</v>
          </cell>
          <cell r="ET29" t="str">
            <v>na</v>
          </cell>
          <cell r="EU29" t="str">
            <v>na</v>
          </cell>
          <cell r="EV29" t="str">
            <v>na</v>
          </cell>
          <cell r="EW29" t="str">
            <v>na</v>
          </cell>
          <cell r="EX29" t="str">
            <v>na</v>
          </cell>
          <cell r="EY29" t="str">
            <v>na</v>
          </cell>
          <cell r="EZ29" t="str">
            <v>na</v>
          </cell>
          <cell r="FA29" t="str">
            <v>na</v>
          </cell>
          <cell r="FB29" t="str">
            <v>na</v>
          </cell>
          <cell r="FC29" t="str">
            <v>na</v>
          </cell>
          <cell r="FD29" t="str">
            <v>na</v>
          </cell>
          <cell r="FE29" t="str">
            <v>na</v>
          </cell>
          <cell r="FF29" t="str">
            <v>na</v>
          </cell>
          <cell r="FG29" t="str">
            <v>na</v>
          </cell>
          <cell r="FH29" t="str">
            <v>na</v>
          </cell>
          <cell r="FI29" t="str">
            <v>na</v>
          </cell>
          <cell r="FJ29" t="str">
            <v>na</v>
          </cell>
          <cell r="FK29" t="str">
            <v>na</v>
          </cell>
          <cell r="FL29" t="str">
            <v>na</v>
          </cell>
          <cell r="FM29" t="str">
            <v>na</v>
          </cell>
          <cell r="FN29" t="str">
            <v>na</v>
          </cell>
          <cell r="FO29" t="str">
            <v>na</v>
          </cell>
          <cell r="FP29" t="str">
            <v>na</v>
          </cell>
          <cell r="FQ29" t="str">
            <v>na</v>
          </cell>
          <cell r="FR29" t="str">
            <v>na</v>
          </cell>
          <cell r="FS29" t="str">
            <v>na</v>
          </cell>
          <cell r="FT29" t="str">
            <v>na</v>
          </cell>
          <cell r="FU29" t="str">
            <v>na</v>
          </cell>
          <cell r="FV29" t="str">
            <v>na</v>
          </cell>
          <cell r="FW29" t="str">
            <v>na</v>
          </cell>
          <cell r="FX29" t="str">
            <v>na</v>
          </cell>
          <cell r="FY29" t="str">
            <v>na</v>
          </cell>
          <cell r="FZ29" t="str">
            <v>na</v>
          </cell>
          <cell r="GA29" t="str">
            <v>na</v>
          </cell>
          <cell r="GB29" t="str">
            <v>na</v>
          </cell>
          <cell r="GC29" t="str">
            <v>na</v>
          </cell>
          <cell r="GD29" t="str">
            <v>na</v>
          </cell>
          <cell r="GE29" t="str">
            <v>na</v>
          </cell>
          <cell r="GF29" t="str">
            <v>na</v>
          </cell>
          <cell r="GG29" t="str">
            <v>na</v>
          </cell>
          <cell r="GH29" t="str">
            <v>na</v>
          </cell>
          <cell r="GI29" t="str">
            <v>na</v>
          </cell>
          <cell r="GJ29" t="str">
            <v>na</v>
          </cell>
          <cell r="GK29" t="str">
            <v>na</v>
          </cell>
          <cell r="GL29" t="str">
            <v>na</v>
          </cell>
          <cell r="GM29" t="str">
            <v>na</v>
          </cell>
          <cell r="GN29" t="str">
            <v>na</v>
          </cell>
          <cell r="GO29" t="str">
            <v>na</v>
          </cell>
          <cell r="GP29" t="str">
            <v>na</v>
          </cell>
          <cell r="GQ29" t="str">
            <v>na</v>
          </cell>
          <cell r="GR29" t="str">
            <v>na</v>
          </cell>
          <cell r="GS29" t="str">
            <v>na</v>
          </cell>
          <cell r="GT29" t="str">
            <v>na</v>
          </cell>
          <cell r="GU29" t="str">
            <v>na</v>
          </cell>
          <cell r="GV29" t="str">
            <v>na</v>
          </cell>
          <cell r="GW29" t="str">
            <v>na</v>
          </cell>
          <cell r="GX29" t="str">
            <v>na</v>
          </cell>
          <cell r="GY29" t="str">
            <v>na</v>
          </cell>
          <cell r="GZ29" t="str">
            <v>na</v>
          </cell>
          <cell r="HA29" t="str">
            <v>na</v>
          </cell>
          <cell r="HB29" t="str">
            <v>na</v>
          </cell>
          <cell r="HC29" t="str">
            <v>na</v>
          </cell>
          <cell r="HD29" t="str">
            <v>na</v>
          </cell>
        </row>
        <row r="30">
          <cell r="A30">
            <v>30</v>
          </cell>
          <cell r="B30" t="str">
            <v>Reported Pre-Tax Income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 t="str">
            <v>na</v>
          </cell>
          <cell r="M30" t="str">
            <v>na</v>
          </cell>
          <cell r="N30" t="str">
            <v>na</v>
          </cell>
          <cell r="O30" t="str">
            <v>na</v>
          </cell>
          <cell r="P30" t="str">
            <v>na</v>
          </cell>
          <cell r="Q30" t="str">
            <v>na</v>
          </cell>
          <cell r="R30" t="str">
            <v>na</v>
          </cell>
          <cell r="S30" t="str">
            <v>na</v>
          </cell>
          <cell r="T30" t="str">
            <v>na</v>
          </cell>
          <cell r="U30" t="str">
            <v>na</v>
          </cell>
          <cell r="V30" t="str">
            <v>na</v>
          </cell>
          <cell r="W30" t="str">
            <v>na</v>
          </cell>
          <cell r="X30" t="str">
            <v>na</v>
          </cell>
          <cell r="Y30" t="str">
            <v>na</v>
          </cell>
          <cell r="Z30" t="str">
            <v>na</v>
          </cell>
          <cell r="AA30" t="str">
            <v>na</v>
          </cell>
          <cell r="AB30" t="str">
            <v>na</v>
          </cell>
          <cell r="AC30" t="str">
            <v>na</v>
          </cell>
          <cell r="AD30" t="str">
            <v>na</v>
          </cell>
          <cell r="AE30" t="str">
            <v>na</v>
          </cell>
          <cell r="AF30" t="str">
            <v>na</v>
          </cell>
          <cell r="AG30" t="str">
            <v>na</v>
          </cell>
          <cell r="AH30" t="str">
            <v>na</v>
          </cell>
          <cell r="AI30" t="str">
            <v>na</v>
          </cell>
          <cell r="AJ30" t="str">
            <v>na</v>
          </cell>
          <cell r="AK30" t="str">
            <v>na</v>
          </cell>
          <cell r="AL30" t="str">
            <v>na</v>
          </cell>
          <cell r="AM30" t="str">
            <v>na</v>
          </cell>
          <cell r="AN30" t="str">
            <v>na</v>
          </cell>
          <cell r="AO30" t="str">
            <v>na</v>
          </cell>
          <cell r="AP30" t="str">
            <v>na</v>
          </cell>
          <cell r="AQ30" t="str">
            <v>na</v>
          </cell>
          <cell r="AR30" t="str">
            <v>na</v>
          </cell>
          <cell r="AS30" t="str">
            <v>na</v>
          </cell>
          <cell r="AT30" t="str">
            <v>na</v>
          </cell>
          <cell r="AU30" t="str">
            <v>na</v>
          </cell>
          <cell r="AV30" t="str">
            <v>na</v>
          </cell>
          <cell r="AW30" t="str">
            <v>na</v>
          </cell>
          <cell r="AX30" t="str">
            <v>na</v>
          </cell>
          <cell r="AY30" t="str">
            <v>na</v>
          </cell>
          <cell r="AZ30" t="str">
            <v>na</v>
          </cell>
          <cell r="BA30" t="str">
            <v>na</v>
          </cell>
          <cell r="BB30" t="str">
            <v>na</v>
          </cell>
          <cell r="BC30" t="str">
            <v>na</v>
          </cell>
          <cell r="BD30" t="str">
            <v>na</v>
          </cell>
          <cell r="BE30" t="str">
            <v>na</v>
          </cell>
          <cell r="BF30" t="str">
            <v>na</v>
          </cell>
          <cell r="BG30" t="str">
            <v>na</v>
          </cell>
          <cell r="BH30" t="str">
            <v>na</v>
          </cell>
          <cell r="BI30" t="str">
            <v>na</v>
          </cell>
          <cell r="BJ30" t="str">
            <v>na</v>
          </cell>
          <cell r="BK30" t="str">
            <v>na</v>
          </cell>
          <cell r="BL30" t="str">
            <v>na</v>
          </cell>
          <cell r="BM30" t="str">
            <v>na</v>
          </cell>
          <cell r="BN30" t="str">
            <v>na</v>
          </cell>
          <cell r="BO30" t="str">
            <v>na</v>
          </cell>
          <cell r="BP30" t="str">
            <v>na</v>
          </cell>
          <cell r="BQ30" t="str">
            <v>na</v>
          </cell>
          <cell r="BR30" t="str">
            <v>na</v>
          </cell>
          <cell r="BS30" t="str">
            <v>na</v>
          </cell>
          <cell r="BT30" t="str">
            <v>na</v>
          </cell>
          <cell r="BU30" t="str">
            <v>na</v>
          </cell>
          <cell r="BV30" t="str">
            <v>na</v>
          </cell>
          <cell r="BW30" t="str">
            <v>na</v>
          </cell>
          <cell r="BX30" t="str">
            <v>na</v>
          </cell>
          <cell r="BY30" t="str">
            <v>na</v>
          </cell>
          <cell r="BZ30" t="str">
            <v>na</v>
          </cell>
          <cell r="CA30" t="str">
            <v>na</v>
          </cell>
          <cell r="CB30" t="str">
            <v>na</v>
          </cell>
          <cell r="CC30" t="str">
            <v>na</v>
          </cell>
          <cell r="CD30" t="str">
            <v>na</v>
          </cell>
          <cell r="CE30" t="str">
            <v>na</v>
          </cell>
          <cell r="CF30" t="str">
            <v>na</v>
          </cell>
          <cell r="CG30" t="str">
            <v>na</v>
          </cell>
          <cell r="CH30" t="str">
            <v>na</v>
          </cell>
          <cell r="CI30" t="str">
            <v>na</v>
          </cell>
          <cell r="CJ30" t="str">
            <v>na</v>
          </cell>
          <cell r="CK30" t="str">
            <v>na</v>
          </cell>
          <cell r="CL30" t="str">
            <v>na</v>
          </cell>
          <cell r="CM30" t="str">
            <v>na</v>
          </cell>
          <cell r="CN30" t="str">
            <v>na</v>
          </cell>
          <cell r="CO30">
            <v>-168.012</v>
          </cell>
          <cell r="CP30">
            <v>-168.012</v>
          </cell>
          <cell r="CQ30">
            <v>-0.50700000000001033</v>
          </cell>
          <cell r="CR30">
            <v>-0.50700000000001033</v>
          </cell>
          <cell r="CS30">
            <v>2.4790000000000125</v>
          </cell>
          <cell r="CT30">
            <v>2.4790000000000125</v>
          </cell>
          <cell r="CU30">
            <v>-1.865174681370263E-14</v>
          </cell>
          <cell r="CV30">
            <v>-1.865174681370263E-14</v>
          </cell>
          <cell r="CW30">
            <v>-166.03999999999965</v>
          </cell>
          <cell r="CX30">
            <v>-166.04</v>
          </cell>
          <cell r="CY30">
            <v>26.216000000000037</v>
          </cell>
          <cell r="CZ30">
            <v>26.216000000000037</v>
          </cell>
          <cell r="DA30">
            <v>24.336000000000055</v>
          </cell>
          <cell r="DB30">
            <v>24.336000000000055</v>
          </cell>
          <cell r="DC30">
            <v>119.964</v>
          </cell>
          <cell r="DD30">
            <v>119.964</v>
          </cell>
          <cell r="DE30">
            <v>66.723999999999961</v>
          </cell>
          <cell r="DF30">
            <v>66.723999999999961</v>
          </cell>
          <cell r="DG30">
            <v>237.24000000000026</v>
          </cell>
          <cell r="DH30">
            <v>237.24</v>
          </cell>
          <cell r="DI30">
            <v>55.050999999999945</v>
          </cell>
          <cell r="DJ30">
            <v>47.142169919999986</v>
          </cell>
          <cell r="DK30">
            <v>61.437595899999963</v>
          </cell>
          <cell r="DL30">
            <v>62.43546785999996</v>
          </cell>
          <cell r="DM30">
            <v>70.618343199999941</v>
          </cell>
          <cell r="DN30">
            <v>79.267714000000012</v>
          </cell>
          <cell r="DO30">
            <v>128.66360264999992</v>
          </cell>
          <cell r="DP30">
            <v>129.01848335</v>
          </cell>
          <cell r="DQ30">
            <v>315.77054175000018</v>
          </cell>
          <cell r="DR30">
            <v>317.86383512999976</v>
          </cell>
          <cell r="DS30" t="str">
            <v>na</v>
          </cell>
          <cell r="DT30" t="str">
            <v>na</v>
          </cell>
          <cell r="DU30" t="str">
            <v>na</v>
          </cell>
          <cell r="DV30" t="str">
            <v>na</v>
          </cell>
          <cell r="DW30" t="str">
            <v>na</v>
          </cell>
          <cell r="DX30" t="str">
            <v>na</v>
          </cell>
          <cell r="DY30" t="str">
            <v>na</v>
          </cell>
          <cell r="DZ30" t="str">
            <v>na</v>
          </cell>
          <cell r="EA30">
            <v>469.47831401279996</v>
          </cell>
          <cell r="EB30">
            <v>466.55554732159999</v>
          </cell>
          <cell r="EC30" t="str">
            <v>na</v>
          </cell>
          <cell r="ED30" t="str">
            <v>na</v>
          </cell>
          <cell r="EE30" t="str">
            <v>na</v>
          </cell>
          <cell r="EF30" t="str">
            <v>na</v>
          </cell>
          <cell r="EG30" t="str">
            <v>na</v>
          </cell>
          <cell r="EH30" t="str">
            <v>na</v>
          </cell>
          <cell r="EI30" t="str">
            <v>na</v>
          </cell>
          <cell r="EJ30" t="str">
            <v>na</v>
          </cell>
          <cell r="EK30" t="str">
            <v>na</v>
          </cell>
          <cell r="EL30" t="str">
            <v>na</v>
          </cell>
          <cell r="EM30" t="str">
            <v>na</v>
          </cell>
          <cell r="EN30" t="str">
            <v>na</v>
          </cell>
          <cell r="EO30" t="str">
            <v>na</v>
          </cell>
          <cell r="EP30" t="str">
            <v>na</v>
          </cell>
          <cell r="EQ30" t="str">
            <v>na</v>
          </cell>
          <cell r="ER30" t="str">
            <v>na</v>
          </cell>
          <cell r="ES30" t="str">
            <v>na</v>
          </cell>
          <cell r="ET30" t="str">
            <v>na</v>
          </cell>
          <cell r="EU30" t="str">
            <v>na</v>
          </cell>
          <cell r="EV30" t="str">
            <v>na</v>
          </cell>
          <cell r="EW30" t="str">
            <v>na</v>
          </cell>
          <cell r="EX30" t="str">
            <v>na</v>
          </cell>
          <cell r="EY30" t="str">
            <v>na</v>
          </cell>
          <cell r="EZ30" t="str">
            <v>na</v>
          </cell>
          <cell r="FA30" t="str">
            <v>na</v>
          </cell>
          <cell r="FB30" t="str">
            <v>na</v>
          </cell>
          <cell r="FC30" t="str">
            <v>na</v>
          </cell>
          <cell r="FD30" t="str">
            <v>na</v>
          </cell>
          <cell r="FE30" t="str">
            <v>na</v>
          </cell>
          <cell r="FF30" t="str">
            <v>na</v>
          </cell>
          <cell r="FG30" t="str">
            <v>na</v>
          </cell>
          <cell r="FH30" t="str">
            <v>na</v>
          </cell>
          <cell r="FI30" t="str">
            <v>na</v>
          </cell>
          <cell r="FJ30" t="str">
            <v>na</v>
          </cell>
          <cell r="FK30" t="str">
            <v>na</v>
          </cell>
          <cell r="FL30" t="str">
            <v>na</v>
          </cell>
          <cell r="FM30" t="str">
            <v>na</v>
          </cell>
          <cell r="FN30" t="str">
            <v>na</v>
          </cell>
          <cell r="FO30" t="str">
            <v>na</v>
          </cell>
          <cell r="FP30" t="str">
            <v>na</v>
          </cell>
          <cell r="FQ30" t="str">
            <v>na</v>
          </cell>
          <cell r="FR30" t="str">
            <v>na</v>
          </cell>
          <cell r="FS30" t="str">
            <v>na</v>
          </cell>
          <cell r="FT30" t="str">
            <v>na</v>
          </cell>
          <cell r="FU30" t="str">
            <v>na</v>
          </cell>
          <cell r="FV30" t="str">
            <v>na</v>
          </cell>
          <cell r="FW30" t="str">
            <v>na</v>
          </cell>
          <cell r="FX30" t="str">
            <v>na</v>
          </cell>
          <cell r="FY30" t="str">
            <v>na</v>
          </cell>
          <cell r="FZ30" t="str">
            <v>na</v>
          </cell>
          <cell r="GA30" t="str">
            <v>na</v>
          </cell>
          <cell r="GB30" t="str">
            <v>na</v>
          </cell>
          <cell r="GC30" t="str">
            <v>na</v>
          </cell>
          <cell r="GD30" t="str">
            <v>na</v>
          </cell>
          <cell r="GE30" t="str">
            <v>na</v>
          </cell>
          <cell r="GF30" t="str">
            <v>na</v>
          </cell>
          <cell r="GG30" t="str">
            <v>na</v>
          </cell>
          <cell r="GH30" t="str">
            <v>na</v>
          </cell>
          <cell r="GI30" t="str">
            <v>na</v>
          </cell>
          <cell r="GJ30" t="str">
            <v>na</v>
          </cell>
          <cell r="GK30" t="str">
            <v>na</v>
          </cell>
          <cell r="GL30" t="str">
            <v>na</v>
          </cell>
          <cell r="GM30" t="str">
            <v>na</v>
          </cell>
          <cell r="GN30" t="str">
            <v>na</v>
          </cell>
          <cell r="GO30" t="str">
            <v>na</v>
          </cell>
          <cell r="GP30" t="str">
            <v>na</v>
          </cell>
          <cell r="GQ30" t="str">
            <v>na</v>
          </cell>
          <cell r="GR30" t="str">
            <v>na</v>
          </cell>
          <cell r="GS30" t="str">
            <v>na</v>
          </cell>
          <cell r="GT30" t="str">
            <v>na</v>
          </cell>
          <cell r="GU30" t="str">
            <v>na</v>
          </cell>
          <cell r="GV30" t="str">
            <v>na</v>
          </cell>
          <cell r="GW30" t="str">
            <v>na</v>
          </cell>
          <cell r="GX30" t="str">
            <v>na</v>
          </cell>
          <cell r="GY30" t="str">
            <v>na</v>
          </cell>
          <cell r="GZ30" t="str">
            <v>na</v>
          </cell>
          <cell r="HA30" t="str">
            <v>na</v>
          </cell>
          <cell r="HB30" t="str">
            <v>na</v>
          </cell>
          <cell r="HC30" t="str">
            <v>na</v>
          </cell>
          <cell r="HD30" t="str">
            <v>na</v>
          </cell>
        </row>
        <row r="31">
          <cell r="A31">
            <v>31</v>
          </cell>
          <cell r="B31" t="str">
            <v>Pre-Tax Income (excl Special Items)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 t="str">
            <v>na</v>
          </cell>
          <cell r="M31" t="str">
            <v>na</v>
          </cell>
          <cell r="N31" t="str">
            <v>na</v>
          </cell>
          <cell r="O31" t="str">
            <v>na</v>
          </cell>
          <cell r="P31" t="str">
            <v>na</v>
          </cell>
          <cell r="Q31" t="str">
            <v>na</v>
          </cell>
          <cell r="R31" t="str">
            <v>na</v>
          </cell>
          <cell r="S31" t="str">
            <v>na</v>
          </cell>
          <cell r="T31" t="str">
            <v>na</v>
          </cell>
          <cell r="U31" t="str">
            <v>na</v>
          </cell>
          <cell r="V31" t="str">
            <v>na</v>
          </cell>
          <cell r="W31" t="str">
            <v>na</v>
          </cell>
          <cell r="X31" t="str">
            <v>na</v>
          </cell>
          <cell r="Y31" t="str">
            <v>na</v>
          </cell>
          <cell r="Z31" t="str">
            <v>na</v>
          </cell>
          <cell r="AA31" t="str">
            <v>na</v>
          </cell>
          <cell r="AB31" t="str">
            <v>na</v>
          </cell>
          <cell r="AC31" t="str">
            <v>na</v>
          </cell>
          <cell r="AD31" t="str">
            <v>na</v>
          </cell>
          <cell r="AE31" t="str">
            <v>na</v>
          </cell>
          <cell r="AF31" t="str">
            <v>na</v>
          </cell>
          <cell r="AG31" t="str">
            <v>na</v>
          </cell>
          <cell r="AH31" t="str">
            <v>na</v>
          </cell>
          <cell r="AI31" t="str">
            <v>na</v>
          </cell>
          <cell r="AJ31" t="str">
            <v>na</v>
          </cell>
          <cell r="AK31" t="str">
            <v>na</v>
          </cell>
          <cell r="AL31" t="str">
            <v>na</v>
          </cell>
          <cell r="AM31" t="str">
            <v>na</v>
          </cell>
          <cell r="AN31" t="str">
            <v>na</v>
          </cell>
          <cell r="AO31" t="str">
            <v>na</v>
          </cell>
          <cell r="AP31" t="str">
            <v>na</v>
          </cell>
          <cell r="AQ31" t="str">
            <v>na</v>
          </cell>
          <cell r="AR31" t="str">
            <v>na</v>
          </cell>
          <cell r="AS31" t="str">
            <v>na</v>
          </cell>
          <cell r="AT31" t="str">
            <v>na</v>
          </cell>
          <cell r="AU31" t="str">
            <v>na</v>
          </cell>
          <cell r="AV31" t="str">
            <v>na</v>
          </cell>
          <cell r="AW31" t="str">
            <v>na</v>
          </cell>
          <cell r="AX31" t="str">
            <v>na</v>
          </cell>
          <cell r="AY31" t="str">
            <v>na</v>
          </cell>
          <cell r="AZ31" t="str">
            <v>na</v>
          </cell>
          <cell r="BA31" t="str">
            <v>na</v>
          </cell>
          <cell r="BB31" t="str">
            <v>na</v>
          </cell>
          <cell r="BC31" t="str">
            <v>na</v>
          </cell>
          <cell r="BD31" t="str">
            <v>na</v>
          </cell>
          <cell r="BE31" t="str">
            <v>na</v>
          </cell>
          <cell r="BF31" t="str">
            <v>na</v>
          </cell>
          <cell r="BG31" t="str">
            <v>na</v>
          </cell>
          <cell r="BH31" t="str">
            <v>na</v>
          </cell>
          <cell r="BI31" t="str">
            <v>na</v>
          </cell>
          <cell r="BJ31" t="str">
            <v>na</v>
          </cell>
          <cell r="BK31" t="str">
            <v>na</v>
          </cell>
          <cell r="BL31" t="str">
            <v>na</v>
          </cell>
          <cell r="BM31" t="str">
            <v>na</v>
          </cell>
          <cell r="BN31" t="str">
            <v>na</v>
          </cell>
          <cell r="BO31" t="str">
            <v>na</v>
          </cell>
          <cell r="BP31" t="str">
            <v>na</v>
          </cell>
          <cell r="BQ31" t="str">
            <v>na</v>
          </cell>
          <cell r="BR31" t="str">
            <v>na</v>
          </cell>
          <cell r="BS31" t="str">
            <v>na</v>
          </cell>
          <cell r="BT31" t="str">
            <v>na</v>
          </cell>
          <cell r="BU31" t="str">
            <v>na</v>
          </cell>
          <cell r="BV31" t="str">
            <v>na</v>
          </cell>
          <cell r="BW31" t="str">
            <v>na</v>
          </cell>
          <cell r="BX31" t="str">
            <v>na</v>
          </cell>
          <cell r="BY31" t="str">
            <v>na</v>
          </cell>
          <cell r="BZ31" t="str">
            <v>na</v>
          </cell>
          <cell r="CA31" t="str">
            <v>na</v>
          </cell>
          <cell r="CB31" t="str">
            <v>na</v>
          </cell>
          <cell r="CC31" t="str">
            <v>na</v>
          </cell>
          <cell r="CD31" t="str">
            <v>na</v>
          </cell>
          <cell r="CE31" t="str">
            <v>na</v>
          </cell>
          <cell r="CF31" t="str">
            <v>na</v>
          </cell>
          <cell r="CG31" t="str">
            <v>na</v>
          </cell>
          <cell r="CH31" t="str">
            <v>na</v>
          </cell>
          <cell r="CI31" t="str">
            <v>na</v>
          </cell>
          <cell r="CJ31" t="str">
            <v>na</v>
          </cell>
          <cell r="CK31" t="str">
            <v>na</v>
          </cell>
          <cell r="CL31" t="str">
            <v>na</v>
          </cell>
          <cell r="CM31" t="str">
            <v>na</v>
          </cell>
          <cell r="CN31" t="str">
            <v>na</v>
          </cell>
          <cell r="CO31">
            <v>12.752000000000002</v>
          </cell>
          <cell r="CP31">
            <v>12.752000000000002</v>
          </cell>
          <cell r="CQ31">
            <v>2.5819999999999883</v>
          </cell>
          <cell r="CR31">
            <v>2.5819999999999883</v>
          </cell>
          <cell r="CS31">
            <v>3.7650000000000139</v>
          </cell>
          <cell r="CT31">
            <v>3.7650000000000139</v>
          </cell>
          <cell r="CU31">
            <v>13.019999999999992</v>
          </cell>
          <cell r="CV31">
            <v>13.02</v>
          </cell>
          <cell r="CW31">
            <v>32.119000000000341</v>
          </cell>
          <cell r="CX31">
            <v>32.119000000000341</v>
          </cell>
          <cell r="CY31">
            <v>21.116000000000042</v>
          </cell>
          <cell r="CZ31">
            <v>21.116000000000042</v>
          </cell>
          <cell r="DA31">
            <v>24.336000000000055</v>
          </cell>
          <cell r="DB31">
            <v>24.336000000000055</v>
          </cell>
          <cell r="DC31">
            <v>35.76400000000001</v>
          </cell>
          <cell r="DD31">
            <v>35.76400000000001</v>
          </cell>
          <cell r="DE31">
            <v>63.186999999999955</v>
          </cell>
          <cell r="DF31">
            <v>63.186999999999955</v>
          </cell>
          <cell r="DG31">
            <v>144.40300000000028</v>
          </cell>
          <cell r="DH31">
            <v>144.40300000000028</v>
          </cell>
          <cell r="DI31">
            <v>55.050999999999945</v>
          </cell>
          <cell r="DJ31">
            <v>47.142169919999986</v>
          </cell>
          <cell r="DK31">
            <v>61.437595899999963</v>
          </cell>
          <cell r="DL31">
            <v>62.43546785999996</v>
          </cell>
          <cell r="DM31">
            <v>70.618343199999941</v>
          </cell>
          <cell r="DN31">
            <v>79.267714000000012</v>
          </cell>
          <cell r="DO31">
            <v>128.66360264999992</v>
          </cell>
          <cell r="DP31">
            <v>129.01848335</v>
          </cell>
          <cell r="DQ31">
            <v>315.77054175000018</v>
          </cell>
          <cell r="DR31">
            <v>317.86383512999976</v>
          </cell>
          <cell r="DS31" t="str">
            <v>na</v>
          </cell>
          <cell r="DT31" t="str">
            <v>na</v>
          </cell>
          <cell r="DU31" t="str">
            <v>na</v>
          </cell>
          <cell r="DV31" t="str">
            <v>na</v>
          </cell>
          <cell r="DW31" t="str">
            <v>na</v>
          </cell>
          <cell r="DX31" t="str">
            <v>na</v>
          </cell>
          <cell r="DY31" t="str">
            <v>na</v>
          </cell>
          <cell r="DZ31" t="str">
            <v>na</v>
          </cell>
          <cell r="EA31">
            <v>469.47831401279996</v>
          </cell>
          <cell r="EB31">
            <v>466.55554732159999</v>
          </cell>
          <cell r="EC31" t="str">
            <v>na</v>
          </cell>
          <cell r="ED31" t="str">
            <v>na</v>
          </cell>
          <cell r="EE31" t="str">
            <v>na</v>
          </cell>
          <cell r="EF31" t="str">
            <v>na</v>
          </cell>
          <cell r="EG31" t="str">
            <v>na</v>
          </cell>
          <cell r="EH31" t="str">
            <v>na</v>
          </cell>
          <cell r="EI31" t="str">
            <v>na</v>
          </cell>
          <cell r="EJ31" t="str">
            <v>na</v>
          </cell>
          <cell r="EK31" t="str">
            <v>na</v>
          </cell>
          <cell r="EL31" t="str">
            <v>na</v>
          </cell>
          <cell r="EM31" t="str">
            <v>na</v>
          </cell>
          <cell r="EN31" t="str">
            <v>na</v>
          </cell>
          <cell r="EO31" t="str">
            <v>na</v>
          </cell>
          <cell r="EP31" t="str">
            <v>na</v>
          </cell>
          <cell r="EQ31" t="str">
            <v>na</v>
          </cell>
          <cell r="ER31" t="str">
            <v>na</v>
          </cell>
          <cell r="ES31" t="str">
            <v>na</v>
          </cell>
          <cell r="ET31" t="str">
            <v>na</v>
          </cell>
          <cell r="EU31" t="str">
            <v>na</v>
          </cell>
          <cell r="EV31" t="str">
            <v>na</v>
          </cell>
          <cell r="EW31" t="str">
            <v>na</v>
          </cell>
          <cell r="EX31" t="str">
            <v>na</v>
          </cell>
          <cell r="EY31" t="str">
            <v>na</v>
          </cell>
          <cell r="EZ31" t="str">
            <v>na</v>
          </cell>
          <cell r="FA31" t="str">
            <v>na</v>
          </cell>
          <cell r="FB31" t="str">
            <v>na</v>
          </cell>
          <cell r="FC31" t="str">
            <v>na</v>
          </cell>
          <cell r="FD31" t="str">
            <v>na</v>
          </cell>
          <cell r="FE31" t="str">
            <v>na</v>
          </cell>
          <cell r="FF31" t="str">
            <v>na</v>
          </cell>
          <cell r="FG31" t="str">
            <v>na</v>
          </cell>
          <cell r="FH31" t="str">
            <v>na</v>
          </cell>
          <cell r="FI31" t="str">
            <v>na</v>
          </cell>
          <cell r="FJ31" t="str">
            <v>na</v>
          </cell>
          <cell r="FK31" t="str">
            <v>na</v>
          </cell>
          <cell r="FL31" t="str">
            <v>na</v>
          </cell>
          <cell r="FM31" t="str">
            <v>na</v>
          </cell>
          <cell r="FN31" t="str">
            <v>na</v>
          </cell>
          <cell r="FO31" t="str">
            <v>na</v>
          </cell>
          <cell r="FP31" t="str">
            <v>na</v>
          </cell>
          <cell r="FQ31" t="str">
            <v>na</v>
          </cell>
          <cell r="FR31" t="str">
            <v>na</v>
          </cell>
          <cell r="FS31" t="str">
            <v>na</v>
          </cell>
          <cell r="FT31" t="str">
            <v>na</v>
          </cell>
          <cell r="FU31" t="str">
            <v>na</v>
          </cell>
          <cell r="FV31" t="str">
            <v>na</v>
          </cell>
          <cell r="FW31" t="str">
            <v>na</v>
          </cell>
          <cell r="FX31" t="str">
            <v>na</v>
          </cell>
          <cell r="FY31" t="str">
            <v>na</v>
          </cell>
          <cell r="FZ31" t="str">
            <v>na</v>
          </cell>
          <cell r="GA31" t="str">
            <v>na</v>
          </cell>
          <cell r="GB31" t="str">
            <v>na</v>
          </cell>
          <cell r="GC31" t="str">
            <v>na</v>
          </cell>
          <cell r="GD31" t="str">
            <v>na</v>
          </cell>
          <cell r="GE31" t="str">
            <v>na</v>
          </cell>
          <cell r="GF31" t="str">
            <v>na</v>
          </cell>
          <cell r="GG31" t="str">
            <v>na</v>
          </cell>
          <cell r="GH31" t="str">
            <v>na</v>
          </cell>
          <cell r="GI31" t="str">
            <v>na</v>
          </cell>
          <cell r="GJ31" t="str">
            <v>na</v>
          </cell>
          <cell r="GK31" t="str">
            <v>na</v>
          </cell>
          <cell r="GL31" t="str">
            <v>na</v>
          </cell>
          <cell r="GM31" t="str">
            <v>na</v>
          </cell>
          <cell r="GN31" t="str">
            <v>na</v>
          </cell>
          <cell r="GO31" t="str">
            <v>na</v>
          </cell>
          <cell r="GP31" t="str">
            <v>na</v>
          </cell>
          <cell r="GQ31" t="str">
            <v>na</v>
          </cell>
          <cell r="GR31" t="str">
            <v>na</v>
          </cell>
          <cell r="GS31" t="str">
            <v>na</v>
          </cell>
          <cell r="GT31" t="str">
            <v>na</v>
          </cell>
          <cell r="GU31" t="str">
            <v>na</v>
          </cell>
          <cell r="GV31" t="str">
            <v>na</v>
          </cell>
          <cell r="GW31" t="str">
            <v>na</v>
          </cell>
          <cell r="GX31" t="str">
            <v>na</v>
          </cell>
          <cell r="GY31" t="str">
            <v>na</v>
          </cell>
          <cell r="GZ31" t="str">
            <v>na</v>
          </cell>
          <cell r="HA31" t="str">
            <v>na</v>
          </cell>
          <cell r="HB31" t="str">
            <v>na</v>
          </cell>
          <cell r="HC31" t="str">
            <v>na</v>
          </cell>
          <cell r="HD31" t="str">
            <v>na</v>
          </cell>
        </row>
        <row r="32">
          <cell r="A32">
            <v>32</v>
          </cell>
          <cell r="B32" t="str">
            <v>Provision For Income Taxes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 t="str">
            <v>na</v>
          </cell>
          <cell r="M32" t="str">
            <v>na</v>
          </cell>
          <cell r="N32" t="str">
            <v>na</v>
          </cell>
          <cell r="O32" t="str">
            <v>na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  <cell r="T32" t="str">
            <v>na</v>
          </cell>
          <cell r="U32" t="str">
            <v>na</v>
          </cell>
          <cell r="V32" t="str">
            <v>na</v>
          </cell>
          <cell r="W32" t="str">
            <v>na</v>
          </cell>
          <cell r="X32" t="str">
            <v>na</v>
          </cell>
          <cell r="Y32" t="str">
            <v>na</v>
          </cell>
          <cell r="Z32" t="str">
            <v>na</v>
          </cell>
          <cell r="AA32" t="str">
            <v>na</v>
          </cell>
          <cell r="AB32" t="str">
            <v>na</v>
          </cell>
          <cell r="AC32" t="str">
            <v>na</v>
          </cell>
          <cell r="AD32" t="str">
            <v>na</v>
          </cell>
          <cell r="AE32" t="str">
            <v>na</v>
          </cell>
          <cell r="AF32" t="str">
            <v>na</v>
          </cell>
          <cell r="AG32" t="str">
            <v>na</v>
          </cell>
          <cell r="AH32" t="str">
            <v>na</v>
          </cell>
          <cell r="AI32" t="str">
            <v>na</v>
          </cell>
          <cell r="AJ32" t="str">
            <v>na</v>
          </cell>
          <cell r="AK32" t="str">
            <v>na</v>
          </cell>
          <cell r="AL32" t="str">
            <v>na</v>
          </cell>
          <cell r="AM32" t="str">
            <v>na</v>
          </cell>
          <cell r="AN32" t="str">
            <v>na</v>
          </cell>
          <cell r="AO32" t="str">
            <v>na</v>
          </cell>
          <cell r="AP32" t="str">
            <v>na</v>
          </cell>
          <cell r="AQ32" t="str">
            <v>na</v>
          </cell>
          <cell r="AR32" t="str">
            <v>na</v>
          </cell>
          <cell r="AS32" t="str">
            <v>na</v>
          </cell>
          <cell r="AT32" t="str">
            <v>na</v>
          </cell>
          <cell r="AU32" t="str">
            <v>na</v>
          </cell>
          <cell r="AV32" t="str">
            <v>na</v>
          </cell>
          <cell r="AW32" t="str">
            <v>na</v>
          </cell>
          <cell r="AX32" t="str">
            <v>na</v>
          </cell>
          <cell r="AY32" t="str">
            <v>na</v>
          </cell>
          <cell r="AZ32" t="str">
            <v>na</v>
          </cell>
          <cell r="BA32" t="str">
            <v>na</v>
          </cell>
          <cell r="BB32" t="str">
            <v>na</v>
          </cell>
          <cell r="BC32" t="str">
            <v>na</v>
          </cell>
          <cell r="BD32" t="str">
            <v>na</v>
          </cell>
          <cell r="BE32" t="str">
            <v>na</v>
          </cell>
          <cell r="BF32" t="str">
            <v>na</v>
          </cell>
          <cell r="BG32" t="str">
            <v>na</v>
          </cell>
          <cell r="BH32" t="str">
            <v>na</v>
          </cell>
          <cell r="BI32" t="str">
            <v>na</v>
          </cell>
          <cell r="BJ32" t="str">
            <v>na</v>
          </cell>
          <cell r="BK32" t="str">
            <v>na</v>
          </cell>
          <cell r="BL32" t="str">
            <v>na</v>
          </cell>
          <cell r="BM32" t="str">
            <v>na</v>
          </cell>
          <cell r="BN32" t="str">
            <v>na</v>
          </cell>
          <cell r="BO32" t="str">
            <v>na</v>
          </cell>
          <cell r="BP32" t="str">
            <v>na</v>
          </cell>
          <cell r="BQ32" t="str">
            <v>na</v>
          </cell>
          <cell r="BR32" t="str">
            <v>na</v>
          </cell>
          <cell r="BS32" t="str">
            <v>na</v>
          </cell>
          <cell r="BT32" t="str">
            <v>na</v>
          </cell>
          <cell r="BU32" t="str">
            <v>na</v>
          </cell>
          <cell r="BV32" t="str">
            <v>na</v>
          </cell>
          <cell r="BW32" t="str">
            <v>na</v>
          </cell>
          <cell r="BX32" t="str">
            <v>na</v>
          </cell>
          <cell r="BY32" t="str">
            <v>na</v>
          </cell>
          <cell r="BZ32" t="str">
            <v>na</v>
          </cell>
          <cell r="CA32" t="str">
            <v>na</v>
          </cell>
          <cell r="CB32" t="str">
            <v>na</v>
          </cell>
          <cell r="CC32" t="str">
            <v>na</v>
          </cell>
          <cell r="CD32" t="str">
            <v>na</v>
          </cell>
          <cell r="CE32" t="str">
            <v>na</v>
          </cell>
          <cell r="CF32" t="str">
            <v>na</v>
          </cell>
          <cell r="CG32" t="str">
            <v>na</v>
          </cell>
          <cell r="CH32" t="str">
            <v>na</v>
          </cell>
          <cell r="CI32" t="str">
            <v>na</v>
          </cell>
          <cell r="CJ32" t="str">
            <v>na</v>
          </cell>
          <cell r="CK32" t="str">
            <v>na</v>
          </cell>
          <cell r="CL32" t="str">
            <v>na</v>
          </cell>
          <cell r="CM32" t="str">
            <v>na</v>
          </cell>
          <cell r="CN32" t="str">
            <v>na</v>
          </cell>
          <cell r="CO32">
            <v>3.2040000000000002</v>
          </cell>
          <cell r="CP32">
            <v>3.2040000000000002</v>
          </cell>
          <cell r="CQ32">
            <v>3.5000000000000003E-2</v>
          </cell>
          <cell r="CR32">
            <v>3.5000000000000003E-2</v>
          </cell>
          <cell r="CS32">
            <v>2.9279999999999999</v>
          </cell>
          <cell r="CT32">
            <v>2.9279999999999999</v>
          </cell>
          <cell r="CU32">
            <v>5.2009999999999996</v>
          </cell>
          <cell r="CV32">
            <v>5.2009999999999996</v>
          </cell>
          <cell r="CW32">
            <v>11.367999999999999</v>
          </cell>
          <cell r="CX32">
            <v>11.367999999999999</v>
          </cell>
          <cell r="CY32">
            <v>9.4309999999999992</v>
          </cell>
          <cell r="CZ32">
            <v>9.4309999999999992</v>
          </cell>
          <cell r="DA32">
            <v>8.3879999999999999</v>
          </cell>
          <cell r="DB32">
            <v>8.3879999999999999</v>
          </cell>
          <cell r="DC32">
            <v>51.209000000000003</v>
          </cell>
          <cell r="DD32">
            <v>51.209000000000003</v>
          </cell>
          <cell r="DE32">
            <v>22.488</v>
          </cell>
          <cell r="DF32">
            <v>22.488</v>
          </cell>
          <cell r="DG32">
            <v>91.516000000000005</v>
          </cell>
          <cell r="DH32">
            <v>91.516000000000005</v>
          </cell>
          <cell r="DI32">
            <v>18.992999999999999</v>
          </cell>
          <cell r="DJ32">
            <v>16.264048622399994</v>
          </cell>
          <cell r="DK32">
            <v>21.195970585499985</v>
          </cell>
          <cell r="DL32">
            <v>21.540236411699986</v>
          </cell>
          <cell r="DM32">
            <v>24.363328403999979</v>
          </cell>
          <cell r="DN32">
            <v>27.347361330000002</v>
          </cell>
          <cell r="DO32">
            <v>44.388942914249967</v>
          </cell>
          <cell r="DP32">
            <v>44.511376755749993</v>
          </cell>
          <cell r="DQ32">
            <v>108.94124190374994</v>
          </cell>
          <cell r="DR32">
            <v>109.66302311984997</v>
          </cell>
          <cell r="DS32" t="str">
            <v>na</v>
          </cell>
          <cell r="DT32" t="str">
            <v>na</v>
          </cell>
          <cell r="DU32" t="str">
            <v>na</v>
          </cell>
          <cell r="DV32" t="str">
            <v>na</v>
          </cell>
          <cell r="DW32" t="str">
            <v>na</v>
          </cell>
          <cell r="DX32" t="str">
            <v>na</v>
          </cell>
          <cell r="DY32" t="str">
            <v>na</v>
          </cell>
          <cell r="DZ32" t="str">
            <v>na</v>
          </cell>
          <cell r="EA32">
            <v>161.97001833441598</v>
          </cell>
          <cell r="EB32">
            <v>160.96166382595197</v>
          </cell>
          <cell r="EC32" t="str">
            <v>na</v>
          </cell>
          <cell r="ED32" t="str">
            <v>na</v>
          </cell>
          <cell r="EE32" t="str">
            <v>na</v>
          </cell>
          <cell r="EF32" t="str">
            <v>na</v>
          </cell>
          <cell r="EG32" t="str">
            <v>na</v>
          </cell>
          <cell r="EH32" t="str">
            <v>na</v>
          </cell>
          <cell r="EI32" t="str">
            <v>na</v>
          </cell>
          <cell r="EJ32" t="str">
            <v>na</v>
          </cell>
          <cell r="EK32" t="str">
            <v>na</v>
          </cell>
          <cell r="EL32" t="str">
            <v>na</v>
          </cell>
          <cell r="EM32" t="str">
            <v>na</v>
          </cell>
          <cell r="EN32" t="str">
            <v>na</v>
          </cell>
          <cell r="EO32" t="str">
            <v>na</v>
          </cell>
          <cell r="EP32" t="str">
            <v>na</v>
          </cell>
          <cell r="EQ32" t="str">
            <v>na</v>
          </cell>
          <cell r="ER32" t="str">
            <v>na</v>
          </cell>
          <cell r="ES32" t="str">
            <v>na</v>
          </cell>
          <cell r="ET32" t="str">
            <v>na</v>
          </cell>
          <cell r="EU32" t="str">
            <v>na</v>
          </cell>
          <cell r="EV32" t="str">
            <v>na</v>
          </cell>
          <cell r="EW32" t="str">
            <v>na</v>
          </cell>
          <cell r="EX32" t="str">
            <v>na</v>
          </cell>
          <cell r="EY32" t="str">
            <v>na</v>
          </cell>
          <cell r="EZ32" t="str">
            <v>na</v>
          </cell>
          <cell r="FA32" t="str">
            <v>na</v>
          </cell>
          <cell r="FB32" t="str">
            <v>na</v>
          </cell>
          <cell r="FC32" t="str">
            <v>na</v>
          </cell>
          <cell r="FD32" t="str">
            <v>na</v>
          </cell>
          <cell r="FE32" t="str">
            <v>na</v>
          </cell>
          <cell r="FF32" t="str">
            <v>na</v>
          </cell>
          <cell r="FG32" t="str">
            <v>na</v>
          </cell>
          <cell r="FH32" t="str">
            <v>na</v>
          </cell>
          <cell r="FI32" t="str">
            <v>na</v>
          </cell>
          <cell r="FJ32" t="str">
            <v>na</v>
          </cell>
          <cell r="FK32" t="str">
            <v>na</v>
          </cell>
          <cell r="FL32" t="str">
            <v>na</v>
          </cell>
          <cell r="FM32" t="str">
            <v>na</v>
          </cell>
          <cell r="FN32" t="str">
            <v>na</v>
          </cell>
          <cell r="FO32" t="str">
            <v>na</v>
          </cell>
          <cell r="FP32" t="str">
            <v>na</v>
          </cell>
          <cell r="FQ32" t="str">
            <v>na</v>
          </cell>
          <cell r="FR32" t="str">
            <v>na</v>
          </cell>
          <cell r="FS32" t="str">
            <v>na</v>
          </cell>
          <cell r="FT32" t="str">
            <v>na</v>
          </cell>
          <cell r="FU32" t="str">
            <v>na</v>
          </cell>
          <cell r="FV32" t="str">
            <v>na</v>
          </cell>
          <cell r="FW32" t="str">
            <v>na</v>
          </cell>
          <cell r="FX32" t="str">
            <v>na</v>
          </cell>
          <cell r="FY32" t="str">
            <v>na</v>
          </cell>
          <cell r="FZ32" t="str">
            <v>na</v>
          </cell>
          <cell r="GA32" t="str">
            <v>na</v>
          </cell>
          <cell r="GB32" t="str">
            <v>na</v>
          </cell>
          <cell r="GC32" t="str">
            <v>na</v>
          </cell>
          <cell r="GD32" t="str">
            <v>na</v>
          </cell>
          <cell r="GE32" t="str">
            <v>na</v>
          </cell>
          <cell r="GF32" t="str">
            <v>na</v>
          </cell>
          <cell r="GG32" t="str">
            <v>na</v>
          </cell>
          <cell r="GH32" t="str">
            <v>na</v>
          </cell>
          <cell r="GI32" t="str">
            <v>na</v>
          </cell>
          <cell r="GJ32" t="str">
            <v>na</v>
          </cell>
          <cell r="GK32" t="str">
            <v>na</v>
          </cell>
          <cell r="GL32" t="str">
            <v>na</v>
          </cell>
          <cell r="GM32" t="str">
            <v>na</v>
          </cell>
          <cell r="GN32" t="str">
            <v>na</v>
          </cell>
          <cell r="GO32" t="str">
            <v>na</v>
          </cell>
          <cell r="GP32" t="str">
            <v>na</v>
          </cell>
          <cell r="GQ32" t="str">
            <v>na</v>
          </cell>
          <cell r="GR32" t="str">
            <v>na</v>
          </cell>
          <cell r="GS32" t="str">
            <v>na</v>
          </cell>
          <cell r="GT32" t="str">
            <v>na</v>
          </cell>
          <cell r="GU32" t="str">
            <v>na</v>
          </cell>
          <cell r="GV32" t="str">
            <v>na</v>
          </cell>
          <cell r="GW32" t="str">
            <v>na</v>
          </cell>
          <cell r="GX32" t="str">
            <v>na</v>
          </cell>
          <cell r="GY32" t="str">
            <v>na</v>
          </cell>
          <cell r="GZ32" t="str">
            <v>na</v>
          </cell>
          <cell r="HA32" t="str">
            <v>na</v>
          </cell>
          <cell r="HB32" t="str">
            <v>na</v>
          </cell>
          <cell r="HC32" t="str">
            <v>na</v>
          </cell>
          <cell r="HD32" t="str">
            <v>na</v>
          </cell>
        </row>
        <row r="33">
          <cell r="A33">
            <v>33</v>
          </cell>
          <cell r="B33" t="str">
            <v>Tax Rate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 t="str">
            <v>na</v>
          </cell>
          <cell r="M33" t="str">
            <v>na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  <cell r="T33" t="str">
            <v>na</v>
          </cell>
          <cell r="U33" t="str">
            <v>na</v>
          </cell>
          <cell r="V33" t="str">
            <v>na</v>
          </cell>
          <cell r="W33" t="str">
            <v>na</v>
          </cell>
          <cell r="X33" t="str">
            <v>na</v>
          </cell>
          <cell r="Y33" t="str">
            <v>na</v>
          </cell>
          <cell r="Z33" t="str">
            <v>na</v>
          </cell>
          <cell r="AA33" t="str">
            <v>na</v>
          </cell>
          <cell r="AB33" t="str">
            <v>na</v>
          </cell>
          <cell r="AC33" t="str">
            <v>na</v>
          </cell>
          <cell r="AD33" t="str">
            <v>na</v>
          </cell>
          <cell r="AE33" t="str">
            <v>na</v>
          </cell>
          <cell r="AF33" t="str">
            <v>na</v>
          </cell>
          <cell r="AG33" t="str">
            <v>na</v>
          </cell>
          <cell r="AH33" t="str">
            <v>na</v>
          </cell>
          <cell r="AI33" t="str">
            <v>na</v>
          </cell>
          <cell r="AJ33" t="str">
            <v>na</v>
          </cell>
          <cell r="AK33" t="str">
            <v>na</v>
          </cell>
          <cell r="AL33" t="str">
            <v>na</v>
          </cell>
          <cell r="AM33" t="str">
            <v>na</v>
          </cell>
          <cell r="AN33" t="str">
            <v>na</v>
          </cell>
          <cell r="AO33" t="str">
            <v>na</v>
          </cell>
          <cell r="AP33" t="str">
            <v>na</v>
          </cell>
          <cell r="AQ33" t="str">
            <v>na</v>
          </cell>
          <cell r="AR33" t="str">
            <v>na</v>
          </cell>
          <cell r="AS33" t="str">
            <v>na</v>
          </cell>
          <cell r="AT33" t="str">
            <v>na</v>
          </cell>
          <cell r="AU33" t="str">
            <v>na</v>
          </cell>
          <cell r="AV33" t="str">
            <v>na</v>
          </cell>
          <cell r="AW33" t="str">
            <v>na</v>
          </cell>
          <cell r="AX33" t="str">
            <v>na</v>
          </cell>
          <cell r="AY33" t="str">
            <v>na</v>
          </cell>
          <cell r="AZ33" t="str">
            <v>na</v>
          </cell>
          <cell r="BA33" t="str">
            <v>na</v>
          </cell>
          <cell r="BB33" t="str">
            <v>na</v>
          </cell>
          <cell r="BC33" t="str">
            <v>na</v>
          </cell>
          <cell r="BD33" t="str">
            <v>na</v>
          </cell>
          <cell r="BE33" t="str">
            <v>na</v>
          </cell>
          <cell r="BF33" t="str">
            <v>na</v>
          </cell>
          <cell r="BG33" t="str">
            <v>na</v>
          </cell>
          <cell r="BH33" t="str">
            <v>na</v>
          </cell>
          <cell r="BI33" t="str">
            <v>na</v>
          </cell>
          <cell r="BJ33" t="str">
            <v>na</v>
          </cell>
          <cell r="BK33" t="str">
            <v>na</v>
          </cell>
          <cell r="BL33" t="str">
            <v>na</v>
          </cell>
          <cell r="BM33" t="str">
            <v>na</v>
          </cell>
          <cell r="BN33" t="str">
            <v>na</v>
          </cell>
          <cell r="BO33" t="str">
            <v>na</v>
          </cell>
          <cell r="BP33" t="str">
            <v>na</v>
          </cell>
          <cell r="BQ33" t="str">
            <v>na</v>
          </cell>
          <cell r="BR33" t="str">
            <v>na</v>
          </cell>
          <cell r="BS33" t="str">
            <v>na</v>
          </cell>
          <cell r="BT33" t="str">
            <v>na</v>
          </cell>
          <cell r="BU33" t="str">
            <v>na</v>
          </cell>
          <cell r="BV33" t="str">
            <v>na</v>
          </cell>
          <cell r="BW33" t="str">
            <v>na</v>
          </cell>
          <cell r="BX33" t="str">
            <v>na</v>
          </cell>
          <cell r="BY33" t="str">
            <v>na</v>
          </cell>
          <cell r="BZ33" t="str">
            <v>na</v>
          </cell>
          <cell r="CA33" t="str">
            <v>na</v>
          </cell>
          <cell r="CB33" t="str">
            <v>na</v>
          </cell>
          <cell r="CC33" t="str">
            <v>na</v>
          </cell>
          <cell r="CD33" t="str">
            <v>na</v>
          </cell>
          <cell r="CE33" t="str">
            <v>na</v>
          </cell>
          <cell r="CF33" t="str">
            <v>na</v>
          </cell>
          <cell r="CG33" t="str">
            <v>na</v>
          </cell>
          <cell r="CH33" t="str">
            <v>na</v>
          </cell>
          <cell r="CI33" t="str">
            <v>na</v>
          </cell>
          <cell r="CJ33" t="str">
            <v>na</v>
          </cell>
          <cell r="CK33" t="str">
            <v>na</v>
          </cell>
          <cell r="CL33" t="str">
            <v>na</v>
          </cell>
          <cell r="CM33" t="str">
            <v>na</v>
          </cell>
          <cell r="CN33" t="str">
            <v>na</v>
          </cell>
          <cell r="CO33">
            <v>0.38</v>
          </cell>
          <cell r="CP33">
            <v>0.38</v>
          </cell>
          <cell r="CQ33">
            <v>1.3555383423702619E-2</v>
          </cell>
          <cell r="CR33">
            <v>1.3555383423702619E-2</v>
          </cell>
          <cell r="CS33">
            <v>0.88</v>
          </cell>
          <cell r="CT33">
            <v>0.88</v>
          </cell>
          <cell r="CU33">
            <v>0.15</v>
          </cell>
          <cell r="CV33">
            <v>0.15</v>
          </cell>
          <cell r="CW33">
            <v>0.35393380864908242</v>
          </cell>
          <cell r="CX33">
            <v>0.35393380864908242</v>
          </cell>
          <cell r="CY33">
            <v>0.44662814927069427</v>
          </cell>
          <cell r="CZ33">
            <v>0.44662814927069427</v>
          </cell>
          <cell r="DA33">
            <v>0.34467455621301696</v>
          </cell>
          <cell r="DB33">
            <v>0.34467455621301696</v>
          </cell>
          <cell r="DC33">
            <v>0.34499999999999997</v>
          </cell>
          <cell r="DD33">
            <v>0.34499999999999997</v>
          </cell>
          <cell r="DE33">
            <v>0.34499999999999997</v>
          </cell>
          <cell r="DF33">
            <v>0.34499999999999997</v>
          </cell>
          <cell r="DG33">
            <v>0.38</v>
          </cell>
          <cell r="DH33">
            <v>0.38</v>
          </cell>
          <cell r="DI33">
            <v>0.34499999999999997</v>
          </cell>
          <cell r="DJ33">
            <v>0.34499999999999997</v>
          </cell>
          <cell r="DK33">
            <v>0.34499999999999997</v>
          </cell>
          <cell r="DL33">
            <v>0.34499999999999997</v>
          </cell>
          <cell r="DM33">
            <v>0.34499999999999997</v>
          </cell>
          <cell r="DN33">
            <v>0.34499999999999997</v>
          </cell>
          <cell r="DO33">
            <v>0.34499999999999997</v>
          </cell>
          <cell r="DP33">
            <v>0.34499999999999997</v>
          </cell>
          <cell r="DQ33">
            <v>0.34499999999999997</v>
          </cell>
          <cell r="DR33">
            <v>0.34499999999999997</v>
          </cell>
          <cell r="DS33" t="str">
            <v>na</v>
          </cell>
          <cell r="DT33" t="str">
            <v>na</v>
          </cell>
          <cell r="DU33" t="str">
            <v>na</v>
          </cell>
          <cell r="DV33" t="str">
            <v>na</v>
          </cell>
          <cell r="DW33" t="str">
            <v>na</v>
          </cell>
          <cell r="DX33" t="str">
            <v>na</v>
          </cell>
          <cell r="DY33" t="str">
            <v>na</v>
          </cell>
          <cell r="DZ33" t="str">
            <v>na</v>
          </cell>
          <cell r="EA33">
            <v>0.34499999999999997</v>
          </cell>
          <cell r="EB33">
            <v>0.34499999999999997</v>
          </cell>
          <cell r="EC33" t="str">
            <v>na</v>
          </cell>
          <cell r="ED33" t="str">
            <v>na</v>
          </cell>
          <cell r="EE33" t="str">
            <v>na</v>
          </cell>
          <cell r="EF33" t="str">
            <v>na</v>
          </cell>
          <cell r="EG33" t="str">
            <v>na</v>
          </cell>
          <cell r="EH33" t="str">
            <v>na</v>
          </cell>
          <cell r="EI33" t="str">
            <v>na</v>
          </cell>
          <cell r="EJ33" t="str">
            <v>na</v>
          </cell>
          <cell r="EK33" t="str">
            <v>na</v>
          </cell>
          <cell r="EL33" t="str">
            <v>na</v>
          </cell>
          <cell r="EM33" t="str">
            <v>na</v>
          </cell>
          <cell r="EN33" t="str">
            <v>na</v>
          </cell>
          <cell r="EO33" t="str">
            <v>na</v>
          </cell>
          <cell r="EP33" t="str">
            <v>na</v>
          </cell>
          <cell r="EQ33" t="str">
            <v>na</v>
          </cell>
          <cell r="ER33" t="str">
            <v>na</v>
          </cell>
          <cell r="ES33" t="str">
            <v>na</v>
          </cell>
          <cell r="ET33" t="str">
            <v>na</v>
          </cell>
          <cell r="EU33" t="str">
            <v>na</v>
          </cell>
          <cell r="EV33" t="str">
            <v>na</v>
          </cell>
          <cell r="EW33" t="str">
            <v>na</v>
          </cell>
          <cell r="EX33" t="str">
            <v>na</v>
          </cell>
          <cell r="EY33" t="str">
            <v>na</v>
          </cell>
          <cell r="EZ33" t="str">
            <v>na</v>
          </cell>
          <cell r="FA33" t="str">
            <v>na</v>
          </cell>
          <cell r="FB33" t="str">
            <v>na</v>
          </cell>
          <cell r="FC33" t="str">
            <v>na</v>
          </cell>
          <cell r="FD33" t="str">
            <v>na</v>
          </cell>
          <cell r="FE33" t="str">
            <v>na</v>
          </cell>
          <cell r="FF33" t="str">
            <v>na</v>
          </cell>
          <cell r="FG33" t="str">
            <v>na</v>
          </cell>
          <cell r="FH33" t="str">
            <v>na</v>
          </cell>
          <cell r="FI33" t="str">
            <v>na</v>
          </cell>
          <cell r="FJ33" t="str">
            <v>na</v>
          </cell>
          <cell r="FK33" t="str">
            <v>na</v>
          </cell>
          <cell r="FL33" t="str">
            <v>na</v>
          </cell>
          <cell r="FM33" t="str">
            <v>na</v>
          </cell>
          <cell r="FN33" t="str">
            <v>na</v>
          </cell>
          <cell r="FO33" t="str">
            <v>na</v>
          </cell>
          <cell r="FP33" t="str">
            <v>na</v>
          </cell>
          <cell r="FQ33" t="str">
            <v>na</v>
          </cell>
          <cell r="FR33" t="str">
            <v>na</v>
          </cell>
          <cell r="FS33" t="str">
            <v>na</v>
          </cell>
          <cell r="FT33" t="str">
            <v>na</v>
          </cell>
          <cell r="FU33" t="str">
            <v>na</v>
          </cell>
          <cell r="FV33" t="str">
            <v>na</v>
          </cell>
          <cell r="FW33" t="str">
            <v>na</v>
          </cell>
          <cell r="FX33" t="str">
            <v>na</v>
          </cell>
          <cell r="FY33" t="str">
            <v>na</v>
          </cell>
          <cell r="FZ33" t="str">
            <v>na</v>
          </cell>
          <cell r="GA33" t="str">
            <v>na</v>
          </cell>
          <cell r="GB33" t="str">
            <v>na</v>
          </cell>
          <cell r="GC33" t="str">
            <v>na</v>
          </cell>
          <cell r="GD33" t="str">
            <v>na</v>
          </cell>
          <cell r="GE33" t="str">
            <v>na</v>
          </cell>
          <cell r="GF33" t="str">
            <v>na</v>
          </cell>
          <cell r="GG33" t="str">
            <v>na</v>
          </cell>
          <cell r="GH33" t="str">
            <v>na</v>
          </cell>
          <cell r="GI33" t="str">
            <v>na</v>
          </cell>
          <cell r="GJ33" t="str">
            <v>na</v>
          </cell>
          <cell r="GK33" t="str">
            <v>na</v>
          </cell>
          <cell r="GL33" t="str">
            <v>na</v>
          </cell>
          <cell r="GM33" t="str">
            <v>na</v>
          </cell>
          <cell r="GN33" t="str">
            <v>na</v>
          </cell>
          <cell r="GO33" t="str">
            <v>na</v>
          </cell>
          <cell r="GP33" t="str">
            <v>na</v>
          </cell>
          <cell r="GQ33" t="str">
            <v>na</v>
          </cell>
          <cell r="GR33" t="str">
            <v>na</v>
          </cell>
          <cell r="GS33" t="str">
            <v>na</v>
          </cell>
          <cell r="GT33" t="str">
            <v>na</v>
          </cell>
          <cell r="GU33" t="str">
            <v>na</v>
          </cell>
          <cell r="GV33" t="str">
            <v>na</v>
          </cell>
          <cell r="GW33" t="str">
            <v>na</v>
          </cell>
          <cell r="GX33" t="str">
            <v>na</v>
          </cell>
          <cell r="GY33" t="str">
            <v>na</v>
          </cell>
          <cell r="GZ33" t="str">
            <v>na</v>
          </cell>
          <cell r="HA33" t="str">
            <v>na</v>
          </cell>
          <cell r="HB33" t="str">
            <v>na</v>
          </cell>
          <cell r="HC33" t="str">
            <v>na</v>
          </cell>
          <cell r="HD33" t="str">
            <v>na</v>
          </cell>
        </row>
        <row r="34">
          <cell r="A34">
            <v>34</v>
          </cell>
          <cell r="B34" t="str">
            <v>Reported Net Income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 t="str">
            <v>na</v>
          </cell>
          <cell r="M34" t="str">
            <v>na</v>
          </cell>
          <cell r="N34" t="str">
            <v>na</v>
          </cell>
          <cell r="O34" t="str">
            <v>na</v>
          </cell>
          <cell r="P34" t="str">
            <v>na</v>
          </cell>
          <cell r="Q34" t="str">
            <v>na</v>
          </cell>
          <cell r="R34" t="str">
            <v>na</v>
          </cell>
          <cell r="S34" t="str">
            <v>na</v>
          </cell>
          <cell r="T34" t="str">
            <v>na</v>
          </cell>
          <cell r="U34" t="str">
            <v>na</v>
          </cell>
          <cell r="V34" t="str">
            <v>na</v>
          </cell>
          <cell r="W34" t="str">
            <v>na</v>
          </cell>
          <cell r="X34" t="str">
            <v>na</v>
          </cell>
          <cell r="Y34" t="str">
            <v>na</v>
          </cell>
          <cell r="Z34" t="str">
            <v>na</v>
          </cell>
          <cell r="AA34" t="str">
            <v>na</v>
          </cell>
          <cell r="AB34" t="str">
            <v>na</v>
          </cell>
          <cell r="AC34" t="str">
            <v>na</v>
          </cell>
          <cell r="AD34" t="str">
            <v>na</v>
          </cell>
          <cell r="AE34" t="str">
            <v>na</v>
          </cell>
          <cell r="AF34" t="str">
            <v>na</v>
          </cell>
          <cell r="AG34" t="str">
            <v>na</v>
          </cell>
          <cell r="AH34" t="str">
            <v>na</v>
          </cell>
          <cell r="AI34" t="str">
            <v>na</v>
          </cell>
          <cell r="AJ34" t="str">
            <v>na</v>
          </cell>
          <cell r="AK34" t="str">
            <v>na</v>
          </cell>
          <cell r="AL34" t="str">
            <v>na</v>
          </cell>
          <cell r="AM34" t="str">
            <v>na</v>
          </cell>
          <cell r="AN34" t="str">
            <v>na</v>
          </cell>
          <cell r="AO34" t="str">
            <v>na</v>
          </cell>
          <cell r="AP34" t="str">
            <v>na</v>
          </cell>
          <cell r="AQ34" t="str">
            <v>na</v>
          </cell>
          <cell r="AR34" t="str">
            <v>na</v>
          </cell>
          <cell r="AS34" t="str">
            <v>na</v>
          </cell>
          <cell r="AT34" t="str">
            <v>na</v>
          </cell>
          <cell r="AU34" t="str">
            <v>na</v>
          </cell>
          <cell r="AV34" t="str">
            <v>na</v>
          </cell>
          <cell r="AW34" t="str">
            <v>na</v>
          </cell>
          <cell r="AX34" t="str">
            <v>na</v>
          </cell>
          <cell r="AY34" t="str">
            <v>na</v>
          </cell>
          <cell r="AZ34" t="str">
            <v>na</v>
          </cell>
          <cell r="BA34" t="str">
            <v>na</v>
          </cell>
          <cell r="BB34" t="str">
            <v>na</v>
          </cell>
          <cell r="BC34" t="str">
            <v>na</v>
          </cell>
          <cell r="BD34" t="str">
            <v>na</v>
          </cell>
          <cell r="BE34" t="str">
            <v>na</v>
          </cell>
          <cell r="BF34" t="str">
            <v>na</v>
          </cell>
          <cell r="BG34" t="str">
            <v>na</v>
          </cell>
          <cell r="BH34" t="str">
            <v>na</v>
          </cell>
          <cell r="BI34" t="str">
            <v>na</v>
          </cell>
          <cell r="BJ34" t="str">
            <v>na</v>
          </cell>
          <cell r="BK34" t="str">
            <v>na</v>
          </cell>
          <cell r="BL34" t="str">
            <v>na</v>
          </cell>
          <cell r="BM34" t="str">
            <v>na</v>
          </cell>
          <cell r="BN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R34" t="str">
            <v>na</v>
          </cell>
          <cell r="BS34" t="str">
            <v>na</v>
          </cell>
          <cell r="BT34" t="str">
            <v>na</v>
          </cell>
          <cell r="BU34" t="str">
            <v>na</v>
          </cell>
          <cell r="BV34" t="str">
            <v>na</v>
          </cell>
          <cell r="BW34" t="str">
            <v>na</v>
          </cell>
          <cell r="BX34" t="str">
            <v>na</v>
          </cell>
          <cell r="BY34" t="str">
            <v>na</v>
          </cell>
          <cell r="BZ34" t="str">
            <v>na</v>
          </cell>
          <cell r="CA34" t="str">
            <v>na</v>
          </cell>
          <cell r="CB34" t="str">
            <v>na</v>
          </cell>
          <cell r="CC34" t="str">
            <v>na</v>
          </cell>
          <cell r="CD34" t="str">
            <v>na</v>
          </cell>
          <cell r="CE34" t="str">
            <v>na</v>
          </cell>
          <cell r="CF34" t="str">
            <v>na</v>
          </cell>
          <cell r="CG34" t="str">
            <v>na</v>
          </cell>
          <cell r="CH34" t="str">
            <v>na</v>
          </cell>
          <cell r="CI34" t="str">
            <v>na</v>
          </cell>
          <cell r="CJ34" t="str">
            <v>na</v>
          </cell>
          <cell r="CK34" t="str">
            <v>na</v>
          </cell>
          <cell r="CL34" t="str">
            <v>na</v>
          </cell>
          <cell r="CM34" t="str">
            <v>na</v>
          </cell>
          <cell r="CN34" t="str">
            <v>na</v>
          </cell>
          <cell r="CO34">
            <v>-171.21600000000001</v>
          </cell>
          <cell r="CP34">
            <v>-171.21600000000001</v>
          </cell>
          <cell r="CQ34">
            <v>-0.54200000000001036</v>
          </cell>
          <cell r="CR34">
            <v>-0.54200000000001036</v>
          </cell>
          <cell r="CS34">
            <v>-0.44899999999998741</v>
          </cell>
          <cell r="CT34">
            <v>-0.44899999999998741</v>
          </cell>
          <cell r="CU34">
            <v>-5.2010000000000183</v>
          </cell>
          <cell r="CV34">
            <v>-5.2010000000000183</v>
          </cell>
          <cell r="CW34">
            <v>-177.40799999999965</v>
          </cell>
          <cell r="CX34">
            <v>-177.40799999999965</v>
          </cell>
          <cell r="CY34">
            <v>16.785000000000039</v>
          </cell>
          <cell r="CZ34">
            <v>16.785</v>
          </cell>
          <cell r="DA34">
            <v>15.948000000000055</v>
          </cell>
          <cell r="DB34">
            <v>15.948000000000055</v>
          </cell>
          <cell r="DC34">
            <v>68.754999999999995</v>
          </cell>
          <cell r="DD34">
            <v>68.754999999999995</v>
          </cell>
          <cell r="DE34">
            <v>44.235999999999962</v>
          </cell>
          <cell r="DF34">
            <v>44.235999999999962</v>
          </cell>
          <cell r="DG34">
            <v>145.72400000000027</v>
          </cell>
          <cell r="DH34">
            <v>145.72400000000027</v>
          </cell>
          <cell r="DI34">
            <v>36.05799999999995</v>
          </cell>
          <cell r="DJ34">
            <v>30.878121297599993</v>
          </cell>
          <cell r="DK34">
            <v>40.241625314499977</v>
          </cell>
          <cell r="DL34">
            <v>40.895231448299974</v>
          </cell>
          <cell r="DM34">
            <v>46.255014795999962</v>
          </cell>
          <cell r="DN34">
            <v>51.920352670000014</v>
          </cell>
          <cell r="DO34">
            <v>84.27465973574995</v>
          </cell>
          <cell r="DP34">
            <v>84.507106594250004</v>
          </cell>
          <cell r="DQ34">
            <v>206.82929984625025</v>
          </cell>
          <cell r="DR34">
            <v>208.20081201014978</v>
          </cell>
          <cell r="DS34" t="str">
            <v>na</v>
          </cell>
          <cell r="DT34" t="str">
            <v>na</v>
          </cell>
          <cell r="DU34" t="str">
            <v>na</v>
          </cell>
          <cell r="DV34" t="str">
            <v>na</v>
          </cell>
          <cell r="DW34" t="str">
            <v>na</v>
          </cell>
          <cell r="DX34" t="str">
            <v>na</v>
          </cell>
          <cell r="DY34" t="str">
            <v>na</v>
          </cell>
          <cell r="DZ34" t="str">
            <v>na</v>
          </cell>
          <cell r="EA34">
            <v>307.508295678384</v>
          </cell>
          <cell r="EB34">
            <v>305.59388349564802</v>
          </cell>
          <cell r="EC34" t="str">
            <v>na</v>
          </cell>
          <cell r="ED34" t="str">
            <v>na</v>
          </cell>
          <cell r="EE34" t="str">
            <v>na</v>
          </cell>
          <cell r="EF34" t="str">
            <v>na</v>
          </cell>
          <cell r="EG34" t="str">
            <v>na</v>
          </cell>
          <cell r="EH34" t="str">
            <v>na</v>
          </cell>
          <cell r="EI34" t="str">
            <v>na</v>
          </cell>
          <cell r="EJ34" t="str">
            <v>na</v>
          </cell>
          <cell r="EK34" t="str">
            <v>na</v>
          </cell>
          <cell r="EL34" t="str">
            <v>na</v>
          </cell>
          <cell r="EM34" t="str">
            <v>na</v>
          </cell>
          <cell r="EN34" t="str">
            <v>na</v>
          </cell>
          <cell r="EO34" t="str">
            <v>na</v>
          </cell>
          <cell r="EP34" t="str">
            <v>na</v>
          </cell>
          <cell r="EQ34" t="str">
            <v>na</v>
          </cell>
          <cell r="ER34" t="str">
            <v>na</v>
          </cell>
          <cell r="ES34" t="str">
            <v>na</v>
          </cell>
          <cell r="ET34" t="str">
            <v>na</v>
          </cell>
          <cell r="EU34" t="str">
            <v>na</v>
          </cell>
          <cell r="EV34" t="str">
            <v>na</v>
          </cell>
          <cell r="EW34" t="str">
            <v>na</v>
          </cell>
          <cell r="EX34" t="str">
            <v>na</v>
          </cell>
          <cell r="EY34" t="str">
            <v>na</v>
          </cell>
          <cell r="EZ34" t="str">
            <v>na</v>
          </cell>
          <cell r="FA34" t="str">
            <v>na</v>
          </cell>
          <cell r="FB34" t="str">
            <v>na</v>
          </cell>
          <cell r="FC34" t="str">
            <v>na</v>
          </cell>
          <cell r="FD34" t="str">
            <v>na</v>
          </cell>
          <cell r="FE34" t="str">
            <v>na</v>
          </cell>
          <cell r="FF34" t="str">
            <v>na</v>
          </cell>
          <cell r="FG34" t="str">
            <v>na</v>
          </cell>
          <cell r="FH34" t="str">
            <v>na</v>
          </cell>
          <cell r="FI34" t="str">
            <v>na</v>
          </cell>
          <cell r="FJ34" t="str">
            <v>na</v>
          </cell>
          <cell r="FK34" t="str">
            <v>na</v>
          </cell>
          <cell r="FL34" t="str">
            <v>na</v>
          </cell>
          <cell r="FM34" t="str">
            <v>na</v>
          </cell>
          <cell r="FN34" t="str">
            <v>na</v>
          </cell>
          <cell r="FO34" t="str">
            <v>na</v>
          </cell>
          <cell r="FP34" t="str">
            <v>na</v>
          </cell>
          <cell r="FQ34" t="str">
            <v>na</v>
          </cell>
          <cell r="FR34" t="str">
            <v>na</v>
          </cell>
          <cell r="FS34" t="str">
            <v>na</v>
          </cell>
          <cell r="FT34" t="str">
            <v>na</v>
          </cell>
          <cell r="FU34" t="str">
            <v>na</v>
          </cell>
          <cell r="FV34" t="str">
            <v>na</v>
          </cell>
          <cell r="FW34" t="str">
            <v>na</v>
          </cell>
          <cell r="FX34" t="str">
            <v>na</v>
          </cell>
          <cell r="FY34" t="str">
            <v>na</v>
          </cell>
          <cell r="FZ34" t="str">
            <v>na</v>
          </cell>
          <cell r="GA34" t="str">
            <v>na</v>
          </cell>
          <cell r="GB34" t="str">
            <v>na</v>
          </cell>
          <cell r="GC34" t="str">
            <v>na</v>
          </cell>
          <cell r="GD34" t="str">
            <v>na</v>
          </cell>
          <cell r="GE34" t="str">
            <v>na</v>
          </cell>
          <cell r="GF34" t="str">
            <v>na</v>
          </cell>
          <cell r="GG34" t="str">
            <v>na</v>
          </cell>
          <cell r="GH34" t="str">
            <v>na</v>
          </cell>
          <cell r="GI34" t="str">
            <v>na</v>
          </cell>
          <cell r="GJ34" t="str">
            <v>na</v>
          </cell>
          <cell r="GK34" t="str">
            <v>na</v>
          </cell>
          <cell r="GL34" t="str">
            <v>na</v>
          </cell>
          <cell r="GM34" t="str">
            <v>na</v>
          </cell>
          <cell r="GN34" t="str">
            <v>na</v>
          </cell>
          <cell r="GO34" t="str">
            <v>na</v>
          </cell>
          <cell r="GP34" t="str">
            <v>na</v>
          </cell>
          <cell r="GQ34" t="str">
            <v>na</v>
          </cell>
          <cell r="GR34" t="str">
            <v>na</v>
          </cell>
          <cell r="GS34" t="str">
            <v>na</v>
          </cell>
          <cell r="GT34" t="str">
            <v>na</v>
          </cell>
          <cell r="GU34" t="str">
            <v>na</v>
          </cell>
          <cell r="GV34" t="str">
            <v>na</v>
          </cell>
          <cell r="GW34" t="str">
            <v>na</v>
          </cell>
          <cell r="GX34" t="str">
            <v>na</v>
          </cell>
          <cell r="GY34" t="str">
            <v>na</v>
          </cell>
          <cell r="GZ34" t="str">
            <v>na</v>
          </cell>
          <cell r="HA34" t="str">
            <v>na</v>
          </cell>
          <cell r="HB34" t="str">
            <v>na</v>
          </cell>
          <cell r="HC34" t="str">
            <v>na</v>
          </cell>
          <cell r="HD34" t="str">
            <v>na</v>
          </cell>
        </row>
        <row r="35">
          <cell r="A35">
            <v>35</v>
          </cell>
          <cell r="B35" t="str">
            <v>Net Income (excl Special Items)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 t="str">
            <v>na</v>
          </cell>
          <cell r="M35" t="str">
            <v>na</v>
          </cell>
          <cell r="N35" t="str">
            <v>na</v>
          </cell>
          <cell r="O35" t="str">
            <v>na</v>
          </cell>
          <cell r="P35" t="str">
            <v>na</v>
          </cell>
          <cell r="Q35" t="str">
            <v>na</v>
          </cell>
          <cell r="R35" t="str">
            <v>na</v>
          </cell>
          <cell r="S35" t="str">
            <v>na</v>
          </cell>
          <cell r="T35" t="str">
            <v>na</v>
          </cell>
          <cell r="U35" t="str">
            <v>na</v>
          </cell>
          <cell r="V35" t="str">
            <v>na</v>
          </cell>
          <cell r="W35" t="str">
            <v>na</v>
          </cell>
          <cell r="X35" t="str">
            <v>na</v>
          </cell>
          <cell r="Y35" t="str">
            <v>na</v>
          </cell>
          <cell r="Z35" t="str">
            <v>na</v>
          </cell>
          <cell r="AA35" t="str">
            <v>na</v>
          </cell>
          <cell r="AB35" t="str">
            <v>na</v>
          </cell>
          <cell r="AC35" t="str">
            <v>na</v>
          </cell>
          <cell r="AD35" t="str">
            <v>na</v>
          </cell>
          <cell r="AE35" t="str">
            <v>na</v>
          </cell>
          <cell r="AF35" t="str">
            <v>na</v>
          </cell>
          <cell r="AG35" t="str">
            <v>na</v>
          </cell>
          <cell r="AH35" t="str">
            <v>na</v>
          </cell>
          <cell r="AI35" t="str">
            <v>na</v>
          </cell>
          <cell r="AJ35" t="str">
            <v>na</v>
          </cell>
          <cell r="AK35" t="str">
            <v>na</v>
          </cell>
          <cell r="AL35" t="str">
            <v>na</v>
          </cell>
          <cell r="AM35" t="str">
            <v>na</v>
          </cell>
          <cell r="AN35" t="str">
            <v>na</v>
          </cell>
          <cell r="AO35" t="str">
            <v>na</v>
          </cell>
          <cell r="AP35" t="str">
            <v>na</v>
          </cell>
          <cell r="AQ35" t="str">
            <v>na</v>
          </cell>
          <cell r="AR35" t="str">
            <v>na</v>
          </cell>
          <cell r="AS35" t="str">
            <v>na</v>
          </cell>
          <cell r="AT35" t="str">
            <v>na</v>
          </cell>
          <cell r="AU35" t="str">
            <v>na</v>
          </cell>
          <cell r="AV35" t="str">
            <v>na</v>
          </cell>
          <cell r="AW35" t="str">
            <v>na</v>
          </cell>
          <cell r="AX35" t="str">
            <v>na</v>
          </cell>
          <cell r="AY35" t="str">
            <v>na</v>
          </cell>
          <cell r="AZ35" t="str">
            <v>na</v>
          </cell>
          <cell r="BA35" t="str">
            <v>na</v>
          </cell>
          <cell r="BB35" t="str">
            <v>na</v>
          </cell>
          <cell r="BC35" t="str">
            <v>na</v>
          </cell>
          <cell r="BD35" t="str">
            <v>na</v>
          </cell>
          <cell r="BE35" t="str">
            <v>na</v>
          </cell>
          <cell r="BF35" t="str">
            <v>na</v>
          </cell>
          <cell r="BG35" t="str">
            <v>na</v>
          </cell>
          <cell r="BH35" t="str">
            <v>na</v>
          </cell>
          <cell r="BI35" t="str">
            <v>na</v>
          </cell>
          <cell r="BJ35" t="str">
            <v>na</v>
          </cell>
          <cell r="BK35" t="str">
            <v>na</v>
          </cell>
          <cell r="BL35" t="str">
            <v>na</v>
          </cell>
          <cell r="BM35" t="str">
            <v>na</v>
          </cell>
          <cell r="BN35" t="str">
            <v>na</v>
          </cell>
          <cell r="BO35" t="str">
            <v>na</v>
          </cell>
          <cell r="BP35" t="str">
            <v>na</v>
          </cell>
          <cell r="BQ35" t="str">
            <v>na</v>
          </cell>
          <cell r="BR35" t="str">
            <v>na</v>
          </cell>
          <cell r="BS35" t="str">
            <v>na</v>
          </cell>
          <cell r="BT35" t="str">
            <v>na</v>
          </cell>
          <cell r="BU35" t="str">
            <v>na</v>
          </cell>
          <cell r="BV35" t="str">
            <v>na</v>
          </cell>
          <cell r="BW35" t="str">
            <v>na</v>
          </cell>
          <cell r="BX35" t="str">
            <v>na</v>
          </cell>
          <cell r="BY35" t="str">
            <v>na</v>
          </cell>
          <cell r="BZ35" t="str">
            <v>na</v>
          </cell>
          <cell r="CA35" t="str">
            <v>na</v>
          </cell>
          <cell r="CB35" t="str">
            <v>na</v>
          </cell>
          <cell r="CC35" t="str">
            <v>na</v>
          </cell>
          <cell r="CD35" t="str">
            <v>na</v>
          </cell>
          <cell r="CE35" t="str">
            <v>na</v>
          </cell>
          <cell r="CF35" t="str">
            <v>na</v>
          </cell>
          <cell r="CG35" t="str">
            <v>na</v>
          </cell>
          <cell r="CH35" t="str">
            <v>na</v>
          </cell>
          <cell r="CI35" t="str">
            <v>na</v>
          </cell>
          <cell r="CJ35" t="str">
            <v>na</v>
          </cell>
          <cell r="CK35" t="str">
            <v>na</v>
          </cell>
          <cell r="CL35" t="str">
            <v>na</v>
          </cell>
          <cell r="CM35" t="str">
            <v>na</v>
          </cell>
          <cell r="CN35" t="str">
            <v>na</v>
          </cell>
          <cell r="CO35">
            <v>7.9062400000000013</v>
          </cell>
          <cell r="CP35">
            <v>7.9062400000000013</v>
          </cell>
          <cell r="CQ35">
            <v>2.5469999999999882</v>
          </cell>
          <cell r="CR35">
            <v>2.5469999999999882</v>
          </cell>
          <cell r="CS35">
            <v>0.45180000000000164</v>
          </cell>
          <cell r="CT35">
            <v>0.45180000000000164</v>
          </cell>
          <cell r="CU35">
            <v>11.066999999999993</v>
          </cell>
          <cell r="CV35">
            <v>11.066999999999993</v>
          </cell>
          <cell r="CW35">
            <v>20.751000000000342</v>
          </cell>
          <cell r="CX35">
            <v>20.751000000000342</v>
          </cell>
          <cell r="CY35">
            <v>11.685000000000043</v>
          </cell>
          <cell r="CZ35">
            <v>11.685</v>
          </cell>
          <cell r="DA35">
            <v>15.948000000000057</v>
          </cell>
          <cell r="DB35">
            <v>15.948000000000057</v>
          </cell>
          <cell r="DC35">
            <v>23.425420000000006</v>
          </cell>
          <cell r="DD35">
            <v>23.425420000000006</v>
          </cell>
          <cell r="DE35">
            <v>41.38748499999997</v>
          </cell>
          <cell r="DF35">
            <v>41.38748499999997</v>
          </cell>
          <cell r="DG35">
            <v>89.52986000000017</v>
          </cell>
          <cell r="DH35">
            <v>89.52986000000017</v>
          </cell>
          <cell r="DI35">
            <v>36.058404999999965</v>
          </cell>
          <cell r="DJ35">
            <v>30.878121297599993</v>
          </cell>
          <cell r="DK35">
            <v>40.241625314499977</v>
          </cell>
          <cell r="DL35">
            <v>40.895231448299974</v>
          </cell>
          <cell r="DM35">
            <v>46.255014795999962</v>
          </cell>
          <cell r="DN35">
            <v>51.920352670000007</v>
          </cell>
          <cell r="DO35">
            <v>84.27465973574995</v>
          </cell>
          <cell r="DP35">
            <v>84.507106594250004</v>
          </cell>
          <cell r="DQ35">
            <v>206.82970484625014</v>
          </cell>
          <cell r="DR35">
            <v>208.20081201014986</v>
          </cell>
          <cell r="DS35" t="str">
            <v>na</v>
          </cell>
          <cell r="DT35" t="str">
            <v>na</v>
          </cell>
          <cell r="DU35" t="str">
            <v>na</v>
          </cell>
          <cell r="DV35" t="str">
            <v>na</v>
          </cell>
          <cell r="DW35" t="str">
            <v>na</v>
          </cell>
          <cell r="DX35" t="str">
            <v>na</v>
          </cell>
          <cell r="DY35" t="str">
            <v>na</v>
          </cell>
          <cell r="DZ35" t="str">
            <v>na</v>
          </cell>
          <cell r="EA35">
            <v>307.508295678384</v>
          </cell>
          <cell r="EB35">
            <v>305.59388349564802</v>
          </cell>
          <cell r="EC35" t="str">
            <v>na</v>
          </cell>
          <cell r="ED35" t="str">
            <v>na</v>
          </cell>
          <cell r="EE35" t="str">
            <v>na</v>
          </cell>
          <cell r="EF35" t="str">
            <v>na</v>
          </cell>
          <cell r="EG35" t="str">
            <v>na</v>
          </cell>
          <cell r="EH35" t="str">
            <v>na</v>
          </cell>
          <cell r="EI35" t="str">
            <v>na</v>
          </cell>
          <cell r="EJ35" t="str">
            <v>na</v>
          </cell>
          <cell r="EK35" t="str">
            <v>na</v>
          </cell>
          <cell r="EL35" t="str">
            <v>na</v>
          </cell>
          <cell r="EM35" t="str">
            <v>na</v>
          </cell>
          <cell r="EN35" t="str">
            <v>na</v>
          </cell>
          <cell r="EO35" t="str">
            <v>na</v>
          </cell>
          <cell r="EP35" t="str">
            <v>na</v>
          </cell>
          <cell r="EQ35" t="str">
            <v>na</v>
          </cell>
          <cell r="ER35" t="str">
            <v>na</v>
          </cell>
          <cell r="ES35" t="str">
            <v>na</v>
          </cell>
          <cell r="ET35" t="str">
            <v>na</v>
          </cell>
          <cell r="EU35" t="str">
            <v>na</v>
          </cell>
          <cell r="EV35" t="str">
            <v>na</v>
          </cell>
          <cell r="EW35" t="str">
            <v>na</v>
          </cell>
          <cell r="EX35" t="str">
            <v>na</v>
          </cell>
          <cell r="EY35" t="str">
            <v>na</v>
          </cell>
          <cell r="EZ35" t="str">
            <v>na</v>
          </cell>
          <cell r="FA35" t="str">
            <v>na</v>
          </cell>
          <cell r="FB35" t="str">
            <v>na</v>
          </cell>
          <cell r="FC35" t="str">
            <v>na</v>
          </cell>
          <cell r="FD35" t="str">
            <v>na</v>
          </cell>
          <cell r="FE35" t="str">
            <v>na</v>
          </cell>
          <cell r="FF35" t="str">
            <v>na</v>
          </cell>
          <cell r="FG35" t="str">
            <v>na</v>
          </cell>
          <cell r="FH35" t="str">
            <v>na</v>
          </cell>
          <cell r="FI35" t="str">
            <v>na</v>
          </cell>
          <cell r="FJ35" t="str">
            <v>na</v>
          </cell>
          <cell r="FK35" t="str">
            <v>na</v>
          </cell>
          <cell r="FL35" t="str">
            <v>na</v>
          </cell>
          <cell r="FM35" t="str">
            <v>na</v>
          </cell>
          <cell r="FN35" t="str">
            <v>na</v>
          </cell>
          <cell r="FO35" t="str">
            <v>na</v>
          </cell>
          <cell r="FP35" t="str">
            <v>na</v>
          </cell>
          <cell r="FQ35" t="str">
            <v>na</v>
          </cell>
          <cell r="FR35" t="str">
            <v>na</v>
          </cell>
          <cell r="FS35" t="str">
            <v>na</v>
          </cell>
          <cell r="FT35" t="str">
            <v>na</v>
          </cell>
          <cell r="FU35" t="str">
            <v>na</v>
          </cell>
          <cell r="FV35" t="str">
            <v>na</v>
          </cell>
          <cell r="FW35" t="str">
            <v>na</v>
          </cell>
          <cell r="FX35" t="str">
            <v>na</v>
          </cell>
          <cell r="FY35" t="str">
            <v>na</v>
          </cell>
          <cell r="FZ35" t="str">
            <v>na</v>
          </cell>
          <cell r="GA35" t="str">
            <v>na</v>
          </cell>
          <cell r="GB35" t="str">
            <v>na</v>
          </cell>
          <cell r="GC35" t="str">
            <v>na</v>
          </cell>
          <cell r="GD35" t="str">
            <v>na</v>
          </cell>
          <cell r="GE35" t="str">
            <v>na</v>
          </cell>
          <cell r="GF35" t="str">
            <v>na</v>
          </cell>
          <cell r="GG35" t="str">
            <v>na</v>
          </cell>
          <cell r="GH35" t="str">
            <v>na</v>
          </cell>
          <cell r="GI35" t="str">
            <v>na</v>
          </cell>
          <cell r="GJ35" t="str">
            <v>na</v>
          </cell>
          <cell r="GK35" t="str">
            <v>na</v>
          </cell>
          <cell r="GL35" t="str">
            <v>na</v>
          </cell>
          <cell r="GM35" t="str">
            <v>na</v>
          </cell>
          <cell r="GN35" t="str">
            <v>na</v>
          </cell>
          <cell r="GO35" t="str">
            <v>na</v>
          </cell>
          <cell r="GP35" t="str">
            <v>na</v>
          </cell>
          <cell r="GQ35" t="str">
            <v>na</v>
          </cell>
          <cell r="GR35" t="str">
            <v>na</v>
          </cell>
          <cell r="GS35" t="str">
            <v>na</v>
          </cell>
          <cell r="GT35" t="str">
            <v>na</v>
          </cell>
          <cell r="GU35" t="str">
            <v>na</v>
          </cell>
          <cell r="GV35" t="str">
            <v>na</v>
          </cell>
          <cell r="GW35" t="str">
            <v>na</v>
          </cell>
          <cell r="GX35" t="str">
            <v>na</v>
          </cell>
          <cell r="GY35" t="str">
            <v>na</v>
          </cell>
          <cell r="GZ35" t="str">
            <v>na</v>
          </cell>
          <cell r="HA35" t="str">
            <v>na</v>
          </cell>
          <cell r="HB35" t="str">
            <v>na</v>
          </cell>
          <cell r="HC35" t="str">
            <v>na</v>
          </cell>
          <cell r="HD35" t="str">
            <v>na</v>
          </cell>
        </row>
        <row r="36">
          <cell r="A36">
            <v>36</v>
          </cell>
          <cell r="B36" t="str">
            <v>Average Shares Outstanding</v>
          </cell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 t="str">
            <v>na</v>
          </cell>
          <cell r="M36" t="str">
            <v>na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  <cell r="T36" t="str">
            <v>na</v>
          </cell>
          <cell r="U36" t="str">
            <v>na</v>
          </cell>
          <cell r="V36" t="str">
            <v>na</v>
          </cell>
          <cell r="W36" t="str">
            <v>na</v>
          </cell>
          <cell r="X36" t="str">
            <v>na</v>
          </cell>
          <cell r="Y36" t="str">
            <v>na</v>
          </cell>
          <cell r="Z36" t="str">
            <v>na</v>
          </cell>
          <cell r="AA36" t="str">
            <v>na</v>
          </cell>
          <cell r="AB36" t="str">
            <v>na</v>
          </cell>
          <cell r="AC36" t="str">
            <v>na</v>
          </cell>
          <cell r="AD36" t="str">
            <v>na</v>
          </cell>
          <cell r="AE36" t="str">
            <v>na</v>
          </cell>
          <cell r="AF36" t="str">
            <v>na</v>
          </cell>
          <cell r="AG36" t="str">
            <v>na</v>
          </cell>
          <cell r="AH36" t="str">
            <v>na</v>
          </cell>
          <cell r="AI36" t="str">
            <v>na</v>
          </cell>
          <cell r="AJ36" t="str">
            <v>na</v>
          </cell>
          <cell r="AK36" t="str">
            <v>na</v>
          </cell>
          <cell r="AL36" t="str">
            <v>na</v>
          </cell>
          <cell r="AM36" t="str">
            <v>na</v>
          </cell>
          <cell r="AN36" t="str">
            <v>na</v>
          </cell>
          <cell r="AO36" t="str">
            <v>na</v>
          </cell>
          <cell r="AP36" t="str">
            <v>na</v>
          </cell>
          <cell r="AQ36" t="str">
            <v>na</v>
          </cell>
          <cell r="AR36" t="str">
            <v>na</v>
          </cell>
          <cell r="AS36" t="str">
            <v>na</v>
          </cell>
          <cell r="AT36" t="str">
            <v>na</v>
          </cell>
          <cell r="AU36" t="str">
            <v>na</v>
          </cell>
          <cell r="AV36" t="str">
            <v>na</v>
          </cell>
          <cell r="AW36" t="str">
            <v>na</v>
          </cell>
          <cell r="AX36" t="str">
            <v>na</v>
          </cell>
          <cell r="AY36" t="str">
            <v>na</v>
          </cell>
          <cell r="AZ36" t="str">
            <v>na</v>
          </cell>
          <cell r="BA36" t="str">
            <v>na</v>
          </cell>
          <cell r="BB36" t="str">
            <v>na</v>
          </cell>
          <cell r="BC36" t="str">
            <v>na</v>
          </cell>
          <cell r="BD36" t="str">
            <v>na</v>
          </cell>
          <cell r="BE36" t="str">
            <v>na</v>
          </cell>
          <cell r="BF36" t="str">
            <v>na</v>
          </cell>
          <cell r="BG36" t="str">
            <v>na</v>
          </cell>
          <cell r="BH36" t="str">
            <v>na</v>
          </cell>
          <cell r="BI36" t="str">
            <v>na</v>
          </cell>
          <cell r="BJ36" t="str">
            <v>na</v>
          </cell>
          <cell r="BK36" t="str">
            <v>na</v>
          </cell>
          <cell r="BL36" t="str">
            <v>na</v>
          </cell>
          <cell r="BM36" t="str">
            <v>na</v>
          </cell>
          <cell r="BN36" t="str">
            <v>na</v>
          </cell>
          <cell r="BO36" t="str">
            <v>na</v>
          </cell>
          <cell r="BP36" t="str">
            <v>na</v>
          </cell>
          <cell r="BQ36" t="str">
            <v>na</v>
          </cell>
          <cell r="BR36" t="str">
            <v>na</v>
          </cell>
          <cell r="BS36" t="str">
            <v>na</v>
          </cell>
          <cell r="BT36" t="str">
            <v>na</v>
          </cell>
          <cell r="BU36" t="str">
            <v>na</v>
          </cell>
          <cell r="BV36" t="str">
            <v>na</v>
          </cell>
          <cell r="BW36" t="str">
            <v>na</v>
          </cell>
          <cell r="BX36" t="str">
            <v>na</v>
          </cell>
          <cell r="BY36" t="str">
            <v>na</v>
          </cell>
          <cell r="BZ36" t="str">
            <v>na</v>
          </cell>
          <cell r="CA36" t="str">
            <v>na</v>
          </cell>
          <cell r="CB36" t="str">
            <v>na</v>
          </cell>
          <cell r="CC36" t="str">
            <v>na</v>
          </cell>
          <cell r="CD36" t="str">
            <v>na</v>
          </cell>
          <cell r="CE36" t="str">
            <v>na</v>
          </cell>
          <cell r="CF36" t="str">
            <v>na</v>
          </cell>
          <cell r="CG36" t="str">
            <v>na</v>
          </cell>
          <cell r="CH36" t="str">
            <v>na</v>
          </cell>
          <cell r="CI36" t="str">
            <v>na</v>
          </cell>
          <cell r="CJ36" t="str">
            <v>na</v>
          </cell>
          <cell r="CK36" t="str">
            <v>na</v>
          </cell>
          <cell r="CL36" t="str">
            <v>na</v>
          </cell>
          <cell r="CM36" t="str">
            <v>na</v>
          </cell>
          <cell r="CN36" t="str">
            <v>na</v>
          </cell>
          <cell r="CO36">
            <v>258.36</v>
          </cell>
          <cell r="CP36">
            <v>258.36</v>
          </cell>
          <cell r="CQ36">
            <v>262.48099999999999</v>
          </cell>
          <cell r="CR36">
            <v>262.48099999999999</v>
          </cell>
          <cell r="CS36">
            <v>266.089</v>
          </cell>
          <cell r="CT36">
            <v>266.089</v>
          </cell>
          <cell r="CU36">
            <v>282.84300000000002</v>
          </cell>
          <cell r="CV36">
            <v>282.84300000000002</v>
          </cell>
          <cell r="CW36">
            <v>267.44325000000003</v>
          </cell>
          <cell r="CX36">
            <v>267.44325000000003</v>
          </cell>
          <cell r="CY36">
            <v>291.95299999999997</v>
          </cell>
          <cell r="CZ36">
            <v>291.95299999999997</v>
          </cell>
          <cell r="DA36">
            <v>280.60899999999998</v>
          </cell>
          <cell r="DB36">
            <v>280.60899999999998</v>
          </cell>
          <cell r="DC36">
            <v>304.89499999999998</v>
          </cell>
          <cell r="DD36">
            <v>304.89499999999998</v>
          </cell>
          <cell r="DE36">
            <v>315.57600000000002</v>
          </cell>
          <cell r="DF36">
            <v>315.57600000000002</v>
          </cell>
          <cell r="DG36">
            <v>298.25824999999998</v>
          </cell>
          <cell r="DH36">
            <v>298.25824999999998</v>
          </cell>
          <cell r="DI36">
            <v>315.01100000000002</v>
          </cell>
          <cell r="DJ36">
            <v>318</v>
          </cell>
          <cell r="DK36">
            <v>320</v>
          </cell>
          <cell r="DL36">
            <v>320</v>
          </cell>
          <cell r="DM36">
            <v>322</v>
          </cell>
          <cell r="DN36">
            <v>322</v>
          </cell>
          <cell r="DO36">
            <v>324</v>
          </cell>
          <cell r="DP36">
            <v>324</v>
          </cell>
          <cell r="DQ36">
            <v>320.25274999999999</v>
          </cell>
          <cell r="DR36">
            <v>321</v>
          </cell>
          <cell r="DS36" t="str">
            <v>na</v>
          </cell>
          <cell r="DT36" t="str">
            <v>na</v>
          </cell>
          <cell r="DU36" t="str">
            <v>na</v>
          </cell>
          <cell r="DV36" t="str">
            <v>na</v>
          </cell>
          <cell r="DW36" t="str">
            <v>na</v>
          </cell>
          <cell r="DX36" t="str">
            <v>na</v>
          </cell>
          <cell r="DY36" t="str">
            <v>na</v>
          </cell>
          <cell r="DZ36" t="str">
            <v>na</v>
          </cell>
          <cell r="EA36">
            <v>340</v>
          </cell>
          <cell r="EB36">
            <v>340</v>
          </cell>
          <cell r="EC36" t="str">
            <v>na</v>
          </cell>
          <cell r="ED36" t="str">
            <v>na</v>
          </cell>
          <cell r="EE36" t="str">
            <v>na</v>
          </cell>
          <cell r="EF36" t="str">
            <v>na</v>
          </cell>
          <cell r="EG36" t="str">
            <v>na</v>
          </cell>
          <cell r="EH36" t="str">
            <v>na</v>
          </cell>
          <cell r="EI36" t="str">
            <v>na</v>
          </cell>
          <cell r="EJ36" t="str">
            <v>na</v>
          </cell>
          <cell r="EK36" t="str">
            <v>na</v>
          </cell>
          <cell r="EL36" t="str">
            <v>na</v>
          </cell>
          <cell r="EM36" t="str">
            <v>na</v>
          </cell>
          <cell r="EN36" t="str">
            <v>na</v>
          </cell>
          <cell r="EO36" t="str">
            <v>na</v>
          </cell>
          <cell r="EP36" t="str">
            <v>na</v>
          </cell>
          <cell r="EQ36" t="str">
            <v>na</v>
          </cell>
          <cell r="ER36" t="str">
            <v>na</v>
          </cell>
          <cell r="ES36" t="str">
            <v>na</v>
          </cell>
          <cell r="ET36" t="str">
            <v>na</v>
          </cell>
          <cell r="EU36" t="str">
            <v>na</v>
          </cell>
          <cell r="EV36" t="str">
            <v>na</v>
          </cell>
          <cell r="EW36" t="str">
            <v>na</v>
          </cell>
          <cell r="EX36" t="str">
            <v>na</v>
          </cell>
          <cell r="EY36" t="str">
            <v>na</v>
          </cell>
          <cell r="EZ36" t="str">
            <v>na</v>
          </cell>
          <cell r="FA36" t="str">
            <v>na</v>
          </cell>
          <cell r="FB36" t="str">
            <v>na</v>
          </cell>
          <cell r="FC36" t="str">
            <v>na</v>
          </cell>
          <cell r="FD36" t="str">
            <v>na</v>
          </cell>
          <cell r="FE36" t="str">
            <v>na</v>
          </cell>
          <cell r="FF36" t="str">
            <v>na</v>
          </cell>
          <cell r="FG36" t="str">
            <v>na</v>
          </cell>
          <cell r="FH36" t="str">
            <v>na</v>
          </cell>
          <cell r="FI36" t="str">
            <v>na</v>
          </cell>
          <cell r="FJ36" t="str">
            <v>na</v>
          </cell>
          <cell r="FK36" t="str">
            <v>na</v>
          </cell>
          <cell r="FL36" t="str">
            <v>na</v>
          </cell>
          <cell r="FM36" t="str">
            <v>na</v>
          </cell>
          <cell r="FN36" t="str">
            <v>na</v>
          </cell>
          <cell r="FO36" t="str">
            <v>na</v>
          </cell>
          <cell r="FP36" t="str">
            <v>na</v>
          </cell>
          <cell r="FQ36" t="str">
            <v>na</v>
          </cell>
          <cell r="FR36" t="str">
            <v>na</v>
          </cell>
          <cell r="FS36" t="str">
            <v>na</v>
          </cell>
          <cell r="FT36" t="str">
            <v>na</v>
          </cell>
          <cell r="FU36" t="str">
            <v>na</v>
          </cell>
          <cell r="FV36" t="str">
            <v>na</v>
          </cell>
          <cell r="FW36" t="str">
            <v>na</v>
          </cell>
          <cell r="FX36" t="str">
            <v>na</v>
          </cell>
          <cell r="FY36" t="str">
            <v>na</v>
          </cell>
          <cell r="FZ36" t="str">
            <v>na</v>
          </cell>
          <cell r="GA36" t="str">
            <v>na</v>
          </cell>
          <cell r="GB36" t="str">
            <v>na</v>
          </cell>
          <cell r="GC36" t="str">
            <v>na</v>
          </cell>
          <cell r="GD36" t="str">
            <v>na</v>
          </cell>
          <cell r="GE36" t="str">
            <v>na</v>
          </cell>
          <cell r="GF36" t="str">
            <v>na</v>
          </cell>
          <cell r="GG36" t="str">
            <v>na</v>
          </cell>
          <cell r="GH36" t="str">
            <v>na</v>
          </cell>
          <cell r="GI36" t="str">
            <v>na</v>
          </cell>
          <cell r="GJ36" t="str">
            <v>na</v>
          </cell>
          <cell r="GK36" t="str">
            <v>na</v>
          </cell>
          <cell r="GL36" t="str">
            <v>na</v>
          </cell>
          <cell r="GM36" t="str">
            <v>na</v>
          </cell>
          <cell r="GN36" t="str">
            <v>na</v>
          </cell>
          <cell r="GO36" t="str">
            <v>na</v>
          </cell>
          <cell r="GP36" t="str">
            <v>na</v>
          </cell>
          <cell r="GQ36" t="str">
            <v>na</v>
          </cell>
          <cell r="GR36" t="str">
            <v>na</v>
          </cell>
          <cell r="GS36" t="str">
            <v>na</v>
          </cell>
          <cell r="GT36" t="str">
            <v>na</v>
          </cell>
          <cell r="GU36" t="str">
            <v>na</v>
          </cell>
          <cell r="GV36" t="str">
            <v>na</v>
          </cell>
          <cell r="GW36" t="str">
            <v>na</v>
          </cell>
          <cell r="GX36" t="str">
            <v>na</v>
          </cell>
          <cell r="GY36" t="str">
            <v>na</v>
          </cell>
          <cell r="GZ36" t="str">
            <v>na</v>
          </cell>
          <cell r="HA36" t="str">
            <v>na</v>
          </cell>
          <cell r="HB36" t="str">
            <v>na</v>
          </cell>
          <cell r="HC36" t="str">
            <v>na</v>
          </cell>
          <cell r="HD36" t="str">
            <v>na</v>
          </cell>
        </row>
        <row r="37">
          <cell r="A37">
            <v>37</v>
          </cell>
          <cell r="B37" t="str">
            <v>Reported EPS</v>
          </cell>
          <cell r="C37" t="str">
            <v>na</v>
          </cell>
          <cell r="D37" t="str">
            <v>na</v>
          </cell>
          <cell r="E37" t="str">
            <v>na</v>
          </cell>
          <cell r="F37" t="str">
            <v>na</v>
          </cell>
          <cell r="G37" t="str">
            <v>na</v>
          </cell>
          <cell r="H37" t="str">
            <v>na</v>
          </cell>
          <cell r="I37" t="str">
            <v>na</v>
          </cell>
          <cell r="J37" t="str">
            <v>na</v>
          </cell>
          <cell r="K37" t="str">
            <v>na</v>
          </cell>
          <cell r="L37" t="str">
            <v>na</v>
          </cell>
          <cell r="M37" t="str">
            <v>na</v>
          </cell>
          <cell r="N37" t="str">
            <v>na</v>
          </cell>
          <cell r="O37" t="str">
            <v>na</v>
          </cell>
          <cell r="P37" t="str">
            <v>na</v>
          </cell>
          <cell r="Q37" t="str">
            <v>na</v>
          </cell>
          <cell r="R37" t="str">
            <v>na</v>
          </cell>
          <cell r="S37" t="str">
            <v>na</v>
          </cell>
          <cell r="T37" t="str">
            <v>na</v>
          </cell>
          <cell r="U37" t="str">
            <v>na</v>
          </cell>
          <cell r="V37" t="str">
            <v>na</v>
          </cell>
          <cell r="W37" t="str">
            <v>na</v>
          </cell>
          <cell r="X37" t="str">
            <v>na</v>
          </cell>
          <cell r="Y37" t="str">
            <v>na</v>
          </cell>
          <cell r="Z37" t="str">
            <v>na</v>
          </cell>
          <cell r="AA37" t="str">
            <v>na</v>
          </cell>
          <cell r="AB37" t="str">
            <v>na</v>
          </cell>
          <cell r="AC37" t="str">
            <v>na</v>
          </cell>
          <cell r="AD37" t="str">
            <v>na</v>
          </cell>
          <cell r="AE37" t="str">
            <v>na</v>
          </cell>
          <cell r="AF37" t="str">
            <v>na</v>
          </cell>
          <cell r="AG37" t="str">
            <v>na</v>
          </cell>
          <cell r="AH37" t="str">
            <v>na</v>
          </cell>
          <cell r="AI37" t="str">
            <v>na</v>
          </cell>
          <cell r="AJ37" t="str">
            <v>na</v>
          </cell>
          <cell r="AK37" t="str">
            <v>na</v>
          </cell>
          <cell r="AL37" t="str">
            <v>na</v>
          </cell>
          <cell r="AM37" t="str">
            <v>na</v>
          </cell>
          <cell r="AN37" t="str">
            <v>na</v>
          </cell>
          <cell r="AO37" t="str">
            <v>na</v>
          </cell>
          <cell r="AP37" t="str">
            <v>na</v>
          </cell>
          <cell r="AQ37" t="str">
            <v>na</v>
          </cell>
          <cell r="AR37" t="str">
            <v>na</v>
          </cell>
          <cell r="AS37" t="str">
            <v>na</v>
          </cell>
          <cell r="AT37" t="str">
            <v>na</v>
          </cell>
          <cell r="AU37" t="str">
            <v>na</v>
          </cell>
          <cell r="AV37" t="str">
            <v>na</v>
          </cell>
          <cell r="AW37" t="str">
            <v>na</v>
          </cell>
          <cell r="AX37" t="str">
            <v>na</v>
          </cell>
          <cell r="AY37" t="str">
            <v>na</v>
          </cell>
          <cell r="AZ37" t="str">
            <v>na</v>
          </cell>
          <cell r="BA37" t="str">
            <v>na</v>
          </cell>
          <cell r="BB37" t="str">
            <v>na</v>
          </cell>
          <cell r="BC37" t="str">
            <v>na</v>
          </cell>
          <cell r="BD37" t="str">
            <v>na</v>
          </cell>
          <cell r="BE37" t="str">
            <v>na</v>
          </cell>
          <cell r="BF37" t="str">
            <v>na</v>
          </cell>
          <cell r="BG37" t="str">
            <v>na</v>
          </cell>
          <cell r="BH37" t="str">
            <v>na</v>
          </cell>
          <cell r="BI37" t="str">
            <v>na</v>
          </cell>
          <cell r="BJ37" t="str">
            <v>na</v>
          </cell>
          <cell r="BK37" t="str">
            <v>na</v>
          </cell>
          <cell r="BL37" t="str">
            <v>na</v>
          </cell>
          <cell r="BM37" t="str">
            <v>na</v>
          </cell>
          <cell r="BN37" t="str">
            <v>na</v>
          </cell>
          <cell r="BO37" t="str">
            <v>na</v>
          </cell>
          <cell r="BP37" t="str">
            <v>na</v>
          </cell>
          <cell r="BQ37" t="str">
            <v>na</v>
          </cell>
          <cell r="BR37" t="str">
            <v>na</v>
          </cell>
          <cell r="BS37" t="str">
            <v>na</v>
          </cell>
          <cell r="BT37" t="str">
            <v>na</v>
          </cell>
          <cell r="BU37" t="str">
            <v>na</v>
          </cell>
          <cell r="BV37" t="str">
            <v>na</v>
          </cell>
          <cell r="BW37" t="str">
            <v>na</v>
          </cell>
          <cell r="BX37" t="str">
            <v>na</v>
          </cell>
          <cell r="BY37" t="str">
            <v>na</v>
          </cell>
          <cell r="BZ37" t="str">
            <v>na</v>
          </cell>
          <cell r="CA37" t="str">
            <v>na</v>
          </cell>
          <cell r="CB37" t="str">
            <v>na</v>
          </cell>
          <cell r="CC37" t="str">
            <v>na</v>
          </cell>
          <cell r="CD37" t="str">
            <v>na</v>
          </cell>
          <cell r="CE37" t="str">
            <v>na</v>
          </cell>
          <cell r="CF37" t="str">
            <v>na</v>
          </cell>
          <cell r="CG37" t="str">
            <v>na</v>
          </cell>
          <cell r="CH37" t="str">
            <v>na</v>
          </cell>
          <cell r="CI37" t="str">
            <v>na</v>
          </cell>
          <cell r="CJ37" t="str">
            <v>na</v>
          </cell>
          <cell r="CK37" t="str">
            <v>na</v>
          </cell>
          <cell r="CL37" t="str">
            <v>na</v>
          </cell>
          <cell r="CM37" t="str">
            <v>na</v>
          </cell>
          <cell r="CN37" t="str">
            <v>na</v>
          </cell>
          <cell r="CO37">
            <v>-0.66270320483046907</v>
          </cell>
          <cell r="CP37">
            <v>-0.66270320483046907</v>
          </cell>
          <cell r="CQ37">
            <v>-2.0649113650131261E-3</v>
          </cell>
          <cell r="CR37">
            <v>-2.0649113650131261E-3</v>
          </cell>
          <cell r="CS37">
            <v>-1.6874053418216739E-3</v>
          </cell>
          <cell r="CT37">
            <v>-1.6874053418216739E-3</v>
          </cell>
          <cell r="CU37">
            <v>-1.8388293152031401E-2</v>
          </cell>
          <cell r="CV37">
            <v>-1.8388293152031401E-2</v>
          </cell>
          <cell r="CW37">
            <v>-0.66334820564736485</v>
          </cell>
          <cell r="CX37">
            <v>-0.66334820564736485</v>
          </cell>
          <cell r="CY37">
            <v>5.7492130582662414E-2</v>
          </cell>
          <cell r="CZ37">
            <v>5.7492130582662414E-2</v>
          </cell>
          <cell r="DA37">
            <v>5.6833529929546295E-2</v>
          </cell>
          <cell r="DB37">
            <v>5.6833529929546295E-2</v>
          </cell>
          <cell r="DC37">
            <v>0.22550386198527361</v>
          </cell>
          <cell r="DD37">
            <v>0.22550386198527361</v>
          </cell>
          <cell r="DE37">
            <v>0.14017542525413834</v>
          </cell>
          <cell r="DF37">
            <v>0.14017542525413834</v>
          </cell>
          <cell r="DG37">
            <v>0.488583299875193</v>
          </cell>
          <cell r="DH37">
            <v>0.488583299875193</v>
          </cell>
          <cell r="DI37">
            <v>0.11446584404989016</v>
          </cell>
          <cell r="DJ37">
            <v>9.7101010369811294E-2</v>
          </cell>
          <cell r="DK37">
            <v>0.12575507910781242</v>
          </cell>
          <cell r="DL37">
            <v>0.12779759827593742</v>
          </cell>
          <cell r="DM37">
            <v>0.1436491142732918</v>
          </cell>
          <cell r="DN37">
            <v>0.16124333127329196</v>
          </cell>
          <cell r="DO37">
            <v>0.26010697449305542</v>
          </cell>
          <cell r="DP37">
            <v>0.26082440306867283</v>
          </cell>
          <cell r="DQ37">
            <v>0.64583145608039361</v>
          </cell>
          <cell r="DR37">
            <v>0.64860066046775633</v>
          </cell>
          <cell r="DS37" t="str">
            <v>na</v>
          </cell>
          <cell r="DT37" t="str">
            <v>na</v>
          </cell>
          <cell r="DU37" t="str">
            <v>na</v>
          </cell>
          <cell r="DV37" t="str">
            <v>na</v>
          </cell>
          <cell r="DW37" t="str">
            <v>na</v>
          </cell>
          <cell r="DX37" t="str">
            <v>na</v>
          </cell>
          <cell r="DY37" t="str">
            <v>na</v>
          </cell>
          <cell r="DZ37" t="str">
            <v>na</v>
          </cell>
          <cell r="EA37">
            <v>0.90443616375995295</v>
          </cell>
          <cell r="EB37">
            <v>0.89880553969308241</v>
          </cell>
          <cell r="EC37" t="str">
            <v>na</v>
          </cell>
          <cell r="ED37" t="str">
            <v>na</v>
          </cell>
          <cell r="EE37" t="str">
            <v>na</v>
          </cell>
          <cell r="EF37" t="str">
            <v>na</v>
          </cell>
          <cell r="EG37" t="str">
            <v>na</v>
          </cell>
          <cell r="EH37" t="str">
            <v>na</v>
          </cell>
          <cell r="EI37" t="str">
            <v>na</v>
          </cell>
          <cell r="EJ37" t="str">
            <v>na</v>
          </cell>
          <cell r="EK37" t="str">
            <v>na</v>
          </cell>
          <cell r="EL37" t="str">
            <v>na</v>
          </cell>
          <cell r="EM37" t="str">
            <v>na</v>
          </cell>
          <cell r="EN37" t="str">
            <v>na</v>
          </cell>
          <cell r="EO37" t="str">
            <v>na</v>
          </cell>
          <cell r="EP37" t="str">
            <v>na</v>
          </cell>
          <cell r="EQ37" t="str">
            <v>na</v>
          </cell>
          <cell r="ER37" t="str">
            <v>na</v>
          </cell>
          <cell r="ES37" t="str">
            <v>na</v>
          </cell>
          <cell r="ET37" t="str">
            <v>na</v>
          </cell>
          <cell r="EU37" t="str">
            <v>na</v>
          </cell>
          <cell r="EV37" t="str">
            <v>na</v>
          </cell>
          <cell r="EW37" t="str">
            <v>na</v>
          </cell>
          <cell r="EX37" t="str">
            <v>na</v>
          </cell>
          <cell r="EY37" t="str">
            <v>na</v>
          </cell>
          <cell r="EZ37" t="str">
            <v>na</v>
          </cell>
          <cell r="FA37" t="str">
            <v>na</v>
          </cell>
          <cell r="FB37" t="str">
            <v>na</v>
          </cell>
          <cell r="FC37" t="str">
            <v>na</v>
          </cell>
          <cell r="FD37" t="str">
            <v>na</v>
          </cell>
          <cell r="FE37" t="str">
            <v>na</v>
          </cell>
          <cell r="FF37" t="str">
            <v>na</v>
          </cell>
          <cell r="FG37" t="str">
            <v>na</v>
          </cell>
          <cell r="FH37" t="str">
            <v>na</v>
          </cell>
          <cell r="FI37" t="str">
            <v>na</v>
          </cell>
          <cell r="FJ37" t="str">
            <v>na</v>
          </cell>
          <cell r="FK37" t="str">
            <v>na</v>
          </cell>
          <cell r="FL37" t="str">
            <v>na</v>
          </cell>
          <cell r="FM37" t="str">
            <v>na</v>
          </cell>
          <cell r="FN37" t="str">
            <v>na</v>
          </cell>
          <cell r="FO37" t="str">
            <v>na</v>
          </cell>
          <cell r="FP37" t="str">
            <v>na</v>
          </cell>
          <cell r="FQ37" t="str">
            <v>na</v>
          </cell>
          <cell r="FR37" t="str">
            <v>na</v>
          </cell>
          <cell r="FS37" t="str">
            <v>na</v>
          </cell>
          <cell r="FT37" t="str">
            <v>na</v>
          </cell>
          <cell r="FU37" t="str">
            <v>na</v>
          </cell>
          <cell r="FV37" t="str">
            <v>na</v>
          </cell>
          <cell r="FW37" t="str">
            <v>na</v>
          </cell>
          <cell r="FX37" t="str">
            <v>na</v>
          </cell>
          <cell r="FY37" t="str">
            <v>na</v>
          </cell>
          <cell r="FZ37" t="str">
            <v>na</v>
          </cell>
          <cell r="GA37" t="str">
            <v>na</v>
          </cell>
          <cell r="GB37" t="str">
            <v>na</v>
          </cell>
          <cell r="GC37" t="str">
            <v>na</v>
          </cell>
          <cell r="GD37" t="str">
            <v>na</v>
          </cell>
          <cell r="GE37" t="str">
            <v>na</v>
          </cell>
          <cell r="GF37" t="str">
            <v>na</v>
          </cell>
          <cell r="GG37" t="str">
            <v>na</v>
          </cell>
          <cell r="GH37" t="str">
            <v>na</v>
          </cell>
          <cell r="GI37" t="str">
            <v>na</v>
          </cell>
          <cell r="GJ37" t="str">
            <v>na</v>
          </cell>
          <cell r="GK37" t="str">
            <v>na</v>
          </cell>
          <cell r="GL37" t="str">
            <v>na</v>
          </cell>
          <cell r="GM37" t="str">
            <v>na</v>
          </cell>
          <cell r="GN37" t="str">
            <v>na</v>
          </cell>
          <cell r="GO37" t="str">
            <v>na</v>
          </cell>
          <cell r="GP37" t="str">
            <v>na</v>
          </cell>
          <cell r="GQ37" t="str">
            <v>na</v>
          </cell>
          <cell r="GR37" t="str">
            <v>na</v>
          </cell>
          <cell r="GS37" t="str">
            <v>na</v>
          </cell>
          <cell r="GT37" t="str">
            <v>na</v>
          </cell>
          <cell r="GU37" t="str">
            <v>na</v>
          </cell>
          <cell r="GV37" t="str">
            <v>na</v>
          </cell>
          <cell r="GW37" t="str">
            <v>na</v>
          </cell>
          <cell r="GX37" t="str">
            <v>na</v>
          </cell>
          <cell r="GY37" t="str">
            <v>na</v>
          </cell>
          <cell r="GZ37" t="str">
            <v>na</v>
          </cell>
          <cell r="HA37" t="str">
            <v>na</v>
          </cell>
          <cell r="HB37" t="str">
            <v>na</v>
          </cell>
          <cell r="HC37" t="str">
            <v>na</v>
          </cell>
          <cell r="HD37" t="str">
            <v>na</v>
          </cell>
        </row>
        <row r="38">
          <cell r="A38">
            <v>38</v>
          </cell>
          <cell r="B38" t="str">
            <v>EPS (excl Special Items)</v>
          </cell>
          <cell r="C38" t="str">
            <v>na</v>
          </cell>
          <cell r="D38" t="str">
            <v>na</v>
          </cell>
          <cell r="E38" t="str">
            <v>na</v>
          </cell>
          <cell r="F38" t="str">
            <v>na</v>
          </cell>
          <cell r="G38" t="str">
            <v>na</v>
          </cell>
          <cell r="H38" t="str">
            <v>na</v>
          </cell>
          <cell r="I38" t="str">
            <v>na</v>
          </cell>
          <cell r="J38" t="str">
            <v>na</v>
          </cell>
          <cell r="K38" t="str">
            <v>na</v>
          </cell>
          <cell r="L38" t="str">
            <v>na</v>
          </cell>
          <cell r="M38" t="str">
            <v>na</v>
          </cell>
          <cell r="N38" t="str">
            <v>na</v>
          </cell>
          <cell r="O38" t="str">
            <v>na</v>
          </cell>
          <cell r="P38" t="str">
            <v>na</v>
          </cell>
          <cell r="Q38" t="str">
            <v>na</v>
          </cell>
          <cell r="R38" t="str">
            <v>na</v>
          </cell>
          <cell r="S38" t="str">
            <v>na</v>
          </cell>
          <cell r="T38" t="str">
            <v>na</v>
          </cell>
          <cell r="U38" t="str">
            <v>na</v>
          </cell>
          <cell r="V38" t="str">
            <v>na</v>
          </cell>
          <cell r="W38" t="str">
            <v>na</v>
          </cell>
          <cell r="X38" t="str">
            <v>na</v>
          </cell>
          <cell r="Y38" t="str">
            <v>na</v>
          </cell>
          <cell r="Z38" t="str">
            <v>na</v>
          </cell>
          <cell r="AA38" t="str">
            <v>na</v>
          </cell>
          <cell r="AB38" t="str">
            <v>na</v>
          </cell>
          <cell r="AC38" t="str">
            <v>na</v>
          </cell>
          <cell r="AD38" t="str">
            <v>na</v>
          </cell>
          <cell r="AE38" t="str">
            <v>na</v>
          </cell>
          <cell r="AF38" t="str">
            <v>na</v>
          </cell>
          <cell r="AG38" t="str">
            <v>na</v>
          </cell>
          <cell r="AH38" t="str">
            <v>na</v>
          </cell>
          <cell r="AI38" t="str">
            <v>na</v>
          </cell>
          <cell r="AJ38" t="str">
            <v>na</v>
          </cell>
          <cell r="AK38" t="str">
            <v>na</v>
          </cell>
          <cell r="AL38" t="str">
            <v>na</v>
          </cell>
          <cell r="AM38" t="str">
            <v>na</v>
          </cell>
          <cell r="AN38" t="str">
            <v>na</v>
          </cell>
          <cell r="AO38" t="str">
            <v>na</v>
          </cell>
          <cell r="AP38" t="str">
            <v>na</v>
          </cell>
          <cell r="AQ38" t="str">
            <v>na</v>
          </cell>
          <cell r="AR38" t="str">
            <v>na</v>
          </cell>
          <cell r="AS38" t="str">
            <v>na</v>
          </cell>
          <cell r="AT38" t="str">
            <v>na</v>
          </cell>
          <cell r="AU38" t="str">
            <v>na</v>
          </cell>
          <cell r="AV38" t="str">
            <v>na</v>
          </cell>
          <cell r="AW38" t="str">
            <v>na</v>
          </cell>
          <cell r="AX38" t="str">
            <v>na</v>
          </cell>
          <cell r="AY38" t="str">
            <v>na</v>
          </cell>
          <cell r="AZ38" t="str">
            <v>na</v>
          </cell>
          <cell r="BA38" t="str">
            <v>na</v>
          </cell>
          <cell r="BB38" t="str">
            <v>na</v>
          </cell>
          <cell r="BC38" t="str">
            <v>na</v>
          </cell>
          <cell r="BD38" t="str">
            <v>na</v>
          </cell>
          <cell r="BE38" t="str">
            <v>na</v>
          </cell>
          <cell r="BF38" t="str">
            <v>na</v>
          </cell>
          <cell r="BG38" t="str">
            <v>na</v>
          </cell>
          <cell r="BH38" t="str">
            <v>na</v>
          </cell>
          <cell r="BI38" t="str">
            <v>na</v>
          </cell>
          <cell r="BJ38" t="str">
            <v>na</v>
          </cell>
          <cell r="BK38" t="str">
            <v>na</v>
          </cell>
          <cell r="BL38" t="str">
            <v>na</v>
          </cell>
          <cell r="BM38" t="str">
            <v>na</v>
          </cell>
          <cell r="BN38" t="str">
            <v>na</v>
          </cell>
          <cell r="BO38" t="str">
            <v>na</v>
          </cell>
          <cell r="BP38" t="str">
            <v>na</v>
          </cell>
          <cell r="BQ38" t="str">
            <v>na</v>
          </cell>
          <cell r="BR38" t="str">
            <v>na</v>
          </cell>
          <cell r="BS38" t="str">
            <v>na</v>
          </cell>
          <cell r="BT38" t="str">
            <v>na</v>
          </cell>
          <cell r="BU38" t="str">
            <v>na</v>
          </cell>
          <cell r="BV38" t="str">
            <v>na</v>
          </cell>
          <cell r="BW38" t="str">
            <v>na</v>
          </cell>
          <cell r="BX38" t="str">
            <v>na</v>
          </cell>
          <cell r="BY38" t="str">
            <v>na</v>
          </cell>
          <cell r="BZ38" t="str">
            <v>na</v>
          </cell>
          <cell r="CA38" t="str">
            <v>na</v>
          </cell>
          <cell r="CB38" t="str">
            <v>na</v>
          </cell>
          <cell r="CC38" t="str">
            <v>na</v>
          </cell>
          <cell r="CD38" t="str">
            <v>na</v>
          </cell>
          <cell r="CE38" t="str">
            <v>na</v>
          </cell>
          <cell r="CF38" t="str">
            <v>na</v>
          </cell>
          <cell r="CG38" t="str">
            <v>na</v>
          </cell>
          <cell r="CH38" t="str">
            <v>na</v>
          </cell>
          <cell r="CI38" t="str">
            <v>na</v>
          </cell>
          <cell r="CJ38" t="str">
            <v>na</v>
          </cell>
          <cell r="CK38" t="str">
            <v>na</v>
          </cell>
          <cell r="CL38" t="str">
            <v>na</v>
          </cell>
          <cell r="CM38" t="str">
            <v>na</v>
          </cell>
          <cell r="CN38" t="str">
            <v>na</v>
          </cell>
          <cell r="CO38">
            <v>3.0601641120916553E-2</v>
          </cell>
          <cell r="CP38">
            <v>3.0601641120916553E-2</v>
          </cell>
          <cell r="CQ38">
            <v>9.7035594957348842E-3</v>
          </cell>
          <cell r="CR38">
            <v>9.7035594957348842E-3</v>
          </cell>
          <cell r="CS38">
            <v>1.6979281368264063E-3</v>
          </cell>
          <cell r="CT38">
            <v>1.6979281368264063E-3</v>
          </cell>
          <cell r="CU38">
            <v>3.9127713961455625E-2</v>
          </cell>
          <cell r="CV38">
            <v>3.9127713961455625E-2</v>
          </cell>
          <cell r="CW38">
            <v>7.7590292520003171E-2</v>
          </cell>
          <cell r="CX38">
            <v>7.7590292520003171E-2</v>
          </cell>
          <cell r="CY38">
            <v>4.0023565436902664E-2</v>
          </cell>
          <cell r="CZ38">
            <v>4.0023565436902664E-2</v>
          </cell>
          <cell r="DA38">
            <v>5.6833529929546302E-2</v>
          </cell>
          <cell r="DB38">
            <v>5.6833529929546302E-2</v>
          </cell>
          <cell r="DC38">
            <v>7.6831105790518078E-2</v>
          </cell>
          <cell r="DD38">
            <v>7.6831105790518078E-2</v>
          </cell>
          <cell r="DE38">
            <v>0.13114902590818048</v>
          </cell>
          <cell r="DF38">
            <v>0.13114902590818048</v>
          </cell>
          <cell r="DG38">
            <v>0.30017563638222977</v>
          </cell>
          <cell r="DH38">
            <v>0.30017563638222977</v>
          </cell>
          <cell r="DI38">
            <v>0.11446712971927953</v>
          </cell>
          <cell r="DJ38">
            <v>9.7101010369811294E-2</v>
          </cell>
          <cell r="DK38">
            <v>0.12575507910781242</v>
          </cell>
          <cell r="DL38">
            <v>0.12779759827593742</v>
          </cell>
          <cell r="DM38">
            <v>0.1436491142732918</v>
          </cell>
          <cell r="DN38">
            <v>0.16124333127329193</v>
          </cell>
          <cell r="DO38">
            <v>0.26010697449305542</v>
          </cell>
          <cell r="DP38">
            <v>0.26082440306867283</v>
          </cell>
          <cell r="DQ38">
            <v>0.64583272070653619</v>
          </cell>
          <cell r="DR38">
            <v>0.64860066046775655</v>
          </cell>
          <cell r="DS38" t="str">
            <v>na</v>
          </cell>
          <cell r="DT38" t="str">
            <v>na</v>
          </cell>
          <cell r="DU38" t="str">
            <v>na</v>
          </cell>
          <cell r="DV38" t="str">
            <v>na</v>
          </cell>
          <cell r="DW38" t="str">
            <v>na</v>
          </cell>
          <cell r="DX38" t="str">
            <v>na</v>
          </cell>
          <cell r="DY38" t="str">
            <v>na</v>
          </cell>
          <cell r="DZ38" t="str">
            <v>na</v>
          </cell>
          <cell r="EA38">
            <v>0.90443616375995295</v>
          </cell>
          <cell r="EB38">
            <v>0.89880553969308241</v>
          </cell>
          <cell r="EC38" t="str">
            <v>na</v>
          </cell>
          <cell r="ED38" t="str">
            <v>na</v>
          </cell>
          <cell r="EE38" t="str">
            <v>na</v>
          </cell>
          <cell r="EF38" t="str">
            <v>na</v>
          </cell>
          <cell r="EG38" t="str">
            <v>na</v>
          </cell>
          <cell r="EH38" t="str">
            <v>na</v>
          </cell>
          <cell r="EI38" t="str">
            <v>na</v>
          </cell>
          <cell r="EJ38" t="str">
            <v>na</v>
          </cell>
          <cell r="EK38" t="str">
            <v>na</v>
          </cell>
          <cell r="EL38" t="str">
            <v>na</v>
          </cell>
          <cell r="EM38" t="str">
            <v>na</v>
          </cell>
          <cell r="EN38" t="str">
            <v>na</v>
          </cell>
          <cell r="EO38" t="str">
            <v>na</v>
          </cell>
          <cell r="EP38" t="str">
            <v>na</v>
          </cell>
          <cell r="EQ38" t="str">
            <v>na</v>
          </cell>
          <cell r="ER38" t="str">
            <v>na</v>
          </cell>
          <cell r="ES38" t="str">
            <v>na</v>
          </cell>
          <cell r="ET38" t="str">
            <v>na</v>
          </cell>
          <cell r="EU38" t="str">
            <v>na</v>
          </cell>
          <cell r="EV38" t="str">
            <v>na</v>
          </cell>
          <cell r="EW38" t="str">
            <v>na</v>
          </cell>
          <cell r="EX38" t="str">
            <v>na</v>
          </cell>
          <cell r="EY38" t="str">
            <v>na</v>
          </cell>
          <cell r="EZ38" t="str">
            <v>na</v>
          </cell>
          <cell r="FA38" t="str">
            <v>na</v>
          </cell>
          <cell r="FB38" t="str">
            <v>na</v>
          </cell>
          <cell r="FC38" t="str">
            <v>na</v>
          </cell>
          <cell r="FD38" t="str">
            <v>na</v>
          </cell>
          <cell r="FE38" t="str">
            <v>na</v>
          </cell>
          <cell r="FF38" t="str">
            <v>na</v>
          </cell>
          <cell r="FG38" t="str">
            <v>na</v>
          </cell>
          <cell r="FH38" t="str">
            <v>na</v>
          </cell>
          <cell r="FI38" t="str">
            <v>na</v>
          </cell>
          <cell r="FJ38" t="str">
            <v>na</v>
          </cell>
          <cell r="FK38" t="str">
            <v>na</v>
          </cell>
          <cell r="FL38" t="str">
            <v>na</v>
          </cell>
          <cell r="FM38" t="str">
            <v>na</v>
          </cell>
          <cell r="FN38" t="str">
            <v>na</v>
          </cell>
          <cell r="FO38" t="str">
            <v>na</v>
          </cell>
          <cell r="FP38" t="str">
            <v>na</v>
          </cell>
          <cell r="FQ38" t="str">
            <v>na</v>
          </cell>
          <cell r="FR38" t="str">
            <v>na</v>
          </cell>
          <cell r="FS38" t="str">
            <v>na</v>
          </cell>
          <cell r="FT38" t="str">
            <v>na</v>
          </cell>
          <cell r="FU38" t="str">
            <v>na</v>
          </cell>
          <cell r="FV38" t="str">
            <v>na</v>
          </cell>
          <cell r="FW38" t="str">
            <v>na</v>
          </cell>
          <cell r="FX38" t="str">
            <v>na</v>
          </cell>
          <cell r="FY38" t="str">
            <v>na</v>
          </cell>
          <cell r="FZ38" t="str">
            <v>na</v>
          </cell>
          <cell r="GA38" t="str">
            <v>na</v>
          </cell>
          <cell r="GB38" t="str">
            <v>na</v>
          </cell>
          <cell r="GC38" t="str">
            <v>na</v>
          </cell>
          <cell r="GD38" t="str">
            <v>na</v>
          </cell>
          <cell r="GE38" t="str">
            <v>na</v>
          </cell>
          <cell r="GF38" t="str">
            <v>na</v>
          </cell>
          <cell r="GG38" t="str">
            <v>na</v>
          </cell>
          <cell r="GH38" t="str">
            <v>na</v>
          </cell>
          <cell r="GI38" t="str">
            <v>na</v>
          </cell>
          <cell r="GJ38" t="str">
            <v>na</v>
          </cell>
          <cell r="GK38" t="str">
            <v>na</v>
          </cell>
          <cell r="GL38" t="str">
            <v>na</v>
          </cell>
          <cell r="GM38" t="str">
            <v>na</v>
          </cell>
          <cell r="GN38" t="str">
            <v>na</v>
          </cell>
          <cell r="GO38" t="str">
            <v>na</v>
          </cell>
          <cell r="GP38" t="str">
            <v>na</v>
          </cell>
          <cell r="GQ38" t="str">
            <v>na</v>
          </cell>
          <cell r="GR38" t="str">
            <v>na</v>
          </cell>
          <cell r="GS38" t="str">
            <v>na</v>
          </cell>
          <cell r="GT38" t="str">
            <v>na</v>
          </cell>
          <cell r="GU38" t="str">
            <v>na</v>
          </cell>
          <cell r="GV38" t="str">
            <v>na</v>
          </cell>
          <cell r="GW38" t="str">
            <v>na</v>
          </cell>
          <cell r="GX38" t="str">
            <v>na</v>
          </cell>
          <cell r="GY38" t="str">
            <v>na</v>
          </cell>
          <cell r="GZ38" t="str">
            <v>na</v>
          </cell>
          <cell r="HA38" t="str">
            <v>na</v>
          </cell>
          <cell r="HB38" t="str">
            <v>na</v>
          </cell>
          <cell r="HC38" t="str">
            <v>na</v>
          </cell>
          <cell r="HD38" t="str">
            <v>na</v>
          </cell>
        </row>
        <row r="39">
          <cell r="A39">
            <v>39</v>
          </cell>
          <cell r="B39" t="str">
            <v>Percentage of Revenues</v>
          </cell>
        </row>
        <row r="40">
          <cell r="A40">
            <v>40</v>
          </cell>
          <cell r="B40" t="str">
            <v>License Revenue</v>
          </cell>
          <cell r="C40" t="str">
            <v>na</v>
          </cell>
          <cell r="D40" t="str">
            <v>na</v>
          </cell>
          <cell r="E40" t="str">
            <v>na</v>
          </cell>
          <cell r="F40" t="str">
            <v>na</v>
          </cell>
          <cell r="G40" t="str">
            <v>na</v>
          </cell>
          <cell r="H40" t="str">
            <v>na</v>
          </cell>
          <cell r="I40" t="str">
            <v>na</v>
          </cell>
          <cell r="J40" t="str">
            <v>na</v>
          </cell>
          <cell r="K40" t="str">
            <v>na</v>
          </cell>
          <cell r="L40" t="str">
            <v>na</v>
          </cell>
          <cell r="M40" t="str">
            <v>na</v>
          </cell>
          <cell r="N40" t="str">
            <v>na</v>
          </cell>
          <cell r="O40" t="str">
            <v>na</v>
          </cell>
          <cell r="P40" t="str">
            <v>na</v>
          </cell>
          <cell r="Q40" t="str">
            <v>na</v>
          </cell>
          <cell r="R40" t="str">
            <v>na</v>
          </cell>
          <cell r="S40" t="str">
            <v>na</v>
          </cell>
          <cell r="T40" t="str">
            <v>na</v>
          </cell>
          <cell r="U40" t="str">
            <v>na</v>
          </cell>
          <cell r="V40" t="str">
            <v>na</v>
          </cell>
          <cell r="W40" t="str">
            <v>na</v>
          </cell>
          <cell r="X40" t="str">
            <v>na</v>
          </cell>
          <cell r="Y40" t="str">
            <v>na</v>
          </cell>
          <cell r="Z40" t="str">
            <v>na</v>
          </cell>
          <cell r="AA40" t="str">
            <v>na</v>
          </cell>
          <cell r="AB40" t="str">
            <v>na</v>
          </cell>
          <cell r="AC40" t="str">
            <v>na</v>
          </cell>
          <cell r="AD40" t="str">
            <v>na</v>
          </cell>
          <cell r="AE40" t="str">
            <v>na</v>
          </cell>
          <cell r="AF40" t="str">
            <v>na</v>
          </cell>
          <cell r="AG40" t="str">
            <v>na</v>
          </cell>
          <cell r="AH40" t="str">
            <v>na</v>
          </cell>
          <cell r="AI40" t="str">
            <v>na</v>
          </cell>
          <cell r="AJ40" t="str">
            <v>na</v>
          </cell>
          <cell r="AK40" t="str">
            <v>na</v>
          </cell>
          <cell r="AL40" t="str">
            <v>na</v>
          </cell>
          <cell r="AM40" t="str">
            <v>na</v>
          </cell>
          <cell r="AN40" t="str">
            <v>na</v>
          </cell>
          <cell r="AO40" t="str">
            <v>na</v>
          </cell>
          <cell r="AP40" t="str">
            <v>na</v>
          </cell>
          <cell r="AQ40" t="str">
            <v>na</v>
          </cell>
          <cell r="AR40" t="str">
            <v>na</v>
          </cell>
          <cell r="AS40" t="str">
            <v>na</v>
          </cell>
          <cell r="AT40" t="str">
            <v>na</v>
          </cell>
          <cell r="AU40" t="str">
            <v>na</v>
          </cell>
          <cell r="AV40" t="str">
            <v>na</v>
          </cell>
          <cell r="AW40" t="str">
            <v>na</v>
          </cell>
          <cell r="AX40" t="str">
            <v>na</v>
          </cell>
          <cell r="AY40" t="str">
            <v>na</v>
          </cell>
          <cell r="AZ40" t="str">
            <v>na</v>
          </cell>
          <cell r="BA40" t="str">
            <v>na</v>
          </cell>
          <cell r="BB40" t="str">
            <v>na</v>
          </cell>
          <cell r="BC40" t="str">
            <v>na</v>
          </cell>
          <cell r="BD40" t="str">
            <v>na</v>
          </cell>
          <cell r="BE40" t="str">
            <v>na</v>
          </cell>
          <cell r="BF40" t="str">
            <v>na</v>
          </cell>
          <cell r="BG40" t="str">
            <v>na</v>
          </cell>
          <cell r="BH40" t="str">
            <v>na</v>
          </cell>
          <cell r="BI40" t="str">
            <v>na</v>
          </cell>
          <cell r="BJ40" t="str">
            <v>na</v>
          </cell>
          <cell r="BK40" t="str">
            <v>na</v>
          </cell>
          <cell r="BL40" t="str">
            <v>na</v>
          </cell>
          <cell r="BM40" t="str">
            <v>na</v>
          </cell>
          <cell r="BN40" t="str">
            <v>na</v>
          </cell>
          <cell r="BO40" t="str">
            <v>na</v>
          </cell>
          <cell r="BP40" t="str">
            <v>na</v>
          </cell>
          <cell r="BQ40" t="str">
            <v>na</v>
          </cell>
          <cell r="BR40" t="str">
            <v>na</v>
          </cell>
          <cell r="BS40" t="str">
            <v>na</v>
          </cell>
          <cell r="BT40" t="str">
            <v>na</v>
          </cell>
          <cell r="BU40" t="str">
            <v>na</v>
          </cell>
          <cell r="BV40" t="str">
            <v>na</v>
          </cell>
          <cell r="BW40" t="str">
            <v>na</v>
          </cell>
          <cell r="BX40" t="str">
            <v>na</v>
          </cell>
          <cell r="BY40" t="str">
            <v>na</v>
          </cell>
          <cell r="BZ40" t="str">
            <v>na</v>
          </cell>
          <cell r="CA40" t="str">
            <v>na</v>
          </cell>
          <cell r="CB40" t="str">
            <v>na</v>
          </cell>
          <cell r="CC40" t="str">
            <v>na</v>
          </cell>
          <cell r="CD40" t="str">
            <v>na</v>
          </cell>
          <cell r="CE40" t="str">
            <v>na</v>
          </cell>
          <cell r="CF40" t="str">
            <v>na</v>
          </cell>
          <cell r="CG40" t="str">
            <v>na</v>
          </cell>
          <cell r="CH40" t="str">
            <v>na</v>
          </cell>
          <cell r="CI40" t="str">
            <v>na</v>
          </cell>
          <cell r="CJ40" t="str">
            <v>na</v>
          </cell>
          <cell r="CK40" t="str">
            <v>na</v>
          </cell>
          <cell r="CL40" t="str">
            <v>na</v>
          </cell>
          <cell r="CM40" t="str">
            <v>na</v>
          </cell>
          <cell r="CN40" t="str">
            <v>na</v>
          </cell>
          <cell r="CO40">
            <v>0.28198932332502163</v>
          </cell>
          <cell r="CP40">
            <v>0.28198932332502163</v>
          </cell>
          <cell r="CQ40">
            <v>0.22174442235659766</v>
          </cell>
          <cell r="CR40">
            <v>0.22174442235659766</v>
          </cell>
          <cell r="CS40">
            <v>0.18979481563458053</v>
          </cell>
          <cell r="CT40">
            <v>0.18979481563458053</v>
          </cell>
          <cell r="CU40">
            <v>0.25595457146157297</v>
          </cell>
          <cell r="CV40">
            <v>0.25595457146157297</v>
          </cell>
          <cell r="CW40">
            <v>0.23767760606683991</v>
          </cell>
          <cell r="CX40">
            <v>0.23767760606683991</v>
          </cell>
          <cell r="CY40">
            <v>0.24035810654229006</v>
          </cell>
          <cell r="CZ40">
            <v>0.24035810654229006</v>
          </cell>
          <cell r="DA40">
            <v>0.26141129205005781</v>
          </cell>
          <cell r="DB40">
            <v>0.26141129205005781</v>
          </cell>
          <cell r="DC40">
            <v>0.29680447734248061</v>
          </cell>
          <cell r="DD40">
            <v>0.29680447734248061</v>
          </cell>
          <cell r="DE40">
            <v>0.33051487575081862</v>
          </cell>
          <cell r="DF40">
            <v>0.33051487575081862</v>
          </cell>
          <cell r="DG40">
            <v>0.28570104055150547</v>
          </cell>
          <cell r="DH40">
            <v>0.28570104055150547</v>
          </cell>
          <cell r="DI40">
            <v>0.30467433132970773</v>
          </cell>
          <cell r="DJ40">
            <v>0.3083404334438597</v>
          </cell>
          <cell r="DK40">
            <v>0.30687934847127918</v>
          </cell>
          <cell r="DL40">
            <v>0.30687934847127918</v>
          </cell>
          <cell r="DM40">
            <v>0.31740956723406522</v>
          </cell>
          <cell r="DN40">
            <v>0.31740956723406522</v>
          </cell>
          <cell r="DO40">
            <v>0.35817409864442146</v>
          </cell>
          <cell r="DP40">
            <v>0.35817409864442146</v>
          </cell>
          <cell r="DQ40">
            <v>0.32300194033590057</v>
          </cell>
          <cell r="DR40">
            <v>0.3240331365144955</v>
          </cell>
          <cell r="DS40" t="str">
            <v>na</v>
          </cell>
          <cell r="DT40" t="str">
            <v>na</v>
          </cell>
          <cell r="DU40" t="str">
            <v>na</v>
          </cell>
          <cell r="DV40" t="str">
            <v>na</v>
          </cell>
          <cell r="DW40" t="str">
            <v>na</v>
          </cell>
          <cell r="DX40" t="str">
            <v>na</v>
          </cell>
          <cell r="DY40" t="str">
            <v>na</v>
          </cell>
          <cell r="DZ40" t="str">
            <v>na</v>
          </cell>
          <cell r="EA40">
            <v>0.35511215236066362</v>
          </cell>
          <cell r="EB40">
            <v>0.35626474632551003</v>
          </cell>
          <cell r="EC40" t="str">
            <v>na</v>
          </cell>
          <cell r="ED40" t="str">
            <v>na</v>
          </cell>
          <cell r="EE40" t="str">
            <v>na</v>
          </cell>
          <cell r="EF40" t="str">
            <v>na</v>
          </cell>
          <cell r="EG40" t="str">
            <v>na</v>
          </cell>
          <cell r="EH40" t="str">
            <v>na</v>
          </cell>
          <cell r="EI40" t="str">
            <v>na</v>
          </cell>
          <cell r="EJ40" t="str">
            <v>na</v>
          </cell>
          <cell r="EK40" t="str">
            <v>na</v>
          </cell>
          <cell r="EL40" t="str">
            <v>na</v>
          </cell>
          <cell r="EM40" t="str">
            <v>na</v>
          </cell>
          <cell r="EN40" t="str">
            <v>na</v>
          </cell>
          <cell r="EO40" t="str">
            <v>na</v>
          </cell>
          <cell r="EP40" t="str">
            <v>na</v>
          </cell>
          <cell r="EQ40" t="str">
            <v>na</v>
          </cell>
          <cell r="ER40" t="str">
            <v>na</v>
          </cell>
          <cell r="ES40" t="str">
            <v>na</v>
          </cell>
          <cell r="ET40" t="str">
            <v>na</v>
          </cell>
          <cell r="EU40" t="str">
            <v>na</v>
          </cell>
          <cell r="EV40" t="str">
            <v>na</v>
          </cell>
          <cell r="EW40" t="str">
            <v>na</v>
          </cell>
          <cell r="EX40" t="str">
            <v>na</v>
          </cell>
          <cell r="EY40" t="str">
            <v>na</v>
          </cell>
          <cell r="EZ40" t="str">
            <v>na</v>
          </cell>
          <cell r="FA40" t="str">
            <v>na</v>
          </cell>
          <cell r="FB40" t="str">
            <v>na</v>
          </cell>
          <cell r="FC40" t="str">
            <v>na</v>
          </cell>
          <cell r="FD40" t="str">
            <v>na</v>
          </cell>
          <cell r="FE40" t="str">
            <v>na</v>
          </cell>
          <cell r="FF40" t="str">
            <v>na</v>
          </cell>
          <cell r="FG40" t="str">
            <v>na</v>
          </cell>
          <cell r="FH40" t="str">
            <v>na</v>
          </cell>
          <cell r="FI40" t="str">
            <v>na</v>
          </cell>
          <cell r="FJ40" t="str">
            <v>na</v>
          </cell>
          <cell r="FK40" t="str">
            <v>na</v>
          </cell>
          <cell r="FL40" t="str">
            <v>na</v>
          </cell>
          <cell r="FM40" t="str">
            <v>na</v>
          </cell>
          <cell r="FN40" t="str">
            <v>na</v>
          </cell>
          <cell r="FO40" t="str">
            <v>na</v>
          </cell>
          <cell r="FP40" t="str">
            <v>na</v>
          </cell>
          <cell r="FQ40" t="str">
            <v>na</v>
          </cell>
          <cell r="FR40" t="str">
            <v>na</v>
          </cell>
          <cell r="FS40" t="str">
            <v>na</v>
          </cell>
          <cell r="FT40" t="str">
            <v>na</v>
          </cell>
          <cell r="FU40" t="str">
            <v>na</v>
          </cell>
          <cell r="FV40" t="str">
            <v>na</v>
          </cell>
          <cell r="FW40" t="str">
            <v>na</v>
          </cell>
          <cell r="FX40" t="str">
            <v>na</v>
          </cell>
          <cell r="FY40" t="str">
            <v>na</v>
          </cell>
          <cell r="FZ40" t="str">
            <v>na</v>
          </cell>
          <cell r="GA40" t="str">
            <v>na</v>
          </cell>
          <cell r="GB40" t="str">
            <v>na</v>
          </cell>
          <cell r="GC40" t="str">
            <v>na</v>
          </cell>
          <cell r="GD40" t="str">
            <v>na</v>
          </cell>
          <cell r="GE40" t="str">
            <v>na</v>
          </cell>
          <cell r="GF40" t="str">
            <v>na</v>
          </cell>
          <cell r="GG40" t="str">
            <v>na</v>
          </cell>
          <cell r="GH40" t="str">
            <v>na</v>
          </cell>
          <cell r="GI40" t="str">
            <v>na</v>
          </cell>
          <cell r="GJ40" t="str">
            <v>na</v>
          </cell>
          <cell r="GK40" t="str">
            <v>na</v>
          </cell>
          <cell r="GL40" t="str">
            <v>na</v>
          </cell>
          <cell r="GM40" t="str">
            <v>na</v>
          </cell>
          <cell r="GN40" t="str">
            <v>na</v>
          </cell>
          <cell r="GO40" t="str">
            <v>na</v>
          </cell>
          <cell r="GP40" t="str">
            <v>na</v>
          </cell>
          <cell r="GQ40" t="str">
            <v>na</v>
          </cell>
          <cell r="GR40" t="str">
            <v>na</v>
          </cell>
          <cell r="GS40" t="str">
            <v>na</v>
          </cell>
          <cell r="GT40" t="str">
            <v>na</v>
          </cell>
          <cell r="GU40" t="str">
            <v>na</v>
          </cell>
          <cell r="GV40" t="str">
            <v>na</v>
          </cell>
          <cell r="GW40" t="str">
            <v>na</v>
          </cell>
          <cell r="GX40" t="str">
            <v>na</v>
          </cell>
          <cell r="GY40" t="str">
            <v>na</v>
          </cell>
          <cell r="GZ40" t="str">
            <v>na</v>
          </cell>
          <cell r="HA40" t="str">
            <v>na</v>
          </cell>
          <cell r="HB40" t="str">
            <v>na</v>
          </cell>
          <cell r="HC40" t="str">
            <v>na</v>
          </cell>
          <cell r="HD40" t="str">
            <v>na</v>
          </cell>
        </row>
        <row r="41">
          <cell r="A41">
            <v>41</v>
          </cell>
          <cell r="B41" t="str">
            <v>Service Revenue</v>
          </cell>
          <cell r="C41" t="str">
            <v>na</v>
          </cell>
          <cell r="D41" t="str">
            <v>na</v>
          </cell>
          <cell r="E41" t="str">
            <v>na</v>
          </cell>
          <cell r="F41" t="str">
            <v>na</v>
          </cell>
          <cell r="G41" t="str">
            <v>na</v>
          </cell>
          <cell r="H41" t="str">
            <v>na</v>
          </cell>
          <cell r="I41" t="str">
            <v>na</v>
          </cell>
          <cell r="J41" t="str">
            <v>na</v>
          </cell>
          <cell r="K41" t="str">
            <v>na</v>
          </cell>
          <cell r="L41" t="str">
            <v>na</v>
          </cell>
          <cell r="M41" t="str">
            <v>na</v>
          </cell>
          <cell r="N41" t="str">
            <v>na</v>
          </cell>
          <cell r="O41" t="str">
            <v>na</v>
          </cell>
          <cell r="P41" t="str">
            <v>na</v>
          </cell>
          <cell r="Q41" t="str">
            <v>na</v>
          </cell>
          <cell r="R41" t="str">
            <v>na</v>
          </cell>
          <cell r="S41" t="str">
            <v>na</v>
          </cell>
          <cell r="T41" t="str">
            <v>na</v>
          </cell>
          <cell r="U41" t="str">
            <v>na</v>
          </cell>
          <cell r="V41" t="str">
            <v>na</v>
          </cell>
          <cell r="W41" t="str">
            <v>na</v>
          </cell>
          <cell r="X41" t="str">
            <v>na</v>
          </cell>
          <cell r="Y41" t="str">
            <v>na</v>
          </cell>
          <cell r="Z41" t="str">
            <v>na</v>
          </cell>
          <cell r="AA41" t="str">
            <v>na</v>
          </cell>
          <cell r="AB41" t="str">
            <v>na</v>
          </cell>
          <cell r="AC41" t="str">
            <v>na</v>
          </cell>
          <cell r="AD41" t="str">
            <v>na</v>
          </cell>
          <cell r="AE41" t="str">
            <v>na</v>
          </cell>
          <cell r="AF41" t="str">
            <v>na</v>
          </cell>
          <cell r="AG41" t="str">
            <v>na</v>
          </cell>
          <cell r="AH41" t="str">
            <v>na</v>
          </cell>
          <cell r="AI41" t="str">
            <v>na</v>
          </cell>
          <cell r="AJ41" t="str">
            <v>na</v>
          </cell>
          <cell r="AK41" t="str">
            <v>na</v>
          </cell>
          <cell r="AL41" t="str">
            <v>na</v>
          </cell>
          <cell r="AM41" t="str">
            <v>na</v>
          </cell>
          <cell r="AN41" t="str">
            <v>na</v>
          </cell>
          <cell r="AO41" t="str">
            <v>na</v>
          </cell>
          <cell r="AP41" t="str">
            <v>na</v>
          </cell>
          <cell r="AQ41" t="str">
            <v>na</v>
          </cell>
          <cell r="AR41" t="str">
            <v>na</v>
          </cell>
          <cell r="AS41" t="str">
            <v>na</v>
          </cell>
          <cell r="AT41" t="str">
            <v>na</v>
          </cell>
          <cell r="AU41" t="str">
            <v>na</v>
          </cell>
          <cell r="AV41" t="str">
            <v>na</v>
          </cell>
          <cell r="AW41" t="str">
            <v>na</v>
          </cell>
          <cell r="AX41" t="str">
            <v>na</v>
          </cell>
          <cell r="AY41" t="str">
            <v>na</v>
          </cell>
          <cell r="AZ41" t="str">
            <v>na</v>
          </cell>
          <cell r="BA41" t="str">
            <v>na</v>
          </cell>
          <cell r="BB41" t="str">
            <v>na</v>
          </cell>
          <cell r="BC41" t="str">
            <v>na</v>
          </cell>
          <cell r="BD41" t="str">
            <v>na</v>
          </cell>
          <cell r="BE41" t="str">
            <v>na</v>
          </cell>
          <cell r="BF41" t="str">
            <v>na</v>
          </cell>
          <cell r="BG41" t="str">
            <v>na</v>
          </cell>
          <cell r="BH41" t="str">
            <v>na</v>
          </cell>
          <cell r="BI41" t="str">
            <v>na</v>
          </cell>
          <cell r="BJ41" t="str">
            <v>na</v>
          </cell>
          <cell r="BK41" t="str">
            <v>na</v>
          </cell>
          <cell r="BL41" t="str">
            <v>na</v>
          </cell>
          <cell r="BM41" t="str">
            <v>na</v>
          </cell>
          <cell r="BN41" t="str">
            <v>na</v>
          </cell>
          <cell r="BO41" t="str">
            <v>na</v>
          </cell>
          <cell r="BP41" t="str">
            <v>na</v>
          </cell>
          <cell r="BQ41" t="str">
            <v>na</v>
          </cell>
          <cell r="BR41" t="str">
            <v>na</v>
          </cell>
          <cell r="BS41" t="str">
            <v>na</v>
          </cell>
          <cell r="BT41" t="str">
            <v>na</v>
          </cell>
          <cell r="BU41" t="str">
            <v>na</v>
          </cell>
          <cell r="BV41" t="str">
            <v>na</v>
          </cell>
          <cell r="BW41" t="str">
            <v>na</v>
          </cell>
          <cell r="BX41" t="str">
            <v>na</v>
          </cell>
          <cell r="BY41" t="str">
            <v>na</v>
          </cell>
          <cell r="BZ41" t="str">
            <v>na</v>
          </cell>
          <cell r="CA41" t="str">
            <v>na</v>
          </cell>
          <cell r="CB41" t="str">
            <v>na</v>
          </cell>
          <cell r="CC41" t="str">
            <v>na</v>
          </cell>
          <cell r="CD41" t="str">
            <v>na</v>
          </cell>
          <cell r="CE41" t="str">
            <v>na</v>
          </cell>
          <cell r="CF41" t="str">
            <v>na</v>
          </cell>
          <cell r="CG41" t="str">
            <v>na</v>
          </cell>
          <cell r="CH41" t="str">
            <v>na</v>
          </cell>
          <cell r="CI41" t="str">
            <v>na</v>
          </cell>
          <cell r="CJ41" t="str">
            <v>na</v>
          </cell>
          <cell r="CK41" t="str">
            <v>na</v>
          </cell>
          <cell r="CL41" t="str">
            <v>na</v>
          </cell>
          <cell r="CM41" t="str">
            <v>na</v>
          </cell>
          <cell r="CN41" t="str">
            <v>na</v>
          </cell>
          <cell r="CO41">
            <v>0.71643402483226648</v>
          </cell>
          <cell r="CP41">
            <v>0.71643402483226648</v>
          </cell>
          <cell r="CQ41">
            <v>0.76259353833442856</v>
          </cell>
          <cell r="CR41">
            <v>0.76259353833442856</v>
          </cell>
          <cell r="CS41">
            <v>0.78524556531890122</v>
          </cell>
          <cell r="CT41">
            <v>0.78524556531890122</v>
          </cell>
          <cell r="CU41">
            <v>0.70968123198585997</v>
          </cell>
          <cell r="CV41">
            <v>0.70968123198585997</v>
          </cell>
          <cell r="CW41">
            <v>0.74298777031877783</v>
          </cell>
          <cell r="CX41">
            <v>0.74298777031877783</v>
          </cell>
          <cell r="CY41">
            <v>0.69802540627938381</v>
          </cell>
          <cell r="CZ41">
            <v>0.69802540627938381</v>
          </cell>
          <cell r="DA41">
            <v>0.66871432855571999</v>
          </cell>
          <cell r="DB41">
            <v>0.66871432855571999</v>
          </cell>
          <cell r="DC41">
            <v>0.61973957393031243</v>
          </cell>
          <cell r="DD41">
            <v>0.61973957393031243</v>
          </cell>
          <cell r="DE41">
            <v>0.60357781393760424</v>
          </cell>
          <cell r="DF41">
            <v>0.60357781393760424</v>
          </cell>
          <cell r="DG41">
            <v>0.64388133946603565</v>
          </cell>
          <cell r="DH41">
            <v>0.64388133946603565</v>
          </cell>
          <cell r="DI41">
            <v>0.63426080526667306</v>
          </cell>
          <cell r="DJ41">
            <v>0.62953079502647591</v>
          </cell>
          <cell r="DK41">
            <v>0.63923532166608177</v>
          </cell>
          <cell r="DL41">
            <v>0.63923532166608177</v>
          </cell>
          <cell r="DM41">
            <v>0.63625326966607121</v>
          </cell>
          <cell r="DN41">
            <v>0.63625326966607121</v>
          </cell>
          <cell r="DO41">
            <v>0.60699401614335968</v>
          </cell>
          <cell r="DP41">
            <v>0.60699401614335968</v>
          </cell>
          <cell r="DQ41">
            <v>0.62847356221078288</v>
          </cell>
          <cell r="DR41">
            <v>0.62731705088650935</v>
          </cell>
          <cell r="DS41" t="str">
            <v>na</v>
          </cell>
          <cell r="DT41" t="str">
            <v>na</v>
          </cell>
          <cell r="DU41" t="str">
            <v>na</v>
          </cell>
          <cell r="DV41" t="str">
            <v>na</v>
          </cell>
          <cell r="DW41" t="str">
            <v>na</v>
          </cell>
          <cell r="DX41" t="str">
            <v>na</v>
          </cell>
          <cell r="DY41" t="str">
            <v>na</v>
          </cell>
          <cell r="DZ41" t="str">
            <v>na</v>
          </cell>
          <cell r="EA41">
            <v>0.64488784763933626</v>
          </cell>
          <cell r="EB41">
            <v>0.64373525367448992</v>
          </cell>
          <cell r="EC41" t="str">
            <v>na</v>
          </cell>
          <cell r="ED41" t="str">
            <v>na</v>
          </cell>
          <cell r="EE41" t="str">
            <v>na</v>
          </cell>
          <cell r="EF41" t="str">
            <v>na</v>
          </cell>
          <cell r="EG41" t="str">
            <v>na</v>
          </cell>
          <cell r="EH41" t="str">
            <v>na</v>
          </cell>
          <cell r="EI41" t="str">
            <v>na</v>
          </cell>
          <cell r="EJ41" t="str">
            <v>na</v>
          </cell>
          <cell r="EK41" t="str">
            <v>na</v>
          </cell>
          <cell r="EL41" t="str">
            <v>na</v>
          </cell>
          <cell r="EM41" t="str">
            <v>na</v>
          </cell>
          <cell r="EN41" t="str">
            <v>na</v>
          </cell>
          <cell r="EO41" t="str">
            <v>na</v>
          </cell>
          <cell r="EP41" t="str">
            <v>na</v>
          </cell>
          <cell r="EQ41" t="str">
            <v>na</v>
          </cell>
          <cell r="ER41" t="str">
            <v>na</v>
          </cell>
          <cell r="ES41" t="str">
            <v>na</v>
          </cell>
          <cell r="ET41" t="str">
            <v>na</v>
          </cell>
          <cell r="EU41" t="str">
            <v>na</v>
          </cell>
          <cell r="EV41" t="str">
            <v>na</v>
          </cell>
          <cell r="EW41" t="str">
            <v>na</v>
          </cell>
          <cell r="EX41" t="str">
            <v>na</v>
          </cell>
          <cell r="EY41" t="str">
            <v>na</v>
          </cell>
          <cell r="EZ41" t="str">
            <v>na</v>
          </cell>
          <cell r="FA41" t="str">
            <v>na</v>
          </cell>
          <cell r="FB41" t="str">
            <v>na</v>
          </cell>
          <cell r="FC41" t="str">
            <v>na</v>
          </cell>
          <cell r="FD41" t="str">
            <v>na</v>
          </cell>
          <cell r="FE41" t="str">
            <v>na</v>
          </cell>
          <cell r="FF41" t="str">
            <v>na</v>
          </cell>
          <cell r="FG41" t="str">
            <v>na</v>
          </cell>
          <cell r="FH41" t="str">
            <v>na</v>
          </cell>
          <cell r="FI41" t="str">
            <v>na</v>
          </cell>
          <cell r="FJ41" t="str">
            <v>na</v>
          </cell>
          <cell r="FK41" t="str">
            <v>na</v>
          </cell>
          <cell r="FL41" t="str">
            <v>na</v>
          </cell>
          <cell r="FM41" t="str">
            <v>na</v>
          </cell>
          <cell r="FN41" t="str">
            <v>na</v>
          </cell>
          <cell r="FO41" t="str">
            <v>na</v>
          </cell>
          <cell r="FP41" t="str">
            <v>na</v>
          </cell>
          <cell r="FQ41" t="str">
            <v>na</v>
          </cell>
          <cell r="FR41" t="str">
            <v>na</v>
          </cell>
          <cell r="FS41" t="str">
            <v>na</v>
          </cell>
          <cell r="FT41" t="str">
            <v>na</v>
          </cell>
          <cell r="FU41" t="str">
            <v>na</v>
          </cell>
          <cell r="FV41" t="str">
            <v>na</v>
          </cell>
          <cell r="FW41" t="str">
            <v>na</v>
          </cell>
          <cell r="FX41" t="str">
            <v>na</v>
          </cell>
          <cell r="FY41" t="str">
            <v>na</v>
          </cell>
          <cell r="FZ41" t="str">
            <v>na</v>
          </cell>
          <cell r="GA41" t="str">
            <v>na</v>
          </cell>
          <cell r="GB41" t="str">
            <v>na</v>
          </cell>
          <cell r="GC41" t="str">
            <v>na</v>
          </cell>
          <cell r="GD41" t="str">
            <v>na</v>
          </cell>
          <cell r="GE41" t="str">
            <v>na</v>
          </cell>
          <cell r="GF41" t="str">
            <v>na</v>
          </cell>
          <cell r="GG41" t="str">
            <v>na</v>
          </cell>
          <cell r="GH41" t="str">
            <v>na</v>
          </cell>
          <cell r="GI41" t="str">
            <v>na</v>
          </cell>
          <cell r="GJ41" t="str">
            <v>na</v>
          </cell>
          <cell r="GK41" t="str">
            <v>na</v>
          </cell>
          <cell r="GL41" t="str">
            <v>na</v>
          </cell>
          <cell r="GM41" t="str">
            <v>na</v>
          </cell>
          <cell r="GN41" t="str">
            <v>na</v>
          </cell>
          <cell r="GO41" t="str">
            <v>na</v>
          </cell>
          <cell r="GP41" t="str">
            <v>na</v>
          </cell>
          <cell r="GQ41" t="str">
            <v>na</v>
          </cell>
          <cell r="GR41" t="str">
            <v>na</v>
          </cell>
          <cell r="GS41" t="str">
            <v>na</v>
          </cell>
          <cell r="GT41" t="str">
            <v>na</v>
          </cell>
          <cell r="GU41" t="str">
            <v>na</v>
          </cell>
          <cell r="GV41" t="str">
            <v>na</v>
          </cell>
          <cell r="GW41" t="str">
            <v>na</v>
          </cell>
          <cell r="GX41" t="str">
            <v>na</v>
          </cell>
          <cell r="GY41" t="str">
            <v>na</v>
          </cell>
          <cell r="GZ41" t="str">
            <v>na</v>
          </cell>
          <cell r="HA41" t="str">
            <v>na</v>
          </cell>
          <cell r="HB41" t="str">
            <v>na</v>
          </cell>
          <cell r="HC41" t="str">
            <v>na</v>
          </cell>
          <cell r="HD41" t="str">
            <v>na</v>
          </cell>
        </row>
        <row r="42">
          <cell r="A42">
            <v>42</v>
          </cell>
          <cell r="B42" t="str">
            <v>Development Services Revenue</v>
          </cell>
          <cell r="C42" t="str">
            <v>na</v>
          </cell>
          <cell r="D42" t="str">
            <v>na</v>
          </cell>
          <cell r="E42" t="str">
            <v>na</v>
          </cell>
          <cell r="F42" t="str">
            <v>na</v>
          </cell>
          <cell r="G42" t="str">
            <v>na</v>
          </cell>
          <cell r="H42" t="str">
            <v>na</v>
          </cell>
          <cell r="I42" t="str">
            <v>na</v>
          </cell>
          <cell r="J42" t="str">
            <v>na</v>
          </cell>
          <cell r="K42" t="str">
            <v>na</v>
          </cell>
          <cell r="L42" t="str">
            <v>na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  <cell r="R42" t="str">
            <v>na</v>
          </cell>
          <cell r="S42" t="str">
            <v>na</v>
          </cell>
          <cell r="T42" t="str">
            <v>na</v>
          </cell>
          <cell r="U42" t="str">
            <v>na</v>
          </cell>
          <cell r="V42" t="str">
            <v>na</v>
          </cell>
          <cell r="W42" t="str">
            <v>na</v>
          </cell>
          <cell r="X42" t="str">
            <v>na</v>
          </cell>
          <cell r="Y42" t="str">
            <v>na</v>
          </cell>
          <cell r="Z42" t="str">
            <v>na</v>
          </cell>
          <cell r="AA42" t="str">
            <v>na</v>
          </cell>
          <cell r="AB42" t="str">
            <v>na</v>
          </cell>
          <cell r="AC42" t="str">
            <v>na</v>
          </cell>
          <cell r="AD42" t="str">
            <v>na</v>
          </cell>
          <cell r="AE42" t="str">
            <v>na</v>
          </cell>
          <cell r="AF42" t="str">
            <v>na</v>
          </cell>
          <cell r="AG42" t="str">
            <v>na</v>
          </cell>
          <cell r="AH42" t="str">
            <v>na</v>
          </cell>
          <cell r="AI42" t="str">
            <v>na</v>
          </cell>
          <cell r="AJ42" t="str">
            <v>na</v>
          </cell>
          <cell r="AK42" t="str">
            <v>na</v>
          </cell>
          <cell r="AL42" t="str">
            <v>na</v>
          </cell>
          <cell r="AM42" t="str">
            <v>na</v>
          </cell>
          <cell r="AN42" t="str">
            <v>na</v>
          </cell>
          <cell r="AO42" t="str">
            <v>na</v>
          </cell>
          <cell r="AP42" t="str">
            <v>na</v>
          </cell>
          <cell r="AQ42" t="str">
            <v>na</v>
          </cell>
          <cell r="AR42" t="str">
            <v>na</v>
          </cell>
          <cell r="AS42" t="str">
            <v>na</v>
          </cell>
          <cell r="AT42" t="str">
            <v>na</v>
          </cell>
          <cell r="AU42" t="str">
            <v>na</v>
          </cell>
          <cell r="AV42" t="str">
            <v>na</v>
          </cell>
          <cell r="AW42" t="str">
            <v>na</v>
          </cell>
          <cell r="AX42" t="str">
            <v>na</v>
          </cell>
          <cell r="AY42" t="str">
            <v>na</v>
          </cell>
          <cell r="AZ42" t="str">
            <v>na</v>
          </cell>
          <cell r="BA42" t="str">
            <v>na</v>
          </cell>
          <cell r="BB42" t="str">
            <v>na</v>
          </cell>
          <cell r="BC42" t="str">
            <v>na</v>
          </cell>
          <cell r="BD42" t="str">
            <v>na</v>
          </cell>
          <cell r="BE42" t="str">
            <v>na</v>
          </cell>
          <cell r="BF42" t="str">
            <v>na</v>
          </cell>
          <cell r="BG42" t="str">
            <v>na</v>
          </cell>
          <cell r="BH42" t="str">
            <v>na</v>
          </cell>
          <cell r="BI42" t="str">
            <v>na</v>
          </cell>
          <cell r="BJ42" t="str">
            <v>na</v>
          </cell>
          <cell r="BK42" t="str">
            <v>na</v>
          </cell>
          <cell r="BL42" t="str">
            <v>na</v>
          </cell>
          <cell r="BM42" t="str">
            <v>na</v>
          </cell>
          <cell r="BN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R42" t="str">
            <v>na</v>
          </cell>
          <cell r="BS42" t="str">
            <v>na</v>
          </cell>
          <cell r="BT42" t="str">
            <v>na</v>
          </cell>
          <cell r="BU42" t="str">
            <v>na</v>
          </cell>
          <cell r="BV42" t="str">
            <v>na</v>
          </cell>
          <cell r="BW42" t="str">
            <v>na</v>
          </cell>
          <cell r="BX42" t="str">
            <v>na</v>
          </cell>
          <cell r="BY42" t="str">
            <v>na</v>
          </cell>
          <cell r="BZ42" t="str">
            <v>na</v>
          </cell>
          <cell r="CA42" t="str">
            <v>na</v>
          </cell>
          <cell r="CB42" t="str">
            <v>na</v>
          </cell>
          <cell r="CC42" t="str">
            <v>na</v>
          </cell>
          <cell r="CD42" t="str">
            <v>na</v>
          </cell>
          <cell r="CE42" t="str">
            <v>na</v>
          </cell>
          <cell r="CF42" t="str">
            <v>na</v>
          </cell>
          <cell r="CG42" t="str">
            <v>na</v>
          </cell>
          <cell r="CH42" t="str">
            <v>na</v>
          </cell>
          <cell r="CI42" t="str">
            <v>na</v>
          </cell>
          <cell r="CJ42" t="str">
            <v>na</v>
          </cell>
          <cell r="CK42" t="str">
            <v>na</v>
          </cell>
          <cell r="CL42" t="str">
            <v>na</v>
          </cell>
          <cell r="CM42" t="str">
            <v>na</v>
          </cell>
          <cell r="CN42" t="str">
            <v>na</v>
          </cell>
          <cell r="CO42">
            <v>1.5766518427118412E-3</v>
          </cell>
          <cell r="CP42">
            <v>1.5766518427118412E-3</v>
          </cell>
          <cell r="CQ42">
            <v>1.566203930897386E-2</v>
          </cell>
          <cell r="CR42">
            <v>1.566203930897386E-2</v>
          </cell>
          <cell r="CS42">
            <v>2.4959619046518281E-2</v>
          </cell>
          <cell r="CT42">
            <v>2.4959619046518281E-2</v>
          </cell>
          <cell r="CU42">
            <v>3.436419655256704E-2</v>
          </cell>
          <cell r="CV42">
            <v>3.436419655256704E-2</v>
          </cell>
          <cell r="CW42">
            <v>1.933462361438229E-2</v>
          </cell>
          <cell r="CX42">
            <v>1.933462361438229E-2</v>
          </cell>
          <cell r="CY42">
            <v>6.1616487178326081E-2</v>
          </cell>
          <cell r="CZ42">
            <v>6.1616487178326081E-2</v>
          </cell>
          <cell r="DA42">
            <v>6.9874379394222114E-2</v>
          </cell>
          <cell r="DB42">
            <v>6.9874379394222114E-2</v>
          </cell>
          <cell r="DC42">
            <v>8.3455948727207074E-2</v>
          </cell>
          <cell r="DD42">
            <v>8.3455948727207074E-2</v>
          </cell>
          <cell r="DE42">
            <v>6.5907310311577177E-2</v>
          </cell>
          <cell r="DF42">
            <v>6.5907310311577177E-2</v>
          </cell>
          <cell r="DG42">
            <v>7.0417619982458782E-2</v>
          </cell>
          <cell r="DH42">
            <v>7.0417619982458782E-2</v>
          </cell>
          <cell r="DI42">
            <v>6.1064863403619253E-2</v>
          </cell>
          <cell r="DJ42">
            <v>6.2128771529664409E-2</v>
          </cell>
          <cell r="DK42">
            <v>5.3885329862639109E-2</v>
          </cell>
          <cell r="DL42">
            <v>5.3885329862639109E-2</v>
          </cell>
          <cell r="DM42">
            <v>4.6337163099863535E-2</v>
          </cell>
          <cell r="DN42">
            <v>4.6337163099863535E-2</v>
          </cell>
          <cell r="DO42">
            <v>3.483188521221893E-2</v>
          </cell>
          <cell r="DP42">
            <v>3.483188521221893E-2</v>
          </cell>
          <cell r="DQ42">
            <v>4.8524497453316585E-2</v>
          </cell>
          <cell r="DR42">
            <v>4.8649812598995146E-2</v>
          </cell>
          <cell r="DS42" t="str">
            <v>na</v>
          </cell>
          <cell r="DT42" t="str">
            <v>na</v>
          </cell>
          <cell r="DU42" t="str">
            <v>na</v>
          </cell>
          <cell r="DV42" t="str">
            <v>na</v>
          </cell>
          <cell r="DW42" t="str">
            <v>na</v>
          </cell>
          <cell r="DX42" t="str">
            <v>na</v>
          </cell>
          <cell r="DY42" t="str">
            <v>na</v>
          </cell>
          <cell r="DZ42" t="str">
            <v>na</v>
          </cell>
          <cell r="EA42">
            <v>0</v>
          </cell>
          <cell r="EB42">
            <v>0</v>
          </cell>
          <cell r="EC42" t="str">
            <v>na</v>
          </cell>
          <cell r="ED42" t="str">
            <v>na</v>
          </cell>
          <cell r="EE42" t="str">
            <v>na</v>
          </cell>
          <cell r="EF42" t="str">
            <v>na</v>
          </cell>
          <cell r="EG42" t="str">
            <v>na</v>
          </cell>
          <cell r="EH42" t="str">
            <v>na</v>
          </cell>
          <cell r="EI42" t="str">
            <v>na</v>
          </cell>
          <cell r="EJ42" t="str">
            <v>na</v>
          </cell>
          <cell r="EK42" t="str">
            <v>na</v>
          </cell>
          <cell r="EL42" t="str">
            <v>na</v>
          </cell>
          <cell r="EM42" t="str">
            <v>na</v>
          </cell>
          <cell r="EN42" t="str">
            <v>na</v>
          </cell>
          <cell r="EO42" t="str">
            <v>na</v>
          </cell>
          <cell r="EP42" t="str">
            <v>na</v>
          </cell>
          <cell r="EQ42" t="str">
            <v>na</v>
          </cell>
          <cell r="ER42" t="str">
            <v>na</v>
          </cell>
          <cell r="ES42" t="str">
            <v>na</v>
          </cell>
          <cell r="ET42" t="str">
            <v>na</v>
          </cell>
          <cell r="EU42" t="str">
            <v>na</v>
          </cell>
          <cell r="EV42" t="str">
            <v>na</v>
          </cell>
          <cell r="EW42" t="str">
            <v>na</v>
          </cell>
          <cell r="EX42" t="str">
            <v>na</v>
          </cell>
          <cell r="EY42" t="str">
            <v>na</v>
          </cell>
          <cell r="EZ42" t="str">
            <v>na</v>
          </cell>
          <cell r="FA42" t="str">
            <v>na</v>
          </cell>
          <cell r="FB42" t="str">
            <v>na</v>
          </cell>
          <cell r="FC42" t="str">
            <v>na</v>
          </cell>
          <cell r="FD42" t="str">
            <v>na</v>
          </cell>
          <cell r="FE42" t="str">
            <v>na</v>
          </cell>
          <cell r="FF42" t="str">
            <v>na</v>
          </cell>
          <cell r="FG42" t="str">
            <v>na</v>
          </cell>
          <cell r="FH42" t="str">
            <v>na</v>
          </cell>
          <cell r="FI42" t="str">
            <v>na</v>
          </cell>
          <cell r="FJ42" t="str">
            <v>na</v>
          </cell>
          <cell r="FK42" t="str">
            <v>na</v>
          </cell>
          <cell r="FL42" t="str">
            <v>na</v>
          </cell>
          <cell r="FM42" t="str">
            <v>na</v>
          </cell>
          <cell r="FN42" t="str">
            <v>na</v>
          </cell>
          <cell r="FO42" t="str">
            <v>na</v>
          </cell>
          <cell r="FP42" t="str">
            <v>na</v>
          </cell>
          <cell r="FQ42" t="str">
            <v>na</v>
          </cell>
          <cell r="FR42" t="str">
            <v>na</v>
          </cell>
          <cell r="FS42" t="str">
            <v>na</v>
          </cell>
          <cell r="FT42" t="str">
            <v>na</v>
          </cell>
          <cell r="FU42" t="str">
            <v>na</v>
          </cell>
          <cell r="FV42" t="str">
            <v>na</v>
          </cell>
          <cell r="FW42" t="str">
            <v>na</v>
          </cell>
          <cell r="FX42" t="str">
            <v>na</v>
          </cell>
          <cell r="FY42" t="str">
            <v>na</v>
          </cell>
          <cell r="FZ42" t="str">
            <v>na</v>
          </cell>
          <cell r="GA42" t="str">
            <v>na</v>
          </cell>
          <cell r="GB42" t="str">
            <v>na</v>
          </cell>
          <cell r="GC42" t="str">
            <v>na</v>
          </cell>
          <cell r="GD42" t="str">
            <v>na</v>
          </cell>
          <cell r="GE42" t="str">
            <v>na</v>
          </cell>
          <cell r="GF42" t="str">
            <v>na</v>
          </cell>
          <cell r="GG42" t="str">
            <v>na</v>
          </cell>
          <cell r="GH42" t="str">
            <v>na</v>
          </cell>
          <cell r="GI42" t="str">
            <v>na</v>
          </cell>
          <cell r="GJ42" t="str">
            <v>na</v>
          </cell>
          <cell r="GK42" t="str">
            <v>na</v>
          </cell>
          <cell r="GL42" t="str">
            <v>na</v>
          </cell>
          <cell r="GM42" t="str">
            <v>na</v>
          </cell>
          <cell r="GN42" t="str">
            <v>na</v>
          </cell>
          <cell r="GO42" t="str">
            <v>na</v>
          </cell>
          <cell r="GP42" t="str">
            <v>na</v>
          </cell>
          <cell r="GQ42" t="str">
            <v>na</v>
          </cell>
          <cell r="GR42" t="str">
            <v>na</v>
          </cell>
          <cell r="GS42" t="str">
            <v>na</v>
          </cell>
          <cell r="GT42" t="str">
            <v>na</v>
          </cell>
          <cell r="GU42" t="str">
            <v>na</v>
          </cell>
          <cell r="GV42" t="str">
            <v>na</v>
          </cell>
          <cell r="GW42" t="str">
            <v>na</v>
          </cell>
          <cell r="GX42" t="str">
            <v>na</v>
          </cell>
          <cell r="GY42" t="str">
            <v>na</v>
          </cell>
          <cell r="GZ42" t="str">
            <v>na</v>
          </cell>
          <cell r="HA42" t="str">
            <v>na</v>
          </cell>
          <cell r="HB42" t="str">
            <v>na</v>
          </cell>
          <cell r="HC42" t="str">
            <v>na</v>
          </cell>
          <cell r="HD42" t="str">
            <v>na</v>
          </cell>
        </row>
        <row r="43">
          <cell r="A43">
            <v>43</v>
          </cell>
          <cell r="B43" t="str">
            <v>Total Revenues</v>
          </cell>
          <cell r="C43" t="str">
            <v>na</v>
          </cell>
          <cell r="D43" t="str">
            <v>na</v>
          </cell>
          <cell r="E43" t="str">
            <v>na</v>
          </cell>
          <cell r="F43" t="str">
            <v>na</v>
          </cell>
          <cell r="G43" t="str">
            <v>na</v>
          </cell>
          <cell r="H43" t="str">
            <v>na</v>
          </cell>
          <cell r="I43" t="str">
            <v>na</v>
          </cell>
          <cell r="J43" t="str">
            <v>na</v>
          </cell>
          <cell r="K43" t="str">
            <v>na</v>
          </cell>
          <cell r="L43" t="str">
            <v>na</v>
          </cell>
          <cell r="M43" t="str">
            <v>na</v>
          </cell>
          <cell r="N43" t="str">
            <v>na</v>
          </cell>
          <cell r="O43" t="str">
            <v>na</v>
          </cell>
          <cell r="P43" t="str">
            <v>na</v>
          </cell>
          <cell r="Q43" t="str">
            <v>na</v>
          </cell>
          <cell r="R43" t="str">
            <v>na</v>
          </cell>
          <cell r="S43" t="str">
            <v>na</v>
          </cell>
          <cell r="T43" t="str">
            <v>na</v>
          </cell>
          <cell r="U43" t="str">
            <v>na</v>
          </cell>
          <cell r="V43" t="str">
            <v>na</v>
          </cell>
          <cell r="W43" t="str">
            <v>na</v>
          </cell>
          <cell r="X43" t="str">
            <v>na</v>
          </cell>
          <cell r="Y43" t="str">
            <v>na</v>
          </cell>
          <cell r="Z43" t="str">
            <v>na</v>
          </cell>
          <cell r="AA43" t="str">
            <v>na</v>
          </cell>
          <cell r="AB43" t="str">
            <v>na</v>
          </cell>
          <cell r="AC43" t="str">
            <v>na</v>
          </cell>
          <cell r="AD43" t="str">
            <v>na</v>
          </cell>
          <cell r="AE43" t="str">
            <v>na</v>
          </cell>
          <cell r="AF43" t="str">
            <v>na</v>
          </cell>
          <cell r="AG43" t="str">
            <v>na</v>
          </cell>
          <cell r="AH43" t="str">
            <v>na</v>
          </cell>
          <cell r="AI43" t="str">
            <v>na</v>
          </cell>
          <cell r="AJ43" t="str">
            <v>na</v>
          </cell>
          <cell r="AK43" t="str">
            <v>na</v>
          </cell>
          <cell r="AL43" t="str">
            <v>na</v>
          </cell>
          <cell r="AM43" t="str">
            <v>na</v>
          </cell>
          <cell r="AN43" t="str">
            <v>na</v>
          </cell>
          <cell r="AO43" t="str">
            <v>na</v>
          </cell>
          <cell r="AP43" t="str">
            <v>na</v>
          </cell>
          <cell r="AQ43" t="str">
            <v>na</v>
          </cell>
          <cell r="AR43" t="str">
            <v>na</v>
          </cell>
          <cell r="AS43" t="str">
            <v>na</v>
          </cell>
          <cell r="AT43" t="str">
            <v>na</v>
          </cell>
          <cell r="AU43" t="str">
            <v>na</v>
          </cell>
          <cell r="AV43" t="str">
            <v>na</v>
          </cell>
          <cell r="AW43" t="str">
            <v>na</v>
          </cell>
          <cell r="AX43" t="str">
            <v>na</v>
          </cell>
          <cell r="AY43" t="str">
            <v>na</v>
          </cell>
          <cell r="AZ43" t="str">
            <v>na</v>
          </cell>
          <cell r="BA43" t="str">
            <v>na</v>
          </cell>
          <cell r="BB43" t="str">
            <v>na</v>
          </cell>
          <cell r="BC43" t="str">
            <v>na</v>
          </cell>
          <cell r="BD43" t="str">
            <v>na</v>
          </cell>
          <cell r="BE43" t="str">
            <v>na</v>
          </cell>
          <cell r="BF43" t="str">
            <v>na</v>
          </cell>
          <cell r="BG43" t="str">
            <v>na</v>
          </cell>
          <cell r="BH43" t="str">
            <v>na</v>
          </cell>
          <cell r="BI43" t="str">
            <v>na</v>
          </cell>
          <cell r="BJ43" t="str">
            <v>na</v>
          </cell>
          <cell r="BK43" t="str">
            <v>na</v>
          </cell>
          <cell r="BL43" t="str">
            <v>na</v>
          </cell>
          <cell r="BM43" t="str">
            <v>na</v>
          </cell>
          <cell r="BN43" t="str">
            <v>na</v>
          </cell>
          <cell r="BO43" t="str">
            <v>na</v>
          </cell>
          <cell r="BP43" t="str">
            <v>na</v>
          </cell>
          <cell r="BQ43" t="str">
            <v>na</v>
          </cell>
          <cell r="BR43" t="str">
            <v>na</v>
          </cell>
          <cell r="BS43" t="str">
            <v>na</v>
          </cell>
          <cell r="BT43" t="str">
            <v>na</v>
          </cell>
          <cell r="BU43" t="str">
            <v>na</v>
          </cell>
          <cell r="BV43" t="str">
            <v>na</v>
          </cell>
          <cell r="BW43" t="str">
            <v>na</v>
          </cell>
          <cell r="BX43" t="str">
            <v>na</v>
          </cell>
          <cell r="BY43" t="str">
            <v>na</v>
          </cell>
          <cell r="BZ43" t="str">
            <v>na</v>
          </cell>
          <cell r="CA43" t="str">
            <v>na</v>
          </cell>
          <cell r="CB43" t="str">
            <v>na</v>
          </cell>
          <cell r="CC43" t="str">
            <v>na</v>
          </cell>
          <cell r="CD43" t="str">
            <v>na</v>
          </cell>
          <cell r="CE43" t="str">
            <v>na</v>
          </cell>
          <cell r="CF43" t="str">
            <v>na</v>
          </cell>
          <cell r="CG43" t="str">
            <v>na</v>
          </cell>
          <cell r="CH43" t="str">
            <v>na</v>
          </cell>
          <cell r="CI43" t="str">
            <v>na</v>
          </cell>
          <cell r="CJ43" t="str">
            <v>na</v>
          </cell>
          <cell r="CK43" t="str">
            <v>na</v>
          </cell>
          <cell r="CL43" t="str">
            <v>na</v>
          </cell>
          <cell r="CM43" t="str">
            <v>na</v>
          </cell>
          <cell r="CN43" t="str">
            <v>na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0.99999999999999989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0.99999999999999989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 t="str">
            <v>na</v>
          </cell>
          <cell r="DT43" t="str">
            <v>na</v>
          </cell>
          <cell r="DU43" t="str">
            <v>na</v>
          </cell>
          <cell r="DV43" t="str">
            <v>na</v>
          </cell>
          <cell r="DW43" t="str">
            <v>na</v>
          </cell>
          <cell r="DX43" t="str">
            <v>na</v>
          </cell>
          <cell r="DY43" t="str">
            <v>na</v>
          </cell>
          <cell r="DZ43" t="str">
            <v>na</v>
          </cell>
          <cell r="EA43">
            <v>0.99999999999999989</v>
          </cell>
          <cell r="EB43">
            <v>1</v>
          </cell>
          <cell r="EC43" t="str">
            <v>na</v>
          </cell>
          <cell r="ED43" t="str">
            <v>na</v>
          </cell>
          <cell r="EE43" t="str">
            <v>na</v>
          </cell>
          <cell r="EF43" t="str">
            <v>na</v>
          </cell>
          <cell r="EG43" t="str">
            <v>na</v>
          </cell>
          <cell r="EH43" t="str">
            <v>na</v>
          </cell>
          <cell r="EI43" t="str">
            <v>na</v>
          </cell>
          <cell r="EJ43" t="str">
            <v>na</v>
          </cell>
          <cell r="EK43" t="str">
            <v>na</v>
          </cell>
          <cell r="EL43" t="str">
            <v>na</v>
          </cell>
          <cell r="EM43" t="str">
            <v>na</v>
          </cell>
          <cell r="EN43" t="str">
            <v>na</v>
          </cell>
          <cell r="EO43" t="str">
            <v>na</v>
          </cell>
          <cell r="EP43" t="str">
            <v>na</v>
          </cell>
          <cell r="EQ43" t="str">
            <v>na</v>
          </cell>
          <cell r="ER43" t="str">
            <v>na</v>
          </cell>
          <cell r="ES43" t="str">
            <v>na</v>
          </cell>
          <cell r="ET43" t="str">
            <v>na</v>
          </cell>
          <cell r="EU43" t="str">
            <v>na</v>
          </cell>
          <cell r="EV43" t="str">
            <v>na</v>
          </cell>
          <cell r="EW43" t="str">
            <v>na</v>
          </cell>
          <cell r="EX43" t="str">
            <v>na</v>
          </cell>
          <cell r="EY43" t="str">
            <v>na</v>
          </cell>
          <cell r="EZ43" t="str">
            <v>na</v>
          </cell>
          <cell r="FA43" t="str">
            <v>na</v>
          </cell>
          <cell r="FB43" t="str">
            <v>na</v>
          </cell>
          <cell r="FC43" t="str">
            <v>na</v>
          </cell>
          <cell r="FD43" t="str">
            <v>na</v>
          </cell>
          <cell r="FE43" t="str">
            <v>na</v>
          </cell>
          <cell r="FF43" t="str">
            <v>na</v>
          </cell>
          <cell r="FG43" t="str">
            <v>na</v>
          </cell>
          <cell r="FH43" t="str">
            <v>na</v>
          </cell>
          <cell r="FI43" t="str">
            <v>na</v>
          </cell>
          <cell r="FJ43" t="str">
            <v>na</v>
          </cell>
          <cell r="FK43" t="str">
            <v>na</v>
          </cell>
          <cell r="FL43" t="str">
            <v>na</v>
          </cell>
          <cell r="FM43" t="str">
            <v>na</v>
          </cell>
          <cell r="FN43" t="str">
            <v>na</v>
          </cell>
          <cell r="FO43" t="str">
            <v>na</v>
          </cell>
          <cell r="FP43" t="str">
            <v>na</v>
          </cell>
          <cell r="FQ43" t="str">
            <v>na</v>
          </cell>
          <cell r="FR43" t="str">
            <v>na</v>
          </cell>
          <cell r="FS43" t="str">
            <v>na</v>
          </cell>
          <cell r="FT43" t="str">
            <v>na</v>
          </cell>
          <cell r="FU43" t="str">
            <v>na</v>
          </cell>
          <cell r="FV43" t="str">
            <v>na</v>
          </cell>
          <cell r="FW43" t="str">
            <v>na</v>
          </cell>
          <cell r="FX43" t="str">
            <v>na</v>
          </cell>
          <cell r="FY43" t="str">
            <v>na</v>
          </cell>
          <cell r="FZ43" t="str">
            <v>na</v>
          </cell>
          <cell r="GA43" t="str">
            <v>na</v>
          </cell>
          <cell r="GB43" t="str">
            <v>na</v>
          </cell>
          <cell r="GC43" t="str">
            <v>na</v>
          </cell>
          <cell r="GD43" t="str">
            <v>na</v>
          </cell>
          <cell r="GE43" t="str">
            <v>na</v>
          </cell>
          <cell r="GF43" t="str">
            <v>na</v>
          </cell>
          <cell r="GG43" t="str">
            <v>na</v>
          </cell>
          <cell r="GH43" t="str">
            <v>na</v>
          </cell>
          <cell r="GI43" t="str">
            <v>na</v>
          </cell>
          <cell r="GJ43" t="str">
            <v>na</v>
          </cell>
          <cell r="GK43" t="str">
            <v>na</v>
          </cell>
          <cell r="GL43" t="str">
            <v>na</v>
          </cell>
          <cell r="GM43" t="str">
            <v>na</v>
          </cell>
          <cell r="GN43" t="str">
            <v>na</v>
          </cell>
          <cell r="GO43" t="str">
            <v>na</v>
          </cell>
          <cell r="GP43" t="str">
            <v>na</v>
          </cell>
          <cell r="GQ43" t="str">
            <v>na</v>
          </cell>
          <cell r="GR43" t="str">
            <v>na</v>
          </cell>
          <cell r="GS43" t="str">
            <v>na</v>
          </cell>
          <cell r="GT43" t="str">
            <v>na</v>
          </cell>
          <cell r="GU43" t="str">
            <v>na</v>
          </cell>
          <cell r="GV43" t="str">
            <v>na</v>
          </cell>
          <cell r="GW43" t="str">
            <v>na</v>
          </cell>
          <cell r="GX43" t="str">
            <v>na</v>
          </cell>
          <cell r="GY43" t="str">
            <v>na</v>
          </cell>
          <cell r="GZ43" t="str">
            <v>na</v>
          </cell>
          <cell r="HA43" t="str">
            <v>na</v>
          </cell>
          <cell r="HB43" t="str">
            <v>na</v>
          </cell>
          <cell r="HC43" t="str">
            <v>na</v>
          </cell>
          <cell r="HD43" t="str">
            <v>na</v>
          </cell>
        </row>
        <row r="44">
          <cell r="A44">
            <v>44</v>
          </cell>
          <cell r="B44" t="str">
            <v>Cost of License Revenue (% of License Revs)</v>
          </cell>
          <cell r="C44" t="str">
            <v>na</v>
          </cell>
          <cell r="D44" t="str">
            <v>na</v>
          </cell>
          <cell r="E44" t="str">
            <v>na</v>
          </cell>
          <cell r="F44" t="str">
            <v>na</v>
          </cell>
          <cell r="G44" t="str">
            <v>na</v>
          </cell>
          <cell r="H44" t="str">
            <v>na</v>
          </cell>
          <cell r="I44" t="str">
            <v>na</v>
          </cell>
          <cell r="J44" t="str">
            <v>na</v>
          </cell>
          <cell r="K44" t="str">
            <v>na</v>
          </cell>
          <cell r="L44" t="str">
            <v>na</v>
          </cell>
          <cell r="M44" t="str">
            <v>na</v>
          </cell>
          <cell r="N44" t="str">
            <v>na</v>
          </cell>
          <cell r="O44" t="str">
            <v>na</v>
          </cell>
          <cell r="P44" t="str">
            <v>na</v>
          </cell>
          <cell r="Q44" t="str">
            <v>na</v>
          </cell>
          <cell r="R44" t="str">
            <v>na</v>
          </cell>
          <cell r="S44" t="str">
            <v>na</v>
          </cell>
          <cell r="T44" t="str">
            <v>na</v>
          </cell>
          <cell r="U44" t="str">
            <v>na</v>
          </cell>
          <cell r="V44" t="str">
            <v>na</v>
          </cell>
          <cell r="W44" t="str">
            <v>na</v>
          </cell>
          <cell r="X44" t="str">
            <v>na</v>
          </cell>
          <cell r="Y44" t="str">
            <v>na</v>
          </cell>
          <cell r="Z44" t="str">
            <v>na</v>
          </cell>
          <cell r="AA44" t="str">
            <v>na</v>
          </cell>
          <cell r="AB44" t="str">
            <v>na</v>
          </cell>
          <cell r="AC44" t="str">
            <v>na</v>
          </cell>
          <cell r="AD44" t="str">
            <v>na</v>
          </cell>
          <cell r="AE44" t="str">
            <v>na</v>
          </cell>
          <cell r="AF44" t="str">
            <v>na</v>
          </cell>
          <cell r="AG44" t="str">
            <v>na</v>
          </cell>
          <cell r="AH44" t="str">
            <v>na</v>
          </cell>
          <cell r="AI44" t="str">
            <v>na</v>
          </cell>
          <cell r="AJ44" t="str">
            <v>na</v>
          </cell>
          <cell r="AK44" t="str">
            <v>na</v>
          </cell>
          <cell r="AL44" t="str">
            <v>na</v>
          </cell>
          <cell r="AM44" t="str">
            <v>na</v>
          </cell>
          <cell r="AN44" t="str">
            <v>na</v>
          </cell>
          <cell r="AO44" t="str">
            <v>na</v>
          </cell>
          <cell r="AP44" t="str">
            <v>na</v>
          </cell>
          <cell r="AQ44" t="str">
            <v>na</v>
          </cell>
          <cell r="AR44" t="str">
            <v>na</v>
          </cell>
          <cell r="AS44" t="str">
            <v>na</v>
          </cell>
          <cell r="AT44" t="str">
            <v>na</v>
          </cell>
          <cell r="AU44" t="str">
            <v>na</v>
          </cell>
          <cell r="AV44" t="str">
            <v>na</v>
          </cell>
          <cell r="AW44" t="str">
            <v>na</v>
          </cell>
          <cell r="AX44" t="str">
            <v>na</v>
          </cell>
          <cell r="AY44" t="str">
            <v>na</v>
          </cell>
          <cell r="AZ44" t="str">
            <v>na</v>
          </cell>
          <cell r="BA44" t="str">
            <v>na</v>
          </cell>
          <cell r="BB44" t="str">
            <v>na</v>
          </cell>
          <cell r="BC44" t="str">
            <v>na</v>
          </cell>
          <cell r="BD44" t="str">
            <v>na</v>
          </cell>
          <cell r="BE44" t="str">
            <v>na</v>
          </cell>
          <cell r="BF44" t="str">
            <v>na</v>
          </cell>
          <cell r="BG44" t="str">
            <v>na</v>
          </cell>
          <cell r="BH44" t="str">
            <v>na</v>
          </cell>
          <cell r="BI44" t="str">
            <v>na</v>
          </cell>
          <cell r="BJ44" t="str">
            <v>na</v>
          </cell>
          <cell r="BK44" t="str">
            <v>na</v>
          </cell>
          <cell r="BL44" t="str">
            <v>na</v>
          </cell>
          <cell r="BM44" t="str">
            <v>na</v>
          </cell>
          <cell r="BN44" t="str">
            <v>na</v>
          </cell>
          <cell r="BO44" t="str">
            <v>na</v>
          </cell>
          <cell r="BP44" t="str">
            <v>na</v>
          </cell>
          <cell r="BQ44" t="str">
            <v>na</v>
          </cell>
          <cell r="BR44" t="str">
            <v>na</v>
          </cell>
          <cell r="BS44" t="str">
            <v>na</v>
          </cell>
          <cell r="BT44" t="str">
            <v>na</v>
          </cell>
          <cell r="BU44" t="str">
            <v>na</v>
          </cell>
          <cell r="BV44" t="str">
            <v>na</v>
          </cell>
          <cell r="BW44" t="str">
            <v>na</v>
          </cell>
          <cell r="BX44" t="str">
            <v>na</v>
          </cell>
          <cell r="BY44" t="str">
            <v>na</v>
          </cell>
          <cell r="BZ44" t="str">
            <v>na</v>
          </cell>
          <cell r="CA44" t="str">
            <v>na</v>
          </cell>
          <cell r="CB44" t="str">
            <v>na</v>
          </cell>
          <cell r="CC44" t="str">
            <v>na</v>
          </cell>
          <cell r="CD44" t="str">
            <v>na</v>
          </cell>
          <cell r="CE44" t="str">
            <v>na</v>
          </cell>
          <cell r="CF44" t="str">
            <v>na</v>
          </cell>
          <cell r="CG44" t="str">
            <v>na</v>
          </cell>
          <cell r="CH44" t="str">
            <v>na</v>
          </cell>
          <cell r="CI44" t="str">
            <v>na</v>
          </cell>
          <cell r="CJ44" t="str">
            <v>na</v>
          </cell>
          <cell r="CK44" t="str">
            <v>na</v>
          </cell>
          <cell r="CL44" t="str">
            <v>na</v>
          </cell>
          <cell r="CM44" t="str">
            <v>na</v>
          </cell>
          <cell r="CN44" t="str">
            <v>na</v>
          </cell>
          <cell r="CO44">
            <v>0.1266826703941171</v>
          </cell>
          <cell r="CP44">
            <v>0.1266826703941171</v>
          </cell>
          <cell r="CQ44">
            <v>0.12049412970904863</v>
          </cell>
          <cell r="CR44">
            <v>0.12049412970904863</v>
          </cell>
          <cell r="CS44">
            <v>0.15685707325985021</v>
          </cell>
          <cell r="CT44">
            <v>0.15685707325985021</v>
          </cell>
          <cell r="CU44">
            <v>0.10632202002392796</v>
          </cell>
          <cell r="CV44">
            <v>0.10632202002392796</v>
          </cell>
          <cell r="CW44">
            <v>0.12534886185659275</v>
          </cell>
          <cell r="CX44">
            <v>0.12534886185659275</v>
          </cell>
          <cell r="CY44">
            <v>0.11562032470770765</v>
          </cell>
          <cell r="CZ44">
            <v>0.11562032470770765</v>
          </cell>
          <cell r="DA44">
            <v>7.1271839975235132E-2</v>
          </cell>
          <cell r="DB44">
            <v>7.1271839975235132E-2</v>
          </cell>
          <cell r="DC44">
            <v>6.4514902676399019E-2</v>
          </cell>
          <cell r="DD44">
            <v>6.4514902676399019E-2</v>
          </cell>
          <cell r="DE44">
            <v>7.3878451561141936E-2</v>
          </cell>
          <cell r="DF44">
            <v>7.3878451561141936E-2</v>
          </cell>
          <cell r="DG44">
            <v>7.8411255454884449E-2</v>
          </cell>
          <cell r="DH44">
            <v>7.8411255454884449E-2</v>
          </cell>
          <cell r="DI44">
            <v>0.10613395268727412</v>
          </cell>
          <cell r="DJ44">
            <v>0.08</v>
          </cell>
          <cell r="DK44">
            <v>7.3999999999999996E-2</v>
          </cell>
          <cell r="DL44">
            <v>7.3999999999999996E-2</v>
          </cell>
          <cell r="DM44">
            <v>7.1999999999999995E-2</v>
          </cell>
          <cell r="DN44">
            <v>7.0000000000000007E-2</v>
          </cell>
          <cell r="DO44">
            <v>0.06</v>
          </cell>
          <cell r="DP44">
            <v>0.06</v>
          </cell>
          <cell r="DQ44">
            <v>7.6536402329955885E-2</v>
          </cell>
          <cell r="DR44">
            <v>7.0070393795152078E-2</v>
          </cell>
          <cell r="DS44" t="str">
            <v>na</v>
          </cell>
          <cell r="DT44" t="str">
            <v>na</v>
          </cell>
          <cell r="DU44" t="str">
            <v>na</v>
          </cell>
          <cell r="DV44" t="str">
            <v>na</v>
          </cell>
          <cell r="DW44" t="str">
            <v>na</v>
          </cell>
          <cell r="DX44" t="str">
            <v>na</v>
          </cell>
          <cell r="DY44" t="str">
            <v>na</v>
          </cell>
          <cell r="DZ44" t="str">
            <v>na</v>
          </cell>
          <cell r="EA44">
            <v>7.0000000000000007E-2</v>
          </cell>
          <cell r="EB44">
            <v>7.0000000000000007E-2</v>
          </cell>
          <cell r="EC44" t="str">
            <v>na</v>
          </cell>
          <cell r="ED44" t="str">
            <v>na</v>
          </cell>
          <cell r="EE44" t="str">
            <v>na</v>
          </cell>
          <cell r="EF44" t="str">
            <v>na</v>
          </cell>
          <cell r="EG44" t="str">
            <v>na</v>
          </cell>
          <cell r="EH44" t="str">
            <v>na</v>
          </cell>
          <cell r="EI44" t="str">
            <v>na</v>
          </cell>
          <cell r="EJ44" t="str">
            <v>na</v>
          </cell>
          <cell r="EK44" t="str">
            <v>na</v>
          </cell>
          <cell r="EL44" t="str">
            <v>na</v>
          </cell>
          <cell r="EM44" t="str">
            <v>na</v>
          </cell>
          <cell r="EN44" t="str">
            <v>na</v>
          </cell>
          <cell r="EO44" t="str">
            <v>na</v>
          </cell>
          <cell r="EP44" t="str">
            <v>na</v>
          </cell>
          <cell r="EQ44" t="str">
            <v>na</v>
          </cell>
          <cell r="ER44" t="str">
            <v>na</v>
          </cell>
          <cell r="ES44" t="str">
            <v>na</v>
          </cell>
          <cell r="ET44" t="str">
            <v>na</v>
          </cell>
          <cell r="EU44" t="str">
            <v>na</v>
          </cell>
          <cell r="EV44" t="str">
            <v>na</v>
          </cell>
          <cell r="EW44" t="str">
            <v>na</v>
          </cell>
          <cell r="EX44" t="str">
            <v>na</v>
          </cell>
          <cell r="EY44" t="str">
            <v>na</v>
          </cell>
          <cell r="EZ44" t="str">
            <v>na</v>
          </cell>
          <cell r="FA44" t="str">
            <v>na</v>
          </cell>
          <cell r="FB44" t="str">
            <v>na</v>
          </cell>
          <cell r="FC44" t="str">
            <v>na</v>
          </cell>
          <cell r="FD44" t="str">
            <v>na</v>
          </cell>
          <cell r="FE44" t="str">
            <v>na</v>
          </cell>
          <cell r="FF44" t="str">
            <v>na</v>
          </cell>
          <cell r="FG44" t="str">
            <v>na</v>
          </cell>
          <cell r="FH44" t="str">
            <v>na</v>
          </cell>
          <cell r="FI44" t="str">
            <v>na</v>
          </cell>
          <cell r="FJ44" t="str">
            <v>na</v>
          </cell>
          <cell r="FK44" t="str">
            <v>na</v>
          </cell>
          <cell r="FL44" t="str">
            <v>na</v>
          </cell>
          <cell r="FM44" t="str">
            <v>na</v>
          </cell>
          <cell r="FN44" t="str">
            <v>na</v>
          </cell>
          <cell r="FO44" t="str">
            <v>na</v>
          </cell>
          <cell r="FP44" t="str">
            <v>na</v>
          </cell>
          <cell r="FQ44" t="str">
            <v>na</v>
          </cell>
          <cell r="FR44" t="str">
            <v>na</v>
          </cell>
          <cell r="FS44" t="str">
            <v>na</v>
          </cell>
          <cell r="FT44" t="str">
            <v>na</v>
          </cell>
          <cell r="FU44" t="str">
            <v>na</v>
          </cell>
          <cell r="FV44" t="str">
            <v>na</v>
          </cell>
          <cell r="FW44" t="str">
            <v>na</v>
          </cell>
          <cell r="FX44" t="str">
            <v>na</v>
          </cell>
          <cell r="FY44" t="str">
            <v>na</v>
          </cell>
          <cell r="FZ44" t="str">
            <v>na</v>
          </cell>
          <cell r="GA44" t="str">
            <v>na</v>
          </cell>
          <cell r="GB44" t="str">
            <v>na</v>
          </cell>
          <cell r="GC44" t="str">
            <v>na</v>
          </cell>
          <cell r="GD44" t="str">
            <v>na</v>
          </cell>
          <cell r="GE44" t="str">
            <v>na</v>
          </cell>
          <cell r="GF44" t="str">
            <v>na</v>
          </cell>
          <cell r="GG44" t="str">
            <v>na</v>
          </cell>
          <cell r="GH44" t="str">
            <v>na</v>
          </cell>
          <cell r="GI44" t="str">
            <v>na</v>
          </cell>
          <cell r="GJ44" t="str">
            <v>na</v>
          </cell>
          <cell r="GK44" t="str">
            <v>na</v>
          </cell>
          <cell r="GL44" t="str">
            <v>na</v>
          </cell>
          <cell r="GM44" t="str">
            <v>na</v>
          </cell>
          <cell r="GN44" t="str">
            <v>na</v>
          </cell>
          <cell r="GO44" t="str">
            <v>na</v>
          </cell>
          <cell r="GP44" t="str">
            <v>na</v>
          </cell>
          <cell r="GQ44" t="str">
            <v>na</v>
          </cell>
          <cell r="GR44" t="str">
            <v>na</v>
          </cell>
          <cell r="GS44" t="str">
            <v>na</v>
          </cell>
          <cell r="GT44" t="str">
            <v>na</v>
          </cell>
          <cell r="GU44" t="str">
            <v>na</v>
          </cell>
          <cell r="GV44" t="str">
            <v>na</v>
          </cell>
          <cell r="GW44" t="str">
            <v>na</v>
          </cell>
          <cell r="GX44" t="str">
            <v>na</v>
          </cell>
          <cell r="GY44" t="str">
            <v>na</v>
          </cell>
          <cell r="GZ44" t="str">
            <v>na</v>
          </cell>
          <cell r="HA44" t="str">
            <v>na</v>
          </cell>
          <cell r="HB44" t="str">
            <v>na</v>
          </cell>
          <cell r="HC44" t="str">
            <v>na</v>
          </cell>
          <cell r="HD44" t="str">
            <v>na</v>
          </cell>
        </row>
        <row r="45">
          <cell r="A45">
            <v>45</v>
          </cell>
          <cell r="B45" t="str">
            <v>Cost of Service Revenue (% of Service Revs)</v>
          </cell>
          <cell r="C45" t="str">
            <v>na</v>
          </cell>
          <cell r="D45" t="str">
            <v>na</v>
          </cell>
          <cell r="E45" t="str">
            <v>na</v>
          </cell>
          <cell r="F45" t="str">
            <v>na</v>
          </cell>
          <cell r="G45" t="str">
            <v>na</v>
          </cell>
          <cell r="H45" t="str">
            <v>na</v>
          </cell>
          <cell r="I45" t="str">
            <v>na</v>
          </cell>
          <cell r="J45" t="str">
            <v>na</v>
          </cell>
          <cell r="K45" t="str">
            <v>na</v>
          </cell>
          <cell r="L45" t="str">
            <v>na</v>
          </cell>
          <cell r="M45" t="str">
            <v>na</v>
          </cell>
          <cell r="N45" t="str">
            <v>na</v>
          </cell>
          <cell r="O45" t="str">
            <v>na</v>
          </cell>
          <cell r="P45" t="str">
            <v>na</v>
          </cell>
          <cell r="Q45" t="str">
            <v>na</v>
          </cell>
          <cell r="R45" t="str">
            <v>na</v>
          </cell>
          <cell r="S45" t="str">
            <v>na</v>
          </cell>
          <cell r="T45" t="str">
            <v>na</v>
          </cell>
          <cell r="U45" t="str">
            <v>na</v>
          </cell>
          <cell r="V45" t="str">
            <v>na</v>
          </cell>
          <cell r="W45" t="str">
            <v>na</v>
          </cell>
          <cell r="X45" t="str">
            <v>na</v>
          </cell>
          <cell r="Y45" t="str">
            <v>na</v>
          </cell>
          <cell r="Z45" t="str">
            <v>na</v>
          </cell>
          <cell r="AA45" t="str">
            <v>na</v>
          </cell>
          <cell r="AB45" t="str">
            <v>na</v>
          </cell>
          <cell r="AC45" t="str">
            <v>na</v>
          </cell>
          <cell r="AD45" t="str">
            <v>na</v>
          </cell>
          <cell r="AE45" t="str">
            <v>na</v>
          </cell>
          <cell r="AF45" t="str">
            <v>na</v>
          </cell>
          <cell r="AG45" t="str">
            <v>na</v>
          </cell>
          <cell r="AH45" t="str">
            <v>na</v>
          </cell>
          <cell r="AI45" t="str">
            <v>na</v>
          </cell>
          <cell r="AJ45" t="str">
            <v>na</v>
          </cell>
          <cell r="AK45" t="str">
            <v>na</v>
          </cell>
          <cell r="AL45" t="str">
            <v>na</v>
          </cell>
          <cell r="AM45" t="str">
            <v>na</v>
          </cell>
          <cell r="AN45" t="str">
            <v>na</v>
          </cell>
          <cell r="AO45" t="str">
            <v>na</v>
          </cell>
          <cell r="AP45" t="str">
            <v>na</v>
          </cell>
          <cell r="AQ45" t="str">
            <v>na</v>
          </cell>
          <cell r="AR45" t="str">
            <v>na</v>
          </cell>
          <cell r="AS45" t="str">
            <v>na</v>
          </cell>
          <cell r="AT45" t="str">
            <v>na</v>
          </cell>
          <cell r="AU45" t="str">
            <v>na</v>
          </cell>
          <cell r="AV45" t="str">
            <v>na</v>
          </cell>
          <cell r="AW45" t="str">
            <v>na</v>
          </cell>
          <cell r="AX45" t="str">
            <v>na</v>
          </cell>
          <cell r="AY45" t="str">
            <v>na</v>
          </cell>
          <cell r="AZ45" t="str">
            <v>na</v>
          </cell>
          <cell r="BA45" t="str">
            <v>na</v>
          </cell>
          <cell r="BB45" t="str">
            <v>na</v>
          </cell>
          <cell r="BC45" t="str">
            <v>na</v>
          </cell>
          <cell r="BD45" t="str">
            <v>na</v>
          </cell>
          <cell r="BE45" t="str">
            <v>na</v>
          </cell>
          <cell r="BF45" t="str">
            <v>na</v>
          </cell>
          <cell r="BG45" t="str">
            <v>na</v>
          </cell>
          <cell r="BH45" t="str">
            <v>na</v>
          </cell>
          <cell r="BI45" t="str">
            <v>na</v>
          </cell>
          <cell r="BJ45" t="str">
            <v>na</v>
          </cell>
          <cell r="BK45" t="str">
            <v>na</v>
          </cell>
          <cell r="BL45" t="str">
            <v>na</v>
          </cell>
          <cell r="BM45" t="str">
            <v>na</v>
          </cell>
          <cell r="BN45" t="str">
            <v>na</v>
          </cell>
          <cell r="BO45" t="str">
            <v>na</v>
          </cell>
          <cell r="BP45" t="str">
            <v>na</v>
          </cell>
          <cell r="BQ45" t="str">
            <v>na</v>
          </cell>
          <cell r="BR45" t="str">
            <v>na</v>
          </cell>
          <cell r="BS45" t="str">
            <v>na</v>
          </cell>
          <cell r="BT45" t="str">
            <v>na</v>
          </cell>
          <cell r="BU45" t="str">
            <v>na</v>
          </cell>
          <cell r="BV45" t="str">
            <v>na</v>
          </cell>
          <cell r="BW45" t="str">
            <v>na</v>
          </cell>
          <cell r="BX45" t="str">
            <v>na</v>
          </cell>
          <cell r="BY45" t="str">
            <v>na</v>
          </cell>
          <cell r="BZ45" t="str">
            <v>na</v>
          </cell>
          <cell r="CA45" t="str">
            <v>na</v>
          </cell>
          <cell r="CB45" t="str">
            <v>na</v>
          </cell>
          <cell r="CC45" t="str">
            <v>na</v>
          </cell>
          <cell r="CD45" t="str">
            <v>na</v>
          </cell>
          <cell r="CE45" t="str">
            <v>na</v>
          </cell>
          <cell r="CF45" t="str">
            <v>na</v>
          </cell>
          <cell r="CG45" t="str">
            <v>na</v>
          </cell>
          <cell r="CH45" t="str">
            <v>na</v>
          </cell>
          <cell r="CI45" t="str">
            <v>na</v>
          </cell>
          <cell r="CJ45" t="str">
            <v>na</v>
          </cell>
          <cell r="CK45" t="str">
            <v>na</v>
          </cell>
          <cell r="CL45" t="str">
            <v>na</v>
          </cell>
          <cell r="CM45" t="str">
            <v>na</v>
          </cell>
          <cell r="CN45" t="str">
            <v>na</v>
          </cell>
          <cell r="CO45">
            <v>0.55356217358370208</v>
          </cell>
          <cell r="CP45">
            <v>0.55356217358370208</v>
          </cell>
          <cell r="CQ45">
            <v>0.53557677974790319</v>
          </cell>
          <cell r="CR45">
            <v>0.53557677974790319</v>
          </cell>
          <cell r="CS45">
            <v>0.50084450446538631</v>
          </cell>
          <cell r="CT45">
            <v>0.50084450446538631</v>
          </cell>
          <cell r="CU45">
            <v>0.53798287647900433</v>
          </cell>
          <cell r="CV45">
            <v>0.53798287647900433</v>
          </cell>
          <cell r="CW45">
            <v>0.53153494224166009</v>
          </cell>
          <cell r="CX45">
            <v>0.53153494224166009</v>
          </cell>
          <cell r="CY45">
            <v>0.54678842367163771</v>
          </cell>
          <cell r="CZ45">
            <v>0.54678842367163771</v>
          </cell>
          <cell r="DA45">
            <v>0.53186718535892619</v>
          </cell>
          <cell r="DB45">
            <v>0.53186718535892619</v>
          </cell>
          <cell r="DC45">
            <v>0.5564982757930077</v>
          </cell>
          <cell r="DD45">
            <v>0.5564982757930077</v>
          </cell>
          <cell r="DE45">
            <v>0.53514503003777614</v>
          </cell>
          <cell r="DF45">
            <v>0.53514503003777614</v>
          </cell>
          <cell r="DG45">
            <v>0.54229493358757652</v>
          </cell>
          <cell r="DH45">
            <v>0.54229493358757652</v>
          </cell>
          <cell r="DI45">
            <v>0.54433715985195352</v>
          </cell>
          <cell r="DJ45">
            <v>0.54</v>
          </cell>
          <cell r="DK45">
            <v>0.52500000000000002</v>
          </cell>
          <cell r="DL45">
            <v>0.52500000000000002</v>
          </cell>
          <cell r="DM45">
            <v>0.51700000000000002</v>
          </cell>
          <cell r="DN45">
            <v>0.51500000000000001</v>
          </cell>
          <cell r="DO45">
            <v>0.5</v>
          </cell>
          <cell r="DP45">
            <v>0.5</v>
          </cell>
          <cell r="DQ45">
            <v>0.52106874399022307</v>
          </cell>
          <cell r="DR45">
            <v>0.51928039666241788</v>
          </cell>
          <cell r="DS45" t="str">
            <v>na</v>
          </cell>
          <cell r="DT45" t="str">
            <v>na</v>
          </cell>
          <cell r="DU45" t="str">
            <v>na</v>
          </cell>
          <cell r="DV45" t="str">
            <v>na</v>
          </cell>
          <cell r="DW45" t="str">
            <v>na</v>
          </cell>
          <cell r="DX45" t="str">
            <v>na</v>
          </cell>
          <cell r="DY45" t="str">
            <v>na</v>
          </cell>
          <cell r="DZ45" t="str">
            <v>na</v>
          </cell>
          <cell r="EA45">
            <v>0.49</v>
          </cell>
          <cell r="EB45">
            <v>0.49</v>
          </cell>
          <cell r="EC45" t="str">
            <v>na</v>
          </cell>
          <cell r="ED45" t="str">
            <v>na</v>
          </cell>
          <cell r="EE45" t="str">
            <v>na</v>
          </cell>
          <cell r="EF45" t="str">
            <v>na</v>
          </cell>
          <cell r="EG45" t="str">
            <v>na</v>
          </cell>
          <cell r="EH45" t="str">
            <v>na</v>
          </cell>
          <cell r="EI45" t="str">
            <v>na</v>
          </cell>
          <cell r="EJ45" t="str">
            <v>na</v>
          </cell>
          <cell r="EK45" t="str">
            <v>na</v>
          </cell>
          <cell r="EL45" t="str">
            <v>na</v>
          </cell>
          <cell r="EM45" t="str">
            <v>na</v>
          </cell>
          <cell r="EN45" t="str">
            <v>na</v>
          </cell>
          <cell r="EO45" t="str">
            <v>na</v>
          </cell>
          <cell r="EP45" t="str">
            <v>na</v>
          </cell>
          <cell r="EQ45" t="str">
            <v>na</v>
          </cell>
          <cell r="ER45" t="str">
            <v>na</v>
          </cell>
          <cell r="ES45" t="str">
            <v>na</v>
          </cell>
          <cell r="ET45" t="str">
            <v>na</v>
          </cell>
          <cell r="EU45" t="str">
            <v>na</v>
          </cell>
          <cell r="EV45" t="str">
            <v>na</v>
          </cell>
          <cell r="EW45" t="str">
            <v>na</v>
          </cell>
          <cell r="EX45" t="str">
            <v>na</v>
          </cell>
          <cell r="EY45" t="str">
            <v>na</v>
          </cell>
          <cell r="EZ45" t="str">
            <v>na</v>
          </cell>
          <cell r="FA45" t="str">
            <v>na</v>
          </cell>
          <cell r="FB45" t="str">
            <v>na</v>
          </cell>
          <cell r="FC45" t="str">
            <v>na</v>
          </cell>
          <cell r="FD45" t="str">
            <v>na</v>
          </cell>
          <cell r="FE45" t="str">
            <v>na</v>
          </cell>
          <cell r="FF45" t="str">
            <v>na</v>
          </cell>
          <cell r="FG45" t="str">
            <v>na</v>
          </cell>
          <cell r="FH45" t="str">
            <v>na</v>
          </cell>
          <cell r="FI45" t="str">
            <v>na</v>
          </cell>
          <cell r="FJ45" t="str">
            <v>na</v>
          </cell>
          <cell r="FK45" t="str">
            <v>na</v>
          </cell>
          <cell r="FL45" t="str">
            <v>na</v>
          </cell>
          <cell r="FM45" t="str">
            <v>na</v>
          </cell>
          <cell r="FN45" t="str">
            <v>na</v>
          </cell>
          <cell r="FO45" t="str">
            <v>na</v>
          </cell>
          <cell r="FP45" t="str">
            <v>na</v>
          </cell>
          <cell r="FQ45" t="str">
            <v>na</v>
          </cell>
          <cell r="FR45" t="str">
            <v>na</v>
          </cell>
          <cell r="FS45" t="str">
            <v>na</v>
          </cell>
          <cell r="FT45" t="str">
            <v>na</v>
          </cell>
          <cell r="FU45" t="str">
            <v>na</v>
          </cell>
          <cell r="FV45" t="str">
            <v>na</v>
          </cell>
          <cell r="FW45" t="str">
            <v>na</v>
          </cell>
          <cell r="FX45" t="str">
            <v>na</v>
          </cell>
          <cell r="FY45" t="str">
            <v>na</v>
          </cell>
          <cell r="FZ45" t="str">
            <v>na</v>
          </cell>
          <cell r="GA45" t="str">
            <v>na</v>
          </cell>
          <cell r="GB45" t="str">
            <v>na</v>
          </cell>
          <cell r="GC45" t="str">
            <v>na</v>
          </cell>
          <cell r="GD45" t="str">
            <v>na</v>
          </cell>
          <cell r="GE45" t="str">
            <v>na</v>
          </cell>
          <cell r="GF45" t="str">
            <v>na</v>
          </cell>
          <cell r="GG45" t="str">
            <v>na</v>
          </cell>
          <cell r="GH45" t="str">
            <v>na</v>
          </cell>
          <cell r="GI45" t="str">
            <v>na</v>
          </cell>
          <cell r="GJ45" t="str">
            <v>na</v>
          </cell>
          <cell r="GK45" t="str">
            <v>na</v>
          </cell>
          <cell r="GL45" t="str">
            <v>na</v>
          </cell>
          <cell r="GM45" t="str">
            <v>na</v>
          </cell>
          <cell r="GN45" t="str">
            <v>na</v>
          </cell>
          <cell r="GO45" t="str">
            <v>na</v>
          </cell>
          <cell r="GP45" t="str">
            <v>na</v>
          </cell>
          <cell r="GQ45" t="str">
            <v>na</v>
          </cell>
          <cell r="GR45" t="str">
            <v>na</v>
          </cell>
          <cell r="GS45" t="str">
            <v>na</v>
          </cell>
          <cell r="GT45" t="str">
            <v>na</v>
          </cell>
          <cell r="GU45" t="str">
            <v>na</v>
          </cell>
          <cell r="GV45" t="str">
            <v>na</v>
          </cell>
          <cell r="GW45" t="str">
            <v>na</v>
          </cell>
          <cell r="GX45" t="str">
            <v>na</v>
          </cell>
          <cell r="GY45" t="str">
            <v>na</v>
          </cell>
          <cell r="GZ45" t="str">
            <v>na</v>
          </cell>
          <cell r="HA45" t="str">
            <v>na</v>
          </cell>
          <cell r="HB45" t="str">
            <v>na</v>
          </cell>
          <cell r="HC45" t="str">
            <v>na</v>
          </cell>
          <cell r="HD45" t="str">
            <v>na</v>
          </cell>
        </row>
        <row r="46">
          <cell r="A46">
            <v>46</v>
          </cell>
          <cell r="B46" t="str">
            <v>Cost of Dev Services Revenue (% of Dev Services Revs)</v>
          </cell>
          <cell r="C46" t="str">
            <v>na</v>
          </cell>
          <cell r="D46" t="str">
            <v>na</v>
          </cell>
          <cell r="E46" t="str">
            <v>na</v>
          </cell>
          <cell r="F46" t="str">
            <v>na</v>
          </cell>
          <cell r="G46" t="str">
            <v>na</v>
          </cell>
          <cell r="H46" t="str">
            <v>na</v>
          </cell>
          <cell r="I46" t="str">
            <v>na</v>
          </cell>
          <cell r="J46" t="str">
            <v>na</v>
          </cell>
          <cell r="K46" t="str">
            <v>na</v>
          </cell>
          <cell r="L46" t="str">
            <v>na</v>
          </cell>
          <cell r="M46" t="str">
            <v>na</v>
          </cell>
          <cell r="N46" t="str">
            <v>na</v>
          </cell>
          <cell r="O46" t="str">
            <v>na</v>
          </cell>
          <cell r="P46" t="str">
            <v>na</v>
          </cell>
          <cell r="Q46" t="str">
            <v>na</v>
          </cell>
          <cell r="R46" t="str">
            <v>na</v>
          </cell>
          <cell r="S46" t="str">
            <v>na</v>
          </cell>
          <cell r="T46" t="str">
            <v>na</v>
          </cell>
          <cell r="U46" t="str">
            <v>na</v>
          </cell>
          <cell r="V46" t="str">
            <v>na</v>
          </cell>
          <cell r="W46" t="str">
            <v>na</v>
          </cell>
          <cell r="X46" t="str">
            <v>na</v>
          </cell>
          <cell r="Y46" t="str">
            <v>na</v>
          </cell>
          <cell r="Z46" t="str">
            <v>na</v>
          </cell>
          <cell r="AA46" t="str">
            <v>na</v>
          </cell>
          <cell r="AB46" t="str">
            <v>na</v>
          </cell>
          <cell r="AC46" t="str">
            <v>na</v>
          </cell>
          <cell r="AD46" t="str">
            <v>na</v>
          </cell>
          <cell r="AE46" t="str">
            <v>na</v>
          </cell>
          <cell r="AF46" t="str">
            <v>na</v>
          </cell>
          <cell r="AG46" t="str">
            <v>na</v>
          </cell>
          <cell r="AH46" t="str">
            <v>na</v>
          </cell>
          <cell r="AI46" t="str">
            <v>na</v>
          </cell>
          <cell r="AJ46" t="str">
            <v>na</v>
          </cell>
          <cell r="AK46" t="str">
            <v>na</v>
          </cell>
          <cell r="AL46" t="str">
            <v>na</v>
          </cell>
          <cell r="AM46" t="str">
            <v>na</v>
          </cell>
          <cell r="AN46" t="str">
            <v>na</v>
          </cell>
          <cell r="AO46" t="str">
            <v>na</v>
          </cell>
          <cell r="AP46" t="str">
            <v>na</v>
          </cell>
          <cell r="AQ46" t="str">
            <v>na</v>
          </cell>
          <cell r="AR46" t="str">
            <v>na</v>
          </cell>
          <cell r="AS46" t="str">
            <v>na</v>
          </cell>
          <cell r="AT46" t="str">
            <v>na</v>
          </cell>
          <cell r="AU46" t="str">
            <v>na</v>
          </cell>
          <cell r="AV46" t="str">
            <v>na</v>
          </cell>
          <cell r="AW46" t="str">
            <v>na</v>
          </cell>
          <cell r="AX46" t="str">
            <v>na</v>
          </cell>
          <cell r="AY46" t="str">
            <v>na</v>
          </cell>
          <cell r="AZ46" t="str">
            <v>na</v>
          </cell>
          <cell r="BA46" t="str">
            <v>na</v>
          </cell>
          <cell r="BB46" t="str">
            <v>na</v>
          </cell>
          <cell r="BC46" t="str">
            <v>na</v>
          </cell>
          <cell r="BD46" t="str">
            <v>na</v>
          </cell>
          <cell r="BE46" t="str">
            <v>na</v>
          </cell>
          <cell r="BF46" t="str">
            <v>na</v>
          </cell>
          <cell r="BG46" t="str">
            <v>na</v>
          </cell>
          <cell r="BH46" t="str">
            <v>na</v>
          </cell>
          <cell r="BI46" t="str">
            <v>na</v>
          </cell>
          <cell r="BJ46" t="str">
            <v>na</v>
          </cell>
          <cell r="BK46" t="str">
            <v>na</v>
          </cell>
          <cell r="BL46" t="str">
            <v>na</v>
          </cell>
          <cell r="BM46" t="str">
            <v>na</v>
          </cell>
          <cell r="BN46" t="str">
            <v>na</v>
          </cell>
          <cell r="BO46" t="str">
            <v>na</v>
          </cell>
          <cell r="BP46" t="str">
            <v>na</v>
          </cell>
          <cell r="BQ46" t="str">
            <v>na</v>
          </cell>
          <cell r="BR46" t="str">
            <v>na</v>
          </cell>
          <cell r="BS46" t="str">
            <v>na</v>
          </cell>
          <cell r="BT46" t="str">
            <v>na</v>
          </cell>
          <cell r="BU46" t="str">
            <v>na</v>
          </cell>
          <cell r="BV46" t="str">
            <v>na</v>
          </cell>
          <cell r="BW46" t="str">
            <v>na</v>
          </cell>
          <cell r="BX46" t="str">
            <v>na</v>
          </cell>
          <cell r="BY46" t="str">
            <v>na</v>
          </cell>
          <cell r="BZ46" t="str">
            <v>na</v>
          </cell>
          <cell r="CA46" t="str">
            <v>na</v>
          </cell>
          <cell r="CB46" t="str">
            <v>na</v>
          </cell>
          <cell r="CC46" t="str">
            <v>na</v>
          </cell>
          <cell r="CD46" t="str">
            <v>na</v>
          </cell>
          <cell r="CE46" t="str">
            <v>na</v>
          </cell>
          <cell r="CF46" t="str">
            <v>na</v>
          </cell>
          <cell r="CG46" t="str">
            <v>na</v>
          </cell>
          <cell r="CH46" t="str">
            <v>na</v>
          </cell>
          <cell r="CI46" t="str">
            <v>na</v>
          </cell>
          <cell r="CJ46" t="str">
            <v>na</v>
          </cell>
          <cell r="CK46" t="str">
            <v>na</v>
          </cell>
          <cell r="CL46" t="str">
            <v>na</v>
          </cell>
          <cell r="CM46" t="str">
            <v>na</v>
          </cell>
          <cell r="CN46" t="str">
            <v>na</v>
          </cell>
          <cell r="CO46">
            <v>0.74456521739130421</v>
          </cell>
          <cell r="CP46">
            <v>0.74456521739130421</v>
          </cell>
          <cell r="CQ46">
            <v>0.92688971499380413</v>
          </cell>
          <cell r="CR46">
            <v>0.92688971499380413</v>
          </cell>
          <cell r="CS46">
            <v>0.90900671451724946</v>
          </cell>
          <cell r="CT46">
            <v>0.90900671451724946</v>
          </cell>
          <cell r="CU46">
            <v>0.90737121863519121</v>
          </cell>
          <cell r="CV46">
            <v>0.90737121863519121</v>
          </cell>
          <cell r="CW46">
            <v>0.90862044006948472</v>
          </cell>
          <cell r="CX46">
            <v>0.90862044006948472</v>
          </cell>
          <cell r="CY46">
            <v>0.91202662977693238</v>
          </cell>
          <cell r="CZ46">
            <v>0.91202662977693238</v>
          </cell>
          <cell r="DA46">
            <v>0.90755501055930232</v>
          </cell>
          <cell r="DB46">
            <v>0.90755501055930232</v>
          </cell>
          <cell r="DC46">
            <v>0.90765528244233529</v>
          </cell>
          <cell r="DD46">
            <v>0.90765528244233529</v>
          </cell>
          <cell r="DE46">
            <v>0.90666910509631793</v>
          </cell>
          <cell r="DF46">
            <v>0.90666910509631793</v>
          </cell>
          <cell r="DG46">
            <v>0.90819355735653706</v>
          </cell>
          <cell r="DH46">
            <v>0.90819355735653706</v>
          </cell>
          <cell r="DI46">
            <v>0.90797825591614856</v>
          </cell>
          <cell r="DJ46">
            <v>0.91</v>
          </cell>
          <cell r="DK46">
            <v>0.91</v>
          </cell>
          <cell r="DL46">
            <v>0.91</v>
          </cell>
          <cell r="DM46">
            <v>0.91</v>
          </cell>
          <cell r="DN46">
            <v>0.91</v>
          </cell>
          <cell r="DO46">
            <v>0.9</v>
          </cell>
          <cell r="DP46">
            <v>0.91</v>
          </cell>
          <cell r="DQ46">
            <v>0.90742324593741708</v>
          </cell>
          <cell r="DR46">
            <v>0.91</v>
          </cell>
          <cell r="DS46" t="str">
            <v>na</v>
          </cell>
          <cell r="DT46" t="str">
            <v>na</v>
          </cell>
          <cell r="DU46" t="str">
            <v>na</v>
          </cell>
          <cell r="DV46" t="str">
            <v>na</v>
          </cell>
          <cell r="DW46" t="str">
            <v>na</v>
          </cell>
          <cell r="DX46" t="str">
            <v>na</v>
          </cell>
          <cell r="DY46" t="str">
            <v>na</v>
          </cell>
          <cell r="DZ46" t="str">
            <v>na</v>
          </cell>
          <cell r="EA46">
            <v>0</v>
          </cell>
          <cell r="EB46">
            <v>0</v>
          </cell>
          <cell r="EC46" t="str">
            <v>na</v>
          </cell>
          <cell r="ED46" t="str">
            <v>na</v>
          </cell>
          <cell r="EE46" t="str">
            <v>na</v>
          </cell>
          <cell r="EF46" t="str">
            <v>na</v>
          </cell>
          <cell r="EG46" t="str">
            <v>na</v>
          </cell>
          <cell r="EH46" t="str">
            <v>na</v>
          </cell>
          <cell r="EI46" t="str">
            <v>na</v>
          </cell>
          <cell r="EJ46" t="str">
            <v>na</v>
          </cell>
          <cell r="EK46" t="str">
            <v>na</v>
          </cell>
          <cell r="EL46" t="str">
            <v>na</v>
          </cell>
          <cell r="EM46" t="str">
            <v>na</v>
          </cell>
          <cell r="EN46" t="str">
            <v>na</v>
          </cell>
          <cell r="EO46" t="str">
            <v>na</v>
          </cell>
          <cell r="EP46" t="str">
            <v>na</v>
          </cell>
          <cell r="EQ46" t="str">
            <v>na</v>
          </cell>
          <cell r="ER46" t="str">
            <v>na</v>
          </cell>
          <cell r="ES46" t="str">
            <v>na</v>
          </cell>
          <cell r="ET46" t="str">
            <v>na</v>
          </cell>
          <cell r="EU46" t="str">
            <v>na</v>
          </cell>
          <cell r="EV46" t="str">
            <v>na</v>
          </cell>
          <cell r="EW46" t="str">
            <v>na</v>
          </cell>
          <cell r="EX46" t="str">
            <v>na</v>
          </cell>
          <cell r="EY46" t="str">
            <v>na</v>
          </cell>
          <cell r="EZ46" t="str">
            <v>na</v>
          </cell>
          <cell r="FA46" t="str">
            <v>na</v>
          </cell>
          <cell r="FB46" t="str">
            <v>na</v>
          </cell>
          <cell r="FC46" t="str">
            <v>na</v>
          </cell>
          <cell r="FD46" t="str">
            <v>na</v>
          </cell>
          <cell r="FE46" t="str">
            <v>na</v>
          </cell>
          <cell r="FF46" t="str">
            <v>na</v>
          </cell>
          <cell r="FG46" t="str">
            <v>na</v>
          </cell>
          <cell r="FH46" t="str">
            <v>na</v>
          </cell>
          <cell r="FI46" t="str">
            <v>na</v>
          </cell>
          <cell r="FJ46" t="str">
            <v>na</v>
          </cell>
          <cell r="FK46" t="str">
            <v>na</v>
          </cell>
          <cell r="FL46" t="str">
            <v>na</v>
          </cell>
          <cell r="FM46" t="str">
            <v>na</v>
          </cell>
          <cell r="FN46" t="str">
            <v>na</v>
          </cell>
          <cell r="FO46" t="str">
            <v>na</v>
          </cell>
          <cell r="FP46" t="str">
            <v>na</v>
          </cell>
          <cell r="FQ46" t="str">
            <v>na</v>
          </cell>
          <cell r="FR46" t="str">
            <v>na</v>
          </cell>
          <cell r="FS46" t="str">
            <v>na</v>
          </cell>
          <cell r="FT46" t="str">
            <v>na</v>
          </cell>
          <cell r="FU46" t="str">
            <v>na</v>
          </cell>
          <cell r="FV46" t="str">
            <v>na</v>
          </cell>
          <cell r="FW46" t="str">
            <v>na</v>
          </cell>
          <cell r="FX46" t="str">
            <v>na</v>
          </cell>
          <cell r="FY46" t="str">
            <v>na</v>
          </cell>
          <cell r="FZ46" t="str">
            <v>na</v>
          </cell>
          <cell r="GA46" t="str">
            <v>na</v>
          </cell>
          <cell r="GB46" t="str">
            <v>na</v>
          </cell>
          <cell r="GC46" t="str">
            <v>na</v>
          </cell>
          <cell r="GD46" t="str">
            <v>na</v>
          </cell>
          <cell r="GE46" t="str">
            <v>na</v>
          </cell>
          <cell r="GF46" t="str">
            <v>na</v>
          </cell>
          <cell r="GG46" t="str">
            <v>na</v>
          </cell>
          <cell r="GH46" t="str">
            <v>na</v>
          </cell>
          <cell r="GI46" t="str">
            <v>na</v>
          </cell>
          <cell r="GJ46" t="str">
            <v>na</v>
          </cell>
          <cell r="GK46" t="str">
            <v>na</v>
          </cell>
          <cell r="GL46" t="str">
            <v>na</v>
          </cell>
          <cell r="GM46" t="str">
            <v>na</v>
          </cell>
          <cell r="GN46" t="str">
            <v>na</v>
          </cell>
          <cell r="GO46" t="str">
            <v>na</v>
          </cell>
          <cell r="GP46" t="str">
            <v>na</v>
          </cell>
          <cell r="GQ46" t="str">
            <v>na</v>
          </cell>
          <cell r="GR46" t="str">
            <v>na</v>
          </cell>
          <cell r="GS46" t="str">
            <v>na</v>
          </cell>
          <cell r="GT46" t="str">
            <v>na</v>
          </cell>
          <cell r="GU46" t="str">
            <v>na</v>
          </cell>
          <cell r="GV46" t="str">
            <v>na</v>
          </cell>
          <cell r="GW46" t="str">
            <v>na</v>
          </cell>
          <cell r="GX46" t="str">
            <v>na</v>
          </cell>
          <cell r="GY46" t="str">
            <v>na</v>
          </cell>
          <cell r="GZ46" t="str">
            <v>na</v>
          </cell>
          <cell r="HA46" t="str">
            <v>na</v>
          </cell>
          <cell r="HB46" t="str">
            <v>na</v>
          </cell>
          <cell r="HC46" t="str">
            <v>na</v>
          </cell>
          <cell r="HD46" t="str">
            <v>na</v>
          </cell>
        </row>
        <row r="47">
          <cell r="A47">
            <v>47</v>
          </cell>
          <cell r="B47" t="str">
            <v>Cost of License Revenue (% of Total Revs)</v>
          </cell>
          <cell r="C47" t="str">
            <v>na</v>
          </cell>
          <cell r="D47" t="str">
            <v>na</v>
          </cell>
          <cell r="E47" t="str">
            <v>na</v>
          </cell>
          <cell r="F47" t="str">
            <v>na</v>
          </cell>
          <cell r="G47" t="str">
            <v>na</v>
          </cell>
          <cell r="H47" t="str">
            <v>na</v>
          </cell>
          <cell r="I47" t="str">
            <v>na</v>
          </cell>
          <cell r="J47" t="str">
            <v>na</v>
          </cell>
          <cell r="K47" t="str">
            <v>na</v>
          </cell>
          <cell r="L47" t="str">
            <v>na</v>
          </cell>
          <cell r="M47" t="str">
            <v>na</v>
          </cell>
          <cell r="N47" t="str">
            <v>na</v>
          </cell>
          <cell r="O47" t="str">
            <v>na</v>
          </cell>
          <cell r="P47" t="str">
            <v>na</v>
          </cell>
          <cell r="Q47" t="str">
            <v>na</v>
          </cell>
          <cell r="R47" t="str">
            <v>na</v>
          </cell>
          <cell r="S47" t="str">
            <v>na</v>
          </cell>
          <cell r="T47" t="str">
            <v>na</v>
          </cell>
          <cell r="U47" t="str">
            <v>na</v>
          </cell>
          <cell r="V47" t="str">
            <v>na</v>
          </cell>
          <cell r="W47" t="str">
            <v>na</v>
          </cell>
          <cell r="X47" t="str">
            <v>na</v>
          </cell>
          <cell r="Y47" t="str">
            <v>na</v>
          </cell>
          <cell r="Z47" t="str">
            <v>na</v>
          </cell>
          <cell r="AA47" t="str">
            <v>na</v>
          </cell>
          <cell r="AB47" t="str">
            <v>na</v>
          </cell>
          <cell r="AC47" t="str">
            <v>na</v>
          </cell>
          <cell r="AD47" t="str">
            <v>na</v>
          </cell>
          <cell r="AE47" t="str">
            <v>na</v>
          </cell>
          <cell r="AF47" t="str">
            <v>na</v>
          </cell>
          <cell r="AG47" t="str">
            <v>na</v>
          </cell>
          <cell r="AH47" t="str">
            <v>na</v>
          </cell>
          <cell r="AI47" t="str">
            <v>na</v>
          </cell>
          <cell r="AJ47" t="str">
            <v>na</v>
          </cell>
          <cell r="AK47" t="str">
            <v>na</v>
          </cell>
          <cell r="AL47" t="str">
            <v>na</v>
          </cell>
          <cell r="AM47" t="str">
            <v>na</v>
          </cell>
          <cell r="AN47" t="str">
            <v>na</v>
          </cell>
          <cell r="AO47" t="str">
            <v>na</v>
          </cell>
          <cell r="AP47" t="str">
            <v>na</v>
          </cell>
          <cell r="AQ47" t="str">
            <v>na</v>
          </cell>
          <cell r="AR47" t="str">
            <v>na</v>
          </cell>
          <cell r="AS47" t="str">
            <v>na</v>
          </cell>
          <cell r="AT47" t="str">
            <v>na</v>
          </cell>
          <cell r="AU47" t="str">
            <v>na</v>
          </cell>
          <cell r="AV47" t="str">
            <v>na</v>
          </cell>
          <cell r="AW47" t="str">
            <v>na</v>
          </cell>
          <cell r="AX47" t="str">
            <v>na</v>
          </cell>
          <cell r="AY47" t="str">
            <v>na</v>
          </cell>
          <cell r="AZ47" t="str">
            <v>na</v>
          </cell>
          <cell r="BA47" t="str">
            <v>na</v>
          </cell>
          <cell r="BB47" t="str">
            <v>na</v>
          </cell>
          <cell r="BC47" t="str">
            <v>na</v>
          </cell>
          <cell r="BD47" t="str">
            <v>na</v>
          </cell>
          <cell r="BE47" t="str">
            <v>na</v>
          </cell>
          <cell r="BF47" t="str">
            <v>na</v>
          </cell>
          <cell r="BG47" t="str">
            <v>na</v>
          </cell>
          <cell r="BH47" t="str">
            <v>na</v>
          </cell>
          <cell r="BI47" t="str">
            <v>na</v>
          </cell>
          <cell r="BJ47" t="str">
            <v>na</v>
          </cell>
          <cell r="BK47" t="str">
            <v>na</v>
          </cell>
          <cell r="BL47" t="str">
            <v>na</v>
          </cell>
          <cell r="BM47" t="str">
            <v>na</v>
          </cell>
          <cell r="BN47" t="str">
            <v>na</v>
          </cell>
          <cell r="BO47" t="str">
            <v>na</v>
          </cell>
          <cell r="BP47" t="str">
            <v>na</v>
          </cell>
          <cell r="BQ47" t="str">
            <v>na</v>
          </cell>
          <cell r="BR47" t="str">
            <v>na</v>
          </cell>
          <cell r="BS47" t="str">
            <v>na</v>
          </cell>
          <cell r="BT47" t="str">
            <v>na</v>
          </cell>
          <cell r="BU47" t="str">
            <v>na</v>
          </cell>
          <cell r="BV47" t="str">
            <v>na</v>
          </cell>
          <cell r="BW47" t="str">
            <v>na</v>
          </cell>
          <cell r="BX47" t="str">
            <v>na</v>
          </cell>
          <cell r="BY47" t="str">
            <v>na</v>
          </cell>
          <cell r="BZ47" t="str">
            <v>na</v>
          </cell>
          <cell r="CA47" t="str">
            <v>na</v>
          </cell>
          <cell r="CB47" t="str">
            <v>na</v>
          </cell>
          <cell r="CC47" t="str">
            <v>na</v>
          </cell>
          <cell r="CD47" t="str">
            <v>na</v>
          </cell>
          <cell r="CE47" t="str">
            <v>na</v>
          </cell>
          <cell r="CF47" t="str">
            <v>na</v>
          </cell>
          <cell r="CG47" t="str">
            <v>na</v>
          </cell>
          <cell r="CH47" t="str">
            <v>na</v>
          </cell>
          <cell r="CI47" t="str">
            <v>na</v>
          </cell>
          <cell r="CJ47" t="str">
            <v>na</v>
          </cell>
          <cell r="CK47" t="str">
            <v>na</v>
          </cell>
          <cell r="CL47" t="str">
            <v>na</v>
          </cell>
          <cell r="CM47" t="str">
            <v>na</v>
          </cell>
          <cell r="CN47" t="str">
            <v>na</v>
          </cell>
          <cell r="CO47">
            <v>3.5723160501443835E-2</v>
          </cell>
          <cell r="CP47">
            <v>3.5723160501443835E-2</v>
          </cell>
          <cell r="CQ47">
            <v>2.6718901189693941E-2</v>
          </cell>
          <cell r="CR47">
            <v>2.6718901189693941E-2</v>
          </cell>
          <cell r="CS47">
            <v>2.9770659300333163E-2</v>
          </cell>
          <cell r="CT47">
            <v>2.9770659300333163E-2</v>
          </cell>
          <cell r="CU47">
            <v>2.7213607072153263E-2</v>
          </cell>
          <cell r="CV47">
            <v>2.7213607072153263E-2</v>
          </cell>
          <cell r="CW47">
            <v>2.9792617409277987E-2</v>
          </cell>
          <cell r="CX47">
            <v>2.9792617409277987E-2</v>
          </cell>
          <cell r="CY47">
            <v>2.7790282324549366E-2</v>
          </cell>
          <cell r="CZ47">
            <v>2.7790282324549366E-2</v>
          </cell>
          <cell r="DA47">
            <v>1.8631263774711176E-2</v>
          </cell>
          <cell r="DB47">
            <v>1.8631263774711176E-2</v>
          </cell>
          <cell r="DC47">
            <v>1.9148311969669613E-2</v>
          </cell>
          <cell r="DD47">
            <v>1.9148311969669613E-2</v>
          </cell>
          <cell r="DE47">
            <v>2.44179272383937E-2</v>
          </cell>
          <cell r="DF47">
            <v>2.44179272383937E-2</v>
          </cell>
          <cell r="DG47">
            <v>2.2402177274410399E-2</v>
          </cell>
          <cell r="DH47">
            <v>2.2402177274410399E-2</v>
          </cell>
          <cell r="DI47">
            <v>3.2336291066374076E-2</v>
          </cell>
          <cell r="DJ47">
            <v>2.4667234675508777E-2</v>
          </cell>
          <cell r="DK47">
            <v>2.2709071786874657E-2</v>
          </cell>
          <cell r="DL47">
            <v>2.2709071786874657E-2</v>
          </cell>
          <cell r="DM47">
            <v>2.2853488840852695E-2</v>
          </cell>
          <cell r="DN47">
            <v>2.2218669706384565E-2</v>
          </cell>
          <cell r="DO47">
            <v>2.1490445918665287E-2</v>
          </cell>
          <cell r="DP47">
            <v>2.1490445918665287E-2</v>
          </cell>
          <cell r="DQ47">
            <v>2.4721406458904895E-2</v>
          </cell>
          <cell r="DR47">
            <v>2.2705129478248969E-2</v>
          </cell>
          <cell r="DS47" t="str">
            <v>na</v>
          </cell>
          <cell r="DT47" t="str">
            <v>na</v>
          </cell>
          <cell r="DU47" t="str">
            <v>na</v>
          </cell>
          <cell r="DV47" t="str">
            <v>na</v>
          </cell>
          <cell r="DW47" t="str">
            <v>na</v>
          </cell>
          <cell r="DX47" t="str">
            <v>na</v>
          </cell>
          <cell r="DY47" t="str">
            <v>na</v>
          </cell>
          <cell r="DZ47" t="str">
            <v>na</v>
          </cell>
          <cell r="EA47">
            <v>2.4857850665246456E-2</v>
          </cell>
          <cell r="EB47">
            <v>2.4938532242785704E-2</v>
          </cell>
          <cell r="EC47" t="str">
            <v>na</v>
          </cell>
          <cell r="ED47" t="str">
            <v>na</v>
          </cell>
          <cell r="EE47" t="str">
            <v>na</v>
          </cell>
          <cell r="EF47" t="str">
            <v>na</v>
          </cell>
          <cell r="EG47" t="str">
            <v>na</v>
          </cell>
          <cell r="EH47" t="str">
            <v>na</v>
          </cell>
          <cell r="EI47" t="str">
            <v>na</v>
          </cell>
          <cell r="EJ47" t="str">
            <v>na</v>
          </cell>
          <cell r="EK47" t="str">
            <v>na</v>
          </cell>
          <cell r="EL47" t="str">
            <v>na</v>
          </cell>
          <cell r="EM47" t="str">
            <v>na</v>
          </cell>
          <cell r="EN47" t="str">
            <v>na</v>
          </cell>
          <cell r="EO47" t="str">
            <v>na</v>
          </cell>
          <cell r="EP47" t="str">
            <v>na</v>
          </cell>
          <cell r="EQ47" t="str">
            <v>na</v>
          </cell>
          <cell r="ER47" t="str">
            <v>na</v>
          </cell>
          <cell r="ES47" t="str">
            <v>na</v>
          </cell>
          <cell r="ET47" t="str">
            <v>na</v>
          </cell>
          <cell r="EU47" t="str">
            <v>na</v>
          </cell>
          <cell r="EV47" t="str">
            <v>na</v>
          </cell>
          <cell r="EW47" t="str">
            <v>na</v>
          </cell>
          <cell r="EX47" t="str">
            <v>na</v>
          </cell>
          <cell r="EY47" t="str">
            <v>na</v>
          </cell>
          <cell r="EZ47" t="str">
            <v>na</v>
          </cell>
          <cell r="FA47" t="str">
            <v>na</v>
          </cell>
          <cell r="FB47" t="str">
            <v>na</v>
          </cell>
          <cell r="FC47" t="str">
            <v>na</v>
          </cell>
          <cell r="FD47" t="str">
            <v>na</v>
          </cell>
          <cell r="FE47" t="str">
            <v>na</v>
          </cell>
          <cell r="FF47" t="str">
            <v>na</v>
          </cell>
          <cell r="FG47" t="str">
            <v>na</v>
          </cell>
          <cell r="FH47" t="str">
            <v>na</v>
          </cell>
          <cell r="FI47" t="str">
            <v>na</v>
          </cell>
          <cell r="FJ47" t="str">
            <v>na</v>
          </cell>
          <cell r="FK47" t="str">
            <v>na</v>
          </cell>
          <cell r="FL47" t="str">
            <v>na</v>
          </cell>
          <cell r="FM47" t="str">
            <v>na</v>
          </cell>
          <cell r="FN47" t="str">
            <v>na</v>
          </cell>
          <cell r="FO47" t="str">
            <v>na</v>
          </cell>
          <cell r="FP47" t="str">
            <v>na</v>
          </cell>
          <cell r="FQ47" t="str">
            <v>na</v>
          </cell>
          <cell r="FR47" t="str">
            <v>na</v>
          </cell>
          <cell r="FS47" t="str">
            <v>na</v>
          </cell>
          <cell r="FT47" t="str">
            <v>na</v>
          </cell>
          <cell r="FU47" t="str">
            <v>na</v>
          </cell>
          <cell r="FV47" t="str">
            <v>na</v>
          </cell>
          <cell r="FW47" t="str">
            <v>na</v>
          </cell>
          <cell r="FX47" t="str">
            <v>na</v>
          </cell>
          <cell r="FY47" t="str">
            <v>na</v>
          </cell>
          <cell r="FZ47" t="str">
            <v>na</v>
          </cell>
          <cell r="GA47" t="str">
            <v>na</v>
          </cell>
          <cell r="GB47" t="str">
            <v>na</v>
          </cell>
          <cell r="GC47" t="str">
            <v>na</v>
          </cell>
          <cell r="GD47" t="str">
            <v>na</v>
          </cell>
          <cell r="GE47" t="str">
            <v>na</v>
          </cell>
          <cell r="GF47" t="str">
            <v>na</v>
          </cell>
          <cell r="GG47" t="str">
            <v>na</v>
          </cell>
          <cell r="GH47" t="str">
            <v>na</v>
          </cell>
          <cell r="GI47" t="str">
            <v>na</v>
          </cell>
          <cell r="GJ47" t="str">
            <v>na</v>
          </cell>
          <cell r="GK47" t="str">
            <v>na</v>
          </cell>
          <cell r="GL47" t="str">
            <v>na</v>
          </cell>
          <cell r="GM47" t="str">
            <v>na</v>
          </cell>
          <cell r="GN47" t="str">
            <v>na</v>
          </cell>
          <cell r="GO47" t="str">
            <v>na</v>
          </cell>
          <cell r="GP47" t="str">
            <v>na</v>
          </cell>
          <cell r="GQ47" t="str">
            <v>na</v>
          </cell>
          <cell r="GR47" t="str">
            <v>na</v>
          </cell>
          <cell r="GS47" t="str">
            <v>na</v>
          </cell>
          <cell r="GT47" t="str">
            <v>na</v>
          </cell>
          <cell r="GU47" t="str">
            <v>na</v>
          </cell>
          <cell r="GV47" t="str">
            <v>na</v>
          </cell>
          <cell r="GW47" t="str">
            <v>na</v>
          </cell>
          <cell r="GX47" t="str">
            <v>na</v>
          </cell>
          <cell r="GY47" t="str">
            <v>na</v>
          </cell>
          <cell r="GZ47" t="str">
            <v>na</v>
          </cell>
          <cell r="HA47" t="str">
            <v>na</v>
          </cell>
          <cell r="HB47" t="str">
            <v>na</v>
          </cell>
          <cell r="HC47" t="str">
            <v>na</v>
          </cell>
          <cell r="HD47" t="str">
            <v>na</v>
          </cell>
        </row>
        <row r="48">
          <cell r="A48">
            <v>48</v>
          </cell>
          <cell r="B48" t="str">
            <v>Cost of Service Revenue (% of Total Revs)</v>
          </cell>
          <cell r="C48" t="str">
            <v>na</v>
          </cell>
          <cell r="D48" t="str">
            <v>na</v>
          </cell>
          <cell r="E48" t="str">
            <v>na</v>
          </cell>
          <cell r="F48" t="str">
            <v>na</v>
          </cell>
          <cell r="G48" t="str">
            <v>na</v>
          </cell>
          <cell r="H48" t="str">
            <v>na</v>
          </cell>
          <cell r="I48" t="str">
            <v>na</v>
          </cell>
          <cell r="J48" t="str">
            <v>na</v>
          </cell>
          <cell r="K48" t="str">
            <v>na</v>
          </cell>
          <cell r="L48" t="str">
            <v>na</v>
          </cell>
          <cell r="M48" t="str">
            <v>na</v>
          </cell>
          <cell r="N48" t="str">
            <v>na</v>
          </cell>
          <cell r="O48" t="str">
            <v>na</v>
          </cell>
          <cell r="P48" t="str">
            <v>na</v>
          </cell>
          <cell r="Q48" t="str">
            <v>na</v>
          </cell>
          <cell r="R48" t="str">
            <v>na</v>
          </cell>
          <cell r="S48" t="str">
            <v>na</v>
          </cell>
          <cell r="T48" t="str">
            <v>na</v>
          </cell>
          <cell r="U48" t="str">
            <v>na</v>
          </cell>
          <cell r="V48" t="str">
            <v>na</v>
          </cell>
          <cell r="W48" t="str">
            <v>na</v>
          </cell>
          <cell r="X48" t="str">
            <v>na</v>
          </cell>
          <cell r="Y48" t="str">
            <v>na</v>
          </cell>
          <cell r="Z48" t="str">
            <v>na</v>
          </cell>
          <cell r="AA48" t="str">
            <v>na</v>
          </cell>
          <cell r="AB48" t="str">
            <v>na</v>
          </cell>
          <cell r="AC48" t="str">
            <v>na</v>
          </cell>
          <cell r="AD48" t="str">
            <v>na</v>
          </cell>
          <cell r="AE48" t="str">
            <v>na</v>
          </cell>
          <cell r="AF48" t="str">
            <v>na</v>
          </cell>
          <cell r="AG48" t="str">
            <v>na</v>
          </cell>
          <cell r="AH48" t="str">
            <v>na</v>
          </cell>
          <cell r="AI48" t="str">
            <v>na</v>
          </cell>
          <cell r="AJ48" t="str">
            <v>na</v>
          </cell>
          <cell r="AK48" t="str">
            <v>na</v>
          </cell>
          <cell r="AL48" t="str">
            <v>na</v>
          </cell>
          <cell r="AM48" t="str">
            <v>na</v>
          </cell>
          <cell r="AN48" t="str">
            <v>na</v>
          </cell>
          <cell r="AO48" t="str">
            <v>na</v>
          </cell>
          <cell r="AP48" t="str">
            <v>na</v>
          </cell>
          <cell r="AQ48" t="str">
            <v>na</v>
          </cell>
          <cell r="AR48" t="str">
            <v>na</v>
          </cell>
          <cell r="AS48" t="str">
            <v>na</v>
          </cell>
          <cell r="AT48" t="str">
            <v>na</v>
          </cell>
          <cell r="AU48" t="str">
            <v>na</v>
          </cell>
          <cell r="AV48" t="str">
            <v>na</v>
          </cell>
          <cell r="AW48" t="str">
            <v>na</v>
          </cell>
          <cell r="AX48" t="str">
            <v>na</v>
          </cell>
          <cell r="AY48" t="str">
            <v>na</v>
          </cell>
          <cell r="AZ48" t="str">
            <v>na</v>
          </cell>
          <cell r="BA48" t="str">
            <v>na</v>
          </cell>
          <cell r="BB48" t="str">
            <v>na</v>
          </cell>
          <cell r="BC48" t="str">
            <v>na</v>
          </cell>
          <cell r="BD48" t="str">
            <v>na</v>
          </cell>
          <cell r="BE48" t="str">
            <v>na</v>
          </cell>
          <cell r="BF48" t="str">
            <v>na</v>
          </cell>
          <cell r="BG48" t="str">
            <v>na</v>
          </cell>
          <cell r="BH48" t="str">
            <v>na</v>
          </cell>
          <cell r="BI48" t="str">
            <v>na</v>
          </cell>
          <cell r="BJ48" t="str">
            <v>na</v>
          </cell>
          <cell r="BK48" t="str">
            <v>na</v>
          </cell>
          <cell r="BL48" t="str">
            <v>na</v>
          </cell>
          <cell r="BM48" t="str">
            <v>na</v>
          </cell>
          <cell r="BN48" t="str">
            <v>na</v>
          </cell>
          <cell r="BO48" t="str">
            <v>na</v>
          </cell>
          <cell r="BP48" t="str">
            <v>na</v>
          </cell>
          <cell r="BQ48" t="str">
            <v>na</v>
          </cell>
          <cell r="BR48" t="str">
            <v>na</v>
          </cell>
          <cell r="BS48" t="str">
            <v>na</v>
          </cell>
          <cell r="BT48" t="str">
            <v>na</v>
          </cell>
          <cell r="BU48" t="str">
            <v>na</v>
          </cell>
          <cell r="BV48" t="str">
            <v>na</v>
          </cell>
          <cell r="BW48" t="str">
            <v>na</v>
          </cell>
          <cell r="BX48" t="str">
            <v>na</v>
          </cell>
          <cell r="BY48" t="str">
            <v>na</v>
          </cell>
          <cell r="BZ48" t="str">
            <v>na</v>
          </cell>
          <cell r="CA48" t="str">
            <v>na</v>
          </cell>
          <cell r="CB48" t="str">
            <v>na</v>
          </cell>
          <cell r="CC48" t="str">
            <v>na</v>
          </cell>
          <cell r="CD48" t="str">
            <v>na</v>
          </cell>
          <cell r="CE48" t="str">
            <v>na</v>
          </cell>
          <cell r="CF48" t="str">
            <v>na</v>
          </cell>
          <cell r="CG48" t="str">
            <v>na</v>
          </cell>
          <cell r="CH48" t="str">
            <v>na</v>
          </cell>
          <cell r="CI48" t="str">
            <v>na</v>
          </cell>
          <cell r="CJ48" t="str">
            <v>na</v>
          </cell>
          <cell r="CK48" t="str">
            <v>na</v>
          </cell>
          <cell r="CL48" t="str">
            <v>na</v>
          </cell>
          <cell r="CM48" t="str">
            <v>na</v>
          </cell>
          <cell r="CN48" t="str">
            <v>na</v>
          </cell>
          <cell r="CO48">
            <v>0.39659077601546944</v>
          </cell>
          <cell r="CP48">
            <v>0.39659077601546944</v>
          </cell>
          <cell r="CQ48">
            <v>0.4084273915177124</v>
          </cell>
          <cell r="CR48">
            <v>0.4084273915177124</v>
          </cell>
          <cell r="CS48">
            <v>0.39328592604578722</v>
          </cell>
          <cell r="CT48">
            <v>0.39328592604578722</v>
          </cell>
          <cell r="CU48">
            <v>0.38179635056691652</v>
          </cell>
          <cell r="CV48">
            <v>0.38179635056691652</v>
          </cell>
          <cell r="CW48">
            <v>0.39492396158265142</v>
          </cell>
          <cell r="CX48">
            <v>0.39492396158265142</v>
          </cell>
          <cell r="CY48">
            <v>0.38167221158225872</v>
          </cell>
          <cell r="CZ48">
            <v>0.38167221158225872</v>
          </cell>
          <cell r="DA48">
            <v>0.35566720773811505</v>
          </cell>
          <cell r="DB48">
            <v>0.35566720773811505</v>
          </cell>
          <cell r="DC48">
            <v>0.34488400433291205</v>
          </cell>
          <cell r="DD48">
            <v>0.34488400433291205</v>
          </cell>
          <cell r="DE48">
            <v>0.32300166736977443</v>
          </cell>
          <cell r="DF48">
            <v>0.32300166736977443</v>
          </cell>
          <cell r="DG48">
            <v>0.34917358822401362</v>
          </cell>
          <cell r="DH48">
            <v>0.34917358822401362</v>
          </cell>
          <cell r="DI48">
            <v>0.34525172534427379</v>
          </cell>
          <cell r="DJ48">
            <v>0.33994662931429698</v>
          </cell>
          <cell r="DK48">
            <v>0.33559854387469296</v>
          </cell>
          <cell r="DL48">
            <v>0.33559854387469296</v>
          </cell>
          <cell r="DM48">
            <v>0.32894294041735878</v>
          </cell>
          <cell r="DN48">
            <v>0.32767043387802663</v>
          </cell>
          <cell r="DO48">
            <v>0.30349700807167984</v>
          </cell>
          <cell r="DP48">
            <v>0.30349700807167984</v>
          </cell>
          <cell r="DQ48">
            <v>0.32747792969223394</v>
          </cell>
          <cell r="DR48">
            <v>0.32575344701744474</v>
          </cell>
          <cell r="DS48" t="str">
            <v>na</v>
          </cell>
          <cell r="DT48" t="str">
            <v>na</v>
          </cell>
          <cell r="DU48" t="str">
            <v>na</v>
          </cell>
          <cell r="DV48" t="str">
            <v>na</v>
          </cell>
          <cell r="DW48" t="str">
            <v>na</v>
          </cell>
          <cell r="DX48" t="str">
            <v>na</v>
          </cell>
          <cell r="DY48" t="str">
            <v>na</v>
          </cell>
          <cell r="DZ48" t="str">
            <v>na</v>
          </cell>
          <cell r="EA48">
            <v>0.31599504534327483</v>
          </cell>
          <cell r="EB48">
            <v>0.31543027430050008</v>
          </cell>
          <cell r="EC48" t="str">
            <v>na</v>
          </cell>
          <cell r="ED48" t="str">
            <v>na</v>
          </cell>
          <cell r="EE48" t="str">
            <v>na</v>
          </cell>
          <cell r="EF48" t="str">
            <v>na</v>
          </cell>
          <cell r="EG48" t="str">
            <v>na</v>
          </cell>
          <cell r="EH48" t="str">
            <v>na</v>
          </cell>
          <cell r="EI48" t="str">
            <v>na</v>
          </cell>
          <cell r="EJ48" t="str">
            <v>na</v>
          </cell>
          <cell r="EK48" t="str">
            <v>na</v>
          </cell>
          <cell r="EL48" t="str">
            <v>na</v>
          </cell>
          <cell r="EM48" t="str">
            <v>na</v>
          </cell>
          <cell r="EN48" t="str">
            <v>na</v>
          </cell>
          <cell r="EO48" t="str">
            <v>na</v>
          </cell>
          <cell r="EP48" t="str">
            <v>na</v>
          </cell>
          <cell r="EQ48" t="str">
            <v>na</v>
          </cell>
          <cell r="ER48" t="str">
            <v>na</v>
          </cell>
          <cell r="ES48" t="str">
            <v>na</v>
          </cell>
          <cell r="ET48" t="str">
            <v>na</v>
          </cell>
          <cell r="EU48" t="str">
            <v>na</v>
          </cell>
          <cell r="EV48" t="str">
            <v>na</v>
          </cell>
          <cell r="EW48" t="str">
            <v>na</v>
          </cell>
          <cell r="EX48" t="str">
            <v>na</v>
          </cell>
          <cell r="EY48" t="str">
            <v>na</v>
          </cell>
          <cell r="EZ48" t="str">
            <v>na</v>
          </cell>
          <cell r="FA48" t="str">
            <v>na</v>
          </cell>
          <cell r="FB48" t="str">
            <v>na</v>
          </cell>
          <cell r="FC48" t="str">
            <v>na</v>
          </cell>
          <cell r="FD48" t="str">
            <v>na</v>
          </cell>
          <cell r="FE48" t="str">
            <v>na</v>
          </cell>
          <cell r="FF48" t="str">
            <v>na</v>
          </cell>
          <cell r="FG48" t="str">
            <v>na</v>
          </cell>
          <cell r="FH48" t="str">
            <v>na</v>
          </cell>
          <cell r="FI48" t="str">
            <v>na</v>
          </cell>
          <cell r="FJ48" t="str">
            <v>na</v>
          </cell>
          <cell r="FK48" t="str">
            <v>na</v>
          </cell>
          <cell r="FL48" t="str">
            <v>na</v>
          </cell>
          <cell r="FM48" t="str">
            <v>na</v>
          </cell>
          <cell r="FN48" t="str">
            <v>na</v>
          </cell>
          <cell r="FO48" t="str">
            <v>na</v>
          </cell>
          <cell r="FP48" t="str">
            <v>na</v>
          </cell>
          <cell r="FQ48" t="str">
            <v>na</v>
          </cell>
          <cell r="FR48" t="str">
            <v>na</v>
          </cell>
          <cell r="FS48" t="str">
            <v>na</v>
          </cell>
          <cell r="FT48" t="str">
            <v>na</v>
          </cell>
          <cell r="FU48" t="str">
            <v>na</v>
          </cell>
          <cell r="FV48" t="str">
            <v>na</v>
          </cell>
          <cell r="FW48" t="str">
            <v>na</v>
          </cell>
          <cell r="FX48" t="str">
            <v>na</v>
          </cell>
          <cell r="FY48" t="str">
            <v>na</v>
          </cell>
          <cell r="FZ48" t="str">
            <v>na</v>
          </cell>
          <cell r="GA48" t="str">
            <v>na</v>
          </cell>
          <cell r="GB48" t="str">
            <v>na</v>
          </cell>
          <cell r="GC48" t="str">
            <v>na</v>
          </cell>
          <cell r="GD48" t="str">
            <v>na</v>
          </cell>
          <cell r="GE48" t="str">
            <v>na</v>
          </cell>
          <cell r="GF48" t="str">
            <v>na</v>
          </cell>
          <cell r="GG48" t="str">
            <v>na</v>
          </cell>
          <cell r="GH48" t="str">
            <v>na</v>
          </cell>
          <cell r="GI48" t="str">
            <v>na</v>
          </cell>
          <cell r="GJ48" t="str">
            <v>na</v>
          </cell>
          <cell r="GK48" t="str">
            <v>na</v>
          </cell>
          <cell r="GL48" t="str">
            <v>na</v>
          </cell>
          <cell r="GM48" t="str">
            <v>na</v>
          </cell>
          <cell r="GN48" t="str">
            <v>na</v>
          </cell>
          <cell r="GO48" t="str">
            <v>na</v>
          </cell>
          <cell r="GP48" t="str">
            <v>na</v>
          </cell>
          <cell r="GQ48" t="str">
            <v>na</v>
          </cell>
          <cell r="GR48" t="str">
            <v>na</v>
          </cell>
          <cell r="GS48" t="str">
            <v>na</v>
          </cell>
          <cell r="GT48" t="str">
            <v>na</v>
          </cell>
          <cell r="GU48" t="str">
            <v>na</v>
          </cell>
          <cell r="GV48" t="str">
            <v>na</v>
          </cell>
          <cell r="GW48" t="str">
            <v>na</v>
          </cell>
          <cell r="GX48" t="str">
            <v>na</v>
          </cell>
          <cell r="GY48" t="str">
            <v>na</v>
          </cell>
          <cell r="GZ48" t="str">
            <v>na</v>
          </cell>
          <cell r="HA48" t="str">
            <v>na</v>
          </cell>
          <cell r="HB48" t="str">
            <v>na</v>
          </cell>
          <cell r="HC48" t="str">
            <v>na</v>
          </cell>
          <cell r="HD48" t="str">
            <v>na</v>
          </cell>
        </row>
        <row r="49">
          <cell r="A49">
            <v>49</v>
          </cell>
          <cell r="B49" t="str">
            <v>Cost of Dev Services Revenue (% of Total Revs)</v>
          </cell>
          <cell r="C49" t="str">
            <v>na</v>
          </cell>
          <cell r="D49" t="str">
            <v>na</v>
          </cell>
          <cell r="E49" t="str">
            <v>na</v>
          </cell>
          <cell r="F49" t="str">
            <v>na</v>
          </cell>
          <cell r="G49" t="str">
            <v>na</v>
          </cell>
          <cell r="H49" t="str">
            <v>na</v>
          </cell>
          <cell r="I49" t="str">
            <v>na</v>
          </cell>
          <cell r="J49" t="str">
            <v>na</v>
          </cell>
          <cell r="K49" t="str">
            <v>na</v>
          </cell>
          <cell r="L49" t="str">
            <v>na</v>
          </cell>
          <cell r="M49" t="str">
            <v>na</v>
          </cell>
          <cell r="N49" t="str">
            <v>na</v>
          </cell>
          <cell r="O49" t="str">
            <v>na</v>
          </cell>
          <cell r="P49" t="str">
            <v>na</v>
          </cell>
          <cell r="Q49" t="str">
            <v>na</v>
          </cell>
          <cell r="R49" t="str">
            <v>na</v>
          </cell>
          <cell r="S49" t="str">
            <v>na</v>
          </cell>
          <cell r="T49" t="str">
            <v>na</v>
          </cell>
          <cell r="U49" t="str">
            <v>na</v>
          </cell>
          <cell r="V49" t="str">
            <v>na</v>
          </cell>
          <cell r="W49" t="str">
            <v>na</v>
          </cell>
          <cell r="X49" t="str">
            <v>na</v>
          </cell>
          <cell r="Y49" t="str">
            <v>na</v>
          </cell>
          <cell r="Z49" t="str">
            <v>na</v>
          </cell>
          <cell r="AA49" t="str">
            <v>na</v>
          </cell>
          <cell r="AB49" t="str">
            <v>na</v>
          </cell>
          <cell r="AC49" t="str">
            <v>na</v>
          </cell>
          <cell r="AD49" t="str">
            <v>na</v>
          </cell>
          <cell r="AE49" t="str">
            <v>na</v>
          </cell>
          <cell r="AF49" t="str">
            <v>na</v>
          </cell>
          <cell r="AG49" t="str">
            <v>na</v>
          </cell>
          <cell r="AH49" t="str">
            <v>na</v>
          </cell>
          <cell r="AI49" t="str">
            <v>na</v>
          </cell>
          <cell r="AJ49" t="str">
            <v>na</v>
          </cell>
          <cell r="AK49" t="str">
            <v>na</v>
          </cell>
          <cell r="AL49" t="str">
            <v>na</v>
          </cell>
          <cell r="AM49" t="str">
            <v>na</v>
          </cell>
          <cell r="AN49" t="str">
            <v>na</v>
          </cell>
          <cell r="AO49" t="str">
            <v>na</v>
          </cell>
          <cell r="AP49" t="str">
            <v>na</v>
          </cell>
          <cell r="AQ49" t="str">
            <v>na</v>
          </cell>
          <cell r="AR49" t="str">
            <v>na</v>
          </cell>
          <cell r="AS49" t="str">
            <v>na</v>
          </cell>
          <cell r="AT49" t="str">
            <v>na</v>
          </cell>
          <cell r="AU49" t="str">
            <v>na</v>
          </cell>
          <cell r="AV49" t="str">
            <v>na</v>
          </cell>
          <cell r="AW49" t="str">
            <v>na</v>
          </cell>
          <cell r="AX49" t="str">
            <v>na</v>
          </cell>
          <cell r="AY49" t="str">
            <v>na</v>
          </cell>
          <cell r="AZ49" t="str">
            <v>na</v>
          </cell>
          <cell r="BA49" t="str">
            <v>na</v>
          </cell>
          <cell r="BB49" t="str">
            <v>na</v>
          </cell>
          <cell r="BC49" t="str">
            <v>na</v>
          </cell>
          <cell r="BD49" t="str">
            <v>na</v>
          </cell>
          <cell r="BE49" t="str">
            <v>na</v>
          </cell>
          <cell r="BF49" t="str">
            <v>na</v>
          </cell>
          <cell r="BG49" t="str">
            <v>na</v>
          </cell>
          <cell r="BH49" t="str">
            <v>na</v>
          </cell>
          <cell r="BI49" t="str">
            <v>na</v>
          </cell>
          <cell r="BJ49" t="str">
            <v>na</v>
          </cell>
          <cell r="BK49" t="str">
            <v>na</v>
          </cell>
          <cell r="BL49" t="str">
            <v>na</v>
          </cell>
          <cell r="BM49" t="str">
            <v>na</v>
          </cell>
          <cell r="BN49" t="str">
            <v>na</v>
          </cell>
          <cell r="BO49" t="str">
            <v>na</v>
          </cell>
          <cell r="BP49" t="str">
            <v>na</v>
          </cell>
          <cell r="BQ49" t="str">
            <v>na</v>
          </cell>
          <cell r="BR49" t="str">
            <v>na</v>
          </cell>
          <cell r="BS49" t="str">
            <v>na</v>
          </cell>
          <cell r="BT49" t="str">
            <v>na</v>
          </cell>
          <cell r="BU49" t="str">
            <v>na</v>
          </cell>
          <cell r="BV49" t="str">
            <v>na</v>
          </cell>
          <cell r="BW49" t="str">
            <v>na</v>
          </cell>
          <cell r="BX49" t="str">
            <v>na</v>
          </cell>
          <cell r="BY49" t="str">
            <v>na</v>
          </cell>
          <cell r="BZ49" t="str">
            <v>na</v>
          </cell>
          <cell r="CA49" t="str">
            <v>na</v>
          </cell>
          <cell r="CB49" t="str">
            <v>na</v>
          </cell>
          <cell r="CC49" t="str">
            <v>na</v>
          </cell>
          <cell r="CD49" t="str">
            <v>na</v>
          </cell>
          <cell r="CE49" t="str">
            <v>na</v>
          </cell>
          <cell r="CF49" t="str">
            <v>na</v>
          </cell>
          <cell r="CG49" t="str">
            <v>na</v>
          </cell>
          <cell r="CH49" t="str">
            <v>na</v>
          </cell>
          <cell r="CI49" t="str">
            <v>na</v>
          </cell>
          <cell r="CJ49" t="str">
            <v>na</v>
          </cell>
          <cell r="CK49" t="str">
            <v>na</v>
          </cell>
          <cell r="CL49" t="str">
            <v>na</v>
          </cell>
          <cell r="CM49" t="str">
            <v>na</v>
          </cell>
          <cell r="CN49" t="str">
            <v>na</v>
          </cell>
          <cell r="CO49">
            <v>1.1739201220191424E-3</v>
          </cell>
          <cell r="CP49">
            <v>1.1739201220191424E-3</v>
          </cell>
          <cell r="CQ49">
            <v>1.4516983151316538E-2</v>
          </cell>
          <cell r="CR49">
            <v>1.4516983151316538E-2</v>
          </cell>
          <cell r="CS49">
            <v>2.2688461305077744E-2</v>
          </cell>
          <cell r="CT49">
            <v>2.2688461305077744E-2</v>
          </cell>
          <cell r="CU49">
            <v>3.1181082903321992E-2</v>
          </cell>
          <cell r="CV49">
            <v>3.1181082903321992E-2</v>
          </cell>
          <cell r="CW49">
            <v>1.7567834217077888E-2</v>
          </cell>
          <cell r="CX49">
            <v>1.7567834217077888E-2</v>
          </cell>
          <cell r="CY49">
            <v>5.6195877139942299E-2</v>
          </cell>
          <cell r="CZ49">
            <v>5.6195877139942299E-2</v>
          </cell>
          <cell r="DA49">
            <v>6.3414843128947948E-2</v>
          </cell>
          <cell r="DB49">
            <v>6.3414843128947948E-2</v>
          </cell>
          <cell r="DC49">
            <v>7.57492327134862E-2</v>
          </cell>
          <cell r="DD49">
            <v>7.57492327134862E-2</v>
          </cell>
          <cell r="DE49">
            <v>5.9756122059503002E-2</v>
          </cell>
          <cell r="DF49">
            <v>5.9756122059503002E-2</v>
          </cell>
          <cell r="DG49">
            <v>6.3952828792450025E-2</v>
          </cell>
          <cell r="DH49">
            <v>6.3952828792450025E-2</v>
          </cell>
          <cell r="DI49">
            <v>5.5445568170976053E-2</v>
          </cell>
          <cell r="DJ49">
            <v>5.6537182091994612E-2</v>
          </cell>
          <cell r="DK49">
            <v>4.903565017500159E-2</v>
          </cell>
          <cell r="DL49">
            <v>4.903565017500159E-2</v>
          </cell>
          <cell r="DM49">
            <v>4.2166818420875815E-2</v>
          </cell>
          <cell r="DN49">
            <v>4.2166818420875815E-2</v>
          </cell>
          <cell r="DO49">
            <v>3.1348696690997033E-2</v>
          </cell>
          <cell r="DP49">
            <v>3.1697015543119225E-2</v>
          </cell>
          <cell r="DQ49">
            <v>4.4032256986570463E-2</v>
          </cell>
          <cell r="DR49">
            <v>4.4271329465085586E-2</v>
          </cell>
          <cell r="DS49" t="str">
            <v>na</v>
          </cell>
          <cell r="DT49" t="str">
            <v>na</v>
          </cell>
          <cell r="DU49" t="str">
            <v>na</v>
          </cell>
          <cell r="DV49" t="str">
            <v>na</v>
          </cell>
          <cell r="DW49" t="str">
            <v>na</v>
          </cell>
          <cell r="DX49" t="str">
            <v>na</v>
          </cell>
          <cell r="DY49" t="str">
            <v>na</v>
          </cell>
          <cell r="DZ49" t="str">
            <v>na</v>
          </cell>
          <cell r="EA49">
            <v>0</v>
          </cell>
          <cell r="EB49">
            <v>0</v>
          </cell>
          <cell r="EC49" t="str">
            <v>na</v>
          </cell>
          <cell r="ED49" t="str">
            <v>na</v>
          </cell>
          <cell r="EE49" t="str">
            <v>na</v>
          </cell>
          <cell r="EF49" t="str">
            <v>na</v>
          </cell>
          <cell r="EG49" t="str">
            <v>na</v>
          </cell>
          <cell r="EH49" t="str">
            <v>na</v>
          </cell>
          <cell r="EI49" t="str">
            <v>na</v>
          </cell>
          <cell r="EJ49" t="str">
            <v>na</v>
          </cell>
          <cell r="EK49" t="str">
            <v>na</v>
          </cell>
          <cell r="EL49" t="str">
            <v>na</v>
          </cell>
          <cell r="EM49" t="str">
            <v>na</v>
          </cell>
          <cell r="EN49" t="str">
            <v>na</v>
          </cell>
          <cell r="EO49" t="str">
            <v>na</v>
          </cell>
          <cell r="EP49" t="str">
            <v>na</v>
          </cell>
          <cell r="EQ49" t="str">
            <v>na</v>
          </cell>
          <cell r="ER49" t="str">
            <v>na</v>
          </cell>
          <cell r="ES49" t="str">
            <v>na</v>
          </cell>
          <cell r="ET49" t="str">
            <v>na</v>
          </cell>
          <cell r="EU49" t="str">
            <v>na</v>
          </cell>
          <cell r="EV49" t="str">
            <v>na</v>
          </cell>
          <cell r="EW49" t="str">
            <v>na</v>
          </cell>
          <cell r="EX49" t="str">
            <v>na</v>
          </cell>
          <cell r="EY49" t="str">
            <v>na</v>
          </cell>
          <cell r="EZ49" t="str">
            <v>na</v>
          </cell>
          <cell r="FA49" t="str">
            <v>na</v>
          </cell>
          <cell r="FB49" t="str">
            <v>na</v>
          </cell>
          <cell r="FC49" t="str">
            <v>na</v>
          </cell>
          <cell r="FD49" t="str">
            <v>na</v>
          </cell>
          <cell r="FE49" t="str">
            <v>na</v>
          </cell>
          <cell r="FF49" t="str">
            <v>na</v>
          </cell>
          <cell r="FG49" t="str">
            <v>na</v>
          </cell>
          <cell r="FH49" t="str">
            <v>na</v>
          </cell>
          <cell r="FI49" t="str">
            <v>na</v>
          </cell>
          <cell r="FJ49" t="str">
            <v>na</v>
          </cell>
          <cell r="FK49" t="str">
            <v>na</v>
          </cell>
          <cell r="FL49" t="str">
            <v>na</v>
          </cell>
          <cell r="FM49" t="str">
            <v>na</v>
          </cell>
          <cell r="FN49" t="str">
            <v>na</v>
          </cell>
          <cell r="FO49" t="str">
            <v>na</v>
          </cell>
          <cell r="FP49" t="str">
            <v>na</v>
          </cell>
          <cell r="FQ49" t="str">
            <v>na</v>
          </cell>
          <cell r="FR49" t="str">
            <v>na</v>
          </cell>
          <cell r="FS49" t="str">
            <v>na</v>
          </cell>
          <cell r="FT49" t="str">
            <v>na</v>
          </cell>
          <cell r="FU49" t="str">
            <v>na</v>
          </cell>
          <cell r="FV49" t="str">
            <v>na</v>
          </cell>
          <cell r="FW49" t="str">
            <v>na</v>
          </cell>
          <cell r="FX49" t="str">
            <v>na</v>
          </cell>
          <cell r="FY49" t="str">
            <v>na</v>
          </cell>
          <cell r="FZ49" t="str">
            <v>na</v>
          </cell>
          <cell r="GA49" t="str">
            <v>na</v>
          </cell>
          <cell r="GB49" t="str">
            <v>na</v>
          </cell>
          <cell r="GC49" t="str">
            <v>na</v>
          </cell>
          <cell r="GD49" t="str">
            <v>na</v>
          </cell>
          <cell r="GE49" t="str">
            <v>na</v>
          </cell>
          <cell r="GF49" t="str">
            <v>na</v>
          </cell>
          <cell r="GG49" t="str">
            <v>na</v>
          </cell>
          <cell r="GH49" t="str">
            <v>na</v>
          </cell>
          <cell r="GI49" t="str">
            <v>na</v>
          </cell>
          <cell r="GJ49" t="str">
            <v>na</v>
          </cell>
          <cell r="GK49" t="str">
            <v>na</v>
          </cell>
          <cell r="GL49" t="str">
            <v>na</v>
          </cell>
          <cell r="GM49" t="str">
            <v>na</v>
          </cell>
          <cell r="GN49" t="str">
            <v>na</v>
          </cell>
          <cell r="GO49" t="str">
            <v>na</v>
          </cell>
          <cell r="GP49" t="str">
            <v>na</v>
          </cell>
          <cell r="GQ49" t="str">
            <v>na</v>
          </cell>
          <cell r="GR49" t="str">
            <v>na</v>
          </cell>
          <cell r="GS49" t="str">
            <v>na</v>
          </cell>
          <cell r="GT49" t="str">
            <v>na</v>
          </cell>
          <cell r="GU49" t="str">
            <v>na</v>
          </cell>
          <cell r="GV49" t="str">
            <v>na</v>
          </cell>
          <cell r="GW49" t="str">
            <v>na</v>
          </cell>
          <cell r="GX49" t="str">
            <v>na</v>
          </cell>
          <cell r="GY49" t="str">
            <v>na</v>
          </cell>
          <cell r="GZ49" t="str">
            <v>na</v>
          </cell>
          <cell r="HA49" t="str">
            <v>na</v>
          </cell>
          <cell r="HB49" t="str">
            <v>na</v>
          </cell>
          <cell r="HC49" t="str">
            <v>na</v>
          </cell>
          <cell r="HD49" t="str">
            <v>na</v>
          </cell>
        </row>
        <row r="50">
          <cell r="A50">
            <v>50</v>
          </cell>
          <cell r="B50" t="str">
            <v>Reported Total Cost of Revenues</v>
          </cell>
          <cell r="C50" t="str">
            <v>na</v>
          </cell>
          <cell r="D50" t="str">
            <v>na</v>
          </cell>
          <cell r="E50" t="str">
            <v>na</v>
          </cell>
          <cell r="F50" t="str">
            <v>na</v>
          </cell>
          <cell r="G50" t="str">
            <v>na</v>
          </cell>
          <cell r="H50" t="str">
            <v>na</v>
          </cell>
          <cell r="I50" t="str">
            <v>na</v>
          </cell>
          <cell r="J50" t="str">
            <v>na</v>
          </cell>
          <cell r="K50" t="str">
            <v>na</v>
          </cell>
          <cell r="L50" t="str">
            <v>na</v>
          </cell>
          <cell r="M50" t="str">
            <v>na</v>
          </cell>
          <cell r="N50" t="str">
            <v>na</v>
          </cell>
          <cell r="O50" t="str">
            <v>na</v>
          </cell>
          <cell r="P50" t="str">
            <v>na</v>
          </cell>
          <cell r="Q50" t="str">
            <v>na</v>
          </cell>
          <cell r="R50" t="str">
            <v>na</v>
          </cell>
          <cell r="S50" t="str">
            <v>na</v>
          </cell>
          <cell r="T50" t="str">
            <v>na</v>
          </cell>
          <cell r="U50" t="str">
            <v>na</v>
          </cell>
          <cell r="V50" t="str">
            <v>na</v>
          </cell>
          <cell r="W50" t="str">
            <v>na</v>
          </cell>
          <cell r="X50" t="str">
            <v>na</v>
          </cell>
          <cell r="Y50" t="str">
            <v>na</v>
          </cell>
          <cell r="Z50" t="str">
            <v>na</v>
          </cell>
          <cell r="AA50" t="str">
            <v>na</v>
          </cell>
          <cell r="AB50" t="str">
            <v>na</v>
          </cell>
          <cell r="AC50" t="str">
            <v>na</v>
          </cell>
          <cell r="AD50" t="str">
            <v>na</v>
          </cell>
          <cell r="AE50" t="str">
            <v>na</v>
          </cell>
          <cell r="AF50" t="str">
            <v>na</v>
          </cell>
          <cell r="AG50" t="str">
            <v>na</v>
          </cell>
          <cell r="AH50" t="str">
            <v>na</v>
          </cell>
          <cell r="AI50" t="str">
            <v>na</v>
          </cell>
          <cell r="AJ50" t="str">
            <v>na</v>
          </cell>
          <cell r="AK50" t="str">
            <v>na</v>
          </cell>
          <cell r="AL50" t="str">
            <v>na</v>
          </cell>
          <cell r="AM50" t="str">
            <v>na</v>
          </cell>
          <cell r="AN50" t="str">
            <v>na</v>
          </cell>
          <cell r="AO50" t="str">
            <v>na</v>
          </cell>
          <cell r="AP50" t="str">
            <v>na</v>
          </cell>
          <cell r="AQ50" t="str">
            <v>na</v>
          </cell>
          <cell r="AR50" t="str">
            <v>na</v>
          </cell>
          <cell r="AS50" t="str">
            <v>na</v>
          </cell>
          <cell r="AT50" t="str">
            <v>na</v>
          </cell>
          <cell r="AU50" t="str">
            <v>na</v>
          </cell>
          <cell r="AV50" t="str">
            <v>na</v>
          </cell>
          <cell r="AW50" t="str">
            <v>na</v>
          </cell>
          <cell r="AX50" t="str">
            <v>na</v>
          </cell>
          <cell r="AY50" t="str">
            <v>na</v>
          </cell>
          <cell r="AZ50" t="str">
            <v>na</v>
          </cell>
          <cell r="BA50" t="str">
            <v>na</v>
          </cell>
          <cell r="BB50" t="str">
            <v>na</v>
          </cell>
          <cell r="BC50" t="str">
            <v>na</v>
          </cell>
          <cell r="BD50" t="str">
            <v>na</v>
          </cell>
          <cell r="BE50" t="str">
            <v>na</v>
          </cell>
          <cell r="BF50" t="str">
            <v>na</v>
          </cell>
          <cell r="BG50" t="str">
            <v>na</v>
          </cell>
          <cell r="BH50" t="str">
            <v>na</v>
          </cell>
          <cell r="BI50" t="str">
            <v>na</v>
          </cell>
          <cell r="BJ50" t="str">
            <v>na</v>
          </cell>
          <cell r="BK50" t="str">
            <v>na</v>
          </cell>
          <cell r="BL50" t="str">
            <v>na</v>
          </cell>
          <cell r="BM50" t="str">
            <v>na</v>
          </cell>
          <cell r="BN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  <cell r="BR50" t="str">
            <v>na</v>
          </cell>
          <cell r="BS50" t="str">
            <v>na</v>
          </cell>
          <cell r="BT50" t="str">
            <v>na</v>
          </cell>
          <cell r="BU50" t="str">
            <v>na</v>
          </cell>
          <cell r="BV50" t="str">
            <v>na</v>
          </cell>
          <cell r="BW50" t="str">
            <v>na</v>
          </cell>
          <cell r="BX50" t="str">
            <v>na</v>
          </cell>
          <cell r="BY50" t="str">
            <v>na</v>
          </cell>
          <cell r="BZ50" t="str">
            <v>na</v>
          </cell>
          <cell r="CA50" t="str">
            <v>na</v>
          </cell>
          <cell r="CB50" t="str">
            <v>na</v>
          </cell>
          <cell r="CC50" t="str">
            <v>na</v>
          </cell>
          <cell r="CD50" t="str">
            <v>na</v>
          </cell>
          <cell r="CE50" t="str">
            <v>na</v>
          </cell>
          <cell r="CF50" t="str">
            <v>na</v>
          </cell>
          <cell r="CG50" t="str">
            <v>na</v>
          </cell>
          <cell r="CH50" t="str">
            <v>na</v>
          </cell>
          <cell r="CI50" t="str">
            <v>na</v>
          </cell>
          <cell r="CJ50" t="str">
            <v>na</v>
          </cell>
          <cell r="CK50" t="str">
            <v>na</v>
          </cell>
          <cell r="CL50" t="str">
            <v>na</v>
          </cell>
          <cell r="CM50" t="str">
            <v>na</v>
          </cell>
          <cell r="CN50" t="str">
            <v>na</v>
          </cell>
          <cell r="CO50">
            <v>0.43348785663893241</v>
          </cell>
          <cell r="CP50">
            <v>0.43348785663893241</v>
          </cell>
          <cell r="CQ50">
            <v>0.44966327585872284</v>
          </cell>
          <cell r="CR50">
            <v>0.44966327585872284</v>
          </cell>
          <cell r="CS50">
            <v>0.44574504665119813</v>
          </cell>
          <cell r="CT50">
            <v>0.44574504665119813</v>
          </cell>
          <cell r="CU50">
            <v>0.44019104054239183</v>
          </cell>
          <cell r="CV50">
            <v>0.44019104054239183</v>
          </cell>
          <cell r="CW50">
            <v>0.44228441320900724</v>
          </cell>
          <cell r="CX50">
            <v>0.44228441320900724</v>
          </cell>
          <cell r="CY50">
            <v>0.4656583710467504</v>
          </cell>
          <cell r="CZ50">
            <v>0.4656583710467504</v>
          </cell>
          <cell r="DA50">
            <v>0.43771331464177415</v>
          </cell>
          <cell r="DB50">
            <v>0.43771331464177415</v>
          </cell>
          <cell r="DC50">
            <v>0.43978154901606786</v>
          </cell>
          <cell r="DD50">
            <v>0.43978154901606786</v>
          </cell>
          <cell r="DE50">
            <v>0.40717571666767116</v>
          </cell>
          <cell r="DF50">
            <v>0.40717571666767116</v>
          </cell>
          <cell r="DG50">
            <v>0.43552859429087404</v>
          </cell>
          <cell r="DH50">
            <v>0.43552859429087404</v>
          </cell>
          <cell r="DI50">
            <v>0.43303358458162394</v>
          </cell>
          <cell r="DJ50">
            <v>0.42115104608180043</v>
          </cell>
          <cell r="DK50">
            <v>0.40734326583656921</v>
          </cell>
          <cell r="DL50">
            <v>0.40734326583656921</v>
          </cell>
          <cell r="DM50">
            <v>0.3939632476790873</v>
          </cell>
          <cell r="DN50">
            <v>0.39205592200528705</v>
          </cell>
          <cell r="DO50">
            <v>0.35633615068134217</v>
          </cell>
          <cell r="DP50">
            <v>0.35668446953346439</v>
          </cell>
          <cell r="DQ50">
            <v>0.39623159313770928</v>
          </cell>
          <cell r="DR50">
            <v>0.39272990596077928</v>
          </cell>
          <cell r="DS50" t="str">
            <v>na</v>
          </cell>
          <cell r="DT50" t="str">
            <v>na</v>
          </cell>
          <cell r="DU50" t="str">
            <v>na</v>
          </cell>
          <cell r="DV50" t="str">
            <v>na</v>
          </cell>
          <cell r="DW50" t="str">
            <v>na</v>
          </cell>
          <cell r="DX50" t="str">
            <v>na</v>
          </cell>
          <cell r="DY50" t="str">
            <v>na</v>
          </cell>
          <cell r="DZ50" t="str">
            <v>na</v>
          </cell>
          <cell r="EA50">
            <v>0.34085289600852126</v>
          </cell>
          <cell r="EB50">
            <v>0.34036880654328577</v>
          </cell>
          <cell r="EC50" t="str">
            <v>na</v>
          </cell>
          <cell r="ED50" t="str">
            <v>na</v>
          </cell>
          <cell r="EE50" t="str">
            <v>na</v>
          </cell>
          <cell r="EF50" t="str">
            <v>na</v>
          </cell>
          <cell r="EG50" t="str">
            <v>na</v>
          </cell>
          <cell r="EH50" t="str">
            <v>na</v>
          </cell>
          <cell r="EI50" t="str">
            <v>na</v>
          </cell>
          <cell r="EJ50" t="str">
            <v>na</v>
          </cell>
          <cell r="EK50" t="str">
            <v>na</v>
          </cell>
          <cell r="EL50" t="str">
            <v>na</v>
          </cell>
          <cell r="EM50" t="str">
            <v>na</v>
          </cell>
          <cell r="EN50" t="str">
            <v>na</v>
          </cell>
          <cell r="EO50" t="str">
            <v>na</v>
          </cell>
          <cell r="EP50" t="str">
            <v>na</v>
          </cell>
          <cell r="EQ50" t="str">
            <v>na</v>
          </cell>
          <cell r="ER50" t="str">
            <v>na</v>
          </cell>
          <cell r="ES50" t="str">
            <v>na</v>
          </cell>
          <cell r="ET50" t="str">
            <v>na</v>
          </cell>
          <cell r="EU50" t="str">
            <v>na</v>
          </cell>
          <cell r="EV50" t="str">
            <v>na</v>
          </cell>
          <cell r="EW50" t="str">
            <v>na</v>
          </cell>
          <cell r="EX50" t="str">
            <v>na</v>
          </cell>
          <cell r="EY50" t="str">
            <v>na</v>
          </cell>
          <cell r="EZ50" t="str">
            <v>na</v>
          </cell>
          <cell r="FA50" t="str">
            <v>na</v>
          </cell>
          <cell r="FB50" t="str">
            <v>na</v>
          </cell>
          <cell r="FC50" t="str">
            <v>na</v>
          </cell>
          <cell r="FD50" t="str">
            <v>na</v>
          </cell>
          <cell r="FE50" t="str">
            <v>na</v>
          </cell>
          <cell r="FF50" t="str">
            <v>na</v>
          </cell>
          <cell r="FG50" t="str">
            <v>na</v>
          </cell>
          <cell r="FH50" t="str">
            <v>na</v>
          </cell>
          <cell r="FI50" t="str">
            <v>na</v>
          </cell>
          <cell r="FJ50" t="str">
            <v>na</v>
          </cell>
          <cell r="FK50" t="str">
            <v>na</v>
          </cell>
          <cell r="FL50" t="str">
            <v>na</v>
          </cell>
          <cell r="FM50" t="str">
            <v>na</v>
          </cell>
          <cell r="FN50" t="str">
            <v>na</v>
          </cell>
          <cell r="FO50" t="str">
            <v>na</v>
          </cell>
          <cell r="FP50" t="str">
            <v>na</v>
          </cell>
          <cell r="FQ50" t="str">
            <v>na</v>
          </cell>
          <cell r="FR50" t="str">
            <v>na</v>
          </cell>
          <cell r="FS50" t="str">
            <v>na</v>
          </cell>
          <cell r="FT50" t="str">
            <v>na</v>
          </cell>
          <cell r="FU50" t="str">
            <v>na</v>
          </cell>
          <cell r="FV50" t="str">
            <v>na</v>
          </cell>
          <cell r="FW50" t="str">
            <v>na</v>
          </cell>
          <cell r="FX50" t="str">
            <v>na</v>
          </cell>
          <cell r="FY50" t="str">
            <v>na</v>
          </cell>
          <cell r="FZ50" t="str">
            <v>na</v>
          </cell>
          <cell r="GA50" t="str">
            <v>na</v>
          </cell>
          <cell r="GB50" t="str">
            <v>na</v>
          </cell>
          <cell r="GC50" t="str">
            <v>na</v>
          </cell>
          <cell r="GD50" t="str">
            <v>na</v>
          </cell>
          <cell r="GE50" t="str">
            <v>na</v>
          </cell>
          <cell r="GF50" t="str">
            <v>na</v>
          </cell>
          <cell r="GG50" t="str">
            <v>na</v>
          </cell>
          <cell r="GH50" t="str">
            <v>na</v>
          </cell>
          <cell r="GI50" t="str">
            <v>na</v>
          </cell>
          <cell r="GJ50" t="str">
            <v>na</v>
          </cell>
          <cell r="GK50" t="str">
            <v>na</v>
          </cell>
          <cell r="GL50" t="str">
            <v>na</v>
          </cell>
          <cell r="GM50" t="str">
            <v>na</v>
          </cell>
          <cell r="GN50" t="str">
            <v>na</v>
          </cell>
          <cell r="GO50" t="str">
            <v>na</v>
          </cell>
          <cell r="GP50" t="str">
            <v>na</v>
          </cell>
          <cell r="GQ50" t="str">
            <v>na</v>
          </cell>
          <cell r="GR50" t="str">
            <v>na</v>
          </cell>
          <cell r="GS50" t="str">
            <v>na</v>
          </cell>
          <cell r="GT50" t="str">
            <v>na</v>
          </cell>
          <cell r="GU50" t="str">
            <v>na</v>
          </cell>
          <cell r="GV50" t="str">
            <v>na</v>
          </cell>
          <cell r="GW50" t="str">
            <v>na</v>
          </cell>
          <cell r="GX50" t="str">
            <v>na</v>
          </cell>
          <cell r="GY50" t="str">
            <v>na</v>
          </cell>
          <cell r="GZ50" t="str">
            <v>na</v>
          </cell>
          <cell r="HA50" t="str">
            <v>na</v>
          </cell>
          <cell r="HB50" t="str">
            <v>na</v>
          </cell>
          <cell r="HC50" t="str">
            <v>na</v>
          </cell>
          <cell r="HD50" t="str">
            <v>na</v>
          </cell>
        </row>
        <row r="51">
          <cell r="A51">
            <v>51</v>
          </cell>
          <cell r="B51" t="str">
            <v>Total Cost of Revenues (excl Special Items)</v>
          </cell>
          <cell r="C51" t="str">
            <v>na</v>
          </cell>
          <cell r="D51" t="str">
            <v>na</v>
          </cell>
          <cell r="E51" t="str">
            <v>na</v>
          </cell>
          <cell r="F51" t="str">
            <v>na</v>
          </cell>
          <cell r="G51" t="str">
            <v>na</v>
          </cell>
          <cell r="H51" t="str">
            <v>na</v>
          </cell>
          <cell r="I51" t="str">
            <v>na</v>
          </cell>
          <cell r="J51" t="str">
            <v>na</v>
          </cell>
          <cell r="K51" t="str">
            <v>na</v>
          </cell>
          <cell r="L51" t="str">
            <v>na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Q51" t="str">
            <v>na</v>
          </cell>
          <cell r="R51" t="str">
            <v>na</v>
          </cell>
          <cell r="S51" t="str">
            <v>na</v>
          </cell>
          <cell r="T51" t="str">
            <v>na</v>
          </cell>
          <cell r="U51" t="str">
            <v>na</v>
          </cell>
          <cell r="V51" t="str">
            <v>na</v>
          </cell>
          <cell r="W51" t="str">
            <v>na</v>
          </cell>
          <cell r="X51" t="str">
            <v>na</v>
          </cell>
          <cell r="Y51" t="str">
            <v>na</v>
          </cell>
          <cell r="Z51" t="str">
            <v>na</v>
          </cell>
          <cell r="AA51" t="str">
            <v>na</v>
          </cell>
          <cell r="AB51" t="str">
            <v>na</v>
          </cell>
          <cell r="AC51" t="str">
            <v>na</v>
          </cell>
          <cell r="AD51" t="str">
            <v>na</v>
          </cell>
          <cell r="AE51" t="str">
            <v>na</v>
          </cell>
          <cell r="AF51" t="str">
            <v>na</v>
          </cell>
          <cell r="AG51" t="str">
            <v>na</v>
          </cell>
          <cell r="AH51" t="str">
            <v>na</v>
          </cell>
          <cell r="AI51" t="str">
            <v>na</v>
          </cell>
          <cell r="AJ51" t="str">
            <v>na</v>
          </cell>
          <cell r="AK51" t="str">
            <v>na</v>
          </cell>
          <cell r="AL51" t="str">
            <v>na</v>
          </cell>
          <cell r="AM51" t="str">
            <v>na</v>
          </cell>
          <cell r="AN51" t="str">
            <v>na</v>
          </cell>
          <cell r="AO51" t="str">
            <v>na</v>
          </cell>
          <cell r="AP51" t="str">
            <v>na</v>
          </cell>
          <cell r="AQ51" t="str">
            <v>na</v>
          </cell>
          <cell r="AR51" t="str">
            <v>na</v>
          </cell>
          <cell r="AS51" t="str">
            <v>na</v>
          </cell>
          <cell r="AT51" t="str">
            <v>na</v>
          </cell>
          <cell r="AU51" t="str">
            <v>na</v>
          </cell>
          <cell r="AV51" t="str">
            <v>na</v>
          </cell>
          <cell r="AW51" t="str">
            <v>na</v>
          </cell>
          <cell r="AX51" t="str">
            <v>na</v>
          </cell>
          <cell r="AY51" t="str">
            <v>na</v>
          </cell>
          <cell r="AZ51" t="str">
            <v>na</v>
          </cell>
          <cell r="BA51" t="str">
            <v>na</v>
          </cell>
          <cell r="BB51" t="str">
            <v>na</v>
          </cell>
          <cell r="BC51" t="str">
            <v>na</v>
          </cell>
          <cell r="BD51" t="str">
            <v>na</v>
          </cell>
          <cell r="BE51" t="str">
            <v>na</v>
          </cell>
          <cell r="BF51" t="str">
            <v>na</v>
          </cell>
          <cell r="BG51" t="str">
            <v>na</v>
          </cell>
          <cell r="BH51" t="str">
            <v>na</v>
          </cell>
          <cell r="BI51" t="str">
            <v>na</v>
          </cell>
          <cell r="BJ51" t="str">
            <v>na</v>
          </cell>
          <cell r="BK51" t="str">
            <v>na</v>
          </cell>
          <cell r="BL51" t="str">
            <v>na</v>
          </cell>
          <cell r="BM51" t="str">
            <v>na</v>
          </cell>
          <cell r="BN51" t="str">
            <v>na</v>
          </cell>
          <cell r="BO51" t="str">
            <v>na</v>
          </cell>
          <cell r="BP51" t="str">
            <v>na</v>
          </cell>
          <cell r="BQ51" t="str">
            <v>na</v>
          </cell>
          <cell r="BR51" t="str">
            <v>na</v>
          </cell>
          <cell r="BS51" t="str">
            <v>na</v>
          </cell>
          <cell r="BT51" t="str">
            <v>na</v>
          </cell>
          <cell r="BU51" t="str">
            <v>na</v>
          </cell>
          <cell r="BV51" t="str">
            <v>na</v>
          </cell>
          <cell r="BW51" t="str">
            <v>na</v>
          </cell>
          <cell r="BX51" t="str">
            <v>na</v>
          </cell>
          <cell r="BY51" t="str">
            <v>na</v>
          </cell>
          <cell r="BZ51" t="str">
            <v>na</v>
          </cell>
          <cell r="CA51" t="str">
            <v>na</v>
          </cell>
          <cell r="CB51" t="str">
            <v>na</v>
          </cell>
          <cell r="CC51" t="str">
            <v>na</v>
          </cell>
          <cell r="CD51" t="str">
            <v>na</v>
          </cell>
          <cell r="CE51" t="str">
            <v>na</v>
          </cell>
          <cell r="CF51" t="str">
            <v>na</v>
          </cell>
          <cell r="CG51" t="str">
            <v>na</v>
          </cell>
          <cell r="CH51" t="str">
            <v>na</v>
          </cell>
          <cell r="CI51" t="str">
            <v>na</v>
          </cell>
          <cell r="CJ51" t="str">
            <v>na</v>
          </cell>
          <cell r="CK51" t="str">
            <v>na</v>
          </cell>
          <cell r="CL51" t="str">
            <v>na</v>
          </cell>
          <cell r="CM51" t="str">
            <v>na</v>
          </cell>
          <cell r="CN51" t="str">
            <v>na</v>
          </cell>
          <cell r="CO51">
            <v>0.43348785663893241</v>
          </cell>
          <cell r="CP51">
            <v>0.43348785663893241</v>
          </cell>
          <cell r="CQ51">
            <v>0.44966327585872284</v>
          </cell>
          <cell r="CR51">
            <v>0.44966327585872284</v>
          </cell>
          <cell r="CS51">
            <v>0.44574504665119813</v>
          </cell>
          <cell r="CT51">
            <v>0.44574504665119813</v>
          </cell>
          <cell r="CU51">
            <v>0.44019104054239183</v>
          </cell>
          <cell r="CV51">
            <v>0.44019104054239183</v>
          </cell>
          <cell r="CW51">
            <v>0.44228441320900724</v>
          </cell>
          <cell r="CX51">
            <v>0.44228441320900724</v>
          </cell>
          <cell r="CY51">
            <v>0.4656583710467504</v>
          </cell>
          <cell r="CZ51">
            <v>0.4656583710467504</v>
          </cell>
          <cell r="DA51">
            <v>0.43771331464177415</v>
          </cell>
          <cell r="DB51">
            <v>0.43771331464177415</v>
          </cell>
          <cell r="DC51">
            <v>0.43978154901606786</v>
          </cell>
          <cell r="DD51">
            <v>0.43978154901606786</v>
          </cell>
          <cell r="DE51">
            <v>0.40717571666767116</v>
          </cell>
          <cell r="DF51">
            <v>0.40717571666767116</v>
          </cell>
          <cell r="DG51">
            <v>0.43552859429087404</v>
          </cell>
          <cell r="DH51">
            <v>0.43552859429087404</v>
          </cell>
          <cell r="DI51">
            <v>0.43303358458162394</v>
          </cell>
          <cell r="DJ51">
            <v>0.42115104608180043</v>
          </cell>
          <cell r="DK51">
            <v>0.40734326583656921</v>
          </cell>
          <cell r="DL51">
            <v>0.40734326583656921</v>
          </cell>
          <cell r="DM51">
            <v>0.3939632476790873</v>
          </cell>
          <cell r="DN51">
            <v>0.39205592200528705</v>
          </cell>
          <cell r="DO51">
            <v>0.35633615068134217</v>
          </cell>
          <cell r="DP51">
            <v>0.35668446953346439</v>
          </cell>
          <cell r="DQ51">
            <v>0.39623159313770928</v>
          </cell>
          <cell r="DR51">
            <v>0.39272990596077928</v>
          </cell>
          <cell r="DS51" t="str">
            <v>na</v>
          </cell>
          <cell r="DT51" t="str">
            <v>na</v>
          </cell>
          <cell r="DU51" t="str">
            <v>na</v>
          </cell>
          <cell r="DV51" t="str">
            <v>na</v>
          </cell>
          <cell r="DW51" t="str">
            <v>na</v>
          </cell>
          <cell r="DX51" t="str">
            <v>na</v>
          </cell>
          <cell r="DY51" t="str">
            <v>na</v>
          </cell>
          <cell r="DZ51" t="str">
            <v>na</v>
          </cell>
          <cell r="EA51">
            <v>0.34085289600852126</v>
          </cell>
          <cell r="EB51">
            <v>0.34036880654328577</v>
          </cell>
          <cell r="EC51" t="str">
            <v>na</v>
          </cell>
          <cell r="ED51" t="str">
            <v>na</v>
          </cell>
          <cell r="EE51" t="str">
            <v>na</v>
          </cell>
          <cell r="EF51" t="str">
            <v>na</v>
          </cell>
          <cell r="EG51" t="str">
            <v>na</v>
          </cell>
          <cell r="EH51" t="str">
            <v>na</v>
          </cell>
          <cell r="EI51" t="str">
            <v>na</v>
          </cell>
          <cell r="EJ51" t="str">
            <v>na</v>
          </cell>
          <cell r="EK51" t="str">
            <v>na</v>
          </cell>
          <cell r="EL51" t="str">
            <v>na</v>
          </cell>
          <cell r="EM51" t="str">
            <v>na</v>
          </cell>
          <cell r="EN51" t="str">
            <v>na</v>
          </cell>
          <cell r="EO51" t="str">
            <v>na</v>
          </cell>
          <cell r="EP51" t="str">
            <v>na</v>
          </cell>
          <cell r="EQ51" t="str">
            <v>na</v>
          </cell>
          <cell r="ER51" t="str">
            <v>na</v>
          </cell>
          <cell r="ES51" t="str">
            <v>na</v>
          </cell>
          <cell r="ET51" t="str">
            <v>na</v>
          </cell>
          <cell r="EU51" t="str">
            <v>na</v>
          </cell>
          <cell r="EV51" t="str">
            <v>na</v>
          </cell>
          <cell r="EW51" t="str">
            <v>na</v>
          </cell>
          <cell r="EX51" t="str">
            <v>na</v>
          </cell>
          <cell r="EY51" t="str">
            <v>na</v>
          </cell>
          <cell r="EZ51" t="str">
            <v>na</v>
          </cell>
          <cell r="FA51" t="str">
            <v>na</v>
          </cell>
          <cell r="FB51" t="str">
            <v>na</v>
          </cell>
          <cell r="FC51" t="str">
            <v>na</v>
          </cell>
          <cell r="FD51" t="str">
            <v>na</v>
          </cell>
          <cell r="FE51" t="str">
            <v>na</v>
          </cell>
          <cell r="FF51" t="str">
            <v>na</v>
          </cell>
          <cell r="FG51" t="str">
            <v>na</v>
          </cell>
          <cell r="FH51" t="str">
            <v>na</v>
          </cell>
          <cell r="FI51" t="str">
            <v>na</v>
          </cell>
          <cell r="FJ51" t="str">
            <v>na</v>
          </cell>
          <cell r="FK51" t="str">
            <v>na</v>
          </cell>
          <cell r="FL51" t="str">
            <v>na</v>
          </cell>
          <cell r="FM51" t="str">
            <v>na</v>
          </cell>
          <cell r="FN51" t="str">
            <v>na</v>
          </cell>
          <cell r="FO51" t="str">
            <v>na</v>
          </cell>
          <cell r="FP51" t="str">
            <v>na</v>
          </cell>
          <cell r="FQ51" t="str">
            <v>na</v>
          </cell>
          <cell r="FR51" t="str">
            <v>na</v>
          </cell>
          <cell r="FS51" t="str">
            <v>na</v>
          </cell>
          <cell r="FT51" t="str">
            <v>na</v>
          </cell>
          <cell r="FU51" t="str">
            <v>na</v>
          </cell>
          <cell r="FV51" t="str">
            <v>na</v>
          </cell>
          <cell r="FW51" t="str">
            <v>na</v>
          </cell>
          <cell r="FX51" t="str">
            <v>na</v>
          </cell>
          <cell r="FY51" t="str">
            <v>na</v>
          </cell>
          <cell r="FZ51" t="str">
            <v>na</v>
          </cell>
          <cell r="GA51" t="str">
            <v>na</v>
          </cell>
          <cell r="GB51" t="str">
            <v>na</v>
          </cell>
          <cell r="GC51" t="str">
            <v>na</v>
          </cell>
          <cell r="GD51" t="str">
            <v>na</v>
          </cell>
          <cell r="GE51" t="str">
            <v>na</v>
          </cell>
          <cell r="GF51" t="str">
            <v>na</v>
          </cell>
          <cell r="GG51" t="str">
            <v>na</v>
          </cell>
          <cell r="GH51" t="str">
            <v>na</v>
          </cell>
          <cell r="GI51" t="str">
            <v>na</v>
          </cell>
          <cell r="GJ51" t="str">
            <v>na</v>
          </cell>
          <cell r="GK51" t="str">
            <v>na</v>
          </cell>
          <cell r="GL51" t="str">
            <v>na</v>
          </cell>
          <cell r="GM51" t="str">
            <v>na</v>
          </cell>
          <cell r="GN51" t="str">
            <v>na</v>
          </cell>
          <cell r="GO51" t="str">
            <v>na</v>
          </cell>
          <cell r="GP51" t="str">
            <v>na</v>
          </cell>
          <cell r="GQ51" t="str">
            <v>na</v>
          </cell>
          <cell r="GR51" t="str">
            <v>na</v>
          </cell>
          <cell r="GS51" t="str">
            <v>na</v>
          </cell>
          <cell r="GT51" t="str">
            <v>na</v>
          </cell>
          <cell r="GU51" t="str">
            <v>na</v>
          </cell>
          <cell r="GV51" t="str">
            <v>na</v>
          </cell>
          <cell r="GW51" t="str">
            <v>na</v>
          </cell>
          <cell r="GX51" t="str">
            <v>na</v>
          </cell>
          <cell r="GY51" t="str">
            <v>na</v>
          </cell>
          <cell r="GZ51" t="str">
            <v>na</v>
          </cell>
          <cell r="HA51" t="str">
            <v>na</v>
          </cell>
          <cell r="HB51" t="str">
            <v>na</v>
          </cell>
          <cell r="HC51" t="str">
            <v>na</v>
          </cell>
          <cell r="HD51" t="str">
            <v>na</v>
          </cell>
        </row>
        <row r="52">
          <cell r="A52">
            <v>52</v>
          </cell>
          <cell r="B52" t="str">
            <v>Reported Gross Margin</v>
          </cell>
          <cell r="C52" t="str">
            <v>na</v>
          </cell>
          <cell r="D52" t="str">
            <v>na</v>
          </cell>
          <cell r="E52" t="str">
            <v>na</v>
          </cell>
          <cell r="F52" t="str">
            <v>na</v>
          </cell>
          <cell r="G52" t="str">
            <v>na</v>
          </cell>
          <cell r="H52" t="str">
            <v>na</v>
          </cell>
          <cell r="I52" t="str">
            <v>na</v>
          </cell>
          <cell r="J52" t="str">
            <v>na</v>
          </cell>
          <cell r="K52" t="str">
            <v>na</v>
          </cell>
          <cell r="L52" t="str">
            <v>na</v>
          </cell>
          <cell r="M52" t="str">
            <v>na</v>
          </cell>
          <cell r="N52" t="str">
            <v>na</v>
          </cell>
          <cell r="O52" t="str">
            <v>na</v>
          </cell>
          <cell r="P52" t="str">
            <v>na</v>
          </cell>
          <cell r="Q52" t="str">
            <v>na</v>
          </cell>
          <cell r="R52" t="str">
            <v>na</v>
          </cell>
          <cell r="S52" t="str">
            <v>na</v>
          </cell>
          <cell r="T52" t="str">
            <v>na</v>
          </cell>
          <cell r="U52" t="str">
            <v>na</v>
          </cell>
          <cell r="V52" t="str">
            <v>na</v>
          </cell>
          <cell r="W52" t="str">
            <v>na</v>
          </cell>
          <cell r="X52" t="str">
            <v>na</v>
          </cell>
          <cell r="Y52" t="str">
            <v>na</v>
          </cell>
          <cell r="Z52" t="str">
            <v>na</v>
          </cell>
          <cell r="AA52" t="str">
            <v>na</v>
          </cell>
          <cell r="AB52" t="str">
            <v>na</v>
          </cell>
          <cell r="AC52" t="str">
            <v>na</v>
          </cell>
          <cell r="AD52" t="str">
            <v>na</v>
          </cell>
          <cell r="AE52" t="str">
            <v>na</v>
          </cell>
          <cell r="AF52" t="str">
            <v>na</v>
          </cell>
          <cell r="AG52" t="str">
            <v>na</v>
          </cell>
          <cell r="AH52" t="str">
            <v>na</v>
          </cell>
          <cell r="AI52" t="str">
            <v>na</v>
          </cell>
          <cell r="AJ52" t="str">
            <v>na</v>
          </cell>
          <cell r="AK52" t="str">
            <v>na</v>
          </cell>
          <cell r="AL52" t="str">
            <v>na</v>
          </cell>
          <cell r="AM52" t="str">
            <v>na</v>
          </cell>
          <cell r="AN52" t="str">
            <v>na</v>
          </cell>
          <cell r="AO52" t="str">
            <v>na</v>
          </cell>
          <cell r="AP52" t="str">
            <v>na</v>
          </cell>
          <cell r="AQ52" t="str">
            <v>na</v>
          </cell>
          <cell r="AR52" t="str">
            <v>na</v>
          </cell>
          <cell r="AS52" t="str">
            <v>na</v>
          </cell>
          <cell r="AT52" t="str">
            <v>na</v>
          </cell>
          <cell r="AU52" t="str">
            <v>na</v>
          </cell>
          <cell r="AV52" t="str">
            <v>na</v>
          </cell>
          <cell r="AW52" t="str">
            <v>na</v>
          </cell>
          <cell r="AX52" t="str">
            <v>na</v>
          </cell>
          <cell r="AY52" t="str">
            <v>na</v>
          </cell>
          <cell r="AZ52" t="str">
            <v>na</v>
          </cell>
          <cell r="BA52" t="str">
            <v>na</v>
          </cell>
          <cell r="BB52" t="str">
            <v>na</v>
          </cell>
          <cell r="BC52" t="str">
            <v>na</v>
          </cell>
          <cell r="BD52" t="str">
            <v>na</v>
          </cell>
          <cell r="BE52" t="str">
            <v>na</v>
          </cell>
          <cell r="BF52" t="str">
            <v>na</v>
          </cell>
          <cell r="BG52" t="str">
            <v>na</v>
          </cell>
          <cell r="BH52" t="str">
            <v>na</v>
          </cell>
          <cell r="BI52" t="str">
            <v>na</v>
          </cell>
          <cell r="BJ52" t="str">
            <v>na</v>
          </cell>
          <cell r="BK52" t="str">
            <v>na</v>
          </cell>
          <cell r="BL52" t="str">
            <v>na</v>
          </cell>
          <cell r="BM52" t="str">
            <v>na</v>
          </cell>
          <cell r="BN52" t="str">
            <v>na</v>
          </cell>
          <cell r="BO52" t="str">
            <v>na</v>
          </cell>
          <cell r="BP52" t="str">
            <v>na</v>
          </cell>
          <cell r="BQ52" t="str">
            <v>na</v>
          </cell>
          <cell r="BR52" t="str">
            <v>na</v>
          </cell>
          <cell r="BS52" t="str">
            <v>na</v>
          </cell>
          <cell r="BT52" t="str">
            <v>na</v>
          </cell>
          <cell r="BU52" t="str">
            <v>na</v>
          </cell>
          <cell r="BV52" t="str">
            <v>na</v>
          </cell>
          <cell r="BW52" t="str">
            <v>na</v>
          </cell>
          <cell r="BX52" t="str">
            <v>na</v>
          </cell>
          <cell r="BY52" t="str">
            <v>na</v>
          </cell>
          <cell r="BZ52" t="str">
            <v>na</v>
          </cell>
          <cell r="CA52" t="str">
            <v>na</v>
          </cell>
          <cell r="CB52" t="str">
            <v>na</v>
          </cell>
          <cell r="CC52" t="str">
            <v>na</v>
          </cell>
          <cell r="CD52" t="str">
            <v>na</v>
          </cell>
          <cell r="CE52" t="str">
            <v>na</v>
          </cell>
          <cell r="CF52" t="str">
            <v>na</v>
          </cell>
          <cell r="CG52" t="str">
            <v>na</v>
          </cell>
          <cell r="CH52" t="str">
            <v>na</v>
          </cell>
          <cell r="CI52" t="str">
            <v>na</v>
          </cell>
          <cell r="CJ52" t="str">
            <v>na</v>
          </cell>
          <cell r="CK52" t="str">
            <v>na</v>
          </cell>
          <cell r="CL52" t="str">
            <v>na</v>
          </cell>
          <cell r="CM52" t="str">
            <v>na</v>
          </cell>
          <cell r="CN52" t="str">
            <v>na</v>
          </cell>
          <cell r="CO52">
            <v>0.56651214336106759</v>
          </cell>
          <cell r="CP52">
            <v>0.56651214336106759</v>
          </cell>
          <cell r="CQ52">
            <v>0.55033672414127721</v>
          </cell>
          <cell r="CR52">
            <v>0.55033672414127721</v>
          </cell>
          <cell r="CS52">
            <v>0.55425495334880182</v>
          </cell>
          <cell r="CT52">
            <v>0.55425495334880182</v>
          </cell>
          <cell r="CU52">
            <v>0.55980895945760822</v>
          </cell>
          <cell r="CV52">
            <v>0.55980895945760822</v>
          </cell>
          <cell r="CW52">
            <v>0.55771558679099276</v>
          </cell>
          <cell r="CX52">
            <v>0.55771558679099276</v>
          </cell>
          <cell r="CY52">
            <v>0.53434162895324955</v>
          </cell>
          <cell r="CZ52">
            <v>0.53434162895324955</v>
          </cell>
          <cell r="DA52">
            <v>0.56228668535822579</v>
          </cell>
          <cell r="DB52">
            <v>0.56228668535822579</v>
          </cell>
          <cell r="DC52">
            <v>0.56021845098393208</v>
          </cell>
          <cell r="DD52">
            <v>0.56021845098393208</v>
          </cell>
          <cell r="DE52">
            <v>0.59282428333232884</v>
          </cell>
          <cell r="DF52">
            <v>0.59282428333232884</v>
          </cell>
          <cell r="DG52">
            <v>0.56447140570912602</v>
          </cell>
          <cell r="DH52">
            <v>0.56447140570912602</v>
          </cell>
          <cell r="DI52">
            <v>0.566966415418376</v>
          </cell>
          <cell r="DJ52">
            <v>0.57884895391819968</v>
          </cell>
          <cell r="DK52">
            <v>0.5926567341634309</v>
          </cell>
          <cell r="DL52">
            <v>0.5926567341634309</v>
          </cell>
          <cell r="DM52">
            <v>0.60603675232091259</v>
          </cell>
          <cell r="DN52">
            <v>0.60794407799471295</v>
          </cell>
          <cell r="DO52">
            <v>0.64366384931865772</v>
          </cell>
          <cell r="DP52">
            <v>0.64331553046653567</v>
          </cell>
          <cell r="DQ52">
            <v>0.60376840686229072</v>
          </cell>
          <cell r="DR52">
            <v>0.60727009403922072</v>
          </cell>
          <cell r="DS52" t="str">
            <v>na</v>
          </cell>
          <cell r="DT52" t="str">
            <v>na</v>
          </cell>
          <cell r="DU52" t="str">
            <v>na</v>
          </cell>
          <cell r="DV52" t="str">
            <v>na</v>
          </cell>
          <cell r="DW52" t="str">
            <v>na</v>
          </cell>
          <cell r="DX52" t="str">
            <v>na</v>
          </cell>
          <cell r="DY52" t="str">
            <v>na</v>
          </cell>
          <cell r="DZ52" t="str">
            <v>na</v>
          </cell>
          <cell r="EA52">
            <v>0.65914710399147869</v>
          </cell>
          <cell r="EB52">
            <v>0.65963119345671428</v>
          </cell>
          <cell r="EC52" t="str">
            <v>na</v>
          </cell>
          <cell r="ED52" t="str">
            <v>na</v>
          </cell>
          <cell r="EE52" t="str">
            <v>na</v>
          </cell>
          <cell r="EF52" t="str">
            <v>na</v>
          </cell>
          <cell r="EG52" t="str">
            <v>na</v>
          </cell>
          <cell r="EH52" t="str">
            <v>na</v>
          </cell>
          <cell r="EI52" t="str">
            <v>na</v>
          </cell>
          <cell r="EJ52" t="str">
            <v>na</v>
          </cell>
          <cell r="EK52" t="str">
            <v>na</v>
          </cell>
          <cell r="EL52" t="str">
            <v>na</v>
          </cell>
          <cell r="EM52" t="str">
            <v>na</v>
          </cell>
          <cell r="EN52" t="str">
            <v>na</v>
          </cell>
          <cell r="EO52" t="str">
            <v>na</v>
          </cell>
          <cell r="EP52" t="str">
            <v>na</v>
          </cell>
          <cell r="EQ52" t="str">
            <v>na</v>
          </cell>
          <cell r="ER52" t="str">
            <v>na</v>
          </cell>
          <cell r="ES52" t="str">
            <v>na</v>
          </cell>
          <cell r="ET52" t="str">
            <v>na</v>
          </cell>
          <cell r="EU52" t="str">
            <v>na</v>
          </cell>
          <cell r="EV52" t="str">
            <v>na</v>
          </cell>
          <cell r="EW52" t="str">
            <v>na</v>
          </cell>
          <cell r="EX52" t="str">
            <v>na</v>
          </cell>
          <cell r="EY52" t="str">
            <v>na</v>
          </cell>
          <cell r="EZ52" t="str">
            <v>na</v>
          </cell>
          <cell r="FA52" t="str">
            <v>na</v>
          </cell>
          <cell r="FB52" t="str">
            <v>na</v>
          </cell>
          <cell r="FC52" t="str">
            <v>na</v>
          </cell>
          <cell r="FD52" t="str">
            <v>na</v>
          </cell>
          <cell r="FE52" t="str">
            <v>na</v>
          </cell>
          <cell r="FF52" t="str">
            <v>na</v>
          </cell>
          <cell r="FG52" t="str">
            <v>na</v>
          </cell>
          <cell r="FH52" t="str">
            <v>na</v>
          </cell>
          <cell r="FI52" t="str">
            <v>na</v>
          </cell>
          <cell r="FJ52" t="str">
            <v>na</v>
          </cell>
          <cell r="FK52" t="str">
            <v>na</v>
          </cell>
          <cell r="FL52" t="str">
            <v>na</v>
          </cell>
          <cell r="FM52" t="str">
            <v>na</v>
          </cell>
          <cell r="FN52" t="str">
            <v>na</v>
          </cell>
          <cell r="FO52" t="str">
            <v>na</v>
          </cell>
          <cell r="FP52" t="str">
            <v>na</v>
          </cell>
          <cell r="FQ52" t="str">
            <v>na</v>
          </cell>
          <cell r="FR52" t="str">
            <v>na</v>
          </cell>
          <cell r="FS52" t="str">
            <v>na</v>
          </cell>
          <cell r="FT52" t="str">
            <v>na</v>
          </cell>
          <cell r="FU52" t="str">
            <v>na</v>
          </cell>
          <cell r="FV52" t="str">
            <v>na</v>
          </cell>
          <cell r="FW52" t="str">
            <v>na</v>
          </cell>
          <cell r="FX52" t="str">
            <v>na</v>
          </cell>
          <cell r="FY52" t="str">
            <v>na</v>
          </cell>
          <cell r="FZ52" t="str">
            <v>na</v>
          </cell>
          <cell r="GA52" t="str">
            <v>na</v>
          </cell>
          <cell r="GB52" t="str">
            <v>na</v>
          </cell>
          <cell r="GC52" t="str">
            <v>na</v>
          </cell>
          <cell r="GD52" t="str">
            <v>na</v>
          </cell>
          <cell r="GE52" t="str">
            <v>na</v>
          </cell>
          <cell r="GF52" t="str">
            <v>na</v>
          </cell>
          <cell r="GG52" t="str">
            <v>na</v>
          </cell>
          <cell r="GH52" t="str">
            <v>na</v>
          </cell>
          <cell r="GI52" t="str">
            <v>na</v>
          </cell>
          <cell r="GJ52" t="str">
            <v>na</v>
          </cell>
          <cell r="GK52" t="str">
            <v>na</v>
          </cell>
          <cell r="GL52" t="str">
            <v>na</v>
          </cell>
          <cell r="GM52" t="str">
            <v>na</v>
          </cell>
          <cell r="GN52" t="str">
            <v>na</v>
          </cell>
          <cell r="GO52" t="str">
            <v>na</v>
          </cell>
          <cell r="GP52" t="str">
            <v>na</v>
          </cell>
          <cell r="GQ52" t="str">
            <v>na</v>
          </cell>
          <cell r="GR52" t="str">
            <v>na</v>
          </cell>
          <cell r="GS52" t="str">
            <v>na</v>
          </cell>
          <cell r="GT52" t="str">
            <v>na</v>
          </cell>
          <cell r="GU52" t="str">
            <v>na</v>
          </cell>
          <cell r="GV52" t="str">
            <v>na</v>
          </cell>
          <cell r="GW52" t="str">
            <v>na</v>
          </cell>
          <cell r="GX52" t="str">
            <v>na</v>
          </cell>
          <cell r="GY52" t="str">
            <v>na</v>
          </cell>
          <cell r="GZ52" t="str">
            <v>na</v>
          </cell>
          <cell r="HA52" t="str">
            <v>na</v>
          </cell>
          <cell r="HB52" t="str">
            <v>na</v>
          </cell>
          <cell r="HC52" t="str">
            <v>na</v>
          </cell>
          <cell r="HD52" t="str">
            <v>na</v>
          </cell>
        </row>
        <row r="53">
          <cell r="A53">
            <v>53</v>
          </cell>
          <cell r="B53" t="str">
            <v>Gross Margin (excl Special Items)</v>
          </cell>
          <cell r="C53" t="str">
            <v>na</v>
          </cell>
          <cell r="D53" t="str">
            <v>na</v>
          </cell>
          <cell r="E53" t="str">
            <v>na</v>
          </cell>
          <cell r="F53" t="str">
            <v>na</v>
          </cell>
          <cell r="G53" t="str">
            <v>na</v>
          </cell>
          <cell r="H53" t="str">
            <v>na</v>
          </cell>
          <cell r="I53" t="str">
            <v>na</v>
          </cell>
          <cell r="J53" t="str">
            <v>na</v>
          </cell>
          <cell r="K53" t="str">
            <v>na</v>
          </cell>
          <cell r="L53" t="str">
            <v>na</v>
          </cell>
          <cell r="M53" t="str">
            <v>na</v>
          </cell>
          <cell r="N53" t="str">
            <v>na</v>
          </cell>
          <cell r="O53" t="str">
            <v>na</v>
          </cell>
          <cell r="P53" t="str">
            <v>na</v>
          </cell>
          <cell r="Q53" t="str">
            <v>na</v>
          </cell>
          <cell r="R53" t="str">
            <v>na</v>
          </cell>
          <cell r="S53" t="str">
            <v>na</v>
          </cell>
          <cell r="T53" t="str">
            <v>na</v>
          </cell>
          <cell r="U53" t="str">
            <v>na</v>
          </cell>
          <cell r="V53" t="str">
            <v>na</v>
          </cell>
          <cell r="W53" t="str">
            <v>na</v>
          </cell>
          <cell r="X53" t="str">
            <v>na</v>
          </cell>
          <cell r="Y53" t="str">
            <v>na</v>
          </cell>
          <cell r="Z53" t="str">
            <v>na</v>
          </cell>
          <cell r="AA53" t="str">
            <v>na</v>
          </cell>
          <cell r="AB53" t="str">
            <v>na</v>
          </cell>
          <cell r="AC53" t="str">
            <v>na</v>
          </cell>
          <cell r="AD53" t="str">
            <v>na</v>
          </cell>
          <cell r="AE53" t="str">
            <v>na</v>
          </cell>
          <cell r="AF53" t="str">
            <v>na</v>
          </cell>
          <cell r="AG53" t="str">
            <v>na</v>
          </cell>
          <cell r="AH53" t="str">
            <v>na</v>
          </cell>
          <cell r="AI53" t="str">
            <v>na</v>
          </cell>
          <cell r="AJ53" t="str">
            <v>na</v>
          </cell>
          <cell r="AK53" t="str">
            <v>na</v>
          </cell>
          <cell r="AL53" t="str">
            <v>na</v>
          </cell>
          <cell r="AM53" t="str">
            <v>na</v>
          </cell>
          <cell r="AN53" t="str">
            <v>na</v>
          </cell>
          <cell r="AO53" t="str">
            <v>na</v>
          </cell>
          <cell r="AP53" t="str">
            <v>na</v>
          </cell>
          <cell r="AQ53" t="str">
            <v>na</v>
          </cell>
          <cell r="AR53" t="str">
            <v>na</v>
          </cell>
          <cell r="AS53" t="str">
            <v>na</v>
          </cell>
          <cell r="AT53" t="str">
            <v>na</v>
          </cell>
          <cell r="AU53" t="str">
            <v>na</v>
          </cell>
          <cell r="AV53" t="str">
            <v>na</v>
          </cell>
          <cell r="AW53" t="str">
            <v>na</v>
          </cell>
          <cell r="AX53" t="str">
            <v>na</v>
          </cell>
          <cell r="AY53" t="str">
            <v>na</v>
          </cell>
          <cell r="AZ53" t="str">
            <v>na</v>
          </cell>
          <cell r="BA53" t="str">
            <v>na</v>
          </cell>
          <cell r="BB53" t="str">
            <v>na</v>
          </cell>
          <cell r="BC53" t="str">
            <v>na</v>
          </cell>
          <cell r="BD53" t="str">
            <v>na</v>
          </cell>
          <cell r="BE53" t="str">
            <v>na</v>
          </cell>
          <cell r="BF53" t="str">
            <v>na</v>
          </cell>
          <cell r="BG53" t="str">
            <v>na</v>
          </cell>
          <cell r="BH53" t="str">
            <v>na</v>
          </cell>
          <cell r="BI53" t="str">
            <v>na</v>
          </cell>
          <cell r="BJ53" t="str">
            <v>na</v>
          </cell>
          <cell r="BK53" t="str">
            <v>na</v>
          </cell>
          <cell r="BL53" t="str">
            <v>na</v>
          </cell>
          <cell r="BM53" t="str">
            <v>na</v>
          </cell>
          <cell r="BN53" t="str">
            <v>na</v>
          </cell>
          <cell r="BO53" t="str">
            <v>na</v>
          </cell>
          <cell r="BP53" t="str">
            <v>na</v>
          </cell>
          <cell r="BQ53" t="str">
            <v>na</v>
          </cell>
          <cell r="BR53" t="str">
            <v>na</v>
          </cell>
          <cell r="BS53" t="str">
            <v>na</v>
          </cell>
          <cell r="BT53" t="str">
            <v>na</v>
          </cell>
          <cell r="BU53" t="str">
            <v>na</v>
          </cell>
          <cell r="BV53" t="str">
            <v>na</v>
          </cell>
          <cell r="BW53" t="str">
            <v>na</v>
          </cell>
          <cell r="BX53" t="str">
            <v>na</v>
          </cell>
          <cell r="BY53" t="str">
            <v>na</v>
          </cell>
          <cell r="BZ53" t="str">
            <v>na</v>
          </cell>
          <cell r="CA53" t="str">
            <v>na</v>
          </cell>
          <cell r="CB53" t="str">
            <v>na</v>
          </cell>
          <cell r="CC53" t="str">
            <v>na</v>
          </cell>
          <cell r="CD53" t="str">
            <v>na</v>
          </cell>
          <cell r="CE53" t="str">
            <v>na</v>
          </cell>
          <cell r="CF53" t="str">
            <v>na</v>
          </cell>
          <cell r="CG53" t="str">
            <v>na</v>
          </cell>
          <cell r="CH53" t="str">
            <v>na</v>
          </cell>
          <cell r="CI53" t="str">
            <v>na</v>
          </cell>
          <cell r="CJ53" t="str">
            <v>na</v>
          </cell>
          <cell r="CK53" t="str">
            <v>na</v>
          </cell>
          <cell r="CL53" t="str">
            <v>na</v>
          </cell>
          <cell r="CM53" t="str">
            <v>na</v>
          </cell>
          <cell r="CN53" t="str">
            <v>na</v>
          </cell>
          <cell r="CO53">
            <v>0.56651214336106759</v>
          </cell>
          <cell r="CP53">
            <v>0.56651214336106759</v>
          </cell>
          <cell r="CQ53">
            <v>0.55033672414127721</v>
          </cell>
          <cell r="CR53">
            <v>0.55033672414127721</v>
          </cell>
          <cell r="CS53">
            <v>0.55425495334880182</v>
          </cell>
          <cell r="CT53">
            <v>0.55425495334880182</v>
          </cell>
          <cell r="CU53">
            <v>0.55980895945760822</v>
          </cell>
          <cell r="CV53">
            <v>0.55980895945760822</v>
          </cell>
          <cell r="CW53">
            <v>0.55771558679099276</v>
          </cell>
          <cell r="CX53">
            <v>0.55771558679099276</v>
          </cell>
          <cell r="CY53">
            <v>0.53434162895324955</v>
          </cell>
          <cell r="CZ53">
            <v>0.53434162895324955</v>
          </cell>
          <cell r="DA53">
            <v>0.56228668535822579</v>
          </cell>
          <cell r="DB53">
            <v>0.56228668535822579</v>
          </cell>
          <cell r="DC53">
            <v>0.56021845098393208</v>
          </cell>
          <cell r="DD53">
            <v>0.56021845098393208</v>
          </cell>
          <cell r="DE53">
            <v>0.59282428333232884</v>
          </cell>
          <cell r="DF53">
            <v>0.59282428333232884</v>
          </cell>
          <cell r="DG53">
            <v>0.56447140570912602</v>
          </cell>
          <cell r="DH53">
            <v>0.56447140570912602</v>
          </cell>
          <cell r="DI53">
            <v>0.566966415418376</v>
          </cell>
          <cell r="DJ53">
            <v>0.57884895391819968</v>
          </cell>
          <cell r="DK53">
            <v>0.5926567341634309</v>
          </cell>
          <cell r="DL53">
            <v>0.5926567341634309</v>
          </cell>
          <cell r="DM53">
            <v>0.60603675232091259</v>
          </cell>
          <cell r="DN53">
            <v>0.60794407799471295</v>
          </cell>
          <cell r="DO53">
            <v>0.64366384931865772</v>
          </cell>
          <cell r="DP53">
            <v>0.64331553046653567</v>
          </cell>
          <cell r="DQ53">
            <v>0.60376840686229072</v>
          </cell>
          <cell r="DR53">
            <v>0.60727009403922072</v>
          </cell>
          <cell r="DS53" t="str">
            <v>na</v>
          </cell>
          <cell r="DT53" t="str">
            <v>na</v>
          </cell>
          <cell r="DU53" t="str">
            <v>na</v>
          </cell>
          <cell r="DV53" t="str">
            <v>na</v>
          </cell>
          <cell r="DW53" t="str">
            <v>na</v>
          </cell>
          <cell r="DX53" t="str">
            <v>na</v>
          </cell>
          <cell r="DY53" t="str">
            <v>na</v>
          </cell>
          <cell r="DZ53" t="str">
            <v>na</v>
          </cell>
          <cell r="EA53">
            <v>0.65914710399147869</v>
          </cell>
          <cell r="EB53">
            <v>0.65963119345671428</v>
          </cell>
          <cell r="EC53" t="str">
            <v>na</v>
          </cell>
          <cell r="ED53" t="str">
            <v>na</v>
          </cell>
          <cell r="EE53" t="str">
            <v>na</v>
          </cell>
          <cell r="EF53" t="str">
            <v>na</v>
          </cell>
          <cell r="EG53" t="str">
            <v>na</v>
          </cell>
          <cell r="EH53" t="str">
            <v>na</v>
          </cell>
          <cell r="EI53" t="str">
            <v>na</v>
          </cell>
          <cell r="EJ53" t="str">
            <v>na</v>
          </cell>
          <cell r="EK53" t="str">
            <v>na</v>
          </cell>
          <cell r="EL53" t="str">
            <v>na</v>
          </cell>
          <cell r="EM53" t="str">
            <v>na</v>
          </cell>
          <cell r="EN53" t="str">
            <v>na</v>
          </cell>
          <cell r="EO53" t="str">
            <v>na</v>
          </cell>
          <cell r="EP53" t="str">
            <v>na</v>
          </cell>
          <cell r="EQ53" t="str">
            <v>na</v>
          </cell>
          <cell r="ER53" t="str">
            <v>na</v>
          </cell>
          <cell r="ES53" t="str">
            <v>na</v>
          </cell>
          <cell r="ET53" t="str">
            <v>na</v>
          </cell>
          <cell r="EU53" t="str">
            <v>na</v>
          </cell>
          <cell r="EV53" t="str">
            <v>na</v>
          </cell>
          <cell r="EW53" t="str">
            <v>na</v>
          </cell>
          <cell r="EX53" t="str">
            <v>na</v>
          </cell>
          <cell r="EY53" t="str">
            <v>na</v>
          </cell>
          <cell r="EZ53" t="str">
            <v>na</v>
          </cell>
          <cell r="FA53" t="str">
            <v>na</v>
          </cell>
          <cell r="FB53" t="str">
            <v>na</v>
          </cell>
          <cell r="FC53" t="str">
            <v>na</v>
          </cell>
          <cell r="FD53" t="str">
            <v>na</v>
          </cell>
          <cell r="FE53" t="str">
            <v>na</v>
          </cell>
          <cell r="FF53" t="str">
            <v>na</v>
          </cell>
          <cell r="FG53" t="str">
            <v>na</v>
          </cell>
          <cell r="FH53" t="str">
            <v>na</v>
          </cell>
          <cell r="FI53" t="str">
            <v>na</v>
          </cell>
          <cell r="FJ53" t="str">
            <v>na</v>
          </cell>
          <cell r="FK53" t="str">
            <v>na</v>
          </cell>
          <cell r="FL53" t="str">
            <v>na</v>
          </cell>
          <cell r="FM53" t="str">
            <v>na</v>
          </cell>
          <cell r="FN53" t="str">
            <v>na</v>
          </cell>
          <cell r="FO53" t="str">
            <v>na</v>
          </cell>
          <cell r="FP53" t="str">
            <v>na</v>
          </cell>
          <cell r="FQ53" t="str">
            <v>na</v>
          </cell>
          <cell r="FR53" t="str">
            <v>na</v>
          </cell>
          <cell r="FS53" t="str">
            <v>na</v>
          </cell>
          <cell r="FT53" t="str">
            <v>na</v>
          </cell>
          <cell r="FU53" t="str">
            <v>na</v>
          </cell>
          <cell r="FV53" t="str">
            <v>na</v>
          </cell>
          <cell r="FW53" t="str">
            <v>na</v>
          </cell>
          <cell r="FX53" t="str">
            <v>na</v>
          </cell>
          <cell r="FY53" t="str">
            <v>na</v>
          </cell>
          <cell r="FZ53" t="str">
            <v>na</v>
          </cell>
          <cell r="GA53" t="str">
            <v>na</v>
          </cell>
          <cell r="GB53" t="str">
            <v>na</v>
          </cell>
          <cell r="GC53" t="str">
            <v>na</v>
          </cell>
          <cell r="GD53" t="str">
            <v>na</v>
          </cell>
          <cell r="GE53" t="str">
            <v>na</v>
          </cell>
          <cell r="GF53" t="str">
            <v>na</v>
          </cell>
          <cell r="GG53" t="str">
            <v>na</v>
          </cell>
          <cell r="GH53" t="str">
            <v>na</v>
          </cell>
          <cell r="GI53" t="str">
            <v>na</v>
          </cell>
          <cell r="GJ53" t="str">
            <v>na</v>
          </cell>
          <cell r="GK53" t="str">
            <v>na</v>
          </cell>
          <cell r="GL53" t="str">
            <v>na</v>
          </cell>
          <cell r="GM53" t="str">
            <v>na</v>
          </cell>
          <cell r="GN53" t="str">
            <v>na</v>
          </cell>
          <cell r="GO53" t="str">
            <v>na</v>
          </cell>
          <cell r="GP53" t="str">
            <v>na</v>
          </cell>
          <cell r="GQ53" t="str">
            <v>na</v>
          </cell>
          <cell r="GR53" t="str">
            <v>na</v>
          </cell>
          <cell r="GS53" t="str">
            <v>na</v>
          </cell>
          <cell r="GT53" t="str">
            <v>na</v>
          </cell>
          <cell r="GU53" t="str">
            <v>na</v>
          </cell>
          <cell r="GV53" t="str">
            <v>na</v>
          </cell>
          <cell r="GW53" t="str">
            <v>na</v>
          </cell>
          <cell r="GX53" t="str">
            <v>na</v>
          </cell>
          <cell r="GY53" t="str">
            <v>na</v>
          </cell>
          <cell r="GZ53" t="str">
            <v>na</v>
          </cell>
          <cell r="HA53" t="str">
            <v>na</v>
          </cell>
          <cell r="HB53" t="str">
            <v>na</v>
          </cell>
          <cell r="HC53" t="str">
            <v>na</v>
          </cell>
          <cell r="HD53" t="str">
            <v>na</v>
          </cell>
        </row>
        <row r="54">
          <cell r="A54">
            <v>54</v>
          </cell>
          <cell r="B54" t="str">
            <v>Sales &amp; Marketing Expense</v>
          </cell>
          <cell r="C54" t="str">
            <v>na</v>
          </cell>
          <cell r="D54" t="str">
            <v>na</v>
          </cell>
          <cell r="E54" t="str">
            <v>na</v>
          </cell>
          <cell r="F54" t="str">
            <v>na</v>
          </cell>
          <cell r="G54" t="str">
            <v>na</v>
          </cell>
          <cell r="H54" t="str">
            <v>na</v>
          </cell>
          <cell r="I54" t="str">
            <v>na</v>
          </cell>
          <cell r="J54" t="str">
            <v>na</v>
          </cell>
          <cell r="K54" t="str">
            <v>na</v>
          </cell>
          <cell r="L54" t="str">
            <v>na</v>
          </cell>
          <cell r="M54" t="str">
            <v>na</v>
          </cell>
          <cell r="N54" t="str">
            <v>na</v>
          </cell>
          <cell r="O54" t="str">
            <v>na</v>
          </cell>
          <cell r="P54" t="str">
            <v>na</v>
          </cell>
          <cell r="Q54" t="str">
            <v>na</v>
          </cell>
          <cell r="R54" t="str">
            <v>na</v>
          </cell>
          <cell r="S54" t="str">
            <v>na</v>
          </cell>
          <cell r="T54" t="str">
            <v>na</v>
          </cell>
          <cell r="U54" t="str">
            <v>na</v>
          </cell>
          <cell r="V54" t="str">
            <v>na</v>
          </cell>
          <cell r="W54" t="str">
            <v>na</v>
          </cell>
          <cell r="X54" t="str">
            <v>na</v>
          </cell>
          <cell r="Y54" t="str">
            <v>na</v>
          </cell>
          <cell r="Z54" t="str">
            <v>na</v>
          </cell>
          <cell r="AA54" t="str">
            <v>na</v>
          </cell>
          <cell r="AB54" t="str">
            <v>na</v>
          </cell>
          <cell r="AC54" t="str">
            <v>na</v>
          </cell>
          <cell r="AD54" t="str">
            <v>na</v>
          </cell>
          <cell r="AE54" t="str">
            <v>na</v>
          </cell>
          <cell r="AF54" t="str">
            <v>na</v>
          </cell>
          <cell r="AG54" t="str">
            <v>na</v>
          </cell>
          <cell r="AH54" t="str">
            <v>na</v>
          </cell>
          <cell r="AI54" t="str">
            <v>na</v>
          </cell>
          <cell r="AJ54" t="str">
            <v>na</v>
          </cell>
          <cell r="AK54" t="str">
            <v>na</v>
          </cell>
          <cell r="AL54" t="str">
            <v>na</v>
          </cell>
          <cell r="AM54" t="str">
            <v>na</v>
          </cell>
          <cell r="AN54" t="str">
            <v>na</v>
          </cell>
          <cell r="AO54" t="str">
            <v>na</v>
          </cell>
          <cell r="AP54" t="str">
            <v>na</v>
          </cell>
          <cell r="AQ54" t="str">
            <v>na</v>
          </cell>
          <cell r="AR54" t="str">
            <v>na</v>
          </cell>
          <cell r="AS54" t="str">
            <v>na</v>
          </cell>
          <cell r="AT54" t="str">
            <v>na</v>
          </cell>
          <cell r="AU54" t="str">
            <v>na</v>
          </cell>
          <cell r="AV54" t="str">
            <v>na</v>
          </cell>
          <cell r="AW54" t="str">
            <v>na</v>
          </cell>
          <cell r="AX54" t="str">
            <v>na</v>
          </cell>
          <cell r="AY54" t="str">
            <v>na</v>
          </cell>
          <cell r="AZ54" t="str">
            <v>na</v>
          </cell>
          <cell r="BA54" t="str">
            <v>na</v>
          </cell>
          <cell r="BB54" t="str">
            <v>na</v>
          </cell>
          <cell r="BC54" t="str">
            <v>na</v>
          </cell>
          <cell r="BD54" t="str">
            <v>na</v>
          </cell>
          <cell r="BE54" t="str">
            <v>na</v>
          </cell>
          <cell r="BF54" t="str">
            <v>na</v>
          </cell>
          <cell r="BG54" t="str">
            <v>na</v>
          </cell>
          <cell r="BH54" t="str">
            <v>na</v>
          </cell>
          <cell r="BI54" t="str">
            <v>na</v>
          </cell>
          <cell r="BJ54" t="str">
            <v>na</v>
          </cell>
          <cell r="BK54" t="str">
            <v>na</v>
          </cell>
          <cell r="BL54" t="str">
            <v>na</v>
          </cell>
          <cell r="BM54" t="str">
            <v>na</v>
          </cell>
          <cell r="BN54" t="str">
            <v>na</v>
          </cell>
          <cell r="BO54" t="str">
            <v>na</v>
          </cell>
          <cell r="BP54" t="str">
            <v>na</v>
          </cell>
          <cell r="BQ54" t="str">
            <v>na</v>
          </cell>
          <cell r="BR54" t="str">
            <v>na</v>
          </cell>
          <cell r="BS54" t="str">
            <v>na</v>
          </cell>
          <cell r="BT54" t="str">
            <v>na</v>
          </cell>
          <cell r="BU54" t="str">
            <v>na</v>
          </cell>
          <cell r="BV54" t="str">
            <v>na</v>
          </cell>
          <cell r="BW54" t="str">
            <v>na</v>
          </cell>
          <cell r="BX54" t="str">
            <v>na</v>
          </cell>
          <cell r="BY54" t="str">
            <v>na</v>
          </cell>
          <cell r="BZ54" t="str">
            <v>na</v>
          </cell>
          <cell r="CA54" t="str">
            <v>na</v>
          </cell>
          <cell r="CB54" t="str">
            <v>na</v>
          </cell>
          <cell r="CC54" t="str">
            <v>na</v>
          </cell>
          <cell r="CD54" t="str">
            <v>na</v>
          </cell>
          <cell r="CE54" t="str">
            <v>na</v>
          </cell>
          <cell r="CF54" t="str">
            <v>na</v>
          </cell>
          <cell r="CG54" t="str">
            <v>na</v>
          </cell>
          <cell r="CH54" t="str">
            <v>na</v>
          </cell>
          <cell r="CI54" t="str">
            <v>na</v>
          </cell>
          <cell r="CJ54" t="str">
            <v>na</v>
          </cell>
          <cell r="CK54" t="str">
            <v>na</v>
          </cell>
          <cell r="CL54" t="str">
            <v>na</v>
          </cell>
          <cell r="CM54" t="str">
            <v>na</v>
          </cell>
          <cell r="CN54" t="str">
            <v>na</v>
          </cell>
          <cell r="CO54">
            <v>0.29639055265645842</v>
          </cell>
          <cell r="CP54">
            <v>0.29639055265645842</v>
          </cell>
          <cell r="CQ54">
            <v>0.27877265506084326</v>
          </cell>
          <cell r="CR54">
            <v>0.27877265506084326</v>
          </cell>
          <cell r="CS54">
            <v>0.26753718081709665</v>
          </cell>
          <cell r="CT54">
            <v>0.26753718081709665</v>
          </cell>
          <cell r="CU54">
            <v>0.25428914491091309</v>
          </cell>
          <cell r="CV54">
            <v>0.25428914491091309</v>
          </cell>
          <cell r="CW54">
            <v>0.27399020114110101</v>
          </cell>
          <cell r="CX54">
            <v>0.27399020114110101</v>
          </cell>
          <cell r="CY54">
            <v>0.23048913347486408</v>
          </cell>
          <cell r="CZ54">
            <v>0.23048913347486408</v>
          </cell>
          <cell r="DA54">
            <v>0.26670934942901886</v>
          </cell>
          <cell r="DB54">
            <v>0.26670934942901886</v>
          </cell>
          <cell r="DC54">
            <v>0.26317250406210507</v>
          </cell>
          <cell r="DD54">
            <v>0.26317250406210507</v>
          </cell>
          <cell r="DE54">
            <v>0.26667068442515923</v>
          </cell>
          <cell r="DF54">
            <v>0.26667068442515923</v>
          </cell>
          <cell r="DG54">
            <v>0.25796509381318444</v>
          </cell>
          <cell r="DH54">
            <v>0.25796509381318444</v>
          </cell>
          <cell r="DI54">
            <v>0.25081894221289319</v>
          </cell>
          <cell r="DJ54">
            <v>0.27</v>
          </cell>
          <cell r="DK54">
            <v>0.26400000000000001</v>
          </cell>
          <cell r="DL54">
            <v>0.26500000000000001</v>
          </cell>
          <cell r="DM54">
            <v>0.26300000000000001</v>
          </cell>
          <cell r="DN54">
            <v>0.26</v>
          </cell>
          <cell r="DO54">
            <v>0.23799999999999999</v>
          </cell>
          <cell r="DP54">
            <v>0.24</v>
          </cell>
          <cell r="DQ54">
            <v>0.25346800490813887</v>
          </cell>
          <cell r="DR54">
            <v>0.25800115250924366</v>
          </cell>
          <cell r="DS54" t="str">
            <v>na</v>
          </cell>
          <cell r="DT54" t="str">
            <v>na</v>
          </cell>
          <cell r="DU54" t="str">
            <v>na</v>
          </cell>
          <cell r="DV54" t="str">
            <v>na</v>
          </cell>
          <cell r="DW54" t="str">
            <v>na</v>
          </cell>
          <cell r="DX54" t="str">
            <v>na</v>
          </cell>
          <cell r="DY54" t="str">
            <v>na</v>
          </cell>
          <cell r="DZ54" t="str">
            <v>na</v>
          </cell>
          <cell r="EA54">
            <v>0.25800000000000001</v>
          </cell>
          <cell r="EB54">
            <v>0.25800000000000001</v>
          </cell>
          <cell r="EC54" t="str">
            <v>na</v>
          </cell>
          <cell r="ED54" t="str">
            <v>na</v>
          </cell>
          <cell r="EE54" t="str">
            <v>na</v>
          </cell>
          <cell r="EF54" t="str">
            <v>na</v>
          </cell>
          <cell r="EG54" t="str">
            <v>na</v>
          </cell>
          <cell r="EH54" t="str">
            <v>na</v>
          </cell>
          <cell r="EI54" t="str">
            <v>na</v>
          </cell>
          <cell r="EJ54" t="str">
            <v>na</v>
          </cell>
          <cell r="EK54" t="str">
            <v>na</v>
          </cell>
          <cell r="EL54" t="str">
            <v>na</v>
          </cell>
          <cell r="EM54" t="str">
            <v>na</v>
          </cell>
          <cell r="EN54" t="str">
            <v>na</v>
          </cell>
          <cell r="EO54" t="str">
            <v>na</v>
          </cell>
          <cell r="EP54" t="str">
            <v>na</v>
          </cell>
          <cell r="EQ54" t="str">
            <v>na</v>
          </cell>
          <cell r="ER54" t="str">
            <v>na</v>
          </cell>
          <cell r="ES54" t="str">
            <v>na</v>
          </cell>
          <cell r="ET54" t="str">
            <v>na</v>
          </cell>
          <cell r="EU54" t="str">
            <v>na</v>
          </cell>
          <cell r="EV54" t="str">
            <v>na</v>
          </cell>
          <cell r="EW54" t="str">
            <v>na</v>
          </cell>
          <cell r="EX54" t="str">
            <v>na</v>
          </cell>
          <cell r="EY54" t="str">
            <v>na</v>
          </cell>
          <cell r="EZ54" t="str">
            <v>na</v>
          </cell>
          <cell r="FA54" t="str">
            <v>na</v>
          </cell>
          <cell r="FB54" t="str">
            <v>na</v>
          </cell>
          <cell r="FC54" t="str">
            <v>na</v>
          </cell>
          <cell r="FD54" t="str">
            <v>na</v>
          </cell>
          <cell r="FE54" t="str">
            <v>na</v>
          </cell>
          <cell r="FF54" t="str">
            <v>na</v>
          </cell>
          <cell r="FG54" t="str">
            <v>na</v>
          </cell>
          <cell r="FH54" t="str">
            <v>na</v>
          </cell>
          <cell r="FI54" t="str">
            <v>na</v>
          </cell>
          <cell r="FJ54" t="str">
            <v>na</v>
          </cell>
          <cell r="FK54" t="str">
            <v>na</v>
          </cell>
          <cell r="FL54" t="str">
            <v>na</v>
          </cell>
          <cell r="FM54" t="str">
            <v>na</v>
          </cell>
          <cell r="FN54" t="str">
            <v>na</v>
          </cell>
          <cell r="FO54" t="str">
            <v>na</v>
          </cell>
          <cell r="FP54" t="str">
            <v>na</v>
          </cell>
          <cell r="FQ54" t="str">
            <v>na</v>
          </cell>
          <cell r="FR54" t="str">
            <v>na</v>
          </cell>
          <cell r="FS54" t="str">
            <v>na</v>
          </cell>
          <cell r="FT54" t="str">
            <v>na</v>
          </cell>
          <cell r="FU54" t="str">
            <v>na</v>
          </cell>
          <cell r="FV54" t="str">
            <v>na</v>
          </cell>
          <cell r="FW54" t="str">
            <v>na</v>
          </cell>
          <cell r="FX54" t="str">
            <v>na</v>
          </cell>
          <cell r="FY54" t="str">
            <v>na</v>
          </cell>
          <cell r="FZ54" t="str">
            <v>na</v>
          </cell>
          <cell r="GA54" t="str">
            <v>na</v>
          </cell>
          <cell r="GB54" t="str">
            <v>na</v>
          </cell>
          <cell r="GC54" t="str">
            <v>na</v>
          </cell>
          <cell r="GD54" t="str">
            <v>na</v>
          </cell>
          <cell r="GE54" t="str">
            <v>na</v>
          </cell>
          <cell r="GF54" t="str">
            <v>na</v>
          </cell>
          <cell r="GG54" t="str">
            <v>na</v>
          </cell>
          <cell r="GH54" t="str">
            <v>na</v>
          </cell>
          <cell r="GI54" t="str">
            <v>na</v>
          </cell>
          <cell r="GJ54" t="str">
            <v>na</v>
          </cell>
          <cell r="GK54" t="str">
            <v>na</v>
          </cell>
          <cell r="GL54" t="str">
            <v>na</v>
          </cell>
          <cell r="GM54" t="str">
            <v>na</v>
          </cell>
          <cell r="GN54" t="str">
            <v>na</v>
          </cell>
          <cell r="GO54" t="str">
            <v>na</v>
          </cell>
          <cell r="GP54" t="str">
            <v>na</v>
          </cell>
          <cell r="GQ54" t="str">
            <v>na</v>
          </cell>
          <cell r="GR54" t="str">
            <v>na</v>
          </cell>
          <cell r="GS54" t="str">
            <v>na</v>
          </cell>
          <cell r="GT54" t="str">
            <v>na</v>
          </cell>
          <cell r="GU54" t="str">
            <v>na</v>
          </cell>
          <cell r="GV54" t="str">
            <v>na</v>
          </cell>
          <cell r="GW54" t="str">
            <v>na</v>
          </cell>
          <cell r="GX54" t="str">
            <v>na</v>
          </cell>
          <cell r="GY54" t="str">
            <v>na</v>
          </cell>
          <cell r="GZ54" t="str">
            <v>na</v>
          </cell>
          <cell r="HA54" t="str">
            <v>na</v>
          </cell>
          <cell r="HB54" t="str">
            <v>na</v>
          </cell>
          <cell r="HC54" t="str">
            <v>na</v>
          </cell>
          <cell r="HD54" t="str">
            <v>na</v>
          </cell>
        </row>
        <row r="55">
          <cell r="A55">
            <v>55</v>
          </cell>
          <cell r="B55" t="str">
            <v>Product Development Expense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  <cell r="J55" t="str">
            <v>na</v>
          </cell>
          <cell r="K55" t="str">
            <v>na</v>
          </cell>
          <cell r="L55" t="str">
            <v>na</v>
          </cell>
          <cell r="M55" t="str">
            <v>na</v>
          </cell>
          <cell r="N55" t="str">
            <v>na</v>
          </cell>
          <cell r="O55" t="str">
            <v>na</v>
          </cell>
          <cell r="P55" t="str">
            <v>na</v>
          </cell>
          <cell r="Q55" t="str">
            <v>na</v>
          </cell>
          <cell r="R55" t="str">
            <v>na</v>
          </cell>
          <cell r="S55" t="str">
            <v>na</v>
          </cell>
          <cell r="T55" t="str">
            <v>na</v>
          </cell>
          <cell r="U55" t="str">
            <v>na</v>
          </cell>
          <cell r="V55" t="str">
            <v>na</v>
          </cell>
          <cell r="W55" t="str">
            <v>na</v>
          </cell>
          <cell r="X55" t="str">
            <v>na</v>
          </cell>
          <cell r="Y55" t="str">
            <v>na</v>
          </cell>
          <cell r="Z55" t="str">
            <v>na</v>
          </cell>
          <cell r="AA55" t="str">
            <v>na</v>
          </cell>
          <cell r="AB55" t="str">
            <v>na</v>
          </cell>
          <cell r="AC55" t="str">
            <v>na</v>
          </cell>
          <cell r="AD55" t="str">
            <v>na</v>
          </cell>
          <cell r="AE55" t="str">
            <v>na</v>
          </cell>
          <cell r="AF55" t="str">
            <v>na</v>
          </cell>
          <cell r="AG55" t="str">
            <v>na</v>
          </cell>
          <cell r="AH55" t="str">
            <v>na</v>
          </cell>
          <cell r="AI55" t="str">
            <v>na</v>
          </cell>
          <cell r="AJ55" t="str">
            <v>na</v>
          </cell>
          <cell r="AK55" t="str">
            <v>na</v>
          </cell>
          <cell r="AL55" t="str">
            <v>na</v>
          </cell>
          <cell r="AM55" t="str">
            <v>na</v>
          </cell>
          <cell r="AN55" t="str">
            <v>na</v>
          </cell>
          <cell r="AO55" t="str">
            <v>na</v>
          </cell>
          <cell r="AP55" t="str">
            <v>na</v>
          </cell>
          <cell r="AQ55" t="str">
            <v>na</v>
          </cell>
          <cell r="AR55" t="str">
            <v>na</v>
          </cell>
          <cell r="AS55" t="str">
            <v>na</v>
          </cell>
          <cell r="AT55" t="str">
            <v>na</v>
          </cell>
          <cell r="AU55" t="str">
            <v>na</v>
          </cell>
          <cell r="AV55" t="str">
            <v>na</v>
          </cell>
          <cell r="AW55" t="str">
            <v>na</v>
          </cell>
          <cell r="AX55" t="str">
            <v>na</v>
          </cell>
          <cell r="AY55" t="str">
            <v>na</v>
          </cell>
          <cell r="AZ55" t="str">
            <v>na</v>
          </cell>
          <cell r="BA55" t="str">
            <v>na</v>
          </cell>
          <cell r="BB55" t="str">
            <v>na</v>
          </cell>
          <cell r="BC55" t="str">
            <v>na</v>
          </cell>
          <cell r="BD55" t="str">
            <v>na</v>
          </cell>
          <cell r="BE55" t="str">
            <v>na</v>
          </cell>
          <cell r="BF55" t="str">
            <v>na</v>
          </cell>
          <cell r="BG55" t="str">
            <v>na</v>
          </cell>
          <cell r="BH55" t="str">
            <v>na</v>
          </cell>
          <cell r="BI55" t="str">
            <v>na</v>
          </cell>
          <cell r="BJ55" t="str">
            <v>na</v>
          </cell>
          <cell r="BK55" t="str">
            <v>na</v>
          </cell>
          <cell r="BL55" t="str">
            <v>na</v>
          </cell>
          <cell r="BM55" t="str">
            <v>na</v>
          </cell>
          <cell r="BN55" t="str">
            <v>na</v>
          </cell>
          <cell r="BO55" t="str">
            <v>na</v>
          </cell>
          <cell r="BP55" t="str">
            <v>na</v>
          </cell>
          <cell r="BQ55" t="str">
            <v>na</v>
          </cell>
          <cell r="BR55" t="str">
            <v>na</v>
          </cell>
          <cell r="BS55" t="str">
            <v>na</v>
          </cell>
          <cell r="BT55" t="str">
            <v>na</v>
          </cell>
          <cell r="BU55" t="str">
            <v>na</v>
          </cell>
          <cell r="BV55" t="str">
            <v>na</v>
          </cell>
          <cell r="BW55" t="str">
            <v>na</v>
          </cell>
          <cell r="BX55" t="str">
            <v>na</v>
          </cell>
          <cell r="BY55" t="str">
            <v>na</v>
          </cell>
          <cell r="BZ55" t="str">
            <v>na</v>
          </cell>
          <cell r="CA55" t="str">
            <v>na</v>
          </cell>
          <cell r="CB55" t="str">
            <v>na</v>
          </cell>
          <cell r="CC55" t="str">
            <v>na</v>
          </cell>
          <cell r="CD55" t="str">
            <v>na</v>
          </cell>
          <cell r="CE55" t="str">
            <v>na</v>
          </cell>
          <cell r="CF55" t="str">
            <v>na</v>
          </cell>
          <cell r="CG55" t="str">
            <v>na</v>
          </cell>
          <cell r="CH55" t="str">
            <v>na</v>
          </cell>
          <cell r="CI55" t="str">
            <v>na</v>
          </cell>
          <cell r="CJ55" t="str">
            <v>na</v>
          </cell>
          <cell r="CK55" t="str">
            <v>na</v>
          </cell>
          <cell r="CL55" t="str">
            <v>na</v>
          </cell>
          <cell r="CM55" t="str">
            <v>na</v>
          </cell>
          <cell r="CN55" t="str">
            <v>na</v>
          </cell>
          <cell r="CO55">
            <v>0.19125757978229635</v>
          </cell>
          <cell r="CP55">
            <v>0.19125757978229635</v>
          </cell>
          <cell r="CQ55">
            <v>0.21110066790321644</v>
          </cell>
          <cell r="CR55">
            <v>0.21110066790321644</v>
          </cell>
          <cell r="CS55">
            <v>0.21008787011058166</v>
          </cell>
          <cell r="CT55">
            <v>0.21008787011058166</v>
          </cell>
          <cell r="CU55">
            <v>0.21868125078906298</v>
          </cell>
          <cell r="CV55">
            <v>0.21868125078906298</v>
          </cell>
          <cell r="CW55">
            <v>0.20796895488634465</v>
          </cell>
          <cell r="CX55">
            <v>0.20796895488634465</v>
          </cell>
          <cell r="CY55">
            <v>0.21282620219008624</v>
          </cell>
          <cell r="CZ55">
            <v>0.21282620219008624</v>
          </cell>
          <cell r="DA55">
            <v>0.20049077243106095</v>
          </cell>
          <cell r="DB55">
            <v>0.20049077243106095</v>
          </cell>
          <cell r="DC55">
            <v>0.17312240476620328</v>
          </cell>
          <cell r="DD55">
            <v>0.17312240476620328</v>
          </cell>
          <cell r="DE55">
            <v>0.16003133851624182</v>
          </cell>
          <cell r="DF55">
            <v>0.16003133851624182</v>
          </cell>
          <cell r="DG55">
            <v>0.18457537447818376</v>
          </cell>
          <cell r="DH55">
            <v>0.18457537447818376</v>
          </cell>
          <cell r="DI55">
            <v>0.15710969055115609</v>
          </cell>
          <cell r="DJ55">
            <v>0.17</v>
          </cell>
          <cell r="DK55">
            <v>0.16400000000000001</v>
          </cell>
          <cell r="DL55">
            <v>0.16500000000000001</v>
          </cell>
          <cell r="DM55">
            <v>0.16400000000000001</v>
          </cell>
          <cell r="DN55">
            <v>0.16</v>
          </cell>
          <cell r="DO55">
            <v>0.14399999999999999</v>
          </cell>
          <cell r="DP55">
            <v>0.14599999999999999</v>
          </cell>
          <cell r="DQ55">
            <v>0.15686824602176375</v>
          </cell>
          <cell r="DR55">
            <v>0.1596606020966316</v>
          </cell>
          <cell r="DS55" t="str">
            <v>na</v>
          </cell>
          <cell r="DT55" t="str">
            <v>na</v>
          </cell>
          <cell r="DU55" t="str">
            <v>na</v>
          </cell>
          <cell r="DV55" t="str">
            <v>na</v>
          </cell>
          <cell r="DW55" t="str">
            <v>na</v>
          </cell>
          <cell r="DX55" t="str">
            <v>na</v>
          </cell>
          <cell r="DY55" t="str">
            <v>na</v>
          </cell>
          <cell r="DZ55" t="str">
            <v>na</v>
          </cell>
          <cell r="EA55">
            <v>0.16</v>
          </cell>
          <cell r="EB55">
            <v>0.16</v>
          </cell>
          <cell r="EC55" t="str">
            <v>na</v>
          </cell>
          <cell r="ED55" t="str">
            <v>na</v>
          </cell>
          <cell r="EE55" t="str">
            <v>na</v>
          </cell>
          <cell r="EF55" t="str">
            <v>na</v>
          </cell>
          <cell r="EG55" t="str">
            <v>na</v>
          </cell>
          <cell r="EH55" t="str">
            <v>na</v>
          </cell>
          <cell r="EI55" t="str">
            <v>na</v>
          </cell>
          <cell r="EJ55" t="str">
            <v>na</v>
          </cell>
          <cell r="EK55" t="str">
            <v>na</v>
          </cell>
          <cell r="EL55" t="str">
            <v>na</v>
          </cell>
          <cell r="EM55" t="str">
            <v>na</v>
          </cell>
          <cell r="EN55" t="str">
            <v>na</v>
          </cell>
          <cell r="EO55" t="str">
            <v>na</v>
          </cell>
          <cell r="EP55" t="str">
            <v>na</v>
          </cell>
          <cell r="EQ55" t="str">
            <v>na</v>
          </cell>
          <cell r="ER55" t="str">
            <v>na</v>
          </cell>
          <cell r="ES55" t="str">
            <v>na</v>
          </cell>
          <cell r="ET55" t="str">
            <v>na</v>
          </cell>
          <cell r="EU55" t="str">
            <v>na</v>
          </cell>
          <cell r="EV55" t="str">
            <v>na</v>
          </cell>
          <cell r="EW55" t="str">
            <v>na</v>
          </cell>
          <cell r="EX55" t="str">
            <v>na</v>
          </cell>
          <cell r="EY55" t="str">
            <v>na</v>
          </cell>
          <cell r="EZ55" t="str">
            <v>na</v>
          </cell>
          <cell r="FA55" t="str">
            <v>na</v>
          </cell>
          <cell r="FB55" t="str">
            <v>na</v>
          </cell>
          <cell r="FC55" t="str">
            <v>na</v>
          </cell>
          <cell r="FD55" t="str">
            <v>na</v>
          </cell>
          <cell r="FE55" t="str">
            <v>na</v>
          </cell>
          <cell r="FF55" t="str">
            <v>na</v>
          </cell>
          <cell r="FG55" t="str">
            <v>na</v>
          </cell>
          <cell r="FH55" t="str">
            <v>na</v>
          </cell>
          <cell r="FI55" t="str">
            <v>na</v>
          </cell>
          <cell r="FJ55" t="str">
            <v>na</v>
          </cell>
          <cell r="FK55" t="str">
            <v>na</v>
          </cell>
          <cell r="FL55" t="str">
            <v>na</v>
          </cell>
          <cell r="FM55" t="str">
            <v>na</v>
          </cell>
          <cell r="FN55" t="str">
            <v>na</v>
          </cell>
          <cell r="FO55" t="str">
            <v>na</v>
          </cell>
          <cell r="FP55" t="str">
            <v>na</v>
          </cell>
          <cell r="FQ55" t="str">
            <v>na</v>
          </cell>
          <cell r="FR55" t="str">
            <v>na</v>
          </cell>
          <cell r="FS55" t="str">
            <v>na</v>
          </cell>
          <cell r="FT55" t="str">
            <v>na</v>
          </cell>
          <cell r="FU55" t="str">
            <v>na</v>
          </cell>
          <cell r="FV55" t="str">
            <v>na</v>
          </cell>
          <cell r="FW55" t="str">
            <v>na</v>
          </cell>
          <cell r="FX55" t="str">
            <v>na</v>
          </cell>
          <cell r="FY55" t="str">
            <v>na</v>
          </cell>
          <cell r="FZ55" t="str">
            <v>na</v>
          </cell>
          <cell r="GA55" t="str">
            <v>na</v>
          </cell>
          <cell r="GB55" t="str">
            <v>na</v>
          </cell>
          <cell r="GC55" t="str">
            <v>na</v>
          </cell>
          <cell r="GD55" t="str">
            <v>na</v>
          </cell>
          <cell r="GE55" t="str">
            <v>na</v>
          </cell>
          <cell r="GF55" t="str">
            <v>na</v>
          </cell>
          <cell r="GG55" t="str">
            <v>na</v>
          </cell>
          <cell r="GH55" t="str">
            <v>na</v>
          </cell>
          <cell r="GI55" t="str">
            <v>na</v>
          </cell>
          <cell r="GJ55" t="str">
            <v>na</v>
          </cell>
          <cell r="GK55" t="str">
            <v>na</v>
          </cell>
          <cell r="GL55" t="str">
            <v>na</v>
          </cell>
          <cell r="GM55" t="str">
            <v>na</v>
          </cell>
          <cell r="GN55" t="str">
            <v>na</v>
          </cell>
          <cell r="GO55" t="str">
            <v>na</v>
          </cell>
          <cell r="GP55" t="str">
            <v>na</v>
          </cell>
          <cell r="GQ55" t="str">
            <v>na</v>
          </cell>
          <cell r="GR55" t="str">
            <v>na</v>
          </cell>
          <cell r="GS55" t="str">
            <v>na</v>
          </cell>
          <cell r="GT55" t="str">
            <v>na</v>
          </cell>
          <cell r="GU55" t="str">
            <v>na</v>
          </cell>
          <cell r="GV55" t="str">
            <v>na</v>
          </cell>
          <cell r="GW55" t="str">
            <v>na</v>
          </cell>
          <cell r="GX55" t="str">
            <v>na</v>
          </cell>
          <cell r="GY55" t="str">
            <v>na</v>
          </cell>
          <cell r="GZ55" t="str">
            <v>na</v>
          </cell>
          <cell r="HA55" t="str">
            <v>na</v>
          </cell>
          <cell r="HB55" t="str">
            <v>na</v>
          </cell>
          <cell r="HC55" t="str">
            <v>na</v>
          </cell>
          <cell r="HD55" t="str">
            <v>na</v>
          </cell>
        </row>
        <row r="56">
          <cell r="A56">
            <v>56</v>
          </cell>
          <cell r="B56" t="str">
            <v>General &amp; Admin Expense</v>
          </cell>
          <cell r="C56" t="str">
            <v>na</v>
          </cell>
          <cell r="D56" t="str">
            <v>na</v>
          </cell>
          <cell r="E56" t="str">
            <v>na</v>
          </cell>
          <cell r="F56" t="str">
            <v>na</v>
          </cell>
          <cell r="G56" t="str">
            <v>na</v>
          </cell>
          <cell r="H56" t="str">
            <v>na</v>
          </cell>
          <cell r="I56" t="str">
            <v>na</v>
          </cell>
          <cell r="J56" t="str">
            <v>na</v>
          </cell>
          <cell r="K56" t="str">
            <v>na</v>
          </cell>
          <cell r="L56" t="str">
            <v>na</v>
          </cell>
          <cell r="M56" t="str">
            <v>na</v>
          </cell>
          <cell r="N56" t="str">
            <v>na</v>
          </cell>
          <cell r="O56" t="str">
            <v>na</v>
          </cell>
          <cell r="P56" t="str">
            <v>na</v>
          </cell>
          <cell r="Q56" t="str">
            <v>na</v>
          </cell>
          <cell r="R56" t="str">
            <v>na</v>
          </cell>
          <cell r="S56" t="str">
            <v>na</v>
          </cell>
          <cell r="T56" t="str">
            <v>na</v>
          </cell>
          <cell r="U56" t="str">
            <v>na</v>
          </cell>
          <cell r="V56" t="str">
            <v>na</v>
          </cell>
          <cell r="W56" t="str">
            <v>na</v>
          </cell>
          <cell r="X56" t="str">
            <v>na</v>
          </cell>
          <cell r="Y56" t="str">
            <v>na</v>
          </cell>
          <cell r="Z56" t="str">
            <v>na</v>
          </cell>
          <cell r="AA56" t="str">
            <v>na</v>
          </cell>
          <cell r="AB56" t="str">
            <v>na</v>
          </cell>
          <cell r="AC56" t="str">
            <v>na</v>
          </cell>
          <cell r="AD56" t="str">
            <v>na</v>
          </cell>
          <cell r="AE56" t="str">
            <v>na</v>
          </cell>
          <cell r="AF56" t="str">
            <v>na</v>
          </cell>
          <cell r="AG56" t="str">
            <v>na</v>
          </cell>
          <cell r="AH56" t="str">
            <v>na</v>
          </cell>
          <cell r="AI56" t="str">
            <v>na</v>
          </cell>
          <cell r="AJ56" t="str">
            <v>na</v>
          </cell>
          <cell r="AK56" t="str">
            <v>na</v>
          </cell>
          <cell r="AL56" t="str">
            <v>na</v>
          </cell>
          <cell r="AM56" t="str">
            <v>na</v>
          </cell>
          <cell r="AN56" t="str">
            <v>na</v>
          </cell>
          <cell r="AO56" t="str">
            <v>na</v>
          </cell>
          <cell r="AP56" t="str">
            <v>na</v>
          </cell>
          <cell r="AQ56" t="str">
            <v>na</v>
          </cell>
          <cell r="AR56" t="str">
            <v>na</v>
          </cell>
          <cell r="AS56" t="str">
            <v>na</v>
          </cell>
          <cell r="AT56" t="str">
            <v>na</v>
          </cell>
          <cell r="AU56" t="str">
            <v>na</v>
          </cell>
          <cell r="AV56" t="str">
            <v>na</v>
          </cell>
          <cell r="AW56" t="str">
            <v>na</v>
          </cell>
          <cell r="AX56" t="str">
            <v>na</v>
          </cell>
          <cell r="AY56" t="str">
            <v>na</v>
          </cell>
          <cell r="AZ56" t="str">
            <v>na</v>
          </cell>
          <cell r="BA56" t="str">
            <v>na</v>
          </cell>
          <cell r="BB56" t="str">
            <v>na</v>
          </cell>
          <cell r="BC56" t="str">
            <v>na</v>
          </cell>
          <cell r="BD56" t="str">
            <v>na</v>
          </cell>
          <cell r="BE56" t="str">
            <v>na</v>
          </cell>
          <cell r="BF56" t="str">
            <v>na</v>
          </cell>
          <cell r="BG56" t="str">
            <v>na</v>
          </cell>
          <cell r="BH56" t="str">
            <v>na</v>
          </cell>
          <cell r="BI56" t="str">
            <v>na</v>
          </cell>
          <cell r="BJ56" t="str">
            <v>na</v>
          </cell>
          <cell r="BK56" t="str">
            <v>na</v>
          </cell>
          <cell r="BL56" t="str">
            <v>na</v>
          </cell>
          <cell r="BM56" t="str">
            <v>na</v>
          </cell>
          <cell r="BN56" t="str">
            <v>na</v>
          </cell>
          <cell r="BO56" t="str">
            <v>na</v>
          </cell>
          <cell r="BP56" t="str">
            <v>na</v>
          </cell>
          <cell r="BQ56" t="str">
            <v>na</v>
          </cell>
          <cell r="BR56" t="str">
            <v>na</v>
          </cell>
          <cell r="BS56" t="str">
            <v>na</v>
          </cell>
          <cell r="BT56" t="str">
            <v>na</v>
          </cell>
          <cell r="BU56" t="str">
            <v>na</v>
          </cell>
          <cell r="BV56" t="str">
            <v>na</v>
          </cell>
          <cell r="BW56" t="str">
            <v>na</v>
          </cell>
          <cell r="BX56" t="str">
            <v>na</v>
          </cell>
          <cell r="BY56" t="str">
            <v>na</v>
          </cell>
          <cell r="BZ56" t="str">
            <v>na</v>
          </cell>
          <cell r="CA56" t="str">
            <v>na</v>
          </cell>
          <cell r="CB56" t="str">
            <v>na</v>
          </cell>
          <cell r="CC56" t="str">
            <v>na</v>
          </cell>
          <cell r="CD56" t="str">
            <v>na</v>
          </cell>
          <cell r="CE56" t="str">
            <v>na</v>
          </cell>
          <cell r="CF56" t="str">
            <v>na</v>
          </cell>
          <cell r="CG56" t="str">
            <v>na</v>
          </cell>
          <cell r="CH56" t="str">
            <v>na</v>
          </cell>
          <cell r="CI56" t="str">
            <v>na</v>
          </cell>
          <cell r="CJ56" t="str">
            <v>na</v>
          </cell>
          <cell r="CK56" t="str">
            <v>na</v>
          </cell>
          <cell r="CL56" t="str">
            <v>na</v>
          </cell>
          <cell r="CM56" t="str">
            <v>na</v>
          </cell>
          <cell r="CN56" t="str">
            <v>na</v>
          </cell>
          <cell r="CO56">
            <v>6.3714443216255495E-2</v>
          </cell>
          <cell r="CP56">
            <v>6.3714443216255495E-2</v>
          </cell>
          <cell r="CQ56">
            <v>6.5850432931038788E-2</v>
          </cell>
          <cell r="CR56">
            <v>6.5850432931038788E-2</v>
          </cell>
          <cell r="CS56">
            <v>7.8479191167334622E-2</v>
          </cell>
          <cell r="CT56">
            <v>7.8479191167334622E-2</v>
          </cell>
          <cell r="CU56">
            <v>6.4922087585319532E-2</v>
          </cell>
          <cell r="CV56">
            <v>6.4922087585319532E-2</v>
          </cell>
          <cell r="CW56">
            <v>6.8143492687241181E-2</v>
          </cell>
          <cell r="CX56">
            <v>6.8143492687241181E-2</v>
          </cell>
          <cell r="CY56">
            <v>6.8281040650579744E-2</v>
          </cell>
          <cell r="CZ56">
            <v>6.8281040650579744E-2</v>
          </cell>
          <cell r="DA56">
            <v>5.6650656663985104E-2</v>
          </cell>
          <cell r="DB56">
            <v>5.6650656663985104E-2</v>
          </cell>
          <cell r="DC56">
            <v>6.5767737858819286E-2</v>
          </cell>
          <cell r="DD56">
            <v>6.5767737858819286E-2</v>
          </cell>
          <cell r="DE56">
            <v>5.9310150866831404E-2</v>
          </cell>
          <cell r="DF56">
            <v>5.9310150866831404E-2</v>
          </cell>
          <cell r="DG56">
            <v>6.2253992696732416E-2</v>
          </cell>
          <cell r="DH56">
            <v>6.2253992696732416E-2</v>
          </cell>
          <cell r="DI56">
            <v>6.7342095219921766E-2</v>
          </cell>
          <cell r="DJ56">
            <v>6.4000000000000001E-2</v>
          </cell>
          <cell r="DK56">
            <v>6.2E-2</v>
          </cell>
          <cell r="DL56">
            <v>6.2E-2</v>
          </cell>
          <cell r="DM56">
            <v>6.2E-2</v>
          </cell>
          <cell r="DN56">
            <v>0.06</v>
          </cell>
          <cell r="DO56">
            <v>5.5E-2</v>
          </cell>
          <cell r="DP56">
            <v>5.7000000000000002E-2</v>
          </cell>
          <cell r="DQ56">
            <v>6.1364702721180976E-2</v>
          </cell>
          <cell r="DR56">
            <v>6.0583335659854076E-2</v>
          </cell>
          <cell r="DS56" t="str">
            <v>na</v>
          </cell>
          <cell r="DT56" t="str">
            <v>na</v>
          </cell>
          <cell r="DU56" t="str">
            <v>na</v>
          </cell>
          <cell r="DV56" t="str">
            <v>na</v>
          </cell>
          <cell r="DW56" t="str">
            <v>na</v>
          </cell>
          <cell r="DX56" t="str">
            <v>na</v>
          </cell>
          <cell r="DY56" t="str">
            <v>na</v>
          </cell>
          <cell r="DZ56" t="str">
            <v>na</v>
          </cell>
          <cell r="EA56">
            <v>0.06</v>
          </cell>
          <cell r="EB56">
            <v>0.06</v>
          </cell>
          <cell r="EC56" t="str">
            <v>na</v>
          </cell>
          <cell r="ED56" t="str">
            <v>na</v>
          </cell>
          <cell r="EE56" t="str">
            <v>na</v>
          </cell>
          <cell r="EF56" t="str">
            <v>na</v>
          </cell>
          <cell r="EG56" t="str">
            <v>na</v>
          </cell>
          <cell r="EH56" t="str">
            <v>na</v>
          </cell>
          <cell r="EI56" t="str">
            <v>na</v>
          </cell>
          <cell r="EJ56" t="str">
            <v>na</v>
          </cell>
          <cell r="EK56" t="str">
            <v>na</v>
          </cell>
          <cell r="EL56" t="str">
            <v>na</v>
          </cell>
          <cell r="EM56" t="str">
            <v>na</v>
          </cell>
          <cell r="EN56" t="str">
            <v>na</v>
          </cell>
          <cell r="EO56" t="str">
            <v>na</v>
          </cell>
          <cell r="EP56" t="str">
            <v>na</v>
          </cell>
          <cell r="EQ56" t="str">
            <v>na</v>
          </cell>
          <cell r="ER56" t="str">
            <v>na</v>
          </cell>
          <cell r="ES56" t="str">
            <v>na</v>
          </cell>
          <cell r="ET56" t="str">
            <v>na</v>
          </cell>
          <cell r="EU56" t="str">
            <v>na</v>
          </cell>
          <cell r="EV56" t="str">
            <v>na</v>
          </cell>
          <cell r="EW56" t="str">
            <v>na</v>
          </cell>
          <cell r="EX56" t="str">
            <v>na</v>
          </cell>
          <cell r="EY56" t="str">
            <v>na</v>
          </cell>
          <cell r="EZ56" t="str">
            <v>na</v>
          </cell>
          <cell r="FA56" t="str">
            <v>na</v>
          </cell>
          <cell r="FB56" t="str">
            <v>na</v>
          </cell>
          <cell r="FC56" t="str">
            <v>na</v>
          </cell>
          <cell r="FD56" t="str">
            <v>na</v>
          </cell>
          <cell r="FE56" t="str">
            <v>na</v>
          </cell>
          <cell r="FF56" t="str">
            <v>na</v>
          </cell>
          <cell r="FG56" t="str">
            <v>na</v>
          </cell>
          <cell r="FH56" t="str">
            <v>na</v>
          </cell>
          <cell r="FI56" t="str">
            <v>na</v>
          </cell>
          <cell r="FJ56" t="str">
            <v>na</v>
          </cell>
          <cell r="FK56" t="str">
            <v>na</v>
          </cell>
          <cell r="FL56" t="str">
            <v>na</v>
          </cell>
          <cell r="FM56" t="str">
            <v>na</v>
          </cell>
          <cell r="FN56" t="str">
            <v>na</v>
          </cell>
          <cell r="FO56" t="str">
            <v>na</v>
          </cell>
          <cell r="FP56" t="str">
            <v>na</v>
          </cell>
          <cell r="FQ56" t="str">
            <v>na</v>
          </cell>
          <cell r="FR56" t="str">
            <v>na</v>
          </cell>
          <cell r="FS56" t="str">
            <v>na</v>
          </cell>
          <cell r="FT56" t="str">
            <v>na</v>
          </cell>
          <cell r="FU56" t="str">
            <v>na</v>
          </cell>
          <cell r="FV56" t="str">
            <v>na</v>
          </cell>
          <cell r="FW56" t="str">
            <v>na</v>
          </cell>
          <cell r="FX56" t="str">
            <v>na</v>
          </cell>
          <cell r="FY56" t="str">
            <v>na</v>
          </cell>
          <cell r="FZ56" t="str">
            <v>na</v>
          </cell>
          <cell r="GA56" t="str">
            <v>na</v>
          </cell>
          <cell r="GB56" t="str">
            <v>na</v>
          </cell>
          <cell r="GC56" t="str">
            <v>na</v>
          </cell>
          <cell r="GD56" t="str">
            <v>na</v>
          </cell>
          <cell r="GE56" t="str">
            <v>na</v>
          </cell>
          <cell r="GF56" t="str">
            <v>na</v>
          </cell>
          <cell r="GG56" t="str">
            <v>na</v>
          </cell>
          <cell r="GH56" t="str">
            <v>na</v>
          </cell>
          <cell r="GI56" t="str">
            <v>na</v>
          </cell>
          <cell r="GJ56" t="str">
            <v>na</v>
          </cell>
          <cell r="GK56" t="str">
            <v>na</v>
          </cell>
          <cell r="GL56" t="str">
            <v>na</v>
          </cell>
          <cell r="GM56" t="str">
            <v>na</v>
          </cell>
          <cell r="GN56" t="str">
            <v>na</v>
          </cell>
          <cell r="GO56" t="str">
            <v>na</v>
          </cell>
          <cell r="GP56" t="str">
            <v>na</v>
          </cell>
          <cell r="GQ56" t="str">
            <v>na</v>
          </cell>
          <cell r="GR56" t="str">
            <v>na</v>
          </cell>
          <cell r="GS56" t="str">
            <v>na</v>
          </cell>
          <cell r="GT56" t="str">
            <v>na</v>
          </cell>
          <cell r="GU56" t="str">
            <v>na</v>
          </cell>
          <cell r="GV56" t="str">
            <v>na</v>
          </cell>
          <cell r="GW56" t="str">
            <v>na</v>
          </cell>
          <cell r="GX56" t="str">
            <v>na</v>
          </cell>
          <cell r="GY56" t="str">
            <v>na</v>
          </cell>
          <cell r="GZ56" t="str">
            <v>na</v>
          </cell>
          <cell r="HA56" t="str">
            <v>na</v>
          </cell>
          <cell r="HB56" t="str">
            <v>na</v>
          </cell>
          <cell r="HC56" t="str">
            <v>na</v>
          </cell>
          <cell r="HD56" t="str">
            <v>na</v>
          </cell>
        </row>
        <row r="57">
          <cell r="A57">
            <v>57</v>
          </cell>
          <cell r="B57" t="str">
            <v>Other Charges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  <cell r="J57" t="str">
            <v>na</v>
          </cell>
          <cell r="K57" t="str">
            <v>na</v>
          </cell>
          <cell r="L57" t="str">
            <v>na</v>
          </cell>
          <cell r="M57" t="str">
            <v>na</v>
          </cell>
          <cell r="N57" t="str">
            <v>na</v>
          </cell>
          <cell r="O57" t="str">
            <v>na</v>
          </cell>
          <cell r="P57" t="str">
            <v>na</v>
          </cell>
          <cell r="Q57" t="str">
            <v>na</v>
          </cell>
          <cell r="R57" t="str">
            <v>na</v>
          </cell>
          <cell r="S57" t="str">
            <v>na</v>
          </cell>
          <cell r="T57" t="str">
            <v>na</v>
          </cell>
          <cell r="U57" t="str">
            <v>na</v>
          </cell>
          <cell r="V57" t="str">
            <v>na</v>
          </cell>
          <cell r="W57" t="str">
            <v>na</v>
          </cell>
          <cell r="X57" t="str">
            <v>na</v>
          </cell>
          <cell r="Y57" t="str">
            <v>na</v>
          </cell>
          <cell r="Z57" t="str">
            <v>na</v>
          </cell>
          <cell r="AA57" t="str">
            <v>na</v>
          </cell>
          <cell r="AB57" t="str">
            <v>na</v>
          </cell>
          <cell r="AC57" t="str">
            <v>na</v>
          </cell>
          <cell r="AD57" t="str">
            <v>na</v>
          </cell>
          <cell r="AE57" t="str">
            <v>na</v>
          </cell>
          <cell r="AF57" t="str">
            <v>na</v>
          </cell>
          <cell r="AG57" t="str">
            <v>na</v>
          </cell>
          <cell r="AH57" t="str">
            <v>na</v>
          </cell>
          <cell r="AI57" t="str">
            <v>na</v>
          </cell>
          <cell r="AJ57" t="str">
            <v>na</v>
          </cell>
          <cell r="AK57" t="str">
            <v>na</v>
          </cell>
          <cell r="AL57" t="str">
            <v>na</v>
          </cell>
          <cell r="AM57" t="str">
            <v>na</v>
          </cell>
          <cell r="AN57" t="str">
            <v>na</v>
          </cell>
          <cell r="AO57" t="str">
            <v>na</v>
          </cell>
          <cell r="AP57" t="str">
            <v>na</v>
          </cell>
          <cell r="AQ57" t="str">
            <v>na</v>
          </cell>
          <cell r="AR57" t="str">
            <v>na</v>
          </cell>
          <cell r="AS57" t="str">
            <v>na</v>
          </cell>
          <cell r="AT57" t="str">
            <v>na</v>
          </cell>
          <cell r="AU57" t="str">
            <v>na</v>
          </cell>
          <cell r="AV57" t="str">
            <v>na</v>
          </cell>
          <cell r="AW57" t="str">
            <v>na</v>
          </cell>
          <cell r="AX57" t="str">
            <v>na</v>
          </cell>
          <cell r="AY57" t="str">
            <v>na</v>
          </cell>
          <cell r="AZ57" t="str">
            <v>na</v>
          </cell>
          <cell r="BA57" t="str">
            <v>na</v>
          </cell>
          <cell r="BB57" t="str">
            <v>na</v>
          </cell>
          <cell r="BC57" t="str">
            <v>na</v>
          </cell>
          <cell r="BD57" t="str">
            <v>na</v>
          </cell>
          <cell r="BE57" t="str">
            <v>na</v>
          </cell>
          <cell r="BF57" t="str">
            <v>na</v>
          </cell>
          <cell r="BG57" t="str">
            <v>na</v>
          </cell>
          <cell r="BH57" t="str">
            <v>na</v>
          </cell>
          <cell r="BI57" t="str">
            <v>na</v>
          </cell>
          <cell r="BJ57" t="str">
            <v>na</v>
          </cell>
          <cell r="BK57" t="str">
            <v>na</v>
          </cell>
          <cell r="BL57" t="str">
            <v>na</v>
          </cell>
          <cell r="BM57" t="str">
            <v>na</v>
          </cell>
          <cell r="BN57" t="str">
            <v>na</v>
          </cell>
          <cell r="BO57" t="str">
            <v>na</v>
          </cell>
          <cell r="BP57" t="str">
            <v>na</v>
          </cell>
          <cell r="BQ57" t="str">
            <v>na</v>
          </cell>
          <cell r="BR57" t="str">
            <v>na</v>
          </cell>
          <cell r="BS57" t="str">
            <v>na</v>
          </cell>
          <cell r="BT57" t="str">
            <v>na</v>
          </cell>
          <cell r="BU57" t="str">
            <v>na</v>
          </cell>
          <cell r="BV57" t="str">
            <v>na</v>
          </cell>
          <cell r="BW57" t="str">
            <v>na</v>
          </cell>
          <cell r="BX57" t="str">
            <v>na</v>
          </cell>
          <cell r="BY57" t="str">
            <v>na</v>
          </cell>
          <cell r="BZ57" t="str">
            <v>na</v>
          </cell>
          <cell r="CA57" t="str">
            <v>na</v>
          </cell>
          <cell r="CB57" t="str">
            <v>na</v>
          </cell>
          <cell r="CC57" t="str">
            <v>na</v>
          </cell>
          <cell r="CD57" t="str">
            <v>na</v>
          </cell>
          <cell r="CE57" t="str">
            <v>na</v>
          </cell>
          <cell r="CF57" t="str">
            <v>na</v>
          </cell>
          <cell r="CG57" t="str">
            <v>na</v>
          </cell>
          <cell r="CH57" t="str">
            <v>na</v>
          </cell>
          <cell r="CI57" t="str">
            <v>na</v>
          </cell>
          <cell r="CJ57" t="str">
            <v>na</v>
          </cell>
          <cell r="CK57" t="str">
            <v>na</v>
          </cell>
          <cell r="CL57" t="str">
            <v>na</v>
          </cell>
          <cell r="CM57" t="str">
            <v>na</v>
          </cell>
          <cell r="CN57" t="str">
            <v>na</v>
          </cell>
          <cell r="CO57">
            <v>0.51630777843471598</v>
          </cell>
          <cell r="CP57">
            <v>0.51630777843471598</v>
          </cell>
          <cell r="CQ57">
            <v>8.5643546513401048E-3</v>
          </cell>
          <cell r="CR57">
            <v>8.5643546513401048E-3</v>
          </cell>
          <cell r="CS57">
            <v>3.7159145744179796E-3</v>
          </cell>
          <cell r="CT57">
            <v>3.7159145744179796E-3</v>
          </cell>
          <cell r="CU57">
            <v>3.4973957563857024E-2</v>
          </cell>
          <cell r="CV57">
            <v>3.4973957563857024E-2</v>
          </cell>
          <cell r="CW57">
            <v>0.13865553274473005</v>
          </cell>
          <cell r="CX57">
            <v>0.13865553274473005</v>
          </cell>
          <cell r="CY57">
            <v>-1.3584821226416348E-2</v>
          </cell>
          <cell r="CZ57">
            <v>-1.3584821226416348E-2</v>
          </cell>
          <cell r="DA57">
            <v>0</v>
          </cell>
          <cell r="DB57">
            <v>0</v>
          </cell>
          <cell r="DC57">
            <v>-0.19001624842029247</v>
          </cell>
          <cell r="DD57">
            <v>-0.19001624842029247</v>
          </cell>
          <cell r="DE57">
            <v>-7.1054058940517089E-3</v>
          </cell>
          <cell r="DF57">
            <v>-7.1054058940517089E-3</v>
          </cell>
          <cell r="DG57">
            <v>-5.3462659870554444E-2</v>
          </cell>
          <cell r="DH57">
            <v>-5.3462659870554444E-2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 t="str">
            <v>na</v>
          </cell>
          <cell r="DT57" t="str">
            <v>na</v>
          </cell>
          <cell r="DU57" t="str">
            <v>na</v>
          </cell>
          <cell r="DV57" t="str">
            <v>na</v>
          </cell>
          <cell r="DW57" t="str">
            <v>na</v>
          </cell>
          <cell r="DX57" t="str">
            <v>na</v>
          </cell>
          <cell r="DY57" t="str">
            <v>na</v>
          </cell>
          <cell r="DZ57" t="str">
            <v>na</v>
          </cell>
          <cell r="EA57">
            <v>0</v>
          </cell>
          <cell r="EB57">
            <v>0</v>
          </cell>
          <cell r="EC57" t="str">
            <v>na</v>
          </cell>
          <cell r="ED57" t="str">
            <v>na</v>
          </cell>
          <cell r="EE57" t="str">
            <v>na</v>
          </cell>
          <cell r="EF57" t="str">
            <v>na</v>
          </cell>
          <cell r="EG57" t="str">
            <v>na</v>
          </cell>
          <cell r="EH57" t="str">
            <v>na</v>
          </cell>
          <cell r="EI57" t="str">
            <v>na</v>
          </cell>
          <cell r="EJ57" t="str">
            <v>na</v>
          </cell>
          <cell r="EK57" t="str">
            <v>na</v>
          </cell>
          <cell r="EL57" t="str">
            <v>na</v>
          </cell>
          <cell r="EM57" t="str">
            <v>na</v>
          </cell>
          <cell r="EN57" t="str">
            <v>na</v>
          </cell>
          <cell r="EO57" t="str">
            <v>na</v>
          </cell>
          <cell r="EP57" t="str">
            <v>na</v>
          </cell>
          <cell r="EQ57" t="str">
            <v>na</v>
          </cell>
          <cell r="ER57" t="str">
            <v>na</v>
          </cell>
          <cell r="ES57" t="str">
            <v>na</v>
          </cell>
          <cell r="ET57" t="str">
            <v>na</v>
          </cell>
          <cell r="EU57" t="str">
            <v>na</v>
          </cell>
          <cell r="EV57" t="str">
            <v>na</v>
          </cell>
          <cell r="EW57" t="str">
            <v>na</v>
          </cell>
          <cell r="EX57" t="str">
            <v>na</v>
          </cell>
          <cell r="EY57" t="str">
            <v>na</v>
          </cell>
          <cell r="EZ57" t="str">
            <v>na</v>
          </cell>
          <cell r="FA57" t="str">
            <v>na</v>
          </cell>
          <cell r="FB57" t="str">
            <v>na</v>
          </cell>
          <cell r="FC57" t="str">
            <v>na</v>
          </cell>
          <cell r="FD57" t="str">
            <v>na</v>
          </cell>
          <cell r="FE57" t="str">
            <v>na</v>
          </cell>
          <cell r="FF57" t="str">
            <v>na</v>
          </cell>
          <cell r="FG57" t="str">
            <v>na</v>
          </cell>
          <cell r="FH57" t="str">
            <v>na</v>
          </cell>
          <cell r="FI57" t="str">
            <v>na</v>
          </cell>
          <cell r="FJ57" t="str">
            <v>na</v>
          </cell>
          <cell r="FK57" t="str">
            <v>na</v>
          </cell>
          <cell r="FL57" t="str">
            <v>na</v>
          </cell>
          <cell r="FM57" t="str">
            <v>na</v>
          </cell>
          <cell r="FN57" t="str">
            <v>na</v>
          </cell>
          <cell r="FO57" t="str">
            <v>na</v>
          </cell>
          <cell r="FP57" t="str">
            <v>na</v>
          </cell>
          <cell r="FQ57" t="str">
            <v>na</v>
          </cell>
          <cell r="FR57" t="str">
            <v>na</v>
          </cell>
          <cell r="FS57" t="str">
            <v>na</v>
          </cell>
          <cell r="FT57" t="str">
            <v>na</v>
          </cell>
          <cell r="FU57" t="str">
            <v>na</v>
          </cell>
          <cell r="FV57" t="str">
            <v>na</v>
          </cell>
          <cell r="FW57" t="str">
            <v>na</v>
          </cell>
          <cell r="FX57" t="str">
            <v>na</v>
          </cell>
          <cell r="FY57" t="str">
            <v>na</v>
          </cell>
          <cell r="FZ57" t="str">
            <v>na</v>
          </cell>
          <cell r="GA57" t="str">
            <v>na</v>
          </cell>
          <cell r="GB57" t="str">
            <v>na</v>
          </cell>
          <cell r="GC57" t="str">
            <v>na</v>
          </cell>
          <cell r="GD57" t="str">
            <v>na</v>
          </cell>
          <cell r="GE57" t="str">
            <v>na</v>
          </cell>
          <cell r="GF57" t="str">
            <v>na</v>
          </cell>
          <cell r="GG57" t="str">
            <v>na</v>
          </cell>
          <cell r="GH57" t="str">
            <v>na</v>
          </cell>
          <cell r="GI57" t="str">
            <v>na</v>
          </cell>
          <cell r="GJ57" t="str">
            <v>na</v>
          </cell>
          <cell r="GK57" t="str">
            <v>na</v>
          </cell>
          <cell r="GL57" t="str">
            <v>na</v>
          </cell>
          <cell r="GM57" t="str">
            <v>na</v>
          </cell>
          <cell r="GN57" t="str">
            <v>na</v>
          </cell>
          <cell r="GO57" t="str">
            <v>na</v>
          </cell>
          <cell r="GP57" t="str">
            <v>na</v>
          </cell>
          <cell r="GQ57" t="str">
            <v>na</v>
          </cell>
          <cell r="GR57" t="str">
            <v>na</v>
          </cell>
          <cell r="GS57" t="str">
            <v>na</v>
          </cell>
          <cell r="GT57" t="str">
            <v>na</v>
          </cell>
          <cell r="GU57" t="str">
            <v>na</v>
          </cell>
          <cell r="GV57" t="str">
            <v>na</v>
          </cell>
          <cell r="GW57" t="str">
            <v>na</v>
          </cell>
          <cell r="GX57" t="str">
            <v>na</v>
          </cell>
          <cell r="GY57" t="str">
            <v>na</v>
          </cell>
          <cell r="GZ57" t="str">
            <v>na</v>
          </cell>
          <cell r="HA57" t="str">
            <v>na</v>
          </cell>
          <cell r="HB57" t="str">
            <v>na</v>
          </cell>
          <cell r="HC57" t="str">
            <v>na</v>
          </cell>
          <cell r="HD57" t="str">
            <v>na</v>
          </cell>
        </row>
        <row r="58">
          <cell r="A58">
            <v>58</v>
          </cell>
          <cell r="B58" t="str">
            <v>Reported Total Operating Expenses</v>
          </cell>
          <cell r="C58" t="str">
            <v>na</v>
          </cell>
          <cell r="D58" t="str">
            <v>na</v>
          </cell>
          <cell r="E58" t="str">
            <v>na</v>
          </cell>
          <cell r="F58" t="str">
            <v>na</v>
          </cell>
          <cell r="G58" t="str">
            <v>na</v>
          </cell>
          <cell r="H58" t="str">
            <v>na</v>
          </cell>
          <cell r="I58" t="str">
            <v>na</v>
          </cell>
          <cell r="J58" t="str">
            <v>na</v>
          </cell>
          <cell r="K58" t="str">
            <v>na</v>
          </cell>
          <cell r="L58" t="str">
            <v>na</v>
          </cell>
          <cell r="M58" t="str">
            <v>na</v>
          </cell>
          <cell r="N58" t="str">
            <v>na</v>
          </cell>
          <cell r="O58" t="str">
            <v>na</v>
          </cell>
          <cell r="P58" t="str">
            <v>na</v>
          </cell>
          <cell r="Q58" t="str">
            <v>na</v>
          </cell>
          <cell r="R58" t="str">
            <v>na</v>
          </cell>
          <cell r="S58" t="str">
            <v>na</v>
          </cell>
          <cell r="T58" t="str">
            <v>na</v>
          </cell>
          <cell r="U58" t="str">
            <v>na</v>
          </cell>
          <cell r="V58" t="str">
            <v>na</v>
          </cell>
          <cell r="W58" t="str">
            <v>na</v>
          </cell>
          <cell r="X58" t="str">
            <v>na</v>
          </cell>
          <cell r="Y58" t="str">
            <v>na</v>
          </cell>
          <cell r="Z58" t="str">
            <v>na</v>
          </cell>
          <cell r="AA58" t="str">
            <v>na</v>
          </cell>
          <cell r="AB58" t="str">
            <v>na</v>
          </cell>
          <cell r="AC58" t="str">
            <v>na</v>
          </cell>
          <cell r="AD58" t="str">
            <v>na</v>
          </cell>
          <cell r="AE58" t="str">
            <v>na</v>
          </cell>
          <cell r="AF58" t="str">
            <v>na</v>
          </cell>
          <cell r="AG58" t="str">
            <v>na</v>
          </cell>
          <cell r="AH58" t="str">
            <v>na</v>
          </cell>
          <cell r="AI58" t="str">
            <v>na</v>
          </cell>
          <cell r="AJ58" t="str">
            <v>na</v>
          </cell>
          <cell r="AK58" t="str">
            <v>na</v>
          </cell>
          <cell r="AL58" t="str">
            <v>na</v>
          </cell>
          <cell r="AM58" t="str">
            <v>na</v>
          </cell>
          <cell r="AN58" t="str">
            <v>na</v>
          </cell>
          <cell r="AO58" t="str">
            <v>na</v>
          </cell>
          <cell r="AP58" t="str">
            <v>na</v>
          </cell>
          <cell r="AQ58" t="str">
            <v>na</v>
          </cell>
          <cell r="AR58" t="str">
            <v>na</v>
          </cell>
          <cell r="AS58" t="str">
            <v>na</v>
          </cell>
          <cell r="AT58" t="str">
            <v>na</v>
          </cell>
          <cell r="AU58" t="str">
            <v>na</v>
          </cell>
          <cell r="AV58" t="str">
            <v>na</v>
          </cell>
          <cell r="AW58" t="str">
            <v>na</v>
          </cell>
          <cell r="AX58" t="str">
            <v>na</v>
          </cell>
          <cell r="AY58" t="str">
            <v>na</v>
          </cell>
          <cell r="AZ58" t="str">
            <v>na</v>
          </cell>
          <cell r="BA58" t="str">
            <v>na</v>
          </cell>
          <cell r="BB58" t="str">
            <v>na</v>
          </cell>
          <cell r="BC58" t="str">
            <v>na</v>
          </cell>
          <cell r="BD58" t="str">
            <v>na</v>
          </cell>
          <cell r="BE58" t="str">
            <v>na</v>
          </cell>
          <cell r="BF58" t="str">
            <v>na</v>
          </cell>
          <cell r="BG58" t="str">
            <v>na</v>
          </cell>
          <cell r="BH58" t="str">
            <v>na</v>
          </cell>
          <cell r="BI58" t="str">
            <v>na</v>
          </cell>
          <cell r="BJ58" t="str">
            <v>na</v>
          </cell>
          <cell r="BK58" t="str">
            <v>na</v>
          </cell>
          <cell r="BL58" t="str">
            <v>na</v>
          </cell>
          <cell r="BM58" t="str">
            <v>na</v>
          </cell>
          <cell r="BN58" t="str">
            <v>na</v>
          </cell>
          <cell r="BO58" t="str">
            <v>na</v>
          </cell>
          <cell r="BP58" t="str">
            <v>na</v>
          </cell>
          <cell r="BQ58" t="str">
            <v>na</v>
          </cell>
          <cell r="BR58" t="str">
            <v>na</v>
          </cell>
          <cell r="BS58" t="str">
            <v>na</v>
          </cell>
          <cell r="BT58" t="str">
            <v>na</v>
          </cell>
          <cell r="BU58" t="str">
            <v>na</v>
          </cell>
          <cell r="BV58" t="str">
            <v>na</v>
          </cell>
          <cell r="BW58" t="str">
            <v>na</v>
          </cell>
          <cell r="BX58" t="str">
            <v>na</v>
          </cell>
          <cell r="BY58" t="str">
            <v>na</v>
          </cell>
          <cell r="BZ58" t="str">
            <v>na</v>
          </cell>
          <cell r="CA58" t="str">
            <v>na</v>
          </cell>
          <cell r="CB58" t="str">
            <v>na</v>
          </cell>
          <cell r="CC58" t="str">
            <v>na</v>
          </cell>
          <cell r="CD58" t="str">
            <v>na</v>
          </cell>
          <cell r="CE58" t="str">
            <v>na</v>
          </cell>
          <cell r="CF58" t="str">
            <v>na</v>
          </cell>
          <cell r="CG58" t="str">
            <v>na</v>
          </cell>
          <cell r="CH58" t="str">
            <v>na</v>
          </cell>
          <cell r="CI58" t="str">
            <v>na</v>
          </cell>
          <cell r="CJ58" t="str">
            <v>na</v>
          </cell>
          <cell r="CK58" t="str">
            <v>na</v>
          </cell>
          <cell r="CL58" t="str">
            <v>na</v>
          </cell>
          <cell r="CM58" t="str">
            <v>na</v>
          </cell>
          <cell r="CN58" t="str">
            <v>na</v>
          </cell>
          <cell r="CO58">
            <v>1.0676703540897263</v>
          </cell>
          <cell r="CP58">
            <v>1.0676703540897263</v>
          </cell>
          <cell r="CQ58">
            <v>0.56428811054643857</v>
          </cell>
          <cell r="CR58">
            <v>0.56428811054643857</v>
          </cell>
          <cell r="CS58">
            <v>0.55982015666943097</v>
          </cell>
          <cell r="CT58">
            <v>0.55982015666943097</v>
          </cell>
          <cell r="CU58">
            <v>0.57286644084915272</v>
          </cell>
          <cell r="CV58">
            <v>0.57286644084915272</v>
          </cell>
          <cell r="CW58">
            <v>0.68875818145941681</v>
          </cell>
          <cell r="CX58">
            <v>0.68875818145941681</v>
          </cell>
          <cell r="CY58">
            <v>0.49801155508911371</v>
          </cell>
          <cell r="CZ58">
            <v>0.49801155508911371</v>
          </cell>
          <cell r="DA58">
            <v>0.52385077852406492</v>
          </cell>
          <cell r="DB58">
            <v>0.52385077852406492</v>
          </cell>
          <cell r="DC58">
            <v>0.31204639826683517</v>
          </cell>
          <cell r="DD58">
            <v>0.31204639826683517</v>
          </cell>
          <cell r="DE58">
            <v>0.47890676791418074</v>
          </cell>
          <cell r="DF58">
            <v>0.47890676791418074</v>
          </cell>
          <cell r="DG58">
            <v>0.45133180111754617</v>
          </cell>
          <cell r="DH58">
            <v>0.45133180111754617</v>
          </cell>
          <cell r="DI58">
            <v>0.47527072798397096</v>
          </cell>
          <cell r="DJ58">
            <v>0.504</v>
          </cell>
          <cell r="DK58">
            <v>0.4900000000000001</v>
          </cell>
          <cell r="DL58">
            <v>0.4920000000000001</v>
          </cell>
          <cell r="DM58">
            <v>0.4890000000000001</v>
          </cell>
          <cell r="DN58">
            <v>0.48</v>
          </cell>
          <cell r="DO58">
            <v>0.437</v>
          </cell>
          <cell r="DP58">
            <v>0.443</v>
          </cell>
          <cell r="DQ58">
            <v>0.47170095365108361</v>
          </cell>
          <cell r="DR58">
            <v>0.47824509026572937</v>
          </cell>
          <cell r="DS58" t="str">
            <v>na</v>
          </cell>
          <cell r="DT58" t="str">
            <v>na</v>
          </cell>
          <cell r="DU58" t="str">
            <v>na</v>
          </cell>
          <cell r="DV58" t="str">
            <v>na</v>
          </cell>
          <cell r="DW58" t="str">
            <v>na</v>
          </cell>
          <cell r="DX58" t="str">
            <v>na</v>
          </cell>
          <cell r="DY58" t="str">
            <v>na</v>
          </cell>
          <cell r="DZ58" t="str">
            <v>na</v>
          </cell>
          <cell r="EA58">
            <v>0.47799999999999998</v>
          </cell>
          <cell r="EB58">
            <v>0.47800000000000004</v>
          </cell>
          <cell r="EC58" t="str">
            <v>na</v>
          </cell>
          <cell r="ED58" t="str">
            <v>na</v>
          </cell>
          <cell r="EE58" t="str">
            <v>na</v>
          </cell>
          <cell r="EF58" t="str">
            <v>na</v>
          </cell>
          <cell r="EG58" t="str">
            <v>na</v>
          </cell>
          <cell r="EH58" t="str">
            <v>na</v>
          </cell>
          <cell r="EI58" t="str">
            <v>na</v>
          </cell>
          <cell r="EJ58" t="str">
            <v>na</v>
          </cell>
          <cell r="EK58" t="str">
            <v>na</v>
          </cell>
          <cell r="EL58" t="str">
            <v>na</v>
          </cell>
          <cell r="EM58" t="str">
            <v>na</v>
          </cell>
          <cell r="EN58" t="str">
            <v>na</v>
          </cell>
          <cell r="EO58" t="str">
            <v>na</v>
          </cell>
          <cell r="EP58" t="str">
            <v>na</v>
          </cell>
          <cell r="EQ58" t="str">
            <v>na</v>
          </cell>
          <cell r="ER58" t="str">
            <v>na</v>
          </cell>
          <cell r="ES58" t="str">
            <v>na</v>
          </cell>
          <cell r="ET58" t="str">
            <v>na</v>
          </cell>
          <cell r="EU58" t="str">
            <v>na</v>
          </cell>
          <cell r="EV58" t="str">
            <v>na</v>
          </cell>
          <cell r="EW58" t="str">
            <v>na</v>
          </cell>
          <cell r="EX58" t="str">
            <v>na</v>
          </cell>
          <cell r="EY58" t="str">
            <v>na</v>
          </cell>
          <cell r="EZ58" t="str">
            <v>na</v>
          </cell>
          <cell r="FA58" t="str">
            <v>na</v>
          </cell>
          <cell r="FB58" t="str">
            <v>na</v>
          </cell>
          <cell r="FC58" t="str">
            <v>na</v>
          </cell>
          <cell r="FD58" t="str">
            <v>na</v>
          </cell>
          <cell r="FE58" t="str">
            <v>na</v>
          </cell>
          <cell r="FF58" t="str">
            <v>na</v>
          </cell>
          <cell r="FG58" t="str">
            <v>na</v>
          </cell>
          <cell r="FH58" t="str">
            <v>na</v>
          </cell>
          <cell r="FI58" t="str">
            <v>na</v>
          </cell>
          <cell r="FJ58" t="str">
            <v>na</v>
          </cell>
          <cell r="FK58" t="str">
            <v>na</v>
          </cell>
          <cell r="FL58" t="str">
            <v>na</v>
          </cell>
          <cell r="FM58" t="str">
            <v>na</v>
          </cell>
          <cell r="FN58" t="str">
            <v>na</v>
          </cell>
          <cell r="FO58" t="str">
            <v>na</v>
          </cell>
          <cell r="FP58" t="str">
            <v>na</v>
          </cell>
          <cell r="FQ58" t="str">
            <v>na</v>
          </cell>
          <cell r="FR58" t="str">
            <v>na</v>
          </cell>
          <cell r="FS58" t="str">
            <v>na</v>
          </cell>
          <cell r="FT58" t="str">
            <v>na</v>
          </cell>
          <cell r="FU58" t="str">
            <v>na</v>
          </cell>
          <cell r="FV58" t="str">
            <v>na</v>
          </cell>
          <cell r="FW58" t="str">
            <v>na</v>
          </cell>
          <cell r="FX58" t="str">
            <v>na</v>
          </cell>
          <cell r="FY58" t="str">
            <v>na</v>
          </cell>
          <cell r="FZ58" t="str">
            <v>na</v>
          </cell>
          <cell r="GA58" t="str">
            <v>na</v>
          </cell>
          <cell r="GB58" t="str">
            <v>na</v>
          </cell>
          <cell r="GC58" t="str">
            <v>na</v>
          </cell>
          <cell r="GD58" t="str">
            <v>na</v>
          </cell>
          <cell r="GE58" t="str">
            <v>na</v>
          </cell>
          <cell r="GF58" t="str">
            <v>na</v>
          </cell>
          <cell r="GG58" t="str">
            <v>na</v>
          </cell>
          <cell r="GH58" t="str">
            <v>na</v>
          </cell>
          <cell r="GI58" t="str">
            <v>na</v>
          </cell>
          <cell r="GJ58" t="str">
            <v>na</v>
          </cell>
          <cell r="GK58" t="str">
            <v>na</v>
          </cell>
          <cell r="GL58" t="str">
            <v>na</v>
          </cell>
          <cell r="GM58" t="str">
            <v>na</v>
          </cell>
          <cell r="GN58" t="str">
            <v>na</v>
          </cell>
          <cell r="GO58" t="str">
            <v>na</v>
          </cell>
          <cell r="GP58" t="str">
            <v>na</v>
          </cell>
          <cell r="GQ58" t="str">
            <v>na</v>
          </cell>
          <cell r="GR58" t="str">
            <v>na</v>
          </cell>
          <cell r="GS58" t="str">
            <v>na</v>
          </cell>
          <cell r="GT58" t="str">
            <v>na</v>
          </cell>
          <cell r="GU58" t="str">
            <v>na</v>
          </cell>
          <cell r="GV58" t="str">
            <v>na</v>
          </cell>
          <cell r="GW58" t="str">
            <v>na</v>
          </cell>
          <cell r="GX58" t="str">
            <v>na</v>
          </cell>
          <cell r="GY58" t="str">
            <v>na</v>
          </cell>
          <cell r="GZ58" t="str">
            <v>na</v>
          </cell>
          <cell r="HA58" t="str">
            <v>na</v>
          </cell>
          <cell r="HB58" t="str">
            <v>na</v>
          </cell>
          <cell r="HC58" t="str">
            <v>na</v>
          </cell>
          <cell r="HD58" t="str">
            <v>na</v>
          </cell>
        </row>
        <row r="59">
          <cell r="A59">
            <v>59</v>
          </cell>
          <cell r="B59" t="str">
            <v>Total Operating Expenses (excl Special Items)</v>
          </cell>
          <cell r="C59" t="str">
            <v>na</v>
          </cell>
          <cell r="D59" t="str">
            <v>na</v>
          </cell>
          <cell r="E59" t="str">
            <v>na</v>
          </cell>
          <cell r="F59" t="str">
            <v>na</v>
          </cell>
          <cell r="G59" t="str">
            <v>na</v>
          </cell>
          <cell r="H59" t="str">
            <v>na</v>
          </cell>
          <cell r="I59" t="str">
            <v>na</v>
          </cell>
          <cell r="J59" t="str">
            <v>na</v>
          </cell>
          <cell r="K59" t="str">
            <v>na</v>
          </cell>
          <cell r="L59" t="str">
            <v>na</v>
          </cell>
          <cell r="M59" t="str">
            <v>na</v>
          </cell>
          <cell r="N59" t="str">
            <v>na</v>
          </cell>
          <cell r="O59" t="str">
            <v>na</v>
          </cell>
          <cell r="P59" t="str">
            <v>na</v>
          </cell>
          <cell r="Q59" t="str">
            <v>na</v>
          </cell>
          <cell r="R59" t="str">
            <v>na</v>
          </cell>
          <cell r="S59" t="str">
            <v>na</v>
          </cell>
          <cell r="T59" t="str">
            <v>na</v>
          </cell>
          <cell r="U59" t="str">
            <v>na</v>
          </cell>
          <cell r="V59" t="str">
            <v>na</v>
          </cell>
          <cell r="W59" t="str">
            <v>na</v>
          </cell>
          <cell r="X59" t="str">
            <v>na</v>
          </cell>
          <cell r="Y59" t="str">
            <v>na</v>
          </cell>
          <cell r="Z59" t="str">
            <v>na</v>
          </cell>
          <cell r="AA59" t="str">
            <v>na</v>
          </cell>
          <cell r="AB59" t="str">
            <v>na</v>
          </cell>
          <cell r="AC59" t="str">
            <v>na</v>
          </cell>
          <cell r="AD59" t="str">
            <v>na</v>
          </cell>
          <cell r="AE59" t="str">
            <v>na</v>
          </cell>
          <cell r="AF59" t="str">
            <v>na</v>
          </cell>
          <cell r="AG59" t="str">
            <v>na</v>
          </cell>
          <cell r="AH59" t="str">
            <v>na</v>
          </cell>
          <cell r="AI59" t="str">
            <v>na</v>
          </cell>
          <cell r="AJ59" t="str">
            <v>na</v>
          </cell>
          <cell r="AK59" t="str">
            <v>na</v>
          </cell>
          <cell r="AL59" t="str">
            <v>na</v>
          </cell>
          <cell r="AM59" t="str">
            <v>na</v>
          </cell>
          <cell r="AN59" t="str">
            <v>na</v>
          </cell>
          <cell r="AO59" t="str">
            <v>na</v>
          </cell>
          <cell r="AP59" t="str">
            <v>na</v>
          </cell>
          <cell r="AQ59" t="str">
            <v>na</v>
          </cell>
          <cell r="AR59" t="str">
            <v>na</v>
          </cell>
          <cell r="AS59" t="str">
            <v>na</v>
          </cell>
          <cell r="AT59" t="str">
            <v>na</v>
          </cell>
          <cell r="AU59" t="str">
            <v>na</v>
          </cell>
          <cell r="AV59" t="str">
            <v>na</v>
          </cell>
          <cell r="AW59" t="str">
            <v>na</v>
          </cell>
          <cell r="AX59" t="str">
            <v>na</v>
          </cell>
          <cell r="AY59" t="str">
            <v>na</v>
          </cell>
          <cell r="AZ59" t="str">
            <v>na</v>
          </cell>
          <cell r="BA59" t="str">
            <v>na</v>
          </cell>
          <cell r="BB59" t="str">
            <v>na</v>
          </cell>
          <cell r="BC59" t="str">
            <v>na</v>
          </cell>
          <cell r="BD59" t="str">
            <v>na</v>
          </cell>
          <cell r="BE59" t="str">
            <v>na</v>
          </cell>
          <cell r="BF59" t="str">
            <v>na</v>
          </cell>
          <cell r="BG59" t="str">
            <v>na</v>
          </cell>
          <cell r="BH59" t="str">
            <v>na</v>
          </cell>
          <cell r="BI59" t="str">
            <v>na</v>
          </cell>
          <cell r="BJ59" t="str">
            <v>na</v>
          </cell>
          <cell r="BK59" t="str">
            <v>na</v>
          </cell>
          <cell r="BL59" t="str">
            <v>na</v>
          </cell>
          <cell r="BM59" t="str">
            <v>na</v>
          </cell>
          <cell r="BN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  <cell r="BR59" t="str">
            <v>na</v>
          </cell>
          <cell r="BS59" t="str">
            <v>na</v>
          </cell>
          <cell r="BT59" t="str">
            <v>na</v>
          </cell>
          <cell r="BU59" t="str">
            <v>na</v>
          </cell>
          <cell r="BV59" t="str">
            <v>na</v>
          </cell>
          <cell r="BW59" t="str">
            <v>na</v>
          </cell>
          <cell r="BX59" t="str">
            <v>na</v>
          </cell>
          <cell r="BY59" t="str">
            <v>na</v>
          </cell>
          <cell r="BZ59" t="str">
            <v>na</v>
          </cell>
          <cell r="CA59" t="str">
            <v>na</v>
          </cell>
          <cell r="CB59" t="str">
            <v>na</v>
          </cell>
          <cell r="CC59" t="str">
            <v>na</v>
          </cell>
          <cell r="CD59" t="str">
            <v>na</v>
          </cell>
          <cell r="CE59" t="str">
            <v>na</v>
          </cell>
          <cell r="CF59" t="str">
            <v>na</v>
          </cell>
          <cell r="CG59" t="str">
            <v>na</v>
          </cell>
          <cell r="CH59" t="str">
            <v>na</v>
          </cell>
          <cell r="CI59" t="str">
            <v>na</v>
          </cell>
          <cell r="CJ59" t="str">
            <v>na</v>
          </cell>
          <cell r="CK59" t="str">
            <v>na</v>
          </cell>
          <cell r="CL59" t="str">
            <v>na</v>
          </cell>
          <cell r="CM59" t="str">
            <v>na</v>
          </cell>
          <cell r="CN59" t="str">
            <v>na</v>
          </cell>
          <cell r="CO59">
            <v>0.55136257565501035</v>
          </cell>
          <cell r="CP59">
            <v>0.55136257565501035</v>
          </cell>
          <cell r="CQ59">
            <v>0.55572375589509848</v>
          </cell>
          <cell r="CR59">
            <v>0.55572375589509848</v>
          </cell>
          <cell r="CS59">
            <v>0.55610424209501297</v>
          </cell>
          <cell r="CT59">
            <v>0.55610424209501297</v>
          </cell>
          <cell r="CU59">
            <v>0.53789248328529571</v>
          </cell>
          <cell r="CV59">
            <v>0.53789248328529571</v>
          </cell>
          <cell r="CW59">
            <v>0.55010264871468684</v>
          </cell>
          <cell r="CX59">
            <v>0.55010264871468684</v>
          </cell>
          <cell r="CY59">
            <v>0.51159637631553001</v>
          </cell>
          <cell r="CZ59">
            <v>0.51159637631553001</v>
          </cell>
          <cell r="DA59">
            <v>0.52385077852406492</v>
          </cell>
          <cell r="DB59">
            <v>0.52385077852406492</v>
          </cell>
          <cell r="DC59">
            <v>0.50206264668712763</v>
          </cell>
          <cell r="DD59">
            <v>0.50206264668712763</v>
          </cell>
          <cell r="DE59">
            <v>0.48601217380823247</v>
          </cell>
          <cell r="DF59">
            <v>0.48601217380823247</v>
          </cell>
          <cell r="DG59">
            <v>0.50479446098810066</v>
          </cell>
          <cell r="DH59">
            <v>0.50479446098810066</v>
          </cell>
          <cell r="DI59">
            <v>0.47527072798397096</v>
          </cell>
          <cell r="DJ59">
            <v>0.504</v>
          </cell>
          <cell r="DK59">
            <v>0.4900000000000001</v>
          </cell>
          <cell r="DL59">
            <v>0.4920000000000001</v>
          </cell>
          <cell r="DM59">
            <v>0.4890000000000001</v>
          </cell>
          <cell r="DN59">
            <v>0.48</v>
          </cell>
          <cell r="DO59">
            <v>0.437</v>
          </cell>
          <cell r="DP59">
            <v>0.443</v>
          </cell>
          <cell r="DQ59">
            <v>0.47170095365108361</v>
          </cell>
          <cell r="DR59">
            <v>0.47824509026572937</v>
          </cell>
          <cell r="DS59" t="str">
            <v>na</v>
          </cell>
          <cell r="DT59" t="str">
            <v>na</v>
          </cell>
          <cell r="DU59" t="str">
            <v>na</v>
          </cell>
          <cell r="DV59" t="str">
            <v>na</v>
          </cell>
          <cell r="DW59" t="str">
            <v>na</v>
          </cell>
          <cell r="DX59" t="str">
            <v>na</v>
          </cell>
          <cell r="DY59" t="str">
            <v>na</v>
          </cell>
          <cell r="DZ59" t="str">
            <v>na</v>
          </cell>
          <cell r="EA59">
            <v>0.47799999999999998</v>
          </cell>
          <cell r="EB59">
            <v>0.47800000000000004</v>
          </cell>
          <cell r="EC59" t="str">
            <v>na</v>
          </cell>
          <cell r="ED59" t="str">
            <v>na</v>
          </cell>
          <cell r="EE59" t="str">
            <v>na</v>
          </cell>
          <cell r="EF59" t="str">
            <v>na</v>
          </cell>
          <cell r="EG59" t="str">
            <v>na</v>
          </cell>
          <cell r="EH59" t="str">
            <v>na</v>
          </cell>
          <cell r="EI59" t="str">
            <v>na</v>
          </cell>
          <cell r="EJ59" t="str">
            <v>na</v>
          </cell>
          <cell r="EK59" t="str">
            <v>na</v>
          </cell>
          <cell r="EL59" t="str">
            <v>na</v>
          </cell>
          <cell r="EM59" t="str">
            <v>na</v>
          </cell>
          <cell r="EN59" t="str">
            <v>na</v>
          </cell>
          <cell r="EO59" t="str">
            <v>na</v>
          </cell>
          <cell r="EP59" t="str">
            <v>na</v>
          </cell>
          <cell r="EQ59" t="str">
            <v>na</v>
          </cell>
          <cell r="ER59" t="str">
            <v>na</v>
          </cell>
          <cell r="ES59" t="str">
            <v>na</v>
          </cell>
          <cell r="ET59" t="str">
            <v>na</v>
          </cell>
          <cell r="EU59" t="str">
            <v>na</v>
          </cell>
          <cell r="EV59" t="str">
            <v>na</v>
          </cell>
          <cell r="EW59" t="str">
            <v>na</v>
          </cell>
          <cell r="EX59" t="str">
            <v>na</v>
          </cell>
          <cell r="EY59" t="str">
            <v>na</v>
          </cell>
          <cell r="EZ59" t="str">
            <v>na</v>
          </cell>
          <cell r="FA59" t="str">
            <v>na</v>
          </cell>
          <cell r="FB59" t="str">
            <v>na</v>
          </cell>
          <cell r="FC59" t="str">
            <v>na</v>
          </cell>
          <cell r="FD59" t="str">
            <v>na</v>
          </cell>
          <cell r="FE59" t="str">
            <v>na</v>
          </cell>
          <cell r="FF59" t="str">
            <v>na</v>
          </cell>
          <cell r="FG59" t="str">
            <v>na</v>
          </cell>
          <cell r="FH59" t="str">
            <v>na</v>
          </cell>
          <cell r="FI59" t="str">
            <v>na</v>
          </cell>
          <cell r="FJ59" t="str">
            <v>na</v>
          </cell>
          <cell r="FK59" t="str">
            <v>na</v>
          </cell>
          <cell r="FL59" t="str">
            <v>na</v>
          </cell>
          <cell r="FM59" t="str">
            <v>na</v>
          </cell>
          <cell r="FN59" t="str">
            <v>na</v>
          </cell>
          <cell r="FO59" t="str">
            <v>na</v>
          </cell>
          <cell r="FP59" t="str">
            <v>na</v>
          </cell>
          <cell r="FQ59" t="str">
            <v>na</v>
          </cell>
          <cell r="FR59" t="str">
            <v>na</v>
          </cell>
          <cell r="FS59" t="str">
            <v>na</v>
          </cell>
          <cell r="FT59" t="str">
            <v>na</v>
          </cell>
          <cell r="FU59" t="str">
            <v>na</v>
          </cell>
          <cell r="FV59" t="str">
            <v>na</v>
          </cell>
          <cell r="FW59" t="str">
            <v>na</v>
          </cell>
          <cell r="FX59" t="str">
            <v>na</v>
          </cell>
          <cell r="FY59" t="str">
            <v>na</v>
          </cell>
          <cell r="FZ59" t="str">
            <v>na</v>
          </cell>
          <cell r="GA59" t="str">
            <v>na</v>
          </cell>
          <cell r="GB59" t="str">
            <v>na</v>
          </cell>
          <cell r="GC59" t="str">
            <v>na</v>
          </cell>
          <cell r="GD59" t="str">
            <v>na</v>
          </cell>
          <cell r="GE59" t="str">
            <v>na</v>
          </cell>
          <cell r="GF59" t="str">
            <v>na</v>
          </cell>
          <cell r="GG59" t="str">
            <v>na</v>
          </cell>
          <cell r="GH59" t="str">
            <v>na</v>
          </cell>
          <cell r="GI59" t="str">
            <v>na</v>
          </cell>
          <cell r="GJ59" t="str">
            <v>na</v>
          </cell>
          <cell r="GK59" t="str">
            <v>na</v>
          </cell>
          <cell r="GL59" t="str">
            <v>na</v>
          </cell>
          <cell r="GM59" t="str">
            <v>na</v>
          </cell>
          <cell r="GN59" t="str">
            <v>na</v>
          </cell>
          <cell r="GO59" t="str">
            <v>na</v>
          </cell>
          <cell r="GP59" t="str">
            <v>na</v>
          </cell>
          <cell r="GQ59" t="str">
            <v>na</v>
          </cell>
          <cell r="GR59" t="str">
            <v>na</v>
          </cell>
          <cell r="GS59" t="str">
            <v>na</v>
          </cell>
          <cell r="GT59" t="str">
            <v>na</v>
          </cell>
          <cell r="GU59" t="str">
            <v>na</v>
          </cell>
          <cell r="GV59" t="str">
            <v>na</v>
          </cell>
          <cell r="GW59" t="str">
            <v>na</v>
          </cell>
          <cell r="GX59" t="str">
            <v>na</v>
          </cell>
          <cell r="GY59" t="str">
            <v>na</v>
          </cell>
          <cell r="GZ59" t="str">
            <v>na</v>
          </cell>
          <cell r="HA59" t="str">
            <v>na</v>
          </cell>
          <cell r="HB59" t="str">
            <v>na</v>
          </cell>
          <cell r="HC59" t="str">
            <v>na</v>
          </cell>
          <cell r="HD59" t="str">
            <v>na</v>
          </cell>
        </row>
        <row r="60">
          <cell r="A60">
            <v>60</v>
          </cell>
          <cell r="B60" t="str">
            <v>Reported Operating Margin</v>
          </cell>
          <cell r="C60" t="str">
            <v>na</v>
          </cell>
          <cell r="D60" t="str">
            <v>na</v>
          </cell>
          <cell r="E60" t="str">
            <v>na</v>
          </cell>
          <cell r="F60" t="str">
            <v>na</v>
          </cell>
          <cell r="G60" t="str">
            <v>na</v>
          </cell>
          <cell r="H60" t="str">
            <v>na</v>
          </cell>
          <cell r="I60" t="str">
            <v>na</v>
          </cell>
          <cell r="J60" t="str">
            <v>na</v>
          </cell>
          <cell r="K60" t="str">
            <v>na</v>
          </cell>
          <cell r="L60" t="str">
            <v>na</v>
          </cell>
          <cell r="M60" t="str">
            <v>na</v>
          </cell>
          <cell r="N60" t="str">
            <v>na</v>
          </cell>
          <cell r="O60" t="str">
            <v>na</v>
          </cell>
          <cell r="P60" t="str">
            <v>na</v>
          </cell>
          <cell r="Q60" t="str">
            <v>na</v>
          </cell>
          <cell r="R60" t="str">
            <v>na</v>
          </cell>
          <cell r="S60" t="str">
            <v>na</v>
          </cell>
          <cell r="T60" t="str">
            <v>na</v>
          </cell>
          <cell r="U60" t="str">
            <v>na</v>
          </cell>
          <cell r="V60" t="str">
            <v>na</v>
          </cell>
          <cell r="W60" t="str">
            <v>na</v>
          </cell>
          <cell r="X60" t="str">
            <v>na</v>
          </cell>
          <cell r="Y60" t="str">
            <v>na</v>
          </cell>
          <cell r="Z60" t="str">
            <v>na</v>
          </cell>
          <cell r="AA60" t="str">
            <v>na</v>
          </cell>
          <cell r="AB60" t="str">
            <v>na</v>
          </cell>
          <cell r="AC60" t="str">
            <v>na</v>
          </cell>
          <cell r="AD60" t="str">
            <v>na</v>
          </cell>
          <cell r="AE60" t="str">
            <v>na</v>
          </cell>
          <cell r="AF60" t="str">
            <v>na</v>
          </cell>
          <cell r="AG60" t="str">
            <v>na</v>
          </cell>
          <cell r="AH60" t="str">
            <v>na</v>
          </cell>
          <cell r="AI60" t="str">
            <v>na</v>
          </cell>
          <cell r="AJ60" t="str">
            <v>na</v>
          </cell>
          <cell r="AK60" t="str">
            <v>na</v>
          </cell>
          <cell r="AL60" t="str">
            <v>na</v>
          </cell>
          <cell r="AM60" t="str">
            <v>na</v>
          </cell>
          <cell r="AN60" t="str">
            <v>na</v>
          </cell>
          <cell r="AO60" t="str">
            <v>na</v>
          </cell>
          <cell r="AP60" t="str">
            <v>na</v>
          </cell>
          <cell r="AQ60" t="str">
            <v>na</v>
          </cell>
          <cell r="AR60" t="str">
            <v>na</v>
          </cell>
          <cell r="AS60" t="str">
            <v>na</v>
          </cell>
          <cell r="AT60" t="str">
            <v>na</v>
          </cell>
          <cell r="AU60" t="str">
            <v>na</v>
          </cell>
          <cell r="AV60" t="str">
            <v>na</v>
          </cell>
          <cell r="AW60" t="str">
            <v>na</v>
          </cell>
          <cell r="AX60" t="str">
            <v>na</v>
          </cell>
          <cell r="AY60" t="str">
            <v>na</v>
          </cell>
          <cell r="AZ60" t="str">
            <v>na</v>
          </cell>
          <cell r="BA60" t="str">
            <v>na</v>
          </cell>
          <cell r="BB60" t="str">
            <v>na</v>
          </cell>
          <cell r="BC60" t="str">
            <v>na</v>
          </cell>
          <cell r="BD60" t="str">
            <v>na</v>
          </cell>
          <cell r="BE60" t="str">
            <v>na</v>
          </cell>
          <cell r="BF60" t="str">
            <v>na</v>
          </cell>
          <cell r="BG60" t="str">
            <v>na</v>
          </cell>
          <cell r="BH60" t="str">
            <v>na</v>
          </cell>
          <cell r="BI60" t="str">
            <v>na</v>
          </cell>
          <cell r="BJ60" t="str">
            <v>na</v>
          </cell>
          <cell r="BK60" t="str">
            <v>na</v>
          </cell>
          <cell r="BL60" t="str">
            <v>na</v>
          </cell>
          <cell r="BM60" t="str">
            <v>na</v>
          </cell>
          <cell r="BN60" t="str">
            <v>na</v>
          </cell>
          <cell r="BO60" t="str">
            <v>na</v>
          </cell>
          <cell r="BP60" t="str">
            <v>na</v>
          </cell>
          <cell r="BQ60" t="str">
            <v>na</v>
          </cell>
          <cell r="BR60" t="str">
            <v>na</v>
          </cell>
          <cell r="BS60" t="str">
            <v>na</v>
          </cell>
          <cell r="BT60" t="str">
            <v>na</v>
          </cell>
          <cell r="BU60" t="str">
            <v>na</v>
          </cell>
          <cell r="BV60" t="str">
            <v>na</v>
          </cell>
          <cell r="BW60" t="str">
            <v>na</v>
          </cell>
          <cell r="BX60" t="str">
            <v>na</v>
          </cell>
          <cell r="BY60" t="str">
            <v>na</v>
          </cell>
          <cell r="BZ60" t="str">
            <v>na</v>
          </cell>
          <cell r="CA60" t="str">
            <v>na</v>
          </cell>
          <cell r="CB60" t="str">
            <v>na</v>
          </cell>
          <cell r="CC60" t="str">
            <v>na</v>
          </cell>
          <cell r="CD60" t="str">
            <v>na</v>
          </cell>
          <cell r="CE60" t="str">
            <v>na</v>
          </cell>
          <cell r="CF60" t="str">
            <v>na</v>
          </cell>
          <cell r="CG60" t="str">
            <v>na</v>
          </cell>
          <cell r="CH60" t="str">
            <v>na</v>
          </cell>
          <cell r="CI60" t="str">
            <v>na</v>
          </cell>
          <cell r="CJ60" t="str">
            <v>na</v>
          </cell>
          <cell r="CK60" t="str">
            <v>na</v>
          </cell>
          <cell r="CL60" t="str">
            <v>na</v>
          </cell>
          <cell r="CM60" t="str">
            <v>na</v>
          </cell>
          <cell r="CN60" t="str">
            <v>na</v>
          </cell>
          <cell r="CO60">
            <v>-0.50115821072865874</v>
          </cell>
          <cell r="CP60">
            <v>-0.50115821072865874</v>
          </cell>
          <cell r="CQ60">
            <v>-1.3951386405161378E-2</v>
          </cell>
          <cell r="CR60">
            <v>-1.3951386405161378E-2</v>
          </cell>
          <cell r="CS60">
            <v>-5.5652033206290696E-3</v>
          </cell>
          <cell r="CT60">
            <v>-5.5652033206290696E-3</v>
          </cell>
          <cell r="CU60">
            <v>-1.3057481391544518E-2</v>
          </cell>
          <cell r="CV60">
            <v>-1.3057481391544518E-2</v>
          </cell>
          <cell r="CW60">
            <v>-0.13104259466842411</v>
          </cell>
          <cell r="CX60">
            <v>-0.13104259466842411</v>
          </cell>
          <cell r="CY60">
            <v>3.6330073864135906E-2</v>
          </cell>
          <cell r="CZ60">
            <v>3.6330073864135906E-2</v>
          </cell>
          <cell r="DA60">
            <v>3.8435906834160941E-2</v>
          </cell>
          <cell r="DB60">
            <v>3.8435906834160941E-2</v>
          </cell>
          <cell r="DC60">
            <v>0.24817205271709694</v>
          </cell>
          <cell r="DD60">
            <v>0.24817205271709694</v>
          </cell>
          <cell r="DE60">
            <v>0.11391751541814815</v>
          </cell>
          <cell r="DF60">
            <v>0.11391751541814815</v>
          </cell>
          <cell r="DG60">
            <v>0.11313960459157979</v>
          </cell>
          <cell r="DH60">
            <v>0.11313960459157979</v>
          </cell>
          <cell r="DI60">
            <v>9.169568743440501E-2</v>
          </cell>
          <cell r="DJ60">
            <v>7.4848953918199623E-2</v>
          </cell>
          <cell r="DK60">
            <v>0.10265673416343077</v>
          </cell>
          <cell r="DL60">
            <v>0.10065673416343077</v>
          </cell>
          <cell r="DM60">
            <v>0.11703675232091254</v>
          </cell>
          <cell r="DN60">
            <v>0.12794407799471294</v>
          </cell>
          <cell r="DO60">
            <v>0.20666384931865775</v>
          </cell>
          <cell r="DP60">
            <v>0.20031553046653569</v>
          </cell>
          <cell r="DQ60">
            <v>0.13206745321120711</v>
          </cell>
          <cell r="DR60">
            <v>0.1290250037734913</v>
          </cell>
          <cell r="DS60" t="str">
            <v>na</v>
          </cell>
          <cell r="DT60" t="str">
            <v>na</v>
          </cell>
          <cell r="DU60" t="str">
            <v>na</v>
          </cell>
          <cell r="DV60" t="str">
            <v>na</v>
          </cell>
          <cell r="DW60" t="str">
            <v>na</v>
          </cell>
          <cell r="DX60" t="str">
            <v>na</v>
          </cell>
          <cell r="DY60" t="str">
            <v>na</v>
          </cell>
          <cell r="DZ60" t="str">
            <v>na</v>
          </cell>
          <cell r="EA60">
            <v>0.18114710399147871</v>
          </cell>
          <cell r="EB60">
            <v>0.18163119345671419</v>
          </cell>
          <cell r="EC60" t="str">
            <v>na</v>
          </cell>
          <cell r="ED60" t="str">
            <v>na</v>
          </cell>
          <cell r="EE60" t="str">
            <v>na</v>
          </cell>
          <cell r="EF60" t="str">
            <v>na</v>
          </cell>
          <cell r="EG60" t="str">
            <v>na</v>
          </cell>
          <cell r="EH60" t="str">
            <v>na</v>
          </cell>
          <cell r="EI60" t="str">
            <v>na</v>
          </cell>
          <cell r="EJ60" t="str">
            <v>na</v>
          </cell>
          <cell r="EK60" t="str">
            <v>na</v>
          </cell>
          <cell r="EL60" t="str">
            <v>na</v>
          </cell>
          <cell r="EM60" t="str">
            <v>na</v>
          </cell>
          <cell r="EN60" t="str">
            <v>na</v>
          </cell>
          <cell r="EO60" t="str">
            <v>na</v>
          </cell>
          <cell r="EP60" t="str">
            <v>na</v>
          </cell>
          <cell r="EQ60" t="str">
            <v>na</v>
          </cell>
          <cell r="ER60" t="str">
            <v>na</v>
          </cell>
          <cell r="ES60" t="str">
            <v>na</v>
          </cell>
          <cell r="ET60" t="str">
            <v>na</v>
          </cell>
          <cell r="EU60" t="str">
            <v>na</v>
          </cell>
          <cell r="EV60" t="str">
            <v>na</v>
          </cell>
          <cell r="EW60" t="str">
            <v>na</v>
          </cell>
          <cell r="EX60" t="str">
            <v>na</v>
          </cell>
          <cell r="EY60" t="str">
            <v>na</v>
          </cell>
          <cell r="EZ60" t="str">
            <v>na</v>
          </cell>
          <cell r="FA60" t="str">
            <v>na</v>
          </cell>
          <cell r="FB60" t="str">
            <v>na</v>
          </cell>
          <cell r="FC60" t="str">
            <v>na</v>
          </cell>
          <cell r="FD60" t="str">
            <v>na</v>
          </cell>
          <cell r="FE60" t="str">
            <v>na</v>
          </cell>
          <cell r="FF60" t="str">
            <v>na</v>
          </cell>
          <cell r="FG60" t="str">
            <v>na</v>
          </cell>
          <cell r="FH60" t="str">
            <v>na</v>
          </cell>
          <cell r="FI60" t="str">
            <v>na</v>
          </cell>
          <cell r="FJ60" t="str">
            <v>na</v>
          </cell>
          <cell r="FK60" t="str">
            <v>na</v>
          </cell>
          <cell r="FL60" t="str">
            <v>na</v>
          </cell>
          <cell r="FM60" t="str">
            <v>na</v>
          </cell>
          <cell r="FN60" t="str">
            <v>na</v>
          </cell>
          <cell r="FO60" t="str">
            <v>na</v>
          </cell>
          <cell r="FP60" t="str">
            <v>na</v>
          </cell>
          <cell r="FQ60" t="str">
            <v>na</v>
          </cell>
          <cell r="FR60" t="str">
            <v>na</v>
          </cell>
          <cell r="FS60" t="str">
            <v>na</v>
          </cell>
          <cell r="FT60" t="str">
            <v>na</v>
          </cell>
          <cell r="FU60" t="str">
            <v>na</v>
          </cell>
          <cell r="FV60" t="str">
            <v>na</v>
          </cell>
          <cell r="FW60" t="str">
            <v>na</v>
          </cell>
          <cell r="FX60" t="str">
            <v>na</v>
          </cell>
          <cell r="FY60" t="str">
            <v>na</v>
          </cell>
          <cell r="FZ60" t="str">
            <v>na</v>
          </cell>
          <cell r="GA60" t="str">
            <v>na</v>
          </cell>
          <cell r="GB60" t="str">
            <v>na</v>
          </cell>
          <cell r="GC60" t="str">
            <v>na</v>
          </cell>
          <cell r="GD60" t="str">
            <v>na</v>
          </cell>
          <cell r="GE60" t="str">
            <v>na</v>
          </cell>
          <cell r="GF60" t="str">
            <v>na</v>
          </cell>
          <cell r="GG60" t="str">
            <v>na</v>
          </cell>
          <cell r="GH60" t="str">
            <v>na</v>
          </cell>
          <cell r="GI60" t="str">
            <v>na</v>
          </cell>
          <cell r="GJ60" t="str">
            <v>na</v>
          </cell>
          <cell r="GK60" t="str">
            <v>na</v>
          </cell>
          <cell r="GL60" t="str">
            <v>na</v>
          </cell>
          <cell r="GM60" t="str">
            <v>na</v>
          </cell>
          <cell r="GN60" t="str">
            <v>na</v>
          </cell>
          <cell r="GO60" t="str">
            <v>na</v>
          </cell>
          <cell r="GP60" t="str">
            <v>na</v>
          </cell>
          <cell r="GQ60" t="str">
            <v>na</v>
          </cell>
          <cell r="GR60" t="str">
            <v>na</v>
          </cell>
          <cell r="GS60" t="str">
            <v>na</v>
          </cell>
          <cell r="GT60" t="str">
            <v>na</v>
          </cell>
          <cell r="GU60" t="str">
            <v>na</v>
          </cell>
          <cell r="GV60" t="str">
            <v>na</v>
          </cell>
          <cell r="GW60" t="str">
            <v>na</v>
          </cell>
          <cell r="GX60" t="str">
            <v>na</v>
          </cell>
          <cell r="GY60" t="str">
            <v>na</v>
          </cell>
          <cell r="GZ60" t="str">
            <v>na</v>
          </cell>
          <cell r="HA60" t="str">
            <v>na</v>
          </cell>
          <cell r="HB60" t="str">
            <v>na</v>
          </cell>
          <cell r="HC60" t="str">
            <v>na</v>
          </cell>
          <cell r="HD60" t="str">
            <v>na</v>
          </cell>
        </row>
        <row r="61">
          <cell r="A61">
            <v>61</v>
          </cell>
          <cell r="B61" t="str">
            <v>Operating Margin (excl Special Items)</v>
          </cell>
          <cell r="C61" t="str">
            <v>na</v>
          </cell>
          <cell r="D61" t="str">
            <v>na</v>
          </cell>
          <cell r="E61" t="str">
            <v>na</v>
          </cell>
          <cell r="F61" t="str">
            <v>na</v>
          </cell>
          <cell r="G61" t="str">
            <v>na</v>
          </cell>
          <cell r="H61" t="str">
            <v>na</v>
          </cell>
          <cell r="I61" t="str">
            <v>na</v>
          </cell>
          <cell r="J61" t="str">
            <v>na</v>
          </cell>
          <cell r="K61" t="str">
            <v>na</v>
          </cell>
          <cell r="L61" t="str">
            <v>na</v>
          </cell>
          <cell r="M61" t="str">
            <v>na</v>
          </cell>
          <cell r="N61" t="str">
            <v>na</v>
          </cell>
          <cell r="O61" t="str">
            <v>na</v>
          </cell>
          <cell r="P61" t="str">
            <v>na</v>
          </cell>
          <cell r="Q61" t="str">
            <v>na</v>
          </cell>
          <cell r="R61" t="str">
            <v>na</v>
          </cell>
          <cell r="S61" t="str">
            <v>na</v>
          </cell>
          <cell r="T61" t="str">
            <v>na</v>
          </cell>
          <cell r="U61" t="str">
            <v>na</v>
          </cell>
          <cell r="V61" t="str">
            <v>na</v>
          </cell>
          <cell r="W61" t="str">
            <v>na</v>
          </cell>
          <cell r="X61" t="str">
            <v>na</v>
          </cell>
          <cell r="Y61" t="str">
            <v>na</v>
          </cell>
          <cell r="Z61" t="str">
            <v>na</v>
          </cell>
          <cell r="AA61" t="str">
            <v>na</v>
          </cell>
          <cell r="AB61" t="str">
            <v>na</v>
          </cell>
          <cell r="AC61" t="str">
            <v>na</v>
          </cell>
          <cell r="AD61" t="str">
            <v>na</v>
          </cell>
          <cell r="AE61" t="str">
            <v>na</v>
          </cell>
          <cell r="AF61" t="str">
            <v>na</v>
          </cell>
          <cell r="AG61" t="str">
            <v>na</v>
          </cell>
          <cell r="AH61" t="str">
            <v>na</v>
          </cell>
          <cell r="AI61" t="str">
            <v>na</v>
          </cell>
          <cell r="AJ61" t="str">
            <v>na</v>
          </cell>
          <cell r="AK61" t="str">
            <v>na</v>
          </cell>
          <cell r="AL61" t="str">
            <v>na</v>
          </cell>
          <cell r="AM61" t="str">
            <v>na</v>
          </cell>
          <cell r="AN61" t="str">
            <v>na</v>
          </cell>
          <cell r="AO61" t="str">
            <v>na</v>
          </cell>
          <cell r="AP61" t="str">
            <v>na</v>
          </cell>
          <cell r="AQ61" t="str">
            <v>na</v>
          </cell>
          <cell r="AR61" t="str">
            <v>na</v>
          </cell>
          <cell r="AS61" t="str">
            <v>na</v>
          </cell>
          <cell r="AT61" t="str">
            <v>na</v>
          </cell>
          <cell r="AU61" t="str">
            <v>na</v>
          </cell>
          <cell r="AV61" t="str">
            <v>na</v>
          </cell>
          <cell r="AW61" t="str">
            <v>na</v>
          </cell>
          <cell r="AX61" t="str">
            <v>na</v>
          </cell>
          <cell r="AY61" t="str">
            <v>na</v>
          </cell>
          <cell r="AZ61" t="str">
            <v>na</v>
          </cell>
          <cell r="BA61" t="str">
            <v>na</v>
          </cell>
          <cell r="BB61" t="str">
            <v>na</v>
          </cell>
          <cell r="BC61" t="str">
            <v>na</v>
          </cell>
          <cell r="BD61" t="str">
            <v>na</v>
          </cell>
          <cell r="BE61" t="str">
            <v>na</v>
          </cell>
          <cell r="BF61" t="str">
            <v>na</v>
          </cell>
          <cell r="BG61" t="str">
            <v>na</v>
          </cell>
          <cell r="BH61" t="str">
            <v>na</v>
          </cell>
          <cell r="BI61" t="str">
            <v>na</v>
          </cell>
          <cell r="BJ61" t="str">
            <v>na</v>
          </cell>
          <cell r="BK61" t="str">
            <v>na</v>
          </cell>
          <cell r="BL61" t="str">
            <v>na</v>
          </cell>
          <cell r="BM61" t="str">
            <v>na</v>
          </cell>
          <cell r="BN61" t="str">
            <v>na</v>
          </cell>
          <cell r="BO61" t="str">
            <v>na</v>
          </cell>
          <cell r="BP61" t="str">
            <v>na</v>
          </cell>
          <cell r="BQ61" t="str">
            <v>na</v>
          </cell>
          <cell r="BR61" t="str">
            <v>na</v>
          </cell>
          <cell r="BS61" t="str">
            <v>na</v>
          </cell>
          <cell r="BT61" t="str">
            <v>na</v>
          </cell>
          <cell r="BU61" t="str">
            <v>na</v>
          </cell>
          <cell r="BV61" t="str">
            <v>na</v>
          </cell>
          <cell r="BW61" t="str">
            <v>na</v>
          </cell>
          <cell r="BX61" t="str">
            <v>na</v>
          </cell>
          <cell r="BY61" t="str">
            <v>na</v>
          </cell>
          <cell r="BZ61" t="str">
            <v>na</v>
          </cell>
          <cell r="CA61" t="str">
            <v>na</v>
          </cell>
          <cell r="CB61" t="str">
            <v>na</v>
          </cell>
          <cell r="CC61" t="str">
            <v>na</v>
          </cell>
          <cell r="CD61" t="str">
            <v>na</v>
          </cell>
          <cell r="CE61" t="str">
            <v>na</v>
          </cell>
          <cell r="CF61" t="str">
            <v>na</v>
          </cell>
          <cell r="CG61" t="str">
            <v>na</v>
          </cell>
          <cell r="CH61" t="str">
            <v>na</v>
          </cell>
          <cell r="CI61" t="str">
            <v>na</v>
          </cell>
          <cell r="CJ61" t="str">
            <v>na</v>
          </cell>
          <cell r="CK61" t="str">
            <v>na</v>
          </cell>
          <cell r="CL61" t="str">
            <v>na</v>
          </cell>
          <cell r="CM61" t="str">
            <v>na</v>
          </cell>
          <cell r="CN61" t="str">
            <v>na</v>
          </cell>
          <cell r="CO61">
            <v>1.514956770605726E-2</v>
          </cell>
          <cell r="CP61">
            <v>1.514956770605726E-2</v>
          </cell>
          <cell r="CQ61">
            <v>-5.3870317538212776E-3</v>
          </cell>
          <cell r="CR61">
            <v>-5.3870317538212776E-3</v>
          </cell>
          <cell r="CS61">
            <v>-1.8492887462110857E-3</v>
          </cell>
          <cell r="CT61">
            <v>-1.8492887462110857E-3</v>
          </cell>
          <cell r="CU61">
            <v>2.191647617231253E-2</v>
          </cell>
          <cell r="CV61">
            <v>2.191647617231253E-2</v>
          </cell>
          <cell r="CW61">
            <v>7.6129380763059447E-3</v>
          </cell>
          <cell r="CX61">
            <v>7.6129380763059447E-3</v>
          </cell>
          <cell r="CY61">
            <v>2.2745252637719569E-2</v>
          </cell>
          <cell r="CZ61">
            <v>2.2745252637719569E-2</v>
          </cell>
          <cell r="DA61">
            <v>3.8435906834160941E-2</v>
          </cell>
          <cell r="DB61">
            <v>3.8435906834160941E-2</v>
          </cell>
          <cell r="DC61">
            <v>5.8155804296804503E-2</v>
          </cell>
          <cell r="DD61">
            <v>5.8155804296804503E-2</v>
          </cell>
          <cell r="DE61">
            <v>0.10681210952409644</v>
          </cell>
          <cell r="DF61">
            <v>0.10681210952409644</v>
          </cell>
          <cell r="DG61">
            <v>5.9676944721025346E-2</v>
          </cell>
          <cell r="DH61">
            <v>5.9676944721025346E-2</v>
          </cell>
          <cell r="DI61">
            <v>9.169568743440501E-2</v>
          </cell>
          <cell r="DJ61">
            <v>7.4848953918199623E-2</v>
          </cell>
          <cell r="DK61">
            <v>0.10265673416343077</v>
          </cell>
          <cell r="DL61">
            <v>0.10065673416343077</v>
          </cell>
          <cell r="DM61">
            <v>0.11703675232091254</v>
          </cell>
          <cell r="DN61">
            <v>0.12794407799471294</v>
          </cell>
          <cell r="DO61">
            <v>0.20666384931865775</v>
          </cell>
          <cell r="DP61">
            <v>0.20031553046653569</v>
          </cell>
          <cell r="DQ61">
            <v>0.13206745321120711</v>
          </cell>
          <cell r="DR61">
            <v>0.1290250037734913</v>
          </cell>
          <cell r="DS61" t="str">
            <v>na</v>
          </cell>
          <cell r="DT61" t="str">
            <v>na</v>
          </cell>
          <cell r="DU61" t="str">
            <v>na</v>
          </cell>
          <cell r="DV61" t="str">
            <v>na</v>
          </cell>
          <cell r="DW61" t="str">
            <v>na</v>
          </cell>
          <cell r="DX61" t="str">
            <v>na</v>
          </cell>
          <cell r="DY61" t="str">
            <v>na</v>
          </cell>
          <cell r="DZ61" t="str">
            <v>na</v>
          </cell>
          <cell r="EA61">
            <v>0.18114710399147871</v>
          </cell>
          <cell r="EB61">
            <v>0.18163119345671419</v>
          </cell>
          <cell r="EC61" t="str">
            <v>na</v>
          </cell>
          <cell r="ED61" t="str">
            <v>na</v>
          </cell>
          <cell r="EE61" t="str">
            <v>na</v>
          </cell>
          <cell r="EF61" t="str">
            <v>na</v>
          </cell>
          <cell r="EG61" t="str">
            <v>na</v>
          </cell>
          <cell r="EH61" t="str">
            <v>na</v>
          </cell>
          <cell r="EI61" t="str">
            <v>na</v>
          </cell>
          <cell r="EJ61" t="str">
            <v>na</v>
          </cell>
          <cell r="EK61" t="str">
            <v>na</v>
          </cell>
          <cell r="EL61" t="str">
            <v>na</v>
          </cell>
          <cell r="EM61" t="str">
            <v>na</v>
          </cell>
          <cell r="EN61" t="str">
            <v>na</v>
          </cell>
          <cell r="EO61" t="str">
            <v>na</v>
          </cell>
          <cell r="EP61" t="str">
            <v>na</v>
          </cell>
          <cell r="EQ61" t="str">
            <v>na</v>
          </cell>
          <cell r="ER61" t="str">
            <v>na</v>
          </cell>
          <cell r="ES61" t="str">
            <v>na</v>
          </cell>
          <cell r="ET61" t="str">
            <v>na</v>
          </cell>
          <cell r="EU61" t="str">
            <v>na</v>
          </cell>
          <cell r="EV61" t="str">
            <v>na</v>
          </cell>
          <cell r="EW61" t="str">
            <v>na</v>
          </cell>
          <cell r="EX61" t="str">
            <v>na</v>
          </cell>
          <cell r="EY61" t="str">
            <v>na</v>
          </cell>
          <cell r="EZ61" t="str">
            <v>na</v>
          </cell>
          <cell r="FA61" t="str">
            <v>na</v>
          </cell>
          <cell r="FB61" t="str">
            <v>na</v>
          </cell>
          <cell r="FC61" t="str">
            <v>na</v>
          </cell>
          <cell r="FD61" t="str">
            <v>na</v>
          </cell>
          <cell r="FE61" t="str">
            <v>na</v>
          </cell>
          <cell r="FF61" t="str">
            <v>na</v>
          </cell>
          <cell r="FG61" t="str">
            <v>na</v>
          </cell>
          <cell r="FH61" t="str">
            <v>na</v>
          </cell>
          <cell r="FI61" t="str">
            <v>na</v>
          </cell>
          <cell r="FJ61" t="str">
            <v>na</v>
          </cell>
          <cell r="FK61" t="str">
            <v>na</v>
          </cell>
          <cell r="FL61" t="str">
            <v>na</v>
          </cell>
          <cell r="FM61" t="str">
            <v>na</v>
          </cell>
          <cell r="FN61" t="str">
            <v>na</v>
          </cell>
          <cell r="FO61" t="str">
            <v>na</v>
          </cell>
          <cell r="FP61" t="str">
            <v>na</v>
          </cell>
          <cell r="FQ61" t="str">
            <v>na</v>
          </cell>
          <cell r="FR61" t="str">
            <v>na</v>
          </cell>
          <cell r="FS61" t="str">
            <v>na</v>
          </cell>
          <cell r="FT61" t="str">
            <v>na</v>
          </cell>
          <cell r="FU61" t="str">
            <v>na</v>
          </cell>
          <cell r="FV61" t="str">
            <v>na</v>
          </cell>
          <cell r="FW61" t="str">
            <v>na</v>
          </cell>
          <cell r="FX61" t="str">
            <v>na</v>
          </cell>
          <cell r="FY61" t="str">
            <v>na</v>
          </cell>
          <cell r="FZ61" t="str">
            <v>na</v>
          </cell>
          <cell r="GA61" t="str">
            <v>na</v>
          </cell>
          <cell r="GB61" t="str">
            <v>na</v>
          </cell>
          <cell r="GC61" t="str">
            <v>na</v>
          </cell>
          <cell r="GD61" t="str">
            <v>na</v>
          </cell>
          <cell r="GE61" t="str">
            <v>na</v>
          </cell>
          <cell r="GF61" t="str">
            <v>na</v>
          </cell>
          <cell r="GG61" t="str">
            <v>na</v>
          </cell>
          <cell r="GH61" t="str">
            <v>na</v>
          </cell>
          <cell r="GI61" t="str">
            <v>na</v>
          </cell>
          <cell r="GJ61" t="str">
            <v>na</v>
          </cell>
          <cell r="GK61" t="str">
            <v>na</v>
          </cell>
          <cell r="GL61" t="str">
            <v>na</v>
          </cell>
          <cell r="GM61" t="str">
            <v>na</v>
          </cell>
          <cell r="GN61" t="str">
            <v>na</v>
          </cell>
          <cell r="GO61" t="str">
            <v>na</v>
          </cell>
          <cell r="GP61" t="str">
            <v>na</v>
          </cell>
          <cell r="GQ61" t="str">
            <v>na</v>
          </cell>
          <cell r="GR61" t="str">
            <v>na</v>
          </cell>
          <cell r="GS61" t="str">
            <v>na</v>
          </cell>
          <cell r="GT61" t="str">
            <v>na</v>
          </cell>
          <cell r="GU61" t="str">
            <v>na</v>
          </cell>
          <cell r="GV61" t="str">
            <v>na</v>
          </cell>
          <cell r="GW61" t="str">
            <v>na</v>
          </cell>
          <cell r="GX61" t="str">
            <v>na</v>
          </cell>
          <cell r="GY61" t="str">
            <v>na</v>
          </cell>
          <cell r="GZ61" t="str">
            <v>na</v>
          </cell>
          <cell r="HA61" t="str">
            <v>na</v>
          </cell>
          <cell r="HB61" t="str">
            <v>na</v>
          </cell>
          <cell r="HC61" t="str">
            <v>na</v>
          </cell>
          <cell r="HD61" t="str">
            <v>na</v>
          </cell>
        </row>
        <row r="62">
          <cell r="A62">
            <v>62</v>
          </cell>
          <cell r="B62" t="str">
            <v>Other Income</v>
          </cell>
          <cell r="C62" t="str">
            <v>na</v>
          </cell>
          <cell r="D62" t="str">
            <v>na</v>
          </cell>
          <cell r="E62" t="str">
            <v>na</v>
          </cell>
          <cell r="F62" t="str">
            <v>na</v>
          </cell>
          <cell r="G62" t="str">
            <v>na</v>
          </cell>
          <cell r="H62" t="str">
            <v>na</v>
          </cell>
          <cell r="I62" t="str">
            <v>na</v>
          </cell>
          <cell r="J62" t="str">
            <v>na</v>
          </cell>
          <cell r="K62" t="str">
            <v>na</v>
          </cell>
          <cell r="L62" t="str">
            <v>na</v>
          </cell>
          <cell r="M62" t="str">
            <v>na</v>
          </cell>
          <cell r="N62" t="str">
            <v>na</v>
          </cell>
          <cell r="O62" t="str">
            <v>na</v>
          </cell>
          <cell r="P62" t="str">
            <v>na</v>
          </cell>
          <cell r="Q62" t="str">
            <v>na</v>
          </cell>
          <cell r="R62" t="str">
            <v>na</v>
          </cell>
          <cell r="S62" t="str">
            <v>na</v>
          </cell>
          <cell r="T62" t="str">
            <v>na</v>
          </cell>
          <cell r="U62" t="str">
            <v>na</v>
          </cell>
          <cell r="V62" t="str">
            <v>na</v>
          </cell>
          <cell r="W62" t="str">
            <v>na</v>
          </cell>
          <cell r="X62" t="str">
            <v>na</v>
          </cell>
          <cell r="Y62" t="str">
            <v>na</v>
          </cell>
          <cell r="Z62" t="str">
            <v>na</v>
          </cell>
          <cell r="AA62" t="str">
            <v>na</v>
          </cell>
          <cell r="AB62" t="str">
            <v>na</v>
          </cell>
          <cell r="AC62" t="str">
            <v>na</v>
          </cell>
          <cell r="AD62" t="str">
            <v>na</v>
          </cell>
          <cell r="AE62" t="str">
            <v>na</v>
          </cell>
          <cell r="AF62" t="str">
            <v>na</v>
          </cell>
          <cell r="AG62" t="str">
            <v>na</v>
          </cell>
          <cell r="AH62" t="str">
            <v>na</v>
          </cell>
          <cell r="AI62" t="str">
            <v>na</v>
          </cell>
          <cell r="AJ62" t="str">
            <v>na</v>
          </cell>
          <cell r="AK62" t="str">
            <v>na</v>
          </cell>
          <cell r="AL62" t="str">
            <v>na</v>
          </cell>
          <cell r="AM62" t="str">
            <v>na</v>
          </cell>
          <cell r="AN62" t="str">
            <v>na</v>
          </cell>
          <cell r="AO62" t="str">
            <v>na</v>
          </cell>
          <cell r="AP62" t="str">
            <v>na</v>
          </cell>
          <cell r="AQ62" t="str">
            <v>na</v>
          </cell>
          <cell r="AR62" t="str">
            <v>na</v>
          </cell>
          <cell r="AS62" t="str">
            <v>na</v>
          </cell>
          <cell r="AT62" t="str">
            <v>na</v>
          </cell>
          <cell r="AU62" t="str">
            <v>na</v>
          </cell>
          <cell r="AV62" t="str">
            <v>na</v>
          </cell>
          <cell r="AW62" t="str">
            <v>na</v>
          </cell>
          <cell r="AX62" t="str">
            <v>na</v>
          </cell>
          <cell r="AY62" t="str">
            <v>na</v>
          </cell>
          <cell r="AZ62" t="str">
            <v>na</v>
          </cell>
          <cell r="BA62" t="str">
            <v>na</v>
          </cell>
          <cell r="BB62" t="str">
            <v>na</v>
          </cell>
          <cell r="BC62" t="str">
            <v>na</v>
          </cell>
          <cell r="BD62" t="str">
            <v>na</v>
          </cell>
          <cell r="BE62" t="str">
            <v>na</v>
          </cell>
          <cell r="BF62" t="str">
            <v>na</v>
          </cell>
          <cell r="BG62" t="str">
            <v>na</v>
          </cell>
          <cell r="BH62" t="str">
            <v>na</v>
          </cell>
          <cell r="BI62" t="str">
            <v>na</v>
          </cell>
          <cell r="BJ62" t="str">
            <v>na</v>
          </cell>
          <cell r="BK62" t="str">
            <v>na</v>
          </cell>
          <cell r="BL62" t="str">
            <v>na</v>
          </cell>
          <cell r="BM62" t="str">
            <v>na</v>
          </cell>
          <cell r="BN62" t="str">
            <v>na</v>
          </cell>
          <cell r="BO62" t="str">
            <v>na</v>
          </cell>
          <cell r="BP62" t="str">
            <v>na</v>
          </cell>
          <cell r="BQ62" t="str">
            <v>na</v>
          </cell>
          <cell r="BR62" t="str">
            <v>na</v>
          </cell>
          <cell r="BS62" t="str">
            <v>na</v>
          </cell>
          <cell r="BT62" t="str">
            <v>na</v>
          </cell>
          <cell r="BU62" t="str">
            <v>na</v>
          </cell>
          <cell r="BV62" t="str">
            <v>na</v>
          </cell>
          <cell r="BW62" t="str">
            <v>na</v>
          </cell>
          <cell r="BX62" t="str">
            <v>na</v>
          </cell>
          <cell r="BY62" t="str">
            <v>na</v>
          </cell>
          <cell r="BZ62" t="str">
            <v>na</v>
          </cell>
          <cell r="CA62" t="str">
            <v>na</v>
          </cell>
          <cell r="CB62" t="str">
            <v>na</v>
          </cell>
          <cell r="CC62" t="str">
            <v>na</v>
          </cell>
          <cell r="CD62" t="str">
            <v>na</v>
          </cell>
          <cell r="CE62" t="str">
            <v>na</v>
          </cell>
          <cell r="CF62" t="str">
            <v>na</v>
          </cell>
          <cell r="CG62" t="str">
            <v>na</v>
          </cell>
          <cell r="CH62" t="str">
            <v>na</v>
          </cell>
          <cell r="CI62" t="str">
            <v>na</v>
          </cell>
          <cell r="CJ62" t="str">
            <v>na</v>
          </cell>
          <cell r="CK62" t="str">
            <v>na</v>
          </cell>
          <cell r="CL62" t="str">
            <v>na</v>
          </cell>
          <cell r="CM62" t="str">
            <v>na</v>
          </cell>
          <cell r="CN62" t="str">
            <v>na</v>
          </cell>
          <cell r="CO62">
            <v>2.127337486325687E-2</v>
          </cell>
          <cell r="CP62">
            <v>2.127337486325687E-2</v>
          </cell>
          <cell r="CQ62">
            <v>1.2545712138981539E-2</v>
          </cell>
          <cell r="CR62">
            <v>1.2545712138981539E-2</v>
          </cell>
          <cell r="CS62">
            <v>1.272830769853126E-2</v>
          </cell>
          <cell r="CT62">
            <v>1.272830769853126E-2</v>
          </cell>
          <cell r="CU62">
            <v>1.3057481391544468E-2</v>
          </cell>
          <cell r="CV62">
            <v>1.3057481391544468E-2</v>
          </cell>
          <cell r="CW62">
            <v>1.4861322775979499E-2</v>
          </cell>
          <cell r="CX62">
            <v>1.4861322775979499E-2</v>
          </cell>
          <cell r="CY62">
            <v>3.3501234620517337E-2</v>
          </cell>
          <cell r="CZ62">
            <v>3.3501234620517337E-2</v>
          </cell>
          <cell r="DA62">
            <v>1.9485712381650533E-2</v>
          </cell>
          <cell r="DB62">
            <v>1.9485712381650533E-2</v>
          </cell>
          <cell r="DC62">
            <v>2.2553710055966781E-2</v>
          </cell>
          <cell r="DD62">
            <v>2.2553710055966781E-2</v>
          </cell>
          <cell r="DE62">
            <v>2.0122943409871634E-2</v>
          </cell>
          <cell r="DF62">
            <v>2.0122943409871634E-2</v>
          </cell>
          <cell r="DG62">
            <v>2.3481370102673045E-2</v>
          </cell>
          <cell r="DH62">
            <v>2.3481370102673045E-2</v>
          </cell>
          <cell r="DI62">
            <v>1.7730496453900711E-2</v>
          </cell>
          <cell r="DJ62">
            <v>2.278054956087695E-2</v>
          </cell>
          <cell r="DK62">
            <v>1.9957529578755226E-2</v>
          </cell>
          <cell r="DL62">
            <v>2.394903549450627E-2</v>
          </cell>
          <cell r="DM62">
            <v>1.9307151291609807E-2</v>
          </cell>
          <cell r="DN62">
            <v>2.5099296679092747E-2</v>
          </cell>
          <cell r="DO62">
            <v>1.7415942606109465E-2</v>
          </cell>
          <cell r="DP62">
            <v>2.4382319648553249E-2</v>
          </cell>
          <cell r="DQ62">
            <v>1.8566209935835094E-2</v>
          </cell>
          <cell r="DR62">
            <v>2.4084065643066904E-2</v>
          </cell>
          <cell r="DS62" t="str">
            <v>na</v>
          </cell>
          <cell r="DT62" t="str">
            <v>na</v>
          </cell>
          <cell r="DU62" t="str">
            <v>na</v>
          </cell>
          <cell r="DV62" t="str">
            <v>na</v>
          </cell>
          <cell r="DW62" t="str">
            <v>na</v>
          </cell>
          <cell r="DX62" t="str">
            <v>na</v>
          </cell>
          <cell r="DY62" t="str">
            <v>na</v>
          </cell>
          <cell r="DZ62" t="str">
            <v>na</v>
          </cell>
          <cell r="EA62">
            <v>2.4037664656259068E-2</v>
          </cell>
          <cell r="EB62">
            <v>2.4273067645746157E-2</v>
          </cell>
          <cell r="EC62" t="str">
            <v>na</v>
          </cell>
          <cell r="ED62" t="str">
            <v>na</v>
          </cell>
          <cell r="EE62" t="str">
            <v>na</v>
          </cell>
          <cell r="EF62" t="str">
            <v>na</v>
          </cell>
          <cell r="EG62" t="str">
            <v>na</v>
          </cell>
          <cell r="EH62" t="str">
            <v>na</v>
          </cell>
          <cell r="EI62" t="str">
            <v>na</v>
          </cell>
          <cell r="EJ62" t="str">
            <v>na</v>
          </cell>
          <cell r="EK62" t="str">
            <v>na</v>
          </cell>
          <cell r="EL62" t="str">
            <v>na</v>
          </cell>
          <cell r="EM62" t="str">
            <v>na</v>
          </cell>
          <cell r="EN62" t="str">
            <v>na</v>
          </cell>
          <cell r="EO62" t="str">
            <v>na</v>
          </cell>
          <cell r="EP62" t="str">
            <v>na</v>
          </cell>
          <cell r="EQ62" t="str">
            <v>na</v>
          </cell>
          <cell r="ER62" t="str">
            <v>na</v>
          </cell>
          <cell r="ES62" t="str">
            <v>na</v>
          </cell>
          <cell r="ET62" t="str">
            <v>na</v>
          </cell>
          <cell r="EU62" t="str">
            <v>na</v>
          </cell>
          <cell r="EV62" t="str">
            <v>na</v>
          </cell>
          <cell r="EW62" t="str">
            <v>na</v>
          </cell>
          <cell r="EX62" t="str">
            <v>na</v>
          </cell>
          <cell r="EY62" t="str">
            <v>na</v>
          </cell>
          <cell r="EZ62" t="str">
            <v>na</v>
          </cell>
          <cell r="FA62" t="str">
            <v>na</v>
          </cell>
          <cell r="FB62" t="str">
            <v>na</v>
          </cell>
          <cell r="FC62" t="str">
            <v>na</v>
          </cell>
          <cell r="FD62" t="str">
            <v>na</v>
          </cell>
          <cell r="FE62" t="str">
            <v>na</v>
          </cell>
          <cell r="FF62" t="str">
            <v>na</v>
          </cell>
          <cell r="FG62" t="str">
            <v>na</v>
          </cell>
          <cell r="FH62" t="str">
            <v>na</v>
          </cell>
          <cell r="FI62" t="str">
            <v>na</v>
          </cell>
          <cell r="FJ62" t="str">
            <v>na</v>
          </cell>
          <cell r="FK62" t="str">
            <v>na</v>
          </cell>
          <cell r="FL62" t="str">
            <v>na</v>
          </cell>
          <cell r="FM62" t="str">
            <v>na</v>
          </cell>
          <cell r="FN62" t="str">
            <v>na</v>
          </cell>
          <cell r="FO62" t="str">
            <v>na</v>
          </cell>
          <cell r="FP62" t="str">
            <v>na</v>
          </cell>
          <cell r="FQ62" t="str">
            <v>na</v>
          </cell>
          <cell r="FR62" t="str">
            <v>na</v>
          </cell>
          <cell r="FS62" t="str">
            <v>na</v>
          </cell>
          <cell r="FT62" t="str">
            <v>na</v>
          </cell>
          <cell r="FU62" t="str">
            <v>na</v>
          </cell>
          <cell r="FV62" t="str">
            <v>na</v>
          </cell>
          <cell r="FW62" t="str">
            <v>na</v>
          </cell>
          <cell r="FX62" t="str">
            <v>na</v>
          </cell>
          <cell r="FY62" t="str">
            <v>na</v>
          </cell>
          <cell r="FZ62" t="str">
            <v>na</v>
          </cell>
          <cell r="GA62" t="str">
            <v>na</v>
          </cell>
          <cell r="GB62" t="str">
            <v>na</v>
          </cell>
          <cell r="GC62" t="str">
            <v>na</v>
          </cell>
          <cell r="GD62" t="str">
            <v>na</v>
          </cell>
          <cell r="GE62" t="str">
            <v>na</v>
          </cell>
          <cell r="GF62" t="str">
            <v>na</v>
          </cell>
          <cell r="GG62" t="str">
            <v>na</v>
          </cell>
          <cell r="GH62" t="str">
            <v>na</v>
          </cell>
          <cell r="GI62" t="str">
            <v>na</v>
          </cell>
          <cell r="GJ62" t="str">
            <v>na</v>
          </cell>
          <cell r="GK62" t="str">
            <v>na</v>
          </cell>
          <cell r="GL62" t="str">
            <v>na</v>
          </cell>
          <cell r="GM62" t="str">
            <v>na</v>
          </cell>
          <cell r="GN62" t="str">
            <v>na</v>
          </cell>
          <cell r="GO62" t="str">
            <v>na</v>
          </cell>
          <cell r="GP62" t="str">
            <v>na</v>
          </cell>
          <cell r="GQ62" t="str">
            <v>na</v>
          </cell>
          <cell r="GR62" t="str">
            <v>na</v>
          </cell>
          <cell r="GS62" t="str">
            <v>na</v>
          </cell>
          <cell r="GT62" t="str">
            <v>na</v>
          </cell>
          <cell r="GU62" t="str">
            <v>na</v>
          </cell>
          <cell r="GV62" t="str">
            <v>na</v>
          </cell>
          <cell r="GW62" t="str">
            <v>na</v>
          </cell>
          <cell r="GX62" t="str">
            <v>na</v>
          </cell>
          <cell r="GY62" t="str">
            <v>na</v>
          </cell>
          <cell r="GZ62" t="str">
            <v>na</v>
          </cell>
          <cell r="HA62" t="str">
            <v>na</v>
          </cell>
          <cell r="HB62" t="str">
            <v>na</v>
          </cell>
          <cell r="HC62" t="str">
            <v>na</v>
          </cell>
          <cell r="HD62" t="str">
            <v>na</v>
          </cell>
        </row>
        <row r="63">
          <cell r="A63">
            <v>63</v>
          </cell>
          <cell r="B63" t="str">
            <v>Reported Pre-Tax Margin</v>
          </cell>
          <cell r="C63" t="str">
            <v>na</v>
          </cell>
          <cell r="D63" t="str">
            <v>na</v>
          </cell>
          <cell r="E63" t="str">
            <v>na</v>
          </cell>
          <cell r="F63" t="str">
            <v>na</v>
          </cell>
          <cell r="G63" t="str">
            <v>na</v>
          </cell>
          <cell r="H63" t="str">
            <v>na</v>
          </cell>
          <cell r="I63" t="str">
            <v>na</v>
          </cell>
          <cell r="J63" t="str">
            <v>na</v>
          </cell>
          <cell r="K63" t="str">
            <v>na</v>
          </cell>
          <cell r="L63" t="str">
            <v>na</v>
          </cell>
          <cell r="M63" t="str">
            <v>na</v>
          </cell>
          <cell r="N63" t="str">
            <v>na</v>
          </cell>
          <cell r="O63" t="str">
            <v>na</v>
          </cell>
          <cell r="P63" t="str">
            <v>na</v>
          </cell>
          <cell r="Q63" t="str">
            <v>na</v>
          </cell>
          <cell r="R63" t="str">
            <v>na</v>
          </cell>
          <cell r="S63" t="str">
            <v>na</v>
          </cell>
          <cell r="T63" t="str">
            <v>na</v>
          </cell>
          <cell r="U63" t="str">
            <v>na</v>
          </cell>
          <cell r="V63" t="str">
            <v>na</v>
          </cell>
          <cell r="W63" t="str">
            <v>na</v>
          </cell>
          <cell r="X63" t="str">
            <v>na</v>
          </cell>
          <cell r="Y63" t="str">
            <v>na</v>
          </cell>
          <cell r="Z63" t="str">
            <v>na</v>
          </cell>
          <cell r="AA63" t="str">
            <v>na</v>
          </cell>
          <cell r="AB63" t="str">
            <v>na</v>
          </cell>
          <cell r="AC63" t="str">
            <v>na</v>
          </cell>
          <cell r="AD63" t="str">
            <v>na</v>
          </cell>
          <cell r="AE63" t="str">
            <v>na</v>
          </cell>
          <cell r="AF63" t="str">
            <v>na</v>
          </cell>
          <cell r="AG63" t="str">
            <v>na</v>
          </cell>
          <cell r="AH63" t="str">
            <v>na</v>
          </cell>
          <cell r="AI63" t="str">
            <v>na</v>
          </cell>
          <cell r="AJ63" t="str">
            <v>na</v>
          </cell>
          <cell r="AK63" t="str">
            <v>na</v>
          </cell>
          <cell r="AL63" t="str">
            <v>na</v>
          </cell>
          <cell r="AM63" t="str">
            <v>na</v>
          </cell>
          <cell r="AN63" t="str">
            <v>na</v>
          </cell>
          <cell r="AO63" t="str">
            <v>na</v>
          </cell>
          <cell r="AP63" t="str">
            <v>na</v>
          </cell>
          <cell r="AQ63" t="str">
            <v>na</v>
          </cell>
          <cell r="AR63" t="str">
            <v>na</v>
          </cell>
          <cell r="AS63" t="str">
            <v>na</v>
          </cell>
          <cell r="AT63" t="str">
            <v>na</v>
          </cell>
          <cell r="AU63" t="str">
            <v>na</v>
          </cell>
          <cell r="AV63" t="str">
            <v>na</v>
          </cell>
          <cell r="AW63" t="str">
            <v>na</v>
          </cell>
          <cell r="AX63" t="str">
            <v>na</v>
          </cell>
          <cell r="AY63" t="str">
            <v>na</v>
          </cell>
          <cell r="AZ63" t="str">
            <v>na</v>
          </cell>
          <cell r="BA63" t="str">
            <v>na</v>
          </cell>
          <cell r="BB63" t="str">
            <v>na</v>
          </cell>
          <cell r="BC63" t="str">
            <v>na</v>
          </cell>
          <cell r="BD63" t="str">
            <v>na</v>
          </cell>
          <cell r="BE63" t="str">
            <v>na</v>
          </cell>
          <cell r="BF63" t="str">
            <v>na</v>
          </cell>
          <cell r="BG63" t="str">
            <v>na</v>
          </cell>
          <cell r="BH63" t="str">
            <v>na</v>
          </cell>
          <cell r="BI63" t="str">
            <v>na</v>
          </cell>
          <cell r="BJ63" t="str">
            <v>na</v>
          </cell>
          <cell r="BK63" t="str">
            <v>na</v>
          </cell>
          <cell r="BL63" t="str">
            <v>na</v>
          </cell>
          <cell r="BM63" t="str">
            <v>na</v>
          </cell>
          <cell r="BN63" t="str">
            <v>na</v>
          </cell>
          <cell r="BO63" t="str">
            <v>na</v>
          </cell>
          <cell r="BP63" t="str">
            <v>na</v>
          </cell>
          <cell r="BQ63" t="str">
            <v>na</v>
          </cell>
          <cell r="BR63" t="str">
            <v>na</v>
          </cell>
          <cell r="BS63" t="str">
            <v>na</v>
          </cell>
          <cell r="BT63" t="str">
            <v>na</v>
          </cell>
          <cell r="BU63" t="str">
            <v>na</v>
          </cell>
          <cell r="BV63" t="str">
            <v>na</v>
          </cell>
          <cell r="BW63" t="str">
            <v>na</v>
          </cell>
          <cell r="BX63" t="str">
            <v>na</v>
          </cell>
          <cell r="BY63" t="str">
            <v>na</v>
          </cell>
          <cell r="BZ63" t="str">
            <v>na</v>
          </cell>
          <cell r="CA63" t="str">
            <v>na</v>
          </cell>
          <cell r="CB63" t="str">
            <v>na</v>
          </cell>
          <cell r="CC63" t="str">
            <v>na</v>
          </cell>
          <cell r="CD63" t="str">
            <v>na</v>
          </cell>
          <cell r="CE63" t="str">
            <v>na</v>
          </cell>
          <cell r="CF63" t="str">
            <v>na</v>
          </cell>
          <cell r="CG63" t="str">
            <v>na</v>
          </cell>
          <cell r="CH63" t="str">
            <v>na</v>
          </cell>
          <cell r="CI63" t="str">
            <v>na</v>
          </cell>
          <cell r="CJ63" t="str">
            <v>na</v>
          </cell>
          <cell r="CK63" t="str">
            <v>na</v>
          </cell>
          <cell r="CL63" t="str">
            <v>na</v>
          </cell>
          <cell r="CM63" t="str">
            <v>na</v>
          </cell>
          <cell r="CN63" t="str">
            <v>na</v>
          </cell>
          <cell r="CO63">
            <v>-0.47988483586540187</v>
          </cell>
          <cell r="CP63">
            <v>-0.47988483586540187</v>
          </cell>
          <cell r="CQ63">
            <v>-1.4056742661798386E-3</v>
          </cell>
          <cell r="CR63">
            <v>-1.4056742661798386E-3</v>
          </cell>
          <cell r="CS63">
            <v>7.1631043779021913E-3</v>
          </cell>
          <cell r="CT63">
            <v>7.1631043779021913E-3</v>
          </cell>
          <cell r="CU63">
            <v>-5.0101797354396405E-17</v>
          </cell>
          <cell r="CV63">
            <v>-5.0101797354396405E-17</v>
          </cell>
          <cell r="CW63">
            <v>-0.11618127189244459</v>
          </cell>
          <cell r="CX63">
            <v>-0.11618127189244459</v>
          </cell>
          <cell r="CY63">
            <v>6.9831308484653243E-2</v>
          </cell>
          <cell r="CZ63">
            <v>6.9831308484653243E-2</v>
          </cell>
          <cell r="DA63">
            <v>5.7921619215811466E-2</v>
          </cell>
          <cell r="DB63">
            <v>5.7921619215811466E-2</v>
          </cell>
          <cell r="DC63">
            <v>0.27072576277306371</v>
          </cell>
          <cell r="DD63">
            <v>0.27072576277306371</v>
          </cell>
          <cell r="DE63">
            <v>0.13404045882801979</v>
          </cell>
          <cell r="DF63">
            <v>0.13404045882801979</v>
          </cell>
          <cell r="DG63">
            <v>0.13662097469425283</v>
          </cell>
          <cell r="DH63">
            <v>0.13662097469425283</v>
          </cell>
          <cell r="DI63">
            <v>0.10942618388830572</v>
          </cell>
          <cell r="DJ63">
            <v>9.7629503479076563E-2</v>
          </cell>
          <cell r="DK63">
            <v>0.12261426374218599</v>
          </cell>
          <cell r="DL63">
            <v>0.12460576965793704</v>
          </cell>
          <cell r="DM63">
            <v>0.13634390361252235</v>
          </cell>
          <cell r="DN63">
            <v>0.15304337467380569</v>
          </cell>
          <cell r="DO63">
            <v>0.22407979192476721</v>
          </cell>
          <cell r="DP63">
            <v>0.22469785011508894</v>
          </cell>
          <cell r="DQ63">
            <v>0.15063366314704221</v>
          </cell>
          <cell r="DR63">
            <v>0.15310906941655819</v>
          </cell>
          <cell r="DS63" t="str">
            <v>na</v>
          </cell>
          <cell r="DT63" t="str">
            <v>na</v>
          </cell>
          <cell r="DU63" t="str">
            <v>na</v>
          </cell>
          <cell r="DV63" t="str">
            <v>na</v>
          </cell>
          <cell r="DW63" t="str">
            <v>na</v>
          </cell>
          <cell r="DX63" t="str">
            <v>na</v>
          </cell>
          <cell r="DY63" t="str">
            <v>na</v>
          </cell>
          <cell r="DZ63" t="str">
            <v>na</v>
          </cell>
          <cell r="EA63">
            <v>0.20518476864773777</v>
          </cell>
          <cell r="EB63">
            <v>0.20590426110246035</v>
          </cell>
          <cell r="EC63" t="str">
            <v>na</v>
          </cell>
          <cell r="ED63" t="str">
            <v>na</v>
          </cell>
          <cell r="EE63" t="str">
            <v>na</v>
          </cell>
          <cell r="EF63" t="str">
            <v>na</v>
          </cell>
          <cell r="EG63" t="str">
            <v>na</v>
          </cell>
          <cell r="EH63" t="str">
            <v>na</v>
          </cell>
          <cell r="EI63" t="str">
            <v>na</v>
          </cell>
          <cell r="EJ63" t="str">
            <v>na</v>
          </cell>
          <cell r="EK63" t="str">
            <v>na</v>
          </cell>
          <cell r="EL63" t="str">
            <v>na</v>
          </cell>
          <cell r="EM63" t="str">
            <v>na</v>
          </cell>
          <cell r="EN63" t="str">
            <v>na</v>
          </cell>
          <cell r="EO63" t="str">
            <v>na</v>
          </cell>
          <cell r="EP63" t="str">
            <v>na</v>
          </cell>
          <cell r="EQ63" t="str">
            <v>na</v>
          </cell>
          <cell r="ER63" t="str">
            <v>na</v>
          </cell>
          <cell r="ES63" t="str">
            <v>na</v>
          </cell>
          <cell r="ET63" t="str">
            <v>na</v>
          </cell>
          <cell r="EU63" t="str">
            <v>na</v>
          </cell>
          <cell r="EV63" t="str">
            <v>na</v>
          </cell>
          <cell r="EW63" t="str">
            <v>na</v>
          </cell>
          <cell r="EX63" t="str">
            <v>na</v>
          </cell>
          <cell r="EY63" t="str">
            <v>na</v>
          </cell>
          <cell r="EZ63" t="str">
            <v>na</v>
          </cell>
          <cell r="FA63" t="str">
            <v>na</v>
          </cell>
          <cell r="FB63" t="str">
            <v>na</v>
          </cell>
          <cell r="FC63" t="str">
            <v>na</v>
          </cell>
          <cell r="FD63" t="str">
            <v>na</v>
          </cell>
          <cell r="FE63" t="str">
            <v>na</v>
          </cell>
          <cell r="FF63" t="str">
            <v>na</v>
          </cell>
          <cell r="FG63" t="str">
            <v>na</v>
          </cell>
          <cell r="FH63" t="str">
            <v>na</v>
          </cell>
          <cell r="FI63" t="str">
            <v>na</v>
          </cell>
          <cell r="FJ63" t="str">
            <v>na</v>
          </cell>
          <cell r="FK63" t="str">
            <v>na</v>
          </cell>
          <cell r="FL63" t="str">
            <v>na</v>
          </cell>
          <cell r="FM63" t="str">
            <v>na</v>
          </cell>
          <cell r="FN63" t="str">
            <v>na</v>
          </cell>
          <cell r="FO63" t="str">
            <v>na</v>
          </cell>
          <cell r="FP63" t="str">
            <v>na</v>
          </cell>
          <cell r="FQ63" t="str">
            <v>na</v>
          </cell>
          <cell r="FR63" t="str">
            <v>na</v>
          </cell>
          <cell r="FS63" t="str">
            <v>na</v>
          </cell>
          <cell r="FT63" t="str">
            <v>na</v>
          </cell>
          <cell r="FU63" t="str">
            <v>na</v>
          </cell>
          <cell r="FV63" t="str">
            <v>na</v>
          </cell>
          <cell r="FW63" t="str">
            <v>na</v>
          </cell>
          <cell r="FX63" t="str">
            <v>na</v>
          </cell>
          <cell r="FY63" t="str">
            <v>na</v>
          </cell>
          <cell r="FZ63" t="str">
            <v>na</v>
          </cell>
          <cell r="GA63" t="str">
            <v>na</v>
          </cell>
          <cell r="GB63" t="str">
            <v>na</v>
          </cell>
          <cell r="GC63" t="str">
            <v>na</v>
          </cell>
          <cell r="GD63" t="str">
            <v>na</v>
          </cell>
          <cell r="GE63" t="str">
            <v>na</v>
          </cell>
          <cell r="GF63" t="str">
            <v>na</v>
          </cell>
          <cell r="GG63" t="str">
            <v>na</v>
          </cell>
          <cell r="GH63" t="str">
            <v>na</v>
          </cell>
          <cell r="GI63" t="str">
            <v>na</v>
          </cell>
          <cell r="GJ63" t="str">
            <v>na</v>
          </cell>
          <cell r="GK63" t="str">
            <v>na</v>
          </cell>
          <cell r="GL63" t="str">
            <v>na</v>
          </cell>
          <cell r="GM63" t="str">
            <v>na</v>
          </cell>
          <cell r="GN63" t="str">
            <v>na</v>
          </cell>
          <cell r="GO63" t="str">
            <v>na</v>
          </cell>
          <cell r="GP63" t="str">
            <v>na</v>
          </cell>
          <cell r="GQ63" t="str">
            <v>na</v>
          </cell>
          <cell r="GR63" t="str">
            <v>na</v>
          </cell>
          <cell r="GS63" t="str">
            <v>na</v>
          </cell>
          <cell r="GT63" t="str">
            <v>na</v>
          </cell>
          <cell r="GU63" t="str">
            <v>na</v>
          </cell>
          <cell r="GV63" t="str">
            <v>na</v>
          </cell>
          <cell r="GW63" t="str">
            <v>na</v>
          </cell>
          <cell r="GX63" t="str">
            <v>na</v>
          </cell>
          <cell r="GY63" t="str">
            <v>na</v>
          </cell>
          <cell r="GZ63" t="str">
            <v>na</v>
          </cell>
          <cell r="HA63" t="str">
            <v>na</v>
          </cell>
          <cell r="HB63" t="str">
            <v>na</v>
          </cell>
          <cell r="HC63" t="str">
            <v>na</v>
          </cell>
          <cell r="HD63" t="str">
            <v>na</v>
          </cell>
        </row>
        <row r="64">
          <cell r="A64">
            <v>64</v>
          </cell>
          <cell r="B64" t="str">
            <v>Pre-Tax Margin (excl Special Items)</v>
          </cell>
          <cell r="C64" t="str">
            <v>na</v>
          </cell>
          <cell r="D64" t="str">
            <v>na</v>
          </cell>
          <cell r="E64" t="str">
            <v>na</v>
          </cell>
          <cell r="F64" t="str">
            <v>na</v>
          </cell>
          <cell r="G64" t="str">
            <v>na</v>
          </cell>
          <cell r="H64" t="str">
            <v>na</v>
          </cell>
          <cell r="I64" t="str">
            <v>na</v>
          </cell>
          <cell r="J64" t="str">
            <v>na</v>
          </cell>
          <cell r="K64" t="str">
            <v>na</v>
          </cell>
          <cell r="L64" t="str">
            <v>na</v>
          </cell>
          <cell r="M64" t="str">
            <v>na</v>
          </cell>
          <cell r="N64" t="str">
            <v>na</v>
          </cell>
          <cell r="O64" t="str">
            <v>na</v>
          </cell>
          <cell r="P64" t="str">
            <v>na</v>
          </cell>
          <cell r="Q64" t="str">
            <v>na</v>
          </cell>
          <cell r="R64" t="str">
            <v>na</v>
          </cell>
          <cell r="S64" t="str">
            <v>na</v>
          </cell>
          <cell r="T64" t="str">
            <v>na</v>
          </cell>
          <cell r="U64" t="str">
            <v>na</v>
          </cell>
          <cell r="V64" t="str">
            <v>na</v>
          </cell>
          <cell r="W64" t="str">
            <v>na</v>
          </cell>
          <cell r="X64" t="str">
            <v>na</v>
          </cell>
          <cell r="Y64" t="str">
            <v>na</v>
          </cell>
          <cell r="Z64" t="str">
            <v>na</v>
          </cell>
          <cell r="AA64" t="str">
            <v>na</v>
          </cell>
          <cell r="AB64" t="str">
            <v>na</v>
          </cell>
          <cell r="AC64" t="str">
            <v>na</v>
          </cell>
          <cell r="AD64" t="str">
            <v>na</v>
          </cell>
          <cell r="AE64" t="str">
            <v>na</v>
          </cell>
          <cell r="AF64" t="str">
            <v>na</v>
          </cell>
          <cell r="AG64" t="str">
            <v>na</v>
          </cell>
          <cell r="AH64" t="str">
            <v>na</v>
          </cell>
          <cell r="AI64" t="str">
            <v>na</v>
          </cell>
          <cell r="AJ64" t="str">
            <v>na</v>
          </cell>
          <cell r="AK64" t="str">
            <v>na</v>
          </cell>
          <cell r="AL64" t="str">
            <v>na</v>
          </cell>
          <cell r="AM64" t="str">
            <v>na</v>
          </cell>
          <cell r="AN64" t="str">
            <v>na</v>
          </cell>
          <cell r="AO64" t="str">
            <v>na</v>
          </cell>
          <cell r="AP64" t="str">
            <v>na</v>
          </cell>
          <cell r="AQ64" t="str">
            <v>na</v>
          </cell>
          <cell r="AR64" t="str">
            <v>na</v>
          </cell>
          <cell r="AS64" t="str">
            <v>na</v>
          </cell>
          <cell r="AT64" t="str">
            <v>na</v>
          </cell>
          <cell r="AU64" t="str">
            <v>na</v>
          </cell>
          <cell r="AV64" t="str">
            <v>na</v>
          </cell>
          <cell r="AW64" t="str">
            <v>na</v>
          </cell>
          <cell r="AX64" t="str">
            <v>na</v>
          </cell>
          <cell r="AY64" t="str">
            <v>na</v>
          </cell>
          <cell r="AZ64" t="str">
            <v>na</v>
          </cell>
          <cell r="BA64" t="str">
            <v>na</v>
          </cell>
          <cell r="BB64" t="str">
            <v>na</v>
          </cell>
          <cell r="BC64" t="str">
            <v>na</v>
          </cell>
          <cell r="BD64" t="str">
            <v>na</v>
          </cell>
          <cell r="BE64" t="str">
            <v>na</v>
          </cell>
          <cell r="BF64" t="str">
            <v>na</v>
          </cell>
          <cell r="BG64" t="str">
            <v>na</v>
          </cell>
          <cell r="BH64" t="str">
            <v>na</v>
          </cell>
          <cell r="BI64" t="str">
            <v>na</v>
          </cell>
          <cell r="BJ64" t="str">
            <v>na</v>
          </cell>
          <cell r="BK64" t="str">
            <v>na</v>
          </cell>
          <cell r="BL64" t="str">
            <v>na</v>
          </cell>
          <cell r="BM64" t="str">
            <v>na</v>
          </cell>
          <cell r="BN64" t="str">
            <v>na</v>
          </cell>
          <cell r="BO64" t="str">
            <v>na</v>
          </cell>
          <cell r="BP64" t="str">
            <v>na</v>
          </cell>
          <cell r="BQ64" t="str">
            <v>na</v>
          </cell>
          <cell r="BR64" t="str">
            <v>na</v>
          </cell>
          <cell r="BS64" t="str">
            <v>na</v>
          </cell>
          <cell r="BT64" t="str">
            <v>na</v>
          </cell>
          <cell r="BU64" t="str">
            <v>na</v>
          </cell>
          <cell r="BV64" t="str">
            <v>na</v>
          </cell>
          <cell r="BW64" t="str">
            <v>na</v>
          </cell>
          <cell r="BX64" t="str">
            <v>na</v>
          </cell>
          <cell r="BY64" t="str">
            <v>na</v>
          </cell>
          <cell r="BZ64" t="str">
            <v>na</v>
          </cell>
          <cell r="CA64" t="str">
            <v>na</v>
          </cell>
          <cell r="CB64" t="str">
            <v>na</v>
          </cell>
          <cell r="CC64" t="str">
            <v>na</v>
          </cell>
          <cell r="CD64" t="str">
            <v>na</v>
          </cell>
          <cell r="CE64" t="str">
            <v>na</v>
          </cell>
          <cell r="CF64" t="str">
            <v>na</v>
          </cell>
          <cell r="CG64" t="str">
            <v>na</v>
          </cell>
          <cell r="CH64" t="str">
            <v>na</v>
          </cell>
          <cell r="CI64" t="str">
            <v>na</v>
          </cell>
          <cell r="CJ64" t="str">
            <v>na</v>
          </cell>
          <cell r="CK64" t="str">
            <v>na</v>
          </cell>
          <cell r="CL64" t="str">
            <v>na</v>
          </cell>
          <cell r="CM64" t="str">
            <v>na</v>
          </cell>
          <cell r="CN64" t="str">
            <v>na</v>
          </cell>
          <cell r="CO64">
            <v>3.642294256931413E-2</v>
          </cell>
          <cell r="CP64">
            <v>3.642294256931413E-2</v>
          </cell>
          <cell r="CQ64">
            <v>7.1586803851602619E-3</v>
          </cell>
          <cell r="CR64">
            <v>7.1586803851602619E-3</v>
          </cell>
          <cell r="CS64">
            <v>1.0879018952320175E-2</v>
          </cell>
          <cell r="CT64">
            <v>1.0879018952320175E-2</v>
          </cell>
          <cell r="CU64">
            <v>3.4973957563857003E-2</v>
          </cell>
          <cell r="CV64">
            <v>3.4973957563857003E-2</v>
          </cell>
          <cell r="CW64">
            <v>2.2474260852285446E-2</v>
          </cell>
          <cell r="CX64">
            <v>2.2474260852285446E-2</v>
          </cell>
          <cell r="CY64">
            <v>5.6246487258236902E-2</v>
          </cell>
          <cell r="CZ64">
            <v>5.6246487258236902E-2</v>
          </cell>
          <cell r="DA64">
            <v>5.7921619215811466E-2</v>
          </cell>
          <cell r="DB64">
            <v>5.7921619215811466E-2</v>
          </cell>
          <cell r="DC64">
            <v>8.070951435277128E-2</v>
          </cell>
          <cell r="DD64">
            <v>8.070951435277128E-2</v>
          </cell>
          <cell r="DE64">
            <v>0.12693505293396806</v>
          </cell>
          <cell r="DF64">
            <v>0.12693505293396806</v>
          </cell>
          <cell r="DG64">
            <v>8.3158314823698398E-2</v>
          </cell>
          <cell r="DH64">
            <v>8.3158314823698398E-2</v>
          </cell>
          <cell r="DI64">
            <v>0.10942618388830572</v>
          </cell>
          <cell r="DJ64">
            <v>9.7629503479076563E-2</v>
          </cell>
          <cell r="DK64">
            <v>0.12261426374218599</v>
          </cell>
          <cell r="DL64">
            <v>0.12460576965793704</v>
          </cell>
          <cell r="DM64">
            <v>0.13634390361252235</v>
          </cell>
          <cell r="DN64">
            <v>0.15304337467380569</v>
          </cell>
          <cell r="DO64">
            <v>0.22407979192476721</v>
          </cell>
          <cell r="DP64">
            <v>0.22469785011508894</v>
          </cell>
          <cell r="DQ64">
            <v>0.15063366314704221</v>
          </cell>
          <cell r="DR64">
            <v>0.15310906941655819</v>
          </cell>
          <cell r="DS64" t="str">
            <v>na</v>
          </cell>
          <cell r="DT64" t="str">
            <v>na</v>
          </cell>
          <cell r="DU64" t="str">
            <v>na</v>
          </cell>
          <cell r="DV64" t="str">
            <v>na</v>
          </cell>
          <cell r="DW64" t="str">
            <v>na</v>
          </cell>
          <cell r="DX64" t="str">
            <v>na</v>
          </cell>
          <cell r="DY64" t="str">
            <v>na</v>
          </cell>
          <cell r="DZ64" t="str">
            <v>na</v>
          </cell>
          <cell r="EA64">
            <v>0.20518476864773777</v>
          </cell>
          <cell r="EB64">
            <v>0.20590426110246035</v>
          </cell>
          <cell r="EC64" t="str">
            <v>na</v>
          </cell>
          <cell r="ED64" t="str">
            <v>na</v>
          </cell>
          <cell r="EE64" t="str">
            <v>na</v>
          </cell>
          <cell r="EF64" t="str">
            <v>na</v>
          </cell>
          <cell r="EG64" t="str">
            <v>na</v>
          </cell>
          <cell r="EH64" t="str">
            <v>na</v>
          </cell>
          <cell r="EI64" t="str">
            <v>na</v>
          </cell>
          <cell r="EJ64" t="str">
            <v>na</v>
          </cell>
          <cell r="EK64" t="str">
            <v>na</v>
          </cell>
          <cell r="EL64" t="str">
            <v>na</v>
          </cell>
          <cell r="EM64" t="str">
            <v>na</v>
          </cell>
          <cell r="EN64" t="str">
            <v>na</v>
          </cell>
          <cell r="EO64" t="str">
            <v>na</v>
          </cell>
          <cell r="EP64" t="str">
            <v>na</v>
          </cell>
          <cell r="EQ64" t="str">
            <v>na</v>
          </cell>
          <cell r="ER64" t="str">
            <v>na</v>
          </cell>
          <cell r="ES64" t="str">
            <v>na</v>
          </cell>
          <cell r="ET64" t="str">
            <v>na</v>
          </cell>
          <cell r="EU64" t="str">
            <v>na</v>
          </cell>
          <cell r="EV64" t="str">
            <v>na</v>
          </cell>
          <cell r="EW64" t="str">
            <v>na</v>
          </cell>
          <cell r="EX64" t="str">
            <v>na</v>
          </cell>
          <cell r="EY64" t="str">
            <v>na</v>
          </cell>
          <cell r="EZ64" t="str">
            <v>na</v>
          </cell>
          <cell r="FA64" t="str">
            <v>na</v>
          </cell>
          <cell r="FB64" t="str">
            <v>na</v>
          </cell>
          <cell r="FC64" t="str">
            <v>na</v>
          </cell>
          <cell r="FD64" t="str">
            <v>na</v>
          </cell>
          <cell r="FE64" t="str">
            <v>na</v>
          </cell>
          <cell r="FF64" t="str">
            <v>na</v>
          </cell>
          <cell r="FG64" t="str">
            <v>na</v>
          </cell>
          <cell r="FH64" t="str">
            <v>na</v>
          </cell>
          <cell r="FI64" t="str">
            <v>na</v>
          </cell>
          <cell r="FJ64" t="str">
            <v>na</v>
          </cell>
          <cell r="FK64" t="str">
            <v>na</v>
          </cell>
          <cell r="FL64" t="str">
            <v>na</v>
          </cell>
          <cell r="FM64" t="str">
            <v>na</v>
          </cell>
          <cell r="FN64" t="str">
            <v>na</v>
          </cell>
          <cell r="FO64" t="str">
            <v>na</v>
          </cell>
          <cell r="FP64" t="str">
            <v>na</v>
          </cell>
          <cell r="FQ64" t="str">
            <v>na</v>
          </cell>
          <cell r="FR64" t="str">
            <v>na</v>
          </cell>
          <cell r="FS64" t="str">
            <v>na</v>
          </cell>
          <cell r="FT64" t="str">
            <v>na</v>
          </cell>
          <cell r="FU64" t="str">
            <v>na</v>
          </cell>
          <cell r="FV64" t="str">
            <v>na</v>
          </cell>
          <cell r="FW64" t="str">
            <v>na</v>
          </cell>
          <cell r="FX64" t="str">
            <v>na</v>
          </cell>
          <cell r="FY64" t="str">
            <v>na</v>
          </cell>
          <cell r="FZ64" t="str">
            <v>na</v>
          </cell>
          <cell r="GA64" t="str">
            <v>na</v>
          </cell>
          <cell r="GB64" t="str">
            <v>na</v>
          </cell>
          <cell r="GC64" t="str">
            <v>na</v>
          </cell>
          <cell r="GD64" t="str">
            <v>na</v>
          </cell>
          <cell r="GE64" t="str">
            <v>na</v>
          </cell>
          <cell r="GF64" t="str">
            <v>na</v>
          </cell>
          <cell r="GG64" t="str">
            <v>na</v>
          </cell>
          <cell r="GH64" t="str">
            <v>na</v>
          </cell>
          <cell r="GI64" t="str">
            <v>na</v>
          </cell>
          <cell r="GJ64" t="str">
            <v>na</v>
          </cell>
          <cell r="GK64" t="str">
            <v>na</v>
          </cell>
          <cell r="GL64" t="str">
            <v>na</v>
          </cell>
          <cell r="GM64" t="str">
            <v>na</v>
          </cell>
          <cell r="GN64" t="str">
            <v>na</v>
          </cell>
          <cell r="GO64" t="str">
            <v>na</v>
          </cell>
          <cell r="GP64" t="str">
            <v>na</v>
          </cell>
          <cell r="GQ64" t="str">
            <v>na</v>
          </cell>
          <cell r="GR64" t="str">
            <v>na</v>
          </cell>
          <cell r="GS64" t="str">
            <v>na</v>
          </cell>
          <cell r="GT64" t="str">
            <v>na</v>
          </cell>
          <cell r="GU64" t="str">
            <v>na</v>
          </cell>
          <cell r="GV64" t="str">
            <v>na</v>
          </cell>
          <cell r="GW64" t="str">
            <v>na</v>
          </cell>
          <cell r="GX64" t="str">
            <v>na</v>
          </cell>
          <cell r="GY64" t="str">
            <v>na</v>
          </cell>
          <cell r="GZ64" t="str">
            <v>na</v>
          </cell>
          <cell r="HA64" t="str">
            <v>na</v>
          </cell>
          <cell r="HB64" t="str">
            <v>na</v>
          </cell>
          <cell r="HC64" t="str">
            <v>na</v>
          </cell>
          <cell r="HD64" t="str">
            <v>na</v>
          </cell>
        </row>
        <row r="65">
          <cell r="A65">
            <v>65</v>
          </cell>
          <cell r="B65" t="str">
            <v>Provision For Income Taxes</v>
          </cell>
          <cell r="C65" t="str">
            <v>na</v>
          </cell>
          <cell r="D65" t="str">
            <v>na</v>
          </cell>
          <cell r="E65" t="str">
            <v>na</v>
          </cell>
          <cell r="F65" t="str">
            <v>na</v>
          </cell>
          <cell r="G65" t="str">
            <v>na</v>
          </cell>
          <cell r="H65" t="str">
            <v>na</v>
          </cell>
          <cell r="I65" t="str">
            <v>na</v>
          </cell>
          <cell r="J65" t="str">
            <v>na</v>
          </cell>
          <cell r="K65" t="str">
            <v>na</v>
          </cell>
          <cell r="L65" t="str">
            <v>na</v>
          </cell>
          <cell r="M65" t="str">
            <v>na</v>
          </cell>
          <cell r="N65" t="str">
            <v>na</v>
          </cell>
          <cell r="O65" t="str">
            <v>na</v>
          </cell>
          <cell r="P65" t="str">
            <v>na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 t="str">
            <v>na</v>
          </cell>
          <cell r="V65" t="str">
            <v>na</v>
          </cell>
          <cell r="W65" t="str">
            <v>na</v>
          </cell>
          <cell r="X65" t="str">
            <v>na</v>
          </cell>
          <cell r="Y65" t="str">
            <v>na</v>
          </cell>
          <cell r="Z65" t="str">
            <v>na</v>
          </cell>
          <cell r="AA65" t="str">
            <v>na</v>
          </cell>
          <cell r="AB65" t="str">
            <v>na</v>
          </cell>
          <cell r="AC65" t="str">
            <v>na</v>
          </cell>
          <cell r="AD65" t="str">
            <v>na</v>
          </cell>
          <cell r="AE65" t="str">
            <v>na</v>
          </cell>
          <cell r="AF65" t="str">
            <v>na</v>
          </cell>
          <cell r="AG65" t="str">
            <v>na</v>
          </cell>
          <cell r="AH65" t="str">
            <v>na</v>
          </cell>
          <cell r="AI65" t="str">
            <v>na</v>
          </cell>
          <cell r="AJ65" t="str">
            <v>na</v>
          </cell>
          <cell r="AK65" t="str">
            <v>na</v>
          </cell>
          <cell r="AL65" t="str">
            <v>na</v>
          </cell>
          <cell r="AM65" t="str">
            <v>na</v>
          </cell>
          <cell r="AN65" t="str">
            <v>na</v>
          </cell>
          <cell r="AO65" t="str">
            <v>na</v>
          </cell>
          <cell r="AP65" t="str">
            <v>na</v>
          </cell>
          <cell r="AQ65" t="str">
            <v>na</v>
          </cell>
          <cell r="AR65" t="str">
            <v>na</v>
          </cell>
          <cell r="AS65" t="str">
            <v>na</v>
          </cell>
          <cell r="AT65" t="str">
            <v>na</v>
          </cell>
          <cell r="AU65" t="str">
            <v>na</v>
          </cell>
          <cell r="AV65" t="str">
            <v>na</v>
          </cell>
          <cell r="AW65" t="str">
            <v>na</v>
          </cell>
          <cell r="AX65" t="str">
            <v>na</v>
          </cell>
          <cell r="AY65" t="str">
            <v>na</v>
          </cell>
          <cell r="AZ65" t="str">
            <v>na</v>
          </cell>
          <cell r="BA65" t="str">
            <v>na</v>
          </cell>
          <cell r="BB65" t="str">
            <v>na</v>
          </cell>
          <cell r="BC65" t="str">
            <v>na</v>
          </cell>
          <cell r="BD65" t="str">
            <v>na</v>
          </cell>
          <cell r="BE65" t="str">
            <v>na</v>
          </cell>
          <cell r="BF65" t="str">
            <v>na</v>
          </cell>
          <cell r="BG65" t="str">
            <v>na</v>
          </cell>
          <cell r="BH65" t="str">
            <v>na</v>
          </cell>
          <cell r="BI65" t="str">
            <v>na</v>
          </cell>
          <cell r="BJ65" t="str">
            <v>na</v>
          </cell>
          <cell r="BK65" t="str">
            <v>na</v>
          </cell>
          <cell r="BL65" t="str">
            <v>na</v>
          </cell>
          <cell r="BM65" t="str">
            <v>na</v>
          </cell>
          <cell r="BN65" t="str">
            <v>na</v>
          </cell>
          <cell r="BO65" t="str">
            <v>na</v>
          </cell>
          <cell r="BP65" t="str">
            <v>na</v>
          </cell>
          <cell r="BQ65" t="str">
            <v>na</v>
          </cell>
          <cell r="BR65" t="str">
            <v>na</v>
          </cell>
          <cell r="BS65" t="str">
            <v>na</v>
          </cell>
          <cell r="BT65" t="str">
            <v>na</v>
          </cell>
          <cell r="BU65" t="str">
            <v>na</v>
          </cell>
          <cell r="BV65" t="str">
            <v>na</v>
          </cell>
          <cell r="BW65" t="str">
            <v>na</v>
          </cell>
          <cell r="BX65" t="str">
            <v>na</v>
          </cell>
          <cell r="BY65" t="str">
            <v>na</v>
          </cell>
          <cell r="BZ65" t="str">
            <v>na</v>
          </cell>
          <cell r="CA65" t="str">
            <v>na</v>
          </cell>
          <cell r="CB65" t="str">
            <v>na</v>
          </cell>
          <cell r="CC65" t="str">
            <v>na</v>
          </cell>
          <cell r="CD65" t="str">
            <v>na</v>
          </cell>
          <cell r="CE65" t="str">
            <v>na</v>
          </cell>
          <cell r="CF65" t="str">
            <v>na</v>
          </cell>
          <cell r="CG65" t="str">
            <v>na</v>
          </cell>
          <cell r="CH65" t="str">
            <v>na</v>
          </cell>
          <cell r="CI65" t="str">
            <v>na</v>
          </cell>
          <cell r="CJ65" t="str">
            <v>na</v>
          </cell>
          <cell r="CK65" t="str">
            <v>na</v>
          </cell>
          <cell r="CL65" t="str">
            <v>na</v>
          </cell>
          <cell r="CM65" t="str">
            <v>na</v>
          </cell>
          <cell r="CN65" t="str">
            <v>na</v>
          </cell>
          <cell r="CO65">
            <v>9.1514356957404681E-3</v>
          </cell>
          <cell r="CP65">
            <v>9.1514356957404681E-3</v>
          </cell>
          <cell r="CQ65">
            <v>9.7038657428586493E-5</v>
          </cell>
          <cell r="CR65">
            <v>9.7038657428586493E-5</v>
          </cell>
          <cell r="CS65">
            <v>8.4604960139158976E-3</v>
          </cell>
          <cell r="CT65">
            <v>8.4604960139158976E-3</v>
          </cell>
          <cell r="CU65">
            <v>1.3970779822551486E-2</v>
          </cell>
          <cell r="CV65">
            <v>1.3970779822551486E-2</v>
          </cell>
          <cell r="CW65">
            <v>7.9544007400223615E-3</v>
          </cell>
          <cell r="CX65">
            <v>7.9544007400223615E-3</v>
          </cell>
          <cell r="CY65">
            <v>2.5121264507124035E-2</v>
          </cell>
          <cell r="CZ65">
            <v>2.5121264507124035E-2</v>
          </cell>
          <cell r="DA65">
            <v>1.9964108398349174E-2</v>
          </cell>
          <cell r="DB65">
            <v>1.9964108398349174E-2</v>
          </cell>
          <cell r="DC65">
            <v>0.11556463260516339</v>
          </cell>
          <cell r="DD65">
            <v>0.11556463260516339</v>
          </cell>
          <cell r="DE65">
            <v>4.5175676490086185E-2</v>
          </cell>
          <cell r="DF65">
            <v>4.5175676490086185E-2</v>
          </cell>
          <cell r="DG65">
            <v>5.2701926825658524E-2</v>
          </cell>
          <cell r="DH65">
            <v>5.2701926825658524E-2</v>
          </cell>
          <cell r="DI65">
            <v>3.775283846961168E-2</v>
          </cell>
          <cell r="DJ65">
            <v>3.3682178700281409E-2</v>
          </cell>
          <cell r="DK65">
            <v>4.2301920991054162E-2</v>
          </cell>
          <cell r="DL65">
            <v>4.2988990531988278E-2</v>
          </cell>
          <cell r="DM65">
            <v>4.703864674632021E-2</v>
          </cell>
          <cell r="DN65">
            <v>5.2799964262462959E-2</v>
          </cell>
          <cell r="DO65">
            <v>7.7307528214044671E-2</v>
          </cell>
          <cell r="DP65">
            <v>7.7520758289705671E-2</v>
          </cell>
          <cell r="DQ65">
            <v>5.1968806984985003E-2</v>
          </cell>
          <cell r="DR65">
            <v>5.2822628948712605E-2</v>
          </cell>
          <cell r="DS65" t="str">
            <v>na</v>
          </cell>
          <cell r="DT65" t="str">
            <v>na</v>
          </cell>
          <cell r="DU65" t="str">
            <v>na</v>
          </cell>
          <cell r="DV65" t="str">
            <v>na</v>
          </cell>
          <cell r="DW65" t="str">
            <v>na</v>
          </cell>
          <cell r="DX65" t="str">
            <v>na</v>
          </cell>
          <cell r="DY65" t="str">
            <v>na</v>
          </cell>
          <cell r="DZ65" t="str">
            <v>na</v>
          </cell>
          <cell r="EA65">
            <v>7.0788745183469531E-2</v>
          </cell>
          <cell r="EB65">
            <v>7.1036970080348816E-2</v>
          </cell>
          <cell r="EC65" t="str">
            <v>na</v>
          </cell>
          <cell r="ED65" t="str">
            <v>na</v>
          </cell>
          <cell r="EE65" t="str">
            <v>na</v>
          </cell>
          <cell r="EF65" t="str">
            <v>na</v>
          </cell>
          <cell r="EG65" t="str">
            <v>na</v>
          </cell>
          <cell r="EH65" t="str">
            <v>na</v>
          </cell>
          <cell r="EI65" t="str">
            <v>na</v>
          </cell>
          <cell r="EJ65" t="str">
            <v>na</v>
          </cell>
          <cell r="EK65" t="str">
            <v>na</v>
          </cell>
          <cell r="EL65" t="str">
            <v>na</v>
          </cell>
          <cell r="EM65" t="str">
            <v>na</v>
          </cell>
          <cell r="EN65" t="str">
            <v>na</v>
          </cell>
          <cell r="EO65" t="str">
            <v>na</v>
          </cell>
          <cell r="EP65" t="str">
            <v>na</v>
          </cell>
          <cell r="EQ65" t="str">
            <v>na</v>
          </cell>
          <cell r="ER65" t="str">
            <v>na</v>
          </cell>
          <cell r="ES65" t="str">
            <v>na</v>
          </cell>
          <cell r="ET65" t="str">
            <v>na</v>
          </cell>
          <cell r="EU65" t="str">
            <v>na</v>
          </cell>
          <cell r="EV65" t="str">
            <v>na</v>
          </cell>
          <cell r="EW65" t="str">
            <v>na</v>
          </cell>
          <cell r="EX65" t="str">
            <v>na</v>
          </cell>
          <cell r="EY65" t="str">
            <v>na</v>
          </cell>
          <cell r="EZ65" t="str">
            <v>na</v>
          </cell>
          <cell r="FA65" t="str">
            <v>na</v>
          </cell>
          <cell r="FB65" t="str">
            <v>na</v>
          </cell>
          <cell r="FC65" t="str">
            <v>na</v>
          </cell>
          <cell r="FD65" t="str">
            <v>na</v>
          </cell>
          <cell r="FE65" t="str">
            <v>na</v>
          </cell>
          <cell r="FF65" t="str">
            <v>na</v>
          </cell>
          <cell r="FG65" t="str">
            <v>na</v>
          </cell>
          <cell r="FH65" t="str">
            <v>na</v>
          </cell>
          <cell r="FI65" t="str">
            <v>na</v>
          </cell>
          <cell r="FJ65" t="str">
            <v>na</v>
          </cell>
          <cell r="FK65" t="str">
            <v>na</v>
          </cell>
          <cell r="FL65" t="str">
            <v>na</v>
          </cell>
          <cell r="FM65" t="str">
            <v>na</v>
          </cell>
          <cell r="FN65" t="str">
            <v>na</v>
          </cell>
          <cell r="FO65" t="str">
            <v>na</v>
          </cell>
          <cell r="FP65" t="str">
            <v>na</v>
          </cell>
          <cell r="FQ65" t="str">
            <v>na</v>
          </cell>
          <cell r="FR65" t="str">
            <v>na</v>
          </cell>
          <cell r="FS65" t="str">
            <v>na</v>
          </cell>
          <cell r="FT65" t="str">
            <v>na</v>
          </cell>
          <cell r="FU65" t="str">
            <v>na</v>
          </cell>
          <cell r="FV65" t="str">
            <v>na</v>
          </cell>
          <cell r="FW65" t="str">
            <v>na</v>
          </cell>
          <cell r="FX65" t="str">
            <v>na</v>
          </cell>
          <cell r="FY65" t="str">
            <v>na</v>
          </cell>
          <cell r="FZ65" t="str">
            <v>na</v>
          </cell>
          <cell r="GA65" t="str">
            <v>na</v>
          </cell>
          <cell r="GB65" t="str">
            <v>na</v>
          </cell>
          <cell r="GC65" t="str">
            <v>na</v>
          </cell>
          <cell r="GD65" t="str">
            <v>na</v>
          </cell>
          <cell r="GE65" t="str">
            <v>na</v>
          </cell>
          <cell r="GF65" t="str">
            <v>na</v>
          </cell>
          <cell r="GG65" t="str">
            <v>na</v>
          </cell>
          <cell r="GH65" t="str">
            <v>na</v>
          </cell>
          <cell r="GI65" t="str">
            <v>na</v>
          </cell>
          <cell r="GJ65" t="str">
            <v>na</v>
          </cell>
          <cell r="GK65" t="str">
            <v>na</v>
          </cell>
          <cell r="GL65" t="str">
            <v>na</v>
          </cell>
          <cell r="GM65" t="str">
            <v>na</v>
          </cell>
          <cell r="GN65" t="str">
            <v>na</v>
          </cell>
          <cell r="GO65" t="str">
            <v>na</v>
          </cell>
          <cell r="GP65" t="str">
            <v>na</v>
          </cell>
          <cell r="GQ65" t="str">
            <v>na</v>
          </cell>
          <cell r="GR65" t="str">
            <v>na</v>
          </cell>
          <cell r="GS65" t="str">
            <v>na</v>
          </cell>
          <cell r="GT65" t="str">
            <v>na</v>
          </cell>
          <cell r="GU65" t="str">
            <v>na</v>
          </cell>
          <cell r="GV65" t="str">
            <v>na</v>
          </cell>
          <cell r="GW65" t="str">
            <v>na</v>
          </cell>
          <cell r="GX65" t="str">
            <v>na</v>
          </cell>
          <cell r="GY65" t="str">
            <v>na</v>
          </cell>
          <cell r="GZ65" t="str">
            <v>na</v>
          </cell>
          <cell r="HA65" t="str">
            <v>na</v>
          </cell>
          <cell r="HB65" t="str">
            <v>na</v>
          </cell>
          <cell r="HC65" t="str">
            <v>na</v>
          </cell>
          <cell r="HD65" t="str">
            <v>na</v>
          </cell>
        </row>
        <row r="66">
          <cell r="A66">
            <v>66</v>
          </cell>
          <cell r="B66" t="str">
            <v>Tax Rate</v>
          </cell>
          <cell r="C66" t="str">
            <v>na</v>
          </cell>
          <cell r="D66" t="str">
            <v>na</v>
          </cell>
          <cell r="E66" t="str">
            <v>na</v>
          </cell>
          <cell r="F66" t="str">
            <v>na</v>
          </cell>
          <cell r="G66" t="str">
            <v>na</v>
          </cell>
          <cell r="H66" t="str">
            <v>na</v>
          </cell>
          <cell r="I66" t="str">
            <v>na</v>
          </cell>
          <cell r="J66" t="str">
            <v>na</v>
          </cell>
          <cell r="K66" t="str">
            <v>na</v>
          </cell>
          <cell r="L66" t="str">
            <v>na</v>
          </cell>
          <cell r="M66" t="str">
            <v>na</v>
          </cell>
          <cell r="N66" t="str">
            <v>na</v>
          </cell>
          <cell r="O66" t="str">
            <v>na</v>
          </cell>
          <cell r="P66" t="str">
            <v>na</v>
          </cell>
          <cell r="Q66" t="str">
            <v>na</v>
          </cell>
          <cell r="R66" t="str">
            <v>na</v>
          </cell>
          <cell r="S66" t="str">
            <v>na</v>
          </cell>
          <cell r="T66" t="str">
            <v>na</v>
          </cell>
          <cell r="U66" t="str">
            <v>na</v>
          </cell>
          <cell r="V66" t="str">
            <v>na</v>
          </cell>
          <cell r="W66" t="str">
            <v>na</v>
          </cell>
          <cell r="X66" t="str">
            <v>na</v>
          </cell>
          <cell r="Y66" t="str">
            <v>na</v>
          </cell>
          <cell r="Z66" t="str">
            <v>na</v>
          </cell>
          <cell r="AA66" t="str">
            <v>na</v>
          </cell>
          <cell r="AB66" t="str">
            <v>na</v>
          </cell>
          <cell r="AC66" t="str">
            <v>na</v>
          </cell>
          <cell r="AD66" t="str">
            <v>na</v>
          </cell>
          <cell r="AE66" t="str">
            <v>na</v>
          </cell>
          <cell r="AF66" t="str">
            <v>na</v>
          </cell>
          <cell r="AG66" t="str">
            <v>na</v>
          </cell>
          <cell r="AH66" t="str">
            <v>na</v>
          </cell>
          <cell r="AI66" t="str">
            <v>na</v>
          </cell>
          <cell r="AJ66" t="str">
            <v>na</v>
          </cell>
          <cell r="AK66" t="str">
            <v>na</v>
          </cell>
          <cell r="AL66" t="str">
            <v>na</v>
          </cell>
          <cell r="AM66" t="str">
            <v>na</v>
          </cell>
          <cell r="AN66" t="str">
            <v>na</v>
          </cell>
          <cell r="AO66" t="str">
            <v>na</v>
          </cell>
          <cell r="AP66" t="str">
            <v>na</v>
          </cell>
          <cell r="AQ66" t="str">
            <v>na</v>
          </cell>
          <cell r="AR66" t="str">
            <v>na</v>
          </cell>
          <cell r="AS66" t="str">
            <v>na</v>
          </cell>
          <cell r="AT66" t="str">
            <v>na</v>
          </cell>
          <cell r="AU66" t="str">
            <v>na</v>
          </cell>
          <cell r="AV66" t="str">
            <v>na</v>
          </cell>
          <cell r="AW66" t="str">
            <v>na</v>
          </cell>
          <cell r="AX66" t="str">
            <v>na</v>
          </cell>
          <cell r="AY66" t="str">
            <v>na</v>
          </cell>
          <cell r="AZ66" t="str">
            <v>na</v>
          </cell>
          <cell r="BA66" t="str">
            <v>na</v>
          </cell>
          <cell r="BB66" t="str">
            <v>na</v>
          </cell>
          <cell r="BC66" t="str">
            <v>na</v>
          </cell>
          <cell r="BD66" t="str">
            <v>na</v>
          </cell>
          <cell r="BE66" t="str">
            <v>na</v>
          </cell>
          <cell r="BF66" t="str">
            <v>na</v>
          </cell>
          <cell r="BG66" t="str">
            <v>na</v>
          </cell>
          <cell r="BH66" t="str">
            <v>na</v>
          </cell>
          <cell r="BI66" t="str">
            <v>na</v>
          </cell>
          <cell r="BJ66" t="str">
            <v>na</v>
          </cell>
          <cell r="BK66" t="str">
            <v>na</v>
          </cell>
          <cell r="BL66" t="str">
            <v>na</v>
          </cell>
          <cell r="BM66" t="str">
            <v>na</v>
          </cell>
          <cell r="BN66" t="str">
            <v>na</v>
          </cell>
          <cell r="BO66" t="str">
            <v>na</v>
          </cell>
          <cell r="BP66" t="str">
            <v>na</v>
          </cell>
          <cell r="BQ66" t="str">
            <v>na</v>
          </cell>
          <cell r="BR66" t="str">
            <v>na</v>
          </cell>
          <cell r="BS66" t="str">
            <v>na</v>
          </cell>
          <cell r="BT66" t="str">
            <v>na</v>
          </cell>
          <cell r="BU66" t="str">
            <v>na</v>
          </cell>
          <cell r="BV66" t="str">
            <v>na</v>
          </cell>
          <cell r="BW66" t="str">
            <v>na</v>
          </cell>
          <cell r="BX66" t="str">
            <v>na</v>
          </cell>
          <cell r="BY66" t="str">
            <v>na</v>
          </cell>
          <cell r="BZ66" t="str">
            <v>na</v>
          </cell>
          <cell r="CA66" t="str">
            <v>na</v>
          </cell>
          <cell r="CB66" t="str">
            <v>na</v>
          </cell>
          <cell r="CC66" t="str">
            <v>na</v>
          </cell>
          <cell r="CD66" t="str">
            <v>na</v>
          </cell>
          <cell r="CE66" t="str">
            <v>na</v>
          </cell>
          <cell r="CF66" t="str">
            <v>na</v>
          </cell>
          <cell r="CG66" t="str">
            <v>na</v>
          </cell>
          <cell r="CH66" t="str">
            <v>na</v>
          </cell>
          <cell r="CI66" t="str">
            <v>na</v>
          </cell>
          <cell r="CJ66" t="str">
            <v>na</v>
          </cell>
          <cell r="CK66" t="str">
            <v>na</v>
          </cell>
          <cell r="CL66" t="str">
            <v>na</v>
          </cell>
          <cell r="CM66" t="str">
            <v>na</v>
          </cell>
          <cell r="CN66" t="str">
            <v>na</v>
          </cell>
          <cell r="CO66">
            <v>1.0853762685335137E-3</v>
          </cell>
          <cell r="CP66">
            <v>1.0853762685335137E-3</v>
          </cell>
          <cell r="CQ66">
            <v>3.7582748810451952E-5</v>
          </cell>
          <cell r="CR66">
            <v>3.7582748810451952E-5</v>
          </cell>
          <cell r="CS66">
            <v>2.5427720260402971E-3</v>
          </cell>
          <cell r="CT66">
            <v>2.5427720260402971E-3</v>
          </cell>
          <cell r="CU66">
            <v>4.0292577838544957E-4</v>
          </cell>
          <cell r="CV66">
            <v>4.0292577838544957E-4</v>
          </cell>
          <cell r="CW66">
            <v>2.4765405959158995E-4</v>
          </cell>
          <cell r="CX66">
            <v>2.4765405959158995E-4</v>
          </cell>
          <cell r="CY66">
            <v>1.1896791299073682E-3</v>
          </cell>
          <cell r="CZ66">
            <v>1.1896791299073682E-3</v>
          </cell>
          <cell r="DA66">
            <v>8.2035290920238037E-4</v>
          </cell>
          <cell r="DB66">
            <v>8.2035290920238037E-4</v>
          </cell>
          <cell r="DC66">
            <v>7.7857013901426247E-4</v>
          </cell>
          <cell r="DD66">
            <v>7.7857013901426247E-4</v>
          </cell>
          <cell r="DE66">
            <v>6.9306333996263481E-4</v>
          </cell>
          <cell r="DF66">
            <v>6.9306333996263481E-4</v>
          </cell>
          <cell r="DG66">
            <v>2.1883312419413261E-4</v>
          </cell>
          <cell r="DH66">
            <v>2.1883312419413261E-4</v>
          </cell>
          <cell r="DI66">
            <v>6.8576471710714629E-4</v>
          </cell>
          <cell r="DJ66">
            <v>7.144808725911406E-4</v>
          </cell>
          <cell r="DK66">
            <v>6.8853477046705515E-4</v>
          </cell>
          <cell r="DL66">
            <v>6.8853477046705515E-4</v>
          </cell>
          <cell r="DM66">
            <v>6.6609671956053824E-4</v>
          </cell>
          <cell r="DN66">
            <v>6.6609671956053824E-4</v>
          </cell>
          <cell r="DO66">
            <v>6.0085001991077647E-4</v>
          </cell>
          <cell r="DP66">
            <v>6.0085001991077647E-4</v>
          </cell>
          <cell r="DQ66">
            <v>1.6457714357304999E-4</v>
          </cell>
          <cell r="DR66">
            <v>1.6618005293716161E-4</v>
          </cell>
          <cell r="DS66" t="str">
            <v>na</v>
          </cell>
          <cell r="DT66" t="str">
            <v>na</v>
          </cell>
          <cell r="DU66" t="str">
            <v>na</v>
          </cell>
          <cell r="DV66" t="str">
            <v>na</v>
          </cell>
          <cell r="DW66" t="str">
            <v>na</v>
          </cell>
          <cell r="DX66" t="str">
            <v>na</v>
          </cell>
          <cell r="DY66" t="str">
            <v>na</v>
          </cell>
          <cell r="DZ66" t="str">
            <v>na</v>
          </cell>
          <cell r="EA66">
            <v>1.5078171466198869E-4</v>
          </cell>
          <cell r="EB66">
            <v>1.5225833341422589E-4</v>
          </cell>
          <cell r="EC66" t="str">
            <v>na</v>
          </cell>
          <cell r="ED66" t="str">
            <v>na</v>
          </cell>
          <cell r="EE66" t="str">
            <v>na</v>
          </cell>
          <cell r="EF66" t="str">
            <v>na</v>
          </cell>
          <cell r="EG66" t="str">
            <v>na</v>
          </cell>
          <cell r="EH66" t="str">
            <v>na</v>
          </cell>
          <cell r="EI66" t="str">
            <v>na</v>
          </cell>
          <cell r="EJ66" t="str">
            <v>na</v>
          </cell>
          <cell r="EK66" t="str">
            <v>na</v>
          </cell>
          <cell r="EL66" t="str">
            <v>na</v>
          </cell>
          <cell r="EM66" t="str">
            <v>na</v>
          </cell>
          <cell r="EN66" t="str">
            <v>na</v>
          </cell>
          <cell r="EO66" t="str">
            <v>na</v>
          </cell>
          <cell r="EP66" t="str">
            <v>na</v>
          </cell>
          <cell r="EQ66" t="str">
            <v>na</v>
          </cell>
          <cell r="ER66" t="str">
            <v>na</v>
          </cell>
          <cell r="ES66" t="str">
            <v>na</v>
          </cell>
          <cell r="ET66" t="str">
            <v>na</v>
          </cell>
          <cell r="EU66" t="str">
            <v>na</v>
          </cell>
          <cell r="EV66" t="str">
            <v>na</v>
          </cell>
          <cell r="EW66" t="str">
            <v>na</v>
          </cell>
          <cell r="EX66" t="str">
            <v>na</v>
          </cell>
          <cell r="EY66" t="str">
            <v>na</v>
          </cell>
          <cell r="EZ66" t="str">
            <v>na</v>
          </cell>
          <cell r="FA66" t="str">
            <v>na</v>
          </cell>
          <cell r="FB66" t="str">
            <v>na</v>
          </cell>
          <cell r="FC66" t="str">
            <v>na</v>
          </cell>
          <cell r="FD66" t="str">
            <v>na</v>
          </cell>
          <cell r="FE66" t="str">
            <v>na</v>
          </cell>
          <cell r="FF66" t="str">
            <v>na</v>
          </cell>
          <cell r="FG66" t="str">
            <v>na</v>
          </cell>
          <cell r="FH66" t="str">
            <v>na</v>
          </cell>
          <cell r="FI66" t="str">
            <v>na</v>
          </cell>
          <cell r="FJ66" t="str">
            <v>na</v>
          </cell>
          <cell r="FK66" t="str">
            <v>na</v>
          </cell>
          <cell r="FL66" t="str">
            <v>na</v>
          </cell>
          <cell r="FM66" t="str">
            <v>na</v>
          </cell>
          <cell r="FN66" t="str">
            <v>na</v>
          </cell>
          <cell r="FO66" t="str">
            <v>na</v>
          </cell>
          <cell r="FP66" t="str">
            <v>na</v>
          </cell>
          <cell r="FQ66" t="str">
            <v>na</v>
          </cell>
          <cell r="FR66" t="str">
            <v>na</v>
          </cell>
          <cell r="FS66" t="str">
            <v>na</v>
          </cell>
          <cell r="FT66" t="str">
            <v>na</v>
          </cell>
          <cell r="FU66" t="str">
            <v>na</v>
          </cell>
          <cell r="FV66" t="str">
            <v>na</v>
          </cell>
          <cell r="FW66" t="str">
            <v>na</v>
          </cell>
          <cell r="FX66" t="str">
            <v>na</v>
          </cell>
          <cell r="FY66" t="str">
            <v>na</v>
          </cell>
          <cell r="FZ66" t="str">
            <v>na</v>
          </cell>
          <cell r="GA66" t="str">
            <v>na</v>
          </cell>
          <cell r="GB66" t="str">
            <v>na</v>
          </cell>
          <cell r="GC66" t="str">
            <v>na</v>
          </cell>
          <cell r="GD66" t="str">
            <v>na</v>
          </cell>
          <cell r="GE66" t="str">
            <v>na</v>
          </cell>
          <cell r="GF66" t="str">
            <v>na</v>
          </cell>
          <cell r="GG66" t="str">
            <v>na</v>
          </cell>
          <cell r="GH66" t="str">
            <v>na</v>
          </cell>
          <cell r="GI66" t="str">
            <v>na</v>
          </cell>
          <cell r="GJ66" t="str">
            <v>na</v>
          </cell>
          <cell r="GK66" t="str">
            <v>na</v>
          </cell>
          <cell r="GL66" t="str">
            <v>na</v>
          </cell>
          <cell r="GM66" t="str">
            <v>na</v>
          </cell>
          <cell r="GN66" t="str">
            <v>na</v>
          </cell>
          <cell r="GO66" t="str">
            <v>na</v>
          </cell>
          <cell r="GP66" t="str">
            <v>na</v>
          </cell>
          <cell r="GQ66" t="str">
            <v>na</v>
          </cell>
          <cell r="GR66" t="str">
            <v>na</v>
          </cell>
          <cell r="GS66" t="str">
            <v>na</v>
          </cell>
          <cell r="GT66" t="str">
            <v>na</v>
          </cell>
          <cell r="GU66" t="str">
            <v>na</v>
          </cell>
          <cell r="GV66" t="str">
            <v>na</v>
          </cell>
          <cell r="GW66" t="str">
            <v>na</v>
          </cell>
          <cell r="GX66" t="str">
            <v>na</v>
          </cell>
          <cell r="GY66" t="str">
            <v>na</v>
          </cell>
          <cell r="GZ66" t="str">
            <v>na</v>
          </cell>
          <cell r="HA66" t="str">
            <v>na</v>
          </cell>
          <cell r="HB66" t="str">
            <v>na</v>
          </cell>
          <cell r="HC66" t="str">
            <v>na</v>
          </cell>
          <cell r="HD66" t="str">
            <v>na</v>
          </cell>
        </row>
        <row r="67">
          <cell r="A67">
            <v>67</v>
          </cell>
          <cell r="B67" t="str">
            <v>Reported Net Margin</v>
          </cell>
          <cell r="C67" t="str">
            <v>na</v>
          </cell>
          <cell r="D67" t="str">
            <v>na</v>
          </cell>
          <cell r="E67" t="str">
            <v>na</v>
          </cell>
          <cell r="F67" t="str">
            <v>na</v>
          </cell>
          <cell r="G67" t="str">
            <v>na</v>
          </cell>
          <cell r="H67" t="str">
            <v>na</v>
          </cell>
          <cell r="I67" t="str">
            <v>na</v>
          </cell>
          <cell r="J67" t="str">
            <v>na</v>
          </cell>
          <cell r="K67" t="str">
            <v>na</v>
          </cell>
          <cell r="L67" t="str">
            <v>na</v>
          </cell>
          <cell r="M67" t="str">
            <v>na</v>
          </cell>
          <cell r="N67" t="str">
            <v>na</v>
          </cell>
          <cell r="O67" t="str">
            <v>na</v>
          </cell>
          <cell r="P67" t="str">
            <v>na</v>
          </cell>
          <cell r="Q67" t="str">
            <v>na</v>
          </cell>
          <cell r="R67" t="str">
            <v>na</v>
          </cell>
          <cell r="S67" t="str">
            <v>na</v>
          </cell>
          <cell r="T67" t="str">
            <v>na</v>
          </cell>
          <cell r="U67" t="str">
            <v>na</v>
          </cell>
          <cell r="V67" t="str">
            <v>na</v>
          </cell>
          <cell r="W67" t="str">
            <v>na</v>
          </cell>
          <cell r="X67" t="str">
            <v>na</v>
          </cell>
          <cell r="Y67" t="str">
            <v>na</v>
          </cell>
          <cell r="Z67" t="str">
            <v>na</v>
          </cell>
          <cell r="AA67" t="str">
            <v>na</v>
          </cell>
          <cell r="AB67" t="str">
            <v>na</v>
          </cell>
          <cell r="AC67" t="str">
            <v>na</v>
          </cell>
          <cell r="AD67" t="str">
            <v>na</v>
          </cell>
          <cell r="AE67" t="str">
            <v>na</v>
          </cell>
          <cell r="AF67" t="str">
            <v>na</v>
          </cell>
          <cell r="AG67" t="str">
            <v>na</v>
          </cell>
          <cell r="AH67" t="str">
            <v>na</v>
          </cell>
          <cell r="AI67" t="str">
            <v>na</v>
          </cell>
          <cell r="AJ67" t="str">
            <v>na</v>
          </cell>
          <cell r="AK67" t="str">
            <v>na</v>
          </cell>
          <cell r="AL67" t="str">
            <v>na</v>
          </cell>
          <cell r="AM67" t="str">
            <v>na</v>
          </cell>
          <cell r="AN67" t="str">
            <v>na</v>
          </cell>
          <cell r="AO67" t="str">
            <v>na</v>
          </cell>
          <cell r="AP67" t="str">
            <v>na</v>
          </cell>
          <cell r="AQ67" t="str">
            <v>na</v>
          </cell>
          <cell r="AR67" t="str">
            <v>na</v>
          </cell>
          <cell r="AS67" t="str">
            <v>na</v>
          </cell>
          <cell r="AT67" t="str">
            <v>na</v>
          </cell>
          <cell r="AU67" t="str">
            <v>na</v>
          </cell>
          <cell r="AV67" t="str">
            <v>na</v>
          </cell>
          <cell r="AW67" t="str">
            <v>na</v>
          </cell>
          <cell r="AX67" t="str">
            <v>na</v>
          </cell>
          <cell r="AY67" t="str">
            <v>na</v>
          </cell>
          <cell r="AZ67" t="str">
            <v>na</v>
          </cell>
          <cell r="BA67" t="str">
            <v>na</v>
          </cell>
          <cell r="BB67" t="str">
            <v>na</v>
          </cell>
          <cell r="BC67" t="str">
            <v>na</v>
          </cell>
          <cell r="BD67" t="str">
            <v>na</v>
          </cell>
          <cell r="BE67" t="str">
            <v>na</v>
          </cell>
          <cell r="BF67" t="str">
            <v>na</v>
          </cell>
          <cell r="BG67" t="str">
            <v>na</v>
          </cell>
          <cell r="BH67" t="str">
            <v>na</v>
          </cell>
          <cell r="BI67" t="str">
            <v>na</v>
          </cell>
          <cell r="BJ67" t="str">
            <v>na</v>
          </cell>
          <cell r="BK67" t="str">
            <v>na</v>
          </cell>
          <cell r="BL67" t="str">
            <v>na</v>
          </cell>
          <cell r="BM67" t="str">
            <v>na</v>
          </cell>
          <cell r="BN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  <cell r="BR67" t="str">
            <v>na</v>
          </cell>
          <cell r="BS67" t="str">
            <v>na</v>
          </cell>
          <cell r="BT67" t="str">
            <v>na</v>
          </cell>
          <cell r="BU67" t="str">
            <v>na</v>
          </cell>
          <cell r="BV67" t="str">
            <v>na</v>
          </cell>
          <cell r="BW67" t="str">
            <v>na</v>
          </cell>
          <cell r="BX67" t="str">
            <v>na</v>
          </cell>
          <cell r="BY67" t="str">
            <v>na</v>
          </cell>
          <cell r="BZ67" t="str">
            <v>na</v>
          </cell>
          <cell r="CA67" t="str">
            <v>na</v>
          </cell>
          <cell r="CB67" t="str">
            <v>na</v>
          </cell>
          <cell r="CC67" t="str">
            <v>na</v>
          </cell>
          <cell r="CD67" t="str">
            <v>na</v>
          </cell>
          <cell r="CE67" t="str">
            <v>na</v>
          </cell>
          <cell r="CF67" t="str">
            <v>na</v>
          </cell>
          <cell r="CG67" t="str">
            <v>na</v>
          </cell>
          <cell r="CH67" t="str">
            <v>na</v>
          </cell>
          <cell r="CI67" t="str">
            <v>na</v>
          </cell>
          <cell r="CJ67" t="str">
            <v>na</v>
          </cell>
          <cell r="CK67" t="str">
            <v>na</v>
          </cell>
          <cell r="CL67" t="str">
            <v>na</v>
          </cell>
          <cell r="CM67" t="str">
            <v>na</v>
          </cell>
          <cell r="CN67" t="str">
            <v>na</v>
          </cell>
          <cell r="CO67">
            <v>-0.48903627156114238</v>
          </cell>
          <cell r="CP67">
            <v>-0.48903627156114238</v>
          </cell>
          <cell r="CQ67">
            <v>-1.5027129236084252E-3</v>
          </cell>
          <cell r="CR67">
            <v>-1.5027129236084252E-3</v>
          </cell>
          <cell r="CS67">
            <v>-1.2973916360137061E-3</v>
          </cell>
          <cell r="CT67">
            <v>-1.2973916360137061E-3</v>
          </cell>
          <cell r="CU67">
            <v>-1.3970779822551536E-2</v>
          </cell>
          <cell r="CV67">
            <v>-1.3970779822551536E-2</v>
          </cell>
          <cell r="CW67">
            <v>-0.12413567263246696</v>
          </cell>
          <cell r="CX67">
            <v>-0.12413567263246696</v>
          </cell>
          <cell r="CY67">
            <v>4.4710043977529208E-2</v>
          </cell>
          <cell r="CZ67">
            <v>4.4710043977529208E-2</v>
          </cell>
          <cell r="DA67">
            <v>3.7957510817462299E-2</v>
          </cell>
          <cell r="DB67">
            <v>3.7957510817462299E-2</v>
          </cell>
          <cell r="DC67">
            <v>0.15516113016790034</v>
          </cell>
          <cell r="DD67">
            <v>0.15516113016790034</v>
          </cell>
          <cell r="DE67">
            <v>8.8864782337933601E-2</v>
          </cell>
          <cell r="DF67">
            <v>8.8864782337933601E-2</v>
          </cell>
          <cell r="DG67">
            <v>8.3919047868594318E-2</v>
          </cell>
          <cell r="DH67">
            <v>8.3919047868594318E-2</v>
          </cell>
          <cell r="DI67">
            <v>7.1673345418694051E-2</v>
          </cell>
          <cell r="DJ67">
            <v>6.3947324778795153E-2</v>
          </cell>
          <cell r="DK67">
            <v>8.0312342751131832E-2</v>
          </cell>
          <cell r="DL67">
            <v>8.1616779125948766E-2</v>
          </cell>
          <cell r="DM67">
            <v>8.9305256866202137E-2</v>
          </cell>
          <cell r="DN67">
            <v>0.10024341041134274</v>
          </cell>
          <cell r="DO67">
            <v>0.14677226371072252</v>
          </cell>
          <cell r="DP67">
            <v>0.14717709182538327</v>
          </cell>
          <cell r="DQ67">
            <v>9.866485616205721E-2</v>
          </cell>
          <cell r="DR67">
            <v>0.10028644046784559</v>
          </cell>
          <cell r="DS67" t="str">
            <v>na</v>
          </cell>
          <cell r="DT67" t="str">
            <v>na</v>
          </cell>
          <cell r="DU67" t="str">
            <v>na</v>
          </cell>
          <cell r="DV67" t="str">
            <v>na</v>
          </cell>
          <cell r="DW67" t="str">
            <v>na</v>
          </cell>
          <cell r="DX67" t="str">
            <v>na</v>
          </cell>
          <cell r="DY67" t="str">
            <v>na</v>
          </cell>
          <cell r="DZ67" t="str">
            <v>na</v>
          </cell>
          <cell r="EA67">
            <v>0.13439602346426827</v>
          </cell>
          <cell r="EB67">
            <v>0.13486729102211154</v>
          </cell>
          <cell r="EC67" t="str">
            <v>na</v>
          </cell>
          <cell r="ED67" t="str">
            <v>na</v>
          </cell>
          <cell r="EE67" t="str">
            <v>na</v>
          </cell>
          <cell r="EF67" t="str">
            <v>na</v>
          </cell>
          <cell r="EG67" t="str">
            <v>na</v>
          </cell>
          <cell r="EH67" t="str">
            <v>na</v>
          </cell>
          <cell r="EI67" t="str">
            <v>na</v>
          </cell>
          <cell r="EJ67" t="str">
            <v>na</v>
          </cell>
          <cell r="EK67" t="str">
            <v>na</v>
          </cell>
          <cell r="EL67" t="str">
            <v>na</v>
          </cell>
          <cell r="EM67" t="str">
            <v>na</v>
          </cell>
          <cell r="EN67" t="str">
            <v>na</v>
          </cell>
          <cell r="EO67" t="str">
            <v>na</v>
          </cell>
          <cell r="EP67" t="str">
            <v>na</v>
          </cell>
          <cell r="EQ67" t="str">
            <v>na</v>
          </cell>
          <cell r="ER67" t="str">
            <v>na</v>
          </cell>
          <cell r="ES67" t="str">
            <v>na</v>
          </cell>
          <cell r="ET67" t="str">
            <v>na</v>
          </cell>
          <cell r="EU67" t="str">
            <v>na</v>
          </cell>
          <cell r="EV67" t="str">
            <v>na</v>
          </cell>
          <cell r="EW67" t="str">
            <v>na</v>
          </cell>
          <cell r="EX67" t="str">
            <v>na</v>
          </cell>
          <cell r="EY67" t="str">
            <v>na</v>
          </cell>
          <cell r="EZ67" t="str">
            <v>na</v>
          </cell>
          <cell r="FA67" t="str">
            <v>na</v>
          </cell>
          <cell r="FB67" t="str">
            <v>na</v>
          </cell>
          <cell r="FC67" t="str">
            <v>na</v>
          </cell>
          <cell r="FD67" t="str">
            <v>na</v>
          </cell>
          <cell r="FE67" t="str">
            <v>na</v>
          </cell>
          <cell r="FF67" t="str">
            <v>na</v>
          </cell>
          <cell r="FG67" t="str">
            <v>na</v>
          </cell>
          <cell r="FH67" t="str">
            <v>na</v>
          </cell>
          <cell r="FI67" t="str">
            <v>na</v>
          </cell>
          <cell r="FJ67" t="str">
            <v>na</v>
          </cell>
          <cell r="FK67" t="str">
            <v>na</v>
          </cell>
          <cell r="FL67" t="str">
            <v>na</v>
          </cell>
          <cell r="FM67" t="str">
            <v>na</v>
          </cell>
          <cell r="FN67" t="str">
            <v>na</v>
          </cell>
          <cell r="FO67" t="str">
            <v>na</v>
          </cell>
          <cell r="FP67" t="str">
            <v>na</v>
          </cell>
          <cell r="FQ67" t="str">
            <v>na</v>
          </cell>
          <cell r="FR67" t="str">
            <v>na</v>
          </cell>
          <cell r="FS67" t="str">
            <v>na</v>
          </cell>
          <cell r="FT67" t="str">
            <v>na</v>
          </cell>
          <cell r="FU67" t="str">
            <v>na</v>
          </cell>
          <cell r="FV67" t="str">
            <v>na</v>
          </cell>
          <cell r="FW67" t="str">
            <v>na</v>
          </cell>
          <cell r="FX67" t="str">
            <v>na</v>
          </cell>
          <cell r="FY67" t="str">
            <v>na</v>
          </cell>
          <cell r="FZ67" t="str">
            <v>na</v>
          </cell>
          <cell r="GA67" t="str">
            <v>na</v>
          </cell>
          <cell r="GB67" t="str">
            <v>na</v>
          </cell>
          <cell r="GC67" t="str">
            <v>na</v>
          </cell>
          <cell r="GD67" t="str">
            <v>na</v>
          </cell>
          <cell r="GE67" t="str">
            <v>na</v>
          </cell>
          <cell r="GF67" t="str">
            <v>na</v>
          </cell>
          <cell r="GG67" t="str">
            <v>na</v>
          </cell>
          <cell r="GH67" t="str">
            <v>na</v>
          </cell>
          <cell r="GI67" t="str">
            <v>na</v>
          </cell>
          <cell r="GJ67" t="str">
            <v>na</v>
          </cell>
          <cell r="GK67" t="str">
            <v>na</v>
          </cell>
          <cell r="GL67" t="str">
            <v>na</v>
          </cell>
          <cell r="GM67" t="str">
            <v>na</v>
          </cell>
          <cell r="GN67" t="str">
            <v>na</v>
          </cell>
          <cell r="GO67" t="str">
            <v>na</v>
          </cell>
          <cell r="GP67" t="str">
            <v>na</v>
          </cell>
          <cell r="GQ67" t="str">
            <v>na</v>
          </cell>
          <cell r="GR67" t="str">
            <v>na</v>
          </cell>
          <cell r="GS67" t="str">
            <v>na</v>
          </cell>
          <cell r="GT67" t="str">
            <v>na</v>
          </cell>
          <cell r="GU67" t="str">
            <v>na</v>
          </cell>
          <cell r="GV67" t="str">
            <v>na</v>
          </cell>
          <cell r="GW67" t="str">
            <v>na</v>
          </cell>
          <cell r="GX67" t="str">
            <v>na</v>
          </cell>
          <cell r="GY67" t="str">
            <v>na</v>
          </cell>
          <cell r="GZ67" t="str">
            <v>na</v>
          </cell>
          <cell r="HA67" t="str">
            <v>na</v>
          </cell>
          <cell r="HB67" t="str">
            <v>na</v>
          </cell>
          <cell r="HC67" t="str">
            <v>na</v>
          </cell>
          <cell r="HD67" t="str">
            <v>na</v>
          </cell>
        </row>
        <row r="68">
          <cell r="A68">
            <v>68</v>
          </cell>
          <cell r="B68" t="str">
            <v>Net Margin (excl Special Items)</v>
          </cell>
          <cell r="C68" t="str">
            <v>na</v>
          </cell>
          <cell r="D68" t="str">
            <v>na</v>
          </cell>
          <cell r="E68" t="str">
            <v>na</v>
          </cell>
          <cell r="F68" t="str">
            <v>na</v>
          </cell>
          <cell r="G68" t="str">
            <v>na</v>
          </cell>
          <cell r="H68" t="str">
            <v>na</v>
          </cell>
          <cell r="I68" t="str">
            <v>na</v>
          </cell>
          <cell r="J68" t="str">
            <v>na</v>
          </cell>
          <cell r="K68" t="str">
            <v>na</v>
          </cell>
          <cell r="L68" t="str">
            <v>na</v>
          </cell>
          <cell r="M68" t="str">
            <v>na</v>
          </cell>
          <cell r="N68" t="str">
            <v>na</v>
          </cell>
          <cell r="O68" t="str">
            <v>na</v>
          </cell>
          <cell r="P68" t="str">
            <v>na</v>
          </cell>
          <cell r="Q68" t="str">
            <v>na</v>
          </cell>
          <cell r="R68" t="str">
            <v>na</v>
          </cell>
          <cell r="S68" t="str">
            <v>na</v>
          </cell>
          <cell r="T68" t="str">
            <v>na</v>
          </cell>
          <cell r="U68" t="str">
            <v>na</v>
          </cell>
          <cell r="V68" t="str">
            <v>na</v>
          </cell>
          <cell r="W68" t="str">
            <v>na</v>
          </cell>
          <cell r="X68" t="str">
            <v>na</v>
          </cell>
          <cell r="Y68" t="str">
            <v>na</v>
          </cell>
          <cell r="Z68" t="str">
            <v>na</v>
          </cell>
          <cell r="AA68" t="str">
            <v>na</v>
          </cell>
          <cell r="AB68" t="str">
            <v>na</v>
          </cell>
          <cell r="AC68" t="str">
            <v>na</v>
          </cell>
          <cell r="AD68" t="str">
            <v>na</v>
          </cell>
          <cell r="AE68" t="str">
            <v>na</v>
          </cell>
          <cell r="AF68" t="str">
            <v>na</v>
          </cell>
          <cell r="AG68" t="str">
            <v>na</v>
          </cell>
          <cell r="AH68" t="str">
            <v>na</v>
          </cell>
          <cell r="AI68" t="str">
            <v>na</v>
          </cell>
          <cell r="AJ68" t="str">
            <v>na</v>
          </cell>
          <cell r="AK68" t="str">
            <v>na</v>
          </cell>
          <cell r="AL68" t="str">
            <v>na</v>
          </cell>
          <cell r="AM68" t="str">
            <v>na</v>
          </cell>
          <cell r="AN68" t="str">
            <v>na</v>
          </cell>
          <cell r="AO68" t="str">
            <v>na</v>
          </cell>
          <cell r="AP68" t="str">
            <v>na</v>
          </cell>
          <cell r="AQ68" t="str">
            <v>na</v>
          </cell>
          <cell r="AR68" t="str">
            <v>na</v>
          </cell>
          <cell r="AS68" t="str">
            <v>na</v>
          </cell>
          <cell r="AT68" t="str">
            <v>na</v>
          </cell>
          <cell r="AU68" t="str">
            <v>na</v>
          </cell>
          <cell r="AV68" t="str">
            <v>na</v>
          </cell>
          <cell r="AW68" t="str">
            <v>na</v>
          </cell>
          <cell r="AX68" t="str">
            <v>na</v>
          </cell>
          <cell r="AY68" t="str">
            <v>na</v>
          </cell>
          <cell r="AZ68" t="str">
            <v>na</v>
          </cell>
          <cell r="BA68" t="str">
            <v>na</v>
          </cell>
          <cell r="BB68" t="str">
            <v>na</v>
          </cell>
          <cell r="BC68" t="str">
            <v>na</v>
          </cell>
          <cell r="BD68" t="str">
            <v>na</v>
          </cell>
          <cell r="BE68" t="str">
            <v>na</v>
          </cell>
          <cell r="BF68" t="str">
            <v>na</v>
          </cell>
          <cell r="BG68" t="str">
            <v>na</v>
          </cell>
          <cell r="BH68" t="str">
            <v>na</v>
          </cell>
          <cell r="BI68" t="str">
            <v>na</v>
          </cell>
          <cell r="BJ68" t="str">
            <v>na</v>
          </cell>
          <cell r="BK68" t="str">
            <v>na</v>
          </cell>
          <cell r="BL68" t="str">
            <v>na</v>
          </cell>
          <cell r="BM68" t="str">
            <v>na</v>
          </cell>
          <cell r="BN68" t="str">
            <v>na</v>
          </cell>
          <cell r="BO68" t="str">
            <v>na</v>
          </cell>
          <cell r="BP68" t="str">
            <v>na</v>
          </cell>
          <cell r="BQ68" t="str">
            <v>na</v>
          </cell>
          <cell r="BR68" t="str">
            <v>na</v>
          </cell>
          <cell r="BS68" t="str">
            <v>na</v>
          </cell>
          <cell r="BT68" t="str">
            <v>na</v>
          </cell>
          <cell r="BU68" t="str">
            <v>na</v>
          </cell>
          <cell r="BV68" t="str">
            <v>na</v>
          </cell>
          <cell r="BW68" t="str">
            <v>na</v>
          </cell>
          <cell r="BX68" t="str">
            <v>na</v>
          </cell>
          <cell r="BY68" t="str">
            <v>na</v>
          </cell>
          <cell r="BZ68" t="str">
            <v>na</v>
          </cell>
          <cell r="CA68" t="str">
            <v>na</v>
          </cell>
          <cell r="CB68" t="str">
            <v>na</v>
          </cell>
          <cell r="CC68" t="str">
            <v>na</v>
          </cell>
          <cell r="CD68" t="str">
            <v>na</v>
          </cell>
          <cell r="CE68" t="str">
            <v>na</v>
          </cell>
          <cell r="CF68" t="str">
            <v>na</v>
          </cell>
          <cell r="CG68" t="str">
            <v>na</v>
          </cell>
          <cell r="CH68" t="str">
            <v>na</v>
          </cell>
          <cell r="CI68" t="str">
            <v>na</v>
          </cell>
          <cell r="CJ68" t="str">
            <v>na</v>
          </cell>
          <cell r="CK68" t="str">
            <v>na</v>
          </cell>
          <cell r="CL68" t="str">
            <v>na</v>
          </cell>
          <cell r="CM68" t="str">
            <v>na</v>
          </cell>
          <cell r="CN68" t="str">
            <v>na</v>
          </cell>
          <cell r="CO68">
            <v>2.2582224392974762E-2</v>
          </cell>
          <cell r="CP68">
            <v>2.2582224392974762E-2</v>
          </cell>
          <cell r="CQ68">
            <v>7.0616417277316748E-3</v>
          </cell>
          <cell r="CR68">
            <v>7.0616417277316748E-3</v>
          </cell>
          <cell r="CS68">
            <v>1.3054822742784209E-3</v>
          </cell>
          <cell r="CT68">
            <v>1.3054822742784209E-3</v>
          </cell>
          <cell r="CU68">
            <v>2.972786392927845E-2</v>
          </cell>
          <cell r="CV68">
            <v>2.972786392927845E-2</v>
          </cell>
          <cell r="CW68">
            <v>1.4519860112263085E-2</v>
          </cell>
          <cell r="CX68">
            <v>1.4519860112263085E-2</v>
          </cell>
          <cell r="CY68">
            <v>3.1125222751112867E-2</v>
          </cell>
          <cell r="CZ68">
            <v>3.1125222751112867E-2</v>
          </cell>
          <cell r="DA68">
            <v>3.7957510817462299E-2</v>
          </cell>
          <cell r="DB68">
            <v>3.7957510817462299E-2</v>
          </cell>
          <cell r="DC68">
            <v>5.2864731901065186E-2</v>
          </cell>
          <cell r="DD68">
            <v>5.2864731901065186E-2</v>
          </cell>
          <cell r="DE68">
            <v>8.3142459671749075E-2</v>
          </cell>
          <cell r="DF68">
            <v>8.3142459671749075E-2</v>
          </cell>
          <cell r="DG68">
            <v>5.1558155190693004E-2</v>
          </cell>
          <cell r="DH68">
            <v>5.1558155190693004E-2</v>
          </cell>
          <cell r="DI68">
            <v>7.1674150446840251E-2</v>
          </cell>
          <cell r="DJ68">
            <v>6.3947324778795153E-2</v>
          </cell>
          <cell r="DK68">
            <v>8.0312342751131832E-2</v>
          </cell>
          <cell r="DL68">
            <v>8.1616779125948766E-2</v>
          </cell>
          <cell r="DM68">
            <v>8.9305256866202137E-2</v>
          </cell>
          <cell r="DN68">
            <v>0.10024341041134273</v>
          </cell>
          <cell r="DO68">
            <v>0.14677226371072252</v>
          </cell>
          <cell r="DP68">
            <v>0.14717709182538327</v>
          </cell>
          <cell r="DQ68">
            <v>9.8665049361312651E-2</v>
          </cell>
          <cell r="DR68">
            <v>0.10028644046784563</v>
          </cell>
          <cell r="DS68" t="str">
            <v>na</v>
          </cell>
          <cell r="DT68" t="str">
            <v>na</v>
          </cell>
          <cell r="DU68" t="str">
            <v>na</v>
          </cell>
          <cell r="DV68" t="str">
            <v>na</v>
          </cell>
          <cell r="DW68" t="str">
            <v>na</v>
          </cell>
          <cell r="DX68" t="str">
            <v>na</v>
          </cell>
          <cell r="DY68" t="str">
            <v>na</v>
          </cell>
          <cell r="DZ68" t="str">
            <v>na</v>
          </cell>
          <cell r="EA68">
            <v>0.13439602346426827</v>
          </cell>
          <cell r="EB68">
            <v>0.13486729102211154</v>
          </cell>
          <cell r="EC68" t="str">
            <v>na</v>
          </cell>
          <cell r="ED68" t="str">
            <v>na</v>
          </cell>
          <cell r="EE68" t="str">
            <v>na</v>
          </cell>
          <cell r="EF68" t="str">
            <v>na</v>
          </cell>
          <cell r="EG68" t="str">
            <v>na</v>
          </cell>
          <cell r="EH68" t="str">
            <v>na</v>
          </cell>
          <cell r="EI68" t="str">
            <v>na</v>
          </cell>
          <cell r="EJ68" t="str">
            <v>na</v>
          </cell>
          <cell r="EK68" t="str">
            <v>na</v>
          </cell>
          <cell r="EL68" t="str">
            <v>na</v>
          </cell>
          <cell r="EM68" t="str">
            <v>na</v>
          </cell>
          <cell r="EN68" t="str">
            <v>na</v>
          </cell>
          <cell r="EO68" t="str">
            <v>na</v>
          </cell>
          <cell r="EP68" t="str">
            <v>na</v>
          </cell>
          <cell r="EQ68" t="str">
            <v>na</v>
          </cell>
          <cell r="ER68" t="str">
            <v>na</v>
          </cell>
          <cell r="ES68" t="str">
            <v>na</v>
          </cell>
          <cell r="ET68" t="str">
            <v>na</v>
          </cell>
          <cell r="EU68" t="str">
            <v>na</v>
          </cell>
          <cell r="EV68" t="str">
            <v>na</v>
          </cell>
          <cell r="EW68" t="str">
            <v>na</v>
          </cell>
          <cell r="EX68" t="str">
            <v>na</v>
          </cell>
          <cell r="EY68" t="str">
            <v>na</v>
          </cell>
          <cell r="EZ68" t="str">
            <v>na</v>
          </cell>
          <cell r="FA68" t="str">
            <v>na</v>
          </cell>
          <cell r="FB68" t="str">
            <v>na</v>
          </cell>
          <cell r="FC68" t="str">
            <v>na</v>
          </cell>
          <cell r="FD68" t="str">
            <v>na</v>
          </cell>
          <cell r="FE68" t="str">
            <v>na</v>
          </cell>
          <cell r="FF68" t="str">
            <v>na</v>
          </cell>
          <cell r="FG68" t="str">
            <v>na</v>
          </cell>
          <cell r="FH68" t="str">
            <v>na</v>
          </cell>
          <cell r="FI68" t="str">
            <v>na</v>
          </cell>
          <cell r="FJ68" t="str">
            <v>na</v>
          </cell>
          <cell r="FK68" t="str">
            <v>na</v>
          </cell>
          <cell r="FL68" t="str">
            <v>na</v>
          </cell>
          <cell r="FM68" t="str">
            <v>na</v>
          </cell>
          <cell r="FN68" t="str">
            <v>na</v>
          </cell>
          <cell r="FO68" t="str">
            <v>na</v>
          </cell>
          <cell r="FP68" t="str">
            <v>na</v>
          </cell>
          <cell r="FQ68" t="str">
            <v>na</v>
          </cell>
          <cell r="FR68" t="str">
            <v>na</v>
          </cell>
          <cell r="FS68" t="str">
            <v>na</v>
          </cell>
          <cell r="FT68" t="str">
            <v>na</v>
          </cell>
          <cell r="FU68" t="str">
            <v>na</v>
          </cell>
          <cell r="FV68" t="str">
            <v>na</v>
          </cell>
          <cell r="FW68" t="str">
            <v>na</v>
          </cell>
          <cell r="FX68" t="str">
            <v>na</v>
          </cell>
          <cell r="FY68" t="str">
            <v>na</v>
          </cell>
          <cell r="FZ68" t="str">
            <v>na</v>
          </cell>
          <cell r="GA68" t="str">
            <v>na</v>
          </cell>
          <cell r="GB68" t="str">
            <v>na</v>
          </cell>
          <cell r="GC68" t="str">
            <v>na</v>
          </cell>
          <cell r="GD68" t="str">
            <v>na</v>
          </cell>
          <cell r="GE68" t="str">
            <v>na</v>
          </cell>
          <cell r="GF68" t="str">
            <v>na</v>
          </cell>
          <cell r="GG68" t="str">
            <v>na</v>
          </cell>
          <cell r="GH68" t="str">
            <v>na</v>
          </cell>
          <cell r="GI68" t="str">
            <v>na</v>
          </cell>
          <cell r="GJ68" t="str">
            <v>na</v>
          </cell>
          <cell r="GK68" t="str">
            <v>na</v>
          </cell>
          <cell r="GL68" t="str">
            <v>na</v>
          </cell>
          <cell r="GM68" t="str">
            <v>na</v>
          </cell>
          <cell r="GN68" t="str">
            <v>na</v>
          </cell>
          <cell r="GO68" t="str">
            <v>na</v>
          </cell>
          <cell r="GP68" t="str">
            <v>na</v>
          </cell>
          <cell r="GQ68" t="str">
            <v>na</v>
          </cell>
          <cell r="GR68" t="str">
            <v>na</v>
          </cell>
          <cell r="GS68" t="str">
            <v>na</v>
          </cell>
          <cell r="GT68" t="str">
            <v>na</v>
          </cell>
          <cell r="GU68" t="str">
            <v>na</v>
          </cell>
          <cell r="GV68" t="str">
            <v>na</v>
          </cell>
          <cell r="GW68" t="str">
            <v>na</v>
          </cell>
          <cell r="GX68" t="str">
            <v>na</v>
          </cell>
          <cell r="GY68" t="str">
            <v>na</v>
          </cell>
          <cell r="GZ68" t="str">
            <v>na</v>
          </cell>
          <cell r="HA68" t="str">
            <v>na</v>
          </cell>
          <cell r="HB68" t="str">
            <v>na</v>
          </cell>
          <cell r="HC68" t="str">
            <v>na</v>
          </cell>
          <cell r="HD68" t="str">
            <v>na</v>
          </cell>
        </row>
        <row r="69">
          <cell r="A69">
            <v>69</v>
          </cell>
          <cell r="B69" t="str">
            <v>Year-Over-Year Growth</v>
          </cell>
        </row>
        <row r="70">
          <cell r="A70">
            <v>70</v>
          </cell>
          <cell r="B70" t="str">
            <v>License Revenue</v>
          </cell>
          <cell r="C70" t="str">
            <v>na</v>
          </cell>
          <cell r="D70" t="str">
            <v>na</v>
          </cell>
          <cell r="E70" t="str">
            <v>na</v>
          </cell>
          <cell r="F70" t="str">
            <v>na</v>
          </cell>
          <cell r="G70" t="str">
            <v>na</v>
          </cell>
          <cell r="H70" t="str">
            <v>na</v>
          </cell>
          <cell r="I70" t="str">
            <v>na</v>
          </cell>
          <cell r="J70" t="str">
            <v>na</v>
          </cell>
          <cell r="K70" t="str">
            <v>na</v>
          </cell>
          <cell r="L70" t="str">
            <v>na</v>
          </cell>
          <cell r="M70" t="str">
            <v>na</v>
          </cell>
          <cell r="N70" t="str">
            <v>na</v>
          </cell>
          <cell r="O70" t="str">
            <v>na</v>
          </cell>
          <cell r="P70" t="str">
            <v>na</v>
          </cell>
          <cell r="Q70" t="str">
            <v>na</v>
          </cell>
          <cell r="R70" t="str">
            <v>na</v>
          </cell>
          <cell r="S70" t="str">
            <v>na</v>
          </cell>
          <cell r="T70" t="str">
            <v>na</v>
          </cell>
          <cell r="U70" t="str">
            <v>na</v>
          </cell>
          <cell r="V70" t="str">
            <v>na</v>
          </cell>
          <cell r="W70" t="str">
            <v>na</v>
          </cell>
          <cell r="X70" t="str">
            <v>na</v>
          </cell>
          <cell r="Y70" t="str">
            <v>na</v>
          </cell>
          <cell r="Z70" t="str">
            <v>na</v>
          </cell>
          <cell r="AA70" t="str">
            <v>na</v>
          </cell>
          <cell r="AB70" t="str">
            <v>na</v>
          </cell>
          <cell r="AC70" t="str">
            <v>na</v>
          </cell>
          <cell r="AD70" t="str">
            <v>na</v>
          </cell>
          <cell r="AE70" t="str">
            <v>na</v>
          </cell>
          <cell r="AF70" t="str">
            <v>na</v>
          </cell>
          <cell r="AG70" t="str">
            <v>na</v>
          </cell>
          <cell r="AH70" t="str">
            <v>na</v>
          </cell>
          <cell r="AI70" t="str">
            <v>na</v>
          </cell>
          <cell r="AJ70" t="str">
            <v>na</v>
          </cell>
          <cell r="AK70" t="str">
            <v>na</v>
          </cell>
          <cell r="AL70" t="str">
            <v>na</v>
          </cell>
          <cell r="AM70" t="str">
            <v>na</v>
          </cell>
          <cell r="AN70" t="str">
            <v>na</v>
          </cell>
          <cell r="AO70" t="str">
            <v>na</v>
          </cell>
          <cell r="AP70" t="str">
            <v>na</v>
          </cell>
          <cell r="AQ70" t="str">
            <v>na</v>
          </cell>
          <cell r="AR70" t="str">
            <v>na</v>
          </cell>
          <cell r="AS70" t="str">
            <v>na</v>
          </cell>
          <cell r="AT70" t="str">
            <v>na</v>
          </cell>
          <cell r="AU70" t="str">
            <v>na</v>
          </cell>
          <cell r="AV70" t="str">
            <v>na</v>
          </cell>
          <cell r="AW70" t="str">
            <v>na</v>
          </cell>
          <cell r="AX70" t="str">
            <v>na</v>
          </cell>
          <cell r="AY70" t="str">
            <v>na</v>
          </cell>
          <cell r="AZ70" t="str">
            <v>na</v>
          </cell>
          <cell r="BA70" t="str">
            <v>na</v>
          </cell>
          <cell r="BB70" t="str">
            <v>na</v>
          </cell>
          <cell r="BC70" t="str">
            <v>na</v>
          </cell>
          <cell r="BD70" t="str">
            <v>na</v>
          </cell>
          <cell r="BE70" t="str">
            <v>na</v>
          </cell>
          <cell r="BF70" t="str">
            <v>na</v>
          </cell>
          <cell r="BG70" t="str">
            <v>na</v>
          </cell>
          <cell r="BH70" t="str">
            <v>na</v>
          </cell>
          <cell r="BI70" t="str">
            <v>na</v>
          </cell>
          <cell r="BJ70" t="str">
            <v>na</v>
          </cell>
          <cell r="BK70" t="str">
            <v>na</v>
          </cell>
          <cell r="BL70" t="str">
            <v>na</v>
          </cell>
          <cell r="BM70" t="str">
            <v>na</v>
          </cell>
          <cell r="BN70" t="str">
            <v>na</v>
          </cell>
          <cell r="BO70" t="str">
            <v>na</v>
          </cell>
          <cell r="BP70" t="str">
            <v>na</v>
          </cell>
          <cell r="BQ70" t="str">
            <v>na</v>
          </cell>
          <cell r="BR70" t="str">
            <v>na</v>
          </cell>
          <cell r="BS70" t="str">
            <v>na</v>
          </cell>
          <cell r="BT70" t="str">
            <v>na</v>
          </cell>
          <cell r="BU70" t="str">
            <v>na</v>
          </cell>
          <cell r="BV70" t="str">
            <v>na</v>
          </cell>
          <cell r="BW70" t="str">
            <v>na</v>
          </cell>
          <cell r="BX70" t="str">
            <v>na</v>
          </cell>
          <cell r="BY70" t="str">
            <v>na</v>
          </cell>
          <cell r="BZ70" t="str">
            <v>na</v>
          </cell>
          <cell r="CA70" t="str">
            <v>na</v>
          </cell>
          <cell r="CB70" t="str">
            <v>na</v>
          </cell>
          <cell r="CC70" t="str">
            <v>na</v>
          </cell>
          <cell r="CD70" t="str">
            <v>na</v>
          </cell>
          <cell r="CE70" t="str">
            <v>na</v>
          </cell>
          <cell r="CF70" t="str">
            <v>na</v>
          </cell>
          <cell r="CG70" t="str">
            <v>na</v>
          </cell>
          <cell r="CH70" t="str">
            <v>na</v>
          </cell>
          <cell r="CI70" t="str">
            <v>na</v>
          </cell>
          <cell r="CJ70" t="str">
            <v>na</v>
          </cell>
          <cell r="CK70" t="str">
            <v>na</v>
          </cell>
          <cell r="CL70" t="str">
            <v>na</v>
          </cell>
          <cell r="CM70" t="str">
            <v>na</v>
          </cell>
          <cell r="CN70" t="str">
            <v>na</v>
          </cell>
          <cell r="CO70" t="str">
            <v>na</v>
          </cell>
          <cell r="CP70" t="str">
            <v>na</v>
          </cell>
          <cell r="CQ70" t="str">
            <v>na</v>
          </cell>
          <cell r="CR70" t="str">
            <v>na</v>
          </cell>
          <cell r="CS70" t="str">
            <v>na</v>
          </cell>
          <cell r="CT70" t="str">
            <v>na</v>
          </cell>
          <cell r="CU70" t="str">
            <v>na</v>
          </cell>
          <cell r="CV70" t="str">
            <v>na</v>
          </cell>
          <cell r="CW70" t="str">
            <v>na</v>
          </cell>
          <cell r="CX70" t="str">
            <v>na</v>
          </cell>
          <cell r="CY70">
            <v>-8.6014970575425204E-2</v>
          </cell>
          <cell r="CZ70">
            <v>-8.6014970575425204E-2</v>
          </cell>
          <cell r="DA70">
            <v>0.37327298415834154</v>
          </cell>
          <cell r="DB70">
            <v>0.37327298415834154</v>
          </cell>
          <cell r="DC70">
            <v>1.0023141099811219</v>
          </cell>
          <cell r="DD70">
            <v>1.0023141099811219</v>
          </cell>
          <cell r="DE70">
            <v>0.72666498751128161</v>
          </cell>
          <cell r="DF70">
            <v>0.72666498751128161</v>
          </cell>
          <cell r="DG70">
            <v>0.46055358635876509</v>
          </cell>
          <cell r="DH70">
            <v>0.46055358635876509</v>
          </cell>
          <cell r="DI70">
            <v>0.69865351581980373</v>
          </cell>
          <cell r="DJ70">
            <v>0.65</v>
          </cell>
          <cell r="DK70">
            <v>0.4</v>
          </cell>
          <cell r="DL70">
            <v>0.4</v>
          </cell>
          <cell r="DM70">
            <v>0.25</v>
          </cell>
          <cell r="DN70">
            <v>0.25</v>
          </cell>
          <cell r="DO70">
            <v>0.25</v>
          </cell>
          <cell r="DP70">
            <v>0.25</v>
          </cell>
          <cell r="DQ70">
            <v>0.36481047740947165</v>
          </cell>
          <cell r="DR70">
            <v>0.35596121866905878</v>
          </cell>
          <cell r="DS70" t="str">
            <v>na</v>
          </cell>
          <cell r="DT70" t="str">
            <v>na</v>
          </cell>
          <cell r="DU70" t="str">
            <v>na</v>
          </cell>
          <cell r="DV70" t="str">
            <v>na</v>
          </cell>
          <cell r="DW70" t="str">
            <v>na</v>
          </cell>
          <cell r="DX70" t="str">
            <v>na</v>
          </cell>
          <cell r="DY70" t="str">
            <v>na</v>
          </cell>
          <cell r="DZ70" t="str">
            <v>na</v>
          </cell>
          <cell r="EA70">
            <v>0.2</v>
          </cell>
          <cell r="EB70">
            <v>0.2</v>
          </cell>
          <cell r="EC70" t="str">
            <v>na</v>
          </cell>
          <cell r="ED70" t="str">
            <v>na</v>
          </cell>
          <cell r="EE70" t="str">
            <v>na</v>
          </cell>
          <cell r="EF70" t="str">
            <v>na</v>
          </cell>
          <cell r="EG70" t="str">
            <v>na</v>
          </cell>
          <cell r="EH70" t="str">
            <v>na</v>
          </cell>
          <cell r="EI70" t="str">
            <v>na</v>
          </cell>
          <cell r="EJ70" t="str">
            <v>na</v>
          </cell>
          <cell r="EK70" t="str">
            <v>na</v>
          </cell>
          <cell r="EL70" t="str">
            <v>na</v>
          </cell>
          <cell r="EM70" t="str">
            <v>na</v>
          </cell>
          <cell r="EN70" t="str">
            <v>na</v>
          </cell>
          <cell r="EO70" t="str">
            <v>na</v>
          </cell>
          <cell r="EP70" t="str">
            <v>na</v>
          </cell>
          <cell r="EQ70" t="str">
            <v>na</v>
          </cell>
          <cell r="ER70" t="str">
            <v>na</v>
          </cell>
          <cell r="ES70" t="str">
            <v>na</v>
          </cell>
          <cell r="ET70" t="str">
            <v>na</v>
          </cell>
          <cell r="EU70" t="str">
            <v>na</v>
          </cell>
          <cell r="EV70" t="str">
            <v>na</v>
          </cell>
          <cell r="EW70" t="str">
            <v>na</v>
          </cell>
          <cell r="EX70" t="str">
            <v>na</v>
          </cell>
          <cell r="EY70" t="str">
            <v>na</v>
          </cell>
          <cell r="EZ70" t="str">
            <v>na</v>
          </cell>
          <cell r="FA70" t="str">
            <v>na</v>
          </cell>
          <cell r="FB70" t="str">
            <v>na</v>
          </cell>
          <cell r="FC70" t="str">
            <v>na</v>
          </cell>
          <cell r="FD70" t="str">
            <v>na</v>
          </cell>
          <cell r="FE70" t="str">
            <v>na</v>
          </cell>
          <cell r="FF70" t="str">
            <v>na</v>
          </cell>
          <cell r="FG70" t="str">
            <v>na</v>
          </cell>
          <cell r="FH70" t="str">
            <v>na</v>
          </cell>
          <cell r="FI70" t="str">
            <v>na</v>
          </cell>
          <cell r="FJ70" t="str">
            <v>na</v>
          </cell>
          <cell r="FK70" t="str">
            <v>na</v>
          </cell>
          <cell r="FL70" t="str">
            <v>na</v>
          </cell>
          <cell r="FM70" t="str">
            <v>na</v>
          </cell>
          <cell r="FN70" t="str">
            <v>na</v>
          </cell>
          <cell r="FO70" t="str">
            <v>na</v>
          </cell>
          <cell r="FP70" t="str">
            <v>na</v>
          </cell>
          <cell r="FQ70" t="str">
            <v>na</v>
          </cell>
          <cell r="FR70" t="str">
            <v>na</v>
          </cell>
          <cell r="FS70" t="str">
            <v>na</v>
          </cell>
          <cell r="FT70" t="str">
            <v>na</v>
          </cell>
          <cell r="FU70" t="str">
            <v>na</v>
          </cell>
          <cell r="FV70" t="str">
            <v>na</v>
          </cell>
          <cell r="FW70" t="str">
            <v>na</v>
          </cell>
          <cell r="FX70" t="str">
            <v>na</v>
          </cell>
          <cell r="FY70" t="str">
            <v>na</v>
          </cell>
          <cell r="FZ70" t="str">
            <v>na</v>
          </cell>
          <cell r="GA70" t="str">
            <v>na</v>
          </cell>
          <cell r="GB70" t="str">
            <v>na</v>
          </cell>
          <cell r="GC70" t="str">
            <v>na</v>
          </cell>
          <cell r="GD70" t="str">
            <v>na</v>
          </cell>
          <cell r="GE70" t="str">
            <v>na</v>
          </cell>
          <cell r="GF70" t="str">
            <v>na</v>
          </cell>
          <cell r="GG70" t="str">
            <v>na</v>
          </cell>
          <cell r="GH70" t="str">
            <v>na</v>
          </cell>
          <cell r="GI70" t="str">
            <v>na</v>
          </cell>
          <cell r="GJ70" t="str">
            <v>na</v>
          </cell>
          <cell r="GK70" t="str">
            <v>na</v>
          </cell>
          <cell r="GL70" t="str">
            <v>na</v>
          </cell>
          <cell r="GM70" t="str">
            <v>na</v>
          </cell>
          <cell r="GN70" t="str">
            <v>na</v>
          </cell>
          <cell r="GO70" t="str">
            <v>na</v>
          </cell>
          <cell r="GP70" t="str">
            <v>na</v>
          </cell>
          <cell r="GQ70" t="str">
            <v>na</v>
          </cell>
          <cell r="GR70" t="str">
            <v>na</v>
          </cell>
          <cell r="GS70" t="str">
            <v>na</v>
          </cell>
          <cell r="GT70" t="str">
            <v>na</v>
          </cell>
          <cell r="GU70" t="str">
            <v>na</v>
          </cell>
          <cell r="GV70" t="str">
            <v>na</v>
          </cell>
          <cell r="GW70" t="str">
            <v>na</v>
          </cell>
          <cell r="GX70" t="str">
            <v>na</v>
          </cell>
          <cell r="GY70" t="str">
            <v>na</v>
          </cell>
          <cell r="GZ70" t="str">
            <v>na</v>
          </cell>
          <cell r="HA70" t="str">
            <v>na</v>
          </cell>
          <cell r="HB70" t="str">
            <v>na</v>
          </cell>
          <cell r="HC70" t="str">
            <v>na</v>
          </cell>
          <cell r="HD70" t="str">
            <v>na</v>
          </cell>
        </row>
        <row r="71">
          <cell r="A71">
            <v>71</v>
          </cell>
          <cell r="B71" t="str">
            <v>Service Revenue</v>
          </cell>
          <cell r="C71" t="str">
            <v>na</v>
          </cell>
          <cell r="D71" t="str">
            <v>na</v>
          </cell>
          <cell r="E71" t="str">
            <v>na</v>
          </cell>
          <cell r="F71" t="str">
            <v>na</v>
          </cell>
          <cell r="G71" t="str">
            <v>na</v>
          </cell>
          <cell r="H71" t="str">
            <v>na</v>
          </cell>
          <cell r="I71" t="str">
            <v>na</v>
          </cell>
          <cell r="J71" t="str">
            <v>na</v>
          </cell>
          <cell r="K71" t="str">
            <v>na</v>
          </cell>
          <cell r="L71" t="str">
            <v>na</v>
          </cell>
          <cell r="M71" t="str">
            <v>na</v>
          </cell>
          <cell r="N71" t="str">
            <v>na</v>
          </cell>
          <cell r="O71" t="str">
            <v>na</v>
          </cell>
          <cell r="P71" t="str">
            <v>na</v>
          </cell>
          <cell r="Q71" t="str">
            <v>na</v>
          </cell>
          <cell r="R71" t="str">
            <v>na</v>
          </cell>
          <cell r="S71" t="str">
            <v>na</v>
          </cell>
          <cell r="T71" t="str">
            <v>na</v>
          </cell>
          <cell r="U71" t="str">
            <v>na</v>
          </cell>
          <cell r="V71" t="str">
            <v>na</v>
          </cell>
          <cell r="W71" t="str">
            <v>na</v>
          </cell>
          <cell r="X71" t="str">
            <v>na</v>
          </cell>
          <cell r="Y71" t="str">
            <v>na</v>
          </cell>
          <cell r="Z71" t="str">
            <v>na</v>
          </cell>
          <cell r="AA71" t="str">
            <v>na</v>
          </cell>
          <cell r="AB71" t="str">
            <v>na</v>
          </cell>
          <cell r="AC71" t="str">
            <v>na</v>
          </cell>
          <cell r="AD71" t="str">
            <v>na</v>
          </cell>
          <cell r="AE71" t="str">
            <v>na</v>
          </cell>
          <cell r="AF71" t="str">
            <v>na</v>
          </cell>
          <cell r="AG71" t="str">
            <v>na</v>
          </cell>
          <cell r="AH71" t="str">
            <v>na</v>
          </cell>
          <cell r="AI71" t="str">
            <v>na</v>
          </cell>
          <cell r="AJ71" t="str">
            <v>na</v>
          </cell>
          <cell r="AK71" t="str">
            <v>na</v>
          </cell>
          <cell r="AL71" t="str">
            <v>na</v>
          </cell>
          <cell r="AM71" t="str">
            <v>na</v>
          </cell>
          <cell r="AN71" t="str">
            <v>na</v>
          </cell>
          <cell r="AO71" t="str">
            <v>na</v>
          </cell>
          <cell r="AP71" t="str">
            <v>na</v>
          </cell>
          <cell r="AQ71" t="str">
            <v>na</v>
          </cell>
          <cell r="AR71" t="str">
            <v>na</v>
          </cell>
          <cell r="AS71" t="str">
            <v>na</v>
          </cell>
          <cell r="AT71" t="str">
            <v>na</v>
          </cell>
          <cell r="AU71" t="str">
            <v>na</v>
          </cell>
          <cell r="AV71" t="str">
            <v>na</v>
          </cell>
          <cell r="AW71" t="str">
            <v>na</v>
          </cell>
          <cell r="AX71" t="str">
            <v>na</v>
          </cell>
          <cell r="AY71" t="str">
            <v>na</v>
          </cell>
          <cell r="AZ71" t="str">
            <v>na</v>
          </cell>
          <cell r="BA71" t="str">
            <v>na</v>
          </cell>
          <cell r="BB71" t="str">
            <v>na</v>
          </cell>
          <cell r="BC71" t="str">
            <v>na</v>
          </cell>
          <cell r="BD71" t="str">
            <v>na</v>
          </cell>
          <cell r="BE71" t="str">
            <v>na</v>
          </cell>
          <cell r="BF71" t="str">
            <v>na</v>
          </cell>
          <cell r="BG71" t="str">
            <v>na</v>
          </cell>
          <cell r="BH71" t="str">
            <v>na</v>
          </cell>
          <cell r="BI71" t="str">
            <v>na</v>
          </cell>
          <cell r="BJ71" t="str">
            <v>na</v>
          </cell>
          <cell r="BK71" t="str">
            <v>na</v>
          </cell>
          <cell r="BL71" t="str">
            <v>na</v>
          </cell>
          <cell r="BM71" t="str">
            <v>na</v>
          </cell>
          <cell r="BN71" t="str">
            <v>na</v>
          </cell>
          <cell r="BO71" t="str">
            <v>na</v>
          </cell>
          <cell r="BP71" t="str">
            <v>na</v>
          </cell>
          <cell r="BQ71" t="str">
            <v>na</v>
          </cell>
          <cell r="BR71" t="str">
            <v>na</v>
          </cell>
          <cell r="BS71" t="str">
            <v>na</v>
          </cell>
          <cell r="BT71" t="str">
            <v>na</v>
          </cell>
          <cell r="BU71" t="str">
            <v>na</v>
          </cell>
          <cell r="BV71" t="str">
            <v>na</v>
          </cell>
          <cell r="BW71" t="str">
            <v>na</v>
          </cell>
          <cell r="BX71" t="str">
            <v>na</v>
          </cell>
          <cell r="BY71" t="str">
            <v>na</v>
          </cell>
          <cell r="BZ71" t="str">
            <v>na</v>
          </cell>
          <cell r="CA71" t="str">
            <v>na</v>
          </cell>
          <cell r="CB71" t="str">
            <v>na</v>
          </cell>
          <cell r="CC71" t="str">
            <v>na</v>
          </cell>
          <cell r="CD71" t="str">
            <v>na</v>
          </cell>
          <cell r="CE71" t="str">
            <v>na</v>
          </cell>
          <cell r="CF71" t="str">
            <v>na</v>
          </cell>
          <cell r="CG71" t="str">
            <v>na</v>
          </cell>
          <cell r="CH71" t="str">
            <v>na</v>
          </cell>
          <cell r="CI71" t="str">
            <v>na</v>
          </cell>
          <cell r="CJ71" t="str">
            <v>na</v>
          </cell>
          <cell r="CK71" t="str">
            <v>na</v>
          </cell>
          <cell r="CL71" t="str">
            <v>na</v>
          </cell>
          <cell r="CM71" t="str">
            <v>na</v>
          </cell>
          <cell r="CN71" t="str">
            <v>na</v>
          </cell>
          <cell r="CO71" t="str">
            <v>na</v>
          </cell>
          <cell r="CP71" t="str">
            <v>na</v>
          </cell>
          <cell r="CQ71" t="str">
            <v>na</v>
          </cell>
          <cell r="CR71" t="str">
            <v>na</v>
          </cell>
          <cell r="CS71" t="str">
            <v>na</v>
          </cell>
          <cell r="CT71" t="str">
            <v>na</v>
          </cell>
          <cell r="CU71" t="str">
            <v>na</v>
          </cell>
          <cell r="CV71" t="str">
            <v>na</v>
          </cell>
          <cell r="CW71" t="str">
            <v>na</v>
          </cell>
          <cell r="CX71" t="str">
            <v>na</v>
          </cell>
          <cell r="CY71">
            <v>4.4739464976278787E-2</v>
          </cell>
          <cell r="CZ71">
            <v>4.4739464976278787E-2</v>
          </cell>
          <cell r="DA71">
            <v>2.1486768004711911E-2</v>
          </cell>
          <cell r="DB71">
            <v>2.1486768004711911E-2</v>
          </cell>
          <cell r="DC71">
            <v>1.0531467450700526E-2</v>
          </cell>
          <cell r="DD71">
            <v>1.0531467450700526E-2</v>
          </cell>
          <cell r="DE71">
            <v>0.13723419556544716</v>
          </cell>
          <cell r="DF71">
            <v>0.13723419556544716</v>
          </cell>
          <cell r="DG71">
            <v>5.2975124265660076E-2</v>
          </cell>
          <cell r="DH71">
            <v>5.2975124265660076E-2</v>
          </cell>
          <cell r="DI71">
            <v>0.21765527452566655</v>
          </cell>
          <cell r="DJ71">
            <v>0.16</v>
          </cell>
          <cell r="DK71">
            <v>0.14000000000000001</v>
          </cell>
          <cell r="DL71">
            <v>0.14000000000000001</v>
          </cell>
          <cell r="DM71">
            <v>0.2</v>
          </cell>
          <cell r="DN71">
            <v>0.2</v>
          </cell>
          <cell r="DO71">
            <v>0.16</v>
          </cell>
          <cell r="DP71">
            <v>0.16</v>
          </cell>
          <cell r="DQ71">
            <v>0.17831176230156989</v>
          </cell>
          <cell r="DR71">
            <v>0.16479881297463772</v>
          </cell>
          <cell r="DS71" t="str">
            <v>na</v>
          </cell>
          <cell r="DT71" t="str">
            <v>na</v>
          </cell>
          <cell r="DU71" t="str">
            <v>na</v>
          </cell>
          <cell r="DV71" t="str">
            <v>na</v>
          </cell>
          <cell r="DW71" t="str">
            <v>na</v>
          </cell>
          <cell r="DX71" t="str">
            <v>na</v>
          </cell>
          <cell r="DY71" t="str">
            <v>na</v>
          </cell>
          <cell r="DZ71" t="str">
            <v>na</v>
          </cell>
          <cell r="EA71">
            <v>0.12</v>
          </cell>
          <cell r="EB71">
            <v>0.12</v>
          </cell>
          <cell r="EC71" t="str">
            <v>na</v>
          </cell>
          <cell r="ED71" t="str">
            <v>na</v>
          </cell>
          <cell r="EE71" t="str">
            <v>na</v>
          </cell>
          <cell r="EF71" t="str">
            <v>na</v>
          </cell>
          <cell r="EG71" t="str">
            <v>na</v>
          </cell>
          <cell r="EH71" t="str">
            <v>na</v>
          </cell>
          <cell r="EI71" t="str">
            <v>na</v>
          </cell>
          <cell r="EJ71" t="str">
            <v>na</v>
          </cell>
          <cell r="EK71" t="str">
            <v>na</v>
          </cell>
          <cell r="EL71" t="str">
            <v>na</v>
          </cell>
          <cell r="EM71" t="str">
            <v>na</v>
          </cell>
          <cell r="EN71" t="str">
            <v>na</v>
          </cell>
          <cell r="EO71" t="str">
            <v>na</v>
          </cell>
          <cell r="EP71" t="str">
            <v>na</v>
          </cell>
          <cell r="EQ71" t="str">
            <v>na</v>
          </cell>
          <cell r="ER71" t="str">
            <v>na</v>
          </cell>
          <cell r="ES71" t="str">
            <v>na</v>
          </cell>
          <cell r="ET71" t="str">
            <v>na</v>
          </cell>
          <cell r="EU71" t="str">
            <v>na</v>
          </cell>
          <cell r="EV71" t="str">
            <v>na</v>
          </cell>
          <cell r="EW71" t="str">
            <v>na</v>
          </cell>
          <cell r="EX71" t="str">
            <v>na</v>
          </cell>
          <cell r="EY71" t="str">
            <v>na</v>
          </cell>
          <cell r="EZ71" t="str">
            <v>na</v>
          </cell>
          <cell r="FA71" t="str">
            <v>na</v>
          </cell>
          <cell r="FB71" t="str">
            <v>na</v>
          </cell>
          <cell r="FC71" t="str">
            <v>na</v>
          </cell>
          <cell r="FD71" t="str">
            <v>na</v>
          </cell>
          <cell r="FE71" t="str">
            <v>na</v>
          </cell>
          <cell r="FF71" t="str">
            <v>na</v>
          </cell>
          <cell r="FG71" t="str">
            <v>na</v>
          </cell>
          <cell r="FH71" t="str">
            <v>na</v>
          </cell>
          <cell r="FI71" t="str">
            <v>na</v>
          </cell>
          <cell r="FJ71" t="str">
            <v>na</v>
          </cell>
          <cell r="FK71" t="str">
            <v>na</v>
          </cell>
          <cell r="FL71" t="str">
            <v>na</v>
          </cell>
          <cell r="FM71" t="str">
            <v>na</v>
          </cell>
          <cell r="FN71" t="str">
            <v>na</v>
          </cell>
          <cell r="FO71" t="str">
            <v>na</v>
          </cell>
          <cell r="FP71" t="str">
            <v>na</v>
          </cell>
          <cell r="FQ71" t="str">
            <v>na</v>
          </cell>
          <cell r="FR71" t="str">
            <v>na</v>
          </cell>
          <cell r="FS71" t="str">
            <v>na</v>
          </cell>
          <cell r="FT71" t="str">
            <v>na</v>
          </cell>
          <cell r="FU71" t="str">
            <v>na</v>
          </cell>
          <cell r="FV71" t="str">
            <v>na</v>
          </cell>
          <cell r="FW71" t="str">
            <v>na</v>
          </cell>
          <cell r="FX71" t="str">
            <v>na</v>
          </cell>
          <cell r="FY71" t="str">
            <v>na</v>
          </cell>
          <cell r="FZ71" t="str">
            <v>na</v>
          </cell>
          <cell r="GA71" t="str">
            <v>na</v>
          </cell>
          <cell r="GB71" t="str">
            <v>na</v>
          </cell>
          <cell r="GC71" t="str">
            <v>na</v>
          </cell>
          <cell r="GD71" t="str">
            <v>na</v>
          </cell>
          <cell r="GE71" t="str">
            <v>na</v>
          </cell>
          <cell r="GF71" t="str">
            <v>na</v>
          </cell>
          <cell r="GG71" t="str">
            <v>na</v>
          </cell>
          <cell r="GH71" t="str">
            <v>na</v>
          </cell>
          <cell r="GI71" t="str">
            <v>na</v>
          </cell>
          <cell r="GJ71" t="str">
            <v>na</v>
          </cell>
          <cell r="GK71" t="str">
            <v>na</v>
          </cell>
          <cell r="GL71" t="str">
            <v>na</v>
          </cell>
          <cell r="GM71" t="str">
            <v>na</v>
          </cell>
          <cell r="GN71" t="str">
            <v>na</v>
          </cell>
          <cell r="GO71" t="str">
            <v>na</v>
          </cell>
          <cell r="GP71" t="str">
            <v>na</v>
          </cell>
          <cell r="GQ71" t="str">
            <v>na</v>
          </cell>
          <cell r="GR71" t="str">
            <v>na</v>
          </cell>
          <cell r="GS71" t="str">
            <v>na</v>
          </cell>
          <cell r="GT71" t="str">
            <v>na</v>
          </cell>
          <cell r="GU71" t="str">
            <v>na</v>
          </cell>
          <cell r="GV71" t="str">
            <v>na</v>
          </cell>
          <cell r="GW71" t="str">
            <v>na</v>
          </cell>
          <cell r="GX71" t="str">
            <v>na</v>
          </cell>
          <cell r="GY71" t="str">
            <v>na</v>
          </cell>
          <cell r="GZ71" t="str">
            <v>na</v>
          </cell>
          <cell r="HA71" t="str">
            <v>na</v>
          </cell>
          <cell r="HB71" t="str">
            <v>na</v>
          </cell>
          <cell r="HC71" t="str">
            <v>na</v>
          </cell>
          <cell r="HD71" t="str">
            <v>na</v>
          </cell>
        </row>
        <row r="72">
          <cell r="A72">
            <v>72</v>
          </cell>
          <cell r="B72" t="str">
            <v>Development Services Revenue</v>
          </cell>
          <cell r="C72" t="str">
            <v>na</v>
          </cell>
          <cell r="D72" t="str">
            <v>na</v>
          </cell>
          <cell r="E72" t="str">
            <v>na</v>
          </cell>
          <cell r="F72" t="str">
            <v>na</v>
          </cell>
          <cell r="G72" t="str">
            <v>na</v>
          </cell>
          <cell r="H72" t="str">
            <v>na</v>
          </cell>
          <cell r="I72" t="str">
            <v>na</v>
          </cell>
          <cell r="J72" t="str">
            <v>na</v>
          </cell>
          <cell r="K72" t="str">
            <v>na</v>
          </cell>
          <cell r="L72" t="str">
            <v>na</v>
          </cell>
          <cell r="M72" t="str">
            <v>na</v>
          </cell>
          <cell r="N72" t="str">
            <v>na</v>
          </cell>
          <cell r="O72" t="str">
            <v>na</v>
          </cell>
          <cell r="P72" t="str">
            <v>na</v>
          </cell>
          <cell r="Q72" t="str">
            <v>na</v>
          </cell>
          <cell r="R72" t="str">
            <v>na</v>
          </cell>
          <cell r="S72" t="str">
            <v>na</v>
          </cell>
          <cell r="T72" t="str">
            <v>na</v>
          </cell>
          <cell r="U72" t="str">
            <v>na</v>
          </cell>
          <cell r="V72" t="str">
            <v>na</v>
          </cell>
          <cell r="W72" t="str">
            <v>na</v>
          </cell>
          <cell r="X72" t="str">
            <v>na</v>
          </cell>
          <cell r="Y72" t="str">
            <v>na</v>
          </cell>
          <cell r="Z72" t="str">
            <v>na</v>
          </cell>
          <cell r="AA72" t="str">
            <v>na</v>
          </cell>
          <cell r="AB72" t="str">
            <v>na</v>
          </cell>
          <cell r="AC72" t="str">
            <v>na</v>
          </cell>
          <cell r="AD72" t="str">
            <v>na</v>
          </cell>
          <cell r="AE72" t="str">
            <v>na</v>
          </cell>
          <cell r="AF72" t="str">
            <v>na</v>
          </cell>
          <cell r="AG72" t="str">
            <v>na</v>
          </cell>
          <cell r="AH72" t="str">
            <v>na</v>
          </cell>
          <cell r="AI72" t="str">
            <v>na</v>
          </cell>
          <cell r="AJ72" t="str">
            <v>na</v>
          </cell>
          <cell r="AK72" t="str">
            <v>na</v>
          </cell>
          <cell r="AL72" t="str">
            <v>na</v>
          </cell>
          <cell r="AM72" t="str">
            <v>na</v>
          </cell>
          <cell r="AN72" t="str">
            <v>na</v>
          </cell>
          <cell r="AO72" t="str">
            <v>na</v>
          </cell>
          <cell r="AP72" t="str">
            <v>na</v>
          </cell>
          <cell r="AQ72" t="str">
            <v>na</v>
          </cell>
          <cell r="AR72" t="str">
            <v>na</v>
          </cell>
          <cell r="AS72" t="str">
            <v>na</v>
          </cell>
          <cell r="AT72" t="str">
            <v>na</v>
          </cell>
          <cell r="AU72" t="str">
            <v>na</v>
          </cell>
          <cell r="AV72" t="str">
            <v>na</v>
          </cell>
          <cell r="AW72" t="str">
            <v>na</v>
          </cell>
          <cell r="AX72" t="str">
            <v>na</v>
          </cell>
          <cell r="AY72" t="str">
            <v>na</v>
          </cell>
          <cell r="AZ72" t="str">
            <v>na</v>
          </cell>
          <cell r="BA72" t="str">
            <v>na</v>
          </cell>
          <cell r="BB72" t="str">
            <v>na</v>
          </cell>
          <cell r="BC72" t="str">
            <v>na</v>
          </cell>
          <cell r="BD72" t="str">
            <v>na</v>
          </cell>
          <cell r="BE72" t="str">
            <v>na</v>
          </cell>
          <cell r="BF72" t="str">
            <v>na</v>
          </cell>
          <cell r="BG72" t="str">
            <v>na</v>
          </cell>
          <cell r="BH72" t="str">
            <v>na</v>
          </cell>
          <cell r="BI72" t="str">
            <v>na</v>
          </cell>
          <cell r="BJ72" t="str">
            <v>na</v>
          </cell>
          <cell r="BK72" t="str">
            <v>na</v>
          </cell>
          <cell r="BL72" t="str">
            <v>na</v>
          </cell>
          <cell r="BM72" t="str">
            <v>na</v>
          </cell>
          <cell r="BN72" t="str">
            <v>na</v>
          </cell>
          <cell r="BO72" t="str">
            <v>na</v>
          </cell>
          <cell r="BP72" t="str">
            <v>na</v>
          </cell>
          <cell r="BQ72" t="str">
            <v>na</v>
          </cell>
          <cell r="BR72" t="str">
            <v>na</v>
          </cell>
          <cell r="BS72" t="str">
            <v>na</v>
          </cell>
          <cell r="BT72" t="str">
            <v>na</v>
          </cell>
          <cell r="BU72" t="str">
            <v>na</v>
          </cell>
          <cell r="BV72" t="str">
            <v>na</v>
          </cell>
          <cell r="BW72" t="str">
            <v>na</v>
          </cell>
          <cell r="BX72" t="str">
            <v>na</v>
          </cell>
          <cell r="BY72" t="str">
            <v>na</v>
          </cell>
          <cell r="BZ72" t="str">
            <v>na</v>
          </cell>
          <cell r="CA72" t="str">
            <v>na</v>
          </cell>
          <cell r="CB72" t="str">
            <v>na</v>
          </cell>
          <cell r="CC72" t="str">
            <v>na</v>
          </cell>
          <cell r="CD72" t="str">
            <v>na</v>
          </cell>
          <cell r="CE72" t="str">
            <v>na</v>
          </cell>
          <cell r="CF72" t="str">
            <v>na</v>
          </cell>
          <cell r="CG72" t="str">
            <v>na</v>
          </cell>
          <cell r="CH72" t="str">
            <v>na</v>
          </cell>
          <cell r="CI72" t="str">
            <v>na</v>
          </cell>
          <cell r="CJ72" t="str">
            <v>na</v>
          </cell>
          <cell r="CK72" t="str">
            <v>na</v>
          </cell>
          <cell r="CL72" t="str">
            <v>na</v>
          </cell>
          <cell r="CM72" t="str">
            <v>na</v>
          </cell>
          <cell r="CN72" t="str">
            <v>na</v>
          </cell>
          <cell r="CO72" t="str">
            <v>na</v>
          </cell>
          <cell r="CP72" t="str">
            <v>na</v>
          </cell>
          <cell r="CQ72" t="str">
            <v>na</v>
          </cell>
          <cell r="CR72" t="str">
            <v>na</v>
          </cell>
          <cell r="CS72" t="str">
            <v>na</v>
          </cell>
          <cell r="CT72" t="str">
            <v>na</v>
          </cell>
          <cell r="CU72" t="str">
            <v>na</v>
          </cell>
          <cell r="CV72" t="str">
            <v>na</v>
          </cell>
          <cell r="CW72" t="str">
            <v>na</v>
          </cell>
          <cell r="CX72" t="str">
            <v>na</v>
          </cell>
          <cell r="CY72">
            <v>40.905797101449274</v>
          </cell>
          <cell r="CZ72">
            <v>40.905797101449274</v>
          </cell>
          <cell r="DA72">
            <v>4.1970260223048328</v>
          </cell>
          <cell r="DB72">
            <v>4.1970260223048328</v>
          </cell>
          <cell r="DC72">
            <v>3.2811993517017832</v>
          </cell>
          <cell r="DD72">
            <v>3.2811993517017832</v>
          </cell>
          <cell r="DE72">
            <v>1.5645274759634176</v>
          </cell>
          <cell r="DF72">
            <v>1.5645274759634176</v>
          </cell>
          <cell r="DG72">
            <v>3.4252678054429646</v>
          </cell>
          <cell r="DH72">
            <v>3.4252678054429646</v>
          </cell>
          <cell r="DI72">
            <v>0.32807366418813755</v>
          </cell>
          <cell r="DJ72">
            <v>0.29690472073318341</v>
          </cell>
          <cell r="DK72">
            <v>-8.0318822808093215E-2</v>
          </cell>
          <cell r="DL72">
            <v>-8.0318822808093215E-2</v>
          </cell>
          <cell r="DM72">
            <v>-0.35101809037073095</v>
          </cell>
          <cell r="DN72">
            <v>-0.35101809037073095</v>
          </cell>
          <cell r="DO72">
            <v>-0.39039258717386005</v>
          </cell>
          <cell r="DP72">
            <v>-0.39039258717386005</v>
          </cell>
          <cell r="DQ72">
            <v>-0.16812371707325047</v>
          </cell>
          <cell r="DR72">
            <v>-0.17402006885892096</v>
          </cell>
          <cell r="DS72" t="str">
            <v>na</v>
          </cell>
          <cell r="DT72" t="str">
            <v>na</v>
          </cell>
          <cell r="DU72" t="str">
            <v>na</v>
          </cell>
          <cell r="DV72" t="str">
            <v>na</v>
          </cell>
          <cell r="DW72" t="str">
            <v>na</v>
          </cell>
          <cell r="DX72" t="str">
            <v>na</v>
          </cell>
          <cell r="DY72" t="str">
            <v>na</v>
          </cell>
          <cell r="DZ72" t="str">
            <v>na</v>
          </cell>
          <cell r="EA72">
            <v>-1</v>
          </cell>
          <cell r="EB72">
            <v>-1</v>
          </cell>
          <cell r="EC72" t="str">
            <v>na</v>
          </cell>
          <cell r="ED72" t="str">
            <v>na</v>
          </cell>
          <cell r="EE72" t="str">
            <v>na</v>
          </cell>
          <cell r="EF72" t="str">
            <v>na</v>
          </cell>
          <cell r="EG72" t="str">
            <v>na</v>
          </cell>
          <cell r="EH72" t="str">
            <v>na</v>
          </cell>
          <cell r="EI72" t="str">
            <v>na</v>
          </cell>
          <cell r="EJ72" t="str">
            <v>na</v>
          </cell>
          <cell r="EK72" t="str">
            <v>na</v>
          </cell>
          <cell r="EL72" t="str">
            <v>na</v>
          </cell>
          <cell r="EM72" t="str">
            <v>na</v>
          </cell>
          <cell r="EN72" t="str">
            <v>na</v>
          </cell>
          <cell r="EO72" t="str">
            <v>na</v>
          </cell>
          <cell r="EP72" t="str">
            <v>na</v>
          </cell>
          <cell r="EQ72" t="str">
            <v>na</v>
          </cell>
          <cell r="ER72" t="str">
            <v>na</v>
          </cell>
          <cell r="ES72" t="str">
            <v>na</v>
          </cell>
          <cell r="ET72" t="str">
            <v>na</v>
          </cell>
          <cell r="EU72" t="str">
            <v>na</v>
          </cell>
          <cell r="EV72" t="str">
            <v>na</v>
          </cell>
          <cell r="EW72" t="str">
            <v>na</v>
          </cell>
          <cell r="EX72" t="str">
            <v>na</v>
          </cell>
          <cell r="EY72" t="str">
            <v>na</v>
          </cell>
          <cell r="EZ72" t="str">
            <v>na</v>
          </cell>
          <cell r="FA72" t="str">
            <v>na</v>
          </cell>
          <cell r="FB72" t="str">
            <v>na</v>
          </cell>
          <cell r="FC72" t="str">
            <v>na</v>
          </cell>
          <cell r="FD72" t="str">
            <v>na</v>
          </cell>
          <cell r="FE72" t="str">
            <v>na</v>
          </cell>
          <cell r="FF72" t="str">
            <v>na</v>
          </cell>
          <cell r="FG72" t="str">
            <v>na</v>
          </cell>
          <cell r="FH72" t="str">
            <v>na</v>
          </cell>
          <cell r="FI72" t="str">
            <v>na</v>
          </cell>
          <cell r="FJ72" t="str">
            <v>na</v>
          </cell>
          <cell r="FK72" t="str">
            <v>na</v>
          </cell>
          <cell r="FL72" t="str">
            <v>na</v>
          </cell>
          <cell r="FM72" t="str">
            <v>na</v>
          </cell>
          <cell r="FN72" t="str">
            <v>na</v>
          </cell>
          <cell r="FO72" t="str">
            <v>na</v>
          </cell>
          <cell r="FP72" t="str">
            <v>na</v>
          </cell>
          <cell r="FQ72" t="str">
            <v>na</v>
          </cell>
          <cell r="FR72" t="str">
            <v>na</v>
          </cell>
          <cell r="FS72" t="str">
            <v>na</v>
          </cell>
          <cell r="FT72" t="str">
            <v>na</v>
          </cell>
          <cell r="FU72" t="str">
            <v>na</v>
          </cell>
          <cell r="FV72" t="str">
            <v>na</v>
          </cell>
          <cell r="FW72" t="str">
            <v>na</v>
          </cell>
          <cell r="FX72" t="str">
            <v>na</v>
          </cell>
          <cell r="FY72" t="str">
            <v>na</v>
          </cell>
          <cell r="FZ72" t="str">
            <v>na</v>
          </cell>
          <cell r="GA72" t="str">
            <v>na</v>
          </cell>
          <cell r="GB72" t="str">
            <v>na</v>
          </cell>
          <cell r="GC72" t="str">
            <v>na</v>
          </cell>
          <cell r="GD72" t="str">
            <v>na</v>
          </cell>
          <cell r="GE72" t="str">
            <v>na</v>
          </cell>
          <cell r="GF72" t="str">
            <v>na</v>
          </cell>
          <cell r="GG72" t="str">
            <v>na</v>
          </cell>
          <cell r="GH72" t="str">
            <v>na</v>
          </cell>
          <cell r="GI72" t="str">
            <v>na</v>
          </cell>
          <cell r="GJ72" t="str">
            <v>na</v>
          </cell>
          <cell r="GK72" t="str">
            <v>na</v>
          </cell>
          <cell r="GL72" t="str">
            <v>na</v>
          </cell>
          <cell r="GM72" t="str">
            <v>na</v>
          </cell>
          <cell r="GN72" t="str">
            <v>na</v>
          </cell>
          <cell r="GO72" t="str">
            <v>na</v>
          </cell>
          <cell r="GP72" t="str">
            <v>na</v>
          </cell>
          <cell r="GQ72" t="str">
            <v>na</v>
          </cell>
          <cell r="GR72" t="str">
            <v>na</v>
          </cell>
          <cell r="GS72" t="str">
            <v>na</v>
          </cell>
          <cell r="GT72" t="str">
            <v>na</v>
          </cell>
          <cell r="GU72" t="str">
            <v>na</v>
          </cell>
          <cell r="GV72" t="str">
            <v>na</v>
          </cell>
          <cell r="GW72" t="str">
            <v>na</v>
          </cell>
          <cell r="GX72" t="str">
            <v>na</v>
          </cell>
          <cell r="GY72" t="str">
            <v>na</v>
          </cell>
          <cell r="GZ72" t="str">
            <v>na</v>
          </cell>
          <cell r="HA72" t="str">
            <v>na</v>
          </cell>
          <cell r="HB72" t="str">
            <v>na</v>
          </cell>
          <cell r="HC72" t="str">
            <v>na</v>
          </cell>
          <cell r="HD72" t="str">
            <v>na</v>
          </cell>
        </row>
        <row r="73">
          <cell r="A73">
            <v>73</v>
          </cell>
          <cell r="B73" t="str">
            <v>Total Revenues</v>
          </cell>
          <cell r="C73" t="str">
            <v>na</v>
          </cell>
          <cell r="D73" t="str">
            <v>na</v>
          </cell>
          <cell r="E73" t="str">
            <v>na</v>
          </cell>
          <cell r="F73" t="str">
            <v>na</v>
          </cell>
          <cell r="G73" t="str">
            <v>na</v>
          </cell>
          <cell r="H73" t="str">
            <v>na</v>
          </cell>
          <cell r="I73" t="str">
            <v>na</v>
          </cell>
          <cell r="J73" t="str">
            <v>na</v>
          </cell>
          <cell r="K73" t="str">
            <v>na</v>
          </cell>
          <cell r="L73" t="str">
            <v>na</v>
          </cell>
          <cell r="M73" t="str">
            <v>na</v>
          </cell>
          <cell r="N73" t="str">
            <v>na</v>
          </cell>
          <cell r="O73" t="str">
            <v>na</v>
          </cell>
          <cell r="P73" t="str">
            <v>na</v>
          </cell>
          <cell r="Q73" t="str">
            <v>na</v>
          </cell>
          <cell r="R73" t="str">
            <v>na</v>
          </cell>
          <cell r="S73" t="str">
            <v>na</v>
          </cell>
          <cell r="T73" t="str">
            <v>na</v>
          </cell>
          <cell r="U73" t="str">
            <v>na</v>
          </cell>
          <cell r="V73" t="str">
            <v>na</v>
          </cell>
          <cell r="W73" t="str">
            <v>na</v>
          </cell>
          <cell r="X73" t="str">
            <v>na</v>
          </cell>
          <cell r="Y73" t="str">
            <v>na</v>
          </cell>
          <cell r="Z73" t="str">
            <v>na</v>
          </cell>
          <cell r="AA73" t="str">
            <v>na</v>
          </cell>
          <cell r="AB73" t="str">
            <v>na</v>
          </cell>
          <cell r="AC73" t="str">
            <v>na</v>
          </cell>
          <cell r="AD73" t="str">
            <v>na</v>
          </cell>
          <cell r="AE73" t="str">
            <v>na</v>
          </cell>
          <cell r="AF73" t="str">
            <v>na</v>
          </cell>
          <cell r="AG73" t="str">
            <v>na</v>
          </cell>
          <cell r="AH73" t="str">
            <v>na</v>
          </cell>
          <cell r="AI73" t="str">
            <v>na</v>
          </cell>
          <cell r="AJ73" t="str">
            <v>na</v>
          </cell>
          <cell r="AK73" t="str">
            <v>na</v>
          </cell>
          <cell r="AL73" t="str">
            <v>na</v>
          </cell>
          <cell r="AM73" t="str">
            <v>na</v>
          </cell>
          <cell r="AN73" t="str">
            <v>na</v>
          </cell>
          <cell r="AO73" t="str">
            <v>na</v>
          </cell>
          <cell r="AP73" t="str">
            <v>na</v>
          </cell>
          <cell r="AQ73" t="str">
            <v>na</v>
          </cell>
          <cell r="AR73" t="str">
            <v>na</v>
          </cell>
          <cell r="AS73" t="str">
            <v>na</v>
          </cell>
          <cell r="AT73" t="str">
            <v>na</v>
          </cell>
          <cell r="AU73" t="str">
            <v>na</v>
          </cell>
          <cell r="AV73" t="str">
            <v>na</v>
          </cell>
          <cell r="AW73" t="str">
            <v>na</v>
          </cell>
          <cell r="AX73" t="str">
            <v>na</v>
          </cell>
          <cell r="AY73" t="str">
            <v>na</v>
          </cell>
          <cell r="AZ73" t="str">
            <v>na</v>
          </cell>
          <cell r="BA73" t="str">
            <v>na</v>
          </cell>
          <cell r="BB73" t="str">
            <v>na</v>
          </cell>
          <cell r="BC73" t="str">
            <v>na</v>
          </cell>
          <cell r="BD73" t="str">
            <v>na</v>
          </cell>
          <cell r="BE73" t="str">
            <v>na</v>
          </cell>
          <cell r="BF73" t="str">
            <v>na</v>
          </cell>
          <cell r="BG73" t="str">
            <v>na</v>
          </cell>
          <cell r="BH73" t="str">
            <v>na</v>
          </cell>
          <cell r="BI73" t="str">
            <v>na</v>
          </cell>
          <cell r="BJ73" t="str">
            <v>na</v>
          </cell>
          <cell r="BK73" t="str">
            <v>na</v>
          </cell>
          <cell r="BL73" t="str">
            <v>na</v>
          </cell>
          <cell r="BM73" t="str">
            <v>na</v>
          </cell>
          <cell r="BN73" t="str">
            <v>na</v>
          </cell>
          <cell r="BO73" t="str">
            <v>na</v>
          </cell>
          <cell r="BP73" t="str">
            <v>na</v>
          </cell>
          <cell r="BQ73" t="str">
            <v>na</v>
          </cell>
          <cell r="BR73" t="str">
            <v>na</v>
          </cell>
          <cell r="BS73" t="str">
            <v>na</v>
          </cell>
          <cell r="BT73" t="str">
            <v>na</v>
          </cell>
          <cell r="BU73" t="str">
            <v>na</v>
          </cell>
          <cell r="BV73" t="str">
            <v>na</v>
          </cell>
          <cell r="BW73" t="str">
            <v>na</v>
          </cell>
          <cell r="BX73" t="str">
            <v>na</v>
          </cell>
          <cell r="BY73" t="str">
            <v>na</v>
          </cell>
          <cell r="BZ73" t="str">
            <v>na</v>
          </cell>
          <cell r="CA73" t="str">
            <v>na</v>
          </cell>
          <cell r="CB73" t="str">
            <v>na</v>
          </cell>
          <cell r="CC73" t="str">
            <v>na</v>
          </cell>
          <cell r="CD73" t="str">
            <v>na</v>
          </cell>
          <cell r="CE73" t="str">
            <v>na</v>
          </cell>
          <cell r="CF73" t="str">
            <v>na</v>
          </cell>
          <cell r="CG73" t="str">
            <v>na</v>
          </cell>
          <cell r="CH73" t="str">
            <v>na</v>
          </cell>
          <cell r="CI73" t="str">
            <v>na</v>
          </cell>
          <cell r="CJ73" t="str">
            <v>na</v>
          </cell>
          <cell r="CK73" t="str">
            <v>na</v>
          </cell>
          <cell r="CL73" t="str">
            <v>na</v>
          </cell>
          <cell r="CM73" t="str">
            <v>na</v>
          </cell>
          <cell r="CN73" t="str">
            <v>na</v>
          </cell>
          <cell r="CO73" t="str">
            <v>na</v>
          </cell>
          <cell r="CP73" t="str">
            <v>na</v>
          </cell>
          <cell r="CQ73" t="str">
            <v>na</v>
          </cell>
          <cell r="CR73" t="str">
            <v>na</v>
          </cell>
          <cell r="CS73" t="str">
            <v>na</v>
          </cell>
          <cell r="CT73" t="str">
            <v>na</v>
          </cell>
          <cell r="CU73" t="str">
            <v>na</v>
          </cell>
          <cell r="CV73" t="str">
            <v>na</v>
          </cell>
          <cell r="CW73" t="str">
            <v>na</v>
          </cell>
          <cell r="CX73" t="str">
            <v>na</v>
          </cell>
          <cell r="CY73">
            <v>7.2291771991008516E-2</v>
          </cell>
          <cell r="CZ73">
            <v>7.2291771991008516E-2</v>
          </cell>
          <cell r="DA73">
            <v>0.16489085923572375</v>
          </cell>
          <cell r="DB73">
            <v>0.16489085923572375</v>
          </cell>
          <cell r="DC73">
            <v>0.28040129565792782</v>
          </cell>
          <cell r="DD73">
            <v>0.28040129565792782</v>
          </cell>
          <cell r="DE73">
            <v>0.33714948814995283</v>
          </cell>
          <cell r="DF73">
            <v>0.33714948814995283</v>
          </cell>
          <cell r="DG73">
            <v>0.21504940712845291</v>
          </cell>
          <cell r="DH73">
            <v>0.21504940712845291</v>
          </cell>
          <cell r="DI73">
            <v>0.34007069434418585</v>
          </cell>
          <cell r="DJ73">
            <v>0.28621106017543047</v>
          </cell>
          <cell r="DK73">
            <v>0.19257229492043385</v>
          </cell>
          <cell r="DL73">
            <v>0.19257229492043385</v>
          </cell>
          <cell r="DM73">
            <v>0.16885448636938083</v>
          </cell>
          <cell r="DN73">
            <v>0.16885448636938083</v>
          </cell>
          <cell r="DO73">
            <v>0.15347144378151417</v>
          </cell>
          <cell r="DP73">
            <v>0.15347144378151417</v>
          </cell>
          <cell r="DQ73">
            <v>0.20719947733435912</v>
          </cell>
          <cell r="DR73">
            <v>0.19555529193202567</v>
          </cell>
          <cell r="DS73" t="str">
            <v>na</v>
          </cell>
          <cell r="DT73" t="str">
            <v>na</v>
          </cell>
          <cell r="DU73" t="str">
            <v>na</v>
          </cell>
          <cell r="DV73" t="str">
            <v>na</v>
          </cell>
          <cell r="DW73" t="str">
            <v>na</v>
          </cell>
          <cell r="DX73" t="str">
            <v>na</v>
          </cell>
          <cell r="DY73" t="str">
            <v>na</v>
          </cell>
          <cell r="DZ73" t="str">
            <v>na</v>
          </cell>
          <cell r="EA73">
            <v>9.1492718079157626E-2</v>
          </cell>
          <cell r="EB73">
            <v>9.1434860810285165E-2</v>
          </cell>
          <cell r="EC73" t="str">
            <v>na</v>
          </cell>
          <cell r="ED73" t="str">
            <v>na</v>
          </cell>
          <cell r="EE73" t="str">
            <v>na</v>
          </cell>
          <cell r="EF73" t="str">
            <v>na</v>
          </cell>
          <cell r="EG73" t="str">
            <v>na</v>
          </cell>
          <cell r="EH73" t="str">
            <v>na</v>
          </cell>
          <cell r="EI73" t="str">
            <v>na</v>
          </cell>
          <cell r="EJ73" t="str">
            <v>na</v>
          </cell>
          <cell r="EK73" t="str">
            <v>na</v>
          </cell>
          <cell r="EL73" t="str">
            <v>na</v>
          </cell>
          <cell r="EM73" t="str">
            <v>na</v>
          </cell>
          <cell r="EN73" t="str">
            <v>na</v>
          </cell>
          <cell r="EO73" t="str">
            <v>na</v>
          </cell>
          <cell r="EP73" t="str">
            <v>na</v>
          </cell>
          <cell r="EQ73" t="str">
            <v>na</v>
          </cell>
          <cell r="ER73" t="str">
            <v>na</v>
          </cell>
          <cell r="ES73" t="str">
            <v>na</v>
          </cell>
          <cell r="ET73" t="str">
            <v>na</v>
          </cell>
          <cell r="EU73" t="str">
            <v>na</v>
          </cell>
          <cell r="EV73" t="str">
            <v>na</v>
          </cell>
          <cell r="EW73" t="str">
            <v>na</v>
          </cell>
          <cell r="EX73" t="str">
            <v>na</v>
          </cell>
          <cell r="EY73" t="str">
            <v>na</v>
          </cell>
          <cell r="EZ73" t="str">
            <v>na</v>
          </cell>
          <cell r="FA73" t="str">
            <v>na</v>
          </cell>
          <cell r="FB73" t="str">
            <v>na</v>
          </cell>
          <cell r="FC73" t="str">
            <v>na</v>
          </cell>
          <cell r="FD73" t="str">
            <v>na</v>
          </cell>
          <cell r="FE73" t="str">
            <v>na</v>
          </cell>
          <cell r="FF73" t="str">
            <v>na</v>
          </cell>
          <cell r="FG73" t="str">
            <v>na</v>
          </cell>
          <cell r="FH73" t="str">
            <v>na</v>
          </cell>
          <cell r="FI73" t="str">
            <v>na</v>
          </cell>
          <cell r="FJ73" t="str">
            <v>na</v>
          </cell>
          <cell r="FK73" t="str">
            <v>na</v>
          </cell>
          <cell r="FL73" t="str">
            <v>na</v>
          </cell>
          <cell r="FM73" t="str">
            <v>na</v>
          </cell>
          <cell r="FN73" t="str">
            <v>na</v>
          </cell>
          <cell r="FO73" t="str">
            <v>na</v>
          </cell>
          <cell r="FP73" t="str">
            <v>na</v>
          </cell>
          <cell r="FQ73" t="str">
            <v>na</v>
          </cell>
          <cell r="FR73" t="str">
            <v>na</v>
          </cell>
          <cell r="FS73" t="str">
            <v>na</v>
          </cell>
          <cell r="FT73" t="str">
            <v>na</v>
          </cell>
          <cell r="FU73" t="str">
            <v>na</v>
          </cell>
          <cell r="FV73" t="str">
            <v>na</v>
          </cell>
          <cell r="FW73" t="str">
            <v>na</v>
          </cell>
          <cell r="FX73" t="str">
            <v>na</v>
          </cell>
          <cell r="FY73" t="str">
            <v>na</v>
          </cell>
          <cell r="FZ73" t="str">
            <v>na</v>
          </cell>
          <cell r="GA73" t="str">
            <v>na</v>
          </cell>
          <cell r="GB73" t="str">
            <v>na</v>
          </cell>
          <cell r="GC73" t="str">
            <v>na</v>
          </cell>
          <cell r="GD73" t="str">
            <v>na</v>
          </cell>
          <cell r="GE73" t="str">
            <v>na</v>
          </cell>
          <cell r="GF73" t="str">
            <v>na</v>
          </cell>
          <cell r="GG73" t="str">
            <v>na</v>
          </cell>
          <cell r="GH73" t="str">
            <v>na</v>
          </cell>
          <cell r="GI73" t="str">
            <v>na</v>
          </cell>
          <cell r="GJ73" t="str">
            <v>na</v>
          </cell>
          <cell r="GK73" t="str">
            <v>na</v>
          </cell>
          <cell r="GL73" t="str">
            <v>na</v>
          </cell>
          <cell r="GM73" t="str">
            <v>na</v>
          </cell>
          <cell r="GN73" t="str">
            <v>na</v>
          </cell>
          <cell r="GO73" t="str">
            <v>na</v>
          </cell>
          <cell r="GP73" t="str">
            <v>na</v>
          </cell>
          <cell r="GQ73" t="str">
            <v>na</v>
          </cell>
          <cell r="GR73" t="str">
            <v>na</v>
          </cell>
          <cell r="GS73" t="str">
            <v>na</v>
          </cell>
          <cell r="GT73" t="str">
            <v>na</v>
          </cell>
          <cell r="GU73" t="str">
            <v>na</v>
          </cell>
          <cell r="GV73" t="str">
            <v>na</v>
          </cell>
          <cell r="GW73" t="str">
            <v>na</v>
          </cell>
          <cell r="GX73" t="str">
            <v>na</v>
          </cell>
          <cell r="GY73" t="str">
            <v>na</v>
          </cell>
          <cell r="GZ73" t="str">
            <v>na</v>
          </cell>
          <cell r="HA73" t="str">
            <v>na</v>
          </cell>
          <cell r="HB73" t="str">
            <v>na</v>
          </cell>
          <cell r="HC73" t="str">
            <v>na</v>
          </cell>
          <cell r="HD73" t="str">
            <v>na</v>
          </cell>
        </row>
        <row r="74">
          <cell r="A74">
            <v>74</v>
          </cell>
          <cell r="B74" t="str">
            <v>Cost of License Revenue (% of License Revs)</v>
          </cell>
          <cell r="C74" t="str">
            <v>na</v>
          </cell>
          <cell r="D74" t="str">
            <v>na</v>
          </cell>
          <cell r="E74" t="str">
            <v>na</v>
          </cell>
          <cell r="F74" t="str">
            <v>na</v>
          </cell>
          <cell r="G74" t="str">
            <v>na</v>
          </cell>
          <cell r="H74" t="str">
            <v>na</v>
          </cell>
          <cell r="I74" t="str">
            <v>na</v>
          </cell>
          <cell r="J74" t="str">
            <v>na</v>
          </cell>
          <cell r="K74" t="str">
            <v>na</v>
          </cell>
          <cell r="L74" t="str">
            <v>na</v>
          </cell>
          <cell r="M74" t="str">
            <v>na</v>
          </cell>
          <cell r="N74" t="str">
            <v>na</v>
          </cell>
          <cell r="O74" t="str">
            <v>na</v>
          </cell>
          <cell r="P74" t="str">
            <v>na</v>
          </cell>
          <cell r="Q74" t="str">
            <v>na</v>
          </cell>
          <cell r="R74" t="str">
            <v>na</v>
          </cell>
          <cell r="S74" t="str">
            <v>na</v>
          </cell>
          <cell r="T74" t="str">
            <v>na</v>
          </cell>
          <cell r="U74" t="str">
            <v>na</v>
          </cell>
          <cell r="V74" t="str">
            <v>na</v>
          </cell>
          <cell r="W74" t="str">
            <v>na</v>
          </cell>
          <cell r="X74" t="str">
            <v>na</v>
          </cell>
          <cell r="Y74" t="str">
            <v>na</v>
          </cell>
          <cell r="Z74" t="str">
            <v>na</v>
          </cell>
          <cell r="AA74" t="str">
            <v>na</v>
          </cell>
          <cell r="AB74" t="str">
            <v>na</v>
          </cell>
          <cell r="AC74" t="str">
            <v>na</v>
          </cell>
          <cell r="AD74" t="str">
            <v>na</v>
          </cell>
          <cell r="AE74" t="str">
            <v>na</v>
          </cell>
          <cell r="AF74" t="str">
            <v>na</v>
          </cell>
          <cell r="AG74" t="str">
            <v>na</v>
          </cell>
          <cell r="AH74" t="str">
            <v>na</v>
          </cell>
          <cell r="AI74" t="str">
            <v>na</v>
          </cell>
          <cell r="AJ74" t="str">
            <v>na</v>
          </cell>
          <cell r="AK74" t="str">
            <v>na</v>
          </cell>
          <cell r="AL74" t="str">
            <v>na</v>
          </cell>
          <cell r="AM74" t="str">
            <v>na</v>
          </cell>
          <cell r="AN74" t="str">
            <v>na</v>
          </cell>
          <cell r="AO74" t="str">
            <v>na</v>
          </cell>
          <cell r="AP74" t="str">
            <v>na</v>
          </cell>
          <cell r="AQ74" t="str">
            <v>na</v>
          </cell>
          <cell r="AR74" t="str">
            <v>na</v>
          </cell>
          <cell r="AS74" t="str">
            <v>na</v>
          </cell>
          <cell r="AT74" t="str">
            <v>na</v>
          </cell>
          <cell r="AU74" t="str">
            <v>na</v>
          </cell>
          <cell r="AV74" t="str">
            <v>na</v>
          </cell>
          <cell r="AW74" t="str">
            <v>na</v>
          </cell>
          <cell r="AX74" t="str">
            <v>na</v>
          </cell>
          <cell r="AY74" t="str">
            <v>na</v>
          </cell>
          <cell r="AZ74" t="str">
            <v>na</v>
          </cell>
          <cell r="BA74" t="str">
            <v>na</v>
          </cell>
          <cell r="BB74" t="str">
            <v>na</v>
          </cell>
          <cell r="BC74" t="str">
            <v>na</v>
          </cell>
          <cell r="BD74" t="str">
            <v>na</v>
          </cell>
          <cell r="BE74" t="str">
            <v>na</v>
          </cell>
          <cell r="BF74" t="str">
            <v>na</v>
          </cell>
          <cell r="BG74" t="str">
            <v>na</v>
          </cell>
          <cell r="BH74" t="str">
            <v>na</v>
          </cell>
          <cell r="BI74" t="str">
            <v>na</v>
          </cell>
          <cell r="BJ74" t="str">
            <v>na</v>
          </cell>
          <cell r="BK74" t="str">
            <v>na</v>
          </cell>
          <cell r="BL74" t="str">
            <v>na</v>
          </cell>
          <cell r="BM74" t="str">
            <v>na</v>
          </cell>
          <cell r="BN74" t="str">
            <v>na</v>
          </cell>
          <cell r="BO74" t="str">
            <v>na</v>
          </cell>
          <cell r="BP74" t="str">
            <v>na</v>
          </cell>
          <cell r="BQ74" t="str">
            <v>na</v>
          </cell>
          <cell r="BR74" t="str">
            <v>na</v>
          </cell>
          <cell r="BS74" t="str">
            <v>na</v>
          </cell>
          <cell r="BT74" t="str">
            <v>na</v>
          </cell>
          <cell r="BU74" t="str">
            <v>na</v>
          </cell>
          <cell r="BV74" t="str">
            <v>na</v>
          </cell>
          <cell r="BW74" t="str">
            <v>na</v>
          </cell>
          <cell r="BX74" t="str">
            <v>na</v>
          </cell>
          <cell r="BY74" t="str">
            <v>na</v>
          </cell>
          <cell r="BZ74" t="str">
            <v>na</v>
          </cell>
          <cell r="CA74" t="str">
            <v>na</v>
          </cell>
          <cell r="CB74" t="str">
            <v>na</v>
          </cell>
          <cell r="CC74" t="str">
            <v>na</v>
          </cell>
          <cell r="CD74" t="str">
            <v>na</v>
          </cell>
          <cell r="CE74" t="str">
            <v>na</v>
          </cell>
          <cell r="CF74" t="str">
            <v>na</v>
          </cell>
          <cell r="CG74" t="str">
            <v>na</v>
          </cell>
          <cell r="CH74" t="str">
            <v>na</v>
          </cell>
          <cell r="CI74" t="str">
            <v>na</v>
          </cell>
          <cell r="CJ74" t="str">
            <v>na</v>
          </cell>
          <cell r="CK74" t="str">
            <v>na</v>
          </cell>
          <cell r="CL74" t="str">
            <v>na</v>
          </cell>
          <cell r="CM74" t="str">
            <v>na</v>
          </cell>
          <cell r="CN74" t="str">
            <v>na</v>
          </cell>
          <cell r="CO74" t="str">
            <v>na</v>
          </cell>
          <cell r="CP74" t="str">
            <v>na</v>
          </cell>
          <cell r="CQ74" t="str">
            <v>na</v>
          </cell>
          <cell r="CR74" t="str">
            <v>na</v>
          </cell>
          <cell r="CS74" t="str">
            <v>na</v>
          </cell>
          <cell r="CT74" t="str">
            <v>na</v>
          </cell>
          <cell r="CU74" t="str">
            <v>na</v>
          </cell>
          <cell r="CV74" t="str">
            <v>na</v>
          </cell>
          <cell r="CW74" t="str">
            <v>na</v>
          </cell>
          <cell r="CX74" t="str">
            <v>na</v>
          </cell>
          <cell r="CY74">
            <v>-0.16582713680339009</v>
          </cell>
          <cell r="CZ74">
            <v>-0.16582713680339009</v>
          </cell>
          <cell r="DA74">
            <v>-0.18771401888554531</v>
          </cell>
          <cell r="DB74">
            <v>-0.18771401888554531</v>
          </cell>
          <cell r="DC74">
            <v>-0.17645346015723587</v>
          </cell>
          <cell r="DD74">
            <v>-0.17645346015723587</v>
          </cell>
          <cell r="DE74">
            <v>0.19978284473398472</v>
          </cell>
          <cell r="DF74">
            <v>0.19978284473398472</v>
          </cell>
          <cell r="DG74">
            <v>-8.6359152614026172E-2</v>
          </cell>
          <cell r="DH74">
            <v>-8.6359152614026172E-2</v>
          </cell>
          <cell r="DI74">
            <v>0.55928304418671537</v>
          </cell>
          <cell r="DJ74">
            <v>0.14166778491325593</v>
          </cell>
          <cell r="DK74">
            <v>0.45358952478283066</v>
          </cell>
          <cell r="DL74">
            <v>0.45358952478283066</v>
          </cell>
          <cell r="DM74">
            <v>0.39502651738361827</v>
          </cell>
          <cell r="DN74">
            <v>0.35627578078962896</v>
          </cell>
          <cell r="DO74">
            <v>1.5180995475113182E-2</v>
          </cell>
          <cell r="DP74">
            <v>1.5180995475113182E-2</v>
          </cell>
          <cell r="DQ74">
            <v>0.33217716254080887</v>
          </cell>
          <cell r="DR74">
            <v>0.21172318963522802</v>
          </cell>
          <cell r="DS74" t="str">
            <v>na</v>
          </cell>
          <cell r="DT74" t="str">
            <v>na</v>
          </cell>
          <cell r="DU74" t="str">
            <v>na</v>
          </cell>
          <cell r="DV74" t="str">
            <v>na</v>
          </cell>
          <cell r="DW74" t="str">
            <v>na</v>
          </cell>
          <cell r="DX74" t="str">
            <v>na</v>
          </cell>
          <cell r="DY74" t="str">
            <v>na</v>
          </cell>
          <cell r="DZ74" t="str">
            <v>na</v>
          </cell>
          <cell r="EA74">
            <v>9.7516965036687012E-2</v>
          </cell>
          <cell r="EB74">
            <v>0.19879446154634967</v>
          </cell>
          <cell r="EC74" t="str">
            <v>na</v>
          </cell>
          <cell r="ED74" t="str">
            <v>na</v>
          </cell>
          <cell r="EE74" t="str">
            <v>na</v>
          </cell>
          <cell r="EF74" t="str">
            <v>na</v>
          </cell>
          <cell r="EG74" t="str">
            <v>na</v>
          </cell>
          <cell r="EH74" t="str">
            <v>na</v>
          </cell>
          <cell r="EI74" t="str">
            <v>na</v>
          </cell>
          <cell r="EJ74" t="str">
            <v>na</v>
          </cell>
          <cell r="EK74" t="str">
            <v>na</v>
          </cell>
          <cell r="EL74" t="str">
            <v>na</v>
          </cell>
          <cell r="EM74" t="str">
            <v>na</v>
          </cell>
          <cell r="EN74" t="str">
            <v>na</v>
          </cell>
          <cell r="EO74" t="str">
            <v>na</v>
          </cell>
          <cell r="EP74" t="str">
            <v>na</v>
          </cell>
          <cell r="EQ74" t="str">
            <v>na</v>
          </cell>
          <cell r="ER74" t="str">
            <v>na</v>
          </cell>
          <cell r="ES74" t="str">
            <v>na</v>
          </cell>
          <cell r="ET74" t="str">
            <v>na</v>
          </cell>
          <cell r="EU74" t="str">
            <v>na</v>
          </cell>
          <cell r="EV74" t="str">
            <v>na</v>
          </cell>
          <cell r="EW74" t="str">
            <v>na</v>
          </cell>
          <cell r="EX74" t="str">
            <v>na</v>
          </cell>
          <cell r="EY74" t="str">
            <v>na</v>
          </cell>
          <cell r="EZ74" t="str">
            <v>na</v>
          </cell>
          <cell r="FA74" t="str">
            <v>na</v>
          </cell>
          <cell r="FB74" t="str">
            <v>na</v>
          </cell>
          <cell r="FC74" t="str">
            <v>na</v>
          </cell>
          <cell r="FD74" t="str">
            <v>na</v>
          </cell>
          <cell r="FE74" t="str">
            <v>na</v>
          </cell>
          <cell r="FF74" t="str">
            <v>na</v>
          </cell>
          <cell r="FG74" t="str">
            <v>na</v>
          </cell>
          <cell r="FH74" t="str">
            <v>na</v>
          </cell>
          <cell r="FI74" t="str">
            <v>na</v>
          </cell>
          <cell r="FJ74" t="str">
            <v>na</v>
          </cell>
          <cell r="FK74" t="str">
            <v>na</v>
          </cell>
          <cell r="FL74" t="str">
            <v>na</v>
          </cell>
          <cell r="FM74" t="str">
            <v>na</v>
          </cell>
          <cell r="FN74" t="str">
            <v>na</v>
          </cell>
          <cell r="FO74" t="str">
            <v>na</v>
          </cell>
          <cell r="FP74" t="str">
            <v>na</v>
          </cell>
          <cell r="FQ74" t="str">
            <v>na</v>
          </cell>
          <cell r="FR74" t="str">
            <v>na</v>
          </cell>
          <cell r="FS74" t="str">
            <v>na</v>
          </cell>
          <cell r="FT74" t="str">
            <v>na</v>
          </cell>
          <cell r="FU74" t="str">
            <v>na</v>
          </cell>
          <cell r="FV74" t="str">
            <v>na</v>
          </cell>
          <cell r="FW74" t="str">
            <v>na</v>
          </cell>
          <cell r="FX74" t="str">
            <v>na</v>
          </cell>
          <cell r="FY74" t="str">
            <v>na</v>
          </cell>
          <cell r="FZ74" t="str">
            <v>na</v>
          </cell>
          <cell r="GA74" t="str">
            <v>na</v>
          </cell>
          <cell r="GB74" t="str">
            <v>na</v>
          </cell>
          <cell r="GC74" t="str">
            <v>na</v>
          </cell>
          <cell r="GD74" t="str">
            <v>na</v>
          </cell>
          <cell r="GE74" t="str">
            <v>na</v>
          </cell>
          <cell r="GF74" t="str">
            <v>na</v>
          </cell>
          <cell r="GG74" t="str">
            <v>na</v>
          </cell>
          <cell r="GH74" t="str">
            <v>na</v>
          </cell>
          <cell r="GI74" t="str">
            <v>na</v>
          </cell>
          <cell r="GJ74" t="str">
            <v>na</v>
          </cell>
          <cell r="GK74" t="str">
            <v>na</v>
          </cell>
          <cell r="GL74" t="str">
            <v>na</v>
          </cell>
          <cell r="GM74" t="str">
            <v>na</v>
          </cell>
          <cell r="GN74" t="str">
            <v>na</v>
          </cell>
          <cell r="GO74" t="str">
            <v>na</v>
          </cell>
          <cell r="GP74" t="str">
            <v>na</v>
          </cell>
          <cell r="GQ74" t="str">
            <v>na</v>
          </cell>
          <cell r="GR74" t="str">
            <v>na</v>
          </cell>
          <cell r="GS74" t="str">
            <v>na</v>
          </cell>
          <cell r="GT74" t="str">
            <v>na</v>
          </cell>
          <cell r="GU74" t="str">
            <v>na</v>
          </cell>
          <cell r="GV74" t="str">
            <v>na</v>
          </cell>
          <cell r="GW74" t="str">
            <v>na</v>
          </cell>
          <cell r="GX74" t="str">
            <v>na</v>
          </cell>
          <cell r="GY74" t="str">
            <v>na</v>
          </cell>
          <cell r="GZ74" t="str">
            <v>na</v>
          </cell>
          <cell r="HA74" t="str">
            <v>na</v>
          </cell>
          <cell r="HB74" t="str">
            <v>na</v>
          </cell>
          <cell r="HC74" t="str">
            <v>na</v>
          </cell>
          <cell r="HD74" t="str">
            <v>na</v>
          </cell>
        </row>
        <row r="75">
          <cell r="A75">
            <v>75</v>
          </cell>
          <cell r="B75" t="str">
            <v>Cost of Service Revenue (% of Service Revs)</v>
          </cell>
          <cell r="C75" t="str">
            <v>na</v>
          </cell>
          <cell r="D75" t="str">
            <v>na</v>
          </cell>
          <cell r="E75" t="str">
            <v>na</v>
          </cell>
          <cell r="F75" t="str">
            <v>na</v>
          </cell>
          <cell r="G75" t="str">
            <v>na</v>
          </cell>
          <cell r="H75" t="str">
            <v>na</v>
          </cell>
          <cell r="I75" t="str">
            <v>na</v>
          </cell>
          <cell r="J75" t="str">
            <v>na</v>
          </cell>
          <cell r="K75" t="str">
            <v>na</v>
          </cell>
          <cell r="L75" t="str">
            <v>na</v>
          </cell>
          <cell r="M75" t="str">
            <v>na</v>
          </cell>
          <cell r="N75" t="str">
            <v>na</v>
          </cell>
          <cell r="O75" t="str">
            <v>na</v>
          </cell>
          <cell r="P75" t="str">
            <v>na</v>
          </cell>
          <cell r="Q75" t="str">
            <v>na</v>
          </cell>
          <cell r="R75" t="str">
            <v>na</v>
          </cell>
          <cell r="S75" t="str">
            <v>na</v>
          </cell>
          <cell r="T75" t="str">
            <v>na</v>
          </cell>
          <cell r="U75" t="str">
            <v>na</v>
          </cell>
          <cell r="V75" t="str">
            <v>na</v>
          </cell>
          <cell r="W75" t="str">
            <v>na</v>
          </cell>
          <cell r="X75" t="str">
            <v>na</v>
          </cell>
          <cell r="Y75" t="str">
            <v>na</v>
          </cell>
          <cell r="Z75" t="str">
            <v>na</v>
          </cell>
          <cell r="AA75" t="str">
            <v>na</v>
          </cell>
          <cell r="AB75" t="str">
            <v>na</v>
          </cell>
          <cell r="AC75" t="str">
            <v>na</v>
          </cell>
          <cell r="AD75" t="str">
            <v>na</v>
          </cell>
          <cell r="AE75" t="str">
            <v>na</v>
          </cell>
          <cell r="AF75" t="str">
            <v>na</v>
          </cell>
          <cell r="AG75" t="str">
            <v>na</v>
          </cell>
          <cell r="AH75" t="str">
            <v>na</v>
          </cell>
          <cell r="AI75" t="str">
            <v>na</v>
          </cell>
          <cell r="AJ75" t="str">
            <v>na</v>
          </cell>
          <cell r="AK75" t="str">
            <v>na</v>
          </cell>
          <cell r="AL75" t="str">
            <v>na</v>
          </cell>
          <cell r="AM75" t="str">
            <v>na</v>
          </cell>
          <cell r="AN75" t="str">
            <v>na</v>
          </cell>
          <cell r="AO75" t="str">
            <v>na</v>
          </cell>
          <cell r="AP75" t="str">
            <v>na</v>
          </cell>
          <cell r="AQ75" t="str">
            <v>na</v>
          </cell>
          <cell r="AR75" t="str">
            <v>na</v>
          </cell>
          <cell r="AS75" t="str">
            <v>na</v>
          </cell>
          <cell r="AT75" t="str">
            <v>na</v>
          </cell>
          <cell r="AU75" t="str">
            <v>na</v>
          </cell>
          <cell r="AV75" t="str">
            <v>na</v>
          </cell>
          <cell r="AW75" t="str">
            <v>na</v>
          </cell>
          <cell r="AX75" t="str">
            <v>na</v>
          </cell>
          <cell r="AY75" t="str">
            <v>na</v>
          </cell>
          <cell r="AZ75" t="str">
            <v>na</v>
          </cell>
          <cell r="BA75" t="str">
            <v>na</v>
          </cell>
          <cell r="BB75" t="str">
            <v>na</v>
          </cell>
          <cell r="BC75" t="str">
            <v>na</v>
          </cell>
          <cell r="BD75" t="str">
            <v>na</v>
          </cell>
          <cell r="BE75" t="str">
            <v>na</v>
          </cell>
          <cell r="BF75" t="str">
            <v>na</v>
          </cell>
          <cell r="BG75" t="str">
            <v>na</v>
          </cell>
          <cell r="BH75" t="str">
            <v>na</v>
          </cell>
          <cell r="BI75" t="str">
            <v>na</v>
          </cell>
          <cell r="BJ75" t="str">
            <v>na</v>
          </cell>
          <cell r="BK75" t="str">
            <v>na</v>
          </cell>
          <cell r="BL75" t="str">
            <v>na</v>
          </cell>
          <cell r="BM75" t="str">
            <v>na</v>
          </cell>
          <cell r="BN75" t="str">
            <v>na</v>
          </cell>
          <cell r="BO75" t="str">
            <v>na</v>
          </cell>
          <cell r="BP75" t="str">
            <v>na</v>
          </cell>
          <cell r="BQ75" t="str">
            <v>na</v>
          </cell>
          <cell r="BR75" t="str">
            <v>na</v>
          </cell>
          <cell r="BS75" t="str">
            <v>na</v>
          </cell>
          <cell r="BT75" t="str">
            <v>na</v>
          </cell>
          <cell r="BU75" t="str">
            <v>na</v>
          </cell>
          <cell r="BV75" t="str">
            <v>na</v>
          </cell>
          <cell r="BW75" t="str">
            <v>na</v>
          </cell>
          <cell r="BX75" t="str">
            <v>na</v>
          </cell>
          <cell r="BY75" t="str">
            <v>na</v>
          </cell>
          <cell r="BZ75" t="str">
            <v>na</v>
          </cell>
          <cell r="CA75" t="str">
            <v>na</v>
          </cell>
          <cell r="CB75" t="str">
            <v>na</v>
          </cell>
          <cell r="CC75" t="str">
            <v>na</v>
          </cell>
          <cell r="CD75" t="str">
            <v>na</v>
          </cell>
          <cell r="CE75" t="str">
            <v>na</v>
          </cell>
          <cell r="CF75" t="str">
            <v>na</v>
          </cell>
          <cell r="CG75" t="str">
            <v>na</v>
          </cell>
          <cell r="CH75" t="str">
            <v>na</v>
          </cell>
          <cell r="CI75" t="str">
            <v>na</v>
          </cell>
          <cell r="CJ75" t="str">
            <v>na</v>
          </cell>
          <cell r="CK75" t="str">
            <v>na</v>
          </cell>
          <cell r="CL75" t="str">
            <v>na</v>
          </cell>
          <cell r="CM75" t="str">
            <v>na</v>
          </cell>
          <cell r="CN75" t="str">
            <v>na</v>
          </cell>
          <cell r="CO75" t="str">
            <v>na</v>
          </cell>
          <cell r="CP75" t="str">
            <v>na</v>
          </cell>
          <cell r="CQ75" t="str">
            <v>na</v>
          </cell>
          <cell r="CR75" t="str">
            <v>na</v>
          </cell>
          <cell r="CS75" t="str">
            <v>na</v>
          </cell>
          <cell r="CT75" t="str">
            <v>na</v>
          </cell>
          <cell r="CU75" t="str">
            <v>na</v>
          </cell>
          <cell r="CV75" t="str">
            <v>na</v>
          </cell>
          <cell r="CW75" t="str">
            <v>na</v>
          </cell>
          <cell r="CX75" t="str">
            <v>na</v>
          </cell>
          <cell r="CY75">
            <v>3.1955347497299329E-2</v>
          </cell>
          <cell r="CZ75">
            <v>3.1955347497299329E-2</v>
          </cell>
          <cell r="DA75">
            <v>1.4411589008363136E-2</v>
          </cell>
          <cell r="DB75">
            <v>1.4411589008363136E-2</v>
          </cell>
          <cell r="DC75">
            <v>0.12282158286066935</v>
          </cell>
          <cell r="DD75">
            <v>0.12282158286066935</v>
          </cell>
          <cell r="DE75">
            <v>0.13123531315519174</v>
          </cell>
          <cell r="DF75">
            <v>0.13123531315519174</v>
          </cell>
          <cell r="DG75">
            <v>7.4290756266787536E-2</v>
          </cell>
          <cell r="DH75">
            <v>7.4290756266787536E-2</v>
          </cell>
          <cell r="DI75">
            <v>0.21219650072930551</v>
          </cell>
          <cell r="DJ75">
            <v>0.14559850370235961</v>
          </cell>
          <cell r="DK75">
            <v>0.12528092816274664</v>
          </cell>
          <cell r="DL75">
            <v>0.12528092816274664</v>
          </cell>
          <cell r="DM75">
            <v>0.11482825192213318</v>
          </cell>
          <cell r="DN75">
            <v>0.11051557009651566</v>
          </cell>
          <cell r="DO75">
            <v>8.3818343522797059E-2</v>
          </cell>
          <cell r="DP75">
            <v>8.3818343522797059E-2</v>
          </cell>
          <cell r="DQ75">
            <v>0.132190975765832</v>
          </cell>
          <cell r="DR75">
            <v>0.11536573950990722</v>
          </cell>
          <cell r="DS75" t="str">
            <v>na</v>
          </cell>
          <cell r="DT75" t="str">
            <v>na</v>
          </cell>
          <cell r="DU75" t="str">
            <v>na</v>
          </cell>
          <cell r="DV75" t="str">
            <v>na</v>
          </cell>
          <cell r="DW75" t="str">
            <v>na</v>
          </cell>
          <cell r="DX75" t="str">
            <v>na</v>
          </cell>
          <cell r="DY75" t="str">
            <v>na</v>
          </cell>
          <cell r="DZ75" t="str">
            <v>na</v>
          </cell>
          <cell r="EA75">
            <v>5.3219956732421712E-2</v>
          </cell>
          <cell r="EB75">
            <v>5.6847136012285825E-2</v>
          </cell>
          <cell r="EC75" t="str">
            <v>na</v>
          </cell>
          <cell r="ED75" t="str">
            <v>na</v>
          </cell>
          <cell r="EE75" t="str">
            <v>na</v>
          </cell>
          <cell r="EF75" t="str">
            <v>na</v>
          </cell>
          <cell r="EG75" t="str">
            <v>na</v>
          </cell>
          <cell r="EH75" t="str">
            <v>na</v>
          </cell>
          <cell r="EI75" t="str">
            <v>na</v>
          </cell>
          <cell r="EJ75" t="str">
            <v>na</v>
          </cell>
          <cell r="EK75" t="str">
            <v>na</v>
          </cell>
          <cell r="EL75" t="str">
            <v>na</v>
          </cell>
          <cell r="EM75" t="str">
            <v>na</v>
          </cell>
          <cell r="EN75" t="str">
            <v>na</v>
          </cell>
          <cell r="EO75" t="str">
            <v>na</v>
          </cell>
          <cell r="EP75" t="str">
            <v>na</v>
          </cell>
          <cell r="EQ75" t="str">
            <v>na</v>
          </cell>
          <cell r="ER75" t="str">
            <v>na</v>
          </cell>
          <cell r="ES75" t="str">
            <v>na</v>
          </cell>
          <cell r="ET75" t="str">
            <v>na</v>
          </cell>
          <cell r="EU75" t="str">
            <v>na</v>
          </cell>
          <cell r="EV75" t="str">
            <v>na</v>
          </cell>
          <cell r="EW75" t="str">
            <v>na</v>
          </cell>
          <cell r="EX75" t="str">
            <v>na</v>
          </cell>
          <cell r="EY75" t="str">
            <v>na</v>
          </cell>
          <cell r="EZ75" t="str">
            <v>na</v>
          </cell>
          <cell r="FA75" t="str">
            <v>na</v>
          </cell>
          <cell r="FB75" t="str">
            <v>na</v>
          </cell>
          <cell r="FC75" t="str">
            <v>na</v>
          </cell>
          <cell r="FD75" t="str">
            <v>na</v>
          </cell>
          <cell r="FE75" t="str">
            <v>na</v>
          </cell>
          <cell r="FF75" t="str">
            <v>na</v>
          </cell>
          <cell r="FG75" t="str">
            <v>na</v>
          </cell>
          <cell r="FH75" t="str">
            <v>na</v>
          </cell>
          <cell r="FI75" t="str">
            <v>na</v>
          </cell>
          <cell r="FJ75" t="str">
            <v>na</v>
          </cell>
          <cell r="FK75" t="str">
            <v>na</v>
          </cell>
          <cell r="FL75" t="str">
            <v>na</v>
          </cell>
          <cell r="FM75" t="str">
            <v>na</v>
          </cell>
          <cell r="FN75" t="str">
            <v>na</v>
          </cell>
          <cell r="FO75" t="str">
            <v>na</v>
          </cell>
          <cell r="FP75" t="str">
            <v>na</v>
          </cell>
          <cell r="FQ75" t="str">
            <v>na</v>
          </cell>
          <cell r="FR75" t="str">
            <v>na</v>
          </cell>
          <cell r="FS75" t="str">
            <v>na</v>
          </cell>
          <cell r="FT75" t="str">
            <v>na</v>
          </cell>
          <cell r="FU75" t="str">
            <v>na</v>
          </cell>
          <cell r="FV75" t="str">
            <v>na</v>
          </cell>
          <cell r="FW75" t="str">
            <v>na</v>
          </cell>
          <cell r="FX75" t="str">
            <v>na</v>
          </cell>
          <cell r="FY75" t="str">
            <v>na</v>
          </cell>
          <cell r="FZ75" t="str">
            <v>na</v>
          </cell>
          <cell r="GA75" t="str">
            <v>na</v>
          </cell>
          <cell r="GB75" t="str">
            <v>na</v>
          </cell>
          <cell r="GC75" t="str">
            <v>na</v>
          </cell>
          <cell r="GD75" t="str">
            <v>na</v>
          </cell>
          <cell r="GE75" t="str">
            <v>na</v>
          </cell>
          <cell r="GF75" t="str">
            <v>na</v>
          </cell>
          <cell r="GG75" t="str">
            <v>na</v>
          </cell>
          <cell r="GH75" t="str">
            <v>na</v>
          </cell>
          <cell r="GI75" t="str">
            <v>na</v>
          </cell>
          <cell r="GJ75" t="str">
            <v>na</v>
          </cell>
          <cell r="GK75" t="str">
            <v>na</v>
          </cell>
          <cell r="GL75" t="str">
            <v>na</v>
          </cell>
          <cell r="GM75" t="str">
            <v>na</v>
          </cell>
          <cell r="GN75" t="str">
            <v>na</v>
          </cell>
          <cell r="GO75" t="str">
            <v>na</v>
          </cell>
          <cell r="GP75" t="str">
            <v>na</v>
          </cell>
          <cell r="GQ75" t="str">
            <v>na</v>
          </cell>
          <cell r="GR75" t="str">
            <v>na</v>
          </cell>
          <cell r="GS75" t="str">
            <v>na</v>
          </cell>
          <cell r="GT75" t="str">
            <v>na</v>
          </cell>
          <cell r="GU75" t="str">
            <v>na</v>
          </cell>
          <cell r="GV75" t="str">
            <v>na</v>
          </cell>
          <cell r="GW75" t="str">
            <v>na</v>
          </cell>
          <cell r="GX75" t="str">
            <v>na</v>
          </cell>
          <cell r="GY75" t="str">
            <v>na</v>
          </cell>
          <cell r="GZ75" t="str">
            <v>na</v>
          </cell>
          <cell r="HA75" t="str">
            <v>na</v>
          </cell>
          <cell r="HB75" t="str">
            <v>na</v>
          </cell>
          <cell r="HC75" t="str">
            <v>na</v>
          </cell>
          <cell r="HD75" t="str">
            <v>na</v>
          </cell>
        </row>
        <row r="76">
          <cell r="A76">
            <v>76</v>
          </cell>
          <cell r="B76" t="str">
            <v>Cost of Dev Services Revenue (% of Dev Services Revs)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 t="str">
            <v>na</v>
          </cell>
          <cell r="J76" t="str">
            <v>na</v>
          </cell>
          <cell r="K76" t="str">
            <v>na</v>
          </cell>
          <cell r="L76" t="str">
            <v>na</v>
          </cell>
          <cell r="M76" t="str">
            <v>na</v>
          </cell>
          <cell r="N76" t="str">
            <v>na</v>
          </cell>
          <cell r="O76" t="str">
            <v>na</v>
          </cell>
          <cell r="P76" t="str">
            <v>na</v>
          </cell>
          <cell r="Q76" t="str">
            <v>na</v>
          </cell>
          <cell r="R76" t="str">
            <v>na</v>
          </cell>
          <cell r="S76" t="str">
            <v>na</v>
          </cell>
          <cell r="T76" t="str">
            <v>na</v>
          </cell>
          <cell r="U76" t="str">
            <v>na</v>
          </cell>
          <cell r="V76" t="str">
            <v>na</v>
          </cell>
          <cell r="W76" t="str">
            <v>na</v>
          </cell>
          <cell r="X76" t="str">
            <v>na</v>
          </cell>
          <cell r="Y76" t="str">
            <v>na</v>
          </cell>
          <cell r="Z76" t="str">
            <v>na</v>
          </cell>
          <cell r="AA76" t="str">
            <v>na</v>
          </cell>
          <cell r="AB76" t="str">
            <v>na</v>
          </cell>
          <cell r="AC76" t="str">
            <v>na</v>
          </cell>
          <cell r="AD76" t="str">
            <v>na</v>
          </cell>
          <cell r="AE76" t="str">
            <v>na</v>
          </cell>
          <cell r="AF76" t="str">
            <v>na</v>
          </cell>
          <cell r="AG76" t="str">
            <v>na</v>
          </cell>
          <cell r="AH76" t="str">
            <v>na</v>
          </cell>
          <cell r="AI76" t="str">
            <v>na</v>
          </cell>
          <cell r="AJ76" t="str">
            <v>na</v>
          </cell>
          <cell r="AK76" t="str">
            <v>na</v>
          </cell>
          <cell r="AL76" t="str">
            <v>na</v>
          </cell>
          <cell r="AM76" t="str">
            <v>na</v>
          </cell>
          <cell r="AN76" t="str">
            <v>na</v>
          </cell>
          <cell r="AO76" t="str">
            <v>na</v>
          </cell>
          <cell r="AP76" t="str">
            <v>na</v>
          </cell>
          <cell r="AQ76" t="str">
            <v>na</v>
          </cell>
          <cell r="AR76" t="str">
            <v>na</v>
          </cell>
          <cell r="AS76" t="str">
            <v>na</v>
          </cell>
          <cell r="AT76" t="str">
            <v>na</v>
          </cell>
          <cell r="AU76" t="str">
            <v>na</v>
          </cell>
          <cell r="AV76" t="str">
            <v>na</v>
          </cell>
          <cell r="AW76" t="str">
            <v>na</v>
          </cell>
          <cell r="AX76" t="str">
            <v>na</v>
          </cell>
          <cell r="AY76" t="str">
            <v>na</v>
          </cell>
          <cell r="AZ76" t="str">
            <v>na</v>
          </cell>
          <cell r="BA76" t="str">
            <v>na</v>
          </cell>
          <cell r="BB76" t="str">
            <v>na</v>
          </cell>
          <cell r="BC76" t="str">
            <v>na</v>
          </cell>
          <cell r="BD76" t="str">
            <v>na</v>
          </cell>
          <cell r="BE76" t="str">
            <v>na</v>
          </cell>
          <cell r="BF76" t="str">
            <v>na</v>
          </cell>
          <cell r="BG76" t="str">
            <v>na</v>
          </cell>
          <cell r="BH76" t="str">
            <v>na</v>
          </cell>
          <cell r="BI76" t="str">
            <v>na</v>
          </cell>
          <cell r="BJ76" t="str">
            <v>na</v>
          </cell>
          <cell r="BK76" t="str">
            <v>na</v>
          </cell>
          <cell r="BL76" t="str">
            <v>na</v>
          </cell>
          <cell r="BM76" t="str">
            <v>na</v>
          </cell>
          <cell r="BN76" t="str">
            <v>na</v>
          </cell>
          <cell r="BO76" t="str">
            <v>na</v>
          </cell>
          <cell r="BP76" t="str">
            <v>na</v>
          </cell>
          <cell r="BQ76" t="str">
            <v>na</v>
          </cell>
          <cell r="BR76" t="str">
            <v>na</v>
          </cell>
          <cell r="BS76" t="str">
            <v>na</v>
          </cell>
          <cell r="BT76" t="str">
            <v>na</v>
          </cell>
          <cell r="BU76" t="str">
            <v>na</v>
          </cell>
          <cell r="BV76" t="str">
            <v>na</v>
          </cell>
          <cell r="BW76" t="str">
            <v>na</v>
          </cell>
          <cell r="BX76" t="str">
            <v>na</v>
          </cell>
          <cell r="BY76" t="str">
            <v>na</v>
          </cell>
          <cell r="BZ76" t="str">
            <v>na</v>
          </cell>
          <cell r="CA76" t="str">
            <v>na</v>
          </cell>
          <cell r="CB76" t="str">
            <v>na</v>
          </cell>
          <cell r="CC76" t="str">
            <v>na</v>
          </cell>
          <cell r="CD76" t="str">
            <v>na</v>
          </cell>
          <cell r="CE76" t="str">
            <v>na</v>
          </cell>
          <cell r="CF76" t="str">
            <v>na</v>
          </cell>
          <cell r="CG76" t="str">
            <v>na</v>
          </cell>
          <cell r="CH76" t="str">
            <v>na</v>
          </cell>
          <cell r="CI76" t="str">
            <v>na</v>
          </cell>
          <cell r="CJ76" t="str">
            <v>na</v>
          </cell>
          <cell r="CK76" t="str">
            <v>na</v>
          </cell>
          <cell r="CL76" t="str">
            <v>na</v>
          </cell>
          <cell r="CM76" t="str">
            <v>na</v>
          </cell>
          <cell r="CN76" t="str">
            <v>na</v>
          </cell>
          <cell r="CO76" t="str">
            <v>na</v>
          </cell>
          <cell r="CP76" t="str">
            <v>na</v>
          </cell>
          <cell r="CQ76" t="str">
            <v>na</v>
          </cell>
          <cell r="CR76" t="str">
            <v>na</v>
          </cell>
          <cell r="CS76" t="str">
            <v>na</v>
          </cell>
          <cell r="CT76" t="str">
            <v>na</v>
          </cell>
          <cell r="CU76" t="str">
            <v>na</v>
          </cell>
          <cell r="CV76" t="str">
            <v>na</v>
          </cell>
          <cell r="CW76" t="str">
            <v>na</v>
          </cell>
          <cell r="CX76" t="str">
            <v>na</v>
          </cell>
          <cell r="CY76">
            <v>50.330900243309003</v>
          </cell>
          <cell r="CZ76">
            <v>50.330900243309003</v>
          </cell>
          <cell r="DA76">
            <v>4.0886172650878532</v>
          </cell>
          <cell r="DB76">
            <v>4.0886172650878532</v>
          </cell>
          <cell r="DC76">
            <v>3.2748344370860929</v>
          </cell>
          <cell r="DD76">
            <v>3.2748344370860929</v>
          </cell>
          <cell r="DE76">
            <v>1.5625430737422465</v>
          </cell>
          <cell r="DF76">
            <v>1.5625430737422465</v>
          </cell>
          <cell r="DG76">
            <v>3.4231887521408373</v>
          </cell>
          <cell r="DH76">
            <v>3.4231887521408373</v>
          </cell>
          <cell r="DI76">
            <v>0.3221785087927192</v>
          </cell>
          <cell r="DJ76">
            <v>0.29402284685026303</v>
          </cell>
          <cell r="DK76">
            <v>-7.7841164990241643E-2</v>
          </cell>
          <cell r="DL76">
            <v>-7.7841164990241643E-2</v>
          </cell>
          <cell r="DM76">
            <v>-0.34934159566227735</v>
          </cell>
          <cell r="DN76">
            <v>-0.34934159566227735</v>
          </cell>
          <cell r="DO76">
            <v>-0.39487662206683249</v>
          </cell>
          <cell r="DP76">
            <v>-0.3881530289786862</v>
          </cell>
          <cell r="DQ76">
            <v>-0.16882929772270894</v>
          </cell>
          <cell r="DR76">
            <v>-0.17237715325115024</v>
          </cell>
          <cell r="DS76" t="str">
            <v>na</v>
          </cell>
          <cell r="DT76" t="str">
            <v>na</v>
          </cell>
          <cell r="DU76" t="str">
            <v>na</v>
          </cell>
          <cell r="DV76" t="str">
            <v>na</v>
          </cell>
          <cell r="DW76" t="str">
            <v>na</v>
          </cell>
          <cell r="DX76" t="str">
            <v>na</v>
          </cell>
          <cell r="DY76" t="str">
            <v>na</v>
          </cell>
          <cell r="DZ76" t="str">
            <v>na</v>
          </cell>
          <cell r="EA76">
            <v>-1</v>
          </cell>
          <cell r="EB76">
            <v>-1</v>
          </cell>
          <cell r="EC76" t="str">
            <v>na</v>
          </cell>
          <cell r="ED76" t="str">
            <v>na</v>
          </cell>
          <cell r="EE76" t="str">
            <v>na</v>
          </cell>
          <cell r="EF76" t="str">
            <v>na</v>
          </cell>
          <cell r="EG76" t="str">
            <v>na</v>
          </cell>
          <cell r="EH76" t="str">
            <v>na</v>
          </cell>
          <cell r="EI76" t="str">
            <v>na</v>
          </cell>
          <cell r="EJ76" t="str">
            <v>na</v>
          </cell>
          <cell r="EK76" t="str">
            <v>na</v>
          </cell>
          <cell r="EL76" t="str">
            <v>na</v>
          </cell>
          <cell r="EM76" t="str">
            <v>na</v>
          </cell>
          <cell r="EN76" t="str">
            <v>na</v>
          </cell>
          <cell r="EO76" t="str">
            <v>na</v>
          </cell>
          <cell r="EP76" t="str">
            <v>na</v>
          </cell>
          <cell r="EQ76" t="str">
            <v>na</v>
          </cell>
          <cell r="ER76" t="str">
            <v>na</v>
          </cell>
          <cell r="ES76" t="str">
            <v>na</v>
          </cell>
          <cell r="ET76" t="str">
            <v>na</v>
          </cell>
          <cell r="EU76" t="str">
            <v>na</v>
          </cell>
          <cell r="EV76" t="str">
            <v>na</v>
          </cell>
          <cell r="EW76" t="str">
            <v>na</v>
          </cell>
          <cell r="EX76" t="str">
            <v>na</v>
          </cell>
          <cell r="EY76" t="str">
            <v>na</v>
          </cell>
          <cell r="EZ76" t="str">
            <v>na</v>
          </cell>
          <cell r="FA76" t="str">
            <v>na</v>
          </cell>
          <cell r="FB76" t="str">
            <v>na</v>
          </cell>
          <cell r="FC76" t="str">
            <v>na</v>
          </cell>
          <cell r="FD76" t="str">
            <v>na</v>
          </cell>
          <cell r="FE76" t="str">
            <v>na</v>
          </cell>
          <cell r="FF76" t="str">
            <v>na</v>
          </cell>
          <cell r="FG76" t="str">
            <v>na</v>
          </cell>
          <cell r="FH76" t="str">
            <v>na</v>
          </cell>
          <cell r="FI76" t="str">
            <v>na</v>
          </cell>
          <cell r="FJ76" t="str">
            <v>na</v>
          </cell>
          <cell r="FK76" t="str">
            <v>na</v>
          </cell>
          <cell r="FL76" t="str">
            <v>na</v>
          </cell>
          <cell r="FM76" t="str">
            <v>na</v>
          </cell>
          <cell r="FN76" t="str">
            <v>na</v>
          </cell>
          <cell r="FO76" t="str">
            <v>na</v>
          </cell>
          <cell r="FP76" t="str">
            <v>na</v>
          </cell>
          <cell r="FQ76" t="str">
            <v>na</v>
          </cell>
          <cell r="FR76" t="str">
            <v>na</v>
          </cell>
          <cell r="FS76" t="str">
            <v>na</v>
          </cell>
          <cell r="FT76" t="str">
            <v>na</v>
          </cell>
          <cell r="FU76" t="str">
            <v>na</v>
          </cell>
          <cell r="FV76" t="str">
            <v>na</v>
          </cell>
          <cell r="FW76" t="str">
            <v>na</v>
          </cell>
          <cell r="FX76" t="str">
            <v>na</v>
          </cell>
          <cell r="FY76" t="str">
            <v>na</v>
          </cell>
          <cell r="FZ76" t="str">
            <v>na</v>
          </cell>
          <cell r="GA76" t="str">
            <v>na</v>
          </cell>
          <cell r="GB76" t="str">
            <v>na</v>
          </cell>
          <cell r="GC76" t="str">
            <v>na</v>
          </cell>
          <cell r="GD76" t="str">
            <v>na</v>
          </cell>
          <cell r="GE76" t="str">
            <v>na</v>
          </cell>
          <cell r="GF76" t="str">
            <v>na</v>
          </cell>
          <cell r="GG76" t="str">
            <v>na</v>
          </cell>
          <cell r="GH76" t="str">
            <v>na</v>
          </cell>
          <cell r="GI76" t="str">
            <v>na</v>
          </cell>
          <cell r="GJ76" t="str">
            <v>na</v>
          </cell>
          <cell r="GK76" t="str">
            <v>na</v>
          </cell>
          <cell r="GL76" t="str">
            <v>na</v>
          </cell>
          <cell r="GM76" t="str">
            <v>na</v>
          </cell>
          <cell r="GN76" t="str">
            <v>na</v>
          </cell>
          <cell r="GO76" t="str">
            <v>na</v>
          </cell>
          <cell r="GP76" t="str">
            <v>na</v>
          </cell>
          <cell r="GQ76" t="str">
            <v>na</v>
          </cell>
          <cell r="GR76" t="str">
            <v>na</v>
          </cell>
          <cell r="GS76" t="str">
            <v>na</v>
          </cell>
          <cell r="GT76" t="str">
            <v>na</v>
          </cell>
          <cell r="GU76" t="str">
            <v>na</v>
          </cell>
          <cell r="GV76" t="str">
            <v>na</v>
          </cell>
          <cell r="GW76" t="str">
            <v>na</v>
          </cell>
          <cell r="GX76" t="str">
            <v>na</v>
          </cell>
          <cell r="GY76" t="str">
            <v>na</v>
          </cell>
          <cell r="GZ76" t="str">
            <v>na</v>
          </cell>
          <cell r="HA76" t="str">
            <v>na</v>
          </cell>
          <cell r="HB76" t="str">
            <v>na</v>
          </cell>
          <cell r="HC76" t="str">
            <v>na</v>
          </cell>
          <cell r="HD76" t="str">
            <v>na</v>
          </cell>
        </row>
        <row r="77">
          <cell r="A77">
            <v>77</v>
          </cell>
          <cell r="B77" t="str">
            <v>Reported Total Cost of Revenues</v>
          </cell>
          <cell r="C77" t="str">
            <v>na</v>
          </cell>
          <cell r="D77" t="str">
            <v>na</v>
          </cell>
          <cell r="E77" t="str">
            <v>na</v>
          </cell>
          <cell r="F77" t="str">
            <v>na</v>
          </cell>
          <cell r="G77" t="str">
            <v>na</v>
          </cell>
          <cell r="H77" t="str">
            <v>na</v>
          </cell>
          <cell r="I77" t="str">
            <v>na</v>
          </cell>
          <cell r="J77" t="str">
            <v>na</v>
          </cell>
          <cell r="K77" t="str">
            <v>na</v>
          </cell>
          <cell r="L77" t="str">
            <v>na</v>
          </cell>
          <cell r="M77" t="str">
            <v>na</v>
          </cell>
          <cell r="N77" t="str">
            <v>na</v>
          </cell>
          <cell r="O77" t="str">
            <v>na</v>
          </cell>
          <cell r="P77" t="str">
            <v>na</v>
          </cell>
          <cell r="Q77" t="str">
            <v>na</v>
          </cell>
          <cell r="R77" t="str">
            <v>na</v>
          </cell>
          <cell r="S77" t="str">
            <v>na</v>
          </cell>
          <cell r="T77" t="str">
            <v>na</v>
          </cell>
          <cell r="U77" t="str">
            <v>na</v>
          </cell>
          <cell r="V77" t="str">
            <v>na</v>
          </cell>
          <cell r="W77" t="str">
            <v>na</v>
          </cell>
          <cell r="X77" t="str">
            <v>na</v>
          </cell>
          <cell r="Y77" t="str">
            <v>na</v>
          </cell>
          <cell r="Z77" t="str">
            <v>na</v>
          </cell>
          <cell r="AA77" t="str">
            <v>na</v>
          </cell>
          <cell r="AB77" t="str">
            <v>na</v>
          </cell>
          <cell r="AC77" t="str">
            <v>na</v>
          </cell>
          <cell r="AD77" t="str">
            <v>na</v>
          </cell>
          <cell r="AE77" t="str">
            <v>na</v>
          </cell>
          <cell r="AF77" t="str">
            <v>na</v>
          </cell>
          <cell r="AG77" t="str">
            <v>na</v>
          </cell>
          <cell r="AH77" t="str">
            <v>na</v>
          </cell>
          <cell r="AI77" t="str">
            <v>na</v>
          </cell>
          <cell r="AJ77" t="str">
            <v>na</v>
          </cell>
          <cell r="AK77" t="str">
            <v>na</v>
          </cell>
          <cell r="AL77" t="str">
            <v>na</v>
          </cell>
          <cell r="AM77" t="str">
            <v>na</v>
          </cell>
          <cell r="AN77" t="str">
            <v>na</v>
          </cell>
          <cell r="AO77" t="str">
            <v>na</v>
          </cell>
          <cell r="AP77" t="str">
            <v>na</v>
          </cell>
          <cell r="AQ77" t="str">
            <v>na</v>
          </cell>
          <cell r="AR77" t="str">
            <v>na</v>
          </cell>
          <cell r="AS77" t="str">
            <v>na</v>
          </cell>
          <cell r="AT77" t="str">
            <v>na</v>
          </cell>
          <cell r="AU77" t="str">
            <v>na</v>
          </cell>
          <cell r="AV77" t="str">
            <v>na</v>
          </cell>
          <cell r="AW77" t="str">
            <v>na</v>
          </cell>
          <cell r="AX77" t="str">
            <v>na</v>
          </cell>
          <cell r="AY77" t="str">
            <v>na</v>
          </cell>
          <cell r="AZ77" t="str">
            <v>na</v>
          </cell>
          <cell r="BA77" t="str">
            <v>na</v>
          </cell>
          <cell r="BB77" t="str">
            <v>na</v>
          </cell>
          <cell r="BC77" t="str">
            <v>na</v>
          </cell>
          <cell r="BD77" t="str">
            <v>na</v>
          </cell>
          <cell r="BE77" t="str">
            <v>na</v>
          </cell>
          <cell r="BF77" t="str">
            <v>na</v>
          </cell>
          <cell r="BG77" t="str">
            <v>na</v>
          </cell>
          <cell r="BH77" t="str">
            <v>na</v>
          </cell>
          <cell r="BI77" t="str">
            <v>na</v>
          </cell>
          <cell r="BJ77" t="str">
            <v>na</v>
          </cell>
          <cell r="BK77" t="str">
            <v>na</v>
          </cell>
          <cell r="BL77" t="str">
            <v>na</v>
          </cell>
          <cell r="BM77" t="str">
            <v>na</v>
          </cell>
          <cell r="BN77" t="str">
            <v>na</v>
          </cell>
          <cell r="BO77" t="str">
            <v>na</v>
          </cell>
          <cell r="BP77" t="str">
            <v>na</v>
          </cell>
          <cell r="BQ77" t="str">
            <v>na</v>
          </cell>
          <cell r="BR77" t="str">
            <v>na</v>
          </cell>
          <cell r="BS77" t="str">
            <v>na</v>
          </cell>
          <cell r="BT77" t="str">
            <v>na</v>
          </cell>
          <cell r="BU77" t="str">
            <v>na</v>
          </cell>
          <cell r="BV77" t="str">
            <v>na</v>
          </cell>
          <cell r="BW77" t="str">
            <v>na</v>
          </cell>
          <cell r="BX77" t="str">
            <v>na</v>
          </cell>
          <cell r="BY77" t="str">
            <v>na</v>
          </cell>
          <cell r="BZ77" t="str">
            <v>na</v>
          </cell>
          <cell r="CA77" t="str">
            <v>na</v>
          </cell>
          <cell r="CB77" t="str">
            <v>na</v>
          </cell>
          <cell r="CC77" t="str">
            <v>na</v>
          </cell>
          <cell r="CD77" t="str">
            <v>na</v>
          </cell>
          <cell r="CE77" t="str">
            <v>na</v>
          </cell>
          <cell r="CF77" t="str">
            <v>na</v>
          </cell>
          <cell r="CG77" t="str">
            <v>na</v>
          </cell>
          <cell r="CH77" t="str">
            <v>na</v>
          </cell>
          <cell r="CI77" t="str">
            <v>na</v>
          </cell>
          <cell r="CJ77" t="str">
            <v>na</v>
          </cell>
          <cell r="CK77" t="str">
            <v>na</v>
          </cell>
          <cell r="CL77" t="str">
            <v>na</v>
          </cell>
          <cell r="CM77" t="str">
            <v>na</v>
          </cell>
          <cell r="CN77" t="str">
            <v>na</v>
          </cell>
          <cell r="CO77" t="str">
            <v>na</v>
          </cell>
          <cell r="CP77" t="str">
            <v>na</v>
          </cell>
          <cell r="CQ77" t="str">
            <v>na</v>
          </cell>
          <cell r="CR77" t="str">
            <v>na</v>
          </cell>
          <cell r="CS77" t="str">
            <v>na</v>
          </cell>
          <cell r="CT77" t="str">
            <v>na</v>
          </cell>
          <cell r="CU77" t="str">
            <v>na</v>
          </cell>
          <cell r="CV77" t="str">
            <v>na</v>
          </cell>
          <cell r="CW77" t="str">
            <v>na</v>
          </cell>
          <cell r="CX77" t="str">
            <v>na</v>
          </cell>
          <cell r="CY77">
            <v>0.15186995941173373</v>
          </cell>
          <cell r="CZ77">
            <v>0.15186995941173373</v>
          </cell>
          <cell r="DA77">
            <v>0.13393347103616246</v>
          </cell>
          <cell r="DB77">
            <v>0.13393347103616246</v>
          </cell>
          <cell r="DC77">
            <v>0.26327116677362683</v>
          </cell>
          <cell r="DD77">
            <v>0.26327116677362683</v>
          </cell>
          <cell r="DE77">
            <v>0.23686025153625082</v>
          </cell>
          <cell r="DF77">
            <v>0.23686025153625082</v>
          </cell>
          <cell r="DG77">
            <v>0.1964897348316455</v>
          </cell>
          <cell r="DH77">
            <v>0.1964897348316455</v>
          </cell>
          <cell r="DI77">
            <v>0.24618315152416528</v>
          </cell>
          <cell r="DJ77">
            <v>0.16327584159435307</v>
          </cell>
          <cell r="DK77">
            <v>0.10982754490041174</v>
          </cell>
          <cell r="DL77">
            <v>0.10982754490041174</v>
          </cell>
          <cell r="DM77">
            <v>4.7078283626511223E-2</v>
          </cell>
          <cell r="DN77">
            <v>4.2008980069377463E-2</v>
          </cell>
          <cell r="DO77">
            <v>9.4501154483737099E-3</v>
          </cell>
          <cell r="DP77">
            <v>1.0436853686453855E-2</v>
          </cell>
          <cell r="DQ77">
            <v>9.8275930465642702E-2</v>
          </cell>
          <cell r="DR77">
            <v>7.8070013143141326E-2</v>
          </cell>
          <cell r="DS77" t="str">
            <v>na</v>
          </cell>
          <cell r="DT77" t="str">
            <v>na</v>
          </cell>
          <cell r="DU77" t="str">
            <v>na</v>
          </cell>
          <cell r="DV77" t="str">
            <v>na</v>
          </cell>
          <cell r="DW77" t="str">
            <v>na</v>
          </cell>
          <cell r="DX77" t="str">
            <v>na</v>
          </cell>
          <cell r="DY77" t="str">
            <v>na</v>
          </cell>
          <cell r="DZ77" t="str">
            <v>na</v>
          </cell>
          <cell r="EA77">
            <v>-6.1058077213463617E-2</v>
          </cell>
          <cell r="EB77">
            <v>-5.4081761140865103E-2</v>
          </cell>
          <cell r="EC77" t="str">
            <v>na</v>
          </cell>
          <cell r="ED77" t="str">
            <v>na</v>
          </cell>
          <cell r="EE77" t="str">
            <v>na</v>
          </cell>
          <cell r="EF77" t="str">
            <v>na</v>
          </cell>
          <cell r="EG77" t="str">
            <v>na</v>
          </cell>
          <cell r="EH77" t="str">
            <v>na</v>
          </cell>
          <cell r="EI77" t="str">
            <v>na</v>
          </cell>
          <cell r="EJ77" t="str">
            <v>na</v>
          </cell>
          <cell r="EK77" t="str">
            <v>na</v>
          </cell>
          <cell r="EL77" t="str">
            <v>na</v>
          </cell>
          <cell r="EM77" t="str">
            <v>na</v>
          </cell>
          <cell r="EN77" t="str">
            <v>na</v>
          </cell>
          <cell r="EO77" t="str">
            <v>na</v>
          </cell>
          <cell r="EP77" t="str">
            <v>na</v>
          </cell>
          <cell r="EQ77" t="str">
            <v>na</v>
          </cell>
          <cell r="ER77" t="str">
            <v>na</v>
          </cell>
          <cell r="ES77" t="str">
            <v>na</v>
          </cell>
          <cell r="ET77" t="str">
            <v>na</v>
          </cell>
          <cell r="EU77" t="str">
            <v>na</v>
          </cell>
          <cell r="EV77" t="str">
            <v>na</v>
          </cell>
          <cell r="EW77" t="str">
            <v>na</v>
          </cell>
          <cell r="EX77" t="str">
            <v>na</v>
          </cell>
          <cell r="EY77" t="str">
            <v>na</v>
          </cell>
          <cell r="EZ77" t="str">
            <v>na</v>
          </cell>
          <cell r="FA77" t="str">
            <v>na</v>
          </cell>
          <cell r="FB77" t="str">
            <v>na</v>
          </cell>
          <cell r="FC77" t="str">
            <v>na</v>
          </cell>
          <cell r="FD77" t="str">
            <v>na</v>
          </cell>
          <cell r="FE77" t="str">
            <v>na</v>
          </cell>
          <cell r="FF77" t="str">
            <v>na</v>
          </cell>
          <cell r="FG77" t="str">
            <v>na</v>
          </cell>
          <cell r="FH77" t="str">
            <v>na</v>
          </cell>
          <cell r="FI77" t="str">
            <v>na</v>
          </cell>
          <cell r="FJ77" t="str">
            <v>na</v>
          </cell>
          <cell r="FK77" t="str">
            <v>na</v>
          </cell>
          <cell r="FL77" t="str">
            <v>na</v>
          </cell>
          <cell r="FM77" t="str">
            <v>na</v>
          </cell>
          <cell r="FN77" t="str">
            <v>na</v>
          </cell>
          <cell r="FO77" t="str">
            <v>na</v>
          </cell>
          <cell r="FP77" t="str">
            <v>na</v>
          </cell>
          <cell r="FQ77" t="str">
            <v>na</v>
          </cell>
          <cell r="FR77" t="str">
            <v>na</v>
          </cell>
          <cell r="FS77" t="str">
            <v>na</v>
          </cell>
          <cell r="FT77" t="str">
            <v>na</v>
          </cell>
          <cell r="FU77" t="str">
            <v>na</v>
          </cell>
          <cell r="FV77" t="str">
            <v>na</v>
          </cell>
          <cell r="FW77" t="str">
            <v>na</v>
          </cell>
          <cell r="FX77" t="str">
            <v>na</v>
          </cell>
          <cell r="FY77" t="str">
            <v>na</v>
          </cell>
          <cell r="FZ77" t="str">
            <v>na</v>
          </cell>
          <cell r="GA77" t="str">
            <v>na</v>
          </cell>
          <cell r="GB77" t="str">
            <v>na</v>
          </cell>
          <cell r="GC77" t="str">
            <v>na</v>
          </cell>
          <cell r="GD77" t="str">
            <v>na</v>
          </cell>
          <cell r="GE77" t="str">
            <v>na</v>
          </cell>
          <cell r="GF77" t="str">
            <v>na</v>
          </cell>
          <cell r="GG77" t="str">
            <v>na</v>
          </cell>
          <cell r="GH77" t="str">
            <v>na</v>
          </cell>
          <cell r="GI77" t="str">
            <v>na</v>
          </cell>
          <cell r="GJ77" t="str">
            <v>na</v>
          </cell>
          <cell r="GK77" t="str">
            <v>na</v>
          </cell>
          <cell r="GL77" t="str">
            <v>na</v>
          </cell>
          <cell r="GM77" t="str">
            <v>na</v>
          </cell>
          <cell r="GN77" t="str">
            <v>na</v>
          </cell>
          <cell r="GO77" t="str">
            <v>na</v>
          </cell>
          <cell r="GP77" t="str">
            <v>na</v>
          </cell>
          <cell r="GQ77" t="str">
            <v>na</v>
          </cell>
          <cell r="GR77" t="str">
            <v>na</v>
          </cell>
          <cell r="GS77" t="str">
            <v>na</v>
          </cell>
          <cell r="GT77" t="str">
            <v>na</v>
          </cell>
          <cell r="GU77" t="str">
            <v>na</v>
          </cell>
          <cell r="GV77" t="str">
            <v>na</v>
          </cell>
          <cell r="GW77" t="str">
            <v>na</v>
          </cell>
          <cell r="GX77" t="str">
            <v>na</v>
          </cell>
          <cell r="GY77" t="str">
            <v>na</v>
          </cell>
          <cell r="GZ77" t="str">
            <v>na</v>
          </cell>
          <cell r="HA77" t="str">
            <v>na</v>
          </cell>
          <cell r="HB77" t="str">
            <v>na</v>
          </cell>
          <cell r="HC77" t="str">
            <v>na</v>
          </cell>
          <cell r="HD77" t="str">
            <v>na</v>
          </cell>
        </row>
        <row r="78">
          <cell r="A78">
            <v>78</v>
          </cell>
          <cell r="B78" t="str">
            <v>Total Cost of Revenues (excl Special Items)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 t="str">
            <v>na</v>
          </cell>
          <cell r="I78" t="str">
            <v>na</v>
          </cell>
          <cell r="J78" t="str">
            <v>na</v>
          </cell>
          <cell r="K78" t="str">
            <v>na</v>
          </cell>
          <cell r="L78" t="str">
            <v>na</v>
          </cell>
          <cell r="M78" t="str">
            <v>na</v>
          </cell>
          <cell r="N78" t="str">
            <v>na</v>
          </cell>
          <cell r="O78" t="str">
            <v>na</v>
          </cell>
          <cell r="P78" t="str">
            <v>na</v>
          </cell>
          <cell r="Q78" t="str">
            <v>na</v>
          </cell>
          <cell r="R78" t="str">
            <v>na</v>
          </cell>
          <cell r="S78" t="str">
            <v>na</v>
          </cell>
          <cell r="T78" t="str">
            <v>na</v>
          </cell>
          <cell r="U78" t="str">
            <v>na</v>
          </cell>
          <cell r="V78" t="str">
            <v>na</v>
          </cell>
          <cell r="W78" t="str">
            <v>na</v>
          </cell>
          <cell r="X78" t="str">
            <v>na</v>
          </cell>
          <cell r="Y78" t="str">
            <v>na</v>
          </cell>
          <cell r="Z78" t="str">
            <v>na</v>
          </cell>
          <cell r="AA78" t="str">
            <v>na</v>
          </cell>
          <cell r="AB78" t="str">
            <v>na</v>
          </cell>
          <cell r="AC78" t="str">
            <v>na</v>
          </cell>
          <cell r="AD78" t="str">
            <v>na</v>
          </cell>
          <cell r="AE78" t="str">
            <v>na</v>
          </cell>
          <cell r="AF78" t="str">
            <v>na</v>
          </cell>
          <cell r="AG78" t="str">
            <v>na</v>
          </cell>
          <cell r="AH78" t="str">
            <v>na</v>
          </cell>
          <cell r="AI78" t="str">
            <v>na</v>
          </cell>
          <cell r="AJ78" t="str">
            <v>na</v>
          </cell>
          <cell r="AK78" t="str">
            <v>na</v>
          </cell>
          <cell r="AL78" t="str">
            <v>na</v>
          </cell>
          <cell r="AM78" t="str">
            <v>na</v>
          </cell>
          <cell r="AN78" t="str">
            <v>na</v>
          </cell>
          <cell r="AO78" t="str">
            <v>na</v>
          </cell>
          <cell r="AP78" t="str">
            <v>na</v>
          </cell>
          <cell r="AQ78" t="str">
            <v>na</v>
          </cell>
          <cell r="AR78" t="str">
            <v>na</v>
          </cell>
          <cell r="AS78" t="str">
            <v>na</v>
          </cell>
          <cell r="AT78" t="str">
            <v>na</v>
          </cell>
          <cell r="AU78" t="str">
            <v>na</v>
          </cell>
          <cell r="AV78" t="str">
            <v>na</v>
          </cell>
          <cell r="AW78" t="str">
            <v>na</v>
          </cell>
          <cell r="AX78" t="str">
            <v>na</v>
          </cell>
          <cell r="AY78" t="str">
            <v>na</v>
          </cell>
          <cell r="AZ78" t="str">
            <v>na</v>
          </cell>
          <cell r="BA78" t="str">
            <v>na</v>
          </cell>
          <cell r="BB78" t="str">
            <v>na</v>
          </cell>
          <cell r="BC78" t="str">
            <v>na</v>
          </cell>
          <cell r="BD78" t="str">
            <v>na</v>
          </cell>
          <cell r="BE78" t="str">
            <v>na</v>
          </cell>
          <cell r="BF78" t="str">
            <v>na</v>
          </cell>
          <cell r="BG78" t="str">
            <v>na</v>
          </cell>
          <cell r="BH78" t="str">
            <v>na</v>
          </cell>
          <cell r="BI78" t="str">
            <v>na</v>
          </cell>
          <cell r="BJ78" t="str">
            <v>na</v>
          </cell>
          <cell r="BK78" t="str">
            <v>na</v>
          </cell>
          <cell r="BL78" t="str">
            <v>na</v>
          </cell>
          <cell r="BM78" t="str">
            <v>na</v>
          </cell>
          <cell r="BN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R78" t="str">
            <v>na</v>
          </cell>
          <cell r="BS78" t="str">
            <v>na</v>
          </cell>
          <cell r="BT78" t="str">
            <v>na</v>
          </cell>
          <cell r="BU78" t="str">
            <v>na</v>
          </cell>
          <cell r="BV78" t="str">
            <v>na</v>
          </cell>
          <cell r="BW78" t="str">
            <v>na</v>
          </cell>
          <cell r="BX78" t="str">
            <v>na</v>
          </cell>
          <cell r="BY78" t="str">
            <v>na</v>
          </cell>
          <cell r="BZ78" t="str">
            <v>na</v>
          </cell>
          <cell r="CA78" t="str">
            <v>na</v>
          </cell>
          <cell r="CB78" t="str">
            <v>na</v>
          </cell>
          <cell r="CC78" t="str">
            <v>na</v>
          </cell>
          <cell r="CD78" t="str">
            <v>na</v>
          </cell>
          <cell r="CE78" t="str">
            <v>na</v>
          </cell>
          <cell r="CF78" t="str">
            <v>na</v>
          </cell>
          <cell r="CG78" t="str">
            <v>na</v>
          </cell>
          <cell r="CH78" t="str">
            <v>na</v>
          </cell>
          <cell r="CI78" t="str">
            <v>na</v>
          </cell>
          <cell r="CJ78" t="str">
            <v>na</v>
          </cell>
          <cell r="CK78" t="str">
            <v>na</v>
          </cell>
          <cell r="CL78" t="str">
            <v>na</v>
          </cell>
          <cell r="CM78" t="str">
            <v>na</v>
          </cell>
          <cell r="CN78" t="str">
            <v>na</v>
          </cell>
          <cell r="CO78" t="str">
            <v>na</v>
          </cell>
          <cell r="CP78" t="str">
            <v>na</v>
          </cell>
          <cell r="CQ78" t="str">
            <v>na</v>
          </cell>
          <cell r="CR78" t="str">
            <v>na</v>
          </cell>
          <cell r="CS78" t="str">
            <v>na</v>
          </cell>
          <cell r="CT78" t="str">
            <v>na</v>
          </cell>
          <cell r="CU78" t="str">
            <v>na</v>
          </cell>
          <cell r="CV78" t="str">
            <v>na</v>
          </cell>
          <cell r="CW78" t="str">
            <v>na</v>
          </cell>
          <cell r="CX78" t="str">
            <v>na</v>
          </cell>
          <cell r="CY78">
            <v>0.15186995941173373</v>
          </cell>
          <cell r="CZ78">
            <v>0.15186995941173373</v>
          </cell>
          <cell r="DA78">
            <v>0.13393347103616246</v>
          </cell>
          <cell r="DB78">
            <v>0.13393347103616246</v>
          </cell>
          <cell r="DC78">
            <v>0.26327116677362683</v>
          </cell>
          <cell r="DD78">
            <v>0.26327116677362683</v>
          </cell>
          <cell r="DE78">
            <v>0.23686025153625082</v>
          </cell>
          <cell r="DF78">
            <v>0.23686025153625082</v>
          </cell>
          <cell r="DG78">
            <v>0.1964897348316455</v>
          </cell>
          <cell r="DH78">
            <v>0.1964897348316455</v>
          </cell>
          <cell r="DI78">
            <v>0.24618315152416528</v>
          </cell>
          <cell r="DJ78">
            <v>0.16327584159435307</v>
          </cell>
          <cell r="DK78">
            <v>0.10982754490041174</v>
          </cell>
          <cell r="DL78">
            <v>0.10982754490041174</v>
          </cell>
          <cell r="DM78">
            <v>4.7078283626511223E-2</v>
          </cell>
          <cell r="DN78">
            <v>4.2008980069377463E-2</v>
          </cell>
          <cell r="DO78">
            <v>9.4501154483737099E-3</v>
          </cell>
          <cell r="DP78">
            <v>1.0436853686453855E-2</v>
          </cell>
          <cell r="DQ78">
            <v>9.8275930465642702E-2</v>
          </cell>
          <cell r="DR78">
            <v>7.8070013143141326E-2</v>
          </cell>
          <cell r="DS78" t="str">
            <v>na</v>
          </cell>
          <cell r="DT78" t="str">
            <v>na</v>
          </cell>
          <cell r="DU78" t="str">
            <v>na</v>
          </cell>
          <cell r="DV78" t="str">
            <v>na</v>
          </cell>
          <cell r="DW78" t="str">
            <v>na</v>
          </cell>
          <cell r="DX78" t="str">
            <v>na</v>
          </cell>
          <cell r="DY78" t="str">
            <v>na</v>
          </cell>
          <cell r="DZ78" t="str">
            <v>na</v>
          </cell>
          <cell r="EA78">
            <v>-6.1058077213463617E-2</v>
          </cell>
          <cell r="EB78">
            <v>-5.4081761140865103E-2</v>
          </cell>
          <cell r="EC78" t="str">
            <v>na</v>
          </cell>
          <cell r="ED78" t="str">
            <v>na</v>
          </cell>
          <cell r="EE78" t="str">
            <v>na</v>
          </cell>
          <cell r="EF78" t="str">
            <v>na</v>
          </cell>
          <cell r="EG78" t="str">
            <v>na</v>
          </cell>
          <cell r="EH78" t="str">
            <v>na</v>
          </cell>
          <cell r="EI78" t="str">
            <v>na</v>
          </cell>
          <cell r="EJ78" t="str">
            <v>na</v>
          </cell>
          <cell r="EK78" t="str">
            <v>na</v>
          </cell>
          <cell r="EL78" t="str">
            <v>na</v>
          </cell>
          <cell r="EM78" t="str">
            <v>na</v>
          </cell>
          <cell r="EN78" t="str">
            <v>na</v>
          </cell>
          <cell r="EO78" t="str">
            <v>na</v>
          </cell>
          <cell r="EP78" t="str">
            <v>na</v>
          </cell>
          <cell r="EQ78" t="str">
            <v>na</v>
          </cell>
          <cell r="ER78" t="str">
            <v>na</v>
          </cell>
          <cell r="ES78" t="str">
            <v>na</v>
          </cell>
          <cell r="ET78" t="str">
            <v>na</v>
          </cell>
          <cell r="EU78" t="str">
            <v>na</v>
          </cell>
          <cell r="EV78" t="str">
            <v>na</v>
          </cell>
          <cell r="EW78" t="str">
            <v>na</v>
          </cell>
          <cell r="EX78" t="str">
            <v>na</v>
          </cell>
          <cell r="EY78" t="str">
            <v>na</v>
          </cell>
          <cell r="EZ78" t="str">
            <v>na</v>
          </cell>
          <cell r="FA78" t="str">
            <v>na</v>
          </cell>
          <cell r="FB78" t="str">
            <v>na</v>
          </cell>
          <cell r="FC78" t="str">
            <v>na</v>
          </cell>
          <cell r="FD78" t="str">
            <v>na</v>
          </cell>
          <cell r="FE78" t="str">
            <v>na</v>
          </cell>
          <cell r="FF78" t="str">
            <v>na</v>
          </cell>
          <cell r="FG78" t="str">
            <v>na</v>
          </cell>
          <cell r="FH78" t="str">
            <v>na</v>
          </cell>
          <cell r="FI78" t="str">
            <v>na</v>
          </cell>
          <cell r="FJ78" t="str">
            <v>na</v>
          </cell>
          <cell r="FK78" t="str">
            <v>na</v>
          </cell>
          <cell r="FL78" t="str">
            <v>na</v>
          </cell>
          <cell r="FM78" t="str">
            <v>na</v>
          </cell>
          <cell r="FN78" t="str">
            <v>na</v>
          </cell>
          <cell r="FO78" t="str">
            <v>na</v>
          </cell>
          <cell r="FP78" t="str">
            <v>na</v>
          </cell>
          <cell r="FQ78" t="str">
            <v>na</v>
          </cell>
          <cell r="FR78" t="str">
            <v>na</v>
          </cell>
          <cell r="FS78" t="str">
            <v>na</v>
          </cell>
          <cell r="FT78" t="str">
            <v>na</v>
          </cell>
          <cell r="FU78" t="str">
            <v>na</v>
          </cell>
          <cell r="FV78" t="str">
            <v>na</v>
          </cell>
          <cell r="FW78" t="str">
            <v>na</v>
          </cell>
          <cell r="FX78" t="str">
            <v>na</v>
          </cell>
          <cell r="FY78" t="str">
            <v>na</v>
          </cell>
          <cell r="FZ78" t="str">
            <v>na</v>
          </cell>
          <cell r="GA78" t="str">
            <v>na</v>
          </cell>
          <cell r="GB78" t="str">
            <v>na</v>
          </cell>
          <cell r="GC78" t="str">
            <v>na</v>
          </cell>
          <cell r="GD78" t="str">
            <v>na</v>
          </cell>
          <cell r="GE78" t="str">
            <v>na</v>
          </cell>
          <cell r="GF78" t="str">
            <v>na</v>
          </cell>
          <cell r="GG78" t="str">
            <v>na</v>
          </cell>
          <cell r="GH78" t="str">
            <v>na</v>
          </cell>
          <cell r="GI78" t="str">
            <v>na</v>
          </cell>
          <cell r="GJ78" t="str">
            <v>na</v>
          </cell>
          <cell r="GK78" t="str">
            <v>na</v>
          </cell>
          <cell r="GL78" t="str">
            <v>na</v>
          </cell>
          <cell r="GM78" t="str">
            <v>na</v>
          </cell>
          <cell r="GN78" t="str">
            <v>na</v>
          </cell>
          <cell r="GO78" t="str">
            <v>na</v>
          </cell>
          <cell r="GP78" t="str">
            <v>na</v>
          </cell>
          <cell r="GQ78" t="str">
            <v>na</v>
          </cell>
          <cell r="GR78" t="str">
            <v>na</v>
          </cell>
          <cell r="GS78" t="str">
            <v>na</v>
          </cell>
          <cell r="GT78" t="str">
            <v>na</v>
          </cell>
          <cell r="GU78" t="str">
            <v>na</v>
          </cell>
          <cell r="GV78" t="str">
            <v>na</v>
          </cell>
          <cell r="GW78" t="str">
            <v>na</v>
          </cell>
          <cell r="GX78" t="str">
            <v>na</v>
          </cell>
          <cell r="GY78" t="str">
            <v>na</v>
          </cell>
          <cell r="GZ78" t="str">
            <v>na</v>
          </cell>
          <cell r="HA78" t="str">
            <v>na</v>
          </cell>
          <cell r="HB78" t="str">
            <v>na</v>
          </cell>
          <cell r="HC78" t="str">
            <v>na</v>
          </cell>
          <cell r="HD78" t="str">
            <v>na</v>
          </cell>
        </row>
        <row r="79">
          <cell r="A79">
            <v>79</v>
          </cell>
          <cell r="B79" t="str">
            <v>Reported Gross Profit</v>
          </cell>
          <cell r="C79" t="str">
            <v>na</v>
          </cell>
          <cell r="D79" t="str">
            <v>na</v>
          </cell>
          <cell r="E79" t="str">
            <v>na</v>
          </cell>
          <cell r="F79" t="str">
            <v>na</v>
          </cell>
          <cell r="G79" t="str">
            <v>na</v>
          </cell>
          <cell r="H79" t="str">
            <v>na</v>
          </cell>
          <cell r="I79" t="str">
            <v>na</v>
          </cell>
          <cell r="J79" t="str">
            <v>na</v>
          </cell>
          <cell r="K79" t="str">
            <v>na</v>
          </cell>
          <cell r="L79" t="str">
            <v>na</v>
          </cell>
          <cell r="M79" t="str">
            <v>na</v>
          </cell>
          <cell r="N79" t="str">
            <v>na</v>
          </cell>
          <cell r="O79" t="str">
            <v>na</v>
          </cell>
          <cell r="P79" t="str">
            <v>na</v>
          </cell>
          <cell r="Q79" t="str">
            <v>na</v>
          </cell>
          <cell r="R79" t="str">
            <v>na</v>
          </cell>
          <cell r="S79" t="str">
            <v>na</v>
          </cell>
          <cell r="T79" t="str">
            <v>na</v>
          </cell>
          <cell r="U79" t="str">
            <v>na</v>
          </cell>
          <cell r="V79" t="str">
            <v>na</v>
          </cell>
          <cell r="W79" t="str">
            <v>na</v>
          </cell>
          <cell r="X79" t="str">
            <v>na</v>
          </cell>
          <cell r="Y79" t="str">
            <v>na</v>
          </cell>
          <cell r="Z79" t="str">
            <v>na</v>
          </cell>
          <cell r="AA79" t="str">
            <v>na</v>
          </cell>
          <cell r="AB79" t="str">
            <v>na</v>
          </cell>
          <cell r="AC79" t="str">
            <v>na</v>
          </cell>
          <cell r="AD79" t="str">
            <v>na</v>
          </cell>
          <cell r="AE79" t="str">
            <v>na</v>
          </cell>
          <cell r="AF79" t="str">
            <v>na</v>
          </cell>
          <cell r="AG79" t="str">
            <v>na</v>
          </cell>
          <cell r="AH79" t="str">
            <v>na</v>
          </cell>
          <cell r="AI79" t="str">
            <v>na</v>
          </cell>
          <cell r="AJ79" t="str">
            <v>na</v>
          </cell>
          <cell r="AK79" t="str">
            <v>na</v>
          </cell>
          <cell r="AL79" t="str">
            <v>na</v>
          </cell>
          <cell r="AM79" t="str">
            <v>na</v>
          </cell>
          <cell r="AN79" t="str">
            <v>na</v>
          </cell>
          <cell r="AO79" t="str">
            <v>na</v>
          </cell>
          <cell r="AP79" t="str">
            <v>na</v>
          </cell>
          <cell r="AQ79" t="str">
            <v>na</v>
          </cell>
          <cell r="AR79" t="str">
            <v>na</v>
          </cell>
          <cell r="AS79" t="str">
            <v>na</v>
          </cell>
          <cell r="AT79" t="str">
            <v>na</v>
          </cell>
          <cell r="AU79" t="str">
            <v>na</v>
          </cell>
          <cell r="AV79" t="str">
            <v>na</v>
          </cell>
          <cell r="AW79" t="str">
            <v>na</v>
          </cell>
          <cell r="AX79" t="str">
            <v>na</v>
          </cell>
          <cell r="AY79" t="str">
            <v>na</v>
          </cell>
          <cell r="AZ79" t="str">
            <v>na</v>
          </cell>
          <cell r="BA79" t="str">
            <v>na</v>
          </cell>
          <cell r="BB79" t="str">
            <v>na</v>
          </cell>
          <cell r="BC79" t="str">
            <v>na</v>
          </cell>
          <cell r="BD79" t="str">
            <v>na</v>
          </cell>
          <cell r="BE79" t="str">
            <v>na</v>
          </cell>
          <cell r="BF79" t="str">
            <v>na</v>
          </cell>
          <cell r="BG79" t="str">
            <v>na</v>
          </cell>
          <cell r="BH79" t="str">
            <v>na</v>
          </cell>
          <cell r="BI79" t="str">
            <v>na</v>
          </cell>
          <cell r="BJ79" t="str">
            <v>na</v>
          </cell>
          <cell r="BK79" t="str">
            <v>na</v>
          </cell>
          <cell r="BL79" t="str">
            <v>na</v>
          </cell>
          <cell r="BM79" t="str">
            <v>na</v>
          </cell>
          <cell r="BN79" t="str">
            <v>na</v>
          </cell>
          <cell r="BO79" t="str">
            <v>na</v>
          </cell>
          <cell r="BP79" t="str">
            <v>na</v>
          </cell>
          <cell r="BQ79" t="str">
            <v>na</v>
          </cell>
          <cell r="BR79" t="str">
            <v>na</v>
          </cell>
          <cell r="BS79" t="str">
            <v>na</v>
          </cell>
          <cell r="BT79" t="str">
            <v>na</v>
          </cell>
          <cell r="BU79" t="str">
            <v>na</v>
          </cell>
          <cell r="BV79" t="str">
            <v>na</v>
          </cell>
          <cell r="BW79" t="str">
            <v>na</v>
          </cell>
          <cell r="BX79" t="str">
            <v>na</v>
          </cell>
          <cell r="BY79" t="str">
            <v>na</v>
          </cell>
          <cell r="BZ79" t="str">
            <v>na</v>
          </cell>
          <cell r="CA79" t="str">
            <v>na</v>
          </cell>
          <cell r="CB79" t="str">
            <v>na</v>
          </cell>
          <cell r="CC79" t="str">
            <v>na</v>
          </cell>
          <cell r="CD79" t="str">
            <v>na</v>
          </cell>
          <cell r="CE79" t="str">
            <v>na</v>
          </cell>
          <cell r="CF79" t="str">
            <v>na</v>
          </cell>
          <cell r="CG79" t="str">
            <v>na</v>
          </cell>
          <cell r="CH79" t="str">
            <v>na</v>
          </cell>
          <cell r="CI79" t="str">
            <v>na</v>
          </cell>
          <cell r="CJ79" t="str">
            <v>na</v>
          </cell>
          <cell r="CK79" t="str">
            <v>na</v>
          </cell>
          <cell r="CL79" t="str">
            <v>na</v>
          </cell>
          <cell r="CM79" t="str">
            <v>na</v>
          </cell>
          <cell r="CN79" t="str">
            <v>na</v>
          </cell>
          <cell r="CO79" t="str">
            <v>na</v>
          </cell>
          <cell r="CP79" t="str">
            <v>na</v>
          </cell>
          <cell r="CQ79" t="str">
            <v>na</v>
          </cell>
          <cell r="CR79" t="str">
            <v>na</v>
          </cell>
          <cell r="CS79" t="str">
            <v>na</v>
          </cell>
          <cell r="CT79" t="str">
            <v>na</v>
          </cell>
          <cell r="CU79" t="str">
            <v>na</v>
          </cell>
          <cell r="CV79" t="str">
            <v>na</v>
          </cell>
          <cell r="CW79" t="str">
            <v>na</v>
          </cell>
          <cell r="CX79" t="str">
            <v>na</v>
          </cell>
          <cell r="CY79">
            <v>1.13995593447648E-2</v>
          </cell>
          <cell r="CZ79">
            <v>1.13995593447648E-2</v>
          </cell>
          <cell r="DA79">
            <v>0.19018519264871869</v>
          </cell>
          <cell r="DB79">
            <v>0.19018519264871869</v>
          </cell>
          <cell r="DC79">
            <v>0.29417775368061055</v>
          </cell>
          <cell r="DD79">
            <v>0.29417775368061055</v>
          </cell>
          <cell r="DE79">
            <v>0.41600928964895101</v>
          </cell>
          <cell r="DF79">
            <v>0.41600928964895101</v>
          </cell>
          <cell r="DG79">
            <v>0.22976775814025846</v>
          </cell>
          <cell r="DH79">
            <v>0.22976775814025846</v>
          </cell>
          <cell r="DI79">
            <v>0.42189011076659194</v>
          </cell>
          <cell r="DJ79">
            <v>0.39334441929791303</v>
          </cell>
          <cell r="DK79">
            <v>0.25698512870004686</v>
          </cell>
          <cell r="DL79">
            <v>0.25698512870004686</v>
          </cell>
          <cell r="DM79">
            <v>0.26445099337748346</v>
          </cell>
          <cell r="DN79">
            <v>0.26843048774592748</v>
          </cell>
          <cell r="DO79">
            <v>0.25239112239157957</v>
          </cell>
          <cell r="DP79">
            <v>0.25171339062425868</v>
          </cell>
          <cell r="DQ79">
            <v>0.29124150102785662</v>
          </cell>
          <cell r="DR79">
            <v>0.28620328189798921</v>
          </cell>
          <cell r="DS79" t="str">
            <v>na</v>
          </cell>
          <cell r="DT79" t="str">
            <v>na</v>
          </cell>
          <cell r="DU79" t="str">
            <v>na</v>
          </cell>
          <cell r="DV79" t="str">
            <v>na</v>
          </cell>
          <cell r="DW79" t="str">
            <v>na</v>
          </cell>
          <cell r="DX79" t="str">
            <v>na</v>
          </cell>
          <cell r="DY79" t="str">
            <v>na</v>
          </cell>
          <cell r="DZ79" t="str">
            <v>na</v>
          </cell>
          <cell r="EA79">
            <v>0.19160634437396043</v>
          </cell>
          <cell r="EB79">
            <v>0.18554245776847592</v>
          </cell>
          <cell r="EC79" t="str">
            <v>na</v>
          </cell>
          <cell r="ED79" t="str">
            <v>na</v>
          </cell>
          <cell r="EE79" t="str">
            <v>na</v>
          </cell>
          <cell r="EF79" t="str">
            <v>na</v>
          </cell>
          <cell r="EG79" t="str">
            <v>na</v>
          </cell>
          <cell r="EH79" t="str">
            <v>na</v>
          </cell>
          <cell r="EI79" t="str">
            <v>na</v>
          </cell>
          <cell r="EJ79" t="str">
            <v>na</v>
          </cell>
          <cell r="EK79" t="str">
            <v>na</v>
          </cell>
          <cell r="EL79" t="str">
            <v>na</v>
          </cell>
          <cell r="EM79" t="str">
            <v>na</v>
          </cell>
          <cell r="EN79" t="str">
            <v>na</v>
          </cell>
          <cell r="EO79" t="str">
            <v>na</v>
          </cell>
          <cell r="EP79" t="str">
            <v>na</v>
          </cell>
          <cell r="EQ79" t="str">
            <v>na</v>
          </cell>
          <cell r="ER79" t="str">
            <v>na</v>
          </cell>
          <cell r="ES79" t="str">
            <v>na</v>
          </cell>
          <cell r="ET79" t="str">
            <v>na</v>
          </cell>
          <cell r="EU79" t="str">
            <v>na</v>
          </cell>
          <cell r="EV79" t="str">
            <v>na</v>
          </cell>
          <cell r="EW79" t="str">
            <v>na</v>
          </cell>
          <cell r="EX79" t="str">
            <v>na</v>
          </cell>
          <cell r="EY79" t="str">
            <v>na</v>
          </cell>
          <cell r="EZ79" t="str">
            <v>na</v>
          </cell>
          <cell r="FA79" t="str">
            <v>na</v>
          </cell>
          <cell r="FB79" t="str">
            <v>na</v>
          </cell>
          <cell r="FC79" t="str">
            <v>na</v>
          </cell>
          <cell r="FD79" t="str">
            <v>na</v>
          </cell>
          <cell r="FE79" t="str">
            <v>na</v>
          </cell>
          <cell r="FF79" t="str">
            <v>na</v>
          </cell>
          <cell r="FG79" t="str">
            <v>na</v>
          </cell>
          <cell r="FH79" t="str">
            <v>na</v>
          </cell>
          <cell r="FI79" t="str">
            <v>na</v>
          </cell>
          <cell r="FJ79" t="str">
            <v>na</v>
          </cell>
          <cell r="FK79" t="str">
            <v>na</v>
          </cell>
          <cell r="FL79" t="str">
            <v>na</v>
          </cell>
          <cell r="FM79" t="str">
            <v>na</v>
          </cell>
          <cell r="FN79" t="str">
            <v>na</v>
          </cell>
          <cell r="FO79" t="str">
            <v>na</v>
          </cell>
          <cell r="FP79" t="str">
            <v>na</v>
          </cell>
          <cell r="FQ79" t="str">
            <v>na</v>
          </cell>
          <cell r="FR79" t="str">
            <v>na</v>
          </cell>
          <cell r="FS79" t="str">
            <v>na</v>
          </cell>
          <cell r="FT79" t="str">
            <v>na</v>
          </cell>
          <cell r="FU79" t="str">
            <v>na</v>
          </cell>
          <cell r="FV79" t="str">
            <v>na</v>
          </cell>
          <cell r="FW79" t="str">
            <v>na</v>
          </cell>
          <cell r="FX79" t="str">
            <v>na</v>
          </cell>
          <cell r="FY79" t="str">
            <v>na</v>
          </cell>
          <cell r="FZ79" t="str">
            <v>na</v>
          </cell>
          <cell r="GA79" t="str">
            <v>na</v>
          </cell>
          <cell r="GB79" t="str">
            <v>na</v>
          </cell>
          <cell r="GC79" t="str">
            <v>na</v>
          </cell>
          <cell r="GD79" t="str">
            <v>na</v>
          </cell>
          <cell r="GE79" t="str">
            <v>na</v>
          </cell>
          <cell r="GF79" t="str">
            <v>na</v>
          </cell>
          <cell r="GG79" t="str">
            <v>na</v>
          </cell>
          <cell r="GH79" t="str">
            <v>na</v>
          </cell>
          <cell r="GI79" t="str">
            <v>na</v>
          </cell>
          <cell r="GJ79" t="str">
            <v>na</v>
          </cell>
          <cell r="GK79" t="str">
            <v>na</v>
          </cell>
          <cell r="GL79" t="str">
            <v>na</v>
          </cell>
          <cell r="GM79" t="str">
            <v>na</v>
          </cell>
          <cell r="GN79" t="str">
            <v>na</v>
          </cell>
          <cell r="GO79" t="str">
            <v>na</v>
          </cell>
          <cell r="GP79" t="str">
            <v>na</v>
          </cell>
          <cell r="GQ79" t="str">
            <v>na</v>
          </cell>
          <cell r="GR79" t="str">
            <v>na</v>
          </cell>
          <cell r="GS79" t="str">
            <v>na</v>
          </cell>
          <cell r="GT79" t="str">
            <v>na</v>
          </cell>
          <cell r="GU79" t="str">
            <v>na</v>
          </cell>
          <cell r="GV79" t="str">
            <v>na</v>
          </cell>
          <cell r="GW79" t="str">
            <v>na</v>
          </cell>
          <cell r="GX79" t="str">
            <v>na</v>
          </cell>
          <cell r="GY79" t="str">
            <v>na</v>
          </cell>
          <cell r="GZ79" t="str">
            <v>na</v>
          </cell>
          <cell r="HA79" t="str">
            <v>na</v>
          </cell>
          <cell r="HB79" t="str">
            <v>na</v>
          </cell>
          <cell r="HC79" t="str">
            <v>na</v>
          </cell>
          <cell r="HD79" t="str">
            <v>na</v>
          </cell>
        </row>
        <row r="80">
          <cell r="A80">
            <v>80</v>
          </cell>
          <cell r="B80" t="str">
            <v>Gross Profit (excl Special Items)</v>
          </cell>
          <cell r="C80" t="str">
            <v>na</v>
          </cell>
          <cell r="D80" t="str">
            <v>na</v>
          </cell>
          <cell r="E80" t="str">
            <v>na</v>
          </cell>
          <cell r="F80" t="str">
            <v>na</v>
          </cell>
          <cell r="G80" t="str">
            <v>na</v>
          </cell>
          <cell r="H80" t="str">
            <v>na</v>
          </cell>
          <cell r="I80" t="str">
            <v>na</v>
          </cell>
          <cell r="J80" t="str">
            <v>na</v>
          </cell>
          <cell r="K80" t="str">
            <v>na</v>
          </cell>
          <cell r="L80" t="str">
            <v>na</v>
          </cell>
          <cell r="M80" t="str">
            <v>na</v>
          </cell>
          <cell r="N80" t="str">
            <v>na</v>
          </cell>
          <cell r="O80" t="str">
            <v>na</v>
          </cell>
          <cell r="P80" t="str">
            <v>na</v>
          </cell>
          <cell r="Q80" t="str">
            <v>na</v>
          </cell>
          <cell r="R80" t="str">
            <v>na</v>
          </cell>
          <cell r="S80" t="str">
            <v>na</v>
          </cell>
          <cell r="T80" t="str">
            <v>na</v>
          </cell>
          <cell r="U80" t="str">
            <v>na</v>
          </cell>
          <cell r="V80" t="str">
            <v>na</v>
          </cell>
          <cell r="W80" t="str">
            <v>na</v>
          </cell>
          <cell r="X80" t="str">
            <v>na</v>
          </cell>
          <cell r="Y80" t="str">
            <v>na</v>
          </cell>
          <cell r="Z80" t="str">
            <v>na</v>
          </cell>
          <cell r="AA80" t="str">
            <v>na</v>
          </cell>
          <cell r="AB80" t="str">
            <v>na</v>
          </cell>
          <cell r="AC80" t="str">
            <v>na</v>
          </cell>
          <cell r="AD80" t="str">
            <v>na</v>
          </cell>
          <cell r="AE80" t="str">
            <v>na</v>
          </cell>
          <cell r="AF80" t="str">
            <v>na</v>
          </cell>
          <cell r="AG80" t="str">
            <v>na</v>
          </cell>
          <cell r="AH80" t="str">
            <v>na</v>
          </cell>
          <cell r="AI80" t="str">
            <v>na</v>
          </cell>
          <cell r="AJ80" t="str">
            <v>na</v>
          </cell>
          <cell r="AK80" t="str">
            <v>na</v>
          </cell>
          <cell r="AL80" t="str">
            <v>na</v>
          </cell>
          <cell r="AM80" t="str">
            <v>na</v>
          </cell>
          <cell r="AN80" t="str">
            <v>na</v>
          </cell>
          <cell r="AO80" t="str">
            <v>na</v>
          </cell>
          <cell r="AP80" t="str">
            <v>na</v>
          </cell>
          <cell r="AQ80" t="str">
            <v>na</v>
          </cell>
          <cell r="AR80" t="str">
            <v>na</v>
          </cell>
          <cell r="AS80" t="str">
            <v>na</v>
          </cell>
          <cell r="AT80" t="str">
            <v>na</v>
          </cell>
          <cell r="AU80" t="str">
            <v>na</v>
          </cell>
          <cell r="AV80" t="str">
            <v>na</v>
          </cell>
          <cell r="AW80" t="str">
            <v>na</v>
          </cell>
          <cell r="AX80" t="str">
            <v>na</v>
          </cell>
          <cell r="AY80" t="str">
            <v>na</v>
          </cell>
          <cell r="AZ80" t="str">
            <v>na</v>
          </cell>
          <cell r="BA80" t="str">
            <v>na</v>
          </cell>
          <cell r="BB80" t="str">
            <v>na</v>
          </cell>
          <cell r="BC80" t="str">
            <v>na</v>
          </cell>
          <cell r="BD80" t="str">
            <v>na</v>
          </cell>
          <cell r="BE80" t="str">
            <v>na</v>
          </cell>
          <cell r="BF80" t="str">
            <v>na</v>
          </cell>
          <cell r="BG80" t="str">
            <v>na</v>
          </cell>
          <cell r="BH80" t="str">
            <v>na</v>
          </cell>
          <cell r="BI80" t="str">
            <v>na</v>
          </cell>
          <cell r="BJ80" t="str">
            <v>na</v>
          </cell>
          <cell r="BK80" t="str">
            <v>na</v>
          </cell>
          <cell r="BL80" t="str">
            <v>na</v>
          </cell>
          <cell r="BM80" t="str">
            <v>na</v>
          </cell>
          <cell r="BN80" t="str">
            <v>na</v>
          </cell>
          <cell r="BO80" t="str">
            <v>na</v>
          </cell>
          <cell r="BP80" t="str">
            <v>na</v>
          </cell>
          <cell r="BQ80" t="str">
            <v>na</v>
          </cell>
          <cell r="BR80" t="str">
            <v>na</v>
          </cell>
          <cell r="BS80" t="str">
            <v>na</v>
          </cell>
          <cell r="BT80" t="str">
            <v>na</v>
          </cell>
          <cell r="BU80" t="str">
            <v>na</v>
          </cell>
          <cell r="BV80" t="str">
            <v>na</v>
          </cell>
          <cell r="BW80" t="str">
            <v>na</v>
          </cell>
          <cell r="BX80" t="str">
            <v>na</v>
          </cell>
          <cell r="BY80" t="str">
            <v>na</v>
          </cell>
          <cell r="BZ80" t="str">
            <v>na</v>
          </cell>
          <cell r="CA80" t="str">
            <v>na</v>
          </cell>
          <cell r="CB80" t="str">
            <v>na</v>
          </cell>
          <cell r="CC80" t="str">
            <v>na</v>
          </cell>
          <cell r="CD80" t="str">
            <v>na</v>
          </cell>
          <cell r="CE80" t="str">
            <v>na</v>
          </cell>
          <cell r="CF80" t="str">
            <v>na</v>
          </cell>
          <cell r="CG80" t="str">
            <v>na</v>
          </cell>
          <cell r="CH80" t="str">
            <v>na</v>
          </cell>
          <cell r="CI80" t="str">
            <v>na</v>
          </cell>
          <cell r="CJ80" t="str">
            <v>na</v>
          </cell>
          <cell r="CK80" t="str">
            <v>na</v>
          </cell>
          <cell r="CL80" t="str">
            <v>na</v>
          </cell>
          <cell r="CM80" t="str">
            <v>na</v>
          </cell>
          <cell r="CN80" t="str">
            <v>na</v>
          </cell>
          <cell r="CO80" t="str">
            <v>na</v>
          </cell>
          <cell r="CP80" t="str">
            <v>na</v>
          </cell>
          <cell r="CQ80" t="str">
            <v>na</v>
          </cell>
          <cell r="CR80" t="str">
            <v>na</v>
          </cell>
          <cell r="CS80" t="str">
            <v>na</v>
          </cell>
          <cell r="CT80" t="str">
            <v>na</v>
          </cell>
          <cell r="CU80" t="str">
            <v>na</v>
          </cell>
          <cell r="CV80" t="str">
            <v>na</v>
          </cell>
          <cell r="CW80" t="str">
            <v>na</v>
          </cell>
          <cell r="CX80" t="str">
            <v>na</v>
          </cell>
          <cell r="CY80">
            <v>1.13995593447648E-2</v>
          </cell>
          <cell r="CZ80">
            <v>1.13995593447648E-2</v>
          </cell>
          <cell r="DA80">
            <v>0.19018519264871869</v>
          </cell>
          <cell r="DB80">
            <v>0.19018519264871869</v>
          </cell>
          <cell r="DC80">
            <v>0.29417775368061055</v>
          </cell>
          <cell r="DD80">
            <v>0.29417775368061055</v>
          </cell>
          <cell r="DE80">
            <v>0.41600928964895101</v>
          </cell>
          <cell r="DF80">
            <v>0.41600928964895101</v>
          </cell>
          <cell r="DG80">
            <v>0.22976775814025846</v>
          </cell>
          <cell r="DH80">
            <v>0.22976775814025846</v>
          </cell>
          <cell r="DI80">
            <v>0.42189011076659194</v>
          </cell>
          <cell r="DJ80">
            <v>0.39334441929791303</v>
          </cell>
          <cell r="DK80">
            <v>0.25698512870004686</v>
          </cell>
          <cell r="DL80">
            <v>0.25698512870004686</v>
          </cell>
          <cell r="DM80">
            <v>0.26445099337748346</v>
          </cell>
          <cell r="DN80">
            <v>0.26843048774592748</v>
          </cell>
          <cell r="DO80">
            <v>0.25239112239157957</v>
          </cell>
          <cell r="DP80">
            <v>0.25171339062425868</v>
          </cell>
          <cell r="DQ80">
            <v>0.29124150102785662</v>
          </cell>
          <cell r="DR80">
            <v>0.28620328189798921</v>
          </cell>
          <cell r="DS80" t="str">
            <v>na</v>
          </cell>
          <cell r="DT80" t="str">
            <v>na</v>
          </cell>
          <cell r="DU80" t="str">
            <v>na</v>
          </cell>
          <cell r="DV80" t="str">
            <v>na</v>
          </cell>
          <cell r="DW80" t="str">
            <v>na</v>
          </cell>
          <cell r="DX80" t="str">
            <v>na</v>
          </cell>
          <cell r="DY80" t="str">
            <v>na</v>
          </cell>
          <cell r="DZ80" t="str">
            <v>na</v>
          </cell>
          <cell r="EA80">
            <v>0.19160634437396043</v>
          </cell>
          <cell r="EB80">
            <v>0.18554245776847592</v>
          </cell>
          <cell r="EC80" t="str">
            <v>na</v>
          </cell>
          <cell r="ED80" t="str">
            <v>na</v>
          </cell>
          <cell r="EE80" t="str">
            <v>na</v>
          </cell>
          <cell r="EF80" t="str">
            <v>na</v>
          </cell>
          <cell r="EG80" t="str">
            <v>na</v>
          </cell>
          <cell r="EH80" t="str">
            <v>na</v>
          </cell>
          <cell r="EI80" t="str">
            <v>na</v>
          </cell>
          <cell r="EJ80" t="str">
            <v>na</v>
          </cell>
          <cell r="EK80" t="str">
            <v>na</v>
          </cell>
          <cell r="EL80" t="str">
            <v>na</v>
          </cell>
          <cell r="EM80" t="str">
            <v>na</v>
          </cell>
          <cell r="EN80" t="str">
            <v>na</v>
          </cell>
          <cell r="EO80" t="str">
            <v>na</v>
          </cell>
          <cell r="EP80" t="str">
            <v>na</v>
          </cell>
          <cell r="EQ80" t="str">
            <v>na</v>
          </cell>
          <cell r="ER80" t="str">
            <v>na</v>
          </cell>
          <cell r="ES80" t="str">
            <v>na</v>
          </cell>
          <cell r="ET80" t="str">
            <v>na</v>
          </cell>
          <cell r="EU80" t="str">
            <v>na</v>
          </cell>
          <cell r="EV80" t="str">
            <v>na</v>
          </cell>
          <cell r="EW80" t="str">
            <v>na</v>
          </cell>
          <cell r="EX80" t="str">
            <v>na</v>
          </cell>
          <cell r="EY80" t="str">
            <v>na</v>
          </cell>
          <cell r="EZ80" t="str">
            <v>na</v>
          </cell>
          <cell r="FA80" t="str">
            <v>na</v>
          </cell>
          <cell r="FB80" t="str">
            <v>na</v>
          </cell>
          <cell r="FC80" t="str">
            <v>na</v>
          </cell>
          <cell r="FD80" t="str">
            <v>na</v>
          </cell>
          <cell r="FE80" t="str">
            <v>na</v>
          </cell>
          <cell r="FF80" t="str">
            <v>na</v>
          </cell>
          <cell r="FG80" t="str">
            <v>na</v>
          </cell>
          <cell r="FH80" t="str">
            <v>na</v>
          </cell>
          <cell r="FI80" t="str">
            <v>na</v>
          </cell>
          <cell r="FJ80" t="str">
            <v>na</v>
          </cell>
          <cell r="FK80" t="str">
            <v>na</v>
          </cell>
          <cell r="FL80" t="str">
            <v>na</v>
          </cell>
          <cell r="FM80" t="str">
            <v>na</v>
          </cell>
          <cell r="FN80" t="str">
            <v>na</v>
          </cell>
          <cell r="FO80" t="str">
            <v>na</v>
          </cell>
          <cell r="FP80" t="str">
            <v>na</v>
          </cell>
          <cell r="FQ80" t="str">
            <v>na</v>
          </cell>
          <cell r="FR80" t="str">
            <v>na</v>
          </cell>
          <cell r="FS80" t="str">
            <v>na</v>
          </cell>
          <cell r="FT80" t="str">
            <v>na</v>
          </cell>
          <cell r="FU80" t="str">
            <v>na</v>
          </cell>
          <cell r="FV80" t="str">
            <v>na</v>
          </cell>
          <cell r="FW80" t="str">
            <v>na</v>
          </cell>
          <cell r="FX80" t="str">
            <v>na</v>
          </cell>
          <cell r="FY80" t="str">
            <v>na</v>
          </cell>
          <cell r="FZ80" t="str">
            <v>na</v>
          </cell>
          <cell r="GA80" t="str">
            <v>na</v>
          </cell>
          <cell r="GB80" t="str">
            <v>na</v>
          </cell>
          <cell r="GC80" t="str">
            <v>na</v>
          </cell>
          <cell r="GD80" t="str">
            <v>na</v>
          </cell>
          <cell r="GE80" t="str">
            <v>na</v>
          </cell>
          <cell r="GF80" t="str">
            <v>na</v>
          </cell>
          <cell r="GG80" t="str">
            <v>na</v>
          </cell>
          <cell r="GH80" t="str">
            <v>na</v>
          </cell>
          <cell r="GI80" t="str">
            <v>na</v>
          </cell>
          <cell r="GJ80" t="str">
            <v>na</v>
          </cell>
          <cell r="GK80" t="str">
            <v>na</v>
          </cell>
          <cell r="GL80" t="str">
            <v>na</v>
          </cell>
          <cell r="GM80" t="str">
            <v>na</v>
          </cell>
          <cell r="GN80" t="str">
            <v>na</v>
          </cell>
          <cell r="GO80" t="str">
            <v>na</v>
          </cell>
          <cell r="GP80" t="str">
            <v>na</v>
          </cell>
          <cell r="GQ80" t="str">
            <v>na</v>
          </cell>
          <cell r="GR80" t="str">
            <v>na</v>
          </cell>
          <cell r="GS80" t="str">
            <v>na</v>
          </cell>
          <cell r="GT80" t="str">
            <v>na</v>
          </cell>
          <cell r="GU80" t="str">
            <v>na</v>
          </cell>
          <cell r="GV80" t="str">
            <v>na</v>
          </cell>
          <cell r="GW80" t="str">
            <v>na</v>
          </cell>
          <cell r="GX80" t="str">
            <v>na</v>
          </cell>
          <cell r="GY80" t="str">
            <v>na</v>
          </cell>
          <cell r="GZ80" t="str">
            <v>na</v>
          </cell>
          <cell r="HA80" t="str">
            <v>na</v>
          </cell>
          <cell r="HB80" t="str">
            <v>na</v>
          </cell>
          <cell r="HC80" t="str">
            <v>na</v>
          </cell>
          <cell r="HD80" t="str">
            <v>na</v>
          </cell>
        </row>
        <row r="81">
          <cell r="A81">
            <v>81</v>
          </cell>
          <cell r="B81" t="str">
            <v>Sales &amp; Marketing Expense</v>
          </cell>
          <cell r="C81" t="str">
            <v>na</v>
          </cell>
          <cell r="D81" t="str">
            <v>na</v>
          </cell>
          <cell r="E81" t="str">
            <v>na</v>
          </cell>
          <cell r="F81" t="str">
            <v>na</v>
          </cell>
          <cell r="G81" t="str">
            <v>na</v>
          </cell>
          <cell r="H81" t="str">
            <v>na</v>
          </cell>
          <cell r="I81" t="str">
            <v>na</v>
          </cell>
          <cell r="J81" t="str">
            <v>na</v>
          </cell>
          <cell r="K81" t="str">
            <v>na</v>
          </cell>
          <cell r="L81" t="str">
            <v>na</v>
          </cell>
          <cell r="M81" t="str">
            <v>na</v>
          </cell>
          <cell r="N81" t="str">
            <v>na</v>
          </cell>
          <cell r="O81" t="str">
            <v>na</v>
          </cell>
          <cell r="P81" t="str">
            <v>na</v>
          </cell>
          <cell r="Q81" t="str">
            <v>na</v>
          </cell>
          <cell r="R81" t="str">
            <v>na</v>
          </cell>
          <cell r="S81" t="str">
            <v>na</v>
          </cell>
          <cell r="T81" t="str">
            <v>na</v>
          </cell>
          <cell r="U81" t="str">
            <v>na</v>
          </cell>
          <cell r="V81" t="str">
            <v>na</v>
          </cell>
          <cell r="W81" t="str">
            <v>na</v>
          </cell>
          <cell r="X81" t="str">
            <v>na</v>
          </cell>
          <cell r="Y81" t="str">
            <v>na</v>
          </cell>
          <cell r="Z81" t="str">
            <v>na</v>
          </cell>
          <cell r="AA81" t="str">
            <v>na</v>
          </cell>
          <cell r="AB81" t="str">
            <v>na</v>
          </cell>
          <cell r="AC81" t="str">
            <v>na</v>
          </cell>
          <cell r="AD81" t="str">
            <v>na</v>
          </cell>
          <cell r="AE81" t="str">
            <v>na</v>
          </cell>
          <cell r="AF81" t="str">
            <v>na</v>
          </cell>
          <cell r="AG81" t="str">
            <v>na</v>
          </cell>
          <cell r="AH81" t="str">
            <v>na</v>
          </cell>
          <cell r="AI81" t="str">
            <v>na</v>
          </cell>
          <cell r="AJ81" t="str">
            <v>na</v>
          </cell>
          <cell r="AK81" t="str">
            <v>na</v>
          </cell>
          <cell r="AL81" t="str">
            <v>na</v>
          </cell>
          <cell r="AM81" t="str">
            <v>na</v>
          </cell>
          <cell r="AN81" t="str">
            <v>na</v>
          </cell>
          <cell r="AO81" t="str">
            <v>na</v>
          </cell>
          <cell r="AP81" t="str">
            <v>na</v>
          </cell>
          <cell r="AQ81" t="str">
            <v>na</v>
          </cell>
          <cell r="AR81" t="str">
            <v>na</v>
          </cell>
          <cell r="AS81" t="str">
            <v>na</v>
          </cell>
          <cell r="AT81" t="str">
            <v>na</v>
          </cell>
          <cell r="AU81" t="str">
            <v>na</v>
          </cell>
          <cell r="AV81" t="str">
            <v>na</v>
          </cell>
          <cell r="AW81" t="str">
            <v>na</v>
          </cell>
          <cell r="AX81" t="str">
            <v>na</v>
          </cell>
          <cell r="AY81" t="str">
            <v>na</v>
          </cell>
          <cell r="AZ81" t="str">
            <v>na</v>
          </cell>
          <cell r="BA81" t="str">
            <v>na</v>
          </cell>
          <cell r="BB81" t="str">
            <v>na</v>
          </cell>
          <cell r="BC81" t="str">
            <v>na</v>
          </cell>
          <cell r="BD81" t="str">
            <v>na</v>
          </cell>
          <cell r="BE81" t="str">
            <v>na</v>
          </cell>
          <cell r="BF81" t="str">
            <v>na</v>
          </cell>
          <cell r="BG81" t="str">
            <v>na</v>
          </cell>
          <cell r="BH81" t="str">
            <v>na</v>
          </cell>
          <cell r="BI81" t="str">
            <v>na</v>
          </cell>
          <cell r="BJ81" t="str">
            <v>na</v>
          </cell>
          <cell r="BK81" t="str">
            <v>na</v>
          </cell>
          <cell r="BL81" t="str">
            <v>na</v>
          </cell>
          <cell r="BM81" t="str">
            <v>na</v>
          </cell>
          <cell r="BN81" t="str">
            <v>na</v>
          </cell>
          <cell r="BO81" t="str">
            <v>na</v>
          </cell>
          <cell r="BP81" t="str">
            <v>na</v>
          </cell>
          <cell r="BQ81" t="str">
            <v>na</v>
          </cell>
          <cell r="BR81" t="str">
            <v>na</v>
          </cell>
          <cell r="BS81" t="str">
            <v>na</v>
          </cell>
          <cell r="BT81" t="str">
            <v>na</v>
          </cell>
          <cell r="BU81" t="str">
            <v>na</v>
          </cell>
          <cell r="BV81" t="str">
            <v>na</v>
          </cell>
          <cell r="BW81" t="str">
            <v>na</v>
          </cell>
          <cell r="BX81" t="str">
            <v>na</v>
          </cell>
          <cell r="BY81" t="str">
            <v>na</v>
          </cell>
          <cell r="BZ81" t="str">
            <v>na</v>
          </cell>
          <cell r="CA81" t="str">
            <v>na</v>
          </cell>
          <cell r="CB81" t="str">
            <v>na</v>
          </cell>
          <cell r="CC81" t="str">
            <v>na</v>
          </cell>
          <cell r="CD81" t="str">
            <v>na</v>
          </cell>
          <cell r="CE81" t="str">
            <v>na</v>
          </cell>
          <cell r="CF81" t="str">
            <v>na</v>
          </cell>
          <cell r="CG81" t="str">
            <v>na</v>
          </cell>
          <cell r="CH81" t="str">
            <v>na</v>
          </cell>
          <cell r="CI81" t="str">
            <v>na</v>
          </cell>
          <cell r="CJ81" t="str">
            <v>na</v>
          </cell>
          <cell r="CK81" t="str">
            <v>na</v>
          </cell>
          <cell r="CL81" t="str">
            <v>na</v>
          </cell>
          <cell r="CM81" t="str">
            <v>na</v>
          </cell>
          <cell r="CN81" t="str">
            <v>na</v>
          </cell>
          <cell r="CO81" t="str">
            <v>na</v>
          </cell>
          <cell r="CP81" t="str">
            <v>na</v>
          </cell>
          <cell r="CQ81" t="str">
            <v>na</v>
          </cell>
          <cell r="CR81" t="str">
            <v>na</v>
          </cell>
          <cell r="CS81" t="str">
            <v>na</v>
          </cell>
          <cell r="CT81" t="str">
            <v>na</v>
          </cell>
          <cell r="CU81" t="str">
            <v>na</v>
          </cell>
          <cell r="CV81" t="str">
            <v>na</v>
          </cell>
          <cell r="CW81" t="str">
            <v>na</v>
          </cell>
          <cell r="CX81" t="str">
            <v>na</v>
          </cell>
          <cell r="CY81">
            <v>-0.16612861259142908</v>
          </cell>
          <cell r="CZ81">
            <v>-0.16612861259142908</v>
          </cell>
          <cell r="DA81">
            <v>0.11448263515932684</v>
          </cell>
          <cell r="DB81">
            <v>0.11448263515932684</v>
          </cell>
          <cell r="DC81">
            <v>0.25951246908380055</v>
          </cell>
          <cell r="DD81">
            <v>0.25951246908380055</v>
          </cell>
          <cell r="DE81">
            <v>0.40225635391798548</v>
          </cell>
          <cell r="DF81">
            <v>0.40225635391798548</v>
          </cell>
          <cell r="DG81">
            <v>0.14398373734587763</v>
          </cell>
          <cell r="DH81">
            <v>0.14398373734587763</v>
          </cell>
          <cell r="DI81">
            <v>0.45826880850572049</v>
          </cell>
          <cell r="DJ81">
            <v>0.50669569975730966</v>
          </cell>
          <cell r="DK81">
            <v>0.18045762749979943</v>
          </cell>
          <cell r="DL81">
            <v>0.18492905790699565</v>
          </cell>
          <cell r="DM81">
            <v>0.16808832674481439</v>
          </cell>
          <cell r="DN81">
            <v>0.15476412529905592</v>
          </cell>
          <cell r="DO81">
            <v>2.9457753152637076E-2</v>
          </cell>
          <cell r="DP81">
            <v>3.8108658641314595E-2</v>
          </cell>
          <cell r="DQ81">
            <v>0.18615444641390166</v>
          </cell>
          <cell r="DR81">
            <v>0.19572240820445042</v>
          </cell>
          <cell r="DS81" t="str">
            <v>na</v>
          </cell>
          <cell r="DT81" t="str">
            <v>na</v>
          </cell>
          <cell r="DU81" t="str">
            <v>na</v>
          </cell>
          <cell r="DV81" t="str">
            <v>na</v>
          </cell>
          <cell r="DW81" t="str">
            <v>na</v>
          </cell>
          <cell r="DX81" t="str">
            <v>na</v>
          </cell>
          <cell r="DY81" t="str">
            <v>na</v>
          </cell>
          <cell r="DZ81" t="str">
            <v>na</v>
          </cell>
          <cell r="EA81">
            <v>0.11100855260403067</v>
          </cell>
          <cell r="EB81">
            <v>9.1429985294212243E-2</v>
          </cell>
          <cell r="EC81" t="str">
            <v>na</v>
          </cell>
          <cell r="ED81" t="str">
            <v>na</v>
          </cell>
          <cell r="EE81" t="str">
            <v>na</v>
          </cell>
          <cell r="EF81" t="str">
            <v>na</v>
          </cell>
          <cell r="EG81" t="str">
            <v>na</v>
          </cell>
          <cell r="EH81" t="str">
            <v>na</v>
          </cell>
          <cell r="EI81" t="str">
            <v>na</v>
          </cell>
          <cell r="EJ81" t="str">
            <v>na</v>
          </cell>
          <cell r="EK81" t="str">
            <v>na</v>
          </cell>
          <cell r="EL81" t="str">
            <v>na</v>
          </cell>
          <cell r="EM81" t="str">
            <v>na</v>
          </cell>
          <cell r="EN81" t="str">
            <v>na</v>
          </cell>
          <cell r="EO81" t="str">
            <v>na</v>
          </cell>
          <cell r="EP81" t="str">
            <v>na</v>
          </cell>
          <cell r="EQ81" t="str">
            <v>na</v>
          </cell>
          <cell r="ER81" t="str">
            <v>na</v>
          </cell>
          <cell r="ES81" t="str">
            <v>na</v>
          </cell>
          <cell r="ET81" t="str">
            <v>na</v>
          </cell>
          <cell r="EU81" t="str">
            <v>na</v>
          </cell>
          <cell r="EV81" t="str">
            <v>na</v>
          </cell>
          <cell r="EW81" t="str">
            <v>na</v>
          </cell>
          <cell r="EX81" t="str">
            <v>na</v>
          </cell>
          <cell r="EY81" t="str">
            <v>na</v>
          </cell>
          <cell r="EZ81" t="str">
            <v>na</v>
          </cell>
          <cell r="FA81" t="str">
            <v>na</v>
          </cell>
          <cell r="FB81" t="str">
            <v>na</v>
          </cell>
          <cell r="FC81" t="str">
            <v>na</v>
          </cell>
          <cell r="FD81" t="str">
            <v>na</v>
          </cell>
          <cell r="FE81" t="str">
            <v>na</v>
          </cell>
          <cell r="FF81" t="str">
            <v>na</v>
          </cell>
          <cell r="FG81" t="str">
            <v>na</v>
          </cell>
          <cell r="FH81" t="str">
            <v>na</v>
          </cell>
          <cell r="FI81" t="str">
            <v>na</v>
          </cell>
          <cell r="FJ81" t="str">
            <v>na</v>
          </cell>
          <cell r="FK81" t="str">
            <v>na</v>
          </cell>
          <cell r="FL81" t="str">
            <v>na</v>
          </cell>
          <cell r="FM81" t="str">
            <v>na</v>
          </cell>
          <cell r="FN81" t="str">
            <v>na</v>
          </cell>
          <cell r="FO81" t="str">
            <v>na</v>
          </cell>
          <cell r="FP81" t="str">
            <v>na</v>
          </cell>
          <cell r="FQ81" t="str">
            <v>na</v>
          </cell>
          <cell r="FR81" t="str">
            <v>na</v>
          </cell>
          <cell r="FS81" t="str">
            <v>na</v>
          </cell>
          <cell r="FT81" t="str">
            <v>na</v>
          </cell>
          <cell r="FU81" t="str">
            <v>na</v>
          </cell>
          <cell r="FV81" t="str">
            <v>na</v>
          </cell>
          <cell r="FW81" t="str">
            <v>na</v>
          </cell>
          <cell r="FX81" t="str">
            <v>na</v>
          </cell>
          <cell r="FY81" t="str">
            <v>na</v>
          </cell>
          <cell r="FZ81" t="str">
            <v>na</v>
          </cell>
          <cell r="GA81" t="str">
            <v>na</v>
          </cell>
          <cell r="GB81" t="str">
            <v>na</v>
          </cell>
          <cell r="GC81" t="str">
            <v>na</v>
          </cell>
          <cell r="GD81" t="str">
            <v>na</v>
          </cell>
          <cell r="GE81" t="str">
            <v>na</v>
          </cell>
          <cell r="GF81" t="str">
            <v>na</v>
          </cell>
          <cell r="GG81" t="str">
            <v>na</v>
          </cell>
          <cell r="GH81" t="str">
            <v>na</v>
          </cell>
          <cell r="GI81" t="str">
            <v>na</v>
          </cell>
          <cell r="GJ81" t="str">
            <v>na</v>
          </cell>
          <cell r="GK81" t="str">
            <v>na</v>
          </cell>
          <cell r="GL81" t="str">
            <v>na</v>
          </cell>
          <cell r="GM81" t="str">
            <v>na</v>
          </cell>
          <cell r="GN81" t="str">
            <v>na</v>
          </cell>
          <cell r="GO81" t="str">
            <v>na</v>
          </cell>
          <cell r="GP81" t="str">
            <v>na</v>
          </cell>
          <cell r="GQ81" t="str">
            <v>na</v>
          </cell>
          <cell r="GR81" t="str">
            <v>na</v>
          </cell>
          <cell r="GS81" t="str">
            <v>na</v>
          </cell>
          <cell r="GT81" t="str">
            <v>na</v>
          </cell>
          <cell r="GU81" t="str">
            <v>na</v>
          </cell>
          <cell r="GV81" t="str">
            <v>na</v>
          </cell>
          <cell r="GW81" t="str">
            <v>na</v>
          </cell>
          <cell r="GX81" t="str">
            <v>na</v>
          </cell>
          <cell r="GY81" t="str">
            <v>na</v>
          </cell>
          <cell r="GZ81" t="str">
            <v>na</v>
          </cell>
          <cell r="HA81" t="str">
            <v>na</v>
          </cell>
          <cell r="HB81" t="str">
            <v>na</v>
          </cell>
          <cell r="HC81" t="str">
            <v>na</v>
          </cell>
          <cell r="HD81" t="str">
            <v>na</v>
          </cell>
        </row>
        <row r="82">
          <cell r="A82">
            <v>82</v>
          </cell>
          <cell r="B82" t="str">
            <v>Product Development Expense</v>
          </cell>
          <cell r="C82" t="str">
            <v>na</v>
          </cell>
          <cell r="D82" t="str">
            <v>na</v>
          </cell>
          <cell r="E82" t="str">
            <v>na</v>
          </cell>
          <cell r="F82" t="str">
            <v>na</v>
          </cell>
          <cell r="G82" t="str">
            <v>na</v>
          </cell>
          <cell r="H82" t="str">
            <v>na</v>
          </cell>
          <cell r="I82" t="str">
            <v>na</v>
          </cell>
          <cell r="J82" t="str">
            <v>na</v>
          </cell>
          <cell r="K82" t="str">
            <v>na</v>
          </cell>
          <cell r="L82" t="str">
            <v>na</v>
          </cell>
          <cell r="M82" t="str">
            <v>na</v>
          </cell>
          <cell r="N82" t="str">
            <v>na</v>
          </cell>
          <cell r="O82" t="str">
            <v>na</v>
          </cell>
          <cell r="P82" t="str">
            <v>na</v>
          </cell>
          <cell r="Q82" t="str">
            <v>na</v>
          </cell>
          <cell r="R82" t="str">
            <v>na</v>
          </cell>
          <cell r="S82" t="str">
            <v>na</v>
          </cell>
          <cell r="T82" t="str">
            <v>na</v>
          </cell>
          <cell r="U82" t="str">
            <v>na</v>
          </cell>
          <cell r="V82" t="str">
            <v>na</v>
          </cell>
          <cell r="W82" t="str">
            <v>na</v>
          </cell>
          <cell r="X82" t="str">
            <v>na</v>
          </cell>
          <cell r="Y82" t="str">
            <v>na</v>
          </cell>
          <cell r="Z82" t="str">
            <v>na</v>
          </cell>
          <cell r="AA82" t="str">
            <v>na</v>
          </cell>
          <cell r="AB82" t="str">
            <v>na</v>
          </cell>
          <cell r="AC82" t="str">
            <v>na</v>
          </cell>
          <cell r="AD82" t="str">
            <v>na</v>
          </cell>
          <cell r="AE82" t="str">
            <v>na</v>
          </cell>
          <cell r="AF82" t="str">
            <v>na</v>
          </cell>
          <cell r="AG82" t="str">
            <v>na</v>
          </cell>
          <cell r="AH82" t="str">
            <v>na</v>
          </cell>
          <cell r="AI82" t="str">
            <v>na</v>
          </cell>
          <cell r="AJ82" t="str">
            <v>na</v>
          </cell>
          <cell r="AK82" t="str">
            <v>na</v>
          </cell>
          <cell r="AL82" t="str">
            <v>na</v>
          </cell>
          <cell r="AM82" t="str">
            <v>na</v>
          </cell>
          <cell r="AN82" t="str">
            <v>na</v>
          </cell>
          <cell r="AO82" t="str">
            <v>na</v>
          </cell>
          <cell r="AP82" t="str">
            <v>na</v>
          </cell>
          <cell r="AQ82" t="str">
            <v>na</v>
          </cell>
          <cell r="AR82" t="str">
            <v>na</v>
          </cell>
          <cell r="AS82" t="str">
            <v>na</v>
          </cell>
          <cell r="AT82" t="str">
            <v>na</v>
          </cell>
          <cell r="AU82" t="str">
            <v>na</v>
          </cell>
          <cell r="AV82" t="str">
            <v>na</v>
          </cell>
          <cell r="AW82" t="str">
            <v>na</v>
          </cell>
          <cell r="AX82" t="str">
            <v>na</v>
          </cell>
          <cell r="AY82" t="str">
            <v>na</v>
          </cell>
          <cell r="AZ82" t="str">
            <v>na</v>
          </cell>
          <cell r="BA82" t="str">
            <v>na</v>
          </cell>
          <cell r="BB82" t="str">
            <v>na</v>
          </cell>
          <cell r="BC82" t="str">
            <v>na</v>
          </cell>
          <cell r="BD82" t="str">
            <v>na</v>
          </cell>
          <cell r="BE82" t="str">
            <v>na</v>
          </cell>
          <cell r="BF82" t="str">
            <v>na</v>
          </cell>
          <cell r="BG82" t="str">
            <v>na</v>
          </cell>
          <cell r="BH82" t="str">
            <v>na</v>
          </cell>
          <cell r="BI82" t="str">
            <v>na</v>
          </cell>
          <cell r="BJ82" t="str">
            <v>na</v>
          </cell>
          <cell r="BK82" t="str">
            <v>na</v>
          </cell>
          <cell r="BL82" t="str">
            <v>na</v>
          </cell>
          <cell r="BM82" t="str">
            <v>na</v>
          </cell>
          <cell r="BN82" t="str">
            <v>na</v>
          </cell>
          <cell r="BO82" t="str">
            <v>na</v>
          </cell>
          <cell r="BP82" t="str">
            <v>na</v>
          </cell>
          <cell r="BQ82" t="str">
            <v>na</v>
          </cell>
          <cell r="BR82" t="str">
            <v>na</v>
          </cell>
          <cell r="BS82" t="str">
            <v>na</v>
          </cell>
          <cell r="BT82" t="str">
            <v>na</v>
          </cell>
          <cell r="BU82" t="str">
            <v>na</v>
          </cell>
          <cell r="BV82" t="str">
            <v>na</v>
          </cell>
          <cell r="BW82" t="str">
            <v>na</v>
          </cell>
          <cell r="BX82" t="str">
            <v>na</v>
          </cell>
          <cell r="BY82" t="str">
            <v>na</v>
          </cell>
          <cell r="BZ82" t="str">
            <v>na</v>
          </cell>
          <cell r="CA82" t="str">
            <v>na</v>
          </cell>
          <cell r="CB82" t="str">
            <v>na</v>
          </cell>
          <cell r="CC82" t="str">
            <v>na</v>
          </cell>
          <cell r="CD82" t="str">
            <v>na</v>
          </cell>
          <cell r="CE82" t="str">
            <v>na</v>
          </cell>
          <cell r="CF82" t="str">
            <v>na</v>
          </cell>
          <cell r="CG82" t="str">
            <v>na</v>
          </cell>
          <cell r="CH82" t="str">
            <v>na</v>
          </cell>
          <cell r="CI82" t="str">
            <v>na</v>
          </cell>
          <cell r="CJ82" t="str">
            <v>na</v>
          </cell>
          <cell r="CK82" t="str">
            <v>na</v>
          </cell>
          <cell r="CL82" t="str">
            <v>na</v>
          </cell>
          <cell r="CM82" t="str">
            <v>na</v>
          </cell>
          <cell r="CN82" t="str">
            <v>na</v>
          </cell>
          <cell r="CO82" t="str">
            <v>na</v>
          </cell>
          <cell r="CP82" t="str">
            <v>na</v>
          </cell>
          <cell r="CQ82" t="str">
            <v>na</v>
          </cell>
          <cell r="CR82" t="str">
            <v>na</v>
          </cell>
          <cell r="CS82" t="str">
            <v>na</v>
          </cell>
          <cell r="CT82" t="str">
            <v>na</v>
          </cell>
          <cell r="CU82" t="str">
            <v>na</v>
          </cell>
          <cell r="CV82" t="str">
            <v>na</v>
          </cell>
          <cell r="CW82" t="str">
            <v>na</v>
          </cell>
          <cell r="CX82" t="str">
            <v>na</v>
          </cell>
          <cell r="CY82">
            <v>0.19321694717820825</v>
          </cell>
          <cell r="CZ82">
            <v>0.19321694717820825</v>
          </cell>
          <cell r="DA82">
            <v>0.10634357762017328</v>
          </cell>
          <cell r="DB82">
            <v>0.10634357762017328</v>
          </cell>
          <cell r="DC82">
            <v>5.5111612361945964E-2</v>
          </cell>
          <cell r="DD82">
            <v>5.5111612361945964E-2</v>
          </cell>
          <cell r="DE82">
            <v>-2.1471563689964262E-2</v>
          </cell>
          <cell r="DF82">
            <v>-2.1471563689964262E-2</v>
          </cell>
          <cell r="DG82">
            <v>7.8373449791062602E-2</v>
          </cell>
          <cell r="DH82">
            <v>7.8373449791062602E-2</v>
          </cell>
          <cell r="DI82">
            <v>-1.0751073229952748E-2</v>
          </cell>
          <cell r="DJ82">
            <v>2.7391730810147806E-2</v>
          </cell>
          <cell r="DK82">
            <v>-2.4484498735709827E-2</v>
          </cell>
          <cell r="DL82">
            <v>-1.8536233484098288E-2</v>
          </cell>
          <cell r="DM82">
            <v>0.1072635920431735</v>
          </cell>
          <cell r="DN82">
            <v>8.0257162968949747E-2</v>
          </cell>
          <cell r="DO82">
            <v>3.7921006251411954E-2</v>
          </cell>
          <cell r="DP82">
            <v>5.2336575782681576E-2</v>
          </cell>
          <cell r="DQ82">
            <v>2.5983369359025538E-2</v>
          </cell>
          <cell r="DR82">
            <v>3.4174132325778893E-2</v>
          </cell>
          <cell r="DS82" t="str">
            <v>na</v>
          </cell>
          <cell r="DT82" t="str">
            <v>na</v>
          </cell>
          <cell r="DU82" t="str">
            <v>na</v>
          </cell>
          <cell r="DV82" t="str">
            <v>na</v>
          </cell>
          <cell r="DW82" t="str">
            <v>na</v>
          </cell>
          <cell r="DX82" t="str">
            <v>na</v>
          </cell>
          <cell r="DY82" t="str">
            <v>na</v>
          </cell>
          <cell r="DZ82" t="str">
            <v>na</v>
          </cell>
          <cell r="EA82">
            <v>0.11328353138108017</v>
          </cell>
          <cell r="EB82">
            <v>9.3754974216834736E-2</v>
          </cell>
          <cell r="EC82" t="str">
            <v>na</v>
          </cell>
          <cell r="ED82" t="str">
            <v>na</v>
          </cell>
          <cell r="EE82" t="str">
            <v>na</v>
          </cell>
          <cell r="EF82" t="str">
            <v>na</v>
          </cell>
          <cell r="EG82" t="str">
            <v>na</v>
          </cell>
          <cell r="EH82" t="str">
            <v>na</v>
          </cell>
          <cell r="EI82" t="str">
            <v>na</v>
          </cell>
          <cell r="EJ82" t="str">
            <v>na</v>
          </cell>
          <cell r="EK82" t="str">
            <v>na</v>
          </cell>
          <cell r="EL82" t="str">
            <v>na</v>
          </cell>
          <cell r="EM82" t="str">
            <v>na</v>
          </cell>
          <cell r="EN82" t="str">
            <v>na</v>
          </cell>
          <cell r="EO82" t="str">
            <v>na</v>
          </cell>
          <cell r="EP82" t="str">
            <v>na</v>
          </cell>
          <cell r="EQ82" t="str">
            <v>na</v>
          </cell>
          <cell r="ER82" t="str">
            <v>na</v>
          </cell>
          <cell r="ES82" t="str">
            <v>na</v>
          </cell>
          <cell r="ET82" t="str">
            <v>na</v>
          </cell>
          <cell r="EU82" t="str">
            <v>na</v>
          </cell>
          <cell r="EV82" t="str">
            <v>na</v>
          </cell>
          <cell r="EW82" t="str">
            <v>na</v>
          </cell>
          <cell r="EX82" t="str">
            <v>na</v>
          </cell>
          <cell r="EY82" t="str">
            <v>na</v>
          </cell>
          <cell r="EZ82" t="str">
            <v>na</v>
          </cell>
          <cell r="FA82" t="str">
            <v>na</v>
          </cell>
          <cell r="FB82" t="str">
            <v>na</v>
          </cell>
          <cell r="FC82" t="str">
            <v>na</v>
          </cell>
          <cell r="FD82" t="str">
            <v>na</v>
          </cell>
          <cell r="FE82" t="str">
            <v>na</v>
          </cell>
          <cell r="FF82" t="str">
            <v>na</v>
          </cell>
          <cell r="FG82" t="str">
            <v>na</v>
          </cell>
          <cell r="FH82" t="str">
            <v>na</v>
          </cell>
          <cell r="FI82" t="str">
            <v>na</v>
          </cell>
          <cell r="FJ82" t="str">
            <v>na</v>
          </cell>
          <cell r="FK82" t="str">
            <v>na</v>
          </cell>
          <cell r="FL82" t="str">
            <v>na</v>
          </cell>
          <cell r="FM82" t="str">
            <v>na</v>
          </cell>
          <cell r="FN82" t="str">
            <v>na</v>
          </cell>
          <cell r="FO82" t="str">
            <v>na</v>
          </cell>
          <cell r="FP82" t="str">
            <v>na</v>
          </cell>
          <cell r="FQ82" t="str">
            <v>na</v>
          </cell>
          <cell r="FR82" t="str">
            <v>na</v>
          </cell>
          <cell r="FS82" t="str">
            <v>na</v>
          </cell>
          <cell r="FT82" t="str">
            <v>na</v>
          </cell>
          <cell r="FU82" t="str">
            <v>na</v>
          </cell>
          <cell r="FV82" t="str">
            <v>na</v>
          </cell>
          <cell r="FW82" t="str">
            <v>na</v>
          </cell>
          <cell r="FX82" t="str">
            <v>na</v>
          </cell>
          <cell r="FY82" t="str">
            <v>na</v>
          </cell>
          <cell r="FZ82" t="str">
            <v>na</v>
          </cell>
          <cell r="GA82" t="str">
            <v>na</v>
          </cell>
          <cell r="GB82" t="str">
            <v>na</v>
          </cell>
          <cell r="GC82" t="str">
            <v>na</v>
          </cell>
          <cell r="GD82" t="str">
            <v>na</v>
          </cell>
          <cell r="GE82" t="str">
            <v>na</v>
          </cell>
          <cell r="GF82" t="str">
            <v>na</v>
          </cell>
          <cell r="GG82" t="str">
            <v>na</v>
          </cell>
          <cell r="GH82" t="str">
            <v>na</v>
          </cell>
          <cell r="GI82" t="str">
            <v>na</v>
          </cell>
          <cell r="GJ82" t="str">
            <v>na</v>
          </cell>
          <cell r="GK82" t="str">
            <v>na</v>
          </cell>
          <cell r="GL82" t="str">
            <v>na</v>
          </cell>
          <cell r="GM82" t="str">
            <v>na</v>
          </cell>
          <cell r="GN82" t="str">
            <v>na</v>
          </cell>
          <cell r="GO82" t="str">
            <v>na</v>
          </cell>
          <cell r="GP82" t="str">
            <v>na</v>
          </cell>
          <cell r="GQ82" t="str">
            <v>na</v>
          </cell>
          <cell r="GR82" t="str">
            <v>na</v>
          </cell>
          <cell r="GS82" t="str">
            <v>na</v>
          </cell>
          <cell r="GT82" t="str">
            <v>na</v>
          </cell>
          <cell r="GU82" t="str">
            <v>na</v>
          </cell>
          <cell r="GV82" t="str">
            <v>na</v>
          </cell>
          <cell r="GW82" t="str">
            <v>na</v>
          </cell>
          <cell r="GX82" t="str">
            <v>na</v>
          </cell>
          <cell r="GY82" t="str">
            <v>na</v>
          </cell>
          <cell r="GZ82" t="str">
            <v>na</v>
          </cell>
          <cell r="HA82" t="str">
            <v>na</v>
          </cell>
          <cell r="HB82" t="str">
            <v>na</v>
          </cell>
          <cell r="HC82" t="str">
            <v>na</v>
          </cell>
          <cell r="HD82" t="str">
            <v>na</v>
          </cell>
        </row>
        <row r="83">
          <cell r="A83">
            <v>83</v>
          </cell>
          <cell r="B83" t="str">
            <v>General &amp; Admin Expense</v>
          </cell>
          <cell r="C83" t="str">
            <v>na</v>
          </cell>
          <cell r="D83" t="str">
            <v>na</v>
          </cell>
          <cell r="E83" t="str">
            <v>na</v>
          </cell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  <cell r="J83" t="str">
            <v>na</v>
          </cell>
          <cell r="K83" t="str">
            <v>na</v>
          </cell>
          <cell r="L83" t="str">
            <v>na</v>
          </cell>
          <cell r="M83" t="str">
            <v>na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R83" t="str">
            <v>na</v>
          </cell>
          <cell r="S83" t="str">
            <v>na</v>
          </cell>
          <cell r="T83" t="str">
            <v>na</v>
          </cell>
          <cell r="U83" t="str">
            <v>na</v>
          </cell>
          <cell r="V83" t="str">
            <v>na</v>
          </cell>
          <cell r="W83" t="str">
            <v>na</v>
          </cell>
          <cell r="X83" t="str">
            <v>na</v>
          </cell>
          <cell r="Y83" t="str">
            <v>na</v>
          </cell>
          <cell r="Z83" t="str">
            <v>na</v>
          </cell>
          <cell r="AA83" t="str">
            <v>na</v>
          </cell>
          <cell r="AB83" t="str">
            <v>na</v>
          </cell>
          <cell r="AC83" t="str">
            <v>na</v>
          </cell>
          <cell r="AD83" t="str">
            <v>na</v>
          </cell>
          <cell r="AE83" t="str">
            <v>na</v>
          </cell>
          <cell r="AF83" t="str">
            <v>na</v>
          </cell>
          <cell r="AG83" t="str">
            <v>na</v>
          </cell>
          <cell r="AH83" t="str">
            <v>na</v>
          </cell>
          <cell r="AI83" t="str">
            <v>na</v>
          </cell>
          <cell r="AJ83" t="str">
            <v>na</v>
          </cell>
          <cell r="AK83" t="str">
            <v>na</v>
          </cell>
          <cell r="AL83" t="str">
            <v>na</v>
          </cell>
          <cell r="AM83" t="str">
            <v>na</v>
          </cell>
          <cell r="AN83" t="str">
            <v>na</v>
          </cell>
          <cell r="AO83" t="str">
            <v>na</v>
          </cell>
          <cell r="AP83" t="str">
            <v>na</v>
          </cell>
          <cell r="AQ83" t="str">
            <v>na</v>
          </cell>
          <cell r="AR83" t="str">
            <v>na</v>
          </cell>
          <cell r="AS83" t="str">
            <v>na</v>
          </cell>
          <cell r="AT83" t="str">
            <v>na</v>
          </cell>
          <cell r="AU83" t="str">
            <v>na</v>
          </cell>
          <cell r="AV83" t="str">
            <v>na</v>
          </cell>
          <cell r="AW83" t="str">
            <v>na</v>
          </cell>
          <cell r="AX83" t="str">
            <v>na</v>
          </cell>
          <cell r="AY83" t="str">
            <v>na</v>
          </cell>
          <cell r="AZ83" t="str">
            <v>na</v>
          </cell>
          <cell r="BA83" t="str">
            <v>na</v>
          </cell>
          <cell r="BB83" t="str">
            <v>na</v>
          </cell>
          <cell r="BC83" t="str">
            <v>na</v>
          </cell>
          <cell r="BD83" t="str">
            <v>na</v>
          </cell>
          <cell r="BE83" t="str">
            <v>na</v>
          </cell>
          <cell r="BF83" t="str">
            <v>na</v>
          </cell>
          <cell r="BG83" t="str">
            <v>na</v>
          </cell>
          <cell r="BH83" t="str">
            <v>na</v>
          </cell>
          <cell r="BI83" t="str">
            <v>na</v>
          </cell>
          <cell r="BJ83" t="str">
            <v>na</v>
          </cell>
          <cell r="BK83" t="str">
            <v>na</v>
          </cell>
          <cell r="BL83" t="str">
            <v>na</v>
          </cell>
          <cell r="BM83" t="str">
            <v>na</v>
          </cell>
          <cell r="BN83" t="str">
            <v>na</v>
          </cell>
          <cell r="BO83" t="str">
            <v>na</v>
          </cell>
          <cell r="BP83" t="str">
            <v>na</v>
          </cell>
          <cell r="BQ83" t="str">
            <v>na</v>
          </cell>
          <cell r="BR83" t="str">
            <v>na</v>
          </cell>
          <cell r="BS83" t="str">
            <v>na</v>
          </cell>
          <cell r="BT83" t="str">
            <v>na</v>
          </cell>
          <cell r="BU83" t="str">
            <v>na</v>
          </cell>
          <cell r="BV83" t="str">
            <v>na</v>
          </cell>
          <cell r="BW83" t="str">
            <v>na</v>
          </cell>
          <cell r="BX83" t="str">
            <v>na</v>
          </cell>
          <cell r="BY83" t="str">
            <v>na</v>
          </cell>
          <cell r="BZ83" t="str">
            <v>na</v>
          </cell>
          <cell r="CA83" t="str">
            <v>na</v>
          </cell>
          <cell r="CB83" t="str">
            <v>na</v>
          </cell>
          <cell r="CC83" t="str">
            <v>na</v>
          </cell>
          <cell r="CD83" t="str">
            <v>na</v>
          </cell>
          <cell r="CE83" t="str">
            <v>na</v>
          </cell>
          <cell r="CF83" t="str">
            <v>na</v>
          </cell>
          <cell r="CG83" t="str">
            <v>na</v>
          </cell>
          <cell r="CH83" t="str">
            <v>na</v>
          </cell>
          <cell r="CI83" t="str">
            <v>na</v>
          </cell>
          <cell r="CJ83" t="str">
            <v>na</v>
          </cell>
          <cell r="CK83" t="str">
            <v>na</v>
          </cell>
          <cell r="CL83" t="str">
            <v>na</v>
          </cell>
          <cell r="CM83" t="str">
            <v>na</v>
          </cell>
          <cell r="CN83" t="str">
            <v>na</v>
          </cell>
          <cell r="CO83" t="str">
            <v>na</v>
          </cell>
          <cell r="CP83" t="str">
            <v>na</v>
          </cell>
          <cell r="CQ83" t="str">
            <v>na</v>
          </cell>
          <cell r="CR83" t="str">
            <v>na</v>
          </cell>
          <cell r="CS83" t="str">
            <v>na</v>
          </cell>
          <cell r="CT83" t="str">
            <v>na</v>
          </cell>
          <cell r="CU83" t="str">
            <v>na</v>
          </cell>
          <cell r="CV83" t="str">
            <v>na</v>
          </cell>
          <cell r="CW83" t="str">
            <v>na</v>
          </cell>
          <cell r="CX83" t="str">
            <v>na</v>
          </cell>
          <cell r="CY83">
            <v>0.14914600797955807</v>
          </cell>
          <cell r="CZ83">
            <v>0.14914600797955807</v>
          </cell>
          <cell r="DA83">
            <v>2.1472780093469064E-3</v>
          </cell>
          <cell r="DB83">
            <v>2.1472780093469064E-3</v>
          </cell>
          <cell r="DC83">
            <v>7.3011782032400607E-2</v>
          </cell>
          <cell r="DD83">
            <v>7.3011782032400607E-2</v>
          </cell>
          <cell r="DE83">
            <v>0.22156481443171006</v>
          </cell>
          <cell r="DF83">
            <v>0.22156481443171006</v>
          </cell>
          <cell r="DG83">
            <v>0.11003522030661185</v>
          </cell>
          <cell r="DH83">
            <v>0.11003522030661185</v>
          </cell>
          <cell r="DI83">
            <v>0.32164313021767954</v>
          </cell>
          <cell r="DJ83">
            <v>0.2055690286338456</v>
          </cell>
          <cell r="DK83">
            <v>0.30518314595412155</v>
          </cell>
          <cell r="DL83">
            <v>0.30518314595412155</v>
          </cell>
          <cell r="DM83">
            <v>0.10189251621315586</v>
          </cell>
          <cell r="DN83">
            <v>6.634759633531212E-2</v>
          </cell>
          <cell r="DO83">
            <v>6.9647075260804561E-2</v>
          </cell>
          <cell r="DP83">
            <v>0.10854333254301567</v>
          </cell>
          <cell r="DQ83">
            <v>0.18995479394651385</v>
          </cell>
          <cell r="DR83">
            <v>0.1634711994116721</v>
          </cell>
          <cell r="DS83" t="str">
            <v>na</v>
          </cell>
          <cell r="DT83" t="str">
            <v>na</v>
          </cell>
          <cell r="DU83" t="str">
            <v>na</v>
          </cell>
          <cell r="DV83" t="str">
            <v>na</v>
          </cell>
          <cell r="DW83" t="str">
            <v>na</v>
          </cell>
          <cell r="DX83" t="str">
            <v>na</v>
          </cell>
          <cell r="DY83" t="str">
            <v>na</v>
          </cell>
          <cell r="DZ83" t="str">
            <v>na</v>
          </cell>
          <cell r="EA83">
            <v>6.7218778559237094E-2</v>
          </cell>
          <cell r="EB83">
            <v>8.0925817889751381E-2</v>
          </cell>
          <cell r="EC83" t="str">
            <v>na</v>
          </cell>
          <cell r="ED83" t="str">
            <v>na</v>
          </cell>
          <cell r="EE83" t="str">
            <v>na</v>
          </cell>
          <cell r="EF83" t="str">
            <v>na</v>
          </cell>
          <cell r="EG83" t="str">
            <v>na</v>
          </cell>
          <cell r="EH83" t="str">
            <v>na</v>
          </cell>
          <cell r="EI83" t="str">
            <v>na</v>
          </cell>
          <cell r="EJ83" t="str">
            <v>na</v>
          </cell>
          <cell r="EK83" t="str">
            <v>na</v>
          </cell>
          <cell r="EL83" t="str">
            <v>na</v>
          </cell>
          <cell r="EM83" t="str">
            <v>na</v>
          </cell>
          <cell r="EN83" t="str">
            <v>na</v>
          </cell>
          <cell r="EO83" t="str">
            <v>na</v>
          </cell>
          <cell r="EP83" t="str">
            <v>na</v>
          </cell>
          <cell r="EQ83" t="str">
            <v>na</v>
          </cell>
          <cell r="ER83" t="str">
            <v>na</v>
          </cell>
          <cell r="ES83" t="str">
            <v>na</v>
          </cell>
          <cell r="ET83" t="str">
            <v>na</v>
          </cell>
          <cell r="EU83" t="str">
            <v>na</v>
          </cell>
          <cell r="EV83" t="str">
            <v>na</v>
          </cell>
          <cell r="EW83" t="str">
            <v>na</v>
          </cell>
          <cell r="EX83" t="str">
            <v>na</v>
          </cell>
          <cell r="EY83" t="str">
            <v>na</v>
          </cell>
          <cell r="EZ83" t="str">
            <v>na</v>
          </cell>
          <cell r="FA83" t="str">
            <v>na</v>
          </cell>
          <cell r="FB83" t="str">
            <v>na</v>
          </cell>
          <cell r="FC83" t="str">
            <v>na</v>
          </cell>
          <cell r="FD83" t="str">
            <v>na</v>
          </cell>
          <cell r="FE83" t="str">
            <v>na</v>
          </cell>
          <cell r="FF83" t="str">
            <v>na</v>
          </cell>
          <cell r="FG83" t="str">
            <v>na</v>
          </cell>
          <cell r="FH83" t="str">
            <v>na</v>
          </cell>
          <cell r="FI83" t="str">
            <v>na</v>
          </cell>
          <cell r="FJ83" t="str">
            <v>na</v>
          </cell>
          <cell r="FK83" t="str">
            <v>na</v>
          </cell>
          <cell r="FL83" t="str">
            <v>na</v>
          </cell>
          <cell r="FM83" t="str">
            <v>na</v>
          </cell>
          <cell r="FN83" t="str">
            <v>na</v>
          </cell>
          <cell r="FO83" t="str">
            <v>na</v>
          </cell>
          <cell r="FP83" t="str">
            <v>na</v>
          </cell>
          <cell r="FQ83" t="str">
            <v>na</v>
          </cell>
          <cell r="FR83" t="str">
            <v>na</v>
          </cell>
          <cell r="FS83" t="str">
            <v>na</v>
          </cell>
          <cell r="FT83" t="str">
            <v>na</v>
          </cell>
          <cell r="FU83" t="str">
            <v>na</v>
          </cell>
          <cell r="FV83" t="str">
            <v>na</v>
          </cell>
          <cell r="FW83" t="str">
            <v>na</v>
          </cell>
          <cell r="FX83" t="str">
            <v>na</v>
          </cell>
          <cell r="FY83" t="str">
            <v>na</v>
          </cell>
          <cell r="FZ83" t="str">
            <v>na</v>
          </cell>
          <cell r="GA83" t="str">
            <v>na</v>
          </cell>
          <cell r="GB83" t="str">
            <v>na</v>
          </cell>
          <cell r="GC83" t="str">
            <v>na</v>
          </cell>
          <cell r="GD83" t="str">
            <v>na</v>
          </cell>
          <cell r="GE83" t="str">
            <v>na</v>
          </cell>
          <cell r="GF83" t="str">
            <v>na</v>
          </cell>
          <cell r="GG83" t="str">
            <v>na</v>
          </cell>
          <cell r="GH83" t="str">
            <v>na</v>
          </cell>
          <cell r="GI83" t="str">
            <v>na</v>
          </cell>
          <cell r="GJ83" t="str">
            <v>na</v>
          </cell>
          <cell r="GK83" t="str">
            <v>na</v>
          </cell>
          <cell r="GL83" t="str">
            <v>na</v>
          </cell>
          <cell r="GM83" t="str">
            <v>na</v>
          </cell>
          <cell r="GN83" t="str">
            <v>na</v>
          </cell>
          <cell r="GO83" t="str">
            <v>na</v>
          </cell>
          <cell r="GP83" t="str">
            <v>na</v>
          </cell>
          <cell r="GQ83" t="str">
            <v>na</v>
          </cell>
          <cell r="GR83" t="str">
            <v>na</v>
          </cell>
          <cell r="GS83" t="str">
            <v>na</v>
          </cell>
          <cell r="GT83" t="str">
            <v>na</v>
          </cell>
          <cell r="GU83" t="str">
            <v>na</v>
          </cell>
          <cell r="GV83" t="str">
            <v>na</v>
          </cell>
          <cell r="GW83" t="str">
            <v>na</v>
          </cell>
          <cell r="GX83" t="str">
            <v>na</v>
          </cell>
          <cell r="GY83" t="str">
            <v>na</v>
          </cell>
          <cell r="GZ83" t="str">
            <v>na</v>
          </cell>
          <cell r="HA83" t="str">
            <v>na</v>
          </cell>
          <cell r="HB83" t="str">
            <v>na</v>
          </cell>
          <cell r="HC83" t="str">
            <v>na</v>
          </cell>
          <cell r="HD83" t="str">
            <v>na</v>
          </cell>
        </row>
        <row r="84">
          <cell r="A84">
            <v>84</v>
          </cell>
          <cell r="B84" t="str">
            <v>Other Charges</v>
          </cell>
          <cell r="C84" t="str">
            <v>na</v>
          </cell>
          <cell r="D84" t="str">
            <v>na</v>
          </cell>
          <cell r="E84" t="str">
            <v>na</v>
          </cell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  <cell r="J84" t="str">
            <v>na</v>
          </cell>
          <cell r="K84" t="str">
            <v>na</v>
          </cell>
          <cell r="L84" t="str">
            <v>na</v>
          </cell>
          <cell r="M84" t="str">
            <v>na</v>
          </cell>
          <cell r="N84" t="str">
            <v>na</v>
          </cell>
          <cell r="O84" t="str">
            <v>na</v>
          </cell>
          <cell r="P84" t="str">
            <v>na</v>
          </cell>
          <cell r="Q84" t="str">
            <v>na</v>
          </cell>
          <cell r="R84" t="str">
            <v>na</v>
          </cell>
          <cell r="S84" t="str">
            <v>na</v>
          </cell>
          <cell r="T84" t="str">
            <v>na</v>
          </cell>
          <cell r="U84" t="str">
            <v>na</v>
          </cell>
          <cell r="V84" t="str">
            <v>na</v>
          </cell>
          <cell r="W84" t="str">
            <v>na</v>
          </cell>
          <cell r="X84" t="str">
            <v>na</v>
          </cell>
          <cell r="Y84" t="str">
            <v>na</v>
          </cell>
          <cell r="Z84" t="str">
            <v>na</v>
          </cell>
          <cell r="AA84" t="str">
            <v>na</v>
          </cell>
          <cell r="AB84" t="str">
            <v>na</v>
          </cell>
          <cell r="AC84" t="str">
            <v>na</v>
          </cell>
          <cell r="AD84" t="str">
            <v>na</v>
          </cell>
          <cell r="AE84" t="str">
            <v>na</v>
          </cell>
          <cell r="AF84" t="str">
            <v>na</v>
          </cell>
          <cell r="AG84" t="str">
            <v>na</v>
          </cell>
          <cell r="AH84" t="str">
            <v>na</v>
          </cell>
          <cell r="AI84" t="str">
            <v>na</v>
          </cell>
          <cell r="AJ84" t="str">
            <v>na</v>
          </cell>
          <cell r="AK84" t="str">
            <v>na</v>
          </cell>
          <cell r="AL84" t="str">
            <v>na</v>
          </cell>
          <cell r="AM84" t="str">
            <v>na</v>
          </cell>
          <cell r="AN84" t="str">
            <v>na</v>
          </cell>
          <cell r="AO84" t="str">
            <v>na</v>
          </cell>
          <cell r="AP84" t="str">
            <v>na</v>
          </cell>
          <cell r="AQ84" t="str">
            <v>na</v>
          </cell>
          <cell r="AR84" t="str">
            <v>na</v>
          </cell>
          <cell r="AS84" t="str">
            <v>na</v>
          </cell>
          <cell r="AT84" t="str">
            <v>na</v>
          </cell>
          <cell r="AU84" t="str">
            <v>na</v>
          </cell>
          <cell r="AV84" t="str">
            <v>na</v>
          </cell>
          <cell r="AW84" t="str">
            <v>na</v>
          </cell>
          <cell r="AX84" t="str">
            <v>na</v>
          </cell>
          <cell r="AY84" t="str">
            <v>na</v>
          </cell>
          <cell r="AZ84" t="str">
            <v>na</v>
          </cell>
          <cell r="BA84" t="str">
            <v>na</v>
          </cell>
          <cell r="BB84" t="str">
            <v>na</v>
          </cell>
          <cell r="BC84" t="str">
            <v>na</v>
          </cell>
          <cell r="BD84" t="str">
            <v>na</v>
          </cell>
          <cell r="BE84" t="str">
            <v>na</v>
          </cell>
          <cell r="BF84" t="str">
            <v>na</v>
          </cell>
          <cell r="BG84" t="str">
            <v>na</v>
          </cell>
          <cell r="BH84" t="str">
            <v>na</v>
          </cell>
          <cell r="BI84" t="str">
            <v>na</v>
          </cell>
          <cell r="BJ84" t="str">
            <v>na</v>
          </cell>
          <cell r="BK84" t="str">
            <v>na</v>
          </cell>
          <cell r="BL84" t="str">
            <v>na</v>
          </cell>
          <cell r="BM84" t="str">
            <v>na</v>
          </cell>
          <cell r="BN84" t="str">
            <v>na</v>
          </cell>
          <cell r="BO84" t="str">
            <v>na</v>
          </cell>
          <cell r="BP84" t="str">
            <v>na</v>
          </cell>
          <cell r="BQ84" t="str">
            <v>na</v>
          </cell>
          <cell r="BR84" t="str">
            <v>na</v>
          </cell>
          <cell r="BS84" t="str">
            <v>na</v>
          </cell>
          <cell r="BT84" t="str">
            <v>na</v>
          </cell>
          <cell r="BU84" t="str">
            <v>na</v>
          </cell>
          <cell r="BV84" t="str">
            <v>na</v>
          </cell>
          <cell r="BW84" t="str">
            <v>na</v>
          </cell>
          <cell r="BX84" t="str">
            <v>na</v>
          </cell>
          <cell r="BY84" t="str">
            <v>na</v>
          </cell>
          <cell r="BZ84" t="str">
            <v>na</v>
          </cell>
          <cell r="CA84" t="str">
            <v>na</v>
          </cell>
          <cell r="CB84" t="str">
            <v>na</v>
          </cell>
          <cell r="CC84" t="str">
            <v>na</v>
          </cell>
          <cell r="CD84" t="str">
            <v>na</v>
          </cell>
          <cell r="CE84" t="str">
            <v>na</v>
          </cell>
          <cell r="CF84" t="str">
            <v>na</v>
          </cell>
          <cell r="CG84" t="str">
            <v>na</v>
          </cell>
          <cell r="CH84" t="str">
            <v>na</v>
          </cell>
          <cell r="CI84" t="str">
            <v>na</v>
          </cell>
          <cell r="CJ84" t="str">
            <v>na</v>
          </cell>
          <cell r="CK84" t="str">
            <v>na</v>
          </cell>
          <cell r="CL84" t="str">
            <v>na</v>
          </cell>
          <cell r="CM84" t="str">
            <v>na</v>
          </cell>
          <cell r="CN84" t="str">
            <v>na</v>
          </cell>
          <cell r="CO84" t="str">
            <v>na</v>
          </cell>
          <cell r="CP84" t="str">
            <v>na</v>
          </cell>
          <cell r="CQ84" t="str">
            <v>na</v>
          </cell>
          <cell r="CR84" t="str">
            <v>na</v>
          </cell>
          <cell r="CS84" t="str">
            <v>na</v>
          </cell>
          <cell r="CT84" t="str">
            <v>na</v>
          </cell>
          <cell r="CU84" t="str">
            <v>na</v>
          </cell>
          <cell r="CV84" t="str">
            <v>na</v>
          </cell>
          <cell r="CW84" t="str">
            <v>na</v>
          </cell>
          <cell r="CX84" t="str">
            <v>na</v>
          </cell>
          <cell r="CY84">
            <v>-1.0282135823504679</v>
          </cell>
          <cell r="CZ84">
            <v>-1.0282135823504679</v>
          </cell>
          <cell r="DA84">
            <v>-1</v>
          </cell>
          <cell r="DB84">
            <v>-1</v>
          </cell>
          <cell r="DC84">
            <v>-66.47433903576983</v>
          </cell>
          <cell r="DD84">
            <v>-66.47433903576983</v>
          </cell>
          <cell r="DE84">
            <v>-1.2716589861751151</v>
          </cell>
          <cell r="DF84">
            <v>-1.2716589861751151</v>
          </cell>
          <cell r="DG84">
            <v>-1.468497519668549</v>
          </cell>
          <cell r="DH84">
            <v>-1.468497519668549</v>
          </cell>
          <cell r="DI84" t="str">
            <v>na</v>
          </cell>
          <cell r="DJ84" t="str">
            <v>na</v>
          </cell>
          <cell r="DK84" t="str">
            <v>na</v>
          </cell>
          <cell r="DL84" t="str">
            <v>na</v>
          </cell>
          <cell r="DM84" t="str">
            <v>na</v>
          </cell>
          <cell r="DN84" t="str">
            <v>na</v>
          </cell>
          <cell r="DO84" t="str">
            <v>na</v>
          </cell>
          <cell r="DP84" t="str">
            <v>na</v>
          </cell>
          <cell r="DQ84" t="str">
            <v>na</v>
          </cell>
          <cell r="DR84" t="str">
            <v>na</v>
          </cell>
          <cell r="DS84" t="str">
            <v>na</v>
          </cell>
          <cell r="DT84" t="str">
            <v>na</v>
          </cell>
          <cell r="DU84" t="str">
            <v>na</v>
          </cell>
          <cell r="DV84" t="str">
            <v>na</v>
          </cell>
          <cell r="DW84" t="str">
            <v>na</v>
          </cell>
          <cell r="DX84" t="str">
            <v>na</v>
          </cell>
          <cell r="DY84" t="str">
            <v>na</v>
          </cell>
          <cell r="DZ84" t="str">
            <v>na</v>
          </cell>
          <cell r="EA84" t="str">
            <v>na</v>
          </cell>
          <cell r="EB84" t="str">
            <v>na</v>
          </cell>
          <cell r="EC84" t="str">
            <v>na</v>
          </cell>
          <cell r="ED84" t="str">
            <v>na</v>
          </cell>
          <cell r="EE84" t="str">
            <v>na</v>
          </cell>
          <cell r="EF84" t="str">
            <v>na</v>
          </cell>
          <cell r="EG84" t="str">
            <v>na</v>
          </cell>
          <cell r="EH84" t="str">
            <v>na</v>
          </cell>
          <cell r="EI84" t="str">
            <v>na</v>
          </cell>
          <cell r="EJ84" t="str">
            <v>na</v>
          </cell>
          <cell r="EK84" t="str">
            <v>na</v>
          </cell>
          <cell r="EL84" t="str">
            <v>na</v>
          </cell>
          <cell r="EM84" t="str">
            <v>na</v>
          </cell>
          <cell r="EN84" t="str">
            <v>na</v>
          </cell>
          <cell r="EO84" t="str">
            <v>na</v>
          </cell>
          <cell r="EP84" t="str">
            <v>na</v>
          </cell>
          <cell r="EQ84" t="str">
            <v>na</v>
          </cell>
          <cell r="ER84" t="str">
            <v>na</v>
          </cell>
          <cell r="ES84" t="str">
            <v>na</v>
          </cell>
          <cell r="ET84" t="str">
            <v>na</v>
          </cell>
          <cell r="EU84" t="str">
            <v>na</v>
          </cell>
          <cell r="EV84" t="str">
            <v>na</v>
          </cell>
          <cell r="EW84" t="str">
            <v>na</v>
          </cell>
          <cell r="EX84" t="str">
            <v>na</v>
          </cell>
          <cell r="EY84" t="str">
            <v>na</v>
          </cell>
          <cell r="EZ84" t="str">
            <v>na</v>
          </cell>
          <cell r="FA84" t="str">
            <v>na</v>
          </cell>
          <cell r="FB84" t="str">
            <v>na</v>
          </cell>
          <cell r="FC84" t="str">
            <v>na</v>
          </cell>
          <cell r="FD84" t="str">
            <v>na</v>
          </cell>
          <cell r="FE84" t="str">
            <v>na</v>
          </cell>
          <cell r="FF84" t="str">
            <v>na</v>
          </cell>
          <cell r="FG84" t="str">
            <v>na</v>
          </cell>
          <cell r="FH84" t="str">
            <v>na</v>
          </cell>
          <cell r="FI84" t="str">
            <v>na</v>
          </cell>
          <cell r="FJ84" t="str">
            <v>na</v>
          </cell>
          <cell r="FK84" t="str">
            <v>na</v>
          </cell>
          <cell r="FL84" t="str">
            <v>na</v>
          </cell>
          <cell r="FM84" t="str">
            <v>na</v>
          </cell>
          <cell r="FN84" t="str">
            <v>na</v>
          </cell>
          <cell r="FO84" t="str">
            <v>na</v>
          </cell>
          <cell r="FP84" t="str">
            <v>na</v>
          </cell>
          <cell r="FQ84" t="str">
            <v>na</v>
          </cell>
          <cell r="FR84" t="str">
            <v>na</v>
          </cell>
          <cell r="FS84" t="str">
            <v>na</v>
          </cell>
          <cell r="FT84" t="str">
            <v>na</v>
          </cell>
          <cell r="FU84" t="str">
            <v>na</v>
          </cell>
          <cell r="FV84" t="str">
            <v>na</v>
          </cell>
          <cell r="FW84" t="str">
            <v>na</v>
          </cell>
          <cell r="FX84" t="str">
            <v>na</v>
          </cell>
          <cell r="FY84" t="str">
            <v>na</v>
          </cell>
          <cell r="FZ84" t="str">
            <v>na</v>
          </cell>
          <cell r="GA84" t="str">
            <v>na</v>
          </cell>
          <cell r="GB84" t="str">
            <v>na</v>
          </cell>
          <cell r="GC84" t="str">
            <v>na</v>
          </cell>
          <cell r="GD84" t="str">
            <v>na</v>
          </cell>
          <cell r="GE84" t="str">
            <v>na</v>
          </cell>
          <cell r="GF84" t="str">
            <v>na</v>
          </cell>
          <cell r="GG84" t="str">
            <v>na</v>
          </cell>
          <cell r="GH84" t="str">
            <v>na</v>
          </cell>
          <cell r="GI84" t="str">
            <v>na</v>
          </cell>
          <cell r="GJ84" t="str">
            <v>na</v>
          </cell>
          <cell r="GK84" t="str">
            <v>na</v>
          </cell>
          <cell r="GL84" t="str">
            <v>na</v>
          </cell>
          <cell r="GM84" t="str">
            <v>na</v>
          </cell>
          <cell r="GN84" t="str">
            <v>na</v>
          </cell>
          <cell r="GO84" t="str">
            <v>na</v>
          </cell>
          <cell r="GP84" t="str">
            <v>na</v>
          </cell>
          <cell r="GQ84" t="str">
            <v>na</v>
          </cell>
          <cell r="GR84" t="str">
            <v>na</v>
          </cell>
          <cell r="GS84" t="str">
            <v>na</v>
          </cell>
          <cell r="GT84" t="str">
            <v>na</v>
          </cell>
          <cell r="GU84" t="str">
            <v>na</v>
          </cell>
          <cell r="GV84" t="str">
            <v>na</v>
          </cell>
          <cell r="GW84" t="str">
            <v>na</v>
          </cell>
          <cell r="GX84" t="str">
            <v>na</v>
          </cell>
          <cell r="GY84" t="str">
            <v>na</v>
          </cell>
          <cell r="GZ84" t="str">
            <v>na</v>
          </cell>
          <cell r="HA84" t="str">
            <v>na</v>
          </cell>
          <cell r="HB84" t="str">
            <v>na</v>
          </cell>
          <cell r="HC84" t="str">
            <v>na</v>
          </cell>
          <cell r="HD84" t="str">
            <v>na</v>
          </cell>
        </row>
        <row r="85">
          <cell r="A85">
            <v>85</v>
          </cell>
          <cell r="B85" t="str">
            <v>Reported Total Operating Expenses</v>
          </cell>
          <cell r="C85" t="str">
            <v>na</v>
          </cell>
          <cell r="D85" t="str">
            <v>na</v>
          </cell>
          <cell r="E85" t="str">
            <v>na</v>
          </cell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  <cell r="J85" t="str">
            <v>na</v>
          </cell>
          <cell r="K85" t="str">
            <v>na</v>
          </cell>
          <cell r="L85" t="str">
            <v>na</v>
          </cell>
          <cell r="M85" t="str">
            <v>na</v>
          </cell>
          <cell r="N85" t="str">
            <v>na</v>
          </cell>
          <cell r="O85" t="str">
            <v>na</v>
          </cell>
          <cell r="P85" t="str">
            <v>na</v>
          </cell>
          <cell r="Q85" t="str">
            <v>na</v>
          </cell>
          <cell r="R85" t="str">
            <v>na</v>
          </cell>
          <cell r="S85" t="str">
            <v>na</v>
          </cell>
          <cell r="T85" t="str">
            <v>na</v>
          </cell>
          <cell r="U85" t="str">
            <v>na</v>
          </cell>
          <cell r="V85" t="str">
            <v>na</v>
          </cell>
          <cell r="W85" t="str">
            <v>na</v>
          </cell>
          <cell r="X85" t="str">
            <v>na</v>
          </cell>
          <cell r="Y85" t="str">
            <v>na</v>
          </cell>
          <cell r="Z85" t="str">
            <v>na</v>
          </cell>
          <cell r="AA85" t="str">
            <v>na</v>
          </cell>
          <cell r="AB85" t="str">
            <v>na</v>
          </cell>
          <cell r="AC85" t="str">
            <v>na</v>
          </cell>
          <cell r="AD85" t="str">
            <v>na</v>
          </cell>
          <cell r="AE85" t="str">
            <v>na</v>
          </cell>
          <cell r="AF85" t="str">
            <v>na</v>
          </cell>
          <cell r="AG85" t="str">
            <v>na</v>
          </cell>
          <cell r="AH85" t="str">
            <v>na</v>
          </cell>
          <cell r="AI85" t="str">
            <v>na</v>
          </cell>
          <cell r="AJ85" t="str">
            <v>na</v>
          </cell>
          <cell r="AK85" t="str">
            <v>na</v>
          </cell>
          <cell r="AL85" t="str">
            <v>na</v>
          </cell>
          <cell r="AM85" t="str">
            <v>na</v>
          </cell>
          <cell r="AN85" t="str">
            <v>na</v>
          </cell>
          <cell r="AO85" t="str">
            <v>na</v>
          </cell>
          <cell r="AP85" t="str">
            <v>na</v>
          </cell>
          <cell r="AQ85" t="str">
            <v>na</v>
          </cell>
          <cell r="AR85" t="str">
            <v>na</v>
          </cell>
          <cell r="AS85" t="str">
            <v>na</v>
          </cell>
          <cell r="AT85" t="str">
            <v>na</v>
          </cell>
          <cell r="AU85" t="str">
            <v>na</v>
          </cell>
          <cell r="AV85" t="str">
            <v>na</v>
          </cell>
          <cell r="AW85" t="str">
            <v>na</v>
          </cell>
          <cell r="AX85" t="str">
            <v>na</v>
          </cell>
          <cell r="AY85" t="str">
            <v>na</v>
          </cell>
          <cell r="AZ85" t="str">
            <v>na</v>
          </cell>
          <cell r="BA85" t="str">
            <v>na</v>
          </cell>
          <cell r="BB85" t="str">
            <v>na</v>
          </cell>
          <cell r="BC85" t="str">
            <v>na</v>
          </cell>
          <cell r="BD85" t="str">
            <v>na</v>
          </cell>
          <cell r="BE85" t="str">
            <v>na</v>
          </cell>
          <cell r="BF85" t="str">
            <v>na</v>
          </cell>
          <cell r="BG85" t="str">
            <v>na</v>
          </cell>
          <cell r="BH85" t="str">
            <v>na</v>
          </cell>
          <cell r="BI85" t="str">
            <v>na</v>
          </cell>
          <cell r="BJ85" t="str">
            <v>na</v>
          </cell>
          <cell r="BK85" t="str">
            <v>na</v>
          </cell>
          <cell r="BL85" t="str">
            <v>na</v>
          </cell>
          <cell r="BM85" t="str">
            <v>na</v>
          </cell>
          <cell r="BN85" t="str">
            <v>na</v>
          </cell>
          <cell r="BO85" t="str">
            <v>na</v>
          </cell>
          <cell r="BP85" t="str">
            <v>na</v>
          </cell>
          <cell r="BQ85" t="str">
            <v>na</v>
          </cell>
          <cell r="BR85" t="str">
            <v>na</v>
          </cell>
          <cell r="BS85" t="str">
            <v>na</v>
          </cell>
          <cell r="BT85" t="str">
            <v>na</v>
          </cell>
          <cell r="BU85" t="str">
            <v>na</v>
          </cell>
          <cell r="BV85" t="str">
            <v>na</v>
          </cell>
          <cell r="BW85" t="str">
            <v>na</v>
          </cell>
          <cell r="BX85" t="str">
            <v>na</v>
          </cell>
          <cell r="BY85" t="str">
            <v>na</v>
          </cell>
          <cell r="BZ85" t="str">
            <v>na</v>
          </cell>
          <cell r="CA85" t="str">
            <v>na</v>
          </cell>
          <cell r="CB85" t="str">
            <v>na</v>
          </cell>
          <cell r="CC85" t="str">
            <v>na</v>
          </cell>
          <cell r="CD85" t="str">
            <v>na</v>
          </cell>
          <cell r="CE85" t="str">
            <v>na</v>
          </cell>
          <cell r="CF85" t="str">
            <v>na</v>
          </cell>
          <cell r="CG85" t="str">
            <v>na</v>
          </cell>
          <cell r="CH85" t="str">
            <v>na</v>
          </cell>
          <cell r="CI85" t="str">
            <v>na</v>
          </cell>
          <cell r="CJ85" t="str">
            <v>na</v>
          </cell>
          <cell r="CK85" t="str">
            <v>na</v>
          </cell>
          <cell r="CL85" t="str">
            <v>na</v>
          </cell>
          <cell r="CM85" t="str">
            <v>na</v>
          </cell>
          <cell r="CN85" t="str">
            <v>na</v>
          </cell>
          <cell r="CO85" t="str">
            <v>na</v>
          </cell>
          <cell r="CP85" t="str">
            <v>na</v>
          </cell>
          <cell r="CQ85" t="str">
            <v>na</v>
          </cell>
          <cell r="CR85" t="str">
            <v>na</v>
          </cell>
          <cell r="CS85" t="str">
            <v>na</v>
          </cell>
          <cell r="CT85" t="str">
            <v>na</v>
          </cell>
          <cell r="CU85" t="str">
            <v>na</v>
          </cell>
          <cell r="CV85" t="str">
            <v>na</v>
          </cell>
          <cell r="CW85" t="str">
            <v>na</v>
          </cell>
          <cell r="CX85" t="str">
            <v>na</v>
          </cell>
          <cell r="CY85">
            <v>-0.49983279873515596</v>
          </cell>
          <cell r="CZ85">
            <v>-0.49983279873515596</v>
          </cell>
          <cell r="DA85">
            <v>8.1413859518100679E-2</v>
          </cell>
          <cell r="DB85">
            <v>8.1413859518100679E-2</v>
          </cell>
          <cell r="DC85">
            <v>-0.28629827296094801</v>
          </cell>
          <cell r="DD85">
            <v>-0.28629827296094801</v>
          </cell>
          <cell r="DE85">
            <v>0.11783461890136682</v>
          </cell>
          <cell r="DF85">
            <v>0.11783461890136682</v>
          </cell>
          <cell r="DG85">
            <v>-0.2037982965166365</v>
          </cell>
          <cell r="DH85">
            <v>-0.2037982965166365</v>
          </cell>
          <cell r="DI85">
            <v>0.27887870862149189</v>
          </cell>
          <cell r="DJ85">
            <v>0.30167737616533757</v>
          </cell>
          <cell r="DK85">
            <v>0.11550931766758478</v>
          </cell>
          <cell r="DL85">
            <v>0.12006241692337086</v>
          </cell>
          <cell r="DM85">
            <v>0.83168223382559303</v>
          </cell>
          <cell r="DN85">
            <v>0.79797029087174753</v>
          </cell>
          <cell r="DO85">
            <v>5.2536849975880179E-2</v>
          </cell>
          <cell r="DP85">
            <v>6.6988156840537522E-2</v>
          </cell>
          <cell r="DQ85">
            <v>0.26168185644290776</v>
          </cell>
          <cell r="DR85">
            <v>0.26684724429331541</v>
          </cell>
          <cell r="DS85" t="str">
            <v>na</v>
          </cell>
          <cell r="DT85" t="str">
            <v>na</v>
          </cell>
          <cell r="DU85" t="str">
            <v>na</v>
          </cell>
          <cell r="DV85" t="str">
            <v>na</v>
          </cell>
          <cell r="DW85" t="str">
            <v>na</v>
          </cell>
          <cell r="DX85" t="str">
            <v>na</v>
          </cell>
          <cell r="DY85" t="str">
            <v>na</v>
          </cell>
          <cell r="DZ85" t="str">
            <v>na</v>
          </cell>
          <cell r="EA85">
            <v>0.10606840033603733</v>
          </cell>
          <cell r="EB85">
            <v>9.0875524048639286E-2</v>
          </cell>
          <cell r="EC85" t="str">
            <v>na</v>
          </cell>
          <cell r="ED85" t="str">
            <v>na</v>
          </cell>
          <cell r="EE85" t="str">
            <v>na</v>
          </cell>
          <cell r="EF85" t="str">
            <v>na</v>
          </cell>
          <cell r="EG85" t="str">
            <v>na</v>
          </cell>
          <cell r="EH85" t="str">
            <v>na</v>
          </cell>
          <cell r="EI85" t="str">
            <v>na</v>
          </cell>
          <cell r="EJ85" t="str">
            <v>na</v>
          </cell>
          <cell r="EK85" t="str">
            <v>na</v>
          </cell>
          <cell r="EL85" t="str">
            <v>na</v>
          </cell>
          <cell r="EM85" t="str">
            <v>na</v>
          </cell>
          <cell r="EN85" t="str">
            <v>na</v>
          </cell>
          <cell r="EO85" t="str">
            <v>na</v>
          </cell>
          <cell r="EP85" t="str">
            <v>na</v>
          </cell>
          <cell r="EQ85" t="str">
            <v>na</v>
          </cell>
          <cell r="ER85" t="str">
            <v>na</v>
          </cell>
          <cell r="ES85" t="str">
            <v>na</v>
          </cell>
          <cell r="ET85" t="str">
            <v>na</v>
          </cell>
          <cell r="EU85" t="str">
            <v>na</v>
          </cell>
          <cell r="EV85" t="str">
            <v>na</v>
          </cell>
          <cell r="EW85" t="str">
            <v>na</v>
          </cell>
          <cell r="EX85" t="str">
            <v>na</v>
          </cell>
          <cell r="EY85" t="str">
            <v>na</v>
          </cell>
          <cell r="EZ85" t="str">
            <v>na</v>
          </cell>
          <cell r="FA85" t="str">
            <v>na</v>
          </cell>
          <cell r="FB85" t="str">
            <v>na</v>
          </cell>
          <cell r="FC85" t="str">
            <v>na</v>
          </cell>
          <cell r="FD85" t="str">
            <v>na</v>
          </cell>
          <cell r="FE85" t="str">
            <v>na</v>
          </cell>
          <cell r="FF85" t="str">
            <v>na</v>
          </cell>
          <cell r="FG85" t="str">
            <v>na</v>
          </cell>
          <cell r="FH85" t="str">
            <v>na</v>
          </cell>
          <cell r="FI85" t="str">
            <v>na</v>
          </cell>
          <cell r="FJ85" t="str">
            <v>na</v>
          </cell>
          <cell r="FK85" t="str">
            <v>na</v>
          </cell>
          <cell r="FL85" t="str">
            <v>na</v>
          </cell>
          <cell r="FM85" t="str">
            <v>na</v>
          </cell>
          <cell r="FN85" t="str">
            <v>na</v>
          </cell>
          <cell r="FO85" t="str">
            <v>na</v>
          </cell>
          <cell r="FP85" t="str">
            <v>na</v>
          </cell>
          <cell r="FQ85" t="str">
            <v>na</v>
          </cell>
          <cell r="FR85" t="str">
            <v>na</v>
          </cell>
          <cell r="FS85" t="str">
            <v>na</v>
          </cell>
          <cell r="FT85" t="str">
            <v>na</v>
          </cell>
          <cell r="FU85" t="str">
            <v>na</v>
          </cell>
          <cell r="FV85" t="str">
            <v>na</v>
          </cell>
          <cell r="FW85" t="str">
            <v>na</v>
          </cell>
          <cell r="FX85" t="str">
            <v>na</v>
          </cell>
          <cell r="FY85" t="str">
            <v>na</v>
          </cell>
          <cell r="FZ85" t="str">
            <v>na</v>
          </cell>
          <cell r="GA85" t="str">
            <v>na</v>
          </cell>
          <cell r="GB85" t="str">
            <v>na</v>
          </cell>
          <cell r="GC85" t="str">
            <v>na</v>
          </cell>
          <cell r="GD85" t="str">
            <v>na</v>
          </cell>
          <cell r="GE85" t="str">
            <v>na</v>
          </cell>
          <cell r="GF85" t="str">
            <v>na</v>
          </cell>
          <cell r="GG85" t="str">
            <v>na</v>
          </cell>
          <cell r="GH85" t="str">
            <v>na</v>
          </cell>
          <cell r="GI85" t="str">
            <v>na</v>
          </cell>
          <cell r="GJ85" t="str">
            <v>na</v>
          </cell>
          <cell r="GK85" t="str">
            <v>na</v>
          </cell>
          <cell r="GL85" t="str">
            <v>na</v>
          </cell>
          <cell r="GM85" t="str">
            <v>na</v>
          </cell>
          <cell r="GN85" t="str">
            <v>na</v>
          </cell>
          <cell r="GO85" t="str">
            <v>na</v>
          </cell>
          <cell r="GP85" t="str">
            <v>na</v>
          </cell>
          <cell r="GQ85" t="str">
            <v>na</v>
          </cell>
          <cell r="GR85" t="str">
            <v>na</v>
          </cell>
          <cell r="GS85" t="str">
            <v>na</v>
          </cell>
          <cell r="GT85" t="str">
            <v>na</v>
          </cell>
          <cell r="GU85" t="str">
            <v>na</v>
          </cell>
          <cell r="GV85" t="str">
            <v>na</v>
          </cell>
          <cell r="GW85" t="str">
            <v>na</v>
          </cell>
          <cell r="GX85" t="str">
            <v>na</v>
          </cell>
          <cell r="GY85" t="str">
            <v>na</v>
          </cell>
          <cell r="GZ85" t="str">
            <v>na</v>
          </cell>
          <cell r="HA85" t="str">
            <v>na</v>
          </cell>
          <cell r="HB85" t="str">
            <v>na</v>
          </cell>
          <cell r="HC85" t="str">
            <v>na</v>
          </cell>
          <cell r="HD85" t="str">
            <v>na</v>
          </cell>
        </row>
        <row r="86">
          <cell r="A86">
            <v>86</v>
          </cell>
          <cell r="B86" t="str">
            <v>Total Operating Expenses (excl Special Items)</v>
          </cell>
          <cell r="C86" t="str">
            <v>na</v>
          </cell>
          <cell r="D86" t="str">
            <v>na</v>
          </cell>
          <cell r="E86" t="str">
            <v>na</v>
          </cell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  <cell r="J86" t="str">
            <v>na</v>
          </cell>
          <cell r="K86" t="str">
            <v>na</v>
          </cell>
          <cell r="L86" t="str">
            <v>na</v>
          </cell>
          <cell r="M86" t="str">
            <v>na</v>
          </cell>
          <cell r="N86" t="str">
            <v>na</v>
          </cell>
          <cell r="O86" t="str">
            <v>na</v>
          </cell>
          <cell r="P86" t="str">
            <v>na</v>
          </cell>
          <cell r="Q86" t="str">
            <v>na</v>
          </cell>
          <cell r="R86" t="str">
            <v>na</v>
          </cell>
          <cell r="S86" t="str">
            <v>na</v>
          </cell>
          <cell r="T86" t="str">
            <v>na</v>
          </cell>
          <cell r="U86" t="str">
            <v>na</v>
          </cell>
          <cell r="V86" t="str">
            <v>na</v>
          </cell>
          <cell r="W86" t="str">
            <v>na</v>
          </cell>
          <cell r="X86" t="str">
            <v>na</v>
          </cell>
          <cell r="Y86" t="str">
            <v>na</v>
          </cell>
          <cell r="Z86" t="str">
            <v>na</v>
          </cell>
          <cell r="AA86" t="str">
            <v>na</v>
          </cell>
          <cell r="AB86" t="str">
            <v>na</v>
          </cell>
          <cell r="AC86" t="str">
            <v>na</v>
          </cell>
          <cell r="AD86" t="str">
            <v>na</v>
          </cell>
          <cell r="AE86" t="str">
            <v>na</v>
          </cell>
          <cell r="AF86" t="str">
            <v>na</v>
          </cell>
          <cell r="AG86" t="str">
            <v>na</v>
          </cell>
          <cell r="AH86" t="str">
            <v>na</v>
          </cell>
          <cell r="AI86" t="str">
            <v>na</v>
          </cell>
          <cell r="AJ86" t="str">
            <v>na</v>
          </cell>
          <cell r="AK86" t="str">
            <v>na</v>
          </cell>
          <cell r="AL86" t="str">
            <v>na</v>
          </cell>
          <cell r="AM86" t="str">
            <v>na</v>
          </cell>
          <cell r="AN86" t="str">
            <v>na</v>
          </cell>
          <cell r="AO86" t="str">
            <v>na</v>
          </cell>
          <cell r="AP86" t="str">
            <v>na</v>
          </cell>
          <cell r="AQ86" t="str">
            <v>na</v>
          </cell>
          <cell r="AR86" t="str">
            <v>na</v>
          </cell>
          <cell r="AS86" t="str">
            <v>na</v>
          </cell>
          <cell r="AT86" t="str">
            <v>na</v>
          </cell>
          <cell r="AU86" t="str">
            <v>na</v>
          </cell>
          <cell r="AV86" t="str">
            <v>na</v>
          </cell>
          <cell r="AW86" t="str">
            <v>na</v>
          </cell>
          <cell r="AX86" t="str">
            <v>na</v>
          </cell>
          <cell r="AY86" t="str">
            <v>na</v>
          </cell>
          <cell r="AZ86" t="str">
            <v>na</v>
          </cell>
          <cell r="BA86" t="str">
            <v>na</v>
          </cell>
          <cell r="BB86" t="str">
            <v>na</v>
          </cell>
          <cell r="BC86" t="str">
            <v>na</v>
          </cell>
          <cell r="BD86" t="str">
            <v>na</v>
          </cell>
          <cell r="BE86" t="str">
            <v>na</v>
          </cell>
          <cell r="BF86" t="str">
            <v>na</v>
          </cell>
          <cell r="BG86" t="str">
            <v>na</v>
          </cell>
          <cell r="BH86" t="str">
            <v>na</v>
          </cell>
          <cell r="BI86" t="str">
            <v>na</v>
          </cell>
          <cell r="BJ86" t="str">
            <v>na</v>
          </cell>
          <cell r="BK86" t="str">
            <v>na</v>
          </cell>
          <cell r="BL86" t="str">
            <v>na</v>
          </cell>
          <cell r="BM86" t="str">
            <v>na</v>
          </cell>
          <cell r="BN86" t="str">
            <v>na</v>
          </cell>
          <cell r="BO86" t="str">
            <v>na</v>
          </cell>
          <cell r="BP86" t="str">
            <v>na</v>
          </cell>
          <cell r="BQ86" t="str">
            <v>na</v>
          </cell>
          <cell r="BR86" t="str">
            <v>na</v>
          </cell>
          <cell r="BS86" t="str">
            <v>na</v>
          </cell>
          <cell r="BT86" t="str">
            <v>na</v>
          </cell>
          <cell r="BU86" t="str">
            <v>na</v>
          </cell>
          <cell r="BV86" t="str">
            <v>na</v>
          </cell>
          <cell r="BW86" t="str">
            <v>na</v>
          </cell>
          <cell r="BX86" t="str">
            <v>na</v>
          </cell>
          <cell r="BY86" t="str">
            <v>na</v>
          </cell>
          <cell r="BZ86" t="str">
            <v>na</v>
          </cell>
          <cell r="CA86" t="str">
            <v>na</v>
          </cell>
          <cell r="CB86" t="str">
            <v>na</v>
          </cell>
          <cell r="CC86" t="str">
            <v>na</v>
          </cell>
          <cell r="CD86" t="str">
            <v>na</v>
          </cell>
          <cell r="CE86" t="str">
            <v>na</v>
          </cell>
          <cell r="CF86" t="str">
            <v>na</v>
          </cell>
          <cell r="CG86" t="str">
            <v>na</v>
          </cell>
          <cell r="CH86" t="str">
            <v>na</v>
          </cell>
          <cell r="CI86" t="str">
            <v>na</v>
          </cell>
          <cell r="CJ86" t="str">
            <v>na</v>
          </cell>
          <cell r="CK86" t="str">
            <v>na</v>
          </cell>
          <cell r="CL86" t="str">
            <v>na</v>
          </cell>
          <cell r="CM86" t="str">
            <v>na</v>
          </cell>
          <cell r="CN86" t="str">
            <v>na</v>
          </cell>
          <cell r="CO86" t="str">
            <v>na</v>
          </cell>
          <cell r="CP86" t="str">
            <v>na</v>
          </cell>
          <cell r="CQ86" t="str">
            <v>na</v>
          </cell>
          <cell r="CR86" t="str">
            <v>na</v>
          </cell>
          <cell r="CS86" t="str">
            <v>na</v>
          </cell>
          <cell r="CT86" t="str">
            <v>na</v>
          </cell>
          <cell r="CU86" t="str">
            <v>na</v>
          </cell>
          <cell r="CV86" t="str">
            <v>na</v>
          </cell>
          <cell r="CW86" t="str">
            <v>na</v>
          </cell>
          <cell r="CX86" t="str">
            <v>na</v>
          </cell>
          <cell r="CY86">
            <v>-5.0456648207340884E-3</v>
          </cell>
          <cell r="CZ86">
            <v>-5.0456648207340884E-3</v>
          </cell>
          <cell r="DA86">
            <v>9.8079715025518946E-2</v>
          </cell>
          <cell r="DB86">
            <v>9.8079715025518946E-2</v>
          </cell>
          <cell r="DC86">
            <v>0.15597331338072079</v>
          </cell>
          <cell r="DD86">
            <v>0.15597331338072079</v>
          </cell>
          <cell r="DE86">
            <v>0.20817997952508183</v>
          </cell>
          <cell r="DF86">
            <v>0.20817997952508183</v>
          </cell>
          <cell r="DG86">
            <v>0.11497410888387743</v>
          </cell>
          <cell r="DH86">
            <v>0.11497410888387743</v>
          </cell>
          <cell r="DI86">
            <v>0.2449196357445213</v>
          </cell>
          <cell r="DJ86">
            <v>0.26711291232564321</v>
          </cell>
          <cell r="DK86">
            <v>0.11550931766758478</v>
          </cell>
          <cell r="DL86">
            <v>0.12006241692337086</v>
          </cell>
          <cell r="DM86">
            <v>0.13844327516923358</v>
          </cell>
          <cell r="DN86">
            <v>0.11749033145446221</v>
          </cell>
          <cell r="DO86">
            <v>3.7148960658366599E-2</v>
          </cell>
          <cell r="DP86">
            <v>5.1388992154820096E-2</v>
          </cell>
          <cell r="DQ86">
            <v>0.12805743468554043</v>
          </cell>
          <cell r="DR86">
            <v>0.13267575755190431</v>
          </cell>
          <cell r="DS86" t="str">
            <v>na</v>
          </cell>
          <cell r="DT86" t="str">
            <v>na</v>
          </cell>
          <cell r="DU86" t="str">
            <v>na</v>
          </cell>
          <cell r="DV86" t="str">
            <v>na</v>
          </cell>
          <cell r="DW86" t="str">
            <v>na</v>
          </cell>
          <cell r="DX86" t="str">
            <v>na</v>
          </cell>
          <cell r="DY86" t="str">
            <v>na</v>
          </cell>
          <cell r="DZ86" t="str">
            <v>na</v>
          </cell>
          <cell r="EA86">
            <v>0.10606840033603733</v>
          </cell>
          <cell r="EB86">
            <v>9.0875524048639286E-2</v>
          </cell>
          <cell r="EC86" t="str">
            <v>na</v>
          </cell>
          <cell r="ED86" t="str">
            <v>na</v>
          </cell>
          <cell r="EE86" t="str">
            <v>na</v>
          </cell>
          <cell r="EF86" t="str">
            <v>na</v>
          </cell>
          <cell r="EG86" t="str">
            <v>na</v>
          </cell>
          <cell r="EH86" t="str">
            <v>na</v>
          </cell>
          <cell r="EI86" t="str">
            <v>na</v>
          </cell>
          <cell r="EJ86" t="str">
            <v>na</v>
          </cell>
          <cell r="EK86" t="str">
            <v>na</v>
          </cell>
          <cell r="EL86" t="str">
            <v>na</v>
          </cell>
          <cell r="EM86" t="str">
            <v>na</v>
          </cell>
          <cell r="EN86" t="str">
            <v>na</v>
          </cell>
          <cell r="EO86" t="str">
            <v>na</v>
          </cell>
          <cell r="EP86" t="str">
            <v>na</v>
          </cell>
          <cell r="EQ86" t="str">
            <v>na</v>
          </cell>
          <cell r="ER86" t="str">
            <v>na</v>
          </cell>
          <cell r="ES86" t="str">
            <v>na</v>
          </cell>
          <cell r="ET86" t="str">
            <v>na</v>
          </cell>
          <cell r="EU86" t="str">
            <v>na</v>
          </cell>
          <cell r="EV86" t="str">
            <v>na</v>
          </cell>
          <cell r="EW86" t="str">
            <v>na</v>
          </cell>
          <cell r="EX86" t="str">
            <v>na</v>
          </cell>
          <cell r="EY86" t="str">
            <v>na</v>
          </cell>
          <cell r="EZ86" t="str">
            <v>na</v>
          </cell>
          <cell r="FA86" t="str">
            <v>na</v>
          </cell>
          <cell r="FB86" t="str">
            <v>na</v>
          </cell>
          <cell r="FC86" t="str">
            <v>na</v>
          </cell>
          <cell r="FD86" t="str">
            <v>na</v>
          </cell>
          <cell r="FE86" t="str">
            <v>na</v>
          </cell>
          <cell r="FF86" t="str">
            <v>na</v>
          </cell>
          <cell r="FG86" t="str">
            <v>na</v>
          </cell>
          <cell r="FH86" t="str">
            <v>na</v>
          </cell>
          <cell r="FI86" t="str">
            <v>na</v>
          </cell>
          <cell r="FJ86" t="str">
            <v>na</v>
          </cell>
          <cell r="FK86" t="str">
            <v>na</v>
          </cell>
          <cell r="FL86" t="str">
            <v>na</v>
          </cell>
          <cell r="FM86" t="str">
            <v>na</v>
          </cell>
          <cell r="FN86" t="str">
            <v>na</v>
          </cell>
          <cell r="FO86" t="str">
            <v>na</v>
          </cell>
          <cell r="FP86" t="str">
            <v>na</v>
          </cell>
          <cell r="FQ86" t="str">
            <v>na</v>
          </cell>
          <cell r="FR86" t="str">
            <v>na</v>
          </cell>
          <cell r="FS86" t="str">
            <v>na</v>
          </cell>
          <cell r="FT86" t="str">
            <v>na</v>
          </cell>
          <cell r="FU86" t="str">
            <v>na</v>
          </cell>
          <cell r="FV86" t="str">
            <v>na</v>
          </cell>
          <cell r="FW86" t="str">
            <v>na</v>
          </cell>
          <cell r="FX86" t="str">
            <v>na</v>
          </cell>
          <cell r="FY86" t="str">
            <v>na</v>
          </cell>
          <cell r="FZ86" t="str">
            <v>na</v>
          </cell>
          <cell r="GA86" t="str">
            <v>na</v>
          </cell>
          <cell r="GB86" t="str">
            <v>na</v>
          </cell>
          <cell r="GC86" t="str">
            <v>na</v>
          </cell>
          <cell r="GD86" t="str">
            <v>na</v>
          </cell>
          <cell r="GE86" t="str">
            <v>na</v>
          </cell>
          <cell r="GF86" t="str">
            <v>na</v>
          </cell>
          <cell r="GG86" t="str">
            <v>na</v>
          </cell>
          <cell r="GH86" t="str">
            <v>na</v>
          </cell>
          <cell r="GI86" t="str">
            <v>na</v>
          </cell>
          <cell r="GJ86" t="str">
            <v>na</v>
          </cell>
          <cell r="GK86" t="str">
            <v>na</v>
          </cell>
          <cell r="GL86" t="str">
            <v>na</v>
          </cell>
          <cell r="GM86" t="str">
            <v>na</v>
          </cell>
          <cell r="GN86" t="str">
            <v>na</v>
          </cell>
          <cell r="GO86" t="str">
            <v>na</v>
          </cell>
          <cell r="GP86" t="str">
            <v>na</v>
          </cell>
          <cell r="GQ86" t="str">
            <v>na</v>
          </cell>
          <cell r="GR86" t="str">
            <v>na</v>
          </cell>
          <cell r="GS86" t="str">
            <v>na</v>
          </cell>
          <cell r="GT86" t="str">
            <v>na</v>
          </cell>
          <cell r="GU86" t="str">
            <v>na</v>
          </cell>
          <cell r="GV86" t="str">
            <v>na</v>
          </cell>
          <cell r="GW86" t="str">
            <v>na</v>
          </cell>
          <cell r="GX86" t="str">
            <v>na</v>
          </cell>
          <cell r="GY86" t="str">
            <v>na</v>
          </cell>
          <cell r="GZ86" t="str">
            <v>na</v>
          </cell>
          <cell r="HA86" t="str">
            <v>na</v>
          </cell>
          <cell r="HB86" t="str">
            <v>na</v>
          </cell>
          <cell r="HC86" t="str">
            <v>na</v>
          </cell>
          <cell r="HD86" t="str">
            <v>na</v>
          </cell>
        </row>
        <row r="87">
          <cell r="A87">
            <v>87</v>
          </cell>
          <cell r="B87" t="str">
            <v>Reported Operating Income</v>
          </cell>
          <cell r="C87" t="str">
            <v>na</v>
          </cell>
          <cell r="D87" t="str">
            <v>na</v>
          </cell>
          <cell r="E87" t="str">
            <v>na</v>
          </cell>
          <cell r="F87" t="str">
            <v>na</v>
          </cell>
          <cell r="G87" t="str">
            <v>na</v>
          </cell>
          <cell r="H87" t="str">
            <v>na</v>
          </cell>
          <cell r="I87" t="str">
            <v>na</v>
          </cell>
          <cell r="J87" t="str">
            <v>na</v>
          </cell>
          <cell r="K87" t="str">
            <v>na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 t="str">
            <v>na</v>
          </cell>
          <cell r="R87" t="str">
            <v>na</v>
          </cell>
          <cell r="S87" t="str">
            <v>na</v>
          </cell>
          <cell r="T87" t="str">
            <v>na</v>
          </cell>
          <cell r="U87" t="str">
            <v>na</v>
          </cell>
          <cell r="V87" t="str">
            <v>na</v>
          </cell>
          <cell r="W87" t="str">
            <v>na</v>
          </cell>
          <cell r="X87" t="str">
            <v>na</v>
          </cell>
          <cell r="Y87" t="str">
            <v>na</v>
          </cell>
          <cell r="Z87" t="str">
            <v>na</v>
          </cell>
          <cell r="AA87" t="str">
            <v>na</v>
          </cell>
          <cell r="AB87" t="str">
            <v>na</v>
          </cell>
          <cell r="AC87" t="str">
            <v>na</v>
          </cell>
          <cell r="AD87" t="str">
            <v>na</v>
          </cell>
          <cell r="AE87" t="str">
            <v>na</v>
          </cell>
          <cell r="AF87" t="str">
            <v>na</v>
          </cell>
          <cell r="AG87" t="str">
            <v>na</v>
          </cell>
          <cell r="AH87" t="str">
            <v>na</v>
          </cell>
          <cell r="AI87" t="str">
            <v>na</v>
          </cell>
          <cell r="AJ87" t="str">
            <v>na</v>
          </cell>
          <cell r="AK87" t="str">
            <v>na</v>
          </cell>
          <cell r="AL87" t="str">
            <v>na</v>
          </cell>
          <cell r="AM87" t="str">
            <v>na</v>
          </cell>
          <cell r="AN87" t="str">
            <v>na</v>
          </cell>
          <cell r="AO87" t="str">
            <v>na</v>
          </cell>
          <cell r="AP87" t="str">
            <v>na</v>
          </cell>
          <cell r="AQ87" t="str">
            <v>na</v>
          </cell>
          <cell r="AR87" t="str">
            <v>na</v>
          </cell>
          <cell r="AS87" t="str">
            <v>na</v>
          </cell>
          <cell r="AT87" t="str">
            <v>na</v>
          </cell>
          <cell r="AU87" t="str">
            <v>na</v>
          </cell>
          <cell r="AV87" t="str">
            <v>na</v>
          </cell>
          <cell r="AW87" t="str">
            <v>na</v>
          </cell>
          <cell r="AX87" t="str">
            <v>na</v>
          </cell>
          <cell r="AY87" t="str">
            <v>na</v>
          </cell>
          <cell r="AZ87" t="str">
            <v>na</v>
          </cell>
          <cell r="BA87" t="str">
            <v>na</v>
          </cell>
          <cell r="BB87" t="str">
            <v>na</v>
          </cell>
          <cell r="BC87" t="str">
            <v>na</v>
          </cell>
          <cell r="BD87" t="str">
            <v>na</v>
          </cell>
          <cell r="BE87" t="str">
            <v>na</v>
          </cell>
          <cell r="BF87" t="str">
            <v>na</v>
          </cell>
          <cell r="BG87" t="str">
            <v>na</v>
          </cell>
          <cell r="BH87" t="str">
            <v>na</v>
          </cell>
          <cell r="BI87" t="str">
            <v>na</v>
          </cell>
          <cell r="BJ87" t="str">
            <v>na</v>
          </cell>
          <cell r="BK87" t="str">
            <v>na</v>
          </cell>
          <cell r="BL87" t="str">
            <v>na</v>
          </cell>
          <cell r="BM87" t="str">
            <v>na</v>
          </cell>
          <cell r="BN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R87" t="str">
            <v>na</v>
          </cell>
          <cell r="BS87" t="str">
            <v>na</v>
          </cell>
          <cell r="BT87" t="str">
            <v>na</v>
          </cell>
          <cell r="BU87" t="str">
            <v>na</v>
          </cell>
          <cell r="BV87" t="str">
            <v>na</v>
          </cell>
          <cell r="BW87" t="str">
            <v>na</v>
          </cell>
          <cell r="BX87" t="str">
            <v>na</v>
          </cell>
          <cell r="BY87" t="str">
            <v>na</v>
          </cell>
          <cell r="BZ87" t="str">
            <v>na</v>
          </cell>
          <cell r="CA87" t="str">
            <v>na</v>
          </cell>
          <cell r="CB87" t="str">
            <v>na</v>
          </cell>
          <cell r="CC87" t="str">
            <v>na</v>
          </cell>
          <cell r="CD87" t="str">
            <v>na</v>
          </cell>
          <cell r="CE87" t="str">
            <v>na</v>
          </cell>
          <cell r="CF87" t="str">
            <v>na</v>
          </cell>
          <cell r="CG87" t="str">
            <v>na</v>
          </cell>
          <cell r="CH87" t="str">
            <v>na</v>
          </cell>
          <cell r="CI87" t="str">
            <v>na</v>
          </cell>
          <cell r="CJ87" t="str">
            <v>na</v>
          </cell>
          <cell r="CK87" t="str">
            <v>na</v>
          </cell>
          <cell r="CL87" t="str">
            <v>na</v>
          </cell>
          <cell r="CM87" t="str">
            <v>na</v>
          </cell>
          <cell r="CN87" t="str">
            <v>na</v>
          </cell>
          <cell r="CO87" t="str">
            <v>na</v>
          </cell>
          <cell r="CP87" t="str">
            <v>na</v>
          </cell>
          <cell r="CQ87" t="str">
            <v>na</v>
          </cell>
          <cell r="CR87" t="str">
            <v>na</v>
          </cell>
          <cell r="CS87" t="str">
            <v>na</v>
          </cell>
          <cell r="CT87" t="str">
            <v>na</v>
          </cell>
          <cell r="CU87" t="str">
            <v>na</v>
          </cell>
          <cell r="CV87" t="str">
            <v>na</v>
          </cell>
          <cell r="CW87" t="str">
            <v>na</v>
          </cell>
          <cell r="CX87" t="str">
            <v>na</v>
          </cell>
          <cell r="CY87" t="str">
            <v>na</v>
          </cell>
          <cell r="CZ87" t="str">
            <v>na</v>
          </cell>
          <cell r="DA87" t="str">
            <v>na</v>
          </cell>
          <cell r="DB87" t="str">
            <v>na</v>
          </cell>
          <cell r="DC87" t="str">
            <v>na</v>
          </cell>
          <cell r="DD87" t="str">
            <v>na</v>
          </cell>
          <cell r="DE87" t="str">
            <v>na</v>
          </cell>
          <cell r="DF87" t="str">
            <v>na</v>
          </cell>
          <cell r="DG87" t="str">
            <v>na</v>
          </cell>
          <cell r="DH87" t="str">
            <v>na</v>
          </cell>
          <cell r="DI87">
            <v>2.3822860913556574</v>
          </cell>
          <cell r="DJ87">
            <v>1.6499134775276696</v>
          </cell>
          <cell r="DK87">
            <v>2.1851876834478778</v>
          </cell>
          <cell r="DL87">
            <v>2.1231325691993175</v>
          </cell>
          <cell r="DM87">
            <v>-0.44877381831408619</v>
          </cell>
          <cell r="DN87">
            <v>-0.39740189142493393</v>
          </cell>
          <cell r="DO87">
            <v>1.0925741557479673</v>
          </cell>
          <cell r="DP87">
            <v>1.0282942731937867</v>
          </cell>
          <cell r="DQ87">
            <v>0.40915960476420632</v>
          </cell>
          <cell r="DR87">
            <v>0.36341758140126434</v>
          </cell>
          <cell r="DS87" t="str">
            <v>na</v>
          </cell>
          <cell r="DT87" t="str">
            <v>na</v>
          </cell>
          <cell r="DU87" t="str">
            <v>na</v>
          </cell>
          <cell r="DV87" t="str">
            <v>na</v>
          </cell>
          <cell r="DW87" t="str">
            <v>na</v>
          </cell>
          <cell r="DX87" t="str">
            <v>na</v>
          </cell>
          <cell r="DY87" t="str">
            <v>na</v>
          </cell>
          <cell r="DZ87" t="str">
            <v>na</v>
          </cell>
          <cell r="EA87">
            <v>0.49711938937464517</v>
          </cell>
          <cell r="EB87">
            <v>0.53643565627985479</v>
          </cell>
          <cell r="EC87" t="str">
            <v>na</v>
          </cell>
          <cell r="ED87" t="str">
            <v>na</v>
          </cell>
          <cell r="EE87" t="str">
            <v>na</v>
          </cell>
          <cell r="EF87" t="str">
            <v>na</v>
          </cell>
          <cell r="EG87" t="str">
            <v>na</v>
          </cell>
          <cell r="EH87" t="str">
            <v>na</v>
          </cell>
          <cell r="EI87" t="str">
            <v>na</v>
          </cell>
          <cell r="EJ87" t="str">
            <v>na</v>
          </cell>
          <cell r="EK87" t="str">
            <v>na</v>
          </cell>
          <cell r="EL87" t="str">
            <v>na</v>
          </cell>
          <cell r="EM87" t="str">
            <v>na</v>
          </cell>
          <cell r="EN87" t="str">
            <v>na</v>
          </cell>
          <cell r="EO87" t="str">
            <v>na</v>
          </cell>
          <cell r="EP87" t="str">
            <v>na</v>
          </cell>
          <cell r="EQ87" t="str">
            <v>na</v>
          </cell>
          <cell r="ER87" t="str">
            <v>na</v>
          </cell>
          <cell r="ES87" t="str">
            <v>na</v>
          </cell>
          <cell r="ET87" t="str">
            <v>na</v>
          </cell>
          <cell r="EU87" t="str">
            <v>na</v>
          </cell>
          <cell r="EV87" t="str">
            <v>na</v>
          </cell>
          <cell r="EW87" t="str">
            <v>na</v>
          </cell>
          <cell r="EX87" t="str">
            <v>na</v>
          </cell>
          <cell r="EY87" t="str">
            <v>na</v>
          </cell>
          <cell r="EZ87" t="str">
            <v>na</v>
          </cell>
          <cell r="FA87" t="str">
            <v>na</v>
          </cell>
          <cell r="FB87" t="str">
            <v>na</v>
          </cell>
          <cell r="FC87" t="str">
            <v>na</v>
          </cell>
          <cell r="FD87" t="str">
            <v>na</v>
          </cell>
          <cell r="FE87" t="str">
            <v>na</v>
          </cell>
          <cell r="FF87" t="str">
            <v>na</v>
          </cell>
          <cell r="FG87" t="str">
            <v>na</v>
          </cell>
          <cell r="FH87" t="str">
            <v>na</v>
          </cell>
          <cell r="FI87" t="str">
            <v>na</v>
          </cell>
          <cell r="FJ87" t="str">
            <v>na</v>
          </cell>
          <cell r="FK87" t="str">
            <v>na</v>
          </cell>
          <cell r="FL87" t="str">
            <v>na</v>
          </cell>
          <cell r="FM87" t="str">
            <v>na</v>
          </cell>
          <cell r="FN87" t="str">
            <v>na</v>
          </cell>
          <cell r="FO87" t="str">
            <v>na</v>
          </cell>
          <cell r="FP87" t="str">
            <v>na</v>
          </cell>
          <cell r="FQ87" t="str">
            <v>na</v>
          </cell>
          <cell r="FR87" t="str">
            <v>na</v>
          </cell>
          <cell r="FS87" t="str">
            <v>na</v>
          </cell>
          <cell r="FT87" t="str">
            <v>na</v>
          </cell>
          <cell r="FU87" t="str">
            <v>na</v>
          </cell>
          <cell r="FV87" t="str">
            <v>na</v>
          </cell>
          <cell r="FW87" t="str">
            <v>na</v>
          </cell>
          <cell r="FX87" t="str">
            <v>na</v>
          </cell>
          <cell r="FY87" t="str">
            <v>na</v>
          </cell>
          <cell r="FZ87" t="str">
            <v>na</v>
          </cell>
          <cell r="GA87" t="str">
            <v>na</v>
          </cell>
          <cell r="GB87" t="str">
            <v>na</v>
          </cell>
          <cell r="GC87" t="str">
            <v>na</v>
          </cell>
          <cell r="GD87" t="str">
            <v>na</v>
          </cell>
          <cell r="GE87" t="str">
            <v>na</v>
          </cell>
          <cell r="GF87" t="str">
            <v>na</v>
          </cell>
          <cell r="GG87" t="str">
            <v>na</v>
          </cell>
          <cell r="GH87" t="str">
            <v>na</v>
          </cell>
          <cell r="GI87" t="str">
            <v>na</v>
          </cell>
          <cell r="GJ87" t="str">
            <v>na</v>
          </cell>
          <cell r="GK87" t="str">
            <v>na</v>
          </cell>
          <cell r="GL87" t="str">
            <v>na</v>
          </cell>
          <cell r="GM87" t="str">
            <v>na</v>
          </cell>
          <cell r="GN87" t="str">
            <v>na</v>
          </cell>
          <cell r="GO87" t="str">
            <v>na</v>
          </cell>
          <cell r="GP87" t="str">
            <v>na</v>
          </cell>
          <cell r="GQ87" t="str">
            <v>na</v>
          </cell>
          <cell r="GR87" t="str">
            <v>na</v>
          </cell>
          <cell r="GS87" t="str">
            <v>na</v>
          </cell>
          <cell r="GT87" t="str">
            <v>na</v>
          </cell>
          <cell r="GU87" t="str">
            <v>na</v>
          </cell>
          <cell r="GV87" t="str">
            <v>na</v>
          </cell>
          <cell r="GW87" t="str">
            <v>na</v>
          </cell>
          <cell r="GX87" t="str">
            <v>na</v>
          </cell>
          <cell r="GY87" t="str">
            <v>na</v>
          </cell>
          <cell r="GZ87" t="str">
            <v>na</v>
          </cell>
          <cell r="HA87" t="str">
            <v>na</v>
          </cell>
          <cell r="HB87" t="str">
            <v>na</v>
          </cell>
          <cell r="HC87" t="str">
            <v>na</v>
          </cell>
          <cell r="HD87" t="str">
            <v>na</v>
          </cell>
        </row>
        <row r="88">
          <cell r="A88">
            <v>88</v>
          </cell>
          <cell r="B88" t="str">
            <v>Operating Income (excl Special Items)</v>
          </cell>
          <cell r="C88" t="str">
            <v>na</v>
          </cell>
          <cell r="D88" t="str">
            <v>na</v>
          </cell>
          <cell r="E88" t="str">
            <v>na</v>
          </cell>
          <cell r="F88" t="str">
            <v>na</v>
          </cell>
          <cell r="G88" t="str">
            <v>na</v>
          </cell>
          <cell r="H88" t="str">
            <v>na</v>
          </cell>
          <cell r="I88" t="str">
            <v>na</v>
          </cell>
          <cell r="J88" t="str">
            <v>na</v>
          </cell>
          <cell r="K88" t="str">
            <v>na</v>
          </cell>
          <cell r="L88" t="str">
            <v>na</v>
          </cell>
          <cell r="M88" t="str">
            <v>na</v>
          </cell>
          <cell r="N88" t="str">
            <v>na</v>
          </cell>
          <cell r="O88" t="str">
            <v>na</v>
          </cell>
          <cell r="P88" t="str">
            <v>na</v>
          </cell>
          <cell r="Q88" t="str">
            <v>na</v>
          </cell>
          <cell r="R88" t="str">
            <v>na</v>
          </cell>
          <cell r="S88" t="str">
            <v>na</v>
          </cell>
          <cell r="T88" t="str">
            <v>na</v>
          </cell>
          <cell r="U88" t="str">
            <v>na</v>
          </cell>
          <cell r="V88" t="str">
            <v>na</v>
          </cell>
          <cell r="W88" t="str">
            <v>na</v>
          </cell>
          <cell r="X88" t="str">
            <v>na</v>
          </cell>
          <cell r="Y88" t="str">
            <v>na</v>
          </cell>
          <cell r="Z88" t="str">
            <v>na</v>
          </cell>
          <cell r="AA88" t="str">
            <v>na</v>
          </cell>
          <cell r="AB88" t="str">
            <v>na</v>
          </cell>
          <cell r="AC88" t="str">
            <v>na</v>
          </cell>
          <cell r="AD88" t="str">
            <v>na</v>
          </cell>
          <cell r="AE88" t="str">
            <v>na</v>
          </cell>
          <cell r="AF88" t="str">
            <v>na</v>
          </cell>
          <cell r="AG88" t="str">
            <v>na</v>
          </cell>
          <cell r="AH88" t="str">
            <v>na</v>
          </cell>
          <cell r="AI88" t="str">
            <v>na</v>
          </cell>
          <cell r="AJ88" t="str">
            <v>na</v>
          </cell>
          <cell r="AK88" t="str">
            <v>na</v>
          </cell>
          <cell r="AL88" t="str">
            <v>na</v>
          </cell>
          <cell r="AM88" t="str">
            <v>na</v>
          </cell>
          <cell r="AN88" t="str">
            <v>na</v>
          </cell>
          <cell r="AO88" t="str">
            <v>na</v>
          </cell>
          <cell r="AP88" t="str">
            <v>na</v>
          </cell>
          <cell r="AQ88" t="str">
            <v>na</v>
          </cell>
          <cell r="AR88" t="str">
            <v>na</v>
          </cell>
          <cell r="AS88" t="str">
            <v>na</v>
          </cell>
          <cell r="AT88" t="str">
            <v>na</v>
          </cell>
          <cell r="AU88" t="str">
            <v>na</v>
          </cell>
          <cell r="AV88" t="str">
            <v>na</v>
          </cell>
          <cell r="AW88" t="str">
            <v>na</v>
          </cell>
          <cell r="AX88" t="str">
            <v>na</v>
          </cell>
          <cell r="AY88" t="str">
            <v>na</v>
          </cell>
          <cell r="AZ88" t="str">
            <v>na</v>
          </cell>
          <cell r="BA88" t="str">
            <v>na</v>
          </cell>
          <cell r="BB88" t="str">
            <v>na</v>
          </cell>
          <cell r="BC88" t="str">
            <v>na</v>
          </cell>
          <cell r="BD88" t="str">
            <v>na</v>
          </cell>
          <cell r="BE88" t="str">
            <v>na</v>
          </cell>
          <cell r="BF88" t="str">
            <v>na</v>
          </cell>
          <cell r="BG88" t="str">
            <v>na</v>
          </cell>
          <cell r="BH88" t="str">
            <v>na</v>
          </cell>
          <cell r="BI88" t="str">
            <v>na</v>
          </cell>
          <cell r="BJ88" t="str">
            <v>na</v>
          </cell>
          <cell r="BK88" t="str">
            <v>na</v>
          </cell>
          <cell r="BL88" t="str">
            <v>na</v>
          </cell>
          <cell r="BM88" t="str">
            <v>na</v>
          </cell>
          <cell r="BN88" t="str">
            <v>na</v>
          </cell>
          <cell r="BO88" t="str">
            <v>na</v>
          </cell>
          <cell r="BP88" t="str">
            <v>na</v>
          </cell>
          <cell r="BQ88" t="str">
            <v>na</v>
          </cell>
          <cell r="BR88" t="str">
            <v>na</v>
          </cell>
          <cell r="BS88" t="str">
            <v>na</v>
          </cell>
          <cell r="BT88" t="str">
            <v>na</v>
          </cell>
          <cell r="BU88" t="str">
            <v>na</v>
          </cell>
          <cell r="BV88" t="str">
            <v>na</v>
          </cell>
          <cell r="BW88" t="str">
            <v>na</v>
          </cell>
          <cell r="BX88" t="str">
            <v>na</v>
          </cell>
          <cell r="BY88" t="str">
            <v>na</v>
          </cell>
          <cell r="BZ88" t="str">
            <v>na</v>
          </cell>
          <cell r="CA88" t="str">
            <v>na</v>
          </cell>
          <cell r="CB88" t="str">
            <v>na</v>
          </cell>
          <cell r="CC88" t="str">
            <v>na</v>
          </cell>
          <cell r="CD88" t="str">
            <v>na</v>
          </cell>
          <cell r="CE88" t="str">
            <v>na</v>
          </cell>
          <cell r="CF88" t="str">
            <v>na</v>
          </cell>
          <cell r="CG88" t="str">
            <v>na</v>
          </cell>
          <cell r="CH88" t="str">
            <v>na</v>
          </cell>
          <cell r="CI88" t="str">
            <v>na</v>
          </cell>
          <cell r="CJ88" t="str">
            <v>na</v>
          </cell>
          <cell r="CK88" t="str">
            <v>na</v>
          </cell>
          <cell r="CL88" t="str">
            <v>na</v>
          </cell>
          <cell r="CM88" t="str">
            <v>na</v>
          </cell>
          <cell r="CN88" t="str">
            <v>na</v>
          </cell>
          <cell r="CO88" t="str">
            <v>na</v>
          </cell>
          <cell r="CP88" t="str">
            <v>na</v>
          </cell>
          <cell r="CQ88" t="str">
            <v>na</v>
          </cell>
          <cell r="CR88" t="str">
            <v>na</v>
          </cell>
          <cell r="CS88" t="str">
            <v>na</v>
          </cell>
          <cell r="CT88" t="str">
            <v>na</v>
          </cell>
          <cell r="CU88" t="str">
            <v>na</v>
          </cell>
          <cell r="CV88" t="str">
            <v>na</v>
          </cell>
          <cell r="CW88" t="str">
            <v>na</v>
          </cell>
          <cell r="CX88" t="str">
            <v>na</v>
          </cell>
          <cell r="CY88">
            <v>0.60991704374058087</v>
          </cell>
          <cell r="CZ88">
            <v>0.60991704374058087</v>
          </cell>
          <cell r="DA88" t="str">
            <v>na</v>
          </cell>
          <cell r="DB88" t="str">
            <v>na</v>
          </cell>
          <cell r="DC88" t="str">
            <v>na</v>
          </cell>
          <cell r="DD88" t="str">
            <v>na</v>
          </cell>
          <cell r="DE88">
            <v>5.5167299914205188</v>
          </cell>
          <cell r="DF88">
            <v>5.5167299914205188</v>
          </cell>
          <cell r="DG88">
            <v>8.5246323529409072</v>
          </cell>
          <cell r="DH88">
            <v>8.5246323529409072</v>
          </cell>
          <cell r="DI88">
            <v>4.4023890385290674</v>
          </cell>
          <cell r="DJ88">
            <v>3.2325998266775735</v>
          </cell>
          <cell r="DK88">
            <v>2.1851876834478778</v>
          </cell>
          <cell r="DL88">
            <v>2.1231325691993175</v>
          </cell>
          <cell r="DM88">
            <v>1.3522833993015102</v>
          </cell>
          <cell r="DN88">
            <v>1.5715061699650752</v>
          </cell>
          <cell r="DO88">
            <v>1.2317773678766224</v>
          </cell>
          <cell r="DP88">
            <v>1.1632214284370901</v>
          </cell>
          <cell r="DQ88">
            <v>1.6715804777666214</v>
          </cell>
          <cell r="DR88">
            <v>1.584859643436128</v>
          </cell>
          <cell r="DS88" t="str">
            <v>na</v>
          </cell>
          <cell r="DT88" t="str">
            <v>na</v>
          </cell>
          <cell r="DU88" t="str">
            <v>na</v>
          </cell>
          <cell r="DV88" t="str">
            <v>na</v>
          </cell>
          <cell r="DW88" t="str">
            <v>na</v>
          </cell>
          <cell r="DX88" t="str">
            <v>na</v>
          </cell>
          <cell r="DY88" t="str">
            <v>na</v>
          </cell>
          <cell r="DZ88" t="str">
            <v>na</v>
          </cell>
          <cell r="EA88">
            <v>0.49711938937464517</v>
          </cell>
          <cell r="EB88">
            <v>0.53643565627985479</v>
          </cell>
          <cell r="EC88" t="str">
            <v>na</v>
          </cell>
          <cell r="ED88" t="str">
            <v>na</v>
          </cell>
          <cell r="EE88" t="str">
            <v>na</v>
          </cell>
          <cell r="EF88" t="str">
            <v>na</v>
          </cell>
          <cell r="EG88" t="str">
            <v>na</v>
          </cell>
          <cell r="EH88" t="str">
            <v>na</v>
          </cell>
          <cell r="EI88" t="str">
            <v>na</v>
          </cell>
          <cell r="EJ88" t="str">
            <v>na</v>
          </cell>
          <cell r="EK88" t="str">
            <v>na</v>
          </cell>
          <cell r="EL88" t="str">
            <v>na</v>
          </cell>
          <cell r="EM88" t="str">
            <v>na</v>
          </cell>
          <cell r="EN88" t="str">
            <v>na</v>
          </cell>
          <cell r="EO88" t="str">
            <v>na</v>
          </cell>
          <cell r="EP88" t="str">
            <v>na</v>
          </cell>
          <cell r="EQ88" t="str">
            <v>na</v>
          </cell>
          <cell r="ER88" t="str">
            <v>na</v>
          </cell>
          <cell r="ES88" t="str">
            <v>na</v>
          </cell>
          <cell r="ET88" t="str">
            <v>na</v>
          </cell>
          <cell r="EU88" t="str">
            <v>na</v>
          </cell>
          <cell r="EV88" t="str">
            <v>na</v>
          </cell>
          <cell r="EW88" t="str">
            <v>na</v>
          </cell>
          <cell r="EX88" t="str">
            <v>na</v>
          </cell>
          <cell r="EY88" t="str">
            <v>na</v>
          </cell>
          <cell r="EZ88" t="str">
            <v>na</v>
          </cell>
          <cell r="FA88" t="str">
            <v>na</v>
          </cell>
          <cell r="FB88" t="str">
            <v>na</v>
          </cell>
          <cell r="FC88" t="str">
            <v>na</v>
          </cell>
          <cell r="FD88" t="str">
            <v>na</v>
          </cell>
          <cell r="FE88" t="str">
            <v>na</v>
          </cell>
          <cell r="FF88" t="str">
            <v>na</v>
          </cell>
          <cell r="FG88" t="str">
            <v>na</v>
          </cell>
          <cell r="FH88" t="str">
            <v>na</v>
          </cell>
          <cell r="FI88" t="str">
            <v>na</v>
          </cell>
          <cell r="FJ88" t="str">
            <v>na</v>
          </cell>
          <cell r="FK88" t="str">
            <v>na</v>
          </cell>
          <cell r="FL88" t="str">
            <v>na</v>
          </cell>
          <cell r="FM88" t="str">
            <v>na</v>
          </cell>
          <cell r="FN88" t="str">
            <v>na</v>
          </cell>
          <cell r="FO88" t="str">
            <v>na</v>
          </cell>
          <cell r="FP88" t="str">
            <v>na</v>
          </cell>
          <cell r="FQ88" t="str">
            <v>na</v>
          </cell>
          <cell r="FR88" t="str">
            <v>na</v>
          </cell>
          <cell r="FS88" t="str">
            <v>na</v>
          </cell>
          <cell r="FT88" t="str">
            <v>na</v>
          </cell>
          <cell r="FU88" t="str">
            <v>na</v>
          </cell>
          <cell r="FV88" t="str">
            <v>na</v>
          </cell>
          <cell r="FW88" t="str">
            <v>na</v>
          </cell>
          <cell r="FX88" t="str">
            <v>na</v>
          </cell>
          <cell r="FY88" t="str">
            <v>na</v>
          </cell>
          <cell r="FZ88" t="str">
            <v>na</v>
          </cell>
          <cell r="GA88" t="str">
            <v>na</v>
          </cell>
          <cell r="GB88" t="str">
            <v>na</v>
          </cell>
          <cell r="GC88" t="str">
            <v>na</v>
          </cell>
          <cell r="GD88" t="str">
            <v>na</v>
          </cell>
          <cell r="GE88" t="str">
            <v>na</v>
          </cell>
          <cell r="GF88" t="str">
            <v>na</v>
          </cell>
          <cell r="GG88" t="str">
            <v>na</v>
          </cell>
          <cell r="GH88" t="str">
            <v>na</v>
          </cell>
          <cell r="GI88" t="str">
            <v>na</v>
          </cell>
          <cell r="GJ88" t="str">
            <v>na</v>
          </cell>
          <cell r="GK88" t="str">
            <v>na</v>
          </cell>
          <cell r="GL88" t="str">
            <v>na</v>
          </cell>
          <cell r="GM88" t="str">
            <v>na</v>
          </cell>
          <cell r="GN88" t="str">
            <v>na</v>
          </cell>
          <cell r="GO88" t="str">
            <v>na</v>
          </cell>
          <cell r="GP88" t="str">
            <v>na</v>
          </cell>
          <cell r="GQ88" t="str">
            <v>na</v>
          </cell>
          <cell r="GR88" t="str">
            <v>na</v>
          </cell>
          <cell r="GS88" t="str">
            <v>na</v>
          </cell>
          <cell r="GT88" t="str">
            <v>na</v>
          </cell>
          <cell r="GU88" t="str">
            <v>na</v>
          </cell>
          <cell r="GV88" t="str">
            <v>na</v>
          </cell>
          <cell r="GW88" t="str">
            <v>na</v>
          </cell>
          <cell r="GX88" t="str">
            <v>na</v>
          </cell>
          <cell r="GY88" t="str">
            <v>na</v>
          </cell>
          <cell r="GZ88" t="str">
            <v>na</v>
          </cell>
          <cell r="HA88" t="str">
            <v>na</v>
          </cell>
          <cell r="HB88" t="str">
            <v>na</v>
          </cell>
          <cell r="HC88" t="str">
            <v>na</v>
          </cell>
          <cell r="HD88" t="str">
            <v>na</v>
          </cell>
        </row>
        <row r="89">
          <cell r="A89">
            <v>89</v>
          </cell>
          <cell r="B89" t="str">
            <v>Other Income</v>
          </cell>
          <cell r="C89" t="str">
            <v>na</v>
          </cell>
          <cell r="D89" t="str">
            <v>na</v>
          </cell>
          <cell r="E89" t="str">
            <v>na</v>
          </cell>
          <cell r="F89" t="str">
            <v>na</v>
          </cell>
          <cell r="G89" t="str">
            <v>na</v>
          </cell>
          <cell r="H89" t="str">
            <v>na</v>
          </cell>
          <cell r="I89" t="str">
            <v>na</v>
          </cell>
          <cell r="J89" t="str">
            <v>na</v>
          </cell>
          <cell r="K89" t="str">
            <v>na</v>
          </cell>
          <cell r="L89" t="str">
            <v>na</v>
          </cell>
          <cell r="M89" t="str">
            <v>na</v>
          </cell>
          <cell r="N89" t="str">
            <v>na</v>
          </cell>
          <cell r="O89" t="str">
            <v>na</v>
          </cell>
          <cell r="P89" t="str">
            <v>na</v>
          </cell>
          <cell r="Q89" t="str">
            <v>na</v>
          </cell>
          <cell r="R89" t="str">
            <v>na</v>
          </cell>
          <cell r="S89" t="str">
            <v>na</v>
          </cell>
          <cell r="T89" t="str">
            <v>na</v>
          </cell>
          <cell r="U89" t="str">
            <v>na</v>
          </cell>
          <cell r="V89" t="str">
            <v>na</v>
          </cell>
          <cell r="W89" t="str">
            <v>na</v>
          </cell>
          <cell r="X89" t="str">
            <v>na</v>
          </cell>
          <cell r="Y89" t="str">
            <v>na</v>
          </cell>
          <cell r="Z89" t="str">
            <v>na</v>
          </cell>
          <cell r="AA89" t="str">
            <v>na</v>
          </cell>
          <cell r="AB89" t="str">
            <v>na</v>
          </cell>
          <cell r="AC89" t="str">
            <v>na</v>
          </cell>
          <cell r="AD89" t="str">
            <v>na</v>
          </cell>
          <cell r="AE89" t="str">
            <v>na</v>
          </cell>
          <cell r="AF89" t="str">
            <v>na</v>
          </cell>
          <cell r="AG89" t="str">
            <v>na</v>
          </cell>
          <cell r="AH89" t="str">
            <v>na</v>
          </cell>
          <cell r="AI89" t="str">
            <v>na</v>
          </cell>
          <cell r="AJ89" t="str">
            <v>na</v>
          </cell>
          <cell r="AK89" t="str">
            <v>na</v>
          </cell>
          <cell r="AL89" t="str">
            <v>na</v>
          </cell>
          <cell r="AM89" t="str">
            <v>na</v>
          </cell>
          <cell r="AN89" t="str">
            <v>na</v>
          </cell>
          <cell r="AO89" t="str">
            <v>na</v>
          </cell>
          <cell r="AP89" t="str">
            <v>na</v>
          </cell>
          <cell r="AQ89" t="str">
            <v>na</v>
          </cell>
          <cell r="AR89" t="str">
            <v>na</v>
          </cell>
          <cell r="AS89" t="str">
            <v>na</v>
          </cell>
          <cell r="AT89" t="str">
            <v>na</v>
          </cell>
          <cell r="AU89" t="str">
            <v>na</v>
          </cell>
          <cell r="AV89" t="str">
            <v>na</v>
          </cell>
          <cell r="AW89" t="str">
            <v>na</v>
          </cell>
          <cell r="AX89" t="str">
            <v>na</v>
          </cell>
          <cell r="AY89" t="str">
            <v>na</v>
          </cell>
          <cell r="AZ89" t="str">
            <v>na</v>
          </cell>
          <cell r="BA89" t="str">
            <v>na</v>
          </cell>
          <cell r="BB89" t="str">
            <v>na</v>
          </cell>
          <cell r="BC89" t="str">
            <v>na</v>
          </cell>
          <cell r="BD89" t="str">
            <v>na</v>
          </cell>
          <cell r="BE89" t="str">
            <v>na</v>
          </cell>
          <cell r="BF89" t="str">
            <v>na</v>
          </cell>
          <cell r="BG89" t="str">
            <v>na</v>
          </cell>
          <cell r="BH89" t="str">
            <v>na</v>
          </cell>
          <cell r="BI89" t="str">
            <v>na</v>
          </cell>
          <cell r="BJ89" t="str">
            <v>na</v>
          </cell>
          <cell r="BK89" t="str">
            <v>na</v>
          </cell>
          <cell r="BL89" t="str">
            <v>na</v>
          </cell>
          <cell r="BM89" t="str">
            <v>na</v>
          </cell>
          <cell r="BN89" t="str">
            <v>na</v>
          </cell>
          <cell r="BO89" t="str">
            <v>na</v>
          </cell>
          <cell r="BP89" t="str">
            <v>na</v>
          </cell>
          <cell r="BQ89" t="str">
            <v>na</v>
          </cell>
          <cell r="BR89" t="str">
            <v>na</v>
          </cell>
          <cell r="BS89" t="str">
            <v>na</v>
          </cell>
          <cell r="BT89" t="str">
            <v>na</v>
          </cell>
          <cell r="BU89" t="str">
            <v>na</v>
          </cell>
          <cell r="BV89" t="str">
            <v>na</v>
          </cell>
          <cell r="BW89" t="str">
            <v>na</v>
          </cell>
          <cell r="BX89" t="str">
            <v>na</v>
          </cell>
          <cell r="BY89" t="str">
            <v>na</v>
          </cell>
          <cell r="BZ89" t="str">
            <v>na</v>
          </cell>
          <cell r="CA89" t="str">
            <v>na</v>
          </cell>
          <cell r="CB89" t="str">
            <v>na</v>
          </cell>
          <cell r="CC89" t="str">
            <v>na</v>
          </cell>
          <cell r="CD89" t="str">
            <v>na</v>
          </cell>
          <cell r="CE89" t="str">
            <v>na</v>
          </cell>
          <cell r="CF89" t="str">
            <v>na</v>
          </cell>
          <cell r="CG89" t="str">
            <v>na</v>
          </cell>
          <cell r="CH89" t="str">
            <v>na</v>
          </cell>
          <cell r="CI89" t="str">
            <v>na</v>
          </cell>
          <cell r="CJ89" t="str">
            <v>na</v>
          </cell>
          <cell r="CK89" t="str">
            <v>na</v>
          </cell>
          <cell r="CL89" t="str">
            <v>na</v>
          </cell>
          <cell r="CM89" t="str">
            <v>na</v>
          </cell>
          <cell r="CN89" t="str">
            <v>na</v>
          </cell>
          <cell r="CO89" t="str">
            <v>na</v>
          </cell>
          <cell r="CP89" t="str">
            <v>na</v>
          </cell>
          <cell r="CQ89" t="str">
            <v>na</v>
          </cell>
          <cell r="CR89" t="str">
            <v>na</v>
          </cell>
          <cell r="CS89" t="str">
            <v>na</v>
          </cell>
          <cell r="CT89" t="str">
            <v>na</v>
          </cell>
          <cell r="CU89" t="str">
            <v>na</v>
          </cell>
          <cell r="CV89" t="str">
            <v>na</v>
          </cell>
          <cell r="CW89" t="str">
            <v>na</v>
          </cell>
          <cell r="CX89" t="str">
            <v>na</v>
          </cell>
          <cell r="CY89">
            <v>0.68864124597207299</v>
          </cell>
          <cell r="CZ89">
            <v>0.68864124597207299</v>
          </cell>
          <cell r="DA89">
            <v>0.80928176795580087</v>
          </cell>
          <cell r="DB89">
            <v>0.80928176795580087</v>
          </cell>
          <cell r="DC89">
            <v>1.2687854710556183</v>
          </cell>
          <cell r="DD89">
            <v>1.2687854710556183</v>
          </cell>
          <cell r="DE89">
            <v>1.060687101419461</v>
          </cell>
          <cell r="DF89">
            <v>1.060687101419461</v>
          </cell>
          <cell r="DG89">
            <v>0.91981731719949134</v>
          </cell>
          <cell r="DH89">
            <v>0.91981731719949134</v>
          </cell>
          <cell r="DI89">
            <v>-0.29076886379899819</v>
          </cell>
          <cell r="DJ89">
            <v>-0.1253876123081816</v>
          </cell>
          <cell r="DK89">
            <v>0.22144863808476864</v>
          </cell>
          <cell r="DL89">
            <v>0.46573836570172233</v>
          </cell>
          <cell r="DM89">
            <v>6.0036021612970059E-4</v>
          </cell>
          <cell r="DN89">
            <v>0.3007804682809686</v>
          </cell>
          <cell r="DO89">
            <v>-1.6971149046620206E-3</v>
          </cell>
          <cell r="DP89">
            <v>0.39762403913347316</v>
          </cell>
          <cell r="DQ89">
            <v>-4.5493562231759585E-2</v>
          </cell>
          <cell r="DR89">
            <v>0.22624156958920913</v>
          </cell>
          <cell r="DS89" t="str">
            <v>na</v>
          </cell>
          <cell r="DT89" t="str">
            <v>na</v>
          </cell>
          <cell r="DU89" t="str">
            <v>na</v>
          </cell>
          <cell r="DV89" t="str">
            <v>na</v>
          </cell>
          <cell r="DW89" t="str">
            <v>na</v>
          </cell>
          <cell r="DX89" t="str">
            <v>na</v>
          </cell>
          <cell r="DY89" t="str">
            <v>na</v>
          </cell>
          <cell r="DZ89" t="str">
            <v>na</v>
          </cell>
          <cell r="EA89">
            <v>0.41315519013360735</v>
          </cell>
          <cell r="EB89">
            <v>0.1</v>
          </cell>
          <cell r="EC89" t="str">
            <v>na</v>
          </cell>
          <cell r="ED89" t="str">
            <v>na</v>
          </cell>
          <cell r="EE89" t="str">
            <v>na</v>
          </cell>
          <cell r="EF89" t="str">
            <v>na</v>
          </cell>
          <cell r="EG89" t="str">
            <v>na</v>
          </cell>
          <cell r="EH89" t="str">
            <v>na</v>
          </cell>
          <cell r="EI89" t="str">
            <v>na</v>
          </cell>
          <cell r="EJ89" t="str">
            <v>na</v>
          </cell>
          <cell r="EK89" t="str">
            <v>na</v>
          </cell>
          <cell r="EL89" t="str">
            <v>na</v>
          </cell>
          <cell r="EM89" t="str">
            <v>na</v>
          </cell>
          <cell r="EN89" t="str">
            <v>na</v>
          </cell>
          <cell r="EO89" t="str">
            <v>na</v>
          </cell>
          <cell r="EP89" t="str">
            <v>na</v>
          </cell>
          <cell r="EQ89" t="str">
            <v>na</v>
          </cell>
          <cell r="ER89" t="str">
            <v>na</v>
          </cell>
          <cell r="ES89" t="str">
            <v>na</v>
          </cell>
          <cell r="ET89" t="str">
            <v>na</v>
          </cell>
          <cell r="EU89" t="str">
            <v>na</v>
          </cell>
          <cell r="EV89" t="str">
            <v>na</v>
          </cell>
          <cell r="EW89" t="str">
            <v>na</v>
          </cell>
          <cell r="EX89" t="str">
            <v>na</v>
          </cell>
          <cell r="EY89" t="str">
            <v>na</v>
          </cell>
          <cell r="EZ89" t="str">
            <v>na</v>
          </cell>
          <cell r="FA89" t="str">
            <v>na</v>
          </cell>
          <cell r="FB89" t="str">
            <v>na</v>
          </cell>
          <cell r="FC89" t="str">
            <v>na</v>
          </cell>
          <cell r="FD89" t="str">
            <v>na</v>
          </cell>
          <cell r="FE89" t="str">
            <v>na</v>
          </cell>
          <cell r="FF89" t="str">
            <v>na</v>
          </cell>
          <cell r="FG89" t="str">
            <v>na</v>
          </cell>
          <cell r="FH89" t="str">
            <v>na</v>
          </cell>
          <cell r="FI89" t="str">
            <v>na</v>
          </cell>
          <cell r="FJ89" t="str">
            <v>na</v>
          </cell>
          <cell r="FK89" t="str">
            <v>na</v>
          </cell>
          <cell r="FL89" t="str">
            <v>na</v>
          </cell>
          <cell r="FM89" t="str">
            <v>na</v>
          </cell>
          <cell r="FN89" t="str">
            <v>na</v>
          </cell>
          <cell r="FO89" t="str">
            <v>na</v>
          </cell>
          <cell r="FP89" t="str">
            <v>na</v>
          </cell>
          <cell r="FQ89" t="str">
            <v>na</v>
          </cell>
          <cell r="FR89" t="str">
            <v>na</v>
          </cell>
          <cell r="FS89" t="str">
            <v>na</v>
          </cell>
          <cell r="FT89" t="str">
            <v>na</v>
          </cell>
          <cell r="FU89" t="str">
            <v>na</v>
          </cell>
          <cell r="FV89" t="str">
            <v>na</v>
          </cell>
          <cell r="FW89" t="str">
            <v>na</v>
          </cell>
          <cell r="FX89" t="str">
            <v>na</v>
          </cell>
          <cell r="FY89" t="str">
            <v>na</v>
          </cell>
          <cell r="FZ89" t="str">
            <v>na</v>
          </cell>
          <cell r="GA89" t="str">
            <v>na</v>
          </cell>
          <cell r="GB89" t="str">
            <v>na</v>
          </cell>
          <cell r="GC89" t="str">
            <v>na</v>
          </cell>
          <cell r="GD89" t="str">
            <v>na</v>
          </cell>
          <cell r="GE89" t="str">
            <v>na</v>
          </cell>
          <cell r="GF89" t="str">
            <v>na</v>
          </cell>
          <cell r="GG89" t="str">
            <v>na</v>
          </cell>
          <cell r="GH89" t="str">
            <v>na</v>
          </cell>
          <cell r="GI89" t="str">
            <v>na</v>
          </cell>
          <cell r="GJ89" t="str">
            <v>na</v>
          </cell>
          <cell r="GK89" t="str">
            <v>na</v>
          </cell>
          <cell r="GL89" t="str">
            <v>na</v>
          </cell>
          <cell r="GM89" t="str">
            <v>na</v>
          </cell>
          <cell r="GN89" t="str">
            <v>na</v>
          </cell>
          <cell r="GO89" t="str">
            <v>na</v>
          </cell>
          <cell r="GP89" t="str">
            <v>na</v>
          </cell>
          <cell r="GQ89" t="str">
            <v>na</v>
          </cell>
          <cell r="GR89" t="str">
            <v>na</v>
          </cell>
          <cell r="GS89" t="str">
            <v>na</v>
          </cell>
          <cell r="GT89" t="str">
            <v>na</v>
          </cell>
          <cell r="GU89" t="str">
            <v>na</v>
          </cell>
          <cell r="GV89" t="str">
            <v>na</v>
          </cell>
          <cell r="GW89" t="str">
            <v>na</v>
          </cell>
          <cell r="GX89" t="str">
            <v>na</v>
          </cell>
          <cell r="GY89" t="str">
            <v>na</v>
          </cell>
          <cell r="GZ89" t="str">
            <v>na</v>
          </cell>
          <cell r="HA89" t="str">
            <v>na</v>
          </cell>
          <cell r="HB89" t="str">
            <v>na</v>
          </cell>
          <cell r="HC89" t="str">
            <v>na</v>
          </cell>
          <cell r="HD89" t="str">
            <v>na</v>
          </cell>
        </row>
        <row r="90">
          <cell r="A90">
            <v>90</v>
          </cell>
          <cell r="B90" t="str">
            <v>Reported Pre-Tax Income</v>
          </cell>
          <cell r="C90" t="str">
            <v>na</v>
          </cell>
          <cell r="D90" t="str">
            <v>na</v>
          </cell>
          <cell r="E90" t="str">
            <v>na</v>
          </cell>
          <cell r="F90" t="str">
            <v>na</v>
          </cell>
          <cell r="G90" t="str">
            <v>na</v>
          </cell>
          <cell r="H90" t="str">
            <v>na</v>
          </cell>
          <cell r="I90" t="str">
            <v>na</v>
          </cell>
          <cell r="J90" t="str">
            <v>na</v>
          </cell>
          <cell r="K90" t="str">
            <v>na</v>
          </cell>
          <cell r="L90" t="str">
            <v>na</v>
          </cell>
          <cell r="M90" t="str">
            <v>na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  <cell r="R90" t="str">
            <v>na</v>
          </cell>
          <cell r="S90" t="str">
            <v>na</v>
          </cell>
          <cell r="T90" t="str">
            <v>na</v>
          </cell>
          <cell r="U90" t="str">
            <v>na</v>
          </cell>
          <cell r="V90" t="str">
            <v>na</v>
          </cell>
          <cell r="W90" t="str">
            <v>na</v>
          </cell>
          <cell r="X90" t="str">
            <v>na</v>
          </cell>
          <cell r="Y90" t="str">
            <v>na</v>
          </cell>
          <cell r="Z90" t="str">
            <v>na</v>
          </cell>
          <cell r="AA90" t="str">
            <v>na</v>
          </cell>
          <cell r="AB90" t="str">
            <v>na</v>
          </cell>
          <cell r="AC90" t="str">
            <v>na</v>
          </cell>
          <cell r="AD90" t="str">
            <v>na</v>
          </cell>
          <cell r="AE90" t="str">
            <v>na</v>
          </cell>
          <cell r="AF90" t="str">
            <v>na</v>
          </cell>
          <cell r="AG90" t="str">
            <v>na</v>
          </cell>
          <cell r="AH90" t="str">
            <v>na</v>
          </cell>
          <cell r="AI90" t="str">
            <v>na</v>
          </cell>
          <cell r="AJ90" t="str">
            <v>na</v>
          </cell>
          <cell r="AK90" t="str">
            <v>na</v>
          </cell>
          <cell r="AL90" t="str">
            <v>na</v>
          </cell>
          <cell r="AM90" t="str">
            <v>na</v>
          </cell>
          <cell r="AN90" t="str">
            <v>na</v>
          </cell>
          <cell r="AO90" t="str">
            <v>na</v>
          </cell>
          <cell r="AP90" t="str">
            <v>na</v>
          </cell>
          <cell r="AQ90" t="str">
            <v>na</v>
          </cell>
          <cell r="AR90" t="str">
            <v>na</v>
          </cell>
          <cell r="AS90" t="str">
            <v>na</v>
          </cell>
          <cell r="AT90" t="str">
            <v>na</v>
          </cell>
          <cell r="AU90" t="str">
            <v>na</v>
          </cell>
          <cell r="AV90" t="str">
            <v>na</v>
          </cell>
          <cell r="AW90" t="str">
            <v>na</v>
          </cell>
          <cell r="AX90" t="str">
            <v>na</v>
          </cell>
          <cell r="AY90" t="str">
            <v>na</v>
          </cell>
          <cell r="AZ90" t="str">
            <v>na</v>
          </cell>
          <cell r="BA90" t="str">
            <v>na</v>
          </cell>
          <cell r="BB90" t="str">
            <v>na</v>
          </cell>
          <cell r="BC90" t="str">
            <v>na</v>
          </cell>
          <cell r="BD90" t="str">
            <v>na</v>
          </cell>
          <cell r="BE90" t="str">
            <v>na</v>
          </cell>
          <cell r="BF90" t="str">
            <v>na</v>
          </cell>
          <cell r="BG90" t="str">
            <v>na</v>
          </cell>
          <cell r="BH90" t="str">
            <v>na</v>
          </cell>
          <cell r="BI90" t="str">
            <v>na</v>
          </cell>
          <cell r="BJ90" t="str">
            <v>na</v>
          </cell>
          <cell r="BK90" t="str">
            <v>na</v>
          </cell>
          <cell r="BL90" t="str">
            <v>na</v>
          </cell>
          <cell r="BM90" t="str">
            <v>na</v>
          </cell>
          <cell r="BN90" t="str">
            <v>na</v>
          </cell>
          <cell r="BO90" t="str">
            <v>na</v>
          </cell>
          <cell r="BP90" t="str">
            <v>na</v>
          </cell>
          <cell r="BQ90" t="str">
            <v>na</v>
          </cell>
          <cell r="BR90" t="str">
            <v>na</v>
          </cell>
          <cell r="BS90" t="str">
            <v>na</v>
          </cell>
          <cell r="BT90" t="str">
            <v>na</v>
          </cell>
          <cell r="BU90" t="str">
            <v>na</v>
          </cell>
          <cell r="BV90" t="str">
            <v>na</v>
          </cell>
          <cell r="BW90" t="str">
            <v>na</v>
          </cell>
          <cell r="BX90" t="str">
            <v>na</v>
          </cell>
          <cell r="BY90" t="str">
            <v>na</v>
          </cell>
          <cell r="BZ90" t="str">
            <v>na</v>
          </cell>
          <cell r="CA90" t="str">
            <v>na</v>
          </cell>
          <cell r="CB90" t="str">
            <v>na</v>
          </cell>
          <cell r="CC90" t="str">
            <v>na</v>
          </cell>
          <cell r="CD90" t="str">
            <v>na</v>
          </cell>
          <cell r="CE90" t="str">
            <v>na</v>
          </cell>
          <cell r="CF90" t="str">
            <v>na</v>
          </cell>
          <cell r="CG90" t="str">
            <v>na</v>
          </cell>
          <cell r="CH90" t="str">
            <v>na</v>
          </cell>
          <cell r="CI90" t="str">
            <v>na</v>
          </cell>
          <cell r="CJ90" t="str">
            <v>na</v>
          </cell>
          <cell r="CK90" t="str">
            <v>na</v>
          </cell>
          <cell r="CL90" t="str">
            <v>na</v>
          </cell>
          <cell r="CM90" t="str">
            <v>na</v>
          </cell>
          <cell r="CN90" t="str">
            <v>na</v>
          </cell>
          <cell r="CO90" t="str">
            <v>na</v>
          </cell>
          <cell r="CP90" t="str">
            <v>na</v>
          </cell>
          <cell r="CQ90" t="str">
            <v>na</v>
          </cell>
          <cell r="CR90" t="str">
            <v>na</v>
          </cell>
          <cell r="CS90" t="str">
            <v>na</v>
          </cell>
          <cell r="CT90" t="str">
            <v>na</v>
          </cell>
          <cell r="CU90" t="str">
            <v>na</v>
          </cell>
          <cell r="CV90" t="str">
            <v>na</v>
          </cell>
          <cell r="CW90" t="str">
            <v>na</v>
          </cell>
          <cell r="CX90" t="str">
            <v>na</v>
          </cell>
          <cell r="CY90" t="str">
            <v>na</v>
          </cell>
          <cell r="CZ90" t="str">
            <v>na</v>
          </cell>
          <cell r="DA90" t="str">
            <v>na</v>
          </cell>
          <cell r="DB90" t="str">
            <v>na</v>
          </cell>
          <cell r="DC90">
            <v>47.392093586123188</v>
          </cell>
          <cell r="DD90">
            <v>47.392093586123188</v>
          </cell>
          <cell r="DE90" t="str">
            <v>na</v>
          </cell>
          <cell r="DF90" t="str">
            <v>na</v>
          </cell>
          <cell r="DG90" t="str">
            <v>na</v>
          </cell>
          <cell r="DH90" t="str">
            <v>na</v>
          </cell>
          <cell r="DI90">
            <v>1.099900823924316</v>
          </cell>
          <cell r="DJ90">
            <v>0.79822131217576753</v>
          </cell>
          <cell r="DK90">
            <v>1.5245560445430566</v>
          </cell>
          <cell r="DL90">
            <v>1.5655599876725763</v>
          </cell>
          <cell r="DM90">
            <v>-0.41133720782901584</v>
          </cell>
          <cell r="DN90">
            <v>-0.33923748791304048</v>
          </cell>
          <cell r="DO90">
            <v>0.92829570544331863</v>
          </cell>
          <cell r="DP90">
            <v>0.93361434191595338</v>
          </cell>
          <cell r="DQ90">
            <v>0.331017289453717</v>
          </cell>
          <cell r="DR90">
            <v>0.33984081575619374</v>
          </cell>
          <cell r="DS90" t="str">
            <v>na</v>
          </cell>
          <cell r="DT90" t="str">
            <v>na</v>
          </cell>
          <cell r="DU90" t="str">
            <v>na</v>
          </cell>
          <cell r="DV90" t="str">
            <v>na</v>
          </cell>
          <cell r="DW90" t="str">
            <v>na</v>
          </cell>
          <cell r="DX90" t="str">
            <v>na</v>
          </cell>
          <cell r="DY90" t="str">
            <v>na</v>
          </cell>
          <cell r="DZ90" t="str">
            <v>na</v>
          </cell>
          <cell r="EA90">
            <v>0.48677046126896889</v>
          </cell>
          <cell r="EB90">
            <v>0.46778430182467401</v>
          </cell>
          <cell r="EC90" t="str">
            <v>na</v>
          </cell>
          <cell r="ED90" t="str">
            <v>na</v>
          </cell>
          <cell r="EE90" t="str">
            <v>na</v>
          </cell>
          <cell r="EF90" t="str">
            <v>na</v>
          </cell>
          <cell r="EG90" t="str">
            <v>na</v>
          </cell>
          <cell r="EH90" t="str">
            <v>na</v>
          </cell>
          <cell r="EI90" t="str">
            <v>na</v>
          </cell>
          <cell r="EJ90" t="str">
            <v>na</v>
          </cell>
          <cell r="EK90" t="str">
            <v>na</v>
          </cell>
          <cell r="EL90" t="str">
            <v>na</v>
          </cell>
          <cell r="EM90" t="str">
            <v>na</v>
          </cell>
          <cell r="EN90" t="str">
            <v>na</v>
          </cell>
          <cell r="EO90" t="str">
            <v>na</v>
          </cell>
          <cell r="EP90" t="str">
            <v>na</v>
          </cell>
          <cell r="EQ90" t="str">
            <v>na</v>
          </cell>
          <cell r="ER90" t="str">
            <v>na</v>
          </cell>
          <cell r="ES90" t="str">
            <v>na</v>
          </cell>
          <cell r="ET90" t="str">
            <v>na</v>
          </cell>
          <cell r="EU90" t="str">
            <v>na</v>
          </cell>
          <cell r="EV90" t="str">
            <v>na</v>
          </cell>
          <cell r="EW90" t="str">
            <v>na</v>
          </cell>
          <cell r="EX90" t="str">
            <v>na</v>
          </cell>
          <cell r="EY90" t="str">
            <v>na</v>
          </cell>
          <cell r="EZ90" t="str">
            <v>na</v>
          </cell>
          <cell r="FA90" t="str">
            <v>na</v>
          </cell>
          <cell r="FB90" t="str">
            <v>na</v>
          </cell>
          <cell r="FC90" t="str">
            <v>na</v>
          </cell>
          <cell r="FD90" t="str">
            <v>na</v>
          </cell>
          <cell r="FE90" t="str">
            <v>na</v>
          </cell>
          <cell r="FF90" t="str">
            <v>na</v>
          </cell>
          <cell r="FG90" t="str">
            <v>na</v>
          </cell>
          <cell r="FH90" t="str">
            <v>na</v>
          </cell>
          <cell r="FI90" t="str">
            <v>na</v>
          </cell>
          <cell r="FJ90" t="str">
            <v>na</v>
          </cell>
          <cell r="FK90" t="str">
            <v>na</v>
          </cell>
          <cell r="FL90" t="str">
            <v>na</v>
          </cell>
          <cell r="FM90" t="str">
            <v>na</v>
          </cell>
          <cell r="FN90" t="str">
            <v>na</v>
          </cell>
          <cell r="FO90" t="str">
            <v>na</v>
          </cell>
          <cell r="FP90" t="str">
            <v>na</v>
          </cell>
          <cell r="FQ90" t="str">
            <v>na</v>
          </cell>
          <cell r="FR90" t="str">
            <v>na</v>
          </cell>
          <cell r="FS90" t="str">
            <v>na</v>
          </cell>
          <cell r="FT90" t="str">
            <v>na</v>
          </cell>
          <cell r="FU90" t="str">
            <v>na</v>
          </cell>
          <cell r="FV90" t="str">
            <v>na</v>
          </cell>
          <cell r="FW90" t="str">
            <v>na</v>
          </cell>
          <cell r="FX90" t="str">
            <v>na</v>
          </cell>
          <cell r="FY90" t="str">
            <v>na</v>
          </cell>
          <cell r="FZ90" t="str">
            <v>na</v>
          </cell>
          <cell r="GA90" t="str">
            <v>na</v>
          </cell>
          <cell r="GB90" t="str">
            <v>na</v>
          </cell>
          <cell r="GC90" t="str">
            <v>na</v>
          </cell>
          <cell r="GD90" t="str">
            <v>na</v>
          </cell>
          <cell r="GE90" t="str">
            <v>na</v>
          </cell>
          <cell r="GF90" t="str">
            <v>na</v>
          </cell>
          <cell r="GG90" t="str">
            <v>na</v>
          </cell>
          <cell r="GH90" t="str">
            <v>na</v>
          </cell>
          <cell r="GI90" t="str">
            <v>na</v>
          </cell>
          <cell r="GJ90" t="str">
            <v>na</v>
          </cell>
          <cell r="GK90" t="str">
            <v>na</v>
          </cell>
          <cell r="GL90" t="str">
            <v>na</v>
          </cell>
          <cell r="GM90" t="str">
            <v>na</v>
          </cell>
          <cell r="GN90" t="str">
            <v>na</v>
          </cell>
          <cell r="GO90" t="str">
            <v>na</v>
          </cell>
          <cell r="GP90" t="str">
            <v>na</v>
          </cell>
          <cell r="GQ90" t="str">
            <v>na</v>
          </cell>
          <cell r="GR90" t="str">
            <v>na</v>
          </cell>
          <cell r="GS90" t="str">
            <v>na</v>
          </cell>
          <cell r="GT90" t="str">
            <v>na</v>
          </cell>
          <cell r="GU90" t="str">
            <v>na</v>
          </cell>
          <cell r="GV90" t="str">
            <v>na</v>
          </cell>
          <cell r="GW90" t="str">
            <v>na</v>
          </cell>
          <cell r="GX90" t="str">
            <v>na</v>
          </cell>
          <cell r="GY90" t="str">
            <v>na</v>
          </cell>
          <cell r="GZ90" t="str">
            <v>na</v>
          </cell>
          <cell r="HA90" t="str">
            <v>na</v>
          </cell>
          <cell r="HB90" t="str">
            <v>na</v>
          </cell>
          <cell r="HC90" t="str">
            <v>na</v>
          </cell>
          <cell r="HD90" t="str">
            <v>na</v>
          </cell>
        </row>
        <row r="91">
          <cell r="A91">
            <v>91</v>
          </cell>
          <cell r="B91" t="str">
            <v>Pre-Tax Income (excl Special Items)</v>
          </cell>
          <cell r="C91" t="str">
            <v>na</v>
          </cell>
          <cell r="D91" t="str">
            <v>na</v>
          </cell>
          <cell r="E91" t="str">
            <v>na</v>
          </cell>
          <cell r="F91" t="str">
            <v>na</v>
          </cell>
          <cell r="G91" t="str">
            <v>na</v>
          </cell>
          <cell r="H91" t="str">
            <v>na</v>
          </cell>
          <cell r="I91" t="str">
            <v>na</v>
          </cell>
          <cell r="J91" t="str">
            <v>na</v>
          </cell>
          <cell r="K91" t="str">
            <v>na</v>
          </cell>
          <cell r="L91" t="str">
            <v>na</v>
          </cell>
          <cell r="M91" t="str">
            <v>na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  <cell r="R91" t="str">
            <v>na</v>
          </cell>
          <cell r="S91" t="str">
            <v>na</v>
          </cell>
          <cell r="T91" t="str">
            <v>na</v>
          </cell>
          <cell r="U91" t="str">
            <v>na</v>
          </cell>
          <cell r="V91" t="str">
            <v>na</v>
          </cell>
          <cell r="W91" t="str">
            <v>na</v>
          </cell>
          <cell r="X91" t="str">
            <v>na</v>
          </cell>
          <cell r="Y91" t="str">
            <v>na</v>
          </cell>
          <cell r="Z91" t="str">
            <v>na</v>
          </cell>
          <cell r="AA91" t="str">
            <v>na</v>
          </cell>
          <cell r="AB91" t="str">
            <v>na</v>
          </cell>
          <cell r="AC91" t="str">
            <v>na</v>
          </cell>
          <cell r="AD91" t="str">
            <v>na</v>
          </cell>
          <cell r="AE91" t="str">
            <v>na</v>
          </cell>
          <cell r="AF91" t="str">
            <v>na</v>
          </cell>
          <cell r="AG91" t="str">
            <v>na</v>
          </cell>
          <cell r="AH91" t="str">
            <v>na</v>
          </cell>
          <cell r="AI91" t="str">
            <v>na</v>
          </cell>
          <cell r="AJ91" t="str">
            <v>na</v>
          </cell>
          <cell r="AK91" t="str">
            <v>na</v>
          </cell>
          <cell r="AL91" t="str">
            <v>na</v>
          </cell>
          <cell r="AM91" t="str">
            <v>na</v>
          </cell>
          <cell r="AN91" t="str">
            <v>na</v>
          </cell>
          <cell r="AO91" t="str">
            <v>na</v>
          </cell>
          <cell r="AP91" t="str">
            <v>na</v>
          </cell>
          <cell r="AQ91" t="str">
            <v>na</v>
          </cell>
          <cell r="AR91" t="str">
            <v>na</v>
          </cell>
          <cell r="AS91" t="str">
            <v>na</v>
          </cell>
          <cell r="AT91" t="str">
            <v>na</v>
          </cell>
          <cell r="AU91" t="str">
            <v>na</v>
          </cell>
          <cell r="AV91" t="str">
            <v>na</v>
          </cell>
          <cell r="AW91" t="str">
            <v>na</v>
          </cell>
          <cell r="AX91" t="str">
            <v>na</v>
          </cell>
          <cell r="AY91" t="str">
            <v>na</v>
          </cell>
          <cell r="AZ91" t="str">
            <v>na</v>
          </cell>
          <cell r="BA91" t="str">
            <v>na</v>
          </cell>
          <cell r="BB91" t="str">
            <v>na</v>
          </cell>
          <cell r="BC91" t="str">
            <v>na</v>
          </cell>
          <cell r="BD91" t="str">
            <v>na</v>
          </cell>
          <cell r="BE91" t="str">
            <v>na</v>
          </cell>
          <cell r="BF91" t="str">
            <v>na</v>
          </cell>
          <cell r="BG91" t="str">
            <v>na</v>
          </cell>
          <cell r="BH91" t="str">
            <v>na</v>
          </cell>
          <cell r="BI91" t="str">
            <v>na</v>
          </cell>
          <cell r="BJ91" t="str">
            <v>na</v>
          </cell>
          <cell r="BK91" t="str">
            <v>na</v>
          </cell>
          <cell r="BL91" t="str">
            <v>na</v>
          </cell>
          <cell r="BM91" t="str">
            <v>na</v>
          </cell>
          <cell r="BN91" t="str">
            <v>na</v>
          </cell>
          <cell r="BO91" t="str">
            <v>na</v>
          </cell>
          <cell r="BP91" t="str">
            <v>na</v>
          </cell>
          <cell r="BQ91" t="str">
            <v>na</v>
          </cell>
          <cell r="BR91" t="str">
            <v>na</v>
          </cell>
          <cell r="BS91" t="str">
            <v>na</v>
          </cell>
          <cell r="BT91" t="str">
            <v>na</v>
          </cell>
          <cell r="BU91" t="str">
            <v>na</v>
          </cell>
          <cell r="BV91" t="str">
            <v>na</v>
          </cell>
          <cell r="BW91" t="str">
            <v>na</v>
          </cell>
          <cell r="BX91" t="str">
            <v>na</v>
          </cell>
          <cell r="BY91" t="str">
            <v>na</v>
          </cell>
          <cell r="BZ91" t="str">
            <v>na</v>
          </cell>
          <cell r="CA91" t="str">
            <v>na</v>
          </cell>
          <cell r="CB91" t="str">
            <v>na</v>
          </cell>
          <cell r="CC91" t="str">
            <v>na</v>
          </cell>
          <cell r="CD91" t="str">
            <v>na</v>
          </cell>
          <cell r="CE91" t="str">
            <v>na</v>
          </cell>
          <cell r="CF91" t="str">
            <v>na</v>
          </cell>
          <cell r="CG91" t="str">
            <v>na</v>
          </cell>
          <cell r="CH91" t="str">
            <v>na</v>
          </cell>
          <cell r="CI91" t="str">
            <v>na</v>
          </cell>
          <cell r="CJ91" t="str">
            <v>na</v>
          </cell>
          <cell r="CK91" t="str">
            <v>na</v>
          </cell>
          <cell r="CL91" t="str">
            <v>na</v>
          </cell>
          <cell r="CM91" t="str">
            <v>na</v>
          </cell>
          <cell r="CN91" t="str">
            <v>na</v>
          </cell>
          <cell r="CO91" t="str">
            <v>na</v>
          </cell>
          <cell r="CP91" t="str">
            <v>na</v>
          </cell>
          <cell r="CQ91" t="str">
            <v>na</v>
          </cell>
          <cell r="CR91" t="str">
            <v>na</v>
          </cell>
          <cell r="CS91" t="str">
            <v>na</v>
          </cell>
          <cell r="CT91" t="str">
            <v>na</v>
          </cell>
          <cell r="CU91" t="str">
            <v>na</v>
          </cell>
          <cell r="CV91" t="str">
            <v>na</v>
          </cell>
          <cell r="CW91" t="str">
            <v>na</v>
          </cell>
          <cell r="CX91" t="str">
            <v>na</v>
          </cell>
          <cell r="CY91">
            <v>0.65589711417817109</v>
          </cell>
          <cell r="CZ91">
            <v>0.65589711417817109</v>
          </cell>
          <cell r="DA91">
            <v>8.4252517428350764</v>
          </cell>
          <cell r="DB91">
            <v>8.4252517428350764</v>
          </cell>
          <cell r="DC91">
            <v>8.4990703851261298</v>
          </cell>
          <cell r="DD91">
            <v>8.4990703851261298</v>
          </cell>
          <cell r="DE91">
            <v>3.853072196620583</v>
          </cell>
          <cell r="DF91">
            <v>3.853072196620583</v>
          </cell>
          <cell r="DG91">
            <v>3.4958747159002068</v>
          </cell>
          <cell r="DH91">
            <v>3.4958747159002068</v>
          </cell>
          <cell r="DI91">
            <v>1.6070752036370446</v>
          </cell>
          <cell r="DJ91">
            <v>1.2325331464292428</v>
          </cell>
          <cell r="DK91">
            <v>1.5245560445430566</v>
          </cell>
          <cell r="DL91">
            <v>1.5655599876725763</v>
          </cell>
          <cell r="DM91">
            <v>0.97456501509897997</v>
          </cell>
          <cell r="DN91">
            <v>1.2164107482384519</v>
          </cell>
          <cell r="DO91">
            <v>1.036235343504202</v>
          </cell>
          <cell r="DP91">
            <v>1.0418516997167153</v>
          </cell>
          <cell r="DQ91">
            <v>1.1867311742138291</v>
          </cell>
          <cell r="DR91">
            <v>1.2012273645976825</v>
          </cell>
          <cell r="DS91" t="str">
            <v>na</v>
          </cell>
          <cell r="DT91" t="str">
            <v>na</v>
          </cell>
          <cell r="DU91" t="str">
            <v>na</v>
          </cell>
          <cell r="DV91" t="str">
            <v>na</v>
          </cell>
          <cell r="DW91" t="str">
            <v>na</v>
          </cell>
          <cell r="DX91" t="str">
            <v>na</v>
          </cell>
          <cell r="DY91" t="str">
            <v>na</v>
          </cell>
          <cell r="DZ91" t="str">
            <v>na</v>
          </cell>
          <cell r="EA91">
            <v>0.48677046126896889</v>
          </cell>
          <cell r="EB91">
            <v>0.46778430182467401</v>
          </cell>
          <cell r="EC91" t="str">
            <v>na</v>
          </cell>
          <cell r="ED91" t="str">
            <v>na</v>
          </cell>
          <cell r="EE91" t="str">
            <v>na</v>
          </cell>
          <cell r="EF91" t="str">
            <v>na</v>
          </cell>
          <cell r="EG91" t="str">
            <v>na</v>
          </cell>
          <cell r="EH91" t="str">
            <v>na</v>
          </cell>
          <cell r="EI91" t="str">
            <v>na</v>
          </cell>
          <cell r="EJ91" t="str">
            <v>na</v>
          </cell>
          <cell r="EK91" t="str">
            <v>na</v>
          </cell>
          <cell r="EL91" t="str">
            <v>na</v>
          </cell>
          <cell r="EM91" t="str">
            <v>na</v>
          </cell>
          <cell r="EN91" t="str">
            <v>na</v>
          </cell>
          <cell r="EO91" t="str">
            <v>na</v>
          </cell>
          <cell r="EP91" t="str">
            <v>na</v>
          </cell>
          <cell r="EQ91" t="str">
            <v>na</v>
          </cell>
          <cell r="ER91" t="str">
            <v>na</v>
          </cell>
          <cell r="ES91" t="str">
            <v>na</v>
          </cell>
          <cell r="ET91" t="str">
            <v>na</v>
          </cell>
          <cell r="EU91" t="str">
            <v>na</v>
          </cell>
          <cell r="EV91" t="str">
            <v>na</v>
          </cell>
          <cell r="EW91" t="str">
            <v>na</v>
          </cell>
          <cell r="EX91" t="str">
            <v>na</v>
          </cell>
          <cell r="EY91" t="str">
            <v>na</v>
          </cell>
          <cell r="EZ91" t="str">
            <v>na</v>
          </cell>
          <cell r="FA91" t="str">
            <v>na</v>
          </cell>
          <cell r="FB91" t="str">
            <v>na</v>
          </cell>
          <cell r="FC91" t="str">
            <v>na</v>
          </cell>
          <cell r="FD91" t="str">
            <v>na</v>
          </cell>
          <cell r="FE91" t="str">
            <v>na</v>
          </cell>
          <cell r="FF91" t="str">
            <v>na</v>
          </cell>
          <cell r="FG91" t="str">
            <v>na</v>
          </cell>
          <cell r="FH91" t="str">
            <v>na</v>
          </cell>
          <cell r="FI91" t="str">
            <v>na</v>
          </cell>
          <cell r="FJ91" t="str">
            <v>na</v>
          </cell>
          <cell r="FK91" t="str">
            <v>na</v>
          </cell>
          <cell r="FL91" t="str">
            <v>na</v>
          </cell>
          <cell r="FM91" t="str">
            <v>na</v>
          </cell>
          <cell r="FN91" t="str">
            <v>na</v>
          </cell>
          <cell r="FO91" t="str">
            <v>na</v>
          </cell>
          <cell r="FP91" t="str">
            <v>na</v>
          </cell>
          <cell r="FQ91" t="str">
            <v>na</v>
          </cell>
          <cell r="FR91" t="str">
            <v>na</v>
          </cell>
          <cell r="FS91" t="str">
            <v>na</v>
          </cell>
          <cell r="FT91" t="str">
            <v>na</v>
          </cell>
          <cell r="FU91" t="str">
            <v>na</v>
          </cell>
          <cell r="FV91" t="str">
            <v>na</v>
          </cell>
          <cell r="FW91" t="str">
            <v>na</v>
          </cell>
          <cell r="FX91" t="str">
            <v>na</v>
          </cell>
          <cell r="FY91" t="str">
            <v>na</v>
          </cell>
          <cell r="FZ91" t="str">
            <v>na</v>
          </cell>
          <cell r="GA91" t="str">
            <v>na</v>
          </cell>
          <cell r="GB91" t="str">
            <v>na</v>
          </cell>
          <cell r="GC91" t="str">
            <v>na</v>
          </cell>
          <cell r="GD91" t="str">
            <v>na</v>
          </cell>
          <cell r="GE91" t="str">
            <v>na</v>
          </cell>
          <cell r="GF91" t="str">
            <v>na</v>
          </cell>
          <cell r="GG91" t="str">
            <v>na</v>
          </cell>
          <cell r="GH91" t="str">
            <v>na</v>
          </cell>
          <cell r="GI91" t="str">
            <v>na</v>
          </cell>
          <cell r="GJ91" t="str">
            <v>na</v>
          </cell>
          <cell r="GK91" t="str">
            <v>na</v>
          </cell>
          <cell r="GL91" t="str">
            <v>na</v>
          </cell>
          <cell r="GM91" t="str">
            <v>na</v>
          </cell>
          <cell r="GN91" t="str">
            <v>na</v>
          </cell>
          <cell r="GO91" t="str">
            <v>na</v>
          </cell>
          <cell r="GP91" t="str">
            <v>na</v>
          </cell>
          <cell r="GQ91" t="str">
            <v>na</v>
          </cell>
          <cell r="GR91" t="str">
            <v>na</v>
          </cell>
          <cell r="GS91" t="str">
            <v>na</v>
          </cell>
          <cell r="GT91" t="str">
            <v>na</v>
          </cell>
          <cell r="GU91" t="str">
            <v>na</v>
          </cell>
          <cell r="GV91" t="str">
            <v>na</v>
          </cell>
          <cell r="GW91" t="str">
            <v>na</v>
          </cell>
          <cell r="GX91" t="str">
            <v>na</v>
          </cell>
          <cell r="GY91" t="str">
            <v>na</v>
          </cell>
          <cell r="GZ91" t="str">
            <v>na</v>
          </cell>
          <cell r="HA91" t="str">
            <v>na</v>
          </cell>
          <cell r="HB91" t="str">
            <v>na</v>
          </cell>
          <cell r="HC91" t="str">
            <v>na</v>
          </cell>
          <cell r="HD91" t="str">
            <v>na</v>
          </cell>
        </row>
        <row r="92">
          <cell r="A92">
            <v>92</v>
          </cell>
          <cell r="B92" t="str">
            <v>Provision For Income Taxes</v>
          </cell>
          <cell r="C92" t="str">
            <v>na</v>
          </cell>
          <cell r="D92" t="str">
            <v>na</v>
          </cell>
          <cell r="E92" t="str">
            <v>na</v>
          </cell>
          <cell r="F92" t="str">
            <v>na</v>
          </cell>
          <cell r="G92" t="str">
            <v>na</v>
          </cell>
          <cell r="H92" t="str">
            <v>na</v>
          </cell>
          <cell r="I92" t="str">
            <v>na</v>
          </cell>
          <cell r="J92" t="str">
            <v>na</v>
          </cell>
          <cell r="K92" t="str">
            <v>na</v>
          </cell>
          <cell r="L92" t="str">
            <v>na</v>
          </cell>
          <cell r="M92" t="str">
            <v>na</v>
          </cell>
          <cell r="N92" t="str">
            <v>na</v>
          </cell>
          <cell r="O92" t="str">
            <v>na</v>
          </cell>
          <cell r="P92" t="str">
            <v>na</v>
          </cell>
          <cell r="Q92" t="str">
            <v>na</v>
          </cell>
          <cell r="R92" t="str">
            <v>na</v>
          </cell>
          <cell r="S92" t="str">
            <v>na</v>
          </cell>
          <cell r="T92" t="str">
            <v>na</v>
          </cell>
          <cell r="U92" t="str">
            <v>na</v>
          </cell>
          <cell r="V92" t="str">
            <v>na</v>
          </cell>
          <cell r="W92" t="str">
            <v>na</v>
          </cell>
          <cell r="X92" t="str">
            <v>na</v>
          </cell>
          <cell r="Y92" t="str">
            <v>na</v>
          </cell>
          <cell r="Z92" t="str">
            <v>na</v>
          </cell>
          <cell r="AA92" t="str">
            <v>na</v>
          </cell>
          <cell r="AB92" t="str">
            <v>na</v>
          </cell>
          <cell r="AC92" t="str">
            <v>na</v>
          </cell>
          <cell r="AD92" t="str">
            <v>na</v>
          </cell>
          <cell r="AE92" t="str">
            <v>na</v>
          </cell>
          <cell r="AF92" t="str">
            <v>na</v>
          </cell>
          <cell r="AG92" t="str">
            <v>na</v>
          </cell>
          <cell r="AH92" t="str">
            <v>na</v>
          </cell>
          <cell r="AI92" t="str">
            <v>na</v>
          </cell>
          <cell r="AJ92" t="str">
            <v>na</v>
          </cell>
          <cell r="AK92" t="str">
            <v>na</v>
          </cell>
          <cell r="AL92" t="str">
            <v>na</v>
          </cell>
          <cell r="AM92" t="str">
            <v>na</v>
          </cell>
          <cell r="AN92" t="str">
            <v>na</v>
          </cell>
          <cell r="AO92" t="str">
            <v>na</v>
          </cell>
          <cell r="AP92" t="str">
            <v>na</v>
          </cell>
          <cell r="AQ92" t="str">
            <v>na</v>
          </cell>
          <cell r="AR92" t="str">
            <v>na</v>
          </cell>
          <cell r="AS92" t="str">
            <v>na</v>
          </cell>
          <cell r="AT92" t="str">
            <v>na</v>
          </cell>
          <cell r="AU92" t="str">
            <v>na</v>
          </cell>
          <cell r="AV92" t="str">
            <v>na</v>
          </cell>
          <cell r="AW92" t="str">
            <v>na</v>
          </cell>
          <cell r="AX92" t="str">
            <v>na</v>
          </cell>
          <cell r="AY92" t="str">
            <v>na</v>
          </cell>
          <cell r="AZ92" t="str">
            <v>na</v>
          </cell>
          <cell r="BA92" t="str">
            <v>na</v>
          </cell>
          <cell r="BB92" t="str">
            <v>na</v>
          </cell>
          <cell r="BC92" t="str">
            <v>na</v>
          </cell>
          <cell r="BD92" t="str">
            <v>na</v>
          </cell>
          <cell r="BE92" t="str">
            <v>na</v>
          </cell>
          <cell r="BF92" t="str">
            <v>na</v>
          </cell>
          <cell r="BG92" t="str">
            <v>na</v>
          </cell>
          <cell r="BH92" t="str">
            <v>na</v>
          </cell>
          <cell r="BI92" t="str">
            <v>na</v>
          </cell>
          <cell r="BJ92" t="str">
            <v>na</v>
          </cell>
          <cell r="BK92" t="str">
            <v>na</v>
          </cell>
          <cell r="BL92" t="str">
            <v>na</v>
          </cell>
          <cell r="BM92" t="str">
            <v>na</v>
          </cell>
          <cell r="BN92" t="str">
            <v>na</v>
          </cell>
          <cell r="BO92" t="str">
            <v>na</v>
          </cell>
          <cell r="BP92" t="str">
            <v>na</v>
          </cell>
          <cell r="BQ92" t="str">
            <v>na</v>
          </cell>
          <cell r="BR92" t="str">
            <v>na</v>
          </cell>
          <cell r="BS92" t="str">
            <v>na</v>
          </cell>
          <cell r="BT92" t="str">
            <v>na</v>
          </cell>
          <cell r="BU92" t="str">
            <v>na</v>
          </cell>
          <cell r="BV92" t="str">
            <v>na</v>
          </cell>
          <cell r="BW92" t="str">
            <v>na</v>
          </cell>
          <cell r="BX92" t="str">
            <v>na</v>
          </cell>
          <cell r="BY92" t="str">
            <v>na</v>
          </cell>
          <cell r="BZ92" t="str">
            <v>na</v>
          </cell>
          <cell r="CA92" t="str">
            <v>na</v>
          </cell>
          <cell r="CB92" t="str">
            <v>na</v>
          </cell>
          <cell r="CC92" t="str">
            <v>na</v>
          </cell>
          <cell r="CD92" t="str">
            <v>na</v>
          </cell>
          <cell r="CE92" t="str">
            <v>na</v>
          </cell>
          <cell r="CF92" t="str">
            <v>na</v>
          </cell>
          <cell r="CG92" t="str">
            <v>na</v>
          </cell>
          <cell r="CH92" t="str">
            <v>na</v>
          </cell>
          <cell r="CI92" t="str">
            <v>na</v>
          </cell>
          <cell r="CJ92" t="str">
            <v>na</v>
          </cell>
          <cell r="CK92" t="str">
            <v>na</v>
          </cell>
          <cell r="CL92" t="str">
            <v>na</v>
          </cell>
          <cell r="CM92" t="str">
            <v>na</v>
          </cell>
          <cell r="CN92" t="str">
            <v>na</v>
          </cell>
          <cell r="CO92" t="str">
            <v>na</v>
          </cell>
          <cell r="CP92" t="str">
            <v>na</v>
          </cell>
          <cell r="CQ92" t="str">
            <v>na</v>
          </cell>
          <cell r="CR92" t="str">
            <v>na</v>
          </cell>
          <cell r="CS92" t="str">
            <v>na</v>
          </cell>
          <cell r="CT92" t="str">
            <v>na</v>
          </cell>
          <cell r="CU92" t="str">
            <v>na</v>
          </cell>
          <cell r="CV92" t="str">
            <v>na</v>
          </cell>
          <cell r="CW92" t="str">
            <v>na</v>
          </cell>
          <cell r="CX92" t="str">
            <v>na</v>
          </cell>
          <cell r="CY92">
            <v>1.9435081148564288</v>
          </cell>
          <cell r="CZ92">
            <v>1.9435081148564288</v>
          </cell>
          <cell r="DA92">
            <v>238.65714285714282</v>
          </cell>
          <cell r="DB92">
            <v>238.65714285714282</v>
          </cell>
          <cell r="DC92">
            <v>16.489412568306012</v>
          </cell>
          <cell r="DD92">
            <v>16.489412568306012</v>
          </cell>
          <cell r="DE92">
            <v>3.3237838877139012</v>
          </cell>
          <cell r="DF92">
            <v>3.3237838877139012</v>
          </cell>
          <cell r="DG92">
            <v>7.0503166783954976</v>
          </cell>
          <cell r="DH92">
            <v>7.0503166783954976</v>
          </cell>
          <cell r="DI92">
            <v>1.0138903615735342</v>
          </cell>
          <cell r="DJ92">
            <v>0.72453065660057203</v>
          </cell>
          <cell r="DK92">
            <v>1.5269397455293259</v>
          </cell>
          <cell r="DL92">
            <v>1.5679824048283246</v>
          </cell>
          <cell r="DM92">
            <v>-0.52423737225878309</v>
          </cell>
          <cell r="DN92">
            <v>-0.46596572223632565</v>
          </cell>
          <cell r="DO92">
            <v>0.97389465111392592</v>
          </cell>
          <cell r="DP92">
            <v>0.97933905886472761</v>
          </cell>
          <cell r="DQ92">
            <v>0.19040650709985066</v>
          </cell>
          <cell r="DR92">
            <v>0.19829344726441236</v>
          </cell>
          <cell r="DS92" t="str">
            <v>na</v>
          </cell>
          <cell r="DT92" t="str">
            <v>na</v>
          </cell>
          <cell r="DU92" t="str">
            <v>na</v>
          </cell>
          <cell r="DV92" t="str">
            <v>na</v>
          </cell>
          <cell r="DW92" t="str">
            <v>na</v>
          </cell>
          <cell r="DX92" t="str">
            <v>na</v>
          </cell>
          <cell r="DY92" t="str">
            <v>na</v>
          </cell>
          <cell r="DZ92" t="str">
            <v>na</v>
          </cell>
          <cell r="EA92">
            <v>0.48676493405057009</v>
          </cell>
          <cell r="EB92">
            <v>0.46778430182467312</v>
          </cell>
          <cell r="EC92" t="str">
            <v>na</v>
          </cell>
          <cell r="ED92" t="str">
            <v>na</v>
          </cell>
          <cell r="EE92" t="str">
            <v>na</v>
          </cell>
          <cell r="EF92" t="str">
            <v>na</v>
          </cell>
          <cell r="EG92" t="str">
            <v>na</v>
          </cell>
          <cell r="EH92" t="str">
            <v>na</v>
          </cell>
          <cell r="EI92" t="str">
            <v>na</v>
          </cell>
          <cell r="EJ92" t="str">
            <v>na</v>
          </cell>
          <cell r="EK92" t="str">
            <v>na</v>
          </cell>
          <cell r="EL92" t="str">
            <v>na</v>
          </cell>
          <cell r="EM92" t="str">
            <v>na</v>
          </cell>
          <cell r="EN92" t="str">
            <v>na</v>
          </cell>
          <cell r="EO92" t="str">
            <v>na</v>
          </cell>
          <cell r="EP92" t="str">
            <v>na</v>
          </cell>
          <cell r="EQ92" t="str">
            <v>na</v>
          </cell>
          <cell r="ER92" t="str">
            <v>na</v>
          </cell>
          <cell r="ES92" t="str">
            <v>na</v>
          </cell>
          <cell r="ET92" t="str">
            <v>na</v>
          </cell>
          <cell r="EU92" t="str">
            <v>na</v>
          </cell>
          <cell r="EV92" t="str">
            <v>na</v>
          </cell>
          <cell r="EW92" t="str">
            <v>na</v>
          </cell>
          <cell r="EX92" t="str">
            <v>na</v>
          </cell>
          <cell r="EY92" t="str">
            <v>na</v>
          </cell>
          <cell r="EZ92" t="str">
            <v>na</v>
          </cell>
          <cell r="FA92" t="str">
            <v>na</v>
          </cell>
          <cell r="FB92" t="str">
            <v>na</v>
          </cell>
          <cell r="FC92" t="str">
            <v>na</v>
          </cell>
          <cell r="FD92" t="str">
            <v>na</v>
          </cell>
          <cell r="FE92" t="str">
            <v>na</v>
          </cell>
          <cell r="FF92" t="str">
            <v>na</v>
          </cell>
          <cell r="FG92" t="str">
            <v>na</v>
          </cell>
          <cell r="FH92" t="str">
            <v>na</v>
          </cell>
          <cell r="FI92" t="str">
            <v>na</v>
          </cell>
          <cell r="FJ92" t="str">
            <v>na</v>
          </cell>
          <cell r="FK92" t="str">
            <v>na</v>
          </cell>
          <cell r="FL92" t="str">
            <v>na</v>
          </cell>
          <cell r="FM92" t="str">
            <v>na</v>
          </cell>
          <cell r="FN92" t="str">
            <v>na</v>
          </cell>
          <cell r="FO92" t="str">
            <v>na</v>
          </cell>
          <cell r="FP92" t="str">
            <v>na</v>
          </cell>
          <cell r="FQ92" t="str">
            <v>na</v>
          </cell>
          <cell r="FR92" t="str">
            <v>na</v>
          </cell>
          <cell r="FS92" t="str">
            <v>na</v>
          </cell>
          <cell r="FT92" t="str">
            <v>na</v>
          </cell>
          <cell r="FU92" t="str">
            <v>na</v>
          </cell>
          <cell r="FV92" t="str">
            <v>na</v>
          </cell>
          <cell r="FW92" t="str">
            <v>na</v>
          </cell>
          <cell r="FX92" t="str">
            <v>na</v>
          </cell>
          <cell r="FY92" t="str">
            <v>na</v>
          </cell>
          <cell r="FZ92" t="str">
            <v>na</v>
          </cell>
          <cell r="GA92" t="str">
            <v>na</v>
          </cell>
          <cell r="GB92" t="str">
            <v>na</v>
          </cell>
          <cell r="GC92" t="str">
            <v>na</v>
          </cell>
          <cell r="GD92" t="str">
            <v>na</v>
          </cell>
          <cell r="GE92" t="str">
            <v>na</v>
          </cell>
          <cell r="GF92" t="str">
            <v>na</v>
          </cell>
          <cell r="GG92" t="str">
            <v>na</v>
          </cell>
          <cell r="GH92" t="str">
            <v>na</v>
          </cell>
          <cell r="GI92" t="str">
            <v>na</v>
          </cell>
          <cell r="GJ92" t="str">
            <v>na</v>
          </cell>
          <cell r="GK92" t="str">
            <v>na</v>
          </cell>
          <cell r="GL92" t="str">
            <v>na</v>
          </cell>
          <cell r="GM92" t="str">
            <v>na</v>
          </cell>
          <cell r="GN92" t="str">
            <v>na</v>
          </cell>
          <cell r="GO92" t="str">
            <v>na</v>
          </cell>
          <cell r="GP92" t="str">
            <v>na</v>
          </cell>
          <cell r="GQ92" t="str">
            <v>na</v>
          </cell>
          <cell r="GR92" t="str">
            <v>na</v>
          </cell>
          <cell r="GS92" t="str">
            <v>na</v>
          </cell>
          <cell r="GT92" t="str">
            <v>na</v>
          </cell>
          <cell r="GU92" t="str">
            <v>na</v>
          </cell>
          <cell r="GV92" t="str">
            <v>na</v>
          </cell>
          <cell r="GW92" t="str">
            <v>na</v>
          </cell>
          <cell r="GX92" t="str">
            <v>na</v>
          </cell>
          <cell r="GY92" t="str">
            <v>na</v>
          </cell>
          <cell r="GZ92" t="str">
            <v>na</v>
          </cell>
          <cell r="HA92" t="str">
            <v>na</v>
          </cell>
          <cell r="HB92" t="str">
            <v>na</v>
          </cell>
          <cell r="HC92" t="str">
            <v>na</v>
          </cell>
          <cell r="HD92" t="str">
            <v>na</v>
          </cell>
        </row>
        <row r="93">
          <cell r="A93">
            <v>93</v>
          </cell>
          <cell r="B93" t="str">
            <v>Tax Rate</v>
          </cell>
          <cell r="C93" t="str">
            <v>na</v>
          </cell>
          <cell r="D93" t="str">
            <v>na</v>
          </cell>
          <cell r="E93" t="str">
            <v>na</v>
          </cell>
          <cell r="F93" t="str">
            <v>na</v>
          </cell>
          <cell r="G93" t="str">
            <v>na</v>
          </cell>
          <cell r="H93" t="str">
            <v>na</v>
          </cell>
          <cell r="I93" t="str">
            <v>na</v>
          </cell>
          <cell r="J93" t="str">
            <v>na</v>
          </cell>
          <cell r="K93" t="str">
            <v>na</v>
          </cell>
          <cell r="L93" t="str">
            <v>na</v>
          </cell>
          <cell r="M93" t="str">
            <v>na</v>
          </cell>
          <cell r="N93" t="str">
            <v>na</v>
          </cell>
          <cell r="O93" t="str">
            <v>na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  <cell r="V93" t="str">
            <v>na</v>
          </cell>
          <cell r="W93" t="str">
            <v>na</v>
          </cell>
          <cell r="X93" t="str">
            <v>na</v>
          </cell>
          <cell r="Y93" t="str">
            <v>na</v>
          </cell>
          <cell r="Z93" t="str">
            <v>na</v>
          </cell>
          <cell r="AA93" t="str">
            <v>na</v>
          </cell>
          <cell r="AB93" t="str">
            <v>na</v>
          </cell>
          <cell r="AC93" t="str">
            <v>na</v>
          </cell>
          <cell r="AD93" t="str">
            <v>na</v>
          </cell>
          <cell r="AE93" t="str">
            <v>na</v>
          </cell>
          <cell r="AF93" t="str">
            <v>na</v>
          </cell>
          <cell r="AG93" t="str">
            <v>na</v>
          </cell>
          <cell r="AH93" t="str">
            <v>na</v>
          </cell>
          <cell r="AI93" t="str">
            <v>na</v>
          </cell>
          <cell r="AJ93" t="str">
            <v>na</v>
          </cell>
          <cell r="AK93" t="str">
            <v>na</v>
          </cell>
          <cell r="AL93" t="str">
            <v>na</v>
          </cell>
          <cell r="AM93" t="str">
            <v>na</v>
          </cell>
          <cell r="AN93" t="str">
            <v>na</v>
          </cell>
          <cell r="AO93" t="str">
            <v>na</v>
          </cell>
          <cell r="AP93" t="str">
            <v>na</v>
          </cell>
          <cell r="AQ93" t="str">
            <v>na</v>
          </cell>
          <cell r="AR93" t="str">
            <v>na</v>
          </cell>
          <cell r="AS93" t="str">
            <v>na</v>
          </cell>
          <cell r="AT93" t="str">
            <v>na</v>
          </cell>
          <cell r="AU93" t="str">
            <v>na</v>
          </cell>
          <cell r="AV93" t="str">
            <v>na</v>
          </cell>
          <cell r="AW93" t="str">
            <v>na</v>
          </cell>
          <cell r="AX93" t="str">
            <v>na</v>
          </cell>
          <cell r="AY93" t="str">
            <v>na</v>
          </cell>
          <cell r="AZ93" t="str">
            <v>na</v>
          </cell>
          <cell r="BA93" t="str">
            <v>na</v>
          </cell>
          <cell r="BB93" t="str">
            <v>na</v>
          </cell>
          <cell r="BC93" t="str">
            <v>na</v>
          </cell>
          <cell r="BD93" t="str">
            <v>na</v>
          </cell>
          <cell r="BE93" t="str">
            <v>na</v>
          </cell>
          <cell r="BF93" t="str">
            <v>na</v>
          </cell>
          <cell r="BG93" t="str">
            <v>na</v>
          </cell>
          <cell r="BH93" t="str">
            <v>na</v>
          </cell>
          <cell r="BI93" t="str">
            <v>na</v>
          </cell>
          <cell r="BJ93" t="str">
            <v>na</v>
          </cell>
          <cell r="BK93" t="str">
            <v>na</v>
          </cell>
          <cell r="BL93" t="str">
            <v>na</v>
          </cell>
          <cell r="BM93" t="str">
            <v>na</v>
          </cell>
          <cell r="BN93" t="str">
            <v>na</v>
          </cell>
          <cell r="BO93" t="str">
            <v>na</v>
          </cell>
          <cell r="BP93" t="str">
            <v>na</v>
          </cell>
          <cell r="BQ93" t="str">
            <v>na</v>
          </cell>
          <cell r="BR93" t="str">
            <v>na</v>
          </cell>
          <cell r="BS93" t="str">
            <v>na</v>
          </cell>
          <cell r="BT93" t="str">
            <v>na</v>
          </cell>
          <cell r="BU93" t="str">
            <v>na</v>
          </cell>
          <cell r="BV93" t="str">
            <v>na</v>
          </cell>
          <cell r="BW93" t="str">
            <v>na</v>
          </cell>
          <cell r="BX93" t="str">
            <v>na</v>
          </cell>
          <cell r="BY93" t="str">
            <v>na</v>
          </cell>
          <cell r="BZ93" t="str">
            <v>na</v>
          </cell>
          <cell r="CA93" t="str">
            <v>na</v>
          </cell>
          <cell r="CB93" t="str">
            <v>na</v>
          </cell>
          <cell r="CC93" t="str">
            <v>na</v>
          </cell>
          <cell r="CD93" t="str">
            <v>na</v>
          </cell>
          <cell r="CE93" t="str">
            <v>na</v>
          </cell>
          <cell r="CF93" t="str">
            <v>na</v>
          </cell>
          <cell r="CG93" t="str">
            <v>na</v>
          </cell>
          <cell r="CH93" t="str">
            <v>na</v>
          </cell>
          <cell r="CI93" t="str">
            <v>na</v>
          </cell>
          <cell r="CJ93" t="str">
            <v>na</v>
          </cell>
          <cell r="CK93" t="str">
            <v>na</v>
          </cell>
          <cell r="CL93" t="str">
            <v>na</v>
          </cell>
          <cell r="CM93" t="str">
            <v>na</v>
          </cell>
          <cell r="CN93" t="str">
            <v>na</v>
          </cell>
          <cell r="CO93" t="str">
            <v>na</v>
          </cell>
          <cell r="CP93" t="str">
            <v>na</v>
          </cell>
          <cell r="CQ93" t="str">
            <v>na</v>
          </cell>
          <cell r="CR93" t="str">
            <v>na</v>
          </cell>
          <cell r="CS93" t="str">
            <v>na</v>
          </cell>
          <cell r="CT93" t="str">
            <v>na</v>
          </cell>
          <cell r="CU93" t="str">
            <v>na</v>
          </cell>
          <cell r="CV93" t="str">
            <v>na</v>
          </cell>
          <cell r="CW93" t="str">
            <v>na</v>
          </cell>
          <cell r="CX93" t="str">
            <v>na</v>
          </cell>
          <cell r="CY93">
            <v>0.17533723492287967</v>
          </cell>
          <cell r="CZ93">
            <v>0.17533723492287967</v>
          </cell>
          <cell r="DA93">
            <v>24.427134404057306</v>
          </cell>
          <cell r="DB93">
            <v>24.427134404057306</v>
          </cell>
          <cell r="DC93">
            <v>-0.60795454545454553</v>
          </cell>
          <cell r="DD93">
            <v>-0.60795454545454553</v>
          </cell>
          <cell r="DE93">
            <v>1.2999999999999998</v>
          </cell>
          <cell r="DF93">
            <v>1.3</v>
          </cell>
          <cell r="DG93">
            <v>7.3647079521475284E-2</v>
          </cell>
          <cell r="DH93">
            <v>7.3647079521475284E-2</v>
          </cell>
          <cell r="DI93">
            <v>-0.22754532923337772</v>
          </cell>
          <cell r="DJ93">
            <v>-0.22754532923337772</v>
          </cell>
          <cell r="DK93">
            <v>9.442060085859173E-4</v>
          </cell>
          <cell r="DL93">
            <v>9.442060085859173E-4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-9.2105263157894815E-2</v>
          </cell>
          <cell r="DR93">
            <v>-9.2105263157894815E-2</v>
          </cell>
          <cell r="DS93" t="str">
            <v>na</v>
          </cell>
          <cell r="DT93" t="str">
            <v>na</v>
          </cell>
          <cell r="DU93" t="str">
            <v>na</v>
          </cell>
          <cell r="DV93" t="str">
            <v>na</v>
          </cell>
          <cell r="DW93" t="str">
            <v>na</v>
          </cell>
          <cell r="DX93" t="str">
            <v>na</v>
          </cell>
          <cell r="DY93" t="str">
            <v>na</v>
          </cell>
          <cell r="DZ93" t="str">
            <v>na</v>
          </cell>
          <cell r="EA93">
            <v>0</v>
          </cell>
          <cell r="EB93">
            <v>0</v>
          </cell>
          <cell r="EC93" t="str">
            <v>na</v>
          </cell>
          <cell r="ED93" t="str">
            <v>na</v>
          </cell>
          <cell r="EE93" t="str">
            <v>na</v>
          </cell>
          <cell r="EF93" t="str">
            <v>na</v>
          </cell>
          <cell r="EG93" t="str">
            <v>na</v>
          </cell>
          <cell r="EH93" t="str">
            <v>na</v>
          </cell>
          <cell r="EI93" t="str">
            <v>na</v>
          </cell>
          <cell r="EJ93" t="str">
            <v>na</v>
          </cell>
          <cell r="EK93" t="str">
            <v>na</v>
          </cell>
          <cell r="EL93" t="str">
            <v>na</v>
          </cell>
          <cell r="EM93" t="str">
            <v>na</v>
          </cell>
          <cell r="EN93" t="str">
            <v>na</v>
          </cell>
          <cell r="EO93" t="str">
            <v>na</v>
          </cell>
          <cell r="EP93" t="str">
            <v>na</v>
          </cell>
          <cell r="EQ93" t="str">
            <v>na</v>
          </cell>
          <cell r="ER93" t="str">
            <v>na</v>
          </cell>
          <cell r="ES93" t="str">
            <v>na</v>
          </cell>
          <cell r="ET93" t="str">
            <v>na</v>
          </cell>
          <cell r="EU93" t="str">
            <v>na</v>
          </cell>
          <cell r="EV93" t="str">
            <v>na</v>
          </cell>
          <cell r="EW93" t="str">
            <v>na</v>
          </cell>
          <cell r="EX93" t="str">
            <v>na</v>
          </cell>
          <cell r="EY93" t="str">
            <v>na</v>
          </cell>
          <cell r="EZ93" t="str">
            <v>na</v>
          </cell>
          <cell r="FA93" t="str">
            <v>na</v>
          </cell>
          <cell r="FB93" t="str">
            <v>na</v>
          </cell>
          <cell r="FC93" t="str">
            <v>na</v>
          </cell>
          <cell r="FD93" t="str">
            <v>na</v>
          </cell>
          <cell r="FE93" t="str">
            <v>na</v>
          </cell>
          <cell r="FF93" t="str">
            <v>na</v>
          </cell>
          <cell r="FG93" t="str">
            <v>na</v>
          </cell>
          <cell r="FH93" t="str">
            <v>na</v>
          </cell>
          <cell r="FI93" t="str">
            <v>na</v>
          </cell>
          <cell r="FJ93" t="str">
            <v>na</v>
          </cell>
          <cell r="FK93" t="str">
            <v>na</v>
          </cell>
          <cell r="FL93" t="str">
            <v>na</v>
          </cell>
          <cell r="FM93" t="str">
            <v>na</v>
          </cell>
          <cell r="FN93" t="str">
            <v>na</v>
          </cell>
          <cell r="FO93" t="str">
            <v>na</v>
          </cell>
          <cell r="FP93" t="str">
            <v>na</v>
          </cell>
          <cell r="FQ93" t="str">
            <v>na</v>
          </cell>
          <cell r="FR93" t="str">
            <v>na</v>
          </cell>
          <cell r="FS93" t="str">
            <v>na</v>
          </cell>
          <cell r="FT93" t="str">
            <v>na</v>
          </cell>
          <cell r="FU93" t="str">
            <v>na</v>
          </cell>
          <cell r="FV93" t="str">
            <v>na</v>
          </cell>
          <cell r="FW93" t="str">
            <v>na</v>
          </cell>
          <cell r="FX93" t="str">
            <v>na</v>
          </cell>
          <cell r="FY93" t="str">
            <v>na</v>
          </cell>
          <cell r="FZ93" t="str">
            <v>na</v>
          </cell>
          <cell r="GA93" t="str">
            <v>na</v>
          </cell>
          <cell r="GB93" t="str">
            <v>na</v>
          </cell>
          <cell r="GC93" t="str">
            <v>na</v>
          </cell>
          <cell r="GD93" t="str">
            <v>na</v>
          </cell>
          <cell r="GE93" t="str">
            <v>na</v>
          </cell>
          <cell r="GF93" t="str">
            <v>na</v>
          </cell>
          <cell r="GG93" t="str">
            <v>na</v>
          </cell>
          <cell r="GH93" t="str">
            <v>na</v>
          </cell>
          <cell r="GI93" t="str">
            <v>na</v>
          </cell>
          <cell r="GJ93" t="str">
            <v>na</v>
          </cell>
          <cell r="GK93" t="str">
            <v>na</v>
          </cell>
          <cell r="GL93" t="str">
            <v>na</v>
          </cell>
          <cell r="GM93" t="str">
            <v>na</v>
          </cell>
          <cell r="GN93" t="str">
            <v>na</v>
          </cell>
          <cell r="GO93" t="str">
            <v>na</v>
          </cell>
          <cell r="GP93" t="str">
            <v>na</v>
          </cell>
          <cell r="GQ93" t="str">
            <v>na</v>
          </cell>
          <cell r="GR93" t="str">
            <v>na</v>
          </cell>
          <cell r="GS93" t="str">
            <v>na</v>
          </cell>
          <cell r="GT93" t="str">
            <v>na</v>
          </cell>
          <cell r="GU93" t="str">
            <v>na</v>
          </cell>
          <cell r="GV93" t="str">
            <v>na</v>
          </cell>
          <cell r="GW93" t="str">
            <v>na</v>
          </cell>
          <cell r="GX93" t="str">
            <v>na</v>
          </cell>
          <cell r="GY93" t="str">
            <v>na</v>
          </cell>
          <cell r="GZ93" t="str">
            <v>na</v>
          </cell>
          <cell r="HA93" t="str">
            <v>na</v>
          </cell>
          <cell r="HB93" t="str">
            <v>na</v>
          </cell>
          <cell r="HC93" t="str">
            <v>na</v>
          </cell>
          <cell r="HD93" t="str">
            <v>na</v>
          </cell>
        </row>
        <row r="94">
          <cell r="A94">
            <v>94</v>
          </cell>
          <cell r="B94" t="str">
            <v>Reported Net Income</v>
          </cell>
          <cell r="C94" t="str">
            <v>na</v>
          </cell>
          <cell r="D94" t="str">
            <v>na</v>
          </cell>
          <cell r="E94" t="str">
            <v>na</v>
          </cell>
          <cell r="F94" t="str">
            <v>na</v>
          </cell>
          <cell r="G94" t="str">
            <v>na</v>
          </cell>
          <cell r="H94" t="str">
            <v>na</v>
          </cell>
          <cell r="I94" t="str">
            <v>na</v>
          </cell>
          <cell r="J94" t="str">
            <v>na</v>
          </cell>
          <cell r="K94" t="str">
            <v>na</v>
          </cell>
          <cell r="L94" t="str">
            <v>na</v>
          </cell>
          <cell r="M94" t="str">
            <v>na</v>
          </cell>
          <cell r="N94" t="str">
            <v>na</v>
          </cell>
          <cell r="O94" t="str">
            <v>na</v>
          </cell>
          <cell r="P94" t="str">
            <v>na</v>
          </cell>
          <cell r="Q94" t="str">
            <v>na</v>
          </cell>
          <cell r="R94" t="str">
            <v>na</v>
          </cell>
          <cell r="S94" t="str">
            <v>na</v>
          </cell>
          <cell r="T94" t="str">
            <v>na</v>
          </cell>
          <cell r="U94" t="str">
            <v>na</v>
          </cell>
          <cell r="V94" t="str">
            <v>na</v>
          </cell>
          <cell r="W94" t="str">
            <v>na</v>
          </cell>
          <cell r="X94" t="str">
            <v>na</v>
          </cell>
          <cell r="Y94" t="str">
            <v>na</v>
          </cell>
          <cell r="Z94" t="str">
            <v>na</v>
          </cell>
          <cell r="AA94" t="str">
            <v>na</v>
          </cell>
          <cell r="AB94" t="str">
            <v>na</v>
          </cell>
          <cell r="AC94" t="str">
            <v>na</v>
          </cell>
          <cell r="AD94" t="str">
            <v>na</v>
          </cell>
          <cell r="AE94" t="str">
            <v>na</v>
          </cell>
          <cell r="AF94" t="str">
            <v>na</v>
          </cell>
          <cell r="AG94" t="str">
            <v>na</v>
          </cell>
          <cell r="AH94" t="str">
            <v>na</v>
          </cell>
          <cell r="AI94" t="str">
            <v>na</v>
          </cell>
          <cell r="AJ94" t="str">
            <v>na</v>
          </cell>
          <cell r="AK94" t="str">
            <v>na</v>
          </cell>
          <cell r="AL94" t="str">
            <v>na</v>
          </cell>
          <cell r="AM94" t="str">
            <v>na</v>
          </cell>
          <cell r="AN94" t="str">
            <v>na</v>
          </cell>
          <cell r="AO94" t="str">
            <v>na</v>
          </cell>
          <cell r="AP94" t="str">
            <v>na</v>
          </cell>
          <cell r="AQ94" t="str">
            <v>na</v>
          </cell>
          <cell r="AR94" t="str">
            <v>na</v>
          </cell>
          <cell r="AS94" t="str">
            <v>na</v>
          </cell>
          <cell r="AT94" t="str">
            <v>na</v>
          </cell>
          <cell r="AU94" t="str">
            <v>na</v>
          </cell>
          <cell r="AV94" t="str">
            <v>na</v>
          </cell>
          <cell r="AW94" t="str">
            <v>na</v>
          </cell>
          <cell r="AX94" t="str">
            <v>na</v>
          </cell>
          <cell r="AY94" t="str">
            <v>na</v>
          </cell>
          <cell r="AZ94" t="str">
            <v>na</v>
          </cell>
          <cell r="BA94" t="str">
            <v>na</v>
          </cell>
          <cell r="BB94" t="str">
            <v>na</v>
          </cell>
          <cell r="BC94" t="str">
            <v>na</v>
          </cell>
          <cell r="BD94" t="str">
            <v>na</v>
          </cell>
          <cell r="BE94" t="str">
            <v>na</v>
          </cell>
          <cell r="BF94" t="str">
            <v>na</v>
          </cell>
          <cell r="BG94" t="str">
            <v>na</v>
          </cell>
          <cell r="BH94" t="str">
            <v>na</v>
          </cell>
          <cell r="BI94" t="str">
            <v>na</v>
          </cell>
          <cell r="BJ94" t="str">
            <v>na</v>
          </cell>
          <cell r="BK94" t="str">
            <v>na</v>
          </cell>
          <cell r="BL94" t="str">
            <v>na</v>
          </cell>
          <cell r="BM94" t="str">
            <v>na</v>
          </cell>
          <cell r="BN94" t="str">
            <v>na</v>
          </cell>
          <cell r="BO94" t="str">
            <v>na</v>
          </cell>
          <cell r="BP94" t="str">
            <v>na</v>
          </cell>
          <cell r="BQ94" t="str">
            <v>na</v>
          </cell>
          <cell r="BR94" t="str">
            <v>na</v>
          </cell>
          <cell r="BS94" t="str">
            <v>na</v>
          </cell>
          <cell r="BT94" t="str">
            <v>na</v>
          </cell>
          <cell r="BU94" t="str">
            <v>na</v>
          </cell>
          <cell r="BV94" t="str">
            <v>na</v>
          </cell>
          <cell r="BW94" t="str">
            <v>na</v>
          </cell>
          <cell r="BX94" t="str">
            <v>na</v>
          </cell>
          <cell r="BY94" t="str">
            <v>na</v>
          </cell>
          <cell r="BZ94" t="str">
            <v>na</v>
          </cell>
          <cell r="CA94" t="str">
            <v>na</v>
          </cell>
          <cell r="CB94" t="str">
            <v>na</v>
          </cell>
          <cell r="CC94" t="str">
            <v>na</v>
          </cell>
          <cell r="CD94" t="str">
            <v>na</v>
          </cell>
          <cell r="CE94" t="str">
            <v>na</v>
          </cell>
          <cell r="CF94" t="str">
            <v>na</v>
          </cell>
          <cell r="CG94" t="str">
            <v>na</v>
          </cell>
          <cell r="CH94" t="str">
            <v>na</v>
          </cell>
          <cell r="CI94" t="str">
            <v>na</v>
          </cell>
          <cell r="CJ94" t="str">
            <v>na</v>
          </cell>
          <cell r="CK94" t="str">
            <v>na</v>
          </cell>
          <cell r="CL94" t="str">
            <v>na</v>
          </cell>
          <cell r="CM94" t="str">
            <v>na</v>
          </cell>
          <cell r="CN94" t="str">
            <v>na</v>
          </cell>
          <cell r="CO94" t="str">
            <v>na</v>
          </cell>
          <cell r="CP94" t="str">
            <v>na</v>
          </cell>
          <cell r="CQ94" t="str">
            <v>na</v>
          </cell>
          <cell r="CR94" t="str">
            <v>na</v>
          </cell>
          <cell r="CS94" t="str">
            <v>na</v>
          </cell>
          <cell r="CT94" t="str">
            <v>na</v>
          </cell>
          <cell r="CU94" t="str">
            <v>na</v>
          </cell>
          <cell r="CV94" t="str">
            <v>na</v>
          </cell>
          <cell r="CW94" t="str">
            <v>na</v>
          </cell>
          <cell r="CX94" t="str">
            <v>na</v>
          </cell>
          <cell r="CY94" t="str">
            <v>na</v>
          </cell>
          <cell r="CZ94" t="str">
            <v>na</v>
          </cell>
          <cell r="DA94" t="str">
            <v>na</v>
          </cell>
          <cell r="DB94" t="str">
            <v>na</v>
          </cell>
          <cell r="DC94" t="str">
            <v>na</v>
          </cell>
          <cell r="DD94" t="str">
            <v>na</v>
          </cell>
          <cell r="DE94" t="str">
            <v>na</v>
          </cell>
          <cell r="DF94" t="str">
            <v>na</v>
          </cell>
          <cell r="DG94" t="str">
            <v>na</v>
          </cell>
          <cell r="DH94" t="str">
            <v>na</v>
          </cell>
          <cell r="DI94">
            <v>1.1482275841525091</v>
          </cell>
          <cell r="DJ94">
            <v>0.83962593372653682</v>
          </cell>
          <cell r="DK94">
            <v>1.5233023146789464</v>
          </cell>
          <cell r="DL94">
            <v>1.5642858946764377</v>
          </cell>
          <cell r="DM94">
            <v>-0.32724871215184403</v>
          </cell>
          <cell r="DN94">
            <v>-0.24484979026979831</v>
          </cell>
          <cell r="DO94">
            <v>0.90511483261936032</v>
          </cell>
          <cell r="DP94">
            <v>0.91036953147323618</v>
          </cell>
          <cell r="DQ94">
            <v>0.41932214217458935</v>
          </cell>
          <cell r="DR94">
            <v>0.42873385310689649</v>
          </cell>
          <cell r="DS94" t="str">
            <v>na</v>
          </cell>
          <cell r="DT94" t="str">
            <v>na</v>
          </cell>
          <cell r="DU94" t="str">
            <v>na</v>
          </cell>
          <cell r="DV94" t="str">
            <v>na</v>
          </cell>
          <cell r="DW94" t="str">
            <v>na</v>
          </cell>
          <cell r="DX94" t="str">
            <v>na</v>
          </cell>
          <cell r="DY94" t="str">
            <v>na</v>
          </cell>
          <cell r="DZ94" t="str">
            <v>na</v>
          </cell>
          <cell r="EA94">
            <v>0.48677337256846603</v>
          </cell>
          <cell r="EB94">
            <v>0.46778430182467462</v>
          </cell>
          <cell r="EC94" t="str">
            <v>na</v>
          </cell>
          <cell r="ED94" t="str">
            <v>na</v>
          </cell>
          <cell r="EE94" t="str">
            <v>na</v>
          </cell>
          <cell r="EF94" t="str">
            <v>na</v>
          </cell>
          <cell r="EG94" t="str">
            <v>na</v>
          </cell>
          <cell r="EH94" t="str">
            <v>na</v>
          </cell>
          <cell r="EI94" t="str">
            <v>na</v>
          </cell>
          <cell r="EJ94" t="str">
            <v>na</v>
          </cell>
          <cell r="EK94" t="str">
            <v>na</v>
          </cell>
          <cell r="EL94" t="str">
            <v>na</v>
          </cell>
          <cell r="EM94" t="str">
            <v>na</v>
          </cell>
          <cell r="EN94" t="str">
            <v>na</v>
          </cell>
          <cell r="EO94" t="str">
            <v>na</v>
          </cell>
          <cell r="EP94" t="str">
            <v>na</v>
          </cell>
          <cell r="EQ94" t="str">
            <v>na</v>
          </cell>
          <cell r="ER94" t="str">
            <v>na</v>
          </cell>
          <cell r="ES94" t="str">
            <v>na</v>
          </cell>
          <cell r="ET94" t="str">
            <v>na</v>
          </cell>
          <cell r="EU94" t="str">
            <v>na</v>
          </cell>
          <cell r="EV94" t="str">
            <v>na</v>
          </cell>
          <cell r="EW94" t="str">
            <v>na</v>
          </cell>
          <cell r="EX94" t="str">
            <v>na</v>
          </cell>
          <cell r="EY94" t="str">
            <v>na</v>
          </cell>
          <cell r="EZ94" t="str">
            <v>na</v>
          </cell>
          <cell r="FA94" t="str">
            <v>na</v>
          </cell>
          <cell r="FB94" t="str">
            <v>na</v>
          </cell>
          <cell r="FC94" t="str">
            <v>na</v>
          </cell>
          <cell r="FD94" t="str">
            <v>na</v>
          </cell>
          <cell r="FE94" t="str">
            <v>na</v>
          </cell>
          <cell r="FF94" t="str">
            <v>na</v>
          </cell>
          <cell r="FG94" t="str">
            <v>na</v>
          </cell>
          <cell r="FH94" t="str">
            <v>na</v>
          </cell>
          <cell r="FI94" t="str">
            <v>na</v>
          </cell>
          <cell r="FJ94" t="str">
            <v>na</v>
          </cell>
          <cell r="FK94" t="str">
            <v>na</v>
          </cell>
          <cell r="FL94" t="str">
            <v>na</v>
          </cell>
          <cell r="FM94" t="str">
            <v>na</v>
          </cell>
          <cell r="FN94" t="str">
            <v>na</v>
          </cell>
          <cell r="FO94" t="str">
            <v>na</v>
          </cell>
          <cell r="FP94" t="str">
            <v>na</v>
          </cell>
          <cell r="FQ94" t="str">
            <v>na</v>
          </cell>
          <cell r="FR94" t="str">
            <v>na</v>
          </cell>
          <cell r="FS94" t="str">
            <v>na</v>
          </cell>
          <cell r="FT94" t="str">
            <v>na</v>
          </cell>
          <cell r="FU94" t="str">
            <v>na</v>
          </cell>
          <cell r="FV94" t="str">
            <v>na</v>
          </cell>
          <cell r="FW94" t="str">
            <v>na</v>
          </cell>
          <cell r="FX94" t="str">
            <v>na</v>
          </cell>
          <cell r="FY94" t="str">
            <v>na</v>
          </cell>
          <cell r="FZ94" t="str">
            <v>na</v>
          </cell>
          <cell r="GA94" t="str">
            <v>na</v>
          </cell>
          <cell r="GB94" t="str">
            <v>na</v>
          </cell>
          <cell r="GC94" t="str">
            <v>na</v>
          </cell>
          <cell r="GD94" t="str">
            <v>na</v>
          </cell>
          <cell r="GE94" t="str">
            <v>na</v>
          </cell>
          <cell r="GF94" t="str">
            <v>na</v>
          </cell>
          <cell r="GG94" t="str">
            <v>na</v>
          </cell>
          <cell r="GH94" t="str">
            <v>na</v>
          </cell>
          <cell r="GI94" t="str">
            <v>na</v>
          </cell>
          <cell r="GJ94" t="str">
            <v>na</v>
          </cell>
          <cell r="GK94" t="str">
            <v>na</v>
          </cell>
          <cell r="GL94" t="str">
            <v>na</v>
          </cell>
          <cell r="GM94" t="str">
            <v>na</v>
          </cell>
          <cell r="GN94" t="str">
            <v>na</v>
          </cell>
          <cell r="GO94" t="str">
            <v>na</v>
          </cell>
          <cell r="GP94" t="str">
            <v>na</v>
          </cell>
          <cell r="GQ94" t="str">
            <v>na</v>
          </cell>
          <cell r="GR94" t="str">
            <v>na</v>
          </cell>
          <cell r="GS94" t="str">
            <v>na</v>
          </cell>
          <cell r="GT94" t="str">
            <v>na</v>
          </cell>
          <cell r="GU94" t="str">
            <v>na</v>
          </cell>
          <cell r="GV94" t="str">
            <v>na</v>
          </cell>
          <cell r="GW94" t="str">
            <v>na</v>
          </cell>
          <cell r="GX94" t="str">
            <v>na</v>
          </cell>
          <cell r="GY94" t="str">
            <v>na</v>
          </cell>
          <cell r="GZ94" t="str">
            <v>na</v>
          </cell>
          <cell r="HA94" t="str">
            <v>na</v>
          </cell>
          <cell r="HB94" t="str">
            <v>na</v>
          </cell>
          <cell r="HC94" t="str">
            <v>na</v>
          </cell>
          <cell r="HD94" t="str">
            <v>na</v>
          </cell>
        </row>
        <row r="95">
          <cell r="A95">
            <v>95</v>
          </cell>
          <cell r="B95" t="str">
            <v>Net Income (excl Special Items)</v>
          </cell>
          <cell r="C95" t="str">
            <v>na</v>
          </cell>
          <cell r="D95" t="str">
            <v>na</v>
          </cell>
          <cell r="E95" t="str">
            <v>na</v>
          </cell>
          <cell r="F95" t="str">
            <v>na</v>
          </cell>
          <cell r="G95" t="str">
            <v>na</v>
          </cell>
          <cell r="H95" t="str">
            <v>na</v>
          </cell>
          <cell r="I95" t="str">
            <v>na</v>
          </cell>
          <cell r="J95" t="str">
            <v>na</v>
          </cell>
          <cell r="K95" t="str">
            <v>na</v>
          </cell>
          <cell r="L95" t="str">
            <v>na</v>
          </cell>
          <cell r="M95" t="str">
            <v>na</v>
          </cell>
          <cell r="N95" t="str">
            <v>na</v>
          </cell>
          <cell r="O95" t="str">
            <v>na</v>
          </cell>
          <cell r="P95" t="str">
            <v>na</v>
          </cell>
          <cell r="Q95" t="str">
            <v>na</v>
          </cell>
          <cell r="R95" t="str">
            <v>na</v>
          </cell>
          <cell r="S95" t="str">
            <v>na</v>
          </cell>
          <cell r="T95" t="str">
            <v>na</v>
          </cell>
          <cell r="U95" t="str">
            <v>na</v>
          </cell>
          <cell r="V95" t="str">
            <v>na</v>
          </cell>
          <cell r="W95" t="str">
            <v>na</v>
          </cell>
          <cell r="X95" t="str">
            <v>na</v>
          </cell>
          <cell r="Y95" t="str">
            <v>na</v>
          </cell>
          <cell r="Z95" t="str">
            <v>na</v>
          </cell>
          <cell r="AA95" t="str">
            <v>na</v>
          </cell>
          <cell r="AB95" t="str">
            <v>na</v>
          </cell>
          <cell r="AC95" t="str">
            <v>na</v>
          </cell>
          <cell r="AD95" t="str">
            <v>na</v>
          </cell>
          <cell r="AE95" t="str">
            <v>na</v>
          </cell>
          <cell r="AF95" t="str">
            <v>na</v>
          </cell>
          <cell r="AG95" t="str">
            <v>na</v>
          </cell>
          <cell r="AH95" t="str">
            <v>na</v>
          </cell>
          <cell r="AI95" t="str">
            <v>na</v>
          </cell>
          <cell r="AJ95" t="str">
            <v>na</v>
          </cell>
          <cell r="AK95" t="str">
            <v>na</v>
          </cell>
          <cell r="AL95" t="str">
            <v>na</v>
          </cell>
          <cell r="AM95" t="str">
            <v>na</v>
          </cell>
          <cell r="AN95" t="str">
            <v>na</v>
          </cell>
          <cell r="AO95" t="str">
            <v>na</v>
          </cell>
          <cell r="AP95" t="str">
            <v>na</v>
          </cell>
          <cell r="AQ95" t="str">
            <v>na</v>
          </cell>
          <cell r="AR95" t="str">
            <v>na</v>
          </cell>
          <cell r="AS95" t="str">
            <v>na</v>
          </cell>
          <cell r="AT95" t="str">
            <v>na</v>
          </cell>
          <cell r="AU95" t="str">
            <v>na</v>
          </cell>
          <cell r="AV95" t="str">
            <v>na</v>
          </cell>
          <cell r="AW95" t="str">
            <v>na</v>
          </cell>
          <cell r="AX95" t="str">
            <v>na</v>
          </cell>
          <cell r="AY95" t="str">
            <v>na</v>
          </cell>
          <cell r="AZ95" t="str">
            <v>na</v>
          </cell>
          <cell r="BA95" t="str">
            <v>na</v>
          </cell>
          <cell r="BB95" t="str">
            <v>na</v>
          </cell>
          <cell r="BC95" t="str">
            <v>na</v>
          </cell>
          <cell r="BD95" t="str">
            <v>na</v>
          </cell>
          <cell r="BE95" t="str">
            <v>na</v>
          </cell>
          <cell r="BF95" t="str">
            <v>na</v>
          </cell>
          <cell r="BG95" t="str">
            <v>na</v>
          </cell>
          <cell r="BH95" t="str">
            <v>na</v>
          </cell>
          <cell r="BI95" t="str">
            <v>na</v>
          </cell>
          <cell r="BJ95" t="str">
            <v>na</v>
          </cell>
          <cell r="BK95" t="str">
            <v>na</v>
          </cell>
          <cell r="BL95" t="str">
            <v>na</v>
          </cell>
          <cell r="BM95" t="str">
            <v>na</v>
          </cell>
          <cell r="BN95" t="str">
            <v>na</v>
          </cell>
          <cell r="BO95" t="str">
            <v>na</v>
          </cell>
          <cell r="BP95" t="str">
            <v>na</v>
          </cell>
          <cell r="BQ95" t="str">
            <v>na</v>
          </cell>
          <cell r="BR95" t="str">
            <v>na</v>
          </cell>
          <cell r="BS95" t="str">
            <v>na</v>
          </cell>
          <cell r="BT95" t="str">
            <v>na</v>
          </cell>
          <cell r="BU95" t="str">
            <v>na</v>
          </cell>
          <cell r="BV95" t="str">
            <v>na</v>
          </cell>
          <cell r="BW95" t="str">
            <v>na</v>
          </cell>
          <cell r="BX95" t="str">
            <v>na</v>
          </cell>
          <cell r="BY95" t="str">
            <v>na</v>
          </cell>
          <cell r="BZ95" t="str">
            <v>na</v>
          </cell>
          <cell r="CA95" t="str">
            <v>na</v>
          </cell>
          <cell r="CB95" t="str">
            <v>na</v>
          </cell>
          <cell r="CC95" t="str">
            <v>na</v>
          </cell>
          <cell r="CD95" t="str">
            <v>na</v>
          </cell>
          <cell r="CE95" t="str">
            <v>na</v>
          </cell>
          <cell r="CF95" t="str">
            <v>na</v>
          </cell>
          <cell r="CG95" t="str">
            <v>na</v>
          </cell>
          <cell r="CH95" t="str">
            <v>na</v>
          </cell>
          <cell r="CI95" t="str">
            <v>na</v>
          </cell>
          <cell r="CJ95" t="str">
            <v>na</v>
          </cell>
          <cell r="CK95" t="str">
            <v>na</v>
          </cell>
          <cell r="CL95" t="str">
            <v>na</v>
          </cell>
          <cell r="CM95" t="str">
            <v>na</v>
          </cell>
          <cell r="CN95" t="str">
            <v>na</v>
          </cell>
          <cell r="CO95" t="str">
            <v>na</v>
          </cell>
          <cell r="CP95" t="str">
            <v>na</v>
          </cell>
          <cell r="CQ95" t="str">
            <v>na</v>
          </cell>
          <cell r="CR95" t="str">
            <v>na</v>
          </cell>
          <cell r="CS95" t="str">
            <v>na</v>
          </cell>
          <cell r="CT95" t="str">
            <v>na</v>
          </cell>
          <cell r="CU95" t="str">
            <v>na</v>
          </cell>
          <cell r="CV95" t="str">
            <v>na</v>
          </cell>
          <cell r="CW95" t="str">
            <v>na</v>
          </cell>
          <cell r="CX95" t="str">
            <v>na</v>
          </cell>
          <cell r="CY95">
            <v>0.47794653337111465</v>
          </cell>
          <cell r="CZ95">
            <v>0.47794653337111465</v>
          </cell>
          <cell r="DA95">
            <v>5.2614840989399809</v>
          </cell>
          <cell r="DB95">
            <v>5.2614840989399809</v>
          </cell>
          <cell r="DC95">
            <v>50.849092518813457</v>
          </cell>
          <cell r="DD95">
            <v>50.849092518813457</v>
          </cell>
          <cell r="DE95">
            <v>2.7397203397488021</v>
          </cell>
          <cell r="DF95">
            <v>2.7397203397488021</v>
          </cell>
          <cell r="DG95">
            <v>3.3144841212471055</v>
          </cell>
          <cell r="DH95">
            <v>3.3144841212471055</v>
          </cell>
          <cell r="DI95">
            <v>2.0858712023962198</v>
          </cell>
          <cell r="DJ95">
            <v>1.6425435427984494</v>
          </cell>
          <cell r="DK95">
            <v>1.5233023146789462</v>
          </cell>
          <cell r="DL95">
            <v>1.5642858946764375</v>
          </cell>
          <cell r="DM95">
            <v>0.97456501509898008</v>
          </cell>
          <cell r="DN95">
            <v>1.2164107482384519</v>
          </cell>
          <cell r="DO95">
            <v>1.036235343504202</v>
          </cell>
          <cell r="DP95">
            <v>1.0418516997167155</v>
          </cell>
          <cell r="DQ95">
            <v>1.3101756759839649</v>
          </cell>
          <cell r="DR95">
            <v>1.325490199695939</v>
          </cell>
          <cell r="DS95" t="str">
            <v>na</v>
          </cell>
          <cell r="DT95" t="str">
            <v>na</v>
          </cell>
          <cell r="DU95" t="str">
            <v>na</v>
          </cell>
          <cell r="DV95" t="str">
            <v>na</v>
          </cell>
          <cell r="DW95" t="str">
            <v>na</v>
          </cell>
          <cell r="DX95" t="str">
            <v>na</v>
          </cell>
          <cell r="DY95" t="str">
            <v>na</v>
          </cell>
          <cell r="DZ95" t="str">
            <v>na</v>
          </cell>
          <cell r="EA95">
            <v>0.48677046126896883</v>
          </cell>
          <cell r="EB95">
            <v>0.46778430182467401</v>
          </cell>
          <cell r="EC95" t="str">
            <v>na</v>
          </cell>
          <cell r="ED95" t="str">
            <v>na</v>
          </cell>
          <cell r="EE95" t="str">
            <v>na</v>
          </cell>
          <cell r="EF95" t="str">
            <v>na</v>
          </cell>
          <cell r="EG95" t="str">
            <v>na</v>
          </cell>
          <cell r="EH95" t="str">
            <v>na</v>
          </cell>
          <cell r="EI95" t="str">
            <v>na</v>
          </cell>
          <cell r="EJ95" t="str">
            <v>na</v>
          </cell>
          <cell r="EK95" t="str">
            <v>na</v>
          </cell>
          <cell r="EL95" t="str">
            <v>na</v>
          </cell>
          <cell r="EM95" t="str">
            <v>na</v>
          </cell>
          <cell r="EN95" t="str">
            <v>na</v>
          </cell>
          <cell r="EO95" t="str">
            <v>na</v>
          </cell>
          <cell r="EP95" t="str">
            <v>na</v>
          </cell>
          <cell r="EQ95" t="str">
            <v>na</v>
          </cell>
          <cell r="ER95" t="str">
            <v>na</v>
          </cell>
          <cell r="ES95" t="str">
            <v>na</v>
          </cell>
          <cell r="ET95" t="str">
            <v>na</v>
          </cell>
          <cell r="EU95" t="str">
            <v>na</v>
          </cell>
          <cell r="EV95" t="str">
            <v>na</v>
          </cell>
          <cell r="EW95" t="str">
            <v>na</v>
          </cell>
          <cell r="EX95" t="str">
            <v>na</v>
          </cell>
          <cell r="EY95" t="str">
            <v>na</v>
          </cell>
          <cell r="EZ95" t="str">
            <v>na</v>
          </cell>
          <cell r="FA95" t="str">
            <v>na</v>
          </cell>
          <cell r="FB95" t="str">
            <v>na</v>
          </cell>
          <cell r="FC95" t="str">
            <v>na</v>
          </cell>
          <cell r="FD95" t="str">
            <v>na</v>
          </cell>
          <cell r="FE95" t="str">
            <v>na</v>
          </cell>
          <cell r="FF95" t="str">
            <v>na</v>
          </cell>
          <cell r="FG95" t="str">
            <v>na</v>
          </cell>
          <cell r="FH95" t="str">
            <v>na</v>
          </cell>
          <cell r="FI95" t="str">
            <v>na</v>
          </cell>
          <cell r="FJ95" t="str">
            <v>na</v>
          </cell>
          <cell r="FK95" t="str">
            <v>na</v>
          </cell>
          <cell r="FL95" t="str">
            <v>na</v>
          </cell>
          <cell r="FM95" t="str">
            <v>na</v>
          </cell>
          <cell r="FN95" t="str">
            <v>na</v>
          </cell>
          <cell r="FO95" t="str">
            <v>na</v>
          </cell>
          <cell r="FP95" t="str">
            <v>na</v>
          </cell>
          <cell r="FQ95" t="str">
            <v>na</v>
          </cell>
          <cell r="FR95" t="str">
            <v>na</v>
          </cell>
          <cell r="FS95" t="str">
            <v>na</v>
          </cell>
          <cell r="FT95" t="str">
            <v>na</v>
          </cell>
          <cell r="FU95" t="str">
            <v>na</v>
          </cell>
          <cell r="FV95" t="str">
            <v>na</v>
          </cell>
          <cell r="FW95" t="str">
            <v>na</v>
          </cell>
          <cell r="FX95" t="str">
            <v>na</v>
          </cell>
          <cell r="FY95" t="str">
            <v>na</v>
          </cell>
          <cell r="FZ95" t="str">
            <v>na</v>
          </cell>
          <cell r="GA95" t="str">
            <v>na</v>
          </cell>
          <cell r="GB95" t="str">
            <v>na</v>
          </cell>
          <cell r="GC95" t="str">
            <v>na</v>
          </cell>
          <cell r="GD95" t="str">
            <v>na</v>
          </cell>
          <cell r="GE95" t="str">
            <v>na</v>
          </cell>
          <cell r="GF95" t="str">
            <v>na</v>
          </cell>
          <cell r="GG95" t="str">
            <v>na</v>
          </cell>
          <cell r="GH95" t="str">
            <v>na</v>
          </cell>
          <cell r="GI95" t="str">
            <v>na</v>
          </cell>
          <cell r="GJ95" t="str">
            <v>na</v>
          </cell>
          <cell r="GK95" t="str">
            <v>na</v>
          </cell>
          <cell r="GL95" t="str">
            <v>na</v>
          </cell>
          <cell r="GM95" t="str">
            <v>na</v>
          </cell>
          <cell r="GN95" t="str">
            <v>na</v>
          </cell>
          <cell r="GO95" t="str">
            <v>na</v>
          </cell>
          <cell r="GP95" t="str">
            <v>na</v>
          </cell>
          <cell r="GQ95" t="str">
            <v>na</v>
          </cell>
          <cell r="GR95" t="str">
            <v>na</v>
          </cell>
          <cell r="GS95" t="str">
            <v>na</v>
          </cell>
          <cell r="GT95" t="str">
            <v>na</v>
          </cell>
          <cell r="GU95" t="str">
            <v>na</v>
          </cell>
          <cell r="GV95" t="str">
            <v>na</v>
          </cell>
          <cell r="GW95" t="str">
            <v>na</v>
          </cell>
          <cell r="GX95" t="str">
            <v>na</v>
          </cell>
          <cell r="GY95" t="str">
            <v>na</v>
          </cell>
          <cell r="GZ95" t="str">
            <v>na</v>
          </cell>
          <cell r="HA95" t="str">
            <v>na</v>
          </cell>
          <cell r="HB95" t="str">
            <v>na</v>
          </cell>
          <cell r="HC95" t="str">
            <v>na</v>
          </cell>
          <cell r="HD95" t="str">
            <v>na</v>
          </cell>
        </row>
        <row r="96">
          <cell r="A96">
            <v>96</v>
          </cell>
          <cell r="B96" t="str">
            <v>Average Shares Outstanding</v>
          </cell>
          <cell r="C96" t="str">
            <v>na</v>
          </cell>
          <cell r="D96" t="str">
            <v>na</v>
          </cell>
          <cell r="E96" t="str">
            <v>na</v>
          </cell>
          <cell r="F96" t="str">
            <v>na</v>
          </cell>
          <cell r="G96" t="str">
            <v>na</v>
          </cell>
          <cell r="H96" t="str">
            <v>na</v>
          </cell>
          <cell r="I96" t="str">
            <v>na</v>
          </cell>
          <cell r="J96" t="str">
            <v>na</v>
          </cell>
          <cell r="K96" t="str">
            <v>na</v>
          </cell>
          <cell r="L96" t="str">
            <v>na</v>
          </cell>
          <cell r="M96" t="str">
            <v>na</v>
          </cell>
          <cell r="N96" t="str">
            <v>na</v>
          </cell>
          <cell r="O96" t="str">
            <v>na</v>
          </cell>
          <cell r="P96" t="str">
            <v>na</v>
          </cell>
          <cell r="Q96" t="str">
            <v>na</v>
          </cell>
          <cell r="R96" t="str">
            <v>na</v>
          </cell>
          <cell r="S96" t="str">
            <v>na</v>
          </cell>
          <cell r="T96" t="str">
            <v>na</v>
          </cell>
          <cell r="U96" t="str">
            <v>na</v>
          </cell>
          <cell r="V96" t="str">
            <v>na</v>
          </cell>
          <cell r="W96" t="str">
            <v>na</v>
          </cell>
          <cell r="X96" t="str">
            <v>na</v>
          </cell>
          <cell r="Y96" t="str">
            <v>na</v>
          </cell>
          <cell r="Z96" t="str">
            <v>na</v>
          </cell>
          <cell r="AA96" t="str">
            <v>na</v>
          </cell>
          <cell r="AB96" t="str">
            <v>na</v>
          </cell>
          <cell r="AC96" t="str">
            <v>na</v>
          </cell>
          <cell r="AD96" t="str">
            <v>na</v>
          </cell>
          <cell r="AE96" t="str">
            <v>na</v>
          </cell>
          <cell r="AF96" t="str">
            <v>na</v>
          </cell>
          <cell r="AG96" t="str">
            <v>na</v>
          </cell>
          <cell r="AH96" t="str">
            <v>na</v>
          </cell>
          <cell r="AI96" t="str">
            <v>na</v>
          </cell>
          <cell r="AJ96" t="str">
            <v>na</v>
          </cell>
          <cell r="AK96" t="str">
            <v>na</v>
          </cell>
          <cell r="AL96" t="str">
            <v>na</v>
          </cell>
          <cell r="AM96" t="str">
            <v>na</v>
          </cell>
          <cell r="AN96" t="str">
            <v>na</v>
          </cell>
          <cell r="AO96" t="str">
            <v>na</v>
          </cell>
          <cell r="AP96" t="str">
            <v>na</v>
          </cell>
          <cell r="AQ96" t="str">
            <v>na</v>
          </cell>
          <cell r="AR96" t="str">
            <v>na</v>
          </cell>
          <cell r="AS96" t="str">
            <v>na</v>
          </cell>
          <cell r="AT96" t="str">
            <v>na</v>
          </cell>
          <cell r="AU96" t="str">
            <v>na</v>
          </cell>
          <cell r="AV96" t="str">
            <v>na</v>
          </cell>
          <cell r="AW96" t="str">
            <v>na</v>
          </cell>
          <cell r="AX96" t="str">
            <v>na</v>
          </cell>
          <cell r="AY96" t="str">
            <v>na</v>
          </cell>
          <cell r="AZ96" t="str">
            <v>na</v>
          </cell>
          <cell r="BA96" t="str">
            <v>na</v>
          </cell>
          <cell r="BB96" t="str">
            <v>na</v>
          </cell>
          <cell r="BC96" t="str">
            <v>na</v>
          </cell>
          <cell r="BD96" t="str">
            <v>na</v>
          </cell>
          <cell r="BE96" t="str">
            <v>na</v>
          </cell>
          <cell r="BF96" t="str">
            <v>na</v>
          </cell>
          <cell r="BG96" t="str">
            <v>na</v>
          </cell>
          <cell r="BH96" t="str">
            <v>na</v>
          </cell>
          <cell r="BI96" t="str">
            <v>na</v>
          </cell>
          <cell r="BJ96" t="str">
            <v>na</v>
          </cell>
          <cell r="BK96" t="str">
            <v>na</v>
          </cell>
          <cell r="BL96" t="str">
            <v>na</v>
          </cell>
          <cell r="BM96" t="str">
            <v>na</v>
          </cell>
          <cell r="BN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  <cell r="BR96" t="str">
            <v>na</v>
          </cell>
          <cell r="BS96" t="str">
            <v>na</v>
          </cell>
          <cell r="BT96" t="str">
            <v>na</v>
          </cell>
          <cell r="BU96" t="str">
            <v>na</v>
          </cell>
          <cell r="BV96" t="str">
            <v>na</v>
          </cell>
          <cell r="BW96" t="str">
            <v>na</v>
          </cell>
          <cell r="BX96" t="str">
            <v>na</v>
          </cell>
          <cell r="BY96" t="str">
            <v>na</v>
          </cell>
          <cell r="BZ96" t="str">
            <v>na</v>
          </cell>
          <cell r="CA96" t="str">
            <v>na</v>
          </cell>
          <cell r="CB96" t="str">
            <v>na</v>
          </cell>
          <cell r="CC96" t="str">
            <v>na</v>
          </cell>
          <cell r="CD96" t="str">
            <v>na</v>
          </cell>
          <cell r="CE96" t="str">
            <v>na</v>
          </cell>
          <cell r="CF96" t="str">
            <v>na</v>
          </cell>
          <cell r="CG96" t="str">
            <v>na</v>
          </cell>
          <cell r="CH96" t="str">
            <v>na</v>
          </cell>
          <cell r="CI96" t="str">
            <v>na</v>
          </cell>
          <cell r="CJ96" t="str">
            <v>na</v>
          </cell>
          <cell r="CK96" t="str">
            <v>na</v>
          </cell>
          <cell r="CL96" t="str">
            <v>na</v>
          </cell>
          <cell r="CM96" t="str">
            <v>na</v>
          </cell>
          <cell r="CN96" t="str">
            <v>na</v>
          </cell>
          <cell r="CO96" t="str">
            <v>na</v>
          </cell>
          <cell r="CP96" t="str">
            <v>na</v>
          </cell>
          <cell r="CQ96" t="str">
            <v>na</v>
          </cell>
          <cell r="CR96" t="str">
            <v>na</v>
          </cell>
          <cell r="CS96" t="str">
            <v>na</v>
          </cell>
          <cell r="CT96" t="str">
            <v>na</v>
          </cell>
          <cell r="CU96" t="str">
            <v>na</v>
          </cell>
          <cell r="CV96" t="str">
            <v>na</v>
          </cell>
          <cell r="CW96" t="str">
            <v>na</v>
          </cell>
          <cell r="CX96" t="str">
            <v>na</v>
          </cell>
          <cell r="CY96">
            <v>0.13002399752283619</v>
          </cell>
          <cell r="CZ96">
            <v>0.13002399752283619</v>
          </cell>
          <cell r="DA96">
            <v>6.9064046540511445E-2</v>
          </cell>
          <cell r="DB96">
            <v>6.9064046540511445E-2</v>
          </cell>
          <cell r="DC96">
            <v>0.1458384224827031</v>
          </cell>
          <cell r="DD96">
            <v>0.1458384224827031</v>
          </cell>
          <cell r="DE96">
            <v>0.11572851369841219</v>
          </cell>
          <cell r="DF96">
            <v>0.11572851369841219</v>
          </cell>
          <cell r="DG96">
            <v>0.1152207057011158</v>
          </cell>
          <cell r="DH96">
            <v>0.1152207057011158</v>
          </cell>
          <cell r="DI96">
            <v>7.8978465711946957E-2</v>
          </cell>
          <cell r="DJ96">
            <v>8.9216414970902949E-2</v>
          </cell>
          <cell r="DK96">
            <v>0.14037682326653822</v>
          </cell>
          <cell r="DL96">
            <v>0.14037682326653822</v>
          </cell>
          <cell r="DM96">
            <v>5.610128076878932E-2</v>
          </cell>
          <cell r="DN96">
            <v>5.610128076878932E-2</v>
          </cell>
          <cell r="DO96">
            <v>2.6694045174537915E-2</v>
          </cell>
          <cell r="DP96">
            <v>2.6694045174537915E-2</v>
          </cell>
          <cell r="DQ96">
            <v>7.3743140382537681E-2</v>
          </cell>
          <cell r="DR96">
            <v>7.6248519529635905E-2</v>
          </cell>
          <cell r="DS96" t="str">
            <v>na</v>
          </cell>
          <cell r="DT96" t="str">
            <v>na</v>
          </cell>
          <cell r="DU96" t="str">
            <v>na</v>
          </cell>
          <cell r="DV96" t="str">
            <v>na</v>
          </cell>
          <cell r="DW96" t="str">
            <v>na</v>
          </cell>
          <cell r="DX96" t="str">
            <v>na</v>
          </cell>
          <cell r="DY96" t="str">
            <v>na</v>
          </cell>
          <cell r="DZ96" t="str">
            <v>na</v>
          </cell>
          <cell r="EA96">
            <v>6.1661453336466304E-2</v>
          </cell>
          <cell r="EB96">
            <v>5.9190031152647975E-2</v>
          </cell>
          <cell r="EC96" t="str">
            <v>na</v>
          </cell>
          <cell r="ED96" t="str">
            <v>na</v>
          </cell>
          <cell r="EE96" t="str">
            <v>na</v>
          </cell>
          <cell r="EF96" t="str">
            <v>na</v>
          </cell>
          <cell r="EG96" t="str">
            <v>na</v>
          </cell>
          <cell r="EH96" t="str">
            <v>na</v>
          </cell>
          <cell r="EI96" t="str">
            <v>na</v>
          </cell>
          <cell r="EJ96" t="str">
            <v>na</v>
          </cell>
          <cell r="EK96" t="str">
            <v>na</v>
          </cell>
          <cell r="EL96" t="str">
            <v>na</v>
          </cell>
          <cell r="EM96" t="str">
            <v>na</v>
          </cell>
          <cell r="EN96" t="str">
            <v>na</v>
          </cell>
          <cell r="EO96" t="str">
            <v>na</v>
          </cell>
          <cell r="EP96" t="str">
            <v>na</v>
          </cell>
          <cell r="EQ96" t="str">
            <v>na</v>
          </cell>
          <cell r="ER96" t="str">
            <v>na</v>
          </cell>
          <cell r="ES96" t="str">
            <v>na</v>
          </cell>
          <cell r="ET96" t="str">
            <v>na</v>
          </cell>
          <cell r="EU96" t="str">
            <v>na</v>
          </cell>
          <cell r="EV96" t="str">
            <v>na</v>
          </cell>
          <cell r="EW96" t="str">
            <v>na</v>
          </cell>
          <cell r="EX96" t="str">
            <v>na</v>
          </cell>
          <cell r="EY96" t="str">
            <v>na</v>
          </cell>
          <cell r="EZ96" t="str">
            <v>na</v>
          </cell>
          <cell r="FA96" t="str">
            <v>na</v>
          </cell>
          <cell r="FB96" t="str">
            <v>na</v>
          </cell>
          <cell r="FC96" t="str">
            <v>na</v>
          </cell>
          <cell r="FD96" t="str">
            <v>na</v>
          </cell>
          <cell r="FE96" t="str">
            <v>na</v>
          </cell>
          <cell r="FF96" t="str">
            <v>na</v>
          </cell>
          <cell r="FG96" t="str">
            <v>na</v>
          </cell>
          <cell r="FH96" t="str">
            <v>na</v>
          </cell>
          <cell r="FI96" t="str">
            <v>na</v>
          </cell>
          <cell r="FJ96" t="str">
            <v>na</v>
          </cell>
          <cell r="FK96" t="str">
            <v>na</v>
          </cell>
          <cell r="FL96" t="str">
            <v>na</v>
          </cell>
          <cell r="FM96" t="str">
            <v>na</v>
          </cell>
          <cell r="FN96" t="str">
            <v>na</v>
          </cell>
          <cell r="FO96" t="str">
            <v>na</v>
          </cell>
          <cell r="FP96" t="str">
            <v>na</v>
          </cell>
          <cell r="FQ96" t="str">
            <v>na</v>
          </cell>
          <cell r="FR96" t="str">
            <v>na</v>
          </cell>
          <cell r="FS96" t="str">
            <v>na</v>
          </cell>
          <cell r="FT96" t="str">
            <v>na</v>
          </cell>
          <cell r="FU96" t="str">
            <v>na</v>
          </cell>
          <cell r="FV96" t="str">
            <v>na</v>
          </cell>
          <cell r="FW96" t="str">
            <v>na</v>
          </cell>
          <cell r="FX96" t="str">
            <v>na</v>
          </cell>
          <cell r="FY96" t="str">
            <v>na</v>
          </cell>
          <cell r="FZ96" t="str">
            <v>na</v>
          </cell>
          <cell r="GA96" t="str">
            <v>na</v>
          </cell>
          <cell r="GB96" t="str">
            <v>na</v>
          </cell>
          <cell r="GC96" t="str">
            <v>na</v>
          </cell>
          <cell r="GD96" t="str">
            <v>na</v>
          </cell>
          <cell r="GE96" t="str">
            <v>na</v>
          </cell>
          <cell r="GF96" t="str">
            <v>na</v>
          </cell>
          <cell r="GG96" t="str">
            <v>na</v>
          </cell>
          <cell r="GH96" t="str">
            <v>na</v>
          </cell>
          <cell r="GI96" t="str">
            <v>na</v>
          </cell>
          <cell r="GJ96" t="str">
            <v>na</v>
          </cell>
          <cell r="GK96" t="str">
            <v>na</v>
          </cell>
          <cell r="GL96" t="str">
            <v>na</v>
          </cell>
          <cell r="GM96" t="str">
            <v>na</v>
          </cell>
          <cell r="GN96" t="str">
            <v>na</v>
          </cell>
          <cell r="GO96" t="str">
            <v>na</v>
          </cell>
          <cell r="GP96" t="str">
            <v>na</v>
          </cell>
          <cell r="GQ96" t="str">
            <v>na</v>
          </cell>
          <cell r="GR96" t="str">
            <v>na</v>
          </cell>
          <cell r="GS96" t="str">
            <v>na</v>
          </cell>
          <cell r="GT96" t="str">
            <v>na</v>
          </cell>
          <cell r="GU96" t="str">
            <v>na</v>
          </cell>
          <cell r="GV96" t="str">
            <v>na</v>
          </cell>
          <cell r="GW96" t="str">
            <v>na</v>
          </cell>
          <cell r="GX96" t="str">
            <v>na</v>
          </cell>
          <cell r="GY96" t="str">
            <v>na</v>
          </cell>
          <cell r="GZ96" t="str">
            <v>na</v>
          </cell>
          <cell r="HA96" t="str">
            <v>na</v>
          </cell>
          <cell r="HB96" t="str">
            <v>na</v>
          </cell>
          <cell r="HC96" t="str">
            <v>na</v>
          </cell>
          <cell r="HD96" t="str">
            <v>na</v>
          </cell>
        </row>
        <row r="97">
          <cell r="A97">
            <v>97</v>
          </cell>
          <cell r="B97" t="str">
            <v>Reported EPS</v>
          </cell>
          <cell r="C97" t="str">
            <v>na</v>
          </cell>
          <cell r="D97" t="str">
            <v>na</v>
          </cell>
          <cell r="E97" t="str">
            <v>na</v>
          </cell>
          <cell r="F97" t="str">
            <v>na</v>
          </cell>
          <cell r="G97" t="str">
            <v>na</v>
          </cell>
          <cell r="H97" t="str">
            <v>na</v>
          </cell>
          <cell r="I97" t="str">
            <v>na</v>
          </cell>
          <cell r="J97" t="str">
            <v>na</v>
          </cell>
          <cell r="K97" t="str">
            <v>na</v>
          </cell>
          <cell r="L97" t="str">
            <v>na</v>
          </cell>
          <cell r="M97" t="str">
            <v>na</v>
          </cell>
          <cell r="N97" t="str">
            <v>na</v>
          </cell>
          <cell r="O97" t="str">
            <v>na</v>
          </cell>
          <cell r="P97" t="str">
            <v>na</v>
          </cell>
          <cell r="Q97" t="str">
            <v>na</v>
          </cell>
          <cell r="R97" t="str">
            <v>na</v>
          </cell>
          <cell r="S97" t="str">
            <v>na</v>
          </cell>
          <cell r="T97" t="str">
            <v>na</v>
          </cell>
          <cell r="U97" t="str">
            <v>na</v>
          </cell>
          <cell r="V97" t="str">
            <v>na</v>
          </cell>
          <cell r="W97" t="str">
            <v>na</v>
          </cell>
          <cell r="X97" t="str">
            <v>na</v>
          </cell>
          <cell r="Y97" t="str">
            <v>na</v>
          </cell>
          <cell r="Z97" t="str">
            <v>na</v>
          </cell>
          <cell r="AA97" t="str">
            <v>na</v>
          </cell>
          <cell r="AB97" t="str">
            <v>na</v>
          </cell>
          <cell r="AC97" t="str">
            <v>na</v>
          </cell>
          <cell r="AD97" t="str">
            <v>na</v>
          </cell>
          <cell r="AE97" t="str">
            <v>na</v>
          </cell>
          <cell r="AF97" t="str">
            <v>na</v>
          </cell>
          <cell r="AG97" t="str">
            <v>na</v>
          </cell>
          <cell r="AH97" t="str">
            <v>na</v>
          </cell>
          <cell r="AI97" t="str">
            <v>na</v>
          </cell>
          <cell r="AJ97" t="str">
            <v>na</v>
          </cell>
          <cell r="AK97" t="str">
            <v>na</v>
          </cell>
          <cell r="AL97" t="str">
            <v>na</v>
          </cell>
          <cell r="AM97" t="str">
            <v>na</v>
          </cell>
          <cell r="AN97" t="str">
            <v>na</v>
          </cell>
          <cell r="AO97" t="str">
            <v>na</v>
          </cell>
          <cell r="AP97" t="str">
            <v>na</v>
          </cell>
          <cell r="AQ97" t="str">
            <v>na</v>
          </cell>
          <cell r="AR97" t="str">
            <v>na</v>
          </cell>
          <cell r="AS97" t="str">
            <v>na</v>
          </cell>
          <cell r="AT97" t="str">
            <v>na</v>
          </cell>
          <cell r="AU97" t="str">
            <v>na</v>
          </cell>
          <cell r="AV97" t="str">
            <v>na</v>
          </cell>
          <cell r="AW97" t="str">
            <v>na</v>
          </cell>
          <cell r="AX97" t="str">
            <v>na</v>
          </cell>
          <cell r="AY97" t="str">
            <v>na</v>
          </cell>
          <cell r="AZ97" t="str">
            <v>na</v>
          </cell>
          <cell r="BA97" t="str">
            <v>na</v>
          </cell>
          <cell r="BB97" t="str">
            <v>na</v>
          </cell>
          <cell r="BC97" t="str">
            <v>na</v>
          </cell>
          <cell r="BD97" t="str">
            <v>na</v>
          </cell>
          <cell r="BE97" t="str">
            <v>na</v>
          </cell>
          <cell r="BF97" t="str">
            <v>na</v>
          </cell>
          <cell r="BG97" t="str">
            <v>na</v>
          </cell>
          <cell r="BH97" t="str">
            <v>na</v>
          </cell>
          <cell r="BI97" t="str">
            <v>na</v>
          </cell>
          <cell r="BJ97" t="str">
            <v>na</v>
          </cell>
          <cell r="BK97" t="str">
            <v>na</v>
          </cell>
          <cell r="BL97" t="str">
            <v>na</v>
          </cell>
          <cell r="BM97" t="str">
            <v>na</v>
          </cell>
          <cell r="BN97" t="str">
            <v>na</v>
          </cell>
          <cell r="BO97" t="str">
            <v>na</v>
          </cell>
          <cell r="BP97" t="str">
            <v>na</v>
          </cell>
          <cell r="BQ97" t="str">
            <v>na</v>
          </cell>
          <cell r="BR97" t="str">
            <v>na</v>
          </cell>
          <cell r="BS97" t="str">
            <v>na</v>
          </cell>
          <cell r="BT97" t="str">
            <v>na</v>
          </cell>
          <cell r="BU97" t="str">
            <v>na</v>
          </cell>
          <cell r="BV97" t="str">
            <v>na</v>
          </cell>
          <cell r="BW97" t="str">
            <v>na</v>
          </cell>
          <cell r="BX97" t="str">
            <v>na</v>
          </cell>
          <cell r="BY97" t="str">
            <v>na</v>
          </cell>
          <cell r="BZ97" t="str">
            <v>na</v>
          </cell>
          <cell r="CA97" t="str">
            <v>na</v>
          </cell>
          <cell r="CB97" t="str">
            <v>na</v>
          </cell>
          <cell r="CC97" t="str">
            <v>na</v>
          </cell>
          <cell r="CD97" t="str">
            <v>na</v>
          </cell>
          <cell r="CE97" t="str">
            <v>na</v>
          </cell>
          <cell r="CF97" t="str">
            <v>na</v>
          </cell>
          <cell r="CG97" t="str">
            <v>na</v>
          </cell>
          <cell r="CH97" t="str">
            <v>na</v>
          </cell>
          <cell r="CI97" t="str">
            <v>na</v>
          </cell>
          <cell r="CJ97" t="str">
            <v>na</v>
          </cell>
          <cell r="CK97" t="str">
            <v>na</v>
          </cell>
          <cell r="CL97" t="str">
            <v>na</v>
          </cell>
          <cell r="CM97" t="str">
            <v>na</v>
          </cell>
          <cell r="CN97" t="str">
            <v>na</v>
          </cell>
          <cell r="CO97" t="str">
            <v>na</v>
          </cell>
          <cell r="CP97" t="str">
            <v>na</v>
          </cell>
          <cell r="CQ97" t="str">
            <v>na</v>
          </cell>
          <cell r="CR97" t="str">
            <v>na</v>
          </cell>
          <cell r="CS97" t="str">
            <v>na</v>
          </cell>
          <cell r="CT97" t="str">
            <v>na</v>
          </cell>
          <cell r="CU97" t="str">
            <v>na</v>
          </cell>
          <cell r="CV97" t="str">
            <v>na</v>
          </cell>
          <cell r="CW97" t="str">
            <v>na</v>
          </cell>
          <cell r="CX97" t="str">
            <v>na</v>
          </cell>
          <cell r="CY97" t="str">
            <v>na</v>
          </cell>
          <cell r="CZ97" t="str">
            <v>na</v>
          </cell>
          <cell r="DA97" t="str">
            <v>na</v>
          </cell>
          <cell r="DB97" t="str">
            <v>na</v>
          </cell>
          <cell r="DC97" t="str">
            <v>na</v>
          </cell>
          <cell r="DD97" t="str">
            <v>na</v>
          </cell>
          <cell r="DE97" t="str">
            <v>na</v>
          </cell>
          <cell r="DF97" t="str">
            <v>na</v>
          </cell>
          <cell r="DG97" t="str">
            <v>na</v>
          </cell>
          <cell r="DH97" t="str">
            <v>na</v>
          </cell>
          <cell r="DI97">
            <v>0.99098281607968441</v>
          </cell>
          <cell r="DJ97">
            <v>0.68894437179013701</v>
          </cell>
          <cell r="DK97">
            <v>1.2126916850617011</v>
          </cell>
          <cell r="DL97">
            <v>1.2486303144351893</v>
          </cell>
          <cell r="DM97">
            <v>-0.36298601270663511</v>
          </cell>
          <cell r="DN97">
            <v>-0.28496421367798191</v>
          </cell>
          <cell r="DO97">
            <v>0.85558184697125705</v>
          </cell>
          <cell r="DP97">
            <v>0.86069992365493186</v>
          </cell>
          <cell r="DQ97">
            <v>0.32184513110736518</v>
          </cell>
          <cell r="DR97">
            <v>0.32751295558697818</v>
          </cell>
          <cell r="DS97" t="str">
            <v>na</v>
          </cell>
          <cell r="DT97" t="str">
            <v>na</v>
          </cell>
          <cell r="DU97" t="str">
            <v>na</v>
          </cell>
          <cell r="DV97" t="str">
            <v>na</v>
          </cell>
          <cell r="DW97" t="str">
            <v>na</v>
          </cell>
          <cell r="DX97" t="str">
            <v>na</v>
          </cell>
          <cell r="DY97" t="str">
            <v>na</v>
          </cell>
          <cell r="DZ97" t="str">
            <v>na</v>
          </cell>
          <cell r="EA97">
            <v>0.40042135644654636</v>
          </cell>
          <cell r="EB97">
            <v>0.38576106142858985</v>
          </cell>
          <cell r="EC97" t="str">
            <v>na</v>
          </cell>
          <cell r="ED97" t="str">
            <v>na</v>
          </cell>
          <cell r="EE97" t="str">
            <v>na</v>
          </cell>
          <cell r="EF97" t="str">
            <v>na</v>
          </cell>
          <cell r="EG97" t="str">
            <v>na</v>
          </cell>
          <cell r="EH97" t="str">
            <v>na</v>
          </cell>
          <cell r="EI97" t="str">
            <v>na</v>
          </cell>
          <cell r="EJ97" t="str">
            <v>na</v>
          </cell>
          <cell r="EK97" t="str">
            <v>na</v>
          </cell>
          <cell r="EL97" t="str">
            <v>na</v>
          </cell>
          <cell r="EM97" t="str">
            <v>na</v>
          </cell>
          <cell r="EN97" t="str">
            <v>na</v>
          </cell>
          <cell r="EO97" t="str">
            <v>na</v>
          </cell>
          <cell r="EP97" t="str">
            <v>na</v>
          </cell>
          <cell r="EQ97" t="str">
            <v>na</v>
          </cell>
          <cell r="ER97" t="str">
            <v>na</v>
          </cell>
          <cell r="ES97" t="str">
            <v>na</v>
          </cell>
          <cell r="ET97" t="str">
            <v>na</v>
          </cell>
          <cell r="EU97" t="str">
            <v>na</v>
          </cell>
          <cell r="EV97" t="str">
            <v>na</v>
          </cell>
          <cell r="EW97" t="str">
            <v>na</v>
          </cell>
          <cell r="EX97" t="str">
            <v>na</v>
          </cell>
          <cell r="EY97" t="str">
            <v>na</v>
          </cell>
          <cell r="EZ97" t="str">
            <v>na</v>
          </cell>
          <cell r="FA97" t="str">
            <v>na</v>
          </cell>
          <cell r="FB97" t="str">
            <v>na</v>
          </cell>
          <cell r="FC97" t="str">
            <v>na</v>
          </cell>
          <cell r="FD97" t="str">
            <v>na</v>
          </cell>
          <cell r="FE97" t="str">
            <v>na</v>
          </cell>
          <cell r="FF97" t="str">
            <v>na</v>
          </cell>
          <cell r="FG97" t="str">
            <v>na</v>
          </cell>
          <cell r="FH97" t="str">
            <v>na</v>
          </cell>
          <cell r="FI97" t="str">
            <v>na</v>
          </cell>
          <cell r="FJ97" t="str">
            <v>na</v>
          </cell>
          <cell r="FK97" t="str">
            <v>na</v>
          </cell>
          <cell r="FL97" t="str">
            <v>na</v>
          </cell>
          <cell r="FM97" t="str">
            <v>na</v>
          </cell>
          <cell r="FN97" t="str">
            <v>na</v>
          </cell>
          <cell r="FO97" t="str">
            <v>na</v>
          </cell>
          <cell r="FP97" t="str">
            <v>na</v>
          </cell>
          <cell r="FQ97" t="str">
            <v>na</v>
          </cell>
          <cell r="FR97" t="str">
            <v>na</v>
          </cell>
          <cell r="FS97" t="str">
            <v>na</v>
          </cell>
          <cell r="FT97" t="str">
            <v>na</v>
          </cell>
          <cell r="FU97" t="str">
            <v>na</v>
          </cell>
          <cell r="FV97" t="str">
            <v>na</v>
          </cell>
          <cell r="FW97" t="str">
            <v>na</v>
          </cell>
          <cell r="FX97" t="str">
            <v>na</v>
          </cell>
          <cell r="FY97" t="str">
            <v>na</v>
          </cell>
          <cell r="FZ97" t="str">
            <v>na</v>
          </cell>
          <cell r="GA97" t="str">
            <v>na</v>
          </cell>
          <cell r="GB97" t="str">
            <v>na</v>
          </cell>
          <cell r="GC97" t="str">
            <v>na</v>
          </cell>
          <cell r="GD97" t="str">
            <v>na</v>
          </cell>
          <cell r="GE97" t="str">
            <v>na</v>
          </cell>
          <cell r="GF97" t="str">
            <v>na</v>
          </cell>
          <cell r="GG97" t="str">
            <v>na</v>
          </cell>
          <cell r="GH97" t="str">
            <v>na</v>
          </cell>
          <cell r="GI97" t="str">
            <v>na</v>
          </cell>
          <cell r="GJ97" t="str">
            <v>na</v>
          </cell>
          <cell r="GK97" t="str">
            <v>na</v>
          </cell>
          <cell r="GL97" t="str">
            <v>na</v>
          </cell>
          <cell r="GM97" t="str">
            <v>na</v>
          </cell>
          <cell r="GN97" t="str">
            <v>na</v>
          </cell>
          <cell r="GO97" t="str">
            <v>na</v>
          </cell>
          <cell r="GP97" t="str">
            <v>na</v>
          </cell>
          <cell r="GQ97" t="str">
            <v>na</v>
          </cell>
          <cell r="GR97" t="str">
            <v>na</v>
          </cell>
          <cell r="GS97" t="str">
            <v>na</v>
          </cell>
          <cell r="GT97" t="str">
            <v>na</v>
          </cell>
          <cell r="GU97" t="str">
            <v>na</v>
          </cell>
          <cell r="GV97" t="str">
            <v>na</v>
          </cell>
          <cell r="GW97" t="str">
            <v>na</v>
          </cell>
          <cell r="GX97" t="str">
            <v>na</v>
          </cell>
          <cell r="GY97" t="str">
            <v>na</v>
          </cell>
          <cell r="GZ97" t="str">
            <v>na</v>
          </cell>
          <cell r="HA97" t="str">
            <v>na</v>
          </cell>
          <cell r="HB97" t="str">
            <v>na</v>
          </cell>
          <cell r="HC97" t="str">
            <v>na</v>
          </cell>
          <cell r="HD97" t="str">
            <v>na</v>
          </cell>
        </row>
        <row r="98">
          <cell r="A98">
            <v>98</v>
          </cell>
          <cell r="B98" t="str">
            <v xml:space="preserve">EPS (excl Special Items) </v>
          </cell>
          <cell r="C98" t="str">
            <v>na</v>
          </cell>
          <cell r="D98" t="str">
            <v>na</v>
          </cell>
          <cell r="E98" t="str">
            <v>na</v>
          </cell>
          <cell r="F98" t="str">
            <v>na</v>
          </cell>
          <cell r="G98" t="str">
            <v>na</v>
          </cell>
          <cell r="H98" t="str">
            <v>na</v>
          </cell>
          <cell r="I98" t="str">
            <v>na</v>
          </cell>
          <cell r="J98" t="str">
            <v>na</v>
          </cell>
          <cell r="K98" t="str">
            <v>na</v>
          </cell>
          <cell r="L98" t="str">
            <v>na</v>
          </cell>
          <cell r="M98" t="str">
            <v>na</v>
          </cell>
          <cell r="N98" t="str">
            <v>na</v>
          </cell>
          <cell r="O98" t="str">
            <v>na</v>
          </cell>
          <cell r="P98" t="str">
            <v>na</v>
          </cell>
          <cell r="Q98" t="str">
            <v>na</v>
          </cell>
          <cell r="R98" t="str">
            <v>na</v>
          </cell>
          <cell r="S98" t="str">
            <v>na</v>
          </cell>
          <cell r="T98" t="str">
            <v>na</v>
          </cell>
          <cell r="U98" t="str">
            <v>na</v>
          </cell>
          <cell r="V98" t="str">
            <v>na</v>
          </cell>
          <cell r="W98" t="str">
            <v>na</v>
          </cell>
          <cell r="X98" t="str">
            <v>na</v>
          </cell>
          <cell r="Y98" t="str">
            <v>na</v>
          </cell>
          <cell r="Z98" t="str">
            <v>na</v>
          </cell>
          <cell r="AA98" t="str">
            <v>na</v>
          </cell>
          <cell r="AB98" t="str">
            <v>na</v>
          </cell>
          <cell r="AC98" t="str">
            <v>na</v>
          </cell>
          <cell r="AD98" t="str">
            <v>na</v>
          </cell>
          <cell r="AE98" t="str">
            <v>na</v>
          </cell>
          <cell r="AF98" t="str">
            <v>na</v>
          </cell>
          <cell r="AG98" t="str">
            <v>na</v>
          </cell>
          <cell r="AH98" t="str">
            <v>na</v>
          </cell>
          <cell r="AI98" t="str">
            <v>na</v>
          </cell>
          <cell r="AJ98" t="str">
            <v>na</v>
          </cell>
          <cell r="AK98" t="str">
            <v>na</v>
          </cell>
          <cell r="AL98" t="str">
            <v>na</v>
          </cell>
          <cell r="AM98" t="str">
            <v>na</v>
          </cell>
          <cell r="AN98" t="str">
            <v>na</v>
          </cell>
          <cell r="AO98" t="str">
            <v>na</v>
          </cell>
          <cell r="AP98" t="str">
            <v>na</v>
          </cell>
          <cell r="AQ98" t="str">
            <v>na</v>
          </cell>
          <cell r="AR98" t="str">
            <v>na</v>
          </cell>
          <cell r="AS98" t="str">
            <v>na</v>
          </cell>
          <cell r="AT98" t="str">
            <v>na</v>
          </cell>
          <cell r="AU98" t="str">
            <v>na</v>
          </cell>
          <cell r="AV98" t="str">
            <v>na</v>
          </cell>
          <cell r="AW98" t="str">
            <v>na</v>
          </cell>
          <cell r="AX98" t="str">
            <v>na</v>
          </cell>
          <cell r="AY98" t="str">
            <v>na</v>
          </cell>
          <cell r="AZ98" t="str">
            <v>na</v>
          </cell>
          <cell r="BA98" t="str">
            <v>na</v>
          </cell>
          <cell r="BB98" t="str">
            <v>na</v>
          </cell>
          <cell r="BC98" t="str">
            <v>na</v>
          </cell>
          <cell r="BD98" t="str">
            <v>na</v>
          </cell>
          <cell r="BE98" t="str">
            <v>na</v>
          </cell>
          <cell r="BF98" t="str">
            <v>na</v>
          </cell>
          <cell r="BG98" t="str">
            <v>na</v>
          </cell>
          <cell r="BH98" t="str">
            <v>na</v>
          </cell>
          <cell r="BI98" t="str">
            <v>na</v>
          </cell>
          <cell r="BJ98" t="str">
            <v>na</v>
          </cell>
          <cell r="BK98" t="str">
            <v>na</v>
          </cell>
          <cell r="BL98" t="str">
            <v>na</v>
          </cell>
          <cell r="BM98" t="str">
            <v>na</v>
          </cell>
          <cell r="BN98" t="str">
            <v>na</v>
          </cell>
          <cell r="BO98" t="str">
            <v>na</v>
          </cell>
          <cell r="BP98" t="str">
            <v>na</v>
          </cell>
          <cell r="BQ98" t="str">
            <v>na</v>
          </cell>
          <cell r="BR98" t="str">
            <v>na</v>
          </cell>
          <cell r="BS98" t="str">
            <v>na</v>
          </cell>
          <cell r="BT98" t="str">
            <v>na</v>
          </cell>
          <cell r="BU98" t="str">
            <v>na</v>
          </cell>
          <cell r="BV98" t="str">
            <v>na</v>
          </cell>
          <cell r="BW98" t="str">
            <v>na</v>
          </cell>
          <cell r="BX98" t="str">
            <v>na</v>
          </cell>
          <cell r="BY98" t="str">
            <v>na</v>
          </cell>
          <cell r="BZ98" t="str">
            <v>na</v>
          </cell>
          <cell r="CA98" t="str">
            <v>na</v>
          </cell>
          <cell r="CB98" t="str">
            <v>na</v>
          </cell>
          <cell r="CC98" t="str">
            <v>na</v>
          </cell>
          <cell r="CD98" t="str">
            <v>na</v>
          </cell>
          <cell r="CE98" t="str">
            <v>na</v>
          </cell>
          <cell r="CF98" t="str">
            <v>na</v>
          </cell>
          <cell r="CG98" t="str">
            <v>na</v>
          </cell>
          <cell r="CH98" t="str">
            <v>na</v>
          </cell>
          <cell r="CI98" t="str">
            <v>na</v>
          </cell>
          <cell r="CJ98" t="str">
            <v>na</v>
          </cell>
          <cell r="CK98" t="str">
            <v>na</v>
          </cell>
          <cell r="CL98" t="str">
            <v>na</v>
          </cell>
          <cell r="CM98" t="str">
            <v>na</v>
          </cell>
          <cell r="CN98" t="str">
            <v>na</v>
          </cell>
          <cell r="CO98" t="str">
            <v>na</v>
          </cell>
          <cell r="CP98" t="str">
            <v>na</v>
          </cell>
          <cell r="CQ98" t="str">
            <v>na</v>
          </cell>
          <cell r="CR98" t="str">
            <v>na</v>
          </cell>
          <cell r="CS98" t="str">
            <v>na</v>
          </cell>
          <cell r="CT98" t="str">
            <v>na</v>
          </cell>
          <cell r="CU98" t="str">
            <v>na</v>
          </cell>
          <cell r="CV98" t="str">
            <v>na</v>
          </cell>
          <cell r="CW98" t="str">
            <v>na</v>
          </cell>
          <cell r="CX98" t="str">
            <v>na</v>
          </cell>
          <cell r="CY98">
            <v>0.30788951085195632</v>
          </cell>
          <cell r="CZ98">
            <v>0.30788951085195632</v>
          </cell>
          <cell r="DA98">
            <v>4.8569775302070326</v>
          </cell>
          <cell r="DB98">
            <v>4.8569775302070326</v>
          </cell>
          <cell r="DC98">
            <v>44.249916132565488</v>
          </cell>
          <cell r="DD98">
            <v>44.249916132565488</v>
          </cell>
          <cell r="DE98">
            <v>2.351819276673671</v>
          </cell>
          <cell r="DF98">
            <v>2.351819276673671</v>
          </cell>
          <cell r="DG98">
            <v>2.8687267006351727</v>
          </cell>
          <cell r="DH98">
            <v>2.8687267006351727</v>
          </cell>
          <cell r="DI98">
            <v>1.859993318179948</v>
          </cell>
          <cell r="DJ98">
            <v>1.4260959589642628</v>
          </cell>
          <cell r="DK98">
            <v>1.2126916850617011</v>
          </cell>
          <cell r="DL98">
            <v>1.2486303144351891</v>
          </cell>
          <cell r="DM98">
            <v>0.8696739139087063</v>
          </cell>
          <cell r="DN98">
            <v>1.0986725313172752</v>
          </cell>
          <cell r="DO98">
            <v>0.98329322457309332</v>
          </cell>
          <cell r="DP98">
            <v>0.98876355552408102</v>
          </cell>
          <cell r="DQ98">
            <v>1.1515161206626465</v>
          </cell>
          <cell r="DR98">
            <v>1.160737188017013</v>
          </cell>
          <cell r="DS98" t="str">
            <v>na</v>
          </cell>
          <cell r="DT98" t="str">
            <v>na</v>
          </cell>
          <cell r="DU98" t="str">
            <v>na</v>
          </cell>
          <cell r="DV98" t="str">
            <v>na</v>
          </cell>
          <cell r="DW98" t="str">
            <v>na</v>
          </cell>
          <cell r="DX98" t="str">
            <v>na</v>
          </cell>
          <cell r="DY98" t="str">
            <v>na</v>
          </cell>
          <cell r="DZ98" t="str">
            <v>na</v>
          </cell>
          <cell r="EA98">
            <v>0.40041861423575215</v>
          </cell>
          <cell r="EB98">
            <v>0.38576106142858935</v>
          </cell>
          <cell r="EC98" t="str">
            <v>na</v>
          </cell>
          <cell r="ED98" t="str">
            <v>na</v>
          </cell>
          <cell r="EE98" t="str">
            <v>na</v>
          </cell>
          <cell r="EF98" t="str">
            <v>na</v>
          </cell>
          <cell r="EG98" t="str">
            <v>na</v>
          </cell>
          <cell r="EH98" t="str">
            <v>na</v>
          </cell>
          <cell r="EI98" t="str">
            <v>na</v>
          </cell>
          <cell r="EJ98" t="str">
            <v>na</v>
          </cell>
          <cell r="EK98" t="str">
            <v>na</v>
          </cell>
          <cell r="EL98" t="str">
            <v>na</v>
          </cell>
          <cell r="EM98" t="str">
            <v>na</v>
          </cell>
          <cell r="EN98" t="str">
            <v>na</v>
          </cell>
          <cell r="EO98" t="str">
            <v>na</v>
          </cell>
          <cell r="EP98" t="str">
            <v>na</v>
          </cell>
          <cell r="EQ98" t="str">
            <v>na</v>
          </cell>
          <cell r="ER98" t="str">
            <v>na</v>
          </cell>
          <cell r="ES98" t="str">
            <v>na</v>
          </cell>
          <cell r="ET98" t="str">
            <v>na</v>
          </cell>
          <cell r="EU98" t="str">
            <v>na</v>
          </cell>
          <cell r="EV98" t="str">
            <v>na</v>
          </cell>
          <cell r="EW98" t="str">
            <v>na</v>
          </cell>
          <cell r="EX98" t="str">
            <v>na</v>
          </cell>
          <cell r="EY98" t="str">
            <v>na</v>
          </cell>
          <cell r="EZ98" t="str">
            <v>na</v>
          </cell>
          <cell r="FA98" t="str">
            <v>na</v>
          </cell>
          <cell r="FB98" t="str">
            <v>na</v>
          </cell>
          <cell r="FC98" t="str">
            <v>na</v>
          </cell>
          <cell r="FD98" t="str">
            <v>na</v>
          </cell>
          <cell r="FE98" t="str">
            <v>na</v>
          </cell>
          <cell r="FF98" t="str">
            <v>na</v>
          </cell>
          <cell r="FG98" t="str">
            <v>na</v>
          </cell>
          <cell r="FH98" t="str">
            <v>na</v>
          </cell>
          <cell r="FI98" t="str">
            <v>na</v>
          </cell>
          <cell r="FJ98" t="str">
            <v>na</v>
          </cell>
          <cell r="FK98" t="str">
            <v>na</v>
          </cell>
          <cell r="FL98" t="str">
            <v>na</v>
          </cell>
          <cell r="FM98" t="str">
            <v>na</v>
          </cell>
          <cell r="FN98" t="str">
            <v>na</v>
          </cell>
          <cell r="FO98" t="str">
            <v>na</v>
          </cell>
          <cell r="FP98" t="str">
            <v>na</v>
          </cell>
          <cell r="FQ98" t="str">
            <v>na</v>
          </cell>
          <cell r="FR98" t="str">
            <v>na</v>
          </cell>
          <cell r="FS98" t="str">
            <v>na</v>
          </cell>
          <cell r="FT98" t="str">
            <v>na</v>
          </cell>
          <cell r="FU98" t="str">
            <v>na</v>
          </cell>
          <cell r="FV98" t="str">
            <v>na</v>
          </cell>
          <cell r="FW98" t="str">
            <v>na</v>
          </cell>
          <cell r="FX98" t="str">
            <v>na</v>
          </cell>
          <cell r="FY98" t="str">
            <v>na</v>
          </cell>
          <cell r="FZ98" t="str">
            <v>na</v>
          </cell>
          <cell r="GA98" t="str">
            <v>na</v>
          </cell>
          <cell r="GB98" t="str">
            <v>na</v>
          </cell>
          <cell r="GC98" t="str">
            <v>na</v>
          </cell>
          <cell r="GD98" t="str">
            <v>na</v>
          </cell>
          <cell r="GE98" t="str">
            <v>na</v>
          </cell>
          <cell r="GF98" t="str">
            <v>na</v>
          </cell>
          <cell r="GG98" t="str">
            <v>na</v>
          </cell>
          <cell r="GH98" t="str">
            <v>na</v>
          </cell>
          <cell r="GI98" t="str">
            <v>na</v>
          </cell>
          <cell r="GJ98" t="str">
            <v>na</v>
          </cell>
          <cell r="GK98" t="str">
            <v>na</v>
          </cell>
          <cell r="GL98" t="str">
            <v>na</v>
          </cell>
          <cell r="GM98" t="str">
            <v>na</v>
          </cell>
          <cell r="GN98" t="str">
            <v>na</v>
          </cell>
          <cell r="GO98" t="str">
            <v>na</v>
          </cell>
          <cell r="GP98" t="str">
            <v>na</v>
          </cell>
          <cell r="GQ98" t="str">
            <v>na</v>
          </cell>
          <cell r="GR98" t="str">
            <v>na</v>
          </cell>
          <cell r="GS98" t="str">
            <v>na</v>
          </cell>
          <cell r="GT98" t="str">
            <v>na</v>
          </cell>
          <cell r="GU98" t="str">
            <v>na</v>
          </cell>
          <cell r="GV98" t="str">
            <v>na</v>
          </cell>
          <cell r="GW98" t="str">
            <v>na</v>
          </cell>
          <cell r="GX98" t="str">
            <v>na</v>
          </cell>
          <cell r="GY98" t="str">
            <v>na</v>
          </cell>
          <cell r="GZ98" t="str">
            <v>na</v>
          </cell>
          <cell r="HA98" t="str">
            <v>na</v>
          </cell>
          <cell r="HB98" t="str">
            <v>na</v>
          </cell>
          <cell r="HC98" t="str">
            <v>na</v>
          </cell>
          <cell r="HD98" t="str">
            <v>na</v>
          </cell>
        </row>
        <row r="99">
          <cell r="A99">
            <v>99</v>
          </cell>
          <cell r="B99" t="str">
            <v>Sequential Growth</v>
          </cell>
        </row>
        <row r="100">
          <cell r="A100">
            <v>100</v>
          </cell>
          <cell r="B100" t="str">
            <v>License Revenue</v>
          </cell>
          <cell r="C100" t="str">
            <v>na</v>
          </cell>
          <cell r="D100" t="str">
            <v>na</v>
          </cell>
          <cell r="E100" t="str">
            <v>na</v>
          </cell>
          <cell r="F100" t="str">
            <v>na</v>
          </cell>
          <cell r="G100" t="str">
            <v>na</v>
          </cell>
          <cell r="H100" t="str">
            <v>na</v>
          </cell>
          <cell r="I100" t="str">
            <v>na</v>
          </cell>
          <cell r="J100" t="str">
            <v>na</v>
          </cell>
          <cell r="K100" t="str">
            <v>na</v>
          </cell>
          <cell r="L100" t="str">
            <v>na</v>
          </cell>
          <cell r="M100" t="str">
            <v>na</v>
          </cell>
          <cell r="N100" t="str">
            <v>na</v>
          </cell>
          <cell r="O100" t="str">
            <v>na</v>
          </cell>
          <cell r="P100" t="str">
            <v>na</v>
          </cell>
          <cell r="Q100" t="str">
            <v>na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  <cell r="V100" t="str">
            <v>na</v>
          </cell>
          <cell r="W100" t="str">
            <v>na</v>
          </cell>
          <cell r="X100" t="str">
            <v>na</v>
          </cell>
          <cell r="Y100" t="str">
            <v>na</v>
          </cell>
          <cell r="Z100" t="str">
            <v>na</v>
          </cell>
          <cell r="AA100" t="str">
            <v>na</v>
          </cell>
          <cell r="AB100" t="str">
            <v>na</v>
          </cell>
          <cell r="AC100" t="str">
            <v>na</v>
          </cell>
          <cell r="AD100" t="str">
            <v>na</v>
          </cell>
          <cell r="AE100" t="str">
            <v>na</v>
          </cell>
          <cell r="AF100" t="str">
            <v>na</v>
          </cell>
          <cell r="AG100" t="str">
            <v>na</v>
          </cell>
          <cell r="AH100" t="str">
            <v>na</v>
          </cell>
          <cell r="AI100" t="str">
            <v>na</v>
          </cell>
          <cell r="AJ100" t="str">
            <v>na</v>
          </cell>
          <cell r="AK100" t="str">
            <v>na</v>
          </cell>
          <cell r="AL100" t="str">
            <v>na</v>
          </cell>
          <cell r="AM100" t="str">
            <v>na</v>
          </cell>
          <cell r="AN100" t="str">
            <v>na</v>
          </cell>
          <cell r="AO100" t="str">
            <v>na</v>
          </cell>
          <cell r="AP100" t="str">
            <v>na</v>
          </cell>
          <cell r="AQ100" t="str">
            <v>na</v>
          </cell>
          <cell r="AR100" t="str">
            <v>na</v>
          </cell>
          <cell r="AS100" t="str">
            <v>na</v>
          </cell>
          <cell r="AT100" t="str">
            <v>na</v>
          </cell>
          <cell r="AU100" t="str">
            <v>na</v>
          </cell>
          <cell r="AV100" t="str">
            <v>na</v>
          </cell>
          <cell r="AW100" t="str">
            <v>na</v>
          </cell>
          <cell r="AX100" t="str">
            <v>na</v>
          </cell>
          <cell r="AY100" t="str">
            <v>na</v>
          </cell>
          <cell r="AZ100" t="str">
            <v>na</v>
          </cell>
          <cell r="BA100" t="str">
            <v>na</v>
          </cell>
          <cell r="BB100" t="str">
            <v>na</v>
          </cell>
          <cell r="BC100" t="str">
            <v>na</v>
          </cell>
          <cell r="BD100" t="str">
            <v>na</v>
          </cell>
          <cell r="BE100" t="str">
            <v>na</v>
          </cell>
          <cell r="BF100" t="str">
            <v>na</v>
          </cell>
          <cell r="BG100" t="str">
            <v>na</v>
          </cell>
          <cell r="BH100" t="str">
            <v>na</v>
          </cell>
          <cell r="BI100" t="str">
            <v>na</v>
          </cell>
          <cell r="BJ100" t="str">
            <v>na</v>
          </cell>
          <cell r="BK100" t="str">
            <v>na</v>
          </cell>
          <cell r="BL100" t="str">
            <v>na</v>
          </cell>
          <cell r="BM100" t="str">
            <v>na</v>
          </cell>
          <cell r="BN100" t="str">
            <v>na</v>
          </cell>
          <cell r="BO100" t="str">
            <v>na</v>
          </cell>
          <cell r="BP100" t="str">
            <v>na</v>
          </cell>
          <cell r="BQ100" t="str">
            <v>na</v>
          </cell>
          <cell r="BR100" t="str">
            <v>na</v>
          </cell>
          <cell r="BS100" t="str">
            <v>na</v>
          </cell>
          <cell r="BT100" t="str">
            <v>na</v>
          </cell>
          <cell r="BU100" t="str">
            <v>na</v>
          </cell>
          <cell r="BV100" t="str">
            <v>na</v>
          </cell>
          <cell r="BW100" t="str">
            <v>na</v>
          </cell>
          <cell r="BX100" t="str">
            <v>na</v>
          </cell>
          <cell r="BY100" t="str">
            <v>na</v>
          </cell>
          <cell r="BZ100" t="str">
            <v>na</v>
          </cell>
          <cell r="CA100" t="str">
            <v>na</v>
          </cell>
          <cell r="CB100" t="str">
            <v>na</v>
          </cell>
          <cell r="CC100" t="str">
            <v>na</v>
          </cell>
          <cell r="CD100" t="str">
            <v>na</v>
          </cell>
          <cell r="CE100" t="str">
            <v>na</v>
          </cell>
          <cell r="CF100" t="str">
            <v>na</v>
          </cell>
          <cell r="CG100" t="str">
            <v>na</v>
          </cell>
          <cell r="CH100" t="str">
            <v>na</v>
          </cell>
          <cell r="CI100" t="str">
            <v>na</v>
          </cell>
          <cell r="CJ100" t="str">
            <v>na</v>
          </cell>
          <cell r="CK100" t="str">
            <v>na</v>
          </cell>
          <cell r="CL100" t="str">
            <v>na</v>
          </cell>
          <cell r="CM100" t="str">
            <v>na</v>
          </cell>
          <cell r="CN100" t="str">
            <v>na</v>
          </cell>
          <cell r="CO100" t="str">
            <v>na</v>
          </cell>
          <cell r="CP100" t="str">
            <v>na</v>
          </cell>
          <cell r="CQ100">
            <v>-0.18989739382337156</v>
          </cell>
          <cell r="CR100">
            <v>-0.18989739382337156</v>
          </cell>
          <cell r="CS100">
            <v>-0.1787344177846685</v>
          </cell>
          <cell r="CT100">
            <v>-0.1787344177846685</v>
          </cell>
          <cell r="CU100">
            <v>0.45067291882345784</v>
          </cell>
          <cell r="CV100">
            <v>0.45067291882345784</v>
          </cell>
          <cell r="CW100" t="str">
            <v>na</v>
          </cell>
          <cell r="CX100" t="str">
            <v>na</v>
          </cell>
          <cell r="CY100">
            <v>-5.3008836555212747E-2</v>
          </cell>
          <cell r="CZ100">
            <v>-5.3008836555212747E-2</v>
          </cell>
          <cell r="DA100">
            <v>0.21718845237435583</v>
          </cell>
          <cell r="DB100">
            <v>0.21718845237435583</v>
          </cell>
          <cell r="DC100">
            <v>0.19745431700854946</v>
          </cell>
          <cell r="DD100">
            <v>0.19745431700854946</v>
          </cell>
          <cell r="DE100">
            <v>0.25096563260340615</v>
          </cell>
          <cell r="DF100">
            <v>0.25096563260340615</v>
          </cell>
          <cell r="DG100">
            <v>0.46055358635876509</v>
          </cell>
          <cell r="DH100">
            <v>0.46055358635876509</v>
          </cell>
          <cell r="DI100">
            <v>-6.837175661137683E-2</v>
          </cell>
          <cell r="DJ100">
            <v>-9.5055826703215912E-2</v>
          </cell>
          <cell r="DK100">
            <v>3.1850624355746174E-3</v>
          </cell>
          <cell r="DL100">
            <v>3.2765959590362645E-2</v>
          </cell>
          <cell r="DM100">
            <v>6.915564018620482E-2</v>
          </cell>
          <cell r="DN100">
            <v>6.915564018620482E-2</v>
          </cell>
          <cell r="DO100">
            <v>0.25096563260340626</v>
          </cell>
          <cell r="DP100">
            <v>0.25096563260340626</v>
          </cell>
          <cell r="DQ100">
            <v>0.36481047740947165</v>
          </cell>
          <cell r="DR100">
            <v>0.35596121866905878</v>
          </cell>
          <cell r="DS100" t="str">
            <v>na</v>
          </cell>
          <cell r="DT100" t="str">
            <v>na</v>
          </cell>
          <cell r="DU100" t="str">
            <v>na</v>
          </cell>
          <cell r="DV100" t="str">
            <v>na</v>
          </cell>
          <cell r="DW100" t="str">
            <v>na</v>
          </cell>
          <cell r="DX100" t="str">
            <v>na</v>
          </cell>
          <cell r="DY100" t="str">
            <v>na</v>
          </cell>
          <cell r="DZ100" t="str">
            <v>na</v>
          </cell>
          <cell r="EA100">
            <v>0.2</v>
          </cell>
          <cell r="EB100">
            <v>0.2</v>
          </cell>
          <cell r="EC100" t="str">
            <v>na</v>
          </cell>
          <cell r="ED100" t="str">
            <v>na</v>
          </cell>
          <cell r="EE100" t="str">
            <v>na</v>
          </cell>
          <cell r="EF100" t="str">
            <v>na</v>
          </cell>
          <cell r="EG100" t="str">
            <v>na</v>
          </cell>
          <cell r="EH100" t="str">
            <v>na</v>
          </cell>
          <cell r="EI100" t="str">
            <v>na</v>
          </cell>
          <cell r="EJ100" t="str">
            <v>na</v>
          </cell>
          <cell r="EK100" t="str">
            <v>na</v>
          </cell>
          <cell r="EL100" t="str">
            <v>na</v>
          </cell>
          <cell r="EM100" t="str">
            <v>na</v>
          </cell>
          <cell r="EN100" t="str">
            <v>na</v>
          </cell>
          <cell r="EO100" t="str">
            <v>na</v>
          </cell>
          <cell r="EP100" t="str">
            <v>na</v>
          </cell>
          <cell r="EQ100" t="str">
            <v>na</v>
          </cell>
          <cell r="ER100" t="str">
            <v>na</v>
          </cell>
          <cell r="ES100" t="str">
            <v>na</v>
          </cell>
          <cell r="ET100" t="str">
            <v>na</v>
          </cell>
          <cell r="EU100" t="str">
            <v>na</v>
          </cell>
          <cell r="EV100" t="str">
            <v>na</v>
          </cell>
          <cell r="EW100" t="str">
            <v>na</v>
          </cell>
          <cell r="EX100" t="str">
            <v>na</v>
          </cell>
          <cell r="EY100" t="str">
            <v>na</v>
          </cell>
          <cell r="EZ100" t="str">
            <v>na</v>
          </cell>
          <cell r="FA100" t="str">
            <v>na</v>
          </cell>
          <cell r="FB100" t="str">
            <v>na</v>
          </cell>
          <cell r="FC100" t="str">
            <v>na</v>
          </cell>
          <cell r="FD100" t="str">
            <v>na</v>
          </cell>
          <cell r="FE100" t="str">
            <v>na</v>
          </cell>
          <cell r="FF100" t="str">
            <v>na</v>
          </cell>
          <cell r="FG100" t="str">
            <v>na</v>
          </cell>
          <cell r="FH100" t="str">
            <v>na</v>
          </cell>
          <cell r="FI100" t="str">
            <v>na</v>
          </cell>
          <cell r="FJ100" t="str">
            <v>na</v>
          </cell>
          <cell r="FK100" t="str">
            <v>na</v>
          </cell>
          <cell r="FL100" t="str">
            <v>na</v>
          </cell>
          <cell r="FM100" t="str">
            <v>na</v>
          </cell>
          <cell r="FN100" t="str">
            <v>na</v>
          </cell>
          <cell r="FO100" t="str">
            <v>na</v>
          </cell>
          <cell r="FP100" t="str">
            <v>na</v>
          </cell>
          <cell r="FQ100" t="str">
            <v>na</v>
          </cell>
          <cell r="FR100" t="str">
            <v>na</v>
          </cell>
          <cell r="FS100" t="str">
            <v>na</v>
          </cell>
          <cell r="FT100" t="str">
            <v>na</v>
          </cell>
          <cell r="FU100" t="str">
            <v>na</v>
          </cell>
          <cell r="FV100" t="str">
            <v>na</v>
          </cell>
          <cell r="FW100" t="str">
            <v>na</v>
          </cell>
          <cell r="FX100" t="str">
            <v>na</v>
          </cell>
          <cell r="FY100" t="str">
            <v>na</v>
          </cell>
          <cell r="FZ100" t="str">
            <v>na</v>
          </cell>
          <cell r="GA100" t="str">
            <v>na</v>
          </cell>
          <cell r="GB100" t="str">
            <v>na</v>
          </cell>
          <cell r="GC100" t="str">
            <v>na</v>
          </cell>
          <cell r="GD100" t="str">
            <v>na</v>
          </cell>
          <cell r="GE100" t="str">
            <v>na</v>
          </cell>
          <cell r="GF100" t="str">
            <v>na</v>
          </cell>
          <cell r="GG100" t="str">
            <v>na</v>
          </cell>
          <cell r="GH100" t="str">
            <v>na</v>
          </cell>
          <cell r="GI100" t="str">
            <v>na</v>
          </cell>
          <cell r="GJ100" t="str">
            <v>na</v>
          </cell>
          <cell r="GK100" t="str">
            <v>na</v>
          </cell>
          <cell r="GL100" t="str">
            <v>na</v>
          </cell>
          <cell r="GM100" t="str">
            <v>na</v>
          </cell>
          <cell r="GN100" t="str">
            <v>na</v>
          </cell>
          <cell r="GO100" t="str">
            <v>na</v>
          </cell>
          <cell r="GP100" t="str">
            <v>na</v>
          </cell>
          <cell r="GQ100" t="str">
            <v>na</v>
          </cell>
          <cell r="GR100" t="str">
            <v>na</v>
          </cell>
          <cell r="GS100" t="str">
            <v>na</v>
          </cell>
          <cell r="GT100" t="str">
            <v>na</v>
          </cell>
          <cell r="GU100" t="str">
            <v>na</v>
          </cell>
          <cell r="GV100" t="str">
            <v>na</v>
          </cell>
          <cell r="GW100" t="str">
            <v>na</v>
          </cell>
          <cell r="GX100" t="str">
            <v>na</v>
          </cell>
          <cell r="GY100" t="str">
            <v>na</v>
          </cell>
          <cell r="GZ100" t="str">
            <v>na</v>
          </cell>
          <cell r="HA100" t="str">
            <v>na</v>
          </cell>
          <cell r="HB100" t="str">
            <v>na</v>
          </cell>
          <cell r="HC100" t="str">
            <v>na</v>
          </cell>
          <cell r="HD100" t="str">
            <v>na</v>
          </cell>
        </row>
        <row r="101">
          <cell r="A101">
            <v>101</v>
          </cell>
          <cell r="B101" t="str">
            <v>Service Revenue</v>
          </cell>
          <cell r="C101" t="str">
            <v>na</v>
          </cell>
          <cell r="D101" t="str">
            <v>na</v>
          </cell>
          <cell r="E101" t="str">
            <v>na</v>
          </cell>
          <cell r="F101" t="str">
            <v>na</v>
          </cell>
          <cell r="G101" t="str">
            <v>na</v>
          </cell>
          <cell r="H101" t="str">
            <v>na</v>
          </cell>
          <cell r="I101" t="str">
            <v>na</v>
          </cell>
          <cell r="J101" t="str">
            <v>na</v>
          </cell>
          <cell r="K101" t="str">
            <v>na</v>
          </cell>
          <cell r="L101" t="str">
            <v>na</v>
          </cell>
          <cell r="M101" t="str">
            <v>na</v>
          </cell>
          <cell r="N101" t="str">
            <v>na</v>
          </cell>
          <cell r="O101" t="str">
            <v>na</v>
          </cell>
          <cell r="P101" t="str">
            <v>na</v>
          </cell>
          <cell r="Q101" t="str">
            <v>na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 t="str">
            <v>na</v>
          </cell>
          <cell r="X101" t="str">
            <v>na</v>
          </cell>
          <cell r="Y101" t="str">
            <v>na</v>
          </cell>
          <cell r="Z101" t="str">
            <v>na</v>
          </cell>
          <cell r="AA101" t="str">
            <v>na</v>
          </cell>
          <cell r="AB101" t="str">
            <v>na</v>
          </cell>
          <cell r="AC101" t="str">
            <v>na</v>
          </cell>
          <cell r="AD101" t="str">
            <v>na</v>
          </cell>
          <cell r="AE101" t="str">
            <v>na</v>
          </cell>
          <cell r="AF101" t="str">
            <v>na</v>
          </cell>
          <cell r="AG101" t="str">
            <v>na</v>
          </cell>
          <cell r="AH101" t="str">
            <v>na</v>
          </cell>
          <cell r="AI101" t="str">
            <v>na</v>
          </cell>
          <cell r="AJ101" t="str">
            <v>na</v>
          </cell>
          <cell r="AK101" t="str">
            <v>na</v>
          </cell>
          <cell r="AL101" t="str">
            <v>na</v>
          </cell>
          <cell r="AM101" t="str">
            <v>na</v>
          </cell>
          <cell r="AN101" t="str">
            <v>na</v>
          </cell>
          <cell r="AO101" t="str">
            <v>na</v>
          </cell>
          <cell r="AP101" t="str">
            <v>na</v>
          </cell>
          <cell r="AQ101" t="str">
            <v>na</v>
          </cell>
          <cell r="AR101" t="str">
            <v>na</v>
          </cell>
          <cell r="AS101" t="str">
            <v>na</v>
          </cell>
          <cell r="AT101" t="str">
            <v>na</v>
          </cell>
          <cell r="AU101" t="str">
            <v>na</v>
          </cell>
          <cell r="AV101" t="str">
            <v>na</v>
          </cell>
          <cell r="AW101" t="str">
            <v>na</v>
          </cell>
          <cell r="AX101" t="str">
            <v>na</v>
          </cell>
          <cell r="AY101" t="str">
            <v>na</v>
          </cell>
          <cell r="AZ101" t="str">
            <v>na</v>
          </cell>
          <cell r="BA101" t="str">
            <v>na</v>
          </cell>
          <cell r="BB101" t="str">
            <v>na</v>
          </cell>
          <cell r="BC101" t="str">
            <v>na</v>
          </cell>
          <cell r="BD101" t="str">
            <v>na</v>
          </cell>
          <cell r="BE101" t="str">
            <v>na</v>
          </cell>
          <cell r="BF101" t="str">
            <v>na</v>
          </cell>
          <cell r="BG101" t="str">
            <v>na</v>
          </cell>
          <cell r="BH101" t="str">
            <v>na</v>
          </cell>
          <cell r="BI101" t="str">
            <v>na</v>
          </cell>
          <cell r="BJ101" t="str">
            <v>na</v>
          </cell>
          <cell r="BK101" t="str">
            <v>na</v>
          </cell>
          <cell r="BL101" t="str">
            <v>na</v>
          </cell>
          <cell r="BM101" t="str">
            <v>na</v>
          </cell>
          <cell r="BN101" t="str">
            <v>na</v>
          </cell>
          <cell r="BO101" t="str">
            <v>na</v>
          </cell>
          <cell r="BP101" t="str">
            <v>na</v>
          </cell>
          <cell r="BQ101" t="str">
            <v>na</v>
          </cell>
          <cell r="BR101" t="str">
            <v>na</v>
          </cell>
          <cell r="BS101" t="str">
            <v>na</v>
          </cell>
          <cell r="BT101" t="str">
            <v>na</v>
          </cell>
          <cell r="BU101" t="str">
            <v>na</v>
          </cell>
          <cell r="BV101" t="str">
            <v>na</v>
          </cell>
          <cell r="BW101" t="str">
            <v>na</v>
          </cell>
          <cell r="BX101" t="str">
            <v>na</v>
          </cell>
          <cell r="BY101" t="str">
            <v>na</v>
          </cell>
          <cell r="BZ101" t="str">
            <v>na</v>
          </cell>
          <cell r="CA101" t="str">
            <v>na</v>
          </cell>
          <cell r="CB101" t="str">
            <v>na</v>
          </cell>
          <cell r="CC101" t="str">
            <v>na</v>
          </cell>
          <cell r="CD101" t="str">
            <v>na</v>
          </cell>
          <cell r="CE101" t="str">
            <v>na</v>
          </cell>
          <cell r="CF101" t="str">
            <v>na</v>
          </cell>
          <cell r="CG101" t="str">
            <v>na</v>
          </cell>
          <cell r="CH101" t="str">
            <v>na</v>
          </cell>
          <cell r="CI101" t="str">
            <v>na</v>
          </cell>
          <cell r="CJ101" t="str">
            <v>na</v>
          </cell>
          <cell r="CK101" t="str">
            <v>na</v>
          </cell>
          <cell r="CL101" t="str">
            <v>na</v>
          </cell>
          <cell r="CM101" t="str">
            <v>na</v>
          </cell>
          <cell r="CN101" t="str">
            <v>na</v>
          </cell>
          <cell r="CO101" t="str">
            <v>na</v>
          </cell>
          <cell r="CP101" t="str">
            <v>na</v>
          </cell>
          <cell r="CQ101">
            <v>9.6571383008412004E-2</v>
          </cell>
          <cell r="CR101">
            <v>9.6571383008412004E-2</v>
          </cell>
          <cell r="CS101">
            <v>-1.1983145066587139E-2</v>
          </cell>
          <cell r="CT101">
            <v>-1.1983145066587139E-2</v>
          </cell>
          <cell r="CU101">
            <v>-2.7815290866472716E-2</v>
          </cell>
          <cell r="CV101">
            <v>-2.7815290866472716E-2</v>
          </cell>
          <cell r="CW101" t="str">
            <v>na</v>
          </cell>
          <cell r="CX101" t="str">
            <v>na</v>
          </cell>
          <cell r="CY101">
            <v>-8.1226958568950489E-3</v>
          </cell>
          <cell r="CZ101">
            <v>-8.1226958568950489E-3</v>
          </cell>
          <cell r="DA101">
            <v>7.2165066475356032E-2</v>
          </cell>
          <cell r="DB101">
            <v>7.2165066475356032E-2</v>
          </cell>
          <cell r="DC101">
            <v>-2.2579485555037474E-2</v>
          </cell>
          <cell r="DD101">
            <v>-2.2579485555037474E-2</v>
          </cell>
          <cell r="DE101">
            <v>9.4079433688127739E-2</v>
          </cell>
          <cell r="DF101">
            <v>9.4079433688127739E-2</v>
          </cell>
          <cell r="DG101">
            <v>5.2975124265660076E-2</v>
          </cell>
          <cell r="DH101">
            <v>5.2975124265660076E-2</v>
          </cell>
          <cell r="DI101">
            <v>6.2019270772661513E-2</v>
          </cell>
          <cell r="DJ101">
            <v>1.1733271205338644E-2</v>
          </cell>
          <cell r="DK101">
            <v>3.7883474516516072E-3</v>
          </cell>
          <cell r="DL101">
            <v>5.3679461880953516E-2</v>
          </cell>
          <cell r="DM101">
            <v>2.8863699415749816E-2</v>
          </cell>
          <cell r="DN101">
            <v>2.8863699415749816E-2</v>
          </cell>
          <cell r="DO101">
            <v>5.7610119231856854E-2</v>
          </cell>
          <cell r="DP101">
            <v>5.7610119231856854E-2</v>
          </cell>
          <cell r="DQ101">
            <v>0.17831176230156989</v>
          </cell>
          <cell r="DR101">
            <v>0.16479881297463772</v>
          </cell>
          <cell r="DS101" t="str">
            <v>na</v>
          </cell>
          <cell r="DT101" t="str">
            <v>na</v>
          </cell>
          <cell r="DU101" t="str">
            <v>na</v>
          </cell>
          <cell r="DV101" t="str">
            <v>na</v>
          </cell>
          <cell r="DW101" t="str">
            <v>na</v>
          </cell>
          <cell r="DX101" t="str">
            <v>na</v>
          </cell>
          <cell r="DY101" t="str">
            <v>na</v>
          </cell>
          <cell r="DZ101" t="str">
            <v>na</v>
          </cell>
          <cell r="EA101">
            <v>0.12</v>
          </cell>
          <cell r="EB101">
            <v>0.12</v>
          </cell>
          <cell r="EC101" t="str">
            <v>na</v>
          </cell>
          <cell r="ED101" t="str">
            <v>na</v>
          </cell>
          <cell r="EE101" t="str">
            <v>na</v>
          </cell>
          <cell r="EF101" t="str">
            <v>na</v>
          </cell>
          <cell r="EG101" t="str">
            <v>na</v>
          </cell>
          <cell r="EH101" t="str">
            <v>na</v>
          </cell>
          <cell r="EI101" t="str">
            <v>na</v>
          </cell>
          <cell r="EJ101" t="str">
            <v>na</v>
          </cell>
          <cell r="EK101" t="str">
            <v>na</v>
          </cell>
          <cell r="EL101" t="str">
            <v>na</v>
          </cell>
          <cell r="EM101" t="str">
            <v>na</v>
          </cell>
          <cell r="EN101" t="str">
            <v>na</v>
          </cell>
          <cell r="EO101" t="str">
            <v>na</v>
          </cell>
          <cell r="EP101" t="str">
            <v>na</v>
          </cell>
          <cell r="EQ101" t="str">
            <v>na</v>
          </cell>
          <cell r="ER101" t="str">
            <v>na</v>
          </cell>
          <cell r="ES101" t="str">
            <v>na</v>
          </cell>
          <cell r="ET101" t="str">
            <v>na</v>
          </cell>
          <cell r="EU101" t="str">
            <v>na</v>
          </cell>
          <cell r="EV101" t="str">
            <v>na</v>
          </cell>
          <cell r="EW101" t="str">
            <v>na</v>
          </cell>
          <cell r="EX101" t="str">
            <v>na</v>
          </cell>
          <cell r="EY101" t="str">
            <v>na</v>
          </cell>
          <cell r="EZ101" t="str">
            <v>na</v>
          </cell>
          <cell r="FA101" t="str">
            <v>na</v>
          </cell>
          <cell r="FB101" t="str">
            <v>na</v>
          </cell>
          <cell r="FC101" t="str">
            <v>na</v>
          </cell>
          <cell r="FD101" t="str">
            <v>na</v>
          </cell>
          <cell r="FE101" t="str">
            <v>na</v>
          </cell>
          <cell r="FF101" t="str">
            <v>na</v>
          </cell>
          <cell r="FG101" t="str">
            <v>na</v>
          </cell>
          <cell r="FH101" t="str">
            <v>na</v>
          </cell>
          <cell r="FI101" t="str">
            <v>na</v>
          </cell>
          <cell r="FJ101" t="str">
            <v>na</v>
          </cell>
          <cell r="FK101" t="str">
            <v>na</v>
          </cell>
          <cell r="FL101" t="str">
            <v>na</v>
          </cell>
          <cell r="FM101" t="str">
            <v>na</v>
          </cell>
          <cell r="FN101" t="str">
            <v>na</v>
          </cell>
          <cell r="FO101" t="str">
            <v>na</v>
          </cell>
          <cell r="FP101" t="str">
            <v>na</v>
          </cell>
          <cell r="FQ101" t="str">
            <v>na</v>
          </cell>
          <cell r="FR101" t="str">
            <v>na</v>
          </cell>
          <cell r="FS101" t="str">
            <v>na</v>
          </cell>
          <cell r="FT101" t="str">
            <v>na</v>
          </cell>
          <cell r="FU101" t="str">
            <v>na</v>
          </cell>
          <cell r="FV101" t="str">
            <v>na</v>
          </cell>
          <cell r="FW101" t="str">
            <v>na</v>
          </cell>
          <cell r="FX101" t="str">
            <v>na</v>
          </cell>
          <cell r="FY101" t="str">
            <v>na</v>
          </cell>
          <cell r="FZ101" t="str">
            <v>na</v>
          </cell>
          <cell r="GA101" t="str">
            <v>na</v>
          </cell>
          <cell r="GB101" t="str">
            <v>na</v>
          </cell>
          <cell r="GC101" t="str">
            <v>na</v>
          </cell>
          <cell r="GD101" t="str">
            <v>na</v>
          </cell>
          <cell r="GE101" t="str">
            <v>na</v>
          </cell>
          <cell r="GF101" t="str">
            <v>na</v>
          </cell>
          <cell r="GG101" t="str">
            <v>na</v>
          </cell>
          <cell r="GH101" t="str">
            <v>na</v>
          </cell>
          <cell r="GI101" t="str">
            <v>na</v>
          </cell>
          <cell r="GJ101" t="str">
            <v>na</v>
          </cell>
          <cell r="GK101" t="str">
            <v>na</v>
          </cell>
          <cell r="GL101" t="str">
            <v>na</v>
          </cell>
          <cell r="GM101" t="str">
            <v>na</v>
          </cell>
          <cell r="GN101" t="str">
            <v>na</v>
          </cell>
          <cell r="GO101" t="str">
            <v>na</v>
          </cell>
          <cell r="GP101" t="str">
            <v>na</v>
          </cell>
          <cell r="GQ101" t="str">
            <v>na</v>
          </cell>
          <cell r="GR101" t="str">
            <v>na</v>
          </cell>
          <cell r="GS101" t="str">
            <v>na</v>
          </cell>
          <cell r="GT101" t="str">
            <v>na</v>
          </cell>
          <cell r="GU101" t="str">
            <v>na</v>
          </cell>
          <cell r="GV101" t="str">
            <v>na</v>
          </cell>
          <cell r="GW101" t="str">
            <v>na</v>
          </cell>
          <cell r="GX101" t="str">
            <v>na</v>
          </cell>
          <cell r="GY101" t="str">
            <v>na</v>
          </cell>
          <cell r="GZ101" t="str">
            <v>na</v>
          </cell>
          <cell r="HA101" t="str">
            <v>na</v>
          </cell>
          <cell r="HB101" t="str">
            <v>na</v>
          </cell>
          <cell r="HC101" t="str">
            <v>na</v>
          </cell>
          <cell r="HD101" t="str">
            <v>na</v>
          </cell>
        </row>
        <row r="102">
          <cell r="A102">
            <v>102</v>
          </cell>
          <cell r="B102" t="str">
            <v>Development Services Revenue</v>
          </cell>
          <cell r="CQ102">
            <v>9.2336956521739122</v>
          </cell>
          <cell r="CR102">
            <v>9.2336956521739122</v>
          </cell>
          <cell r="CS102">
            <v>0.52912019826517964</v>
          </cell>
          <cell r="CT102">
            <v>0.52912019826517964</v>
          </cell>
          <cell r="CU102">
            <v>0.48101412363973134</v>
          </cell>
          <cell r="CV102">
            <v>0.48101412363973134</v>
          </cell>
          <cell r="CW102" t="str">
            <v>na</v>
          </cell>
          <cell r="CX102" t="str">
            <v>na</v>
          </cell>
          <cell r="CY102">
            <v>0.80817634643945935</v>
          </cell>
          <cell r="CZ102">
            <v>0.80817634643945935</v>
          </cell>
          <cell r="DA102">
            <v>0.26915095970949326</v>
          </cell>
          <cell r="DB102">
            <v>0.26915095970949326</v>
          </cell>
          <cell r="DC102">
            <v>0.25965665236051505</v>
          </cell>
          <cell r="DD102">
            <v>0.25965665236051505</v>
          </cell>
          <cell r="DE102">
            <v>-0.11284172953678921</v>
          </cell>
          <cell r="DF102">
            <v>-0.11284172953678921</v>
          </cell>
          <cell r="DG102">
            <v>3.4252678054429646</v>
          </cell>
          <cell r="DH102">
            <v>3.4252678054429646</v>
          </cell>
          <cell r="DI102">
            <v>-6.3612533528407691E-2</v>
          </cell>
          <cell r="DJ102">
            <v>-8.5588880760790048E-2</v>
          </cell>
          <cell r="DK102">
            <v>-0.12112235929819994</v>
          </cell>
          <cell r="DL102">
            <v>-0.1</v>
          </cell>
          <cell r="DM102">
            <v>-0.1111111111111111</v>
          </cell>
          <cell r="DN102">
            <v>-0.1111111111111111</v>
          </cell>
          <cell r="DO102">
            <v>-0.16666666666666666</v>
          </cell>
          <cell r="DP102">
            <v>-0.16666666666666666</v>
          </cell>
          <cell r="DQ102">
            <v>-0.16812371707325047</v>
          </cell>
          <cell r="DR102">
            <v>-0.17402006885892096</v>
          </cell>
          <cell r="DS102" t="str">
            <v>na</v>
          </cell>
          <cell r="DT102" t="str">
            <v>na</v>
          </cell>
          <cell r="DU102" t="str">
            <v>na</v>
          </cell>
          <cell r="DV102" t="str">
            <v>na</v>
          </cell>
          <cell r="DW102" t="str">
            <v>na</v>
          </cell>
          <cell r="DX102" t="str">
            <v>na</v>
          </cell>
          <cell r="DY102" t="str">
            <v>na</v>
          </cell>
          <cell r="DZ102" t="str">
            <v>na</v>
          </cell>
          <cell r="EA102">
            <v>-1</v>
          </cell>
          <cell r="EB102">
            <v>-1</v>
          </cell>
          <cell r="EC102" t="str">
            <v>na</v>
          </cell>
          <cell r="ED102" t="str">
            <v>na</v>
          </cell>
          <cell r="EE102" t="str">
            <v>na</v>
          </cell>
          <cell r="EF102" t="str">
            <v>na</v>
          </cell>
          <cell r="EG102" t="str">
            <v>na</v>
          </cell>
          <cell r="EH102" t="str">
            <v>na</v>
          </cell>
          <cell r="EI102" t="str">
            <v>na</v>
          </cell>
          <cell r="EJ102" t="str">
            <v>na</v>
          </cell>
          <cell r="EK102" t="str">
            <v>na</v>
          </cell>
          <cell r="EL102" t="str">
            <v>na</v>
          </cell>
          <cell r="EM102" t="str">
            <v>na</v>
          </cell>
          <cell r="EN102" t="str">
            <v>na</v>
          </cell>
          <cell r="EO102" t="str">
            <v>na</v>
          </cell>
          <cell r="EP102" t="str">
            <v>na</v>
          </cell>
          <cell r="EQ102" t="str">
            <v>na</v>
          </cell>
          <cell r="ER102" t="str">
            <v>na</v>
          </cell>
          <cell r="ES102" t="str">
            <v>na</v>
          </cell>
          <cell r="ET102" t="str">
            <v>na</v>
          </cell>
          <cell r="EU102" t="str">
            <v>na</v>
          </cell>
          <cell r="EV102" t="str">
            <v>na</v>
          </cell>
          <cell r="EW102" t="str">
            <v>na</v>
          </cell>
          <cell r="EX102" t="str">
            <v>na</v>
          </cell>
          <cell r="EY102" t="str">
            <v>na</v>
          </cell>
          <cell r="EZ102" t="str">
            <v>na</v>
          </cell>
          <cell r="FA102" t="str">
            <v>na</v>
          </cell>
          <cell r="FB102" t="str">
            <v>na</v>
          </cell>
          <cell r="FC102" t="str">
            <v>na</v>
          </cell>
          <cell r="FD102" t="str">
            <v>na</v>
          </cell>
          <cell r="FE102" t="str">
            <v>na</v>
          </cell>
          <cell r="FF102" t="str">
            <v>na</v>
          </cell>
          <cell r="FG102" t="str">
            <v>na</v>
          </cell>
          <cell r="FH102" t="str">
            <v>na</v>
          </cell>
          <cell r="FI102" t="str">
            <v>na</v>
          </cell>
          <cell r="FJ102" t="str">
            <v>na</v>
          </cell>
          <cell r="FK102" t="str">
            <v>na</v>
          </cell>
          <cell r="FL102" t="str">
            <v>na</v>
          </cell>
          <cell r="FM102" t="str">
            <v>na</v>
          </cell>
          <cell r="FN102" t="str">
            <v>na</v>
          </cell>
          <cell r="FO102" t="str">
            <v>na</v>
          </cell>
          <cell r="FP102" t="str">
            <v>na</v>
          </cell>
          <cell r="FQ102" t="str">
            <v>na</v>
          </cell>
          <cell r="FR102" t="str">
            <v>na</v>
          </cell>
          <cell r="FS102" t="str">
            <v>na</v>
          </cell>
          <cell r="FT102" t="str">
            <v>na</v>
          </cell>
          <cell r="FU102" t="str">
            <v>na</v>
          </cell>
          <cell r="FV102" t="str">
            <v>na</v>
          </cell>
          <cell r="FW102" t="str">
            <v>na</v>
          </cell>
          <cell r="FX102" t="str">
            <v>na</v>
          </cell>
          <cell r="FY102" t="str">
            <v>na</v>
          </cell>
          <cell r="FZ102" t="str">
            <v>na</v>
          </cell>
          <cell r="GA102" t="str">
            <v>na</v>
          </cell>
          <cell r="GB102" t="str">
            <v>na</v>
          </cell>
          <cell r="GC102" t="str">
            <v>na</v>
          </cell>
          <cell r="GD102" t="str">
            <v>na</v>
          </cell>
          <cell r="GE102" t="str">
            <v>na</v>
          </cell>
          <cell r="GF102" t="str">
            <v>na</v>
          </cell>
          <cell r="GG102" t="str">
            <v>na</v>
          </cell>
          <cell r="GH102" t="str">
            <v>na</v>
          </cell>
          <cell r="GI102" t="str">
            <v>na</v>
          </cell>
          <cell r="GJ102" t="str">
            <v>na</v>
          </cell>
          <cell r="GK102" t="str">
            <v>na</v>
          </cell>
          <cell r="GL102" t="str">
            <v>na</v>
          </cell>
          <cell r="GM102" t="str">
            <v>na</v>
          </cell>
          <cell r="GN102" t="str">
            <v>na</v>
          </cell>
          <cell r="GO102" t="str">
            <v>na</v>
          </cell>
          <cell r="GP102" t="str">
            <v>na</v>
          </cell>
          <cell r="GQ102" t="str">
            <v>na</v>
          </cell>
          <cell r="GR102" t="str">
            <v>na</v>
          </cell>
          <cell r="GS102" t="str">
            <v>na</v>
          </cell>
          <cell r="GT102" t="str">
            <v>na</v>
          </cell>
          <cell r="GU102" t="str">
            <v>na</v>
          </cell>
          <cell r="GV102" t="str">
            <v>na</v>
          </cell>
          <cell r="GW102" t="str">
            <v>na</v>
          </cell>
          <cell r="GX102" t="str">
            <v>na</v>
          </cell>
          <cell r="GY102" t="str">
            <v>na</v>
          </cell>
          <cell r="GZ102" t="str">
            <v>na</v>
          </cell>
          <cell r="HA102" t="str">
            <v>na</v>
          </cell>
          <cell r="HB102" t="str">
            <v>na</v>
          </cell>
          <cell r="HC102" t="str">
            <v>na</v>
          </cell>
          <cell r="HD102" t="str">
            <v>na</v>
          </cell>
        </row>
        <row r="103">
          <cell r="A103">
            <v>103</v>
          </cell>
          <cell r="B103" t="str">
            <v>Total Revenues</v>
          </cell>
          <cell r="C103" t="str">
            <v>na</v>
          </cell>
          <cell r="D103" t="str">
            <v>na</v>
          </cell>
          <cell r="E103" t="str">
            <v>na</v>
          </cell>
          <cell r="F103" t="str">
            <v>na</v>
          </cell>
          <cell r="G103" t="str">
            <v>na</v>
          </cell>
          <cell r="H103" t="str">
            <v>na</v>
          </cell>
          <cell r="I103" t="str">
            <v>na</v>
          </cell>
          <cell r="J103" t="str">
            <v>na</v>
          </cell>
          <cell r="K103" t="str">
            <v>na</v>
          </cell>
          <cell r="L103" t="str">
            <v>na</v>
          </cell>
          <cell r="M103" t="str">
            <v>na</v>
          </cell>
          <cell r="N103" t="str">
            <v>na</v>
          </cell>
          <cell r="O103" t="str">
            <v>na</v>
          </cell>
          <cell r="P103" t="str">
            <v>na</v>
          </cell>
          <cell r="Q103" t="str">
            <v>na</v>
          </cell>
          <cell r="R103" t="str">
            <v>na</v>
          </cell>
          <cell r="S103" t="str">
            <v>na</v>
          </cell>
          <cell r="T103" t="str">
            <v>na</v>
          </cell>
          <cell r="U103" t="str">
            <v>na</v>
          </cell>
          <cell r="V103" t="str">
            <v>na</v>
          </cell>
          <cell r="W103" t="str">
            <v>na</v>
          </cell>
          <cell r="X103" t="str">
            <v>na</v>
          </cell>
          <cell r="Y103" t="str">
            <v>na</v>
          </cell>
          <cell r="Z103" t="str">
            <v>na</v>
          </cell>
          <cell r="AA103" t="str">
            <v>na</v>
          </cell>
          <cell r="AB103" t="str">
            <v>na</v>
          </cell>
          <cell r="AC103" t="str">
            <v>na</v>
          </cell>
          <cell r="AD103" t="str">
            <v>na</v>
          </cell>
          <cell r="AE103" t="str">
            <v>na</v>
          </cell>
          <cell r="AF103" t="str">
            <v>na</v>
          </cell>
          <cell r="AG103" t="str">
            <v>na</v>
          </cell>
          <cell r="AH103" t="str">
            <v>na</v>
          </cell>
          <cell r="AI103" t="str">
            <v>na</v>
          </cell>
          <cell r="AJ103" t="str">
            <v>na</v>
          </cell>
          <cell r="AK103" t="str">
            <v>na</v>
          </cell>
          <cell r="AL103" t="str">
            <v>na</v>
          </cell>
          <cell r="AM103" t="str">
            <v>na</v>
          </cell>
          <cell r="AN103" t="str">
            <v>na</v>
          </cell>
          <cell r="AO103" t="str">
            <v>na</v>
          </cell>
          <cell r="AP103" t="str">
            <v>na</v>
          </cell>
          <cell r="AQ103" t="str">
            <v>na</v>
          </cell>
          <cell r="AR103" t="str">
            <v>na</v>
          </cell>
          <cell r="AS103" t="str">
            <v>na</v>
          </cell>
          <cell r="AT103" t="str">
            <v>na</v>
          </cell>
          <cell r="AU103" t="str">
            <v>na</v>
          </cell>
          <cell r="AV103" t="str">
            <v>na</v>
          </cell>
          <cell r="AW103" t="str">
            <v>na</v>
          </cell>
          <cell r="AX103" t="str">
            <v>na</v>
          </cell>
          <cell r="AY103" t="str">
            <v>na</v>
          </cell>
          <cell r="AZ103" t="str">
            <v>na</v>
          </cell>
          <cell r="BA103" t="str">
            <v>na</v>
          </cell>
          <cell r="BB103" t="str">
            <v>na</v>
          </cell>
          <cell r="BC103" t="str">
            <v>na</v>
          </cell>
          <cell r="BD103" t="str">
            <v>na</v>
          </cell>
          <cell r="BE103" t="str">
            <v>na</v>
          </cell>
          <cell r="BF103" t="str">
            <v>na</v>
          </cell>
          <cell r="BG103" t="str">
            <v>na</v>
          </cell>
          <cell r="BH103" t="str">
            <v>na</v>
          </cell>
          <cell r="BI103" t="str">
            <v>na</v>
          </cell>
          <cell r="BJ103" t="str">
            <v>na</v>
          </cell>
          <cell r="BK103" t="str">
            <v>na</v>
          </cell>
          <cell r="BL103" t="str">
            <v>na</v>
          </cell>
          <cell r="BM103" t="str">
            <v>na</v>
          </cell>
          <cell r="BN103" t="str">
            <v>na</v>
          </cell>
          <cell r="BO103" t="str">
            <v>na</v>
          </cell>
          <cell r="BP103" t="str">
            <v>na</v>
          </cell>
          <cell r="BQ103" t="str">
            <v>na</v>
          </cell>
          <cell r="BR103" t="str">
            <v>na</v>
          </cell>
          <cell r="BS103" t="str">
            <v>na</v>
          </cell>
          <cell r="BT103" t="str">
            <v>na</v>
          </cell>
          <cell r="BU103" t="str">
            <v>na</v>
          </cell>
          <cell r="BV103" t="str">
            <v>na</v>
          </cell>
          <cell r="BW103" t="str">
            <v>na</v>
          </cell>
          <cell r="BX103" t="str">
            <v>na</v>
          </cell>
          <cell r="BY103" t="str">
            <v>na</v>
          </cell>
          <cell r="BZ103" t="str">
            <v>na</v>
          </cell>
          <cell r="CA103" t="str">
            <v>na</v>
          </cell>
          <cell r="CB103" t="str">
            <v>na</v>
          </cell>
          <cell r="CC103" t="str">
            <v>na</v>
          </cell>
          <cell r="CD103" t="str">
            <v>na</v>
          </cell>
          <cell r="CE103" t="str">
            <v>na</v>
          </cell>
          <cell r="CF103" t="str">
            <v>na</v>
          </cell>
          <cell r="CG103" t="str">
            <v>na</v>
          </cell>
          <cell r="CH103" t="str">
            <v>na</v>
          </cell>
          <cell r="CI103" t="str">
            <v>na</v>
          </cell>
          <cell r="CJ103" t="str">
            <v>na</v>
          </cell>
          <cell r="CK103" t="str">
            <v>na</v>
          </cell>
          <cell r="CL103" t="str">
            <v>na</v>
          </cell>
          <cell r="CM103" t="str">
            <v>na</v>
          </cell>
          <cell r="CN103" t="str">
            <v>na</v>
          </cell>
          <cell r="CO103" t="str">
            <v>na</v>
          </cell>
          <cell r="CP103" t="str">
            <v>na</v>
          </cell>
          <cell r="CQ103">
            <v>3.0196310291937496E-2</v>
          </cell>
          <cell r="CR103">
            <v>3.0196310291937496E-2</v>
          </cell>
          <cell r="CS103">
            <v>-4.0484527879206214E-2</v>
          </cell>
          <cell r="CT103">
            <v>-4.0484527879206214E-2</v>
          </cell>
          <cell r="CU103">
            <v>7.5699479020685967E-2</v>
          </cell>
          <cell r="CV103">
            <v>7.5699479020685967E-2</v>
          </cell>
          <cell r="CW103" t="str">
            <v>na</v>
          </cell>
          <cell r="CX103" t="str">
            <v>na</v>
          </cell>
          <cell r="CY103">
            <v>8.4399519712473579E-3</v>
          </cell>
          <cell r="CZ103">
            <v>8.4399519712473579E-3</v>
          </cell>
          <cell r="DA103">
            <v>0.11916019167916383</v>
          </cell>
          <cell r="DB103">
            <v>0.11916019167916383</v>
          </cell>
          <cell r="DC103">
            <v>5.4660910047268259E-2</v>
          </cell>
          <cell r="DD103">
            <v>5.4660910047268259E-2</v>
          </cell>
          <cell r="DE103">
            <v>0.12337515797075276</v>
          </cell>
          <cell r="DF103">
            <v>0.12337515797075276</v>
          </cell>
          <cell r="DG103">
            <v>0.21504940712845291</v>
          </cell>
          <cell r="DH103">
            <v>0.21504940712845291</v>
          </cell>
          <cell r="DI103">
            <v>1.0643042246730553E-2</v>
          </cell>
          <cell r="DJ103">
            <v>-2.997635549127137E-2</v>
          </cell>
          <cell r="DK103">
            <v>-4.0231132525521138E-3</v>
          </cell>
          <cell r="DL103">
            <v>3.7683067343839985E-2</v>
          </cell>
          <cell r="DM103">
            <v>3.3685875110330221E-2</v>
          </cell>
          <cell r="DN103">
            <v>3.3685875110330221E-2</v>
          </cell>
          <cell r="DO103">
            <v>0.10859065904574763</v>
          </cell>
          <cell r="DP103">
            <v>0.10859065904574763</v>
          </cell>
          <cell r="DQ103">
            <v>0.20719947733435912</v>
          </cell>
          <cell r="DR103">
            <v>0.19555529193202567</v>
          </cell>
          <cell r="DS103" t="str">
            <v>na</v>
          </cell>
          <cell r="DT103" t="str">
            <v>na</v>
          </cell>
          <cell r="DU103" t="str">
            <v>na</v>
          </cell>
          <cell r="DV103" t="str">
            <v>na</v>
          </cell>
          <cell r="DW103" t="str">
            <v>na</v>
          </cell>
          <cell r="DX103" t="str">
            <v>na</v>
          </cell>
          <cell r="DY103" t="str">
            <v>na</v>
          </cell>
          <cell r="DZ103" t="str">
            <v>na</v>
          </cell>
          <cell r="EA103">
            <v>9.1492718079157626E-2</v>
          </cell>
          <cell r="EB103">
            <v>9.1434860810285165E-2</v>
          </cell>
          <cell r="EC103" t="str">
            <v>na</v>
          </cell>
          <cell r="ED103" t="str">
            <v>na</v>
          </cell>
          <cell r="EE103" t="str">
            <v>na</v>
          </cell>
          <cell r="EF103" t="str">
            <v>na</v>
          </cell>
          <cell r="EG103" t="str">
            <v>na</v>
          </cell>
          <cell r="EH103" t="str">
            <v>na</v>
          </cell>
          <cell r="EI103" t="str">
            <v>na</v>
          </cell>
          <cell r="EJ103" t="str">
            <v>na</v>
          </cell>
          <cell r="EK103" t="str">
            <v>na</v>
          </cell>
          <cell r="EL103" t="str">
            <v>na</v>
          </cell>
          <cell r="EM103" t="str">
            <v>na</v>
          </cell>
          <cell r="EN103" t="str">
            <v>na</v>
          </cell>
          <cell r="EO103" t="str">
            <v>na</v>
          </cell>
          <cell r="EP103" t="str">
            <v>na</v>
          </cell>
          <cell r="EQ103" t="str">
            <v>na</v>
          </cell>
          <cell r="ER103" t="str">
            <v>na</v>
          </cell>
          <cell r="ES103" t="str">
            <v>na</v>
          </cell>
          <cell r="ET103" t="str">
            <v>na</v>
          </cell>
          <cell r="EU103" t="str">
            <v>na</v>
          </cell>
          <cell r="EV103" t="str">
            <v>na</v>
          </cell>
          <cell r="EW103" t="str">
            <v>na</v>
          </cell>
          <cell r="EX103" t="str">
            <v>na</v>
          </cell>
          <cell r="EY103" t="str">
            <v>na</v>
          </cell>
          <cell r="EZ103" t="str">
            <v>na</v>
          </cell>
          <cell r="FA103" t="str">
            <v>na</v>
          </cell>
          <cell r="FB103" t="str">
            <v>na</v>
          </cell>
          <cell r="FC103" t="str">
            <v>na</v>
          </cell>
          <cell r="FD103" t="str">
            <v>na</v>
          </cell>
          <cell r="FE103" t="str">
            <v>na</v>
          </cell>
          <cell r="FF103" t="str">
            <v>na</v>
          </cell>
          <cell r="FG103" t="str">
            <v>na</v>
          </cell>
          <cell r="FH103" t="str">
            <v>na</v>
          </cell>
          <cell r="FI103" t="str">
            <v>na</v>
          </cell>
          <cell r="FJ103" t="str">
            <v>na</v>
          </cell>
          <cell r="FK103" t="str">
            <v>na</v>
          </cell>
          <cell r="FL103" t="str">
            <v>na</v>
          </cell>
          <cell r="FM103" t="str">
            <v>na</v>
          </cell>
          <cell r="FN103" t="str">
            <v>na</v>
          </cell>
          <cell r="FO103" t="str">
            <v>na</v>
          </cell>
          <cell r="FP103" t="str">
            <v>na</v>
          </cell>
          <cell r="FQ103" t="str">
            <v>na</v>
          </cell>
          <cell r="FR103" t="str">
            <v>na</v>
          </cell>
          <cell r="FS103" t="str">
            <v>na</v>
          </cell>
          <cell r="FT103" t="str">
            <v>na</v>
          </cell>
          <cell r="FU103" t="str">
            <v>na</v>
          </cell>
          <cell r="FV103" t="str">
            <v>na</v>
          </cell>
          <cell r="FW103" t="str">
            <v>na</v>
          </cell>
          <cell r="FX103" t="str">
            <v>na</v>
          </cell>
          <cell r="FY103" t="str">
            <v>na</v>
          </cell>
          <cell r="FZ103" t="str">
            <v>na</v>
          </cell>
          <cell r="GA103" t="str">
            <v>na</v>
          </cell>
          <cell r="GB103" t="str">
            <v>na</v>
          </cell>
          <cell r="GC103" t="str">
            <v>na</v>
          </cell>
          <cell r="GD103" t="str">
            <v>na</v>
          </cell>
          <cell r="GE103" t="str">
            <v>na</v>
          </cell>
          <cell r="GF103" t="str">
            <v>na</v>
          </cell>
          <cell r="GG103" t="str">
            <v>na</v>
          </cell>
          <cell r="GH103" t="str">
            <v>na</v>
          </cell>
          <cell r="GI103" t="str">
            <v>na</v>
          </cell>
          <cell r="GJ103" t="str">
            <v>na</v>
          </cell>
          <cell r="GK103" t="str">
            <v>na</v>
          </cell>
          <cell r="GL103" t="str">
            <v>na</v>
          </cell>
          <cell r="GM103" t="str">
            <v>na</v>
          </cell>
          <cell r="GN103" t="str">
            <v>na</v>
          </cell>
          <cell r="GO103" t="str">
            <v>na</v>
          </cell>
          <cell r="GP103" t="str">
            <v>na</v>
          </cell>
          <cell r="GQ103" t="str">
            <v>na</v>
          </cell>
          <cell r="GR103" t="str">
            <v>na</v>
          </cell>
          <cell r="GS103" t="str">
            <v>na</v>
          </cell>
          <cell r="GT103" t="str">
            <v>na</v>
          </cell>
          <cell r="GU103" t="str">
            <v>na</v>
          </cell>
          <cell r="GV103" t="str">
            <v>na</v>
          </cell>
          <cell r="GW103" t="str">
            <v>na</v>
          </cell>
          <cell r="GX103" t="str">
            <v>na</v>
          </cell>
          <cell r="GY103" t="str">
            <v>na</v>
          </cell>
          <cell r="GZ103" t="str">
            <v>na</v>
          </cell>
          <cell r="HA103" t="str">
            <v>na</v>
          </cell>
          <cell r="HB103" t="str">
            <v>na</v>
          </cell>
          <cell r="HC103" t="str">
            <v>na</v>
          </cell>
          <cell r="HD103" t="str">
            <v>na</v>
          </cell>
        </row>
        <row r="104">
          <cell r="A104">
            <v>104</v>
          </cell>
          <cell r="B104" t="str">
            <v>Cost of License Revenue (% of License Revs)</v>
          </cell>
          <cell r="C104" t="str">
            <v>na</v>
          </cell>
          <cell r="D104" t="str">
            <v>na</v>
          </cell>
          <cell r="E104" t="str">
            <v>na</v>
          </cell>
          <cell r="F104" t="str">
            <v>na</v>
          </cell>
          <cell r="G104" t="str">
            <v>na</v>
          </cell>
          <cell r="H104" t="str">
            <v>na</v>
          </cell>
          <cell r="I104" t="str">
            <v>na</v>
          </cell>
          <cell r="J104" t="str">
            <v>na</v>
          </cell>
          <cell r="K104" t="str">
            <v>na</v>
          </cell>
          <cell r="L104" t="str">
            <v>na</v>
          </cell>
          <cell r="M104" t="str">
            <v>na</v>
          </cell>
          <cell r="N104" t="str">
            <v>na</v>
          </cell>
          <cell r="O104" t="str">
            <v>na</v>
          </cell>
          <cell r="P104" t="str">
            <v>na</v>
          </cell>
          <cell r="Q104" t="str">
            <v>na</v>
          </cell>
          <cell r="R104" t="str">
            <v>na</v>
          </cell>
          <cell r="S104" t="str">
            <v>na</v>
          </cell>
          <cell r="T104" t="str">
            <v>na</v>
          </cell>
          <cell r="U104" t="str">
            <v>na</v>
          </cell>
          <cell r="V104" t="str">
            <v>na</v>
          </cell>
          <cell r="W104" t="str">
            <v>na</v>
          </cell>
          <cell r="X104" t="str">
            <v>na</v>
          </cell>
          <cell r="Y104" t="str">
            <v>na</v>
          </cell>
          <cell r="Z104" t="str">
            <v>na</v>
          </cell>
          <cell r="AA104" t="str">
            <v>na</v>
          </cell>
          <cell r="AB104" t="str">
            <v>na</v>
          </cell>
          <cell r="AC104" t="str">
            <v>na</v>
          </cell>
          <cell r="AD104" t="str">
            <v>na</v>
          </cell>
          <cell r="AE104" t="str">
            <v>na</v>
          </cell>
          <cell r="AF104" t="str">
            <v>na</v>
          </cell>
          <cell r="AG104" t="str">
            <v>na</v>
          </cell>
          <cell r="AH104" t="str">
            <v>na</v>
          </cell>
          <cell r="AI104" t="str">
            <v>na</v>
          </cell>
          <cell r="AJ104" t="str">
            <v>na</v>
          </cell>
          <cell r="AK104" t="str">
            <v>na</v>
          </cell>
          <cell r="AL104" t="str">
            <v>na</v>
          </cell>
          <cell r="AM104" t="str">
            <v>na</v>
          </cell>
          <cell r="AN104" t="str">
            <v>na</v>
          </cell>
          <cell r="AO104" t="str">
            <v>na</v>
          </cell>
          <cell r="AP104" t="str">
            <v>na</v>
          </cell>
          <cell r="AQ104" t="str">
            <v>na</v>
          </cell>
          <cell r="AR104" t="str">
            <v>na</v>
          </cell>
          <cell r="AS104" t="str">
            <v>na</v>
          </cell>
          <cell r="AT104" t="str">
            <v>na</v>
          </cell>
          <cell r="AU104" t="str">
            <v>na</v>
          </cell>
          <cell r="AV104" t="str">
            <v>na</v>
          </cell>
          <cell r="AW104" t="str">
            <v>na</v>
          </cell>
          <cell r="AX104" t="str">
            <v>na</v>
          </cell>
          <cell r="AY104" t="str">
            <v>na</v>
          </cell>
          <cell r="AZ104" t="str">
            <v>na</v>
          </cell>
          <cell r="BA104" t="str">
            <v>na</v>
          </cell>
          <cell r="BB104" t="str">
            <v>na</v>
          </cell>
          <cell r="BC104" t="str">
            <v>na</v>
          </cell>
          <cell r="BD104" t="str">
            <v>na</v>
          </cell>
          <cell r="BE104" t="str">
            <v>na</v>
          </cell>
          <cell r="BF104" t="str">
            <v>na</v>
          </cell>
          <cell r="BG104" t="str">
            <v>na</v>
          </cell>
          <cell r="BH104" t="str">
            <v>na</v>
          </cell>
          <cell r="BI104" t="str">
            <v>na</v>
          </cell>
          <cell r="BJ104" t="str">
            <v>na</v>
          </cell>
          <cell r="BK104" t="str">
            <v>na</v>
          </cell>
          <cell r="BL104" t="str">
            <v>na</v>
          </cell>
          <cell r="BM104" t="str">
            <v>na</v>
          </cell>
          <cell r="BN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R104" t="str">
            <v>na</v>
          </cell>
          <cell r="BS104" t="str">
            <v>na</v>
          </cell>
          <cell r="BT104" t="str">
            <v>na</v>
          </cell>
          <cell r="BU104" t="str">
            <v>na</v>
          </cell>
          <cell r="BV104" t="str">
            <v>na</v>
          </cell>
          <cell r="BW104" t="str">
            <v>na</v>
          </cell>
          <cell r="BX104" t="str">
            <v>na</v>
          </cell>
          <cell r="BY104" t="str">
            <v>na</v>
          </cell>
          <cell r="BZ104" t="str">
            <v>na</v>
          </cell>
          <cell r="CA104" t="str">
            <v>na</v>
          </cell>
          <cell r="CB104" t="str">
            <v>na</v>
          </cell>
          <cell r="CC104" t="str">
            <v>na</v>
          </cell>
          <cell r="CD104" t="str">
            <v>na</v>
          </cell>
          <cell r="CE104" t="str">
            <v>na</v>
          </cell>
          <cell r="CF104" t="str">
            <v>na</v>
          </cell>
          <cell r="CG104" t="str">
            <v>na</v>
          </cell>
          <cell r="CH104" t="str">
            <v>na</v>
          </cell>
          <cell r="CI104" t="str">
            <v>na</v>
          </cell>
          <cell r="CJ104" t="str">
            <v>na</v>
          </cell>
          <cell r="CK104" t="str">
            <v>na</v>
          </cell>
          <cell r="CL104" t="str">
            <v>na</v>
          </cell>
          <cell r="CM104" t="str">
            <v>na</v>
          </cell>
          <cell r="CN104" t="str">
            <v>na</v>
          </cell>
          <cell r="CO104" t="str">
            <v>na</v>
          </cell>
          <cell r="CP104" t="str">
            <v>na</v>
          </cell>
          <cell r="CQ104">
            <v>-0.22947149596226107</v>
          </cell>
          <cell r="CR104">
            <v>-0.22947149596226107</v>
          </cell>
          <cell r="CS104">
            <v>6.9108643768807751E-2</v>
          </cell>
          <cell r="CT104">
            <v>6.9108643768807751E-2</v>
          </cell>
          <cell r="CU104">
            <v>-1.6694166747549314E-2</v>
          </cell>
          <cell r="CV104">
            <v>-1.6694166747549314E-2</v>
          </cell>
          <cell r="CW104" t="str">
            <v>na</v>
          </cell>
          <cell r="CX104" t="str">
            <v>na</v>
          </cell>
          <cell r="CY104">
            <v>2.9809495607541169E-2</v>
          </cell>
          <cell r="CZ104">
            <v>2.9809495607541169E-2</v>
          </cell>
          <cell r="DA104">
            <v>-0.24968848845011019</v>
          </cell>
          <cell r="DB104">
            <v>-0.24968848845011019</v>
          </cell>
          <cell r="DC104">
            <v>8.3929483903934482E-2</v>
          </cell>
          <cell r="DD104">
            <v>8.3929483903934482E-2</v>
          </cell>
          <cell r="DE104">
            <v>0.43252799057159697</v>
          </cell>
          <cell r="DF104">
            <v>0.43252799057159697</v>
          </cell>
          <cell r="DG104">
            <v>-8.6359152614026172E-2</v>
          </cell>
          <cell r="DH104">
            <v>-8.6359152614026172E-2</v>
          </cell>
          <cell r="DI104">
            <v>0.33837926779103261</v>
          </cell>
          <cell r="DJ104">
            <v>-2.0072398190045294E-2</v>
          </cell>
          <cell r="DK104">
            <v>-0.30054716006884691</v>
          </cell>
          <cell r="DL104">
            <v>-4.4691487378914672E-2</v>
          </cell>
          <cell r="DM104">
            <v>4.0259541802793973E-2</v>
          </cell>
          <cell r="DN104">
            <v>1.1363443419383088E-2</v>
          </cell>
          <cell r="DO104">
            <v>4.247136050283859E-2</v>
          </cell>
          <cell r="DP104">
            <v>7.2256256517205339E-2</v>
          </cell>
          <cell r="DQ104">
            <v>0.33217716254080887</v>
          </cell>
          <cell r="DR104">
            <v>0.21172318963522802</v>
          </cell>
          <cell r="DS104" t="str">
            <v>na</v>
          </cell>
          <cell r="DT104" t="str">
            <v>na</v>
          </cell>
          <cell r="DU104" t="str">
            <v>na</v>
          </cell>
          <cell r="DV104" t="str">
            <v>na</v>
          </cell>
          <cell r="DW104" t="str">
            <v>na</v>
          </cell>
          <cell r="DX104" t="str">
            <v>na</v>
          </cell>
          <cell r="DY104" t="str">
            <v>na</v>
          </cell>
          <cell r="DZ104" t="str">
            <v>na</v>
          </cell>
          <cell r="EA104">
            <v>9.7516965036687012E-2</v>
          </cell>
          <cell r="EB104">
            <v>0.19879446154634967</v>
          </cell>
          <cell r="EC104" t="str">
            <v>na</v>
          </cell>
          <cell r="ED104" t="str">
            <v>na</v>
          </cell>
          <cell r="EE104" t="str">
            <v>na</v>
          </cell>
          <cell r="EF104" t="str">
            <v>na</v>
          </cell>
          <cell r="EG104" t="str">
            <v>na</v>
          </cell>
          <cell r="EH104" t="str">
            <v>na</v>
          </cell>
          <cell r="EI104" t="str">
            <v>na</v>
          </cell>
          <cell r="EJ104" t="str">
            <v>na</v>
          </cell>
          <cell r="EK104" t="str">
            <v>na</v>
          </cell>
          <cell r="EL104" t="str">
            <v>na</v>
          </cell>
          <cell r="EM104" t="str">
            <v>na</v>
          </cell>
          <cell r="EN104" t="str">
            <v>na</v>
          </cell>
          <cell r="EO104" t="str">
            <v>na</v>
          </cell>
          <cell r="EP104" t="str">
            <v>na</v>
          </cell>
          <cell r="EQ104" t="str">
            <v>na</v>
          </cell>
          <cell r="ER104" t="str">
            <v>na</v>
          </cell>
          <cell r="ES104" t="str">
            <v>na</v>
          </cell>
          <cell r="ET104" t="str">
            <v>na</v>
          </cell>
          <cell r="EU104" t="str">
            <v>na</v>
          </cell>
          <cell r="EV104" t="str">
            <v>na</v>
          </cell>
          <cell r="EW104" t="str">
            <v>na</v>
          </cell>
          <cell r="EX104" t="str">
            <v>na</v>
          </cell>
          <cell r="EY104" t="str">
            <v>na</v>
          </cell>
          <cell r="EZ104" t="str">
            <v>na</v>
          </cell>
          <cell r="FA104" t="str">
            <v>na</v>
          </cell>
          <cell r="FB104" t="str">
            <v>na</v>
          </cell>
          <cell r="FC104" t="str">
            <v>na</v>
          </cell>
          <cell r="FD104" t="str">
            <v>na</v>
          </cell>
          <cell r="FE104" t="str">
            <v>na</v>
          </cell>
          <cell r="FF104" t="str">
            <v>na</v>
          </cell>
          <cell r="FG104" t="str">
            <v>na</v>
          </cell>
          <cell r="FH104" t="str">
            <v>na</v>
          </cell>
          <cell r="FI104" t="str">
            <v>na</v>
          </cell>
          <cell r="FJ104" t="str">
            <v>na</v>
          </cell>
          <cell r="FK104" t="str">
            <v>na</v>
          </cell>
          <cell r="FL104" t="str">
            <v>na</v>
          </cell>
          <cell r="FM104" t="str">
            <v>na</v>
          </cell>
          <cell r="FN104" t="str">
            <v>na</v>
          </cell>
          <cell r="FO104" t="str">
            <v>na</v>
          </cell>
          <cell r="FP104" t="str">
            <v>na</v>
          </cell>
          <cell r="FQ104" t="str">
            <v>na</v>
          </cell>
          <cell r="FR104" t="str">
            <v>na</v>
          </cell>
          <cell r="FS104" t="str">
            <v>na</v>
          </cell>
          <cell r="FT104" t="str">
            <v>na</v>
          </cell>
          <cell r="FU104" t="str">
            <v>na</v>
          </cell>
          <cell r="FV104" t="str">
            <v>na</v>
          </cell>
          <cell r="FW104" t="str">
            <v>na</v>
          </cell>
          <cell r="FX104" t="str">
            <v>na</v>
          </cell>
          <cell r="FY104" t="str">
            <v>na</v>
          </cell>
          <cell r="FZ104" t="str">
            <v>na</v>
          </cell>
          <cell r="GA104" t="str">
            <v>na</v>
          </cell>
          <cell r="GB104" t="str">
            <v>na</v>
          </cell>
          <cell r="GC104" t="str">
            <v>na</v>
          </cell>
          <cell r="GD104" t="str">
            <v>na</v>
          </cell>
          <cell r="GE104" t="str">
            <v>na</v>
          </cell>
          <cell r="GF104" t="str">
            <v>na</v>
          </cell>
          <cell r="GG104" t="str">
            <v>na</v>
          </cell>
          <cell r="GH104" t="str">
            <v>na</v>
          </cell>
          <cell r="GI104" t="str">
            <v>na</v>
          </cell>
          <cell r="GJ104" t="str">
            <v>na</v>
          </cell>
          <cell r="GK104" t="str">
            <v>na</v>
          </cell>
          <cell r="GL104" t="str">
            <v>na</v>
          </cell>
          <cell r="GM104" t="str">
            <v>na</v>
          </cell>
          <cell r="GN104" t="str">
            <v>na</v>
          </cell>
          <cell r="GO104" t="str">
            <v>na</v>
          </cell>
          <cell r="GP104" t="str">
            <v>na</v>
          </cell>
          <cell r="GQ104" t="str">
            <v>na</v>
          </cell>
          <cell r="GR104" t="str">
            <v>na</v>
          </cell>
          <cell r="GS104" t="str">
            <v>na</v>
          </cell>
          <cell r="GT104" t="str">
            <v>na</v>
          </cell>
          <cell r="GU104" t="str">
            <v>na</v>
          </cell>
          <cell r="GV104" t="str">
            <v>na</v>
          </cell>
          <cell r="GW104" t="str">
            <v>na</v>
          </cell>
          <cell r="GX104" t="str">
            <v>na</v>
          </cell>
          <cell r="GY104" t="str">
            <v>na</v>
          </cell>
          <cell r="GZ104" t="str">
            <v>na</v>
          </cell>
          <cell r="HA104" t="str">
            <v>na</v>
          </cell>
          <cell r="HB104" t="str">
            <v>na</v>
          </cell>
          <cell r="HC104" t="str">
            <v>na</v>
          </cell>
          <cell r="HD104" t="str">
            <v>na</v>
          </cell>
        </row>
        <row r="105">
          <cell r="A105">
            <v>105</v>
          </cell>
          <cell r="B105" t="str">
            <v>Cost of Service Revenue (% of Service Revs)</v>
          </cell>
          <cell r="C105" t="str">
            <v>na</v>
          </cell>
          <cell r="D105" t="str">
            <v>na</v>
          </cell>
          <cell r="E105" t="str">
            <v>na</v>
          </cell>
          <cell r="F105" t="str">
            <v>na</v>
          </cell>
          <cell r="G105" t="str">
            <v>na</v>
          </cell>
          <cell r="H105" t="str">
            <v>na</v>
          </cell>
          <cell r="I105" t="str">
            <v>na</v>
          </cell>
          <cell r="J105" t="str">
            <v>na</v>
          </cell>
          <cell r="K105" t="str">
            <v>na</v>
          </cell>
          <cell r="L105" t="str">
            <v>na</v>
          </cell>
          <cell r="M105" t="str">
            <v>na</v>
          </cell>
          <cell r="N105" t="str">
            <v>na</v>
          </cell>
          <cell r="O105" t="str">
            <v>na</v>
          </cell>
          <cell r="P105" t="str">
            <v>na</v>
          </cell>
          <cell r="Q105" t="str">
            <v>na</v>
          </cell>
          <cell r="R105" t="str">
            <v>na</v>
          </cell>
          <cell r="S105" t="str">
            <v>na</v>
          </cell>
          <cell r="T105" t="str">
            <v>na</v>
          </cell>
          <cell r="U105" t="str">
            <v>na</v>
          </cell>
          <cell r="V105" t="str">
            <v>na</v>
          </cell>
          <cell r="W105" t="str">
            <v>na</v>
          </cell>
          <cell r="X105" t="str">
            <v>na</v>
          </cell>
          <cell r="Y105" t="str">
            <v>na</v>
          </cell>
          <cell r="Z105" t="str">
            <v>na</v>
          </cell>
          <cell r="AA105" t="str">
            <v>na</v>
          </cell>
          <cell r="AB105" t="str">
            <v>na</v>
          </cell>
          <cell r="AC105" t="str">
            <v>na</v>
          </cell>
          <cell r="AD105" t="str">
            <v>na</v>
          </cell>
          <cell r="AE105" t="str">
            <v>na</v>
          </cell>
          <cell r="AF105" t="str">
            <v>na</v>
          </cell>
          <cell r="AG105" t="str">
            <v>na</v>
          </cell>
          <cell r="AH105" t="str">
            <v>na</v>
          </cell>
          <cell r="AI105" t="str">
            <v>na</v>
          </cell>
          <cell r="AJ105" t="str">
            <v>na</v>
          </cell>
          <cell r="AK105" t="str">
            <v>na</v>
          </cell>
          <cell r="AL105" t="str">
            <v>na</v>
          </cell>
          <cell r="AM105" t="str">
            <v>na</v>
          </cell>
          <cell r="AN105" t="str">
            <v>na</v>
          </cell>
          <cell r="AO105" t="str">
            <v>na</v>
          </cell>
          <cell r="AP105" t="str">
            <v>na</v>
          </cell>
          <cell r="AQ105" t="str">
            <v>na</v>
          </cell>
          <cell r="AR105" t="str">
            <v>na</v>
          </cell>
          <cell r="AS105" t="str">
            <v>na</v>
          </cell>
          <cell r="AT105" t="str">
            <v>na</v>
          </cell>
          <cell r="AU105" t="str">
            <v>na</v>
          </cell>
          <cell r="AV105" t="str">
            <v>na</v>
          </cell>
          <cell r="AW105" t="str">
            <v>na</v>
          </cell>
          <cell r="AX105" t="str">
            <v>na</v>
          </cell>
          <cell r="AY105" t="str">
            <v>na</v>
          </cell>
          <cell r="AZ105" t="str">
            <v>na</v>
          </cell>
          <cell r="BA105" t="str">
            <v>na</v>
          </cell>
          <cell r="BB105" t="str">
            <v>na</v>
          </cell>
          <cell r="BC105" t="str">
            <v>na</v>
          </cell>
          <cell r="BD105" t="str">
            <v>na</v>
          </cell>
          <cell r="BE105" t="str">
            <v>na</v>
          </cell>
          <cell r="BF105" t="str">
            <v>na</v>
          </cell>
          <cell r="BG105" t="str">
            <v>na</v>
          </cell>
          <cell r="BH105" t="str">
            <v>na</v>
          </cell>
          <cell r="BI105" t="str">
            <v>na</v>
          </cell>
          <cell r="BJ105" t="str">
            <v>na</v>
          </cell>
          <cell r="BK105" t="str">
            <v>na</v>
          </cell>
          <cell r="BL105" t="str">
            <v>na</v>
          </cell>
          <cell r="BM105" t="str">
            <v>na</v>
          </cell>
          <cell r="BN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R105" t="str">
            <v>na</v>
          </cell>
          <cell r="BS105" t="str">
            <v>na</v>
          </cell>
          <cell r="BT105" t="str">
            <v>na</v>
          </cell>
          <cell r="BU105" t="str">
            <v>na</v>
          </cell>
          <cell r="BV105" t="str">
            <v>na</v>
          </cell>
          <cell r="BW105" t="str">
            <v>na</v>
          </cell>
          <cell r="BX105" t="str">
            <v>na</v>
          </cell>
          <cell r="BY105" t="str">
            <v>na</v>
          </cell>
          <cell r="BZ105" t="str">
            <v>na</v>
          </cell>
          <cell r="CA105" t="str">
            <v>na</v>
          </cell>
          <cell r="CB105" t="str">
            <v>na</v>
          </cell>
          <cell r="CC105" t="str">
            <v>na</v>
          </cell>
          <cell r="CD105" t="str">
            <v>na</v>
          </cell>
          <cell r="CE105" t="str">
            <v>na</v>
          </cell>
          <cell r="CF105" t="str">
            <v>na</v>
          </cell>
          <cell r="CG105" t="str">
            <v>na</v>
          </cell>
          <cell r="CH105" t="str">
            <v>na</v>
          </cell>
          <cell r="CI105" t="str">
            <v>na</v>
          </cell>
          <cell r="CJ105" t="str">
            <v>na</v>
          </cell>
          <cell r="CK105" t="str">
            <v>na</v>
          </cell>
          <cell r="CL105" t="str">
            <v>na</v>
          </cell>
          <cell r="CM105" t="str">
            <v>na</v>
          </cell>
          <cell r="CN105" t="str">
            <v>na</v>
          </cell>
          <cell r="CO105" t="str">
            <v>na</v>
          </cell>
          <cell r="CP105" t="str">
            <v>na</v>
          </cell>
          <cell r="CQ105">
            <v>6.0943464169967716E-2</v>
          </cell>
          <cell r="CR105">
            <v>6.0943464169967716E-2</v>
          </cell>
          <cell r="CS105">
            <v>-7.605626154013255E-2</v>
          </cell>
          <cell r="CT105">
            <v>-7.605626154013255E-2</v>
          </cell>
          <cell r="CU105">
            <v>4.4273665030710771E-2</v>
          </cell>
          <cell r="CV105">
            <v>4.4273665030710771E-2</v>
          </cell>
          <cell r="CW105" t="str">
            <v>na</v>
          </cell>
          <cell r="CX105" t="str">
            <v>na</v>
          </cell>
          <cell r="CY105">
            <v>8.1120632642437424E-3</v>
          </cell>
          <cell r="CZ105">
            <v>8.1120632642437424E-3</v>
          </cell>
          <cell r="DA105">
            <v>4.2906893158486087E-2</v>
          </cell>
          <cell r="DB105">
            <v>4.2906893158486087E-2</v>
          </cell>
          <cell r="DC105">
            <v>2.2685448522769006E-2</v>
          </cell>
          <cell r="DD105">
            <v>2.2685448522769006E-2</v>
          </cell>
          <cell r="DE105">
            <v>5.2098805823654629E-2</v>
          </cell>
          <cell r="DF105">
            <v>5.2098805823654629E-2</v>
          </cell>
          <cell r="DG105">
            <v>7.4290756266787536E-2</v>
          </cell>
          <cell r="DH105">
            <v>7.4290756266787536E-2</v>
          </cell>
          <cell r="DI105">
            <v>8.0261463924322249E-2</v>
          </cell>
          <cell r="DJ105">
            <v>2.0911969251245454E-2</v>
          </cell>
          <cell r="DK105">
            <v>-3.1870463233769894E-2</v>
          </cell>
          <cell r="DL105">
            <v>2.4410587939815979E-2</v>
          </cell>
          <cell r="DM105">
            <v>1.3185776377033486E-2</v>
          </cell>
          <cell r="DN105">
            <v>9.2662956173544548E-3</v>
          </cell>
          <cell r="DO105">
            <v>2.2833771017269733E-2</v>
          </cell>
          <cell r="DP105">
            <v>2.6805941001802804E-2</v>
          </cell>
          <cell r="DQ105">
            <v>0.132190975765832</v>
          </cell>
          <cell r="DR105">
            <v>0.11536573950990722</v>
          </cell>
          <cell r="DS105" t="str">
            <v>na</v>
          </cell>
          <cell r="DT105" t="str">
            <v>na</v>
          </cell>
          <cell r="DU105" t="str">
            <v>na</v>
          </cell>
          <cell r="DV105" t="str">
            <v>na</v>
          </cell>
          <cell r="DW105" t="str">
            <v>na</v>
          </cell>
          <cell r="DX105" t="str">
            <v>na</v>
          </cell>
          <cell r="DY105" t="str">
            <v>na</v>
          </cell>
          <cell r="DZ105" t="str">
            <v>na</v>
          </cell>
          <cell r="EA105">
            <v>5.3219956732421712E-2</v>
          </cell>
          <cell r="EB105">
            <v>5.6847136012285825E-2</v>
          </cell>
          <cell r="EC105" t="str">
            <v>na</v>
          </cell>
          <cell r="ED105" t="str">
            <v>na</v>
          </cell>
          <cell r="EE105" t="str">
            <v>na</v>
          </cell>
          <cell r="EF105" t="str">
            <v>na</v>
          </cell>
          <cell r="EG105" t="str">
            <v>na</v>
          </cell>
          <cell r="EH105" t="str">
            <v>na</v>
          </cell>
          <cell r="EI105" t="str">
            <v>na</v>
          </cell>
          <cell r="EJ105" t="str">
            <v>na</v>
          </cell>
          <cell r="EK105" t="str">
            <v>na</v>
          </cell>
          <cell r="EL105" t="str">
            <v>na</v>
          </cell>
          <cell r="EM105" t="str">
            <v>na</v>
          </cell>
          <cell r="EN105" t="str">
            <v>na</v>
          </cell>
          <cell r="EO105" t="str">
            <v>na</v>
          </cell>
          <cell r="EP105" t="str">
            <v>na</v>
          </cell>
          <cell r="EQ105" t="str">
            <v>na</v>
          </cell>
          <cell r="ER105" t="str">
            <v>na</v>
          </cell>
          <cell r="ES105" t="str">
            <v>na</v>
          </cell>
          <cell r="ET105" t="str">
            <v>na</v>
          </cell>
          <cell r="EU105" t="str">
            <v>na</v>
          </cell>
          <cell r="EV105" t="str">
            <v>na</v>
          </cell>
          <cell r="EW105" t="str">
            <v>na</v>
          </cell>
          <cell r="EX105" t="str">
            <v>na</v>
          </cell>
          <cell r="EY105" t="str">
            <v>na</v>
          </cell>
          <cell r="EZ105" t="str">
            <v>na</v>
          </cell>
          <cell r="FA105" t="str">
            <v>na</v>
          </cell>
          <cell r="FB105" t="str">
            <v>na</v>
          </cell>
          <cell r="FC105" t="str">
            <v>na</v>
          </cell>
          <cell r="FD105" t="str">
            <v>na</v>
          </cell>
          <cell r="FE105" t="str">
            <v>na</v>
          </cell>
          <cell r="FF105" t="str">
            <v>na</v>
          </cell>
          <cell r="FG105" t="str">
            <v>na</v>
          </cell>
          <cell r="FH105" t="str">
            <v>na</v>
          </cell>
          <cell r="FI105" t="str">
            <v>na</v>
          </cell>
          <cell r="FJ105" t="str">
            <v>na</v>
          </cell>
          <cell r="FK105" t="str">
            <v>na</v>
          </cell>
          <cell r="FL105" t="str">
            <v>na</v>
          </cell>
          <cell r="FM105" t="str">
            <v>na</v>
          </cell>
          <cell r="FN105" t="str">
            <v>na</v>
          </cell>
          <cell r="FO105" t="str">
            <v>na</v>
          </cell>
          <cell r="FP105" t="str">
            <v>na</v>
          </cell>
          <cell r="FQ105" t="str">
            <v>na</v>
          </cell>
          <cell r="FR105" t="str">
            <v>na</v>
          </cell>
          <cell r="FS105" t="str">
            <v>na</v>
          </cell>
          <cell r="FT105" t="str">
            <v>na</v>
          </cell>
          <cell r="FU105" t="str">
            <v>na</v>
          </cell>
          <cell r="FV105" t="str">
            <v>na</v>
          </cell>
          <cell r="FW105" t="str">
            <v>na</v>
          </cell>
          <cell r="FX105" t="str">
            <v>na</v>
          </cell>
          <cell r="FY105" t="str">
            <v>na</v>
          </cell>
          <cell r="FZ105" t="str">
            <v>na</v>
          </cell>
          <cell r="GA105" t="str">
            <v>na</v>
          </cell>
          <cell r="GB105" t="str">
            <v>na</v>
          </cell>
          <cell r="GC105" t="str">
            <v>na</v>
          </cell>
          <cell r="GD105" t="str">
            <v>na</v>
          </cell>
          <cell r="GE105" t="str">
            <v>na</v>
          </cell>
          <cell r="GF105" t="str">
            <v>na</v>
          </cell>
          <cell r="GG105" t="str">
            <v>na</v>
          </cell>
          <cell r="GH105" t="str">
            <v>na</v>
          </cell>
          <cell r="GI105" t="str">
            <v>na</v>
          </cell>
          <cell r="GJ105" t="str">
            <v>na</v>
          </cell>
          <cell r="GK105" t="str">
            <v>na</v>
          </cell>
          <cell r="GL105" t="str">
            <v>na</v>
          </cell>
          <cell r="GM105" t="str">
            <v>na</v>
          </cell>
          <cell r="GN105" t="str">
            <v>na</v>
          </cell>
          <cell r="GO105" t="str">
            <v>na</v>
          </cell>
          <cell r="GP105" t="str">
            <v>na</v>
          </cell>
          <cell r="GQ105" t="str">
            <v>na</v>
          </cell>
          <cell r="GR105" t="str">
            <v>na</v>
          </cell>
          <cell r="GS105" t="str">
            <v>na</v>
          </cell>
          <cell r="GT105" t="str">
            <v>na</v>
          </cell>
          <cell r="GU105" t="str">
            <v>na</v>
          </cell>
          <cell r="GV105" t="str">
            <v>na</v>
          </cell>
          <cell r="GW105" t="str">
            <v>na</v>
          </cell>
          <cell r="GX105" t="str">
            <v>na</v>
          </cell>
          <cell r="GY105" t="str">
            <v>na</v>
          </cell>
          <cell r="GZ105" t="str">
            <v>na</v>
          </cell>
          <cell r="HA105" t="str">
            <v>na</v>
          </cell>
          <cell r="HB105" t="str">
            <v>na</v>
          </cell>
          <cell r="HC105" t="str">
            <v>na</v>
          </cell>
          <cell r="HD105" t="str">
            <v>na</v>
          </cell>
        </row>
        <row r="106">
          <cell r="A106">
            <v>106</v>
          </cell>
          <cell r="B106" t="str">
            <v>Cost of Dev Services Revenue (% of Dev Services Revs)</v>
          </cell>
          <cell r="C106" t="str">
            <v>na</v>
          </cell>
          <cell r="D106" t="str">
            <v>na</v>
          </cell>
          <cell r="E106" t="str">
            <v>na</v>
          </cell>
          <cell r="F106" t="str">
            <v>na</v>
          </cell>
          <cell r="G106" t="str">
            <v>na</v>
          </cell>
          <cell r="H106" t="str">
            <v>na</v>
          </cell>
          <cell r="I106" t="str">
            <v>na</v>
          </cell>
          <cell r="J106" t="str">
            <v>na</v>
          </cell>
          <cell r="K106" t="str">
            <v>na</v>
          </cell>
          <cell r="L106" t="str">
            <v>na</v>
          </cell>
          <cell r="M106" t="str">
            <v>na</v>
          </cell>
          <cell r="N106" t="str">
            <v>na</v>
          </cell>
          <cell r="O106" t="str">
            <v>na</v>
          </cell>
          <cell r="P106" t="str">
            <v>na</v>
          </cell>
          <cell r="Q106" t="str">
            <v>na</v>
          </cell>
          <cell r="R106" t="str">
            <v>na</v>
          </cell>
          <cell r="S106" t="str">
            <v>na</v>
          </cell>
          <cell r="T106" t="str">
            <v>na</v>
          </cell>
          <cell r="U106" t="str">
            <v>na</v>
          </cell>
          <cell r="V106" t="str">
            <v>na</v>
          </cell>
          <cell r="W106" t="str">
            <v>na</v>
          </cell>
          <cell r="X106" t="str">
            <v>na</v>
          </cell>
          <cell r="Y106" t="str">
            <v>na</v>
          </cell>
          <cell r="Z106" t="str">
            <v>na</v>
          </cell>
          <cell r="AA106" t="str">
            <v>na</v>
          </cell>
          <cell r="AB106" t="str">
            <v>na</v>
          </cell>
          <cell r="AC106" t="str">
            <v>na</v>
          </cell>
          <cell r="AD106" t="str">
            <v>na</v>
          </cell>
          <cell r="AE106" t="str">
            <v>na</v>
          </cell>
          <cell r="AF106" t="str">
            <v>na</v>
          </cell>
          <cell r="AG106" t="str">
            <v>na</v>
          </cell>
          <cell r="AH106" t="str">
            <v>na</v>
          </cell>
          <cell r="AI106" t="str">
            <v>na</v>
          </cell>
          <cell r="AJ106" t="str">
            <v>na</v>
          </cell>
          <cell r="AK106" t="str">
            <v>na</v>
          </cell>
          <cell r="AL106" t="str">
            <v>na</v>
          </cell>
          <cell r="AM106" t="str">
            <v>na</v>
          </cell>
          <cell r="AN106" t="str">
            <v>na</v>
          </cell>
          <cell r="AO106" t="str">
            <v>na</v>
          </cell>
          <cell r="AP106" t="str">
            <v>na</v>
          </cell>
          <cell r="AQ106" t="str">
            <v>na</v>
          </cell>
          <cell r="AR106" t="str">
            <v>na</v>
          </cell>
          <cell r="AS106" t="str">
            <v>na</v>
          </cell>
          <cell r="AT106" t="str">
            <v>na</v>
          </cell>
          <cell r="AU106" t="str">
            <v>na</v>
          </cell>
          <cell r="AV106" t="str">
            <v>na</v>
          </cell>
          <cell r="AW106" t="str">
            <v>na</v>
          </cell>
          <cell r="AX106" t="str">
            <v>na</v>
          </cell>
          <cell r="AY106" t="str">
            <v>na</v>
          </cell>
          <cell r="AZ106" t="str">
            <v>na</v>
          </cell>
          <cell r="BA106" t="str">
            <v>na</v>
          </cell>
          <cell r="BB106" t="str">
            <v>na</v>
          </cell>
          <cell r="BC106" t="str">
            <v>na</v>
          </cell>
          <cell r="BD106" t="str">
            <v>na</v>
          </cell>
          <cell r="BE106" t="str">
            <v>na</v>
          </cell>
          <cell r="BF106" t="str">
            <v>na</v>
          </cell>
          <cell r="BG106" t="str">
            <v>na</v>
          </cell>
          <cell r="BH106" t="str">
            <v>na</v>
          </cell>
          <cell r="BI106" t="str">
            <v>na</v>
          </cell>
          <cell r="BJ106" t="str">
            <v>na</v>
          </cell>
          <cell r="BK106" t="str">
            <v>na</v>
          </cell>
          <cell r="BL106" t="str">
            <v>na</v>
          </cell>
          <cell r="BM106" t="str">
            <v>na</v>
          </cell>
          <cell r="BN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R106" t="str">
            <v>na</v>
          </cell>
          <cell r="BS106" t="str">
            <v>na</v>
          </cell>
          <cell r="BT106" t="str">
            <v>na</v>
          </cell>
          <cell r="BU106" t="str">
            <v>na</v>
          </cell>
          <cell r="BV106" t="str">
            <v>na</v>
          </cell>
          <cell r="BW106" t="str">
            <v>na</v>
          </cell>
          <cell r="BX106" t="str">
            <v>na</v>
          </cell>
          <cell r="BY106" t="str">
            <v>na</v>
          </cell>
          <cell r="BZ106" t="str">
            <v>na</v>
          </cell>
          <cell r="CA106" t="str">
            <v>na</v>
          </cell>
          <cell r="CB106" t="str">
            <v>na</v>
          </cell>
          <cell r="CC106" t="str">
            <v>na</v>
          </cell>
          <cell r="CD106" t="str">
            <v>na</v>
          </cell>
          <cell r="CE106" t="str">
            <v>na</v>
          </cell>
          <cell r="CF106" t="str">
            <v>na</v>
          </cell>
          <cell r="CG106" t="str">
            <v>na</v>
          </cell>
          <cell r="CH106" t="str">
            <v>na</v>
          </cell>
          <cell r="CI106" t="str">
            <v>na</v>
          </cell>
          <cell r="CJ106" t="str">
            <v>na</v>
          </cell>
          <cell r="CK106" t="str">
            <v>na</v>
          </cell>
          <cell r="CL106" t="str">
            <v>na</v>
          </cell>
          <cell r="CM106" t="str">
            <v>na</v>
          </cell>
          <cell r="CN106" t="str">
            <v>na</v>
          </cell>
          <cell r="CO106" t="str">
            <v>na</v>
          </cell>
          <cell r="CP106" t="str">
            <v>na</v>
          </cell>
          <cell r="CQ106">
            <v>11.739659367396595</v>
          </cell>
          <cell r="CR106">
            <v>11.739659367396595</v>
          </cell>
          <cell r="CS106">
            <v>0.49961802902979385</v>
          </cell>
          <cell r="CT106">
            <v>0.49961802902979385</v>
          </cell>
          <cell r="CU106">
            <v>0.47834946510443199</v>
          </cell>
          <cell r="CV106">
            <v>0.47834946510443199</v>
          </cell>
          <cell r="CW106" t="str">
            <v>na</v>
          </cell>
          <cell r="CX106" t="str">
            <v>na</v>
          </cell>
          <cell r="CY106">
            <v>0.81745348035837362</v>
          </cell>
          <cell r="CZ106">
            <v>0.81745348035837362</v>
          </cell>
          <cell r="DA106">
            <v>0.26292837844243244</v>
          </cell>
          <cell r="DB106">
            <v>0.26292837844243244</v>
          </cell>
          <cell r="DC106">
            <v>0.25979582645248478</v>
          </cell>
          <cell r="DD106">
            <v>0.25979582645248478</v>
          </cell>
          <cell r="DE106">
            <v>-0.11380563665614024</v>
          </cell>
          <cell r="DF106">
            <v>-0.11380563665614024</v>
          </cell>
          <cell r="DG106">
            <v>3.4231887521408373</v>
          </cell>
          <cell r="DH106">
            <v>3.4231887521408373</v>
          </cell>
          <cell r="DI106">
            <v>-6.2260471996234801E-2</v>
          </cell>
          <cell r="DJ106">
            <v>-8.2229543468029256E-2</v>
          </cell>
          <cell r="DK106">
            <v>-0.11916541191654113</v>
          </cell>
          <cell r="DL106">
            <v>-0.1</v>
          </cell>
          <cell r="DM106">
            <v>-0.11111111111111113</v>
          </cell>
          <cell r="DN106">
            <v>-0.11111111111111113</v>
          </cell>
          <cell r="DO106">
            <v>-0.17582417582417581</v>
          </cell>
          <cell r="DP106">
            <v>-0.16666666666666669</v>
          </cell>
          <cell r="DQ106">
            <v>-0.16882929772270894</v>
          </cell>
          <cell r="DR106">
            <v>-0.17237715325115024</v>
          </cell>
          <cell r="DS106" t="str">
            <v>na</v>
          </cell>
          <cell r="DT106" t="str">
            <v>na</v>
          </cell>
          <cell r="DU106" t="str">
            <v>na</v>
          </cell>
          <cell r="DV106" t="str">
            <v>na</v>
          </cell>
          <cell r="DW106" t="str">
            <v>na</v>
          </cell>
          <cell r="DX106" t="str">
            <v>na</v>
          </cell>
          <cell r="DY106" t="str">
            <v>na</v>
          </cell>
          <cell r="DZ106" t="str">
            <v>na</v>
          </cell>
          <cell r="EA106">
            <v>-1</v>
          </cell>
          <cell r="EB106">
            <v>-1</v>
          </cell>
          <cell r="EC106" t="str">
            <v>na</v>
          </cell>
          <cell r="ED106" t="str">
            <v>na</v>
          </cell>
          <cell r="EE106" t="str">
            <v>na</v>
          </cell>
          <cell r="EF106" t="str">
            <v>na</v>
          </cell>
          <cell r="EG106" t="str">
            <v>na</v>
          </cell>
          <cell r="EH106" t="str">
            <v>na</v>
          </cell>
          <cell r="EI106" t="str">
            <v>na</v>
          </cell>
          <cell r="EJ106" t="str">
            <v>na</v>
          </cell>
          <cell r="EK106" t="str">
            <v>na</v>
          </cell>
          <cell r="EL106" t="str">
            <v>na</v>
          </cell>
          <cell r="EM106" t="str">
            <v>na</v>
          </cell>
          <cell r="EN106" t="str">
            <v>na</v>
          </cell>
          <cell r="EO106" t="str">
            <v>na</v>
          </cell>
          <cell r="EP106" t="str">
            <v>na</v>
          </cell>
          <cell r="EQ106" t="str">
            <v>na</v>
          </cell>
          <cell r="ER106" t="str">
            <v>na</v>
          </cell>
          <cell r="ES106" t="str">
            <v>na</v>
          </cell>
          <cell r="ET106" t="str">
            <v>na</v>
          </cell>
          <cell r="EU106" t="str">
            <v>na</v>
          </cell>
          <cell r="EV106" t="str">
            <v>na</v>
          </cell>
          <cell r="EW106" t="str">
            <v>na</v>
          </cell>
          <cell r="EX106" t="str">
            <v>na</v>
          </cell>
          <cell r="EY106" t="str">
            <v>na</v>
          </cell>
          <cell r="EZ106" t="str">
            <v>na</v>
          </cell>
          <cell r="FA106" t="str">
            <v>na</v>
          </cell>
          <cell r="FB106" t="str">
            <v>na</v>
          </cell>
          <cell r="FC106" t="str">
            <v>na</v>
          </cell>
          <cell r="FD106" t="str">
            <v>na</v>
          </cell>
          <cell r="FE106" t="str">
            <v>na</v>
          </cell>
          <cell r="FF106" t="str">
            <v>na</v>
          </cell>
          <cell r="FG106" t="str">
            <v>na</v>
          </cell>
          <cell r="FH106" t="str">
            <v>na</v>
          </cell>
          <cell r="FI106" t="str">
            <v>na</v>
          </cell>
          <cell r="FJ106" t="str">
            <v>na</v>
          </cell>
          <cell r="FK106" t="str">
            <v>na</v>
          </cell>
          <cell r="FL106" t="str">
            <v>na</v>
          </cell>
          <cell r="FM106" t="str">
            <v>na</v>
          </cell>
          <cell r="FN106" t="str">
            <v>na</v>
          </cell>
          <cell r="FO106" t="str">
            <v>na</v>
          </cell>
          <cell r="FP106" t="str">
            <v>na</v>
          </cell>
          <cell r="FQ106" t="str">
            <v>na</v>
          </cell>
          <cell r="FR106" t="str">
            <v>na</v>
          </cell>
          <cell r="FS106" t="str">
            <v>na</v>
          </cell>
          <cell r="FT106" t="str">
            <v>na</v>
          </cell>
          <cell r="FU106" t="str">
            <v>na</v>
          </cell>
          <cell r="FV106" t="str">
            <v>na</v>
          </cell>
          <cell r="FW106" t="str">
            <v>na</v>
          </cell>
          <cell r="FX106" t="str">
            <v>na</v>
          </cell>
          <cell r="FY106" t="str">
            <v>na</v>
          </cell>
          <cell r="FZ106" t="str">
            <v>na</v>
          </cell>
          <cell r="GA106" t="str">
            <v>na</v>
          </cell>
          <cell r="GB106" t="str">
            <v>na</v>
          </cell>
          <cell r="GC106" t="str">
            <v>na</v>
          </cell>
          <cell r="GD106" t="str">
            <v>na</v>
          </cell>
          <cell r="GE106" t="str">
            <v>na</v>
          </cell>
          <cell r="GF106" t="str">
            <v>na</v>
          </cell>
          <cell r="GG106" t="str">
            <v>na</v>
          </cell>
          <cell r="GH106" t="str">
            <v>na</v>
          </cell>
          <cell r="GI106" t="str">
            <v>na</v>
          </cell>
          <cell r="GJ106" t="str">
            <v>na</v>
          </cell>
          <cell r="GK106" t="str">
            <v>na</v>
          </cell>
          <cell r="GL106" t="str">
            <v>na</v>
          </cell>
          <cell r="GM106" t="str">
            <v>na</v>
          </cell>
          <cell r="GN106" t="str">
            <v>na</v>
          </cell>
          <cell r="GO106" t="str">
            <v>na</v>
          </cell>
          <cell r="GP106" t="str">
            <v>na</v>
          </cell>
          <cell r="GQ106" t="str">
            <v>na</v>
          </cell>
          <cell r="GR106" t="str">
            <v>na</v>
          </cell>
          <cell r="GS106" t="str">
            <v>na</v>
          </cell>
          <cell r="GT106" t="str">
            <v>na</v>
          </cell>
          <cell r="GU106" t="str">
            <v>na</v>
          </cell>
          <cell r="GV106" t="str">
            <v>na</v>
          </cell>
          <cell r="GW106" t="str">
            <v>na</v>
          </cell>
          <cell r="GX106" t="str">
            <v>na</v>
          </cell>
          <cell r="GY106" t="str">
            <v>na</v>
          </cell>
          <cell r="GZ106" t="str">
            <v>na</v>
          </cell>
          <cell r="HA106" t="str">
            <v>na</v>
          </cell>
          <cell r="HB106" t="str">
            <v>na</v>
          </cell>
          <cell r="HC106" t="str">
            <v>na</v>
          </cell>
          <cell r="HD106" t="str">
            <v>na</v>
          </cell>
        </row>
        <row r="107">
          <cell r="A107">
            <v>107</v>
          </cell>
          <cell r="B107" t="str">
            <v>Reported Total Cost of Revenues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 t="str">
            <v>na</v>
          </cell>
          <cell r="J107" t="str">
            <v>na</v>
          </cell>
          <cell r="K107" t="str">
            <v>na</v>
          </cell>
          <cell r="L107" t="str">
            <v>na</v>
          </cell>
          <cell r="M107" t="str">
            <v>na</v>
          </cell>
          <cell r="N107" t="str">
            <v>na</v>
          </cell>
          <cell r="O107" t="str">
            <v>na</v>
          </cell>
          <cell r="P107" t="str">
            <v>na</v>
          </cell>
          <cell r="Q107" t="str">
            <v>na</v>
          </cell>
          <cell r="R107" t="str">
            <v>na</v>
          </cell>
          <cell r="S107" t="str">
            <v>na</v>
          </cell>
          <cell r="T107" t="str">
            <v>na</v>
          </cell>
          <cell r="U107" t="str">
            <v>na</v>
          </cell>
          <cell r="V107" t="str">
            <v>na</v>
          </cell>
          <cell r="W107" t="str">
            <v>na</v>
          </cell>
          <cell r="X107" t="str">
            <v>na</v>
          </cell>
          <cell r="Y107" t="str">
            <v>na</v>
          </cell>
          <cell r="Z107" t="str">
            <v>na</v>
          </cell>
          <cell r="AA107" t="str">
            <v>na</v>
          </cell>
          <cell r="AB107" t="str">
            <v>na</v>
          </cell>
          <cell r="AC107" t="str">
            <v>na</v>
          </cell>
          <cell r="AD107" t="str">
            <v>na</v>
          </cell>
          <cell r="AE107" t="str">
            <v>na</v>
          </cell>
          <cell r="AF107" t="str">
            <v>na</v>
          </cell>
          <cell r="AG107" t="str">
            <v>na</v>
          </cell>
          <cell r="AH107" t="str">
            <v>na</v>
          </cell>
          <cell r="AI107" t="str">
            <v>na</v>
          </cell>
          <cell r="AJ107" t="str">
            <v>na</v>
          </cell>
          <cell r="AK107" t="str">
            <v>na</v>
          </cell>
          <cell r="AL107" t="str">
            <v>na</v>
          </cell>
          <cell r="AM107" t="str">
            <v>na</v>
          </cell>
          <cell r="AN107" t="str">
            <v>na</v>
          </cell>
          <cell r="AO107" t="str">
            <v>na</v>
          </cell>
          <cell r="AP107" t="str">
            <v>na</v>
          </cell>
          <cell r="AQ107" t="str">
            <v>na</v>
          </cell>
          <cell r="AR107" t="str">
            <v>na</v>
          </cell>
          <cell r="AS107" t="str">
            <v>na</v>
          </cell>
          <cell r="AT107" t="str">
            <v>na</v>
          </cell>
          <cell r="AU107" t="str">
            <v>na</v>
          </cell>
          <cell r="AV107" t="str">
            <v>na</v>
          </cell>
          <cell r="AW107" t="str">
            <v>na</v>
          </cell>
          <cell r="AX107" t="str">
            <v>na</v>
          </cell>
          <cell r="AY107" t="str">
            <v>na</v>
          </cell>
          <cell r="AZ107" t="str">
            <v>na</v>
          </cell>
          <cell r="BA107" t="str">
            <v>na</v>
          </cell>
          <cell r="BB107" t="str">
            <v>na</v>
          </cell>
          <cell r="BC107" t="str">
            <v>na</v>
          </cell>
          <cell r="BD107" t="str">
            <v>na</v>
          </cell>
          <cell r="BE107" t="str">
            <v>na</v>
          </cell>
          <cell r="BF107" t="str">
            <v>na</v>
          </cell>
          <cell r="BG107" t="str">
            <v>na</v>
          </cell>
          <cell r="BH107" t="str">
            <v>na</v>
          </cell>
          <cell r="BI107" t="str">
            <v>na</v>
          </cell>
          <cell r="BJ107" t="str">
            <v>na</v>
          </cell>
          <cell r="BK107" t="str">
            <v>na</v>
          </cell>
          <cell r="BL107" t="str">
            <v>na</v>
          </cell>
          <cell r="BM107" t="str">
            <v>na</v>
          </cell>
          <cell r="BN107" t="str">
            <v>na</v>
          </cell>
          <cell r="BO107" t="str">
            <v>na</v>
          </cell>
          <cell r="BP107" t="str">
            <v>na</v>
          </cell>
          <cell r="BQ107" t="str">
            <v>na</v>
          </cell>
          <cell r="BR107" t="str">
            <v>na</v>
          </cell>
          <cell r="BS107" t="str">
            <v>na</v>
          </cell>
          <cell r="BT107" t="str">
            <v>na</v>
          </cell>
          <cell r="BU107" t="str">
            <v>na</v>
          </cell>
          <cell r="BV107" t="str">
            <v>na</v>
          </cell>
          <cell r="BW107" t="str">
            <v>na</v>
          </cell>
          <cell r="BX107" t="str">
            <v>na</v>
          </cell>
          <cell r="BY107" t="str">
            <v>na</v>
          </cell>
          <cell r="BZ107" t="str">
            <v>na</v>
          </cell>
          <cell r="CA107" t="str">
            <v>na</v>
          </cell>
          <cell r="CB107" t="str">
            <v>na</v>
          </cell>
          <cell r="CC107" t="str">
            <v>na</v>
          </cell>
          <cell r="CD107" t="str">
            <v>na</v>
          </cell>
          <cell r="CE107" t="str">
            <v>na</v>
          </cell>
          <cell r="CF107" t="str">
            <v>na</v>
          </cell>
          <cell r="CG107" t="str">
            <v>na</v>
          </cell>
          <cell r="CH107" t="str">
            <v>na</v>
          </cell>
          <cell r="CI107" t="str">
            <v>na</v>
          </cell>
          <cell r="CJ107" t="str">
            <v>na</v>
          </cell>
          <cell r="CK107" t="str">
            <v>na</v>
          </cell>
          <cell r="CL107" t="str">
            <v>na</v>
          </cell>
          <cell r="CM107" t="str">
            <v>na</v>
          </cell>
          <cell r="CN107" t="str">
            <v>na</v>
          </cell>
          <cell r="CO107" t="str">
            <v>na</v>
          </cell>
          <cell r="CP107" t="str">
            <v>na</v>
          </cell>
          <cell r="CQ107">
            <v>6.863765747720206E-2</v>
          </cell>
          <cell r="CR107">
            <v>6.863765747720206E-2</v>
          </cell>
          <cell r="CS107">
            <v>-4.884545426519097E-2</v>
          </cell>
          <cell r="CT107">
            <v>-4.884545426519097E-2</v>
          </cell>
          <cell r="CU107">
            <v>6.229620842327703E-2</v>
          </cell>
          <cell r="CV107">
            <v>6.229620842327703E-2</v>
          </cell>
          <cell r="CW107" t="str">
            <v>na</v>
          </cell>
          <cell r="CX107" t="str">
            <v>na</v>
          </cell>
          <cell r="CY107">
            <v>6.6783423748878815E-2</v>
          </cell>
          <cell r="CZ107">
            <v>6.6783423748878815E-2</v>
          </cell>
          <cell r="DA107">
            <v>5.1997231390539841E-2</v>
          </cell>
          <cell r="DB107">
            <v>5.1997231390539841E-2</v>
          </cell>
          <cell r="DC107">
            <v>5.9644276726823847E-2</v>
          </cell>
          <cell r="DD107">
            <v>5.9644276726823847E-2</v>
          </cell>
          <cell r="DE107">
            <v>4.0087029700938095E-2</v>
          </cell>
          <cell r="DF107">
            <v>4.0087029700938095E-2</v>
          </cell>
          <cell r="DG107">
            <v>0.1964897348316455</v>
          </cell>
          <cell r="DH107">
            <v>0.1964897348316455</v>
          </cell>
          <cell r="DI107">
            <v>7.48243605936217E-2</v>
          </cell>
          <cell r="DJ107">
            <v>3.3173784338491248E-3</v>
          </cell>
          <cell r="DK107">
            <v>-6.3110825139772411E-2</v>
          </cell>
          <cell r="DL107">
            <v>3.6617823645352754E-3</v>
          </cell>
          <cell r="DM107">
            <v>-2.6764011399608165E-4</v>
          </cell>
          <cell r="DN107">
            <v>-5.1077240765812172E-3</v>
          </cell>
          <cell r="DO107">
            <v>2.7101016474418852E-3</v>
          </cell>
          <cell r="DP107">
            <v>8.5731370387354261E-3</v>
          </cell>
          <cell r="DQ107">
            <v>9.8275930465642702E-2</v>
          </cell>
          <cell r="DR107">
            <v>7.8070013143141326E-2</v>
          </cell>
          <cell r="DS107" t="str">
            <v>na</v>
          </cell>
          <cell r="DT107" t="str">
            <v>na</v>
          </cell>
          <cell r="DU107" t="str">
            <v>na</v>
          </cell>
          <cell r="DV107" t="str">
            <v>na</v>
          </cell>
          <cell r="DW107" t="str">
            <v>na</v>
          </cell>
          <cell r="DX107" t="str">
            <v>na</v>
          </cell>
          <cell r="DY107" t="str">
            <v>na</v>
          </cell>
          <cell r="DZ107" t="str">
            <v>na</v>
          </cell>
          <cell r="EA107">
            <v>-6.1058077213463617E-2</v>
          </cell>
          <cell r="EB107">
            <v>-5.4081761140865103E-2</v>
          </cell>
          <cell r="EC107" t="str">
            <v>na</v>
          </cell>
          <cell r="ED107" t="str">
            <v>na</v>
          </cell>
          <cell r="EE107" t="str">
            <v>na</v>
          </cell>
          <cell r="EF107" t="str">
            <v>na</v>
          </cell>
          <cell r="EG107" t="str">
            <v>na</v>
          </cell>
          <cell r="EH107" t="str">
            <v>na</v>
          </cell>
          <cell r="EI107" t="str">
            <v>na</v>
          </cell>
          <cell r="EJ107" t="str">
            <v>na</v>
          </cell>
          <cell r="EK107" t="str">
            <v>na</v>
          </cell>
          <cell r="EL107" t="str">
            <v>na</v>
          </cell>
          <cell r="EM107" t="str">
            <v>na</v>
          </cell>
          <cell r="EN107" t="str">
            <v>na</v>
          </cell>
          <cell r="EO107" t="str">
            <v>na</v>
          </cell>
          <cell r="EP107" t="str">
            <v>na</v>
          </cell>
          <cell r="EQ107" t="str">
            <v>na</v>
          </cell>
          <cell r="ER107" t="str">
            <v>na</v>
          </cell>
          <cell r="ES107" t="str">
            <v>na</v>
          </cell>
          <cell r="ET107" t="str">
            <v>na</v>
          </cell>
          <cell r="EU107" t="str">
            <v>na</v>
          </cell>
          <cell r="EV107" t="str">
            <v>na</v>
          </cell>
          <cell r="EW107" t="str">
            <v>na</v>
          </cell>
          <cell r="EX107" t="str">
            <v>na</v>
          </cell>
          <cell r="EY107" t="str">
            <v>na</v>
          </cell>
          <cell r="EZ107" t="str">
            <v>na</v>
          </cell>
          <cell r="FA107" t="str">
            <v>na</v>
          </cell>
          <cell r="FB107" t="str">
            <v>na</v>
          </cell>
          <cell r="FC107" t="str">
            <v>na</v>
          </cell>
          <cell r="FD107" t="str">
            <v>na</v>
          </cell>
          <cell r="FE107" t="str">
            <v>na</v>
          </cell>
          <cell r="FF107" t="str">
            <v>na</v>
          </cell>
          <cell r="FG107" t="str">
            <v>na</v>
          </cell>
          <cell r="FH107" t="str">
            <v>na</v>
          </cell>
          <cell r="FI107" t="str">
            <v>na</v>
          </cell>
          <cell r="FJ107" t="str">
            <v>na</v>
          </cell>
          <cell r="FK107" t="str">
            <v>na</v>
          </cell>
          <cell r="FL107" t="str">
            <v>na</v>
          </cell>
          <cell r="FM107" t="str">
            <v>na</v>
          </cell>
          <cell r="FN107" t="str">
            <v>na</v>
          </cell>
          <cell r="FO107" t="str">
            <v>na</v>
          </cell>
          <cell r="FP107" t="str">
            <v>na</v>
          </cell>
          <cell r="FQ107" t="str">
            <v>na</v>
          </cell>
          <cell r="FR107" t="str">
            <v>na</v>
          </cell>
          <cell r="FS107" t="str">
            <v>na</v>
          </cell>
          <cell r="FT107" t="str">
            <v>na</v>
          </cell>
          <cell r="FU107" t="str">
            <v>na</v>
          </cell>
          <cell r="FV107" t="str">
            <v>na</v>
          </cell>
          <cell r="FW107" t="str">
            <v>na</v>
          </cell>
          <cell r="FX107" t="str">
            <v>na</v>
          </cell>
          <cell r="FY107" t="str">
            <v>na</v>
          </cell>
          <cell r="FZ107" t="str">
            <v>na</v>
          </cell>
          <cell r="GA107" t="str">
            <v>na</v>
          </cell>
          <cell r="GB107" t="str">
            <v>na</v>
          </cell>
          <cell r="GC107" t="str">
            <v>na</v>
          </cell>
          <cell r="GD107" t="str">
            <v>na</v>
          </cell>
          <cell r="GE107" t="str">
            <v>na</v>
          </cell>
          <cell r="GF107" t="str">
            <v>na</v>
          </cell>
          <cell r="GG107" t="str">
            <v>na</v>
          </cell>
          <cell r="GH107" t="str">
            <v>na</v>
          </cell>
          <cell r="GI107" t="str">
            <v>na</v>
          </cell>
          <cell r="GJ107" t="str">
            <v>na</v>
          </cell>
          <cell r="GK107" t="str">
            <v>na</v>
          </cell>
          <cell r="GL107" t="str">
            <v>na</v>
          </cell>
          <cell r="GM107" t="str">
            <v>na</v>
          </cell>
          <cell r="GN107" t="str">
            <v>na</v>
          </cell>
          <cell r="GO107" t="str">
            <v>na</v>
          </cell>
          <cell r="GP107" t="str">
            <v>na</v>
          </cell>
          <cell r="GQ107" t="str">
            <v>na</v>
          </cell>
          <cell r="GR107" t="str">
            <v>na</v>
          </cell>
          <cell r="GS107" t="str">
            <v>na</v>
          </cell>
          <cell r="GT107" t="str">
            <v>na</v>
          </cell>
          <cell r="GU107" t="str">
            <v>na</v>
          </cell>
          <cell r="GV107" t="str">
            <v>na</v>
          </cell>
          <cell r="GW107" t="str">
            <v>na</v>
          </cell>
          <cell r="GX107" t="str">
            <v>na</v>
          </cell>
          <cell r="GY107" t="str">
            <v>na</v>
          </cell>
          <cell r="GZ107" t="str">
            <v>na</v>
          </cell>
          <cell r="HA107" t="str">
            <v>na</v>
          </cell>
          <cell r="HB107" t="str">
            <v>na</v>
          </cell>
          <cell r="HC107" t="str">
            <v>na</v>
          </cell>
          <cell r="HD107" t="str">
            <v>na</v>
          </cell>
        </row>
        <row r="108">
          <cell r="A108">
            <v>108</v>
          </cell>
          <cell r="B108" t="str">
            <v>Total Cost of Revenues (excl Special Items)</v>
          </cell>
          <cell r="C108" t="str">
            <v>na</v>
          </cell>
          <cell r="D108" t="str">
            <v>na</v>
          </cell>
          <cell r="E108" t="str">
            <v>na</v>
          </cell>
          <cell r="F108" t="str">
            <v>na</v>
          </cell>
          <cell r="G108" t="str">
            <v>na</v>
          </cell>
          <cell r="H108" t="str">
            <v>na</v>
          </cell>
          <cell r="I108" t="str">
            <v>na</v>
          </cell>
          <cell r="J108" t="str">
            <v>na</v>
          </cell>
          <cell r="K108" t="str">
            <v>na</v>
          </cell>
          <cell r="L108" t="str">
            <v>na</v>
          </cell>
          <cell r="M108" t="str">
            <v>na</v>
          </cell>
          <cell r="N108" t="str">
            <v>na</v>
          </cell>
          <cell r="O108" t="str">
            <v>na</v>
          </cell>
          <cell r="P108" t="str">
            <v>na</v>
          </cell>
          <cell r="Q108" t="str">
            <v>na</v>
          </cell>
          <cell r="R108" t="str">
            <v>na</v>
          </cell>
          <cell r="S108" t="str">
            <v>na</v>
          </cell>
          <cell r="T108" t="str">
            <v>na</v>
          </cell>
          <cell r="U108" t="str">
            <v>na</v>
          </cell>
          <cell r="V108" t="str">
            <v>na</v>
          </cell>
          <cell r="W108" t="str">
            <v>na</v>
          </cell>
          <cell r="X108" t="str">
            <v>na</v>
          </cell>
          <cell r="Y108" t="str">
            <v>na</v>
          </cell>
          <cell r="Z108" t="str">
            <v>na</v>
          </cell>
          <cell r="AA108" t="str">
            <v>na</v>
          </cell>
          <cell r="AB108" t="str">
            <v>na</v>
          </cell>
          <cell r="AC108" t="str">
            <v>na</v>
          </cell>
          <cell r="AD108" t="str">
            <v>na</v>
          </cell>
          <cell r="AE108" t="str">
            <v>na</v>
          </cell>
          <cell r="AF108" t="str">
            <v>na</v>
          </cell>
          <cell r="AG108" t="str">
            <v>na</v>
          </cell>
          <cell r="AH108" t="str">
            <v>na</v>
          </cell>
          <cell r="AI108" t="str">
            <v>na</v>
          </cell>
          <cell r="AJ108" t="str">
            <v>na</v>
          </cell>
          <cell r="AK108" t="str">
            <v>na</v>
          </cell>
          <cell r="AL108" t="str">
            <v>na</v>
          </cell>
          <cell r="AM108" t="str">
            <v>na</v>
          </cell>
          <cell r="AN108" t="str">
            <v>na</v>
          </cell>
          <cell r="AO108" t="str">
            <v>na</v>
          </cell>
          <cell r="AP108" t="str">
            <v>na</v>
          </cell>
          <cell r="AQ108" t="str">
            <v>na</v>
          </cell>
          <cell r="AR108" t="str">
            <v>na</v>
          </cell>
          <cell r="AS108" t="str">
            <v>na</v>
          </cell>
          <cell r="AT108" t="str">
            <v>na</v>
          </cell>
          <cell r="AU108" t="str">
            <v>na</v>
          </cell>
          <cell r="AV108" t="str">
            <v>na</v>
          </cell>
          <cell r="AW108" t="str">
            <v>na</v>
          </cell>
          <cell r="AX108" t="str">
            <v>na</v>
          </cell>
          <cell r="AY108" t="str">
            <v>na</v>
          </cell>
          <cell r="AZ108" t="str">
            <v>na</v>
          </cell>
          <cell r="BA108" t="str">
            <v>na</v>
          </cell>
          <cell r="BB108" t="str">
            <v>na</v>
          </cell>
          <cell r="BC108" t="str">
            <v>na</v>
          </cell>
          <cell r="BD108" t="str">
            <v>na</v>
          </cell>
          <cell r="BE108" t="str">
            <v>na</v>
          </cell>
          <cell r="BF108" t="str">
            <v>na</v>
          </cell>
          <cell r="BG108" t="str">
            <v>na</v>
          </cell>
          <cell r="BH108" t="str">
            <v>na</v>
          </cell>
          <cell r="BI108" t="str">
            <v>na</v>
          </cell>
          <cell r="BJ108" t="str">
            <v>na</v>
          </cell>
          <cell r="BK108" t="str">
            <v>na</v>
          </cell>
          <cell r="BL108" t="str">
            <v>na</v>
          </cell>
          <cell r="BM108" t="str">
            <v>na</v>
          </cell>
          <cell r="BN108" t="str">
            <v>na</v>
          </cell>
          <cell r="BO108" t="str">
            <v>na</v>
          </cell>
          <cell r="BP108" t="str">
            <v>na</v>
          </cell>
          <cell r="BQ108" t="str">
            <v>na</v>
          </cell>
          <cell r="BR108" t="str">
            <v>na</v>
          </cell>
          <cell r="BS108" t="str">
            <v>na</v>
          </cell>
          <cell r="BT108" t="str">
            <v>na</v>
          </cell>
          <cell r="BU108" t="str">
            <v>na</v>
          </cell>
          <cell r="BV108" t="str">
            <v>na</v>
          </cell>
          <cell r="BW108" t="str">
            <v>na</v>
          </cell>
          <cell r="BX108" t="str">
            <v>na</v>
          </cell>
          <cell r="BY108" t="str">
            <v>na</v>
          </cell>
          <cell r="BZ108" t="str">
            <v>na</v>
          </cell>
          <cell r="CA108" t="str">
            <v>na</v>
          </cell>
          <cell r="CB108" t="str">
            <v>na</v>
          </cell>
          <cell r="CC108" t="str">
            <v>na</v>
          </cell>
          <cell r="CD108" t="str">
            <v>na</v>
          </cell>
          <cell r="CE108" t="str">
            <v>na</v>
          </cell>
          <cell r="CF108" t="str">
            <v>na</v>
          </cell>
          <cell r="CG108" t="str">
            <v>na</v>
          </cell>
          <cell r="CH108" t="str">
            <v>na</v>
          </cell>
          <cell r="CI108" t="str">
            <v>na</v>
          </cell>
          <cell r="CJ108" t="str">
            <v>na</v>
          </cell>
          <cell r="CK108" t="str">
            <v>na</v>
          </cell>
          <cell r="CL108" t="str">
            <v>na</v>
          </cell>
          <cell r="CM108" t="str">
            <v>na</v>
          </cell>
          <cell r="CN108" t="str">
            <v>na</v>
          </cell>
          <cell r="CO108" t="str">
            <v>na</v>
          </cell>
          <cell r="CP108" t="str">
            <v>na</v>
          </cell>
          <cell r="CQ108">
            <v>6.863765747720206E-2</v>
          </cell>
          <cell r="CR108">
            <v>6.863765747720206E-2</v>
          </cell>
          <cell r="CS108">
            <v>-4.884545426519097E-2</v>
          </cell>
          <cell r="CT108">
            <v>-4.884545426519097E-2</v>
          </cell>
          <cell r="CU108">
            <v>6.229620842327703E-2</v>
          </cell>
          <cell r="CV108">
            <v>6.229620842327703E-2</v>
          </cell>
          <cell r="CW108" t="str">
            <v>na</v>
          </cell>
          <cell r="CX108" t="str">
            <v>na</v>
          </cell>
          <cell r="CY108">
            <v>6.6783423748878815E-2</v>
          </cell>
          <cell r="CZ108">
            <v>6.6783423748878815E-2</v>
          </cell>
          <cell r="DA108">
            <v>5.1997231390539841E-2</v>
          </cell>
          <cell r="DB108">
            <v>5.1997231390539841E-2</v>
          </cell>
          <cell r="DC108">
            <v>5.9644276726823847E-2</v>
          </cell>
          <cell r="DD108">
            <v>5.9644276726823847E-2</v>
          </cell>
          <cell r="DE108">
            <v>4.0087029700938095E-2</v>
          </cell>
          <cell r="DF108">
            <v>4.0087029700938095E-2</v>
          </cell>
          <cell r="DG108">
            <v>0.1964897348316455</v>
          </cell>
          <cell r="DH108">
            <v>0.1964897348316455</v>
          </cell>
          <cell r="DI108">
            <v>7.48243605936217E-2</v>
          </cell>
          <cell r="DJ108">
            <v>3.3173784338491248E-3</v>
          </cell>
          <cell r="DK108">
            <v>-6.3110825139772411E-2</v>
          </cell>
          <cell r="DL108">
            <v>3.6617823645352754E-3</v>
          </cell>
          <cell r="DM108">
            <v>-2.6764011399608165E-4</v>
          </cell>
          <cell r="DN108">
            <v>-5.1077240765812172E-3</v>
          </cell>
          <cell r="DO108">
            <v>2.7101016474418852E-3</v>
          </cell>
          <cell r="DP108">
            <v>8.5731370387354261E-3</v>
          </cell>
          <cell r="DQ108">
            <v>9.8275930465642702E-2</v>
          </cell>
          <cell r="DR108">
            <v>7.8070013143141326E-2</v>
          </cell>
          <cell r="DS108" t="str">
            <v>na</v>
          </cell>
          <cell r="DT108" t="str">
            <v>na</v>
          </cell>
          <cell r="DU108" t="str">
            <v>na</v>
          </cell>
          <cell r="DV108" t="str">
            <v>na</v>
          </cell>
          <cell r="DW108" t="str">
            <v>na</v>
          </cell>
          <cell r="DX108" t="str">
            <v>na</v>
          </cell>
          <cell r="DY108" t="str">
            <v>na</v>
          </cell>
          <cell r="DZ108" t="str">
            <v>na</v>
          </cell>
          <cell r="EA108">
            <v>-6.1058077213463617E-2</v>
          </cell>
          <cell r="EB108">
            <v>-5.4081761140865103E-2</v>
          </cell>
          <cell r="EC108" t="str">
            <v>na</v>
          </cell>
          <cell r="ED108" t="str">
            <v>na</v>
          </cell>
          <cell r="EE108" t="str">
            <v>na</v>
          </cell>
          <cell r="EF108" t="str">
            <v>na</v>
          </cell>
          <cell r="EG108" t="str">
            <v>na</v>
          </cell>
          <cell r="EH108" t="str">
            <v>na</v>
          </cell>
          <cell r="EI108" t="str">
            <v>na</v>
          </cell>
          <cell r="EJ108" t="str">
            <v>na</v>
          </cell>
          <cell r="EK108" t="str">
            <v>na</v>
          </cell>
          <cell r="EL108" t="str">
            <v>na</v>
          </cell>
          <cell r="EM108" t="str">
            <v>na</v>
          </cell>
          <cell r="EN108" t="str">
            <v>na</v>
          </cell>
          <cell r="EO108" t="str">
            <v>na</v>
          </cell>
          <cell r="EP108" t="str">
            <v>na</v>
          </cell>
          <cell r="EQ108" t="str">
            <v>na</v>
          </cell>
          <cell r="ER108" t="str">
            <v>na</v>
          </cell>
          <cell r="ES108" t="str">
            <v>na</v>
          </cell>
          <cell r="ET108" t="str">
            <v>na</v>
          </cell>
          <cell r="EU108" t="str">
            <v>na</v>
          </cell>
          <cell r="EV108" t="str">
            <v>na</v>
          </cell>
          <cell r="EW108" t="str">
            <v>na</v>
          </cell>
          <cell r="EX108" t="str">
            <v>na</v>
          </cell>
          <cell r="EY108" t="str">
            <v>na</v>
          </cell>
          <cell r="EZ108" t="str">
            <v>na</v>
          </cell>
          <cell r="FA108" t="str">
            <v>na</v>
          </cell>
          <cell r="FB108" t="str">
            <v>na</v>
          </cell>
          <cell r="FC108" t="str">
            <v>na</v>
          </cell>
          <cell r="FD108" t="str">
            <v>na</v>
          </cell>
          <cell r="FE108" t="str">
            <v>na</v>
          </cell>
          <cell r="FF108" t="str">
            <v>na</v>
          </cell>
          <cell r="FG108" t="str">
            <v>na</v>
          </cell>
          <cell r="FH108" t="str">
            <v>na</v>
          </cell>
          <cell r="FI108" t="str">
            <v>na</v>
          </cell>
          <cell r="FJ108" t="str">
            <v>na</v>
          </cell>
          <cell r="FK108" t="str">
            <v>na</v>
          </cell>
          <cell r="FL108" t="str">
            <v>na</v>
          </cell>
          <cell r="FM108" t="str">
            <v>na</v>
          </cell>
          <cell r="FN108" t="str">
            <v>na</v>
          </cell>
          <cell r="FO108" t="str">
            <v>na</v>
          </cell>
          <cell r="FP108" t="str">
            <v>na</v>
          </cell>
          <cell r="FQ108" t="str">
            <v>na</v>
          </cell>
          <cell r="FR108" t="str">
            <v>na</v>
          </cell>
          <cell r="FS108" t="str">
            <v>na</v>
          </cell>
          <cell r="FT108" t="str">
            <v>na</v>
          </cell>
          <cell r="FU108" t="str">
            <v>na</v>
          </cell>
          <cell r="FV108" t="str">
            <v>na</v>
          </cell>
          <cell r="FW108" t="str">
            <v>na</v>
          </cell>
          <cell r="FX108" t="str">
            <v>na</v>
          </cell>
          <cell r="FY108" t="str">
            <v>na</v>
          </cell>
          <cell r="FZ108" t="str">
            <v>na</v>
          </cell>
          <cell r="GA108" t="str">
            <v>na</v>
          </cell>
          <cell r="GB108" t="str">
            <v>na</v>
          </cell>
          <cell r="GC108" t="str">
            <v>na</v>
          </cell>
          <cell r="GD108" t="str">
            <v>na</v>
          </cell>
          <cell r="GE108" t="str">
            <v>na</v>
          </cell>
          <cell r="GF108" t="str">
            <v>na</v>
          </cell>
          <cell r="GG108" t="str">
            <v>na</v>
          </cell>
          <cell r="GH108" t="str">
            <v>na</v>
          </cell>
          <cell r="GI108" t="str">
            <v>na</v>
          </cell>
          <cell r="GJ108" t="str">
            <v>na</v>
          </cell>
          <cell r="GK108" t="str">
            <v>na</v>
          </cell>
          <cell r="GL108" t="str">
            <v>na</v>
          </cell>
          <cell r="GM108" t="str">
            <v>na</v>
          </cell>
          <cell r="GN108" t="str">
            <v>na</v>
          </cell>
          <cell r="GO108" t="str">
            <v>na</v>
          </cell>
          <cell r="GP108" t="str">
            <v>na</v>
          </cell>
          <cell r="GQ108" t="str">
            <v>na</v>
          </cell>
          <cell r="GR108" t="str">
            <v>na</v>
          </cell>
          <cell r="GS108" t="str">
            <v>na</v>
          </cell>
          <cell r="GT108" t="str">
            <v>na</v>
          </cell>
          <cell r="GU108" t="str">
            <v>na</v>
          </cell>
          <cell r="GV108" t="str">
            <v>na</v>
          </cell>
          <cell r="GW108" t="str">
            <v>na</v>
          </cell>
          <cell r="GX108" t="str">
            <v>na</v>
          </cell>
          <cell r="GY108" t="str">
            <v>na</v>
          </cell>
          <cell r="GZ108" t="str">
            <v>na</v>
          </cell>
          <cell r="HA108" t="str">
            <v>na</v>
          </cell>
          <cell r="HB108" t="str">
            <v>na</v>
          </cell>
          <cell r="HC108" t="str">
            <v>na</v>
          </cell>
          <cell r="HD108" t="str">
            <v>na</v>
          </cell>
        </row>
        <row r="109">
          <cell r="A109">
            <v>109</v>
          </cell>
          <cell r="B109" t="str">
            <v>Reported Gross Profit</v>
          </cell>
          <cell r="C109" t="str">
            <v>na</v>
          </cell>
          <cell r="D109" t="str">
            <v>na</v>
          </cell>
          <cell r="E109" t="str">
            <v>na</v>
          </cell>
          <cell r="F109" t="str">
            <v>na</v>
          </cell>
          <cell r="G109" t="str">
            <v>na</v>
          </cell>
          <cell r="H109" t="str">
            <v>na</v>
          </cell>
          <cell r="I109" t="str">
            <v>na</v>
          </cell>
          <cell r="J109" t="str">
            <v>na</v>
          </cell>
          <cell r="K109" t="str">
            <v>na</v>
          </cell>
          <cell r="L109" t="str">
            <v>na</v>
          </cell>
          <cell r="M109" t="str">
            <v>na</v>
          </cell>
          <cell r="N109" t="str">
            <v>na</v>
          </cell>
          <cell r="O109" t="str">
            <v>na</v>
          </cell>
          <cell r="P109" t="str">
            <v>na</v>
          </cell>
          <cell r="Q109" t="str">
            <v>na</v>
          </cell>
          <cell r="R109" t="str">
            <v>na</v>
          </cell>
          <cell r="S109" t="str">
            <v>na</v>
          </cell>
          <cell r="T109" t="str">
            <v>na</v>
          </cell>
          <cell r="U109" t="str">
            <v>na</v>
          </cell>
          <cell r="V109" t="str">
            <v>na</v>
          </cell>
          <cell r="W109" t="str">
            <v>na</v>
          </cell>
          <cell r="X109" t="str">
            <v>na</v>
          </cell>
          <cell r="Y109" t="str">
            <v>na</v>
          </cell>
          <cell r="Z109" t="str">
            <v>na</v>
          </cell>
          <cell r="AA109" t="str">
            <v>na</v>
          </cell>
          <cell r="AB109" t="str">
            <v>na</v>
          </cell>
          <cell r="AC109" t="str">
            <v>na</v>
          </cell>
          <cell r="AD109" t="str">
            <v>na</v>
          </cell>
          <cell r="AE109" t="str">
            <v>na</v>
          </cell>
          <cell r="AF109" t="str">
            <v>na</v>
          </cell>
          <cell r="AG109" t="str">
            <v>na</v>
          </cell>
          <cell r="AH109" t="str">
            <v>na</v>
          </cell>
          <cell r="AI109" t="str">
            <v>na</v>
          </cell>
          <cell r="AJ109" t="str">
            <v>na</v>
          </cell>
          <cell r="AK109" t="str">
            <v>na</v>
          </cell>
          <cell r="AL109" t="str">
            <v>na</v>
          </cell>
          <cell r="AM109" t="str">
            <v>na</v>
          </cell>
          <cell r="AN109" t="str">
            <v>na</v>
          </cell>
          <cell r="AO109" t="str">
            <v>na</v>
          </cell>
          <cell r="AP109" t="str">
            <v>na</v>
          </cell>
          <cell r="AQ109" t="str">
            <v>na</v>
          </cell>
          <cell r="AR109" t="str">
            <v>na</v>
          </cell>
          <cell r="AS109" t="str">
            <v>na</v>
          </cell>
          <cell r="AT109" t="str">
            <v>na</v>
          </cell>
          <cell r="AU109" t="str">
            <v>na</v>
          </cell>
          <cell r="AV109" t="str">
            <v>na</v>
          </cell>
          <cell r="AW109" t="str">
            <v>na</v>
          </cell>
          <cell r="AX109" t="str">
            <v>na</v>
          </cell>
          <cell r="AY109" t="str">
            <v>na</v>
          </cell>
          <cell r="AZ109" t="str">
            <v>na</v>
          </cell>
          <cell r="BA109" t="str">
            <v>na</v>
          </cell>
          <cell r="BB109" t="str">
            <v>na</v>
          </cell>
          <cell r="BC109" t="str">
            <v>na</v>
          </cell>
          <cell r="BD109" t="str">
            <v>na</v>
          </cell>
          <cell r="BE109" t="str">
            <v>na</v>
          </cell>
          <cell r="BF109" t="str">
            <v>na</v>
          </cell>
          <cell r="BG109" t="str">
            <v>na</v>
          </cell>
          <cell r="BH109" t="str">
            <v>na</v>
          </cell>
          <cell r="BI109" t="str">
            <v>na</v>
          </cell>
          <cell r="BJ109" t="str">
            <v>na</v>
          </cell>
          <cell r="BK109" t="str">
            <v>na</v>
          </cell>
          <cell r="BL109" t="str">
            <v>na</v>
          </cell>
          <cell r="BM109" t="str">
            <v>na</v>
          </cell>
          <cell r="BN109" t="str">
            <v>na</v>
          </cell>
          <cell r="BO109" t="str">
            <v>na</v>
          </cell>
          <cell r="BP109" t="str">
            <v>na</v>
          </cell>
          <cell r="BQ109" t="str">
            <v>na</v>
          </cell>
          <cell r="BR109" t="str">
            <v>na</v>
          </cell>
          <cell r="BS109" t="str">
            <v>na</v>
          </cell>
          <cell r="BT109" t="str">
            <v>na</v>
          </cell>
          <cell r="BU109" t="str">
            <v>na</v>
          </cell>
          <cell r="BV109" t="str">
            <v>na</v>
          </cell>
          <cell r="BW109" t="str">
            <v>na</v>
          </cell>
          <cell r="BX109" t="str">
            <v>na</v>
          </cell>
          <cell r="BY109" t="str">
            <v>na</v>
          </cell>
          <cell r="BZ109" t="str">
            <v>na</v>
          </cell>
          <cell r="CA109" t="str">
            <v>na</v>
          </cell>
          <cell r="CB109" t="str">
            <v>na</v>
          </cell>
          <cell r="CC109" t="str">
            <v>na</v>
          </cell>
          <cell r="CD109" t="str">
            <v>na</v>
          </cell>
          <cell r="CE109" t="str">
            <v>na</v>
          </cell>
          <cell r="CF109" t="str">
            <v>na</v>
          </cell>
          <cell r="CG109" t="str">
            <v>na</v>
          </cell>
          <cell r="CH109" t="str">
            <v>na</v>
          </cell>
          <cell r="CI109" t="str">
            <v>na</v>
          </cell>
          <cell r="CJ109" t="str">
            <v>na</v>
          </cell>
          <cell r="CK109" t="str">
            <v>na</v>
          </cell>
          <cell r="CL109" t="str">
            <v>na</v>
          </cell>
          <cell r="CM109" t="str">
            <v>na</v>
          </cell>
          <cell r="CN109" t="str">
            <v>na</v>
          </cell>
          <cell r="CO109" t="str">
            <v>na</v>
          </cell>
          <cell r="CP109" t="str">
            <v>na</v>
          </cell>
          <cell r="CQ109">
            <v>7.8148239647851062E-4</v>
          </cell>
          <cell r="CR109">
            <v>7.8148239647851062E-4</v>
          </cell>
          <cell r="CS109">
            <v>-3.3653071094631525E-2</v>
          </cell>
          <cell r="CT109">
            <v>-3.3653071094631525E-2</v>
          </cell>
          <cell r="CU109">
            <v>8.6478708762564097E-2</v>
          </cell>
          <cell r="CV109">
            <v>8.6478708762564097E-2</v>
          </cell>
          <cell r="CW109" t="str">
            <v>na</v>
          </cell>
          <cell r="CX109" t="str">
            <v>na</v>
          </cell>
          <cell r="CY109">
            <v>-3.7436901403043912E-2</v>
          </cell>
          <cell r="CZ109">
            <v>-3.7436901403043912E-2</v>
          </cell>
          <cell r="DA109">
            <v>0.17769015264055196</v>
          </cell>
          <cell r="DB109">
            <v>0.17769015264055196</v>
          </cell>
          <cell r="DC109">
            <v>5.078159722663126E-2</v>
          </cell>
          <cell r="DD109">
            <v>5.078159722663126E-2</v>
          </cell>
          <cell r="DE109">
            <v>0.18875783503327362</v>
          </cell>
          <cell r="DF109">
            <v>0.18875783503327362</v>
          </cell>
          <cell r="DG109">
            <v>0.22976775814025846</v>
          </cell>
          <cell r="DH109">
            <v>0.22976775814025846</v>
          </cell>
          <cell r="DI109">
            <v>-3.3439285399624714E-2</v>
          </cell>
          <cell r="DJ109">
            <v>-5.2843839757100892E-2</v>
          </cell>
          <cell r="DK109">
            <v>4.1106479942784171E-2</v>
          </cell>
          <cell r="DL109">
            <v>6.2435810976000032E-2</v>
          </cell>
          <cell r="DM109">
            <v>5.7022715781906347E-2</v>
          </cell>
          <cell r="DN109">
            <v>6.0349389545304451E-2</v>
          </cell>
          <cell r="DO109">
            <v>0.17741989769994132</v>
          </cell>
          <cell r="DP109">
            <v>0.17309077217537061</v>
          </cell>
          <cell r="DQ109">
            <v>0.29124150102785662</v>
          </cell>
          <cell r="DR109">
            <v>0.28620328189798921</v>
          </cell>
          <cell r="DS109" t="str">
            <v>na</v>
          </cell>
          <cell r="DT109" t="str">
            <v>na</v>
          </cell>
          <cell r="DU109" t="str">
            <v>na</v>
          </cell>
          <cell r="DV109" t="str">
            <v>na</v>
          </cell>
          <cell r="DW109" t="str">
            <v>na</v>
          </cell>
          <cell r="DX109" t="str">
            <v>na</v>
          </cell>
          <cell r="DY109" t="str">
            <v>na</v>
          </cell>
          <cell r="DZ109" t="str">
            <v>na</v>
          </cell>
          <cell r="EA109">
            <v>0.19160634437396043</v>
          </cell>
          <cell r="EB109">
            <v>0.18554245776847592</v>
          </cell>
          <cell r="EC109" t="str">
            <v>na</v>
          </cell>
          <cell r="ED109" t="str">
            <v>na</v>
          </cell>
          <cell r="EE109" t="str">
            <v>na</v>
          </cell>
          <cell r="EF109" t="str">
            <v>na</v>
          </cell>
          <cell r="EG109" t="str">
            <v>na</v>
          </cell>
          <cell r="EH109" t="str">
            <v>na</v>
          </cell>
          <cell r="EI109" t="str">
            <v>na</v>
          </cell>
          <cell r="EJ109" t="str">
            <v>na</v>
          </cell>
          <cell r="EK109" t="str">
            <v>na</v>
          </cell>
          <cell r="EL109" t="str">
            <v>na</v>
          </cell>
          <cell r="EM109" t="str">
            <v>na</v>
          </cell>
          <cell r="EN109" t="str">
            <v>na</v>
          </cell>
          <cell r="EO109" t="str">
            <v>na</v>
          </cell>
          <cell r="EP109" t="str">
            <v>na</v>
          </cell>
          <cell r="EQ109" t="str">
            <v>na</v>
          </cell>
          <cell r="ER109" t="str">
            <v>na</v>
          </cell>
          <cell r="ES109" t="str">
            <v>na</v>
          </cell>
          <cell r="ET109" t="str">
            <v>na</v>
          </cell>
          <cell r="EU109" t="str">
            <v>na</v>
          </cell>
          <cell r="EV109" t="str">
            <v>na</v>
          </cell>
          <cell r="EW109" t="str">
            <v>na</v>
          </cell>
          <cell r="EX109" t="str">
            <v>na</v>
          </cell>
          <cell r="EY109" t="str">
            <v>na</v>
          </cell>
          <cell r="EZ109" t="str">
            <v>na</v>
          </cell>
          <cell r="FA109" t="str">
            <v>na</v>
          </cell>
          <cell r="FB109" t="str">
            <v>na</v>
          </cell>
          <cell r="FC109" t="str">
            <v>na</v>
          </cell>
          <cell r="FD109" t="str">
            <v>na</v>
          </cell>
          <cell r="FE109" t="str">
            <v>na</v>
          </cell>
          <cell r="FF109" t="str">
            <v>na</v>
          </cell>
          <cell r="FG109" t="str">
            <v>na</v>
          </cell>
          <cell r="FH109" t="str">
            <v>na</v>
          </cell>
          <cell r="FI109" t="str">
            <v>na</v>
          </cell>
          <cell r="FJ109" t="str">
            <v>na</v>
          </cell>
          <cell r="FK109" t="str">
            <v>na</v>
          </cell>
          <cell r="FL109" t="str">
            <v>na</v>
          </cell>
          <cell r="FM109" t="str">
            <v>na</v>
          </cell>
          <cell r="FN109" t="str">
            <v>na</v>
          </cell>
          <cell r="FO109" t="str">
            <v>na</v>
          </cell>
          <cell r="FP109" t="str">
            <v>na</v>
          </cell>
          <cell r="FQ109" t="str">
            <v>na</v>
          </cell>
          <cell r="FR109" t="str">
            <v>na</v>
          </cell>
          <cell r="FS109" t="str">
            <v>na</v>
          </cell>
          <cell r="FT109" t="str">
            <v>na</v>
          </cell>
          <cell r="FU109" t="str">
            <v>na</v>
          </cell>
          <cell r="FV109" t="str">
            <v>na</v>
          </cell>
          <cell r="FW109" t="str">
            <v>na</v>
          </cell>
          <cell r="FX109" t="str">
            <v>na</v>
          </cell>
          <cell r="FY109" t="str">
            <v>na</v>
          </cell>
          <cell r="FZ109" t="str">
            <v>na</v>
          </cell>
          <cell r="GA109" t="str">
            <v>na</v>
          </cell>
          <cell r="GB109" t="str">
            <v>na</v>
          </cell>
          <cell r="GC109" t="str">
            <v>na</v>
          </cell>
          <cell r="GD109" t="str">
            <v>na</v>
          </cell>
          <cell r="GE109" t="str">
            <v>na</v>
          </cell>
          <cell r="GF109" t="str">
            <v>na</v>
          </cell>
          <cell r="GG109" t="str">
            <v>na</v>
          </cell>
          <cell r="GH109" t="str">
            <v>na</v>
          </cell>
          <cell r="GI109" t="str">
            <v>na</v>
          </cell>
          <cell r="GJ109" t="str">
            <v>na</v>
          </cell>
          <cell r="GK109" t="str">
            <v>na</v>
          </cell>
          <cell r="GL109" t="str">
            <v>na</v>
          </cell>
          <cell r="GM109" t="str">
            <v>na</v>
          </cell>
          <cell r="GN109" t="str">
            <v>na</v>
          </cell>
          <cell r="GO109" t="str">
            <v>na</v>
          </cell>
          <cell r="GP109" t="str">
            <v>na</v>
          </cell>
          <cell r="GQ109" t="str">
            <v>na</v>
          </cell>
          <cell r="GR109" t="str">
            <v>na</v>
          </cell>
          <cell r="GS109" t="str">
            <v>na</v>
          </cell>
          <cell r="GT109" t="str">
            <v>na</v>
          </cell>
          <cell r="GU109" t="str">
            <v>na</v>
          </cell>
          <cell r="GV109" t="str">
            <v>na</v>
          </cell>
          <cell r="GW109" t="str">
            <v>na</v>
          </cell>
          <cell r="GX109" t="str">
            <v>na</v>
          </cell>
          <cell r="GY109" t="str">
            <v>na</v>
          </cell>
          <cell r="GZ109" t="str">
            <v>na</v>
          </cell>
          <cell r="HA109" t="str">
            <v>na</v>
          </cell>
          <cell r="HB109" t="str">
            <v>na</v>
          </cell>
          <cell r="HC109" t="str">
            <v>na</v>
          </cell>
          <cell r="HD109" t="str">
            <v>na</v>
          </cell>
        </row>
        <row r="110">
          <cell r="A110">
            <v>110</v>
          </cell>
          <cell r="B110" t="str">
            <v>Gross Profit (excl Special Items)</v>
          </cell>
          <cell r="C110" t="str">
            <v>na</v>
          </cell>
          <cell r="D110" t="str">
            <v>na</v>
          </cell>
          <cell r="E110" t="str">
            <v>na</v>
          </cell>
          <cell r="F110" t="str">
            <v>na</v>
          </cell>
          <cell r="G110" t="str">
            <v>na</v>
          </cell>
          <cell r="H110" t="str">
            <v>na</v>
          </cell>
          <cell r="I110" t="str">
            <v>na</v>
          </cell>
          <cell r="J110" t="str">
            <v>na</v>
          </cell>
          <cell r="K110" t="str">
            <v>na</v>
          </cell>
          <cell r="L110" t="str">
            <v>na</v>
          </cell>
          <cell r="M110" t="str">
            <v>na</v>
          </cell>
          <cell r="N110" t="str">
            <v>na</v>
          </cell>
          <cell r="O110" t="str">
            <v>na</v>
          </cell>
          <cell r="P110" t="str">
            <v>na</v>
          </cell>
          <cell r="Q110" t="str">
            <v>na</v>
          </cell>
          <cell r="R110" t="str">
            <v>na</v>
          </cell>
          <cell r="S110" t="str">
            <v>na</v>
          </cell>
          <cell r="T110" t="str">
            <v>na</v>
          </cell>
          <cell r="U110" t="str">
            <v>na</v>
          </cell>
          <cell r="V110" t="str">
            <v>na</v>
          </cell>
          <cell r="W110" t="str">
            <v>na</v>
          </cell>
          <cell r="X110" t="str">
            <v>na</v>
          </cell>
          <cell r="Y110" t="str">
            <v>na</v>
          </cell>
          <cell r="Z110" t="str">
            <v>na</v>
          </cell>
          <cell r="AA110" t="str">
            <v>na</v>
          </cell>
          <cell r="AB110" t="str">
            <v>na</v>
          </cell>
          <cell r="AC110" t="str">
            <v>na</v>
          </cell>
          <cell r="AD110" t="str">
            <v>na</v>
          </cell>
          <cell r="AE110" t="str">
            <v>na</v>
          </cell>
          <cell r="AF110" t="str">
            <v>na</v>
          </cell>
          <cell r="AG110" t="str">
            <v>na</v>
          </cell>
          <cell r="AH110" t="str">
            <v>na</v>
          </cell>
          <cell r="AI110" t="str">
            <v>na</v>
          </cell>
          <cell r="AJ110" t="str">
            <v>na</v>
          </cell>
          <cell r="AK110" t="str">
            <v>na</v>
          </cell>
          <cell r="AL110" t="str">
            <v>na</v>
          </cell>
          <cell r="AM110" t="str">
            <v>na</v>
          </cell>
          <cell r="AN110" t="str">
            <v>na</v>
          </cell>
          <cell r="AO110" t="str">
            <v>na</v>
          </cell>
          <cell r="AP110" t="str">
            <v>na</v>
          </cell>
          <cell r="AQ110" t="str">
            <v>na</v>
          </cell>
          <cell r="AR110" t="str">
            <v>na</v>
          </cell>
          <cell r="AS110" t="str">
            <v>na</v>
          </cell>
          <cell r="AT110" t="str">
            <v>na</v>
          </cell>
          <cell r="AU110" t="str">
            <v>na</v>
          </cell>
          <cell r="AV110" t="str">
            <v>na</v>
          </cell>
          <cell r="AW110" t="str">
            <v>na</v>
          </cell>
          <cell r="AX110" t="str">
            <v>na</v>
          </cell>
          <cell r="AY110" t="str">
            <v>na</v>
          </cell>
          <cell r="AZ110" t="str">
            <v>na</v>
          </cell>
          <cell r="BA110" t="str">
            <v>na</v>
          </cell>
          <cell r="BB110" t="str">
            <v>na</v>
          </cell>
          <cell r="BC110" t="str">
            <v>na</v>
          </cell>
          <cell r="BD110" t="str">
            <v>na</v>
          </cell>
          <cell r="BE110" t="str">
            <v>na</v>
          </cell>
          <cell r="BF110" t="str">
            <v>na</v>
          </cell>
          <cell r="BG110" t="str">
            <v>na</v>
          </cell>
          <cell r="BH110" t="str">
            <v>na</v>
          </cell>
          <cell r="BI110" t="str">
            <v>na</v>
          </cell>
          <cell r="BJ110" t="str">
            <v>na</v>
          </cell>
          <cell r="BK110" t="str">
            <v>na</v>
          </cell>
          <cell r="BL110" t="str">
            <v>na</v>
          </cell>
          <cell r="BM110" t="str">
            <v>na</v>
          </cell>
          <cell r="BN110" t="str">
            <v>na</v>
          </cell>
          <cell r="BO110" t="str">
            <v>na</v>
          </cell>
          <cell r="BP110" t="str">
            <v>na</v>
          </cell>
          <cell r="BQ110" t="str">
            <v>na</v>
          </cell>
          <cell r="BR110" t="str">
            <v>na</v>
          </cell>
          <cell r="BS110" t="str">
            <v>na</v>
          </cell>
          <cell r="BT110" t="str">
            <v>na</v>
          </cell>
          <cell r="BU110" t="str">
            <v>na</v>
          </cell>
          <cell r="BV110" t="str">
            <v>na</v>
          </cell>
          <cell r="BW110" t="str">
            <v>na</v>
          </cell>
          <cell r="BX110" t="str">
            <v>na</v>
          </cell>
          <cell r="BY110" t="str">
            <v>na</v>
          </cell>
          <cell r="BZ110" t="str">
            <v>na</v>
          </cell>
          <cell r="CA110" t="str">
            <v>na</v>
          </cell>
          <cell r="CB110" t="str">
            <v>na</v>
          </cell>
          <cell r="CC110" t="str">
            <v>na</v>
          </cell>
          <cell r="CD110" t="str">
            <v>na</v>
          </cell>
          <cell r="CE110" t="str">
            <v>na</v>
          </cell>
          <cell r="CF110" t="str">
            <v>na</v>
          </cell>
          <cell r="CG110" t="str">
            <v>na</v>
          </cell>
          <cell r="CH110" t="str">
            <v>na</v>
          </cell>
          <cell r="CI110" t="str">
            <v>na</v>
          </cell>
          <cell r="CJ110" t="str">
            <v>na</v>
          </cell>
          <cell r="CK110" t="str">
            <v>na</v>
          </cell>
          <cell r="CL110" t="str">
            <v>na</v>
          </cell>
          <cell r="CM110" t="str">
            <v>na</v>
          </cell>
          <cell r="CN110" t="str">
            <v>na</v>
          </cell>
          <cell r="CO110" t="str">
            <v>na</v>
          </cell>
          <cell r="CP110" t="str">
            <v>na</v>
          </cell>
          <cell r="CQ110">
            <v>7.8148239647851062E-4</v>
          </cell>
          <cell r="CR110">
            <v>7.8148239647851062E-4</v>
          </cell>
          <cell r="CS110">
            <v>-3.3653071094631525E-2</v>
          </cell>
          <cell r="CT110">
            <v>-3.3653071094631525E-2</v>
          </cell>
          <cell r="CU110">
            <v>8.6478708762564097E-2</v>
          </cell>
          <cell r="CV110">
            <v>8.6478708762564097E-2</v>
          </cell>
          <cell r="CW110" t="str">
            <v>na</v>
          </cell>
          <cell r="CX110" t="str">
            <v>na</v>
          </cell>
          <cell r="CY110">
            <v>-3.7436901403043912E-2</v>
          </cell>
          <cell r="CZ110">
            <v>-3.7436901403043912E-2</v>
          </cell>
          <cell r="DA110">
            <v>0.17769015264055196</v>
          </cell>
          <cell r="DB110">
            <v>0.17769015264055196</v>
          </cell>
          <cell r="DC110">
            <v>5.078159722663126E-2</v>
          </cell>
          <cell r="DD110">
            <v>5.078159722663126E-2</v>
          </cell>
          <cell r="DE110">
            <v>0.18875783503327362</v>
          </cell>
          <cell r="DF110">
            <v>0.18875783503327362</v>
          </cell>
          <cell r="DG110">
            <v>0.22976775814025846</v>
          </cell>
          <cell r="DH110">
            <v>0.22976775814025846</v>
          </cell>
          <cell r="DI110">
            <v>-3.3439285399624714E-2</v>
          </cell>
          <cell r="DJ110">
            <v>-5.2843839757100892E-2</v>
          </cell>
          <cell r="DK110">
            <v>4.1106479942784171E-2</v>
          </cell>
          <cell r="DL110">
            <v>6.2435810976000032E-2</v>
          </cell>
          <cell r="DM110">
            <v>5.7022715781906347E-2</v>
          </cell>
          <cell r="DN110">
            <v>6.0349389545304451E-2</v>
          </cell>
          <cell r="DO110">
            <v>0.17741989769994132</v>
          </cell>
          <cell r="DP110">
            <v>0.17309077217537061</v>
          </cell>
          <cell r="DQ110">
            <v>0.29124150102785662</v>
          </cell>
          <cell r="DR110">
            <v>0.28620328189798921</v>
          </cell>
          <cell r="DS110" t="str">
            <v>na</v>
          </cell>
          <cell r="DT110" t="str">
            <v>na</v>
          </cell>
          <cell r="DU110" t="str">
            <v>na</v>
          </cell>
          <cell r="DV110" t="str">
            <v>na</v>
          </cell>
          <cell r="DW110" t="str">
            <v>na</v>
          </cell>
          <cell r="DX110" t="str">
            <v>na</v>
          </cell>
          <cell r="DY110" t="str">
            <v>na</v>
          </cell>
          <cell r="DZ110" t="str">
            <v>na</v>
          </cell>
          <cell r="EA110">
            <v>0.19160634437396043</v>
          </cell>
          <cell r="EB110">
            <v>0.18554245776847592</v>
          </cell>
          <cell r="EC110" t="str">
            <v>na</v>
          </cell>
          <cell r="ED110" t="str">
            <v>na</v>
          </cell>
          <cell r="EE110" t="str">
            <v>na</v>
          </cell>
          <cell r="EF110" t="str">
            <v>na</v>
          </cell>
          <cell r="EG110" t="str">
            <v>na</v>
          </cell>
          <cell r="EH110" t="str">
            <v>na</v>
          </cell>
          <cell r="EI110" t="str">
            <v>na</v>
          </cell>
          <cell r="EJ110" t="str">
            <v>na</v>
          </cell>
          <cell r="EK110" t="str">
            <v>na</v>
          </cell>
          <cell r="EL110" t="str">
            <v>na</v>
          </cell>
          <cell r="EM110" t="str">
            <v>na</v>
          </cell>
          <cell r="EN110" t="str">
            <v>na</v>
          </cell>
          <cell r="EO110" t="str">
            <v>na</v>
          </cell>
          <cell r="EP110" t="str">
            <v>na</v>
          </cell>
          <cell r="EQ110" t="str">
            <v>na</v>
          </cell>
          <cell r="ER110" t="str">
            <v>na</v>
          </cell>
          <cell r="ES110" t="str">
            <v>na</v>
          </cell>
          <cell r="ET110" t="str">
            <v>na</v>
          </cell>
          <cell r="EU110" t="str">
            <v>na</v>
          </cell>
          <cell r="EV110" t="str">
            <v>na</v>
          </cell>
          <cell r="EW110" t="str">
            <v>na</v>
          </cell>
          <cell r="EX110" t="str">
            <v>na</v>
          </cell>
          <cell r="EY110" t="str">
            <v>na</v>
          </cell>
          <cell r="EZ110" t="str">
            <v>na</v>
          </cell>
          <cell r="FA110" t="str">
            <v>na</v>
          </cell>
          <cell r="FB110" t="str">
            <v>na</v>
          </cell>
          <cell r="FC110" t="str">
            <v>na</v>
          </cell>
          <cell r="FD110" t="str">
            <v>na</v>
          </cell>
          <cell r="FE110" t="str">
            <v>na</v>
          </cell>
          <cell r="FF110" t="str">
            <v>na</v>
          </cell>
          <cell r="FG110" t="str">
            <v>na</v>
          </cell>
          <cell r="FH110" t="str">
            <v>na</v>
          </cell>
          <cell r="FI110" t="str">
            <v>na</v>
          </cell>
          <cell r="FJ110" t="str">
            <v>na</v>
          </cell>
          <cell r="FK110" t="str">
            <v>na</v>
          </cell>
          <cell r="FL110" t="str">
            <v>na</v>
          </cell>
          <cell r="FM110" t="str">
            <v>na</v>
          </cell>
          <cell r="FN110" t="str">
            <v>na</v>
          </cell>
          <cell r="FO110" t="str">
            <v>na</v>
          </cell>
          <cell r="FP110" t="str">
            <v>na</v>
          </cell>
          <cell r="FQ110" t="str">
            <v>na</v>
          </cell>
          <cell r="FR110" t="str">
            <v>na</v>
          </cell>
          <cell r="FS110" t="str">
            <v>na</v>
          </cell>
          <cell r="FT110" t="str">
            <v>na</v>
          </cell>
          <cell r="FU110" t="str">
            <v>na</v>
          </cell>
          <cell r="FV110" t="str">
            <v>na</v>
          </cell>
          <cell r="FW110" t="str">
            <v>na</v>
          </cell>
          <cell r="FX110" t="str">
            <v>na</v>
          </cell>
          <cell r="FY110" t="str">
            <v>na</v>
          </cell>
          <cell r="FZ110" t="str">
            <v>na</v>
          </cell>
          <cell r="GA110" t="str">
            <v>na</v>
          </cell>
          <cell r="GB110" t="str">
            <v>na</v>
          </cell>
          <cell r="GC110" t="str">
            <v>na</v>
          </cell>
          <cell r="GD110" t="str">
            <v>na</v>
          </cell>
          <cell r="GE110" t="str">
            <v>na</v>
          </cell>
          <cell r="GF110" t="str">
            <v>na</v>
          </cell>
          <cell r="GG110" t="str">
            <v>na</v>
          </cell>
          <cell r="GH110" t="str">
            <v>na</v>
          </cell>
          <cell r="GI110" t="str">
            <v>na</v>
          </cell>
          <cell r="GJ110" t="str">
            <v>na</v>
          </cell>
          <cell r="GK110" t="str">
            <v>na</v>
          </cell>
          <cell r="GL110" t="str">
            <v>na</v>
          </cell>
          <cell r="GM110" t="str">
            <v>na</v>
          </cell>
          <cell r="GN110" t="str">
            <v>na</v>
          </cell>
          <cell r="GO110" t="str">
            <v>na</v>
          </cell>
          <cell r="GP110" t="str">
            <v>na</v>
          </cell>
          <cell r="GQ110" t="str">
            <v>na</v>
          </cell>
          <cell r="GR110" t="str">
            <v>na</v>
          </cell>
          <cell r="GS110" t="str">
            <v>na</v>
          </cell>
          <cell r="GT110" t="str">
            <v>na</v>
          </cell>
          <cell r="GU110" t="str">
            <v>na</v>
          </cell>
          <cell r="GV110" t="str">
            <v>na</v>
          </cell>
          <cell r="GW110" t="str">
            <v>na</v>
          </cell>
          <cell r="GX110" t="str">
            <v>na</v>
          </cell>
          <cell r="GY110" t="str">
            <v>na</v>
          </cell>
          <cell r="GZ110" t="str">
            <v>na</v>
          </cell>
          <cell r="HA110" t="str">
            <v>na</v>
          </cell>
          <cell r="HB110" t="str">
            <v>na</v>
          </cell>
          <cell r="HC110" t="str">
            <v>na</v>
          </cell>
          <cell r="HD110" t="str">
            <v>na</v>
          </cell>
        </row>
        <row r="111">
          <cell r="A111">
            <v>111</v>
          </cell>
          <cell r="B111" t="str">
            <v>Sales &amp; Marketing Expense</v>
          </cell>
          <cell r="C111" t="str">
            <v>na</v>
          </cell>
          <cell r="D111" t="str">
            <v>na</v>
          </cell>
          <cell r="E111" t="str">
            <v>na</v>
          </cell>
          <cell r="F111" t="str">
            <v>na</v>
          </cell>
          <cell r="G111" t="str">
            <v>na</v>
          </cell>
          <cell r="H111" t="str">
            <v>na</v>
          </cell>
          <cell r="I111" t="str">
            <v>na</v>
          </cell>
          <cell r="J111" t="str">
            <v>na</v>
          </cell>
          <cell r="K111" t="str">
            <v>na</v>
          </cell>
          <cell r="L111" t="str">
            <v>na</v>
          </cell>
          <cell r="M111" t="str">
            <v>na</v>
          </cell>
          <cell r="N111" t="str">
            <v>na</v>
          </cell>
          <cell r="O111" t="str">
            <v>na</v>
          </cell>
          <cell r="P111" t="str">
            <v>na</v>
          </cell>
          <cell r="Q111" t="str">
            <v>na</v>
          </cell>
          <cell r="R111" t="str">
            <v>na</v>
          </cell>
          <cell r="S111" t="str">
            <v>na</v>
          </cell>
          <cell r="T111" t="str">
            <v>na</v>
          </cell>
          <cell r="U111" t="str">
            <v>na</v>
          </cell>
          <cell r="V111" t="str">
            <v>na</v>
          </cell>
          <cell r="W111" t="str">
            <v>na</v>
          </cell>
          <cell r="X111" t="str">
            <v>na</v>
          </cell>
          <cell r="Y111" t="str">
            <v>na</v>
          </cell>
          <cell r="Z111" t="str">
            <v>na</v>
          </cell>
          <cell r="AA111" t="str">
            <v>na</v>
          </cell>
          <cell r="AB111" t="str">
            <v>na</v>
          </cell>
          <cell r="AC111" t="str">
            <v>na</v>
          </cell>
          <cell r="AD111" t="str">
            <v>na</v>
          </cell>
          <cell r="AE111" t="str">
            <v>na</v>
          </cell>
          <cell r="AF111" t="str">
            <v>na</v>
          </cell>
          <cell r="AG111" t="str">
            <v>na</v>
          </cell>
          <cell r="AH111" t="str">
            <v>na</v>
          </cell>
          <cell r="AI111" t="str">
            <v>na</v>
          </cell>
          <cell r="AJ111" t="str">
            <v>na</v>
          </cell>
          <cell r="AK111" t="str">
            <v>na</v>
          </cell>
          <cell r="AL111" t="str">
            <v>na</v>
          </cell>
          <cell r="AM111" t="str">
            <v>na</v>
          </cell>
          <cell r="AN111" t="str">
            <v>na</v>
          </cell>
          <cell r="AO111" t="str">
            <v>na</v>
          </cell>
          <cell r="AP111" t="str">
            <v>na</v>
          </cell>
          <cell r="AQ111" t="str">
            <v>na</v>
          </cell>
          <cell r="AR111" t="str">
            <v>na</v>
          </cell>
          <cell r="AS111" t="str">
            <v>na</v>
          </cell>
          <cell r="AT111" t="str">
            <v>na</v>
          </cell>
          <cell r="AU111" t="str">
            <v>na</v>
          </cell>
          <cell r="AV111" t="str">
            <v>na</v>
          </cell>
          <cell r="AW111" t="str">
            <v>na</v>
          </cell>
          <cell r="AX111" t="str">
            <v>na</v>
          </cell>
          <cell r="AY111" t="str">
            <v>na</v>
          </cell>
          <cell r="AZ111" t="str">
            <v>na</v>
          </cell>
          <cell r="BA111" t="str">
            <v>na</v>
          </cell>
          <cell r="BB111" t="str">
            <v>na</v>
          </cell>
          <cell r="BC111" t="str">
            <v>na</v>
          </cell>
          <cell r="BD111" t="str">
            <v>na</v>
          </cell>
          <cell r="BE111" t="str">
            <v>na</v>
          </cell>
          <cell r="BF111" t="str">
            <v>na</v>
          </cell>
          <cell r="BG111" t="str">
            <v>na</v>
          </cell>
          <cell r="BH111" t="str">
            <v>na</v>
          </cell>
          <cell r="BI111" t="str">
            <v>na</v>
          </cell>
          <cell r="BJ111" t="str">
            <v>na</v>
          </cell>
          <cell r="BK111" t="str">
            <v>na</v>
          </cell>
          <cell r="BL111" t="str">
            <v>na</v>
          </cell>
          <cell r="BM111" t="str">
            <v>na</v>
          </cell>
          <cell r="BN111" t="str">
            <v>na</v>
          </cell>
          <cell r="BO111" t="str">
            <v>na</v>
          </cell>
          <cell r="BP111" t="str">
            <v>na</v>
          </cell>
          <cell r="BQ111" t="str">
            <v>na</v>
          </cell>
          <cell r="BR111" t="str">
            <v>na</v>
          </cell>
          <cell r="BS111" t="str">
            <v>na</v>
          </cell>
          <cell r="BT111" t="str">
            <v>na</v>
          </cell>
          <cell r="BU111" t="str">
            <v>na</v>
          </cell>
          <cell r="BV111" t="str">
            <v>na</v>
          </cell>
          <cell r="BW111" t="str">
            <v>na</v>
          </cell>
          <cell r="BX111" t="str">
            <v>na</v>
          </cell>
          <cell r="BY111" t="str">
            <v>na</v>
          </cell>
          <cell r="BZ111" t="str">
            <v>na</v>
          </cell>
          <cell r="CA111" t="str">
            <v>na</v>
          </cell>
          <cell r="CB111" t="str">
            <v>na</v>
          </cell>
          <cell r="CC111" t="str">
            <v>na</v>
          </cell>
          <cell r="CD111" t="str">
            <v>na</v>
          </cell>
          <cell r="CE111" t="str">
            <v>na</v>
          </cell>
          <cell r="CF111" t="str">
            <v>na</v>
          </cell>
          <cell r="CG111" t="str">
            <v>na</v>
          </cell>
          <cell r="CH111" t="str">
            <v>na</v>
          </cell>
          <cell r="CI111" t="str">
            <v>na</v>
          </cell>
          <cell r="CJ111" t="str">
            <v>na</v>
          </cell>
          <cell r="CK111" t="str">
            <v>na</v>
          </cell>
          <cell r="CL111" t="str">
            <v>na</v>
          </cell>
          <cell r="CM111" t="str">
            <v>na</v>
          </cell>
          <cell r="CN111" t="str">
            <v>na</v>
          </cell>
          <cell r="CO111" t="str">
            <v>na</v>
          </cell>
          <cell r="CP111" t="str">
            <v>na</v>
          </cell>
          <cell r="CQ111">
            <v>-3.1040098680723563E-2</v>
          </cell>
          <cell r="CR111">
            <v>-3.1040098680723563E-2</v>
          </cell>
          <cell r="CS111">
            <v>-7.9156223893066022E-2</v>
          </cell>
          <cell r="CT111">
            <v>-7.9156223893066022E-2</v>
          </cell>
          <cell r="CU111">
            <v>2.243247037985072E-2</v>
          </cell>
          <cell r="CV111">
            <v>2.243247037985072E-2</v>
          </cell>
          <cell r="CW111" t="str">
            <v>na</v>
          </cell>
          <cell r="CX111" t="str">
            <v>na</v>
          </cell>
          <cell r="CY111">
            <v>-8.594426721314935E-2</v>
          </cell>
          <cell r="CZ111">
            <v>-8.594426721314935E-2</v>
          </cell>
          <cell r="DA111">
            <v>0.29503062521668783</v>
          </cell>
          <cell r="DB111">
            <v>0.29503062521668783</v>
          </cell>
          <cell r="DC111">
            <v>4.0675001561677394E-2</v>
          </cell>
          <cell r="DD111">
            <v>4.0675001561677394E-2</v>
          </cell>
          <cell r="DE111">
            <v>0.13830745088623447</v>
          </cell>
          <cell r="DF111">
            <v>0.13830745088623447</v>
          </cell>
          <cell r="DG111">
            <v>0.14398373734587763</v>
          </cell>
          <cell r="DH111">
            <v>0.14398373734587763</v>
          </cell>
          <cell r="DI111">
            <v>-4.9432751269341532E-2</v>
          </cell>
          <cell r="DJ111">
            <v>-1.7865857351633936E-2</v>
          </cell>
          <cell r="DK111">
            <v>4.8317546440119395E-2</v>
          </cell>
          <cell r="DL111">
            <v>1.8466714244880007E-2</v>
          </cell>
          <cell r="DM111">
            <v>2.9770398310669875E-2</v>
          </cell>
          <cell r="DN111">
            <v>1.4182368032776701E-2</v>
          </cell>
          <cell r="DO111">
            <v>3.2113188322733777E-3</v>
          </cell>
          <cell r="DP111">
            <v>2.3314454503766908E-2</v>
          </cell>
          <cell r="DQ111">
            <v>0.18615444641390166</v>
          </cell>
          <cell r="DR111">
            <v>0.19572240820445042</v>
          </cell>
          <cell r="DS111" t="str">
            <v>na</v>
          </cell>
          <cell r="DT111" t="str">
            <v>na</v>
          </cell>
          <cell r="DU111" t="str">
            <v>na</v>
          </cell>
          <cell r="DV111" t="str">
            <v>na</v>
          </cell>
          <cell r="DW111" t="str">
            <v>na</v>
          </cell>
          <cell r="DX111" t="str">
            <v>na</v>
          </cell>
          <cell r="DY111" t="str">
            <v>na</v>
          </cell>
          <cell r="DZ111" t="str">
            <v>na</v>
          </cell>
          <cell r="EA111">
            <v>0.11100855260403067</v>
          </cell>
          <cell r="EB111">
            <v>9.1429985294212243E-2</v>
          </cell>
          <cell r="EC111" t="str">
            <v>na</v>
          </cell>
          <cell r="ED111" t="str">
            <v>na</v>
          </cell>
          <cell r="EE111" t="str">
            <v>na</v>
          </cell>
          <cell r="EF111" t="str">
            <v>na</v>
          </cell>
          <cell r="EG111" t="str">
            <v>na</v>
          </cell>
          <cell r="EH111" t="str">
            <v>na</v>
          </cell>
          <cell r="EI111" t="str">
            <v>na</v>
          </cell>
          <cell r="EJ111" t="str">
            <v>na</v>
          </cell>
          <cell r="EK111" t="str">
            <v>na</v>
          </cell>
          <cell r="EL111" t="str">
            <v>na</v>
          </cell>
          <cell r="EM111" t="str">
            <v>na</v>
          </cell>
          <cell r="EN111" t="str">
            <v>na</v>
          </cell>
          <cell r="EO111" t="str">
            <v>na</v>
          </cell>
          <cell r="EP111" t="str">
            <v>na</v>
          </cell>
          <cell r="EQ111" t="str">
            <v>na</v>
          </cell>
          <cell r="ER111" t="str">
            <v>na</v>
          </cell>
          <cell r="ES111" t="str">
            <v>na</v>
          </cell>
          <cell r="ET111" t="str">
            <v>na</v>
          </cell>
          <cell r="EU111" t="str">
            <v>na</v>
          </cell>
          <cell r="EV111" t="str">
            <v>na</v>
          </cell>
          <cell r="EW111" t="str">
            <v>na</v>
          </cell>
          <cell r="EX111" t="str">
            <v>na</v>
          </cell>
          <cell r="EY111" t="str">
            <v>na</v>
          </cell>
          <cell r="EZ111" t="str">
            <v>na</v>
          </cell>
          <cell r="FA111" t="str">
            <v>na</v>
          </cell>
          <cell r="FB111" t="str">
            <v>na</v>
          </cell>
          <cell r="FC111" t="str">
            <v>na</v>
          </cell>
          <cell r="FD111" t="str">
            <v>na</v>
          </cell>
          <cell r="FE111" t="str">
            <v>na</v>
          </cell>
          <cell r="FF111" t="str">
            <v>na</v>
          </cell>
          <cell r="FG111" t="str">
            <v>na</v>
          </cell>
          <cell r="FH111" t="str">
            <v>na</v>
          </cell>
          <cell r="FI111" t="str">
            <v>na</v>
          </cell>
          <cell r="FJ111" t="str">
            <v>na</v>
          </cell>
          <cell r="FK111" t="str">
            <v>na</v>
          </cell>
          <cell r="FL111" t="str">
            <v>na</v>
          </cell>
          <cell r="FM111" t="str">
            <v>na</v>
          </cell>
          <cell r="FN111" t="str">
            <v>na</v>
          </cell>
          <cell r="FO111" t="str">
            <v>na</v>
          </cell>
          <cell r="FP111" t="str">
            <v>na</v>
          </cell>
          <cell r="FQ111" t="str">
            <v>na</v>
          </cell>
          <cell r="FR111" t="str">
            <v>na</v>
          </cell>
          <cell r="FS111" t="str">
            <v>na</v>
          </cell>
          <cell r="FT111" t="str">
            <v>na</v>
          </cell>
          <cell r="FU111" t="str">
            <v>na</v>
          </cell>
          <cell r="FV111" t="str">
            <v>na</v>
          </cell>
          <cell r="FW111" t="str">
            <v>na</v>
          </cell>
          <cell r="FX111" t="str">
            <v>na</v>
          </cell>
          <cell r="FY111" t="str">
            <v>na</v>
          </cell>
          <cell r="FZ111" t="str">
            <v>na</v>
          </cell>
          <cell r="GA111" t="str">
            <v>na</v>
          </cell>
          <cell r="GB111" t="str">
            <v>na</v>
          </cell>
          <cell r="GC111" t="str">
            <v>na</v>
          </cell>
          <cell r="GD111" t="str">
            <v>na</v>
          </cell>
          <cell r="GE111" t="str">
            <v>na</v>
          </cell>
          <cell r="GF111" t="str">
            <v>na</v>
          </cell>
          <cell r="GG111" t="str">
            <v>na</v>
          </cell>
          <cell r="GH111" t="str">
            <v>na</v>
          </cell>
          <cell r="GI111" t="str">
            <v>na</v>
          </cell>
          <cell r="GJ111" t="str">
            <v>na</v>
          </cell>
          <cell r="GK111" t="str">
            <v>na</v>
          </cell>
          <cell r="GL111" t="str">
            <v>na</v>
          </cell>
          <cell r="GM111" t="str">
            <v>na</v>
          </cell>
          <cell r="GN111" t="str">
            <v>na</v>
          </cell>
          <cell r="GO111" t="str">
            <v>na</v>
          </cell>
          <cell r="GP111" t="str">
            <v>na</v>
          </cell>
          <cell r="GQ111" t="str">
            <v>na</v>
          </cell>
          <cell r="GR111" t="str">
            <v>na</v>
          </cell>
          <cell r="GS111" t="str">
            <v>na</v>
          </cell>
          <cell r="GT111" t="str">
            <v>na</v>
          </cell>
          <cell r="GU111" t="str">
            <v>na</v>
          </cell>
          <cell r="GV111" t="str">
            <v>na</v>
          </cell>
          <cell r="GW111" t="str">
            <v>na</v>
          </cell>
          <cell r="GX111" t="str">
            <v>na</v>
          </cell>
          <cell r="GY111" t="str">
            <v>na</v>
          </cell>
          <cell r="GZ111" t="str">
            <v>na</v>
          </cell>
          <cell r="HA111" t="str">
            <v>na</v>
          </cell>
          <cell r="HB111" t="str">
            <v>na</v>
          </cell>
          <cell r="HC111" t="str">
            <v>na</v>
          </cell>
          <cell r="HD111" t="str">
            <v>na</v>
          </cell>
        </row>
        <row r="112">
          <cell r="A112">
            <v>112</v>
          </cell>
          <cell r="B112" t="str">
            <v>Product Development Expense</v>
          </cell>
          <cell r="C112" t="str">
            <v>na</v>
          </cell>
          <cell r="D112" t="str">
            <v>na</v>
          </cell>
          <cell r="E112" t="str">
            <v>na</v>
          </cell>
          <cell r="F112" t="str">
            <v>na</v>
          </cell>
          <cell r="G112" t="str">
            <v>na</v>
          </cell>
          <cell r="H112" t="str">
            <v>na</v>
          </cell>
          <cell r="I112" t="str">
            <v>na</v>
          </cell>
          <cell r="J112" t="str">
            <v>na</v>
          </cell>
          <cell r="K112" t="str">
            <v>na</v>
          </cell>
          <cell r="L112" t="str">
            <v>na</v>
          </cell>
          <cell r="M112" t="str">
            <v>na</v>
          </cell>
          <cell r="N112" t="str">
            <v>na</v>
          </cell>
          <cell r="O112" t="str">
            <v>na</v>
          </cell>
          <cell r="P112" t="str">
            <v>na</v>
          </cell>
          <cell r="Q112" t="str">
            <v>na</v>
          </cell>
          <cell r="R112" t="str">
            <v>na</v>
          </cell>
          <cell r="S112" t="str">
            <v>na</v>
          </cell>
          <cell r="T112" t="str">
            <v>na</v>
          </cell>
          <cell r="U112" t="str">
            <v>na</v>
          </cell>
          <cell r="V112" t="str">
            <v>na</v>
          </cell>
          <cell r="W112" t="str">
            <v>na</v>
          </cell>
          <cell r="X112" t="str">
            <v>na</v>
          </cell>
          <cell r="Y112" t="str">
            <v>na</v>
          </cell>
          <cell r="Z112" t="str">
            <v>na</v>
          </cell>
          <cell r="AA112" t="str">
            <v>na</v>
          </cell>
          <cell r="AB112" t="str">
            <v>na</v>
          </cell>
          <cell r="AC112" t="str">
            <v>na</v>
          </cell>
          <cell r="AD112" t="str">
            <v>na</v>
          </cell>
          <cell r="AE112" t="str">
            <v>na</v>
          </cell>
          <cell r="AF112" t="str">
            <v>na</v>
          </cell>
          <cell r="AG112" t="str">
            <v>na</v>
          </cell>
          <cell r="AH112" t="str">
            <v>na</v>
          </cell>
          <cell r="AI112" t="str">
            <v>na</v>
          </cell>
          <cell r="AJ112" t="str">
            <v>na</v>
          </cell>
          <cell r="AK112" t="str">
            <v>na</v>
          </cell>
          <cell r="AL112" t="str">
            <v>na</v>
          </cell>
          <cell r="AM112" t="str">
            <v>na</v>
          </cell>
          <cell r="AN112" t="str">
            <v>na</v>
          </cell>
          <cell r="AO112" t="str">
            <v>na</v>
          </cell>
          <cell r="AP112" t="str">
            <v>na</v>
          </cell>
          <cell r="AQ112" t="str">
            <v>na</v>
          </cell>
          <cell r="AR112" t="str">
            <v>na</v>
          </cell>
          <cell r="AS112" t="str">
            <v>na</v>
          </cell>
          <cell r="AT112" t="str">
            <v>na</v>
          </cell>
          <cell r="AU112" t="str">
            <v>na</v>
          </cell>
          <cell r="AV112" t="str">
            <v>na</v>
          </cell>
          <cell r="AW112" t="str">
            <v>na</v>
          </cell>
          <cell r="AX112" t="str">
            <v>na</v>
          </cell>
          <cell r="AY112" t="str">
            <v>na</v>
          </cell>
          <cell r="AZ112" t="str">
            <v>na</v>
          </cell>
          <cell r="BA112" t="str">
            <v>na</v>
          </cell>
          <cell r="BB112" t="str">
            <v>na</v>
          </cell>
          <cell r="BC112" t="str">
            <v>na</v>
          </cell>
          <cell r="BD112" t="str">
            <v>na</v>
          </cell>
          <cell r="BE112" t="str">
            <v>na</v>
          </cell>
          <cell r="BF112" t="str">
            <v>na</v>
          </cell>
          <cell r="BG112" t="str">
            <v>na</v>
          </cell>
          <cell r="BH112" t="str">
            <v>na</v>
          </cell>
          <cell r="BI112" t="str">
            <v>na</v>
          </cell>
          <cell r="BJ112" t="str">
            <v>na</v>
          </cell>
          <cell r="BK112" t="str">
            <v>na</v>
          </cell>
          <cell r="BL112" t="str">
            <v>na</v>
          </cell>
          <cell r="BM112" t="str">
            <v>na</v>
          </cell>
          <cell r="BN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R112" t="str">
            <v>na</v>
          </cell>
          <cell r="BS112" t="str">
            <v>na</v>
          </cell>
          <cell r="BT112" t="str">
            <v>na</v>
          </cell>
          <cell r="BU112" t="str">
            <v>na</v>
          </cell>
          <cell r="BV112" t="str">
            <v>na</v>
          </cell>
          <cell r="BW112" t="str">
            <v>na</v>
          </cell>
          <cell r="BX112" t="str">
            <v>na</v>
          </cell>
          <cell r="BY112" t="str">
            <v>na</v>
          </cell>
          <cell r="BZ112" t="str">
            <v>na</v>
          </cell>
          <cell r="CA112" t="str">
            <v>na</v>
          </cell>
          <cell r="CB112" t="str">
            <v>na</v>
          </cell>
          <cell r="CC112" t="str">
            <v>na</v>
          </cell>
          <cell r="CD112" t="str">
            <v>na</v>
          </cell>
          <cell r="CE112" t="str">
            <v>na</v>
          </cell>
          <cell r="CF112" t="str">
            <v>na</v>
          </cell>
          <cell r="CG112" t="str">
            <v>na</v>
          </cell>
          <cell r="CH112" t="str">
            <v>na</v>
          </cell>
          <cell r="CI112" t="str">
            <v>na</v>
          </cell>
          <cell r="CJ112" t="str">
            <v>na</v>
          </cell>
          <cell r="CK112" t="str">
            <v>na</v>
          </cell>
          <cell r="CL112" t="str">
            <v>na</v>
          </cell>
          <cell r="CM112" t="str">
            <v>na</v>
          </cell>
          <cell r="CN112" t="str">
            <v>na</v>
          </cell>
          <cell r="CO112" t="str">
            <v>na</v>
          </cell>
          <cell r="CP112" t="str">
            <v>na</v>
          </cell>
          <cell r="CQ112">
            <v>0.1370797927151626</v>
          </cell>
          <cell r="CR112">
            <v>0.1370797927151626</v>
          </cell>
          <cell r="CS112">
            <v>-4.5087995797215744E-2</v>
          </cell>
          <cell r="CT112">
            <v>-4.5087995797215744E-2</v>
          </cell>
          <cell r="CU112">
            <v>0.11969961626803477</v>
          </cell>
          <cell r="CV112">
            <v>0.11969961626803477</v>
          </cell>
          <cell r="CW112" t="str">
            <v>na</v>
          </cell>
          <cell r="CX112" t="str">
            <v>na</v>
          </cell>
          <cell r="CY112">
            <v>-1.8560373418498904E-2</v>
          </cell>
          <cell r="CZ112">
            <v>-1.8560373418498904E-2</v>
          </cell>
          <cell r="DA112">
            <v>5.4293545601321588E-2</v>
          </cell>
          <cell r="DB112">
            <v>5.4293545601321588E-2</v>
          </cell>
          <cell r="DC112">
            <v>-8.9307548939302164E-2</v>
          </cell>
          <cell r="DD112">
            <v>-8.9307548939302164E-2</v>
          </cell>
          <cell r="DE112">
            <v>3.8428448523085842E-2</v>
          </cell>
          <cell r="DF112">
            <v>3.8428448523085842E-2</v>
          </cell>
          <cell r="DG112">
            <v>7.8373449791062602E-2</v>
          </cell>
          <cell r="DH112">
            <v>7.8373449791062602E-2</v>
          </cell>
          <cell r="DI112">
            <v>-7.8079887524792231E-3</v>
          </cell>
          <cell r="DJ112">
            <v>3.0448292787025107E-2</v>
          </cell>
          <cell r="DK112">
            <v>3.9657126518218622E-2</v>
          </cell>
          <cell r="DL112">
            <v>7.1629771278446967E-3</v>
          </cell>
          <cell r="DM112">
            <v>3.3685875110330256E-2</v>
          </cell>
          <cell r="DN112">
            <v>2.362060713047503E-3</v>
          </cell>
          <cell r="DO112">
            <v>-2.6603323764709436E-2</v>
          </cell>
          <cell r="DP112">
            <v>1.1588976379244687E-2</v>
          </cell>
          <cell r="DQ112">
            <v>2.5983369359025538E-2</v>
          </cell>
          <cell r="DR112">
            <v>3.4174132325778893E-2</v>
          </cell>
          <cell r="DS112" t="str">
            <v>na</v>
          </cell>
          <cell r="DT112" t="str">
            <v>na</v>
          </cell>
          <cell r="DU112" t="str">
            <v>na</v>
          </cell>
          <cell r="DV112" t="str">
            <v>na</v>
          </cell>
          <cell r="DW112" t="str">
            <v>na</v>
          </cell>
          <cell r="DX112" t="str">
            <v>na</v>
          </cell>
          <cell r="DY112" t="str">
            <v>na</v>
          </cell>
          <cell r="DZ112" t="str">
            <v>na</v>
          </cell>
          <cell r="EA112">
            <v>0.11328353138108017</v>
          </cell>
          <cell r="EB112">
            <v>9.3754974216834736E-2</v>
          </cell>
          <cell r="EC112" t="str">
            <v>na</v>
          </cell>
          <cell r="ED112" t="str">
            <v>na</v>
          </cell>
          <cell r="EE112" t="str">
            <v>na</v>
          </cell>
          <cell r="EF112" t="str">
            <v>na</v>
          </cell>
          <cell r="EG112" t="str">
            <v>na</v>
          </cell>
          <cell r="EH112" t="str">
            <v>na</v>
          </cell>
          <cell r="EI112" t="str">
            <v>na</v>
          </cell>
          <cell r="EJ112" t="str">
            <v>na</v>
          </cell>
          <cell r="EK112" t="str">
            <v>na</v>
          </cell>
          <cell r="EL112" t="str">
            <v>na</v>
          </cell>
          <cell r="EM112" t="str">
            <v>na</v>
          </cell>
          <cell r="EN112" t="str">
            <v>na</v>
          </cell>
          <cell r="EO112" t="str">
            <v>na</v>
          </cell>
          <cell r="EP112" t="str">
            <v>na</v>
          </cell>
          <cell r="EQ112" t="str">
            <v>na</v>
          </cell>
          <cell r="ER112" t="str">
            <v>na</v>
          </cell>
          <cell r="ES112" t="str">
            <v>na</v>
          </cell>
          <cell r="ET112" t="str">
            <v>na</v>
          </cell>
          <cell r="EU112" t="str">
            <v>na</v>
          </cell>
          <cell r="EV112" t="str">
            <v>na</v>
          </cell>
          <cell r="EW112" t="str">
            <v>na</v>
          </cell>
          <cell r="EX112" t="str">
            <v>na</v>
          </cell>
          <cell r="EY112" t="str">
            <v>na</v>
          </cell>
          <cell r="EZ112" t="str">
            <v>na</v>
          </cell>
          <cell r="FA112" t="str">
            <v>na</v>
          </cell>
          <cell r="FB112" t="str">
            <v>na</v>
          </cell>
          <cell r="FC112" t="str">
            <v>na</v>
          </cell>
          <cell r="FD112" t="str">
            <v>na</v>
          </cell>
          <cell r="FE112" t="str">
            <v>na</v>
          </cell>
          <cell r="FF112" t="str">
            <v>na</v>
          </cell>
          <cell r="FG112" t="str">
            <v>na</v>
          </cell>
          <cell r="FH112" t="str">
            <v>na</v>
          </cell>
          <cell r="FI112" t="str">
            <v>na</v>
          </cell>
          <cell r="FJ112" t="str">
            <v>na</v>
          </cell>
          <cell r="FK112" t="str">
            <v>na</v>
          </cell>
          <cell r="FL112" t="str">
            <v>na</v>
          </cell>
          <cell r="FM112" t="str">
            <v>na</v>
          </cell>
          <cell r="FN112" t="str">
            <v>na</v>
          </cell>
          <cell r="FO112" t="str">
            <v>na</v>
          </cell>
          <cell r="FP112" t="str">
            <v>na</v>
          </cell>
          <cell r="FQ112" t="str">
            <v>na</v>
          </cell>
          <cell r="FR112" t="str">
            <v>na</v>
          </cell>
          <cell r="FS112" t="str">
            <v>na</v>
          </cell>
          <cell r="FT112" t="str">
            <v>na</v>
          </cell>
          <cell r="FU112" t="str">
            <v>na</v>
          </cell>
          <cell r="FV112" t="str">
            <v>na</v>
          </cell>
          <cell r="FW112" t="str">
            <v>na</v>
          </cell>
          <cell r="FX112" t="str">
            <v>na</v>
          </cell>
          <cell r="FY112" t="str">
            <v>na</v>
          </cell>
          <cell r="FZ112" t="str">
            <v>na</v>
          </cell>
          <cell r="GA112" t="str">
            <v>na</v>
          </cell>
          <cell r="GB112" t="str">
            <v>na</v>
          </cell>
          <cell r="GC112" t="str">
            <v>na</v>
          </cell>
          <cell r="GD112" t="str">
            <v>na</v>
          </cell>
          <cell r="GE112" t="str">
            <v>na</v>
          </cell>
          <cell r="GF112" t="str">
            <v>na</v>
          </cell>
          <cell r="GG112" t="str">
            <v>na</v>
          </cell>
          <cell r="GH112" t="str">
            <v>na</v>
          </cell>
          <cell r="GI112" t="str">
            <v>na</v>
          </cell>
          <cell r="GJ112" t="str">
            <v>na</v>
          </cell>
          <cell r="GK112" t="str">
            <v>na</v>
          </cell>
          <cell r="GL112" t="str">
            <v>na</v>
          </cell>
          <cell r="GM112" t="str">
            <v>na</v>
          </cell>
          <cell r="GN112" t="str">
            <v>na</v>
          </cell>
          <cell r="GO112" t="str">
            <v>na</v>
          </cell>
          <cell r="GP112" t="str">
            <v>na</v>
          </cell>
          <cell r="GQ112" t="str">
            <v>na</v>
          </cell>
          <cell r="GR112" t="str">
            <v>na</v>
          </cell>
          <cell r="GS112" t="str">
            <v>na</v>
          </cell>
          <cell r="GT112" t="str">
            <v>na</v>
          </cell>
          <cell r="GU112" t="str">
            <v>na</v>
          </cell>
          <cell r="GV112" t="str">
            <v>na</v>
          </cell>
          <cell r="GW112" t="str">
            <v>na</v>
          </cell>
          <cell r="GX112" t="str">
            <v>na</v>
          </cell>
          <cell r="GY112" t="str">
            <v>na</v>
          </cell>
          <cell r="GZ112" t="str">
            <v>na</v>
          </cell>
          <cell r="HA112" t="str">
            <v>na</v>
          </cell>
          <cell r="HB112" t="str">
            <v>na</v>
          </cell>
          <cell r="HC112" t="str">
            <v>na</v>
          </cell>
          <cell r="HD112" t="str">
            <v>na</v>
          </cell>
        </row>
        <row r="113">
          <cell r="A113">
            <v>113</v>
          </cell>
          <cell r="B113" t="str">
            <v>General &amp; Admin Expense</v>
          </cell>
          <cell r="C113" t="str">
            <v>na</v>
          </cell>
          <cell r="D113" t="str">
            <v>na</v>
          </cell>
          <cell r="E113" t="str">
            <v>na</v>
          </cell>
          <cell r="F113" t="str">
            <v>na</v>
          </cell>
          <cell r="G113" t="str">
            <v>na</v>
          </cell>
          <cell r="H113" t="str">
            <v>na</v>
          </cell>
          <cell r="I113" t="str">
            <v>na</v>
          </cell>
          <cell r="J113" t="str">
            <v>na</v>
          </cell>
          <cell r="K113" t="str">
            <v>na</v>
          </cell>
          <cell r="L113" t="str">
            <v>na</v>
          </cell>
          <cell r="M113" t="str">
            <v>na</v>
          </cell>
          <cell r="N113" t="str">
            <v>na</v>
          </cell>
          <cell r="O113" t="str">
            <v>na</v>
          </cell>
          <cell r="P113" t="str">
            <v>na</v>
          </cell>
          <cell r="Q113" t="str">
            <v>na</v>
          </cell>
          <cell r="R113" t="str">
            <v>na</v>
          </cell>
          <cell r="S113" t="str">
            <v>na</v>
          </cell>
          <cell r="T113" t="str">
            <v>na</v>
          </cell>
          <cell r="U113" t="str">
            <v>na</v>
          </cell>
          <cell r="V113" t="str">
            <v>na</v>
          </cell>
          <cell r="W113" t="str">
            <v>na</v>
          </cell>
          <cell r="X113" t="str">
            <v>na</v>
          </cell>
          <cell r="Y113" t="str">
            <v>na</v>
          </cell>
          <cell r="Z113" t="str">
            <v>na</v>
          </cell>
          <cell r="AA113" t="str">
            <v>na</v>
          </cell>
          <cell r="AB113" t="str">
            <v>na</v>
          </cell>
          <cell r="AC113" t="str">
            <v>na</v>
          </cell>
          <cell r="AD113" t="str">
            <v>na</v>
          </cell>
          <cell r="AE113" t="str">
            <v>na</v>
          </cell>
          <cell r="AF113" t="str">
            <v>na</v>
          </cell>
          <cell r="AG113" t="str">
            <v>na</v>
          </cell>
          <cell r="AH113" t="str">
            <v>na</v>
          </cell>
          <cell r="AI113" t="str">
            <v>na</v>
          </cell>
          <cell r="AJ113" t="str">
            <v>na</v>
          </cell>
          <cell r="AK113" t="str">
            <v>na</v>
          </cell>
          <cell r="AL113" t="str">
            <v>na</v>
          </cell>
          <cell r="AM113" t="str">
            <v>na</v>
          </cell>
          <cell r="AN113" t="str">
            <v>na</v>
          </cell>
          <cell r="AO113" t="str">
            <v>na</v>
          </cell>
          <cell r="AP113" t="str">
            <v>na</v>
          </cell>
          <cell r="AQ113" t="str">
            <v>na</v>
          </cell>
          <cell r="AR113" t="str">
            <v>na</v>
          </cell>
          <cell r="AS113" t="str">
            <v>na</v>
          </cell>
          <cell r="AT113" t="str">
            <v>na</v>
          </cell>
          <cell r="AU113" t="str">
            <v>na</v>
          </cell>
          <cell r="AV113" t="str">
            <v>na</v>
          </cell>
          <cell r="AW113" t="str">
            <v>na</v>
          </cell>
          <cell r="AX113" t="str">
            <v>na</v>
          </cell>
          <cell r="AY113" t="str">
            <v>na</v>
          </cell>
          <cell r="AZ113" t="str">
            <v>na</v>
          </cell>
          <cell r="BA113" t="str">
            <v>na</v>
          </cell>
          <cell r="BB113" t="str">
            <v>na</v>
          </cell>
          <cell r="BC113" t="str">
            <v>na</v>
          </cell>
          <cell r="BD113" t="str">
            <v>na</v>
          </cell>
          <cell r="BE113" t="str">
            <v>na</v>
          </cell>
          <cell r="BF113" t="str">
            <v>na</v>
          </cell>
          <cell r="BG113" t="str">
            <v>na</v>
          </cell>
          <cell r="BH113" t="str">
            <v>na</v>
          </cell>
          <cell r="BI113" t="str">
            <v>na</v>
          </cell>
          <cell r="BJ113" t="str">
            <v>na</v>
          </cell>
          <cell r="BK113" t="str">
            <v>na</v>
          </cell>
          <cell r="BL113" t="str">
            <v>na</v>
          </cell>
          <cell r="BM113" t="str">
            <v>na</v>
          </cell>
          <cell r="BN113" t="str">
            <v>na</v>
          </cell>
          <cell r="BO113" t="str">
            <v>na</v>
          </cell>
          <cell r="BP113" t="str">
            <v>na</v>
          </cell>
          <cell r="BQ113" t="str">
            <v>na</v>
          </cell>
          <cell r="BR113" t="str">
            <v>na</v>
          </cell>
          <cell r="BS113" t="str">
            <v>na</v>
          </cell>
          <cell r="BT113" t="str">
            <v>na</v>
          </cell>
          <cell r="BU113" t="str">
            <v>na</v>
          </cell>
          <cell r="BV113" t="str">
            <v>na</v>
          </cell>
          <cell r="BW113" t="str">
            <v>na</v>
          </cell>
          <cell r="BX113" t="str">
            <v>na</v>
          </cell>
          <cell r="BY113" t="str">
            <v>na</v>
          </cell>
          <cell r="BZ113" t="str">
            <v>na</v>
          </cell>
          <cell r="CA113" t="str">
            <v>na</v>
          </cell>
          <cell r="CB113" t="str">
            <v>na</v>
          </cell>
          <cell r="CC113" t="str">
            <v>na</v>
          </cell>
          <cell r="CD113" t="str">
            <v>na</v>
          </cell>
          <cell r="CE113" t="str">
            <v>na</v>
          </cell>
          <cell r="CF113" t="str">
            <v>na</v>
          </cell>
          <cell r="CG113" t="str">
            <v>na</v>
          </cell>
          <cell r="CH113" t="str">
            <v>na</v>
          </cell>
          <cell r="CI113" t="str">
            <v>na</v>
          </cell>
          <cell r="CJ113" t="str">
            <v>na</v>
          </cell>
          <cell r="CK113" t="str">
            <v>na</v>
          </cell>
          <cell r="CL113" t="str">
            <v>na</v>
          </cell>
          <cell r="CM113" t="str">
            <v>na</v>
          </cell>
          <cell r="CN113" t="str">
            <v>na</v>
          </cell>
          <cell r="CO113" t="str">
            <v>na</v>
          </cell>
          <cell r="CP113" t="str">
            <v>na</v>
          </cell>
          <cell r="CQ113">
            <v>6.473304343927927E-2</v>
          </cell>
          <cell r="CR113">
            <v>6.473304343927927E-2</v>
          </cell>
          <cell r="CS113">
            <v>0.14353079870321245</v>
          </cell>
          <cell r="CT113">
            <v>0.14353079870321245</v>
          </cell>
          <cell r="CU113">
            <v>-0.11012518409425624</v>
          </cell>
          <cell r="CV113">
            <v>-0.11012518409425624</v>
          </cell>
          <cell r="CW113" t="str">
            <v>na</v>
          </cell>
          <cell r="CX113" t="str">
            <v>na</v>
          </cell>
          <cell r="CY113">
            <v>6.0614837188133555E-2</v>
          </cell>
          <cell r="CZ113">
            <v>6.0614837188133555E-2</v>
          </cell>
          <cell r="DA113">
            <v>-7.146758211750022E-2</v>
          </cell>
          <cell r="DB113">
            <v>-7.146758211750022E-2</v>
          </cell>
          <cell r="DC113">
            <v>0.22439290815897828</v>
          </cell>
          <cell r="DD113">
            <v>0.22439290815897828</v>
          </cell>
          <cell r="DE113">
            <v>1.307346532615037E-2</v>
          </cell>
          <cell r="DF113">
            <v>1.307346532615037E-2</v>
          </cell>
          <cell r="DG113">
            <v>0.11003522030661185</v>
          </cell>
          <cell r="DH113">
            <v>0.11003522030661185</v>
          </cell>
          <cell r="DI113">
            <v>0.14750711285733628</v>
          </cell>
          <cell r="DJ113">
            <v>4.6726611570247864E-2</v>
          </cell>
          <cell r="DK113">
            <v>-8.3031693969715659E-2</v>
          </cell>
          <cell r="DL113">
            <v>5.2554714893449789E-3</v>
          </cell>
          <cell r="DM113">
            <v>3.3685875110330242E-2</v>
          </cell>
          <cell r="DN113">
            <v>3.4116946160990259E-4</v>
          </cell>
          <cell r="DO113">
            <v>-1.6572802459417398E-2</v>
          </cell>
          <cell r="DP113">
            <v>5.3161126093460312E-2</v>
          </cell>
          <cell r="DQ113">
            <v>0.18995479394651385</v>
          </cell>
          <cell r="DR113">
            <v>0.1634711994116721</v>
          </cell>
          <cell r="DS113" t="str">
            <v>na</v>
          </cell>
          <cell r="DT113" t="str">
            <v>na</v>
          </cell>
          <cell r="DU113" t="str">
            <v>na</v>
          </cell>
          <cell r="DV113" t="str">
            <v>na</v>
          </cell>
          <cell r="DW113" t="str">
            <v>na</v>
          </cell>
          <cell r="DX113" t="str">
            <v>na</v>
          </cell>
          <cell r="DY113" t="str">
            <v>na</v>
          </cell>
          <cell r="DZ113" t="str">
            <v>na</v>
          </cell>
          <cell r="EA113">
            <v>6.7218778559237094E-2</v>
          </cell>
          <cell r="EB113">
            <v>8.0925817889751381E-2</v>
          </cell>
          <cell r="EC113" t="str">
            <v>na</v>
          </cell>
          <cell r="ED113" t="str">
            <v>na</v>
          </cell>
          <cell r="EE113" t="str">
            <v>na</v>
          </cell>
          <cell r="EF113" t="str">
            <v>na</v>
          </cell>
          <cell r="EG113" t="str">
            <v>na</v>
          </cell>
          <cell r="EH113" t="str">
            <v>na</v>
          </cell>
          <cell r="EI113" t="str">
            <v>na</v>
          </cell>
          <cell r="EJ113" t="str">
            <v>na</v>
          </cell>
          <cell r="EK113" t="str">
            <v>na</v>
          </cell>
          <cell r="EL113" t="str">
            <v>na</v>
          </cell>
          <cell r="EM113" t="str">
            <v>na</v>
          </cell>
          <cell r="EN113" t="str">
            <v>na</v>
          </cell>
          <cell r="EO113" t="str">
            <v>na</v>
          </cell>
          <cell r="EP113" t="str">
            <v>na</v>
          </cell>
          <cell r="EQ113" t="str">
            <v>na</v>
          </cell>
          <cell r="ER113" t="str">
            <v>na</v>
          </cell>
          <cell r="ES113" t="str">
            <v>na</v>
          </cell>
          <cell r="ET113" t="str">
            <v>na</v>
          </cell>
          <cell r="EU113" t="str">
            <v>na</v>
          </cell>
          <cell r="EV113" t="str">
            <v>na</v>
          </cell>
          <cell r="EW113" t="str">
            <v>na</v>
          </cell>
          <cell r="EX113" t="str">
            <v>na</v>
          </cell>
          <cell r="EY113" t="str">
            <v>na</v>
          </cell>
          <cell r="EZ113" t="str">
            <v>na</v>
          </cell>
          <cell r="FA113" t="str">
            <v>na</v>
          </cell>
          <cell r="FB113" t="str">
            <v>na</v>
          </cell>
          <cell r="FC113" t="str">
            <v>na</v>
          </cell>
          <cell r="FD113" t="str">
            <v>na</v>
          </cell>
          <cell r="FE113" t="str">
            <v>na</v>
          </cell>
          <cell r="FF113" t="str">
            <v>na</v>
          </cell>
          <cell r="FG113" t="str">
            <v>na</v>
          </cell>
          <cell r="FH113" t="str">
            <v>na</v>
          </cell>
          <cell r="FI113" t="str">
            <v>na</v>
          </cell>
          <cell r="FJ113" t="str">
            <v>na</v>
          </cell>
          <cell r="FK113" t="str">
            <v>na</v>
          </cell>
          <cell r="FL113" t="str">
            <v>na</v>
          </cell>
          <cell r="FM113" t="str">
            <v>na</v>
          </cell>
          <cell r="FN113" t="str">
            <v>na</v>
          </cell>
          <cell r="FO113" t="str">
            <v>na</v>
          </cell>
          <cell r="FP113" t="str">
            <v>na</v>
          </cell>
          <cell r="FQ113" t="str">
            <v>na</v>
          </cell>
          <cell r="FR113" t="str">
            <v>na</v>
          </cell>
          <cell r="FS113" t="str">
            <v>na</v>
          </cell>
          <cell r="FT113" t="str">
            <v>na</v>
          </cell>
          <cell r="FU113" t="str">
            <v>na</v>
          </cell>
          <cell r="FV113" t="str">
            <v>na</v>
          </cell>
          <cell r="FW113" t="str">
            <v>na</v>
          </cell>
          <cell r="FX113" t="str">
            <v>na</v>
          </cell>
          <cell r="FY113" t="str">
            <v>na</v>
          </cell>
          <cell r="FZ113" t="str">
            <v>na</v>
          </cell>
          <cell r="GA113" t="str">
            <v>na</v>
          </cell>
          <cell r="GB113" t="str">
            <v>na</v>
          </cell>
          <cell r="GC113" t="str">
            <v>na</v>
          </cell>
          <cell r="GD113" t="str">
            <v>na</v>
          </cell>
          <cell r="GE113" t="str">
            <v>na</v>
          </cell>
          <cell r="GF113" t="str">
            <v>na</v>
          </cell>
          <cell r="GG113" t="str">
            <v>na</v>
          </cell>
          <cell r="GH113" t="str">
            <v>na</v>
          </cell>
          <cell r="GI113" t="str">
            <v>na</v>
          </cell>
          <cell r="GJ113" t="str">
            <v>na</v>
          </cell>
          <cell r="GK113" t="str">
            <v>na</v>
          </cell>
          <cell r="GL113" t="str">
            <v>na</v>
          </cell>
          <cell r="GM113" t="str">
            <v>na</v>
          </cell>
          <cell r="GN113" t="str">
            <v>na</v>
          </cell>
          <cell r="GO113" t="str">
            <v>na</v>
          </cell>
          <cell r="GP113" t="str">
            <v>na</v>
          </cell>
          <cell r="GQ113" t="str">
            <v>na</v>
          </cell>
          <cell r="GR113" t="str">
            <v>na</v>
          </cell>
          <cell r="GS113" t="str">
            <v>na</v>
          </cell>
          <cell r="GT113" t="str">
            <v>na</v>
          </cell>
          <cell r="GU113" t="str">
            <v>na</v>
          </cell>
          <cell r="GV113" t="str">
            <v>na</v>
          </cell>
          <cell r="GW113" t="str">
            <v>na</v>
          </cell>
          <cell r="GX113" t="str">
            <v>na</v>
          </cell>
          <cell r="GY113" t="str">
            <v>na</v>
          </cell>
          <cell r="GZ113" t="str">
            <v>na</v>
          </cell>
          <cell r="HA113" t="str">
            <v>na</v>
          </cell>
          <cell r="HB113" t="str">
            <v>na</v>
          </cell>
          <cell r="HC113" t="str">
            <v>na</v>
          </cell>
          <cell r="HD113" t="str">
            <v>na</v>
          </cell>
        </row>
        <row r="114">
          <cell r="A114">
            <v>114</v>
          </cell>
          <cell r="B114" t="str">
            <v>Other Charges</v>
          </cell>
          <cell r="C114" t="str">
            <v>na</v>
          </cell>
          <cell r="D114" t="str">
            <v>na</v>
          </cell>
          <cell r="E114" t="str">
            <v>na</v>
          </cell>
          <cell r="F114" t="str">
            <v>na</v>
          </cell>
          <cell r="G114" t="str">
            <v>na</v>
          </cell>
          <cell r="H114" t="str">
            <v>na</v>
          </cell>
          <cell r="I114" t="str">
            <v>na</v>
          </cell>
          <cell r="J114" t="str">
            <v>na</v>
          </cell>
          <cell r="K114" t="str">
            <v>na</v>
          </cell>
          <cell r="L114" t="str">
            <v>na</v>
          </cell>
          <cell r="M114" t="str">
            <v>na</v>
          </cell>
          <cell r="N114" t="str">
            <v>na</v>
          </cell>
          <cell r="O114" t="str">
            <v>na</v>
          </cell>
          <cell r="P114" t="str">
            <v>na</v>
          </cell>
          <cell r="Q114" t="str">
            <v>na</v>
          </cell>
          <cell r="R114" t="str">
            <v>na</v>
          </cell>
          <cell r="S114" t="str">
            <v>na</v>
          </cell>
          <cell r="T114" t="str">
            <v>na</v>
          </cell>
          <cell r="U114" t="str">
            <v>na</v>
          </cell>
          <cell r="V114" t="str">
            <v>na</v>
          </cell>
          <cell r="W114" t="str">
            <v>na</v>
          </cell>
          <cell r="X114" t="str">
            <v>na</v>
          </cell>
          <cell r="Y114" t="str">
            <v>na</v>
          </cell>
          <cell r="Z114" t="str">
            <v>na</v>
          </cell>
          <cell r="AA114" t="str">
            <v>na</v>
          </cell>
          <cell r="AB114" t="str">
            <v>na</v>
          </cell>
          <cell r="AC114" t="str">
            <v>na</v>
          </cell>
          <cell r="AD114" t="str">
            <v>na</v>
          </cell>
          <cell r="AE114" t="str">
            <v>na</v>
          </cell>
          <cell r="AF114" t="str">
            <v>na</v>
          </cell>
          <cell r="AG114" t="str">
            <v>na</v>
          </cell>
          <cell r="AH114" t="str">
            <v>na</v>
          </cell>
          <cell r="AI114" t="str">
            <v>na</v>
          </cell>
          <cell r="AJ114" t="str">
            <v>na</v>
          </cell>
          <cell r="AK114" t="str">
            <v>na</v>
          </cell>
          <cell r="AL114" t="str">
            <v>na</v>
          </cell>
          <cell r="AM114" t="str">
            <v>na</v>
          </cell>
          <cell r="AN114" t="str">
            <v>na</v>
          </cell>
          <cell r="AO114" t="str">
            <v>na</v>
          </cell>
          <cell r="AP114" t="str">
            <v>na</v>
          </cell>
          <cell r="AQ114" t="str">
            <v>na</v>
          </cell>
          <cell r="AR114" t="str">
            <v>na</v>
          </cell>
          <cell r="AS114" t="str">
            <v>na</v>
          </cell>
          <cell r="AT114" t="str">
            <v>na</v>
          </cell>
          <cell r="AU114" t="str">
            <v>na</v>
          </cell>
          <cell r="AV114" t="str">
            <v>na</v>
          </cell>
          <cell r="AW114" t="str">
            <v>na</v>
          </cell>
          <cell r="AX114" t="str">
            <v>na</v>
          </cell>
          <cell r="AY114" t="str">
            <v>na</v>
          </cell>
          <cell r="AZ114" t="str">
            <v>na</v>
          </cell>
          <cell r="BA114" t="str">
            <v>na</v>
          </cell>
          <cell r="BB114" t="str">
            <v>na</v>
          </cell>
          <cell r="BC114" t="str">
            <v>na</v>
          </cell>
          <cell r="BD114" t="str">
            <v>na</v>
          </cell>
          <cell r="BE114" t="str">
            <v>na</v>
          </cell>
          <cell r="BF114" t="str">
            <v>na</v>
          </cell>
          <cell r="BG114" t="str">
            <v>na</v>
          </cell>
          <cell r="BH114" t="str">
            <v>na</v>
          </cell>
          <cell r="BI114" t="str">
            <v>na</v>
          </cell>
          <cell r="BJ114" t="str">
            <v>na</v>
          </cell>
          <cell r="BK114" t="str">
            <v>na</v>
          </cell>
          <cell r="BL114" t="str">
            <v>na</v>
          </cell>
          <cell r="BM114" t="str">
            <v>na</v>
          </cell>
          <cell r="BN114" t="str">
            <v>na</v>
          </cell>
          <cell r="BO114" t="str">
            <v>na</v>
          </cell>
          <cell r="BP114" t="str">
            <v>na</v>
          </cell>
          <cell r="BQ114" t="str">
            <v>na</v>
          </cell>
          <cell r="BR114" t="str">
            <v>na</v>
          </cell>
          <cell r="BS114" t="str">
            <v>na</v>
          </cell>
          <cell r="BT114" t="str">
            <v>na</v>
          </cell>
          <cell r="BU114" t="str">
            <v>na</v>
          </cell>
          <cell r="BV114" t="str">
            <v>na</v>
          </cell>
          <cell r="BW114" t="str">
            <v>na</v>
          </cell>
          <cell r="BX114" t="str">
            <v>na</v>
          </cell>
          <cell r="BY114" t="str">
            <v>na</v>
          </cell>
          <cell r="BZ114" t="str">
            <v>na</v>
          </cell>
          <cell r="CA114" t="str">
            <v>na</v>
          </cell>
          <cell r="CB114" t="str">
            <v>na</v>
          </cell>
          <cell r="CC114" t="str">
            <v>na</v>
          </cell>
          <cell r="CD114" t="str">
            <v>na</v>
          </cell>
          <cell r="CE114" t="str">
            <v>na</v>
          </cell>
          <cell r="CF114" t="str">
            <v>na</v>
          </cell>
          <cell r="CG114" t="str">
            <v>na</v>
          </cell>
          <cell r="CH114" t="str">
            <v>na</v>
          </cell>
          <cell r="CI114" t="str">
            <v>na</v>
          </cell>
          <cell r="CJ114" t="str">
            <v>na</v>
          </cell>
          <cell r="CK114" t="str">
            <v>na</v>
          </cell>
          <cell r="CL114" t="str">
            <v>na</v>
          </cell>
          <cell r="CM114" t="str">
            <v>na</v>
          </cell>
          <cell r="CN114" t="str">
            <v>na</v>
          </cell>
          <cell r="CO114" t="str">
            <v>na</v>
          </cell>
          <cell r="CP114" t="str">
            <v>na</v>
          </cell>
          <cell r="CQ114">
            <v>-0.98291142041556945</v>
          </cell>
          <cell r="CR114">
            <v>-0.98291142041556945</v>
          </cell>
          <cell r="CS114">
            <v>-0.58368404014244091</v>
          </cell>
          <cell r="CT114">
            <v>-0.58368404014244091</v>
          </cell>
          <cell r="CU114">
            <v>9.1244167962674965</v>
          </cell>
          <cell r="CV114">
            <v>9.1244167962674965</v>
          </cell>
          <cell r="CW114" t="str">
            <v>na</v>
          </cell>
          <cell r="CX114" t="str">
            <v>na</v>
          </cell>
          <cell r="CY114">
            <v>-1.3917050691244237</v>
          </cell>
          <cell r="CZ114">
            <v>-1.3917050691244237</v>
          </cell>
          <cell r="DA114" t="str">
            <v>na</v>
          </cell>
          <cell r="DB114" t="str">
            <v>na</v>
          </cell>
          <cell r="DC114" t="str">
            <v>na</v>
          </cell>
          <cell r="DD114" t="str">
            <v>na</v>
          </cell>
          <cell r="DE114" t="str">
            <v>na</v>
          </cell>
          <cell r="DF114" t="str">
            <v>na</v>
          </cell>
          <cell r="DG114">
            <v>-1.468497519668549</v>
          </cell>
          <cell r="DH114">
            <v>-1.468497519668549</v>
          </cell>
          <cell r="DI114" t="str">
            <v>na</v>
          </cell>
          <cell r="DJ114" t="str">
            <v>na</v>
          </cell>
          <cell r="DK114" t="str">
            <v>na</v>
          </cell>
          <cell r="DL114" t="str">
            <v>na</v>
          </cell>
          <cell r="DM114" t="str">
            <v>na</v>
          </cell>
          <cell r="DN114" t="str">
            <v>na</v>
          </cell>
          <cell r="DO114" t="str">
            <v>na</v>
          </cell>
          <cell r="DP114" t="str">
            <v>na</v>
          </cell>
          <cell r="DQ114" t="str">
            <v>na</v>
          </cell>
          <cell r="DR114" t="str">
            <v>na</v>
          </cell>
          <cell r="DS114" t="str">
            <v>na</v>
          </cell>
          <cell r="DT114" t="str">
            <v>na</v>
          </cell>
          <cell r="DU114" t="str">
            <v>na</v>
          </cell>
          <cell r="DV114" t="str">
            <v>na</v>
          </cell>
          <cell r="DW114" t="str">
            <v>na</v>
          </cell>
          <cell r="DX114" t="str">
            <v>na</v>
          </cell>
          <cell r="DY114" t="str">
            <v>na</v>
          </cell>
          <cell r="DZ114" t="str">
            <v>na</v>
          </cell>
          <cell r="EA114" t="str">
            <v>na</v>
          </cell>
          <cell r="EB114" t="str">
            <v>na</v>
          </cell>
          <cell r="EC114" t="str">
            <v>na</v>
          </cell>
          <cell r="ED114" t="str">
            <v>na</v>
          </cell>
          <cell r="EE114" t="str">
            <v>na</v>
          </cell>
          <cell r="EF114" t="str">
            <v>na</v>
          </cell>
          <cell r="EG114" t="str">
            <v>na</v>
          </cell>
          <cell r="EH114" t="str">
            <v>na</v>
          </cell>
          <cell r="EI114" t="str">
            <v>na</v>
          </cell>
          <cell r="EJ114" t="str">
            <v>na</v>
          </cell>
          <cell r="EK114" t="str">
            <v>na</v>
          </cell>
          <cell r="EL114" t="str">
            <v>na</v>
          </cell>
          <cell r="EM114" t="str">
            <v>na</v>
          </cell>
          <cell r="EN114" t="str">
            <v>na</v>
          </cell>
          <cell r="EO114" t="str">
            <v>na</v>
          </cell>
          <cell r="EP114" t="str">
            <v>na</v>
          </cell>
          <cell r="EQ114" t="str">
            <v>na</v>
          </cell>
          <cell r="ER114" t="str">
            <v>na</v>
          </cell>
          <cell r="ES114" t="str">
            <v>na</v>
          </cell>
          <cell r="ET114" t="str">
            <v>na</v>
          </cell>
          <cell r="EU114" t="str">
            <v>na</v>
          </cell>
          <cell r="EV114" t="str">
            <v>na</v>
          </cell>
          <cell r="EW114" t="str">
            <v>na</v>
          </cell>
          <cell r="EX114" t="str">
            <v>na</v>
          </cell>
          <cell r="EY114" t="str">
            <v>na</v>
          </cell>
          <cell r="EZ114" t="str">
            <v>na</v>
          </cell>
          <cell r="FA114" t="str">
            <v>na</v>
          </cell>
          <cell r="FB114" t="str">
            <v>na</v>
          </cell>
          <cell r="FC114" t="str">
            <v>na</v>
          </cell>
          <cell r="FD114" t="str">
            <v>na</v>
          </cell>
          <cell r="FE114" t="str">
            <v>na</v>
          </cell>
          <cell r="FF114" t="str">
            <v>na</v>
          </cell>
          <cell r="FG114" t="str">
            <v>na</v>
          </cell>
          <cell r="FH114" t="str">
            <v>na</v>
          </cell>
          <cell r="FI114" t="str">
            <v>na</v>
          </cell>
          <cell r="FJ114" t="str">
            <v>na</v>
          </cell>
          <cell r="FK114" t="str">
            <v>na</v>
          </cell>
          <cell r="FL114" t="str">
            <v>na</v>
          </cell>
          <cell r="FM114" t="str">
            <v>na</v>
          </cell>
          <cell r="FN114" t="str">
            <v>na</v>
          </cell>
          <cell r="FO114" t="str">
            <v>na</v>
          </cell>
          <cell r="FP114" t="str">
            <v>na</v>
          </cell>
          <cell r="FQ114" t="str">
            <v>na</v>
          </cell>
          <cell r="FR114" t="str">
            <v>na</v>
          </cell>
          <cell r="FS114" t="str">
            <v>na</v>
          </cell>
          <cell r="FT114" t="str">
            <v>na</v>
          </cell>
          <cell r="FU114" t="str">
            <v>na</v>
          </cell>
          <cell r="FV114" t="str">
            <v>na</v>
          </cell>
          <cell r="FW114" t="str">
            <v>na</v>
          </cell>
          <cell r="FX114" t="str">
            <v>na</v>
          </cell>
          <cell r="FY114" t="str">
            <v>na</v>
          </cell>
          <cell r="FZ114" t="str">
            <v>na</v>
          </cell>
          <cell r="GA114" t="str">
            <v>na</v>
          </cell>
          <cell r="GB114" t="str">
            <v>na</v>
          </cell>
          <cell r="GC114" t="str">
            <v>na</v>
          </cell>
          <cell r="GD114" t="str">
            <v>na</v>
          </cell>
          <cell r="GE114" t="str">
            <v>na</v>
          </cell>
          <cell r="GF114" t="str">
            <v>na</v>
          </cell>
          <cell r="GG114" t="str">
            <v>na</v>
          </cell>
          <cell r="GH114" t="str">
            <v>na</v>
          </cell>
          <cell r="GI114" t="str">
            <v>na</v>
          </cell>
          <cell r="GJ114" t="str">
            <v>na</v>
          </cell>
          <cell r="GK114" t="str">
            <v>na</v>
          </cell>
          <cell r="GL114" t="str">
            <v>na</v>
          </cell>
          <cell r="GM114" t="str">
            <v>na</v>
          </cell>
          <cell r="GN114" t="str">
            <v>na</v>
          </cell>
          <cell r="GO114" t="str">
            <v>na</v>
          </cell>
          <cell r="GP114" t="str">
            <v>na</v>
          </cell>
          <cell r="GQ114" t="str">
            <v>na</v>
          </cell>
          <cell r="GR114" t="str">
            <v>na</v>
          </cell>
          <cell r="GS114" t="str">
            <v>na</v>
          </cell>
          <cell r="GT114" t="str">
            <v>na</v>
          </cell>
          <cell r="GU114" t="str">
            <v>na</v>
          </cell>
          <cell r="GV114" t="str">
            <v>na</v>
          </cell>
          <cell r="GW114" t="str">
            <v>na</v>
          </cell>
          <cell r="GX114" t="str">
            <v>na</v>
          </cell>
          <cell r="GY114" t="str">
            <v>na</v>
          </cell>
          <cell r="GZ114" t="str">
            <v>na</v>
          </cell>
          <cell r="HA114" t="str">
            <v>na</v>
          </cell>
          <cell r="HB114" t="str">
            <v>na</v>
          </cell>
          <cell r="HC114" t="str">
            <v>na</v>
          </cell>
          <cell r="HD114" t="str">
            <v>na</v>
          </cell>
        </row>
        <row r="115">
          <cell r="A115">
            <v>115</v>
          </cell>
          <cell r="B115" t="str">
            <v>Reported Total Operating Expenses</v>
          </cell>
          <cell r="C115" t="str">
            <v>na</v>
          </cell>
          <cell r="D115" t="str">
            <v>na</v>
          </cell>
          <cell r="E115" t="str">
            <v>na</v>
          </cell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  <cell r="J115" t="str">
            <v>na</v>
          </cell>
          <cell r="K115" t="str">
            <v>na</v>
          </cell>
          <cell r="L115" t="str">
            <v>na</v>
          </cell>
          <cell r="M115" t="str">
            <v>na</v>
          </cell>
          <cell r="N115" t="str">
            <v>na</v>
          </cell>
          <cell r="O115" t="str">
            <v>na</v>
          </cell>
          <cell r="P115" t="str">
            <v>na</v>
          </cell>
          <cell r="Q115" t="str">
            <v>na</v>
          </cell>
          <cell r="R115" t="str">
            <v>na</v>
          </cell>
          <cell r="S115" t="str">
            <v>na</v>
          </cell>
          <cell r="T115" t="str">
            <v>na</v>
          </cell>
          <cell r="U115" t="str">
            <v>na</v>
          </cell>
          <cell r="V115" t="str">
            <v>na</v>
          </cell>
          <cell r="W115" t="str">
            <v>na</v>
          </cell>
          <cell r="X115" t="str">
            <v>na</v>
          </cell>
          <cell r="Y115" t="str">
            <v>na</v>
          </cell>
          <cell r="Z115" t="str">
            <v>na</v>
          </cell>
          <cell r="AA115" t="str">
            <v>na</v>
          </cell>
          <cell r="AB115" t="str">
            <v>na</v>
          </cell>
          <cell r="AC115" t="str">
            <v>na</v>
          </cell>
          <cell r="AD115" t="str">
            <v>na</v>
          </cell>
          <cell r="AE115" t="str">
            <v>na</v>
          </cell>
          <cell r="AF115" t="str">
            <v>na</v>
          </cell>
          <cell r="AG115" t="str">
            <v>na</v>
          </cell>
          <cell r="AH115" t="str">
            <v>na</v>
          </cell>
          <cell r="AI115" t="str">
            <v>na</v>
          </cell>
          <cell r="AJ115" t="str">
            <v>na</v>
          </cell>
          <cell r="AK115" t="str">
            <v>na</v>
          </cell>
          <cell r="AL115" t="str">
            <v>na</v>
          </cell>
          <cell r="AM115" t="str">
            <v>na</v>
          </cell>
          <cell r="AN115" t="str">
            <v>na</v>
          </cell>
          <cell r="AO115" t="str">
            <v>na</v>
          </cell>
          <cell r="AP115" t="str">
            <v>na</v>
          </cell>
          <cell r="AQ115" t="str">
            <v>na</v>
          </cell>
          <cell r="AR115" t="str">
            <v>na</v>
          </cell>
          <cell r="AS115" t="str">
            <v>na</v>
          </cell>
          <cell r="AT115" t="str">
            <v>na</v>
          </cell>
          <cell r="AU115" t="str">
            <v>na</v>
          </cell>
          <cell r="AV115" t="str">
            <v>na</v>
          </cell>
          <cell r="AW115" t="str">
            <v>na</v>
          </cell>
          <cell r="AX115" t="str">
            <v>na</v>
          </cell>
          <cell r="AY115" t="str">
            <v>na</v>
          </cell>
          <cell r="AZ115" t="str">
            <v>na</v>
          </cell>
          <cell r="BA115" t="str">
            <v>na</v>
          </cell>
          <cell r="BB115" t="str">
            <v>na</v>
          </cell>
          <cell r="BC115" t="str">
            <v>na</v>
          </cell>
          <cell r="BD115" t="str">
            <v>na</v>
          </cell>
          <cell r="BE115" t="str">
            <v>na</v>
          </cell>
          <cell r="BF115" t="str">
            <v>na</v>
          </cell>
          <cell r="BG115" t="str">
            <v>na</v>
          </cell>
          <cell r="BH115" t="str">
            <v>na</v>
          </cell>
          <cell r="BI115" t="str">
            <v>na</v>
          </cell>
          <cell r="BJ115" t="str">
            <v>na</v>
          </cell>
          <cell r="BK115" t="str">
            <v>na</v>
          </cell>
          <cell r="BL115" t="str">
            <v>na</v>
          </cell>
          <cell r="BM115" t="str">
            <v>na</v>
          </cell>
          <cell r="BN115" t="str">
            <v>na</v>
          </cell>
          <cell r="BO115" t="str">
            <v>na</v>
          </cell>
          <cell r="BP115" t="str">
            <v>na</v>
          </cell>
          <cell r="BQ115" t="str">
            <v>na</v>
          </cell>
          <cell r="BR115" t="str">
            <v>na</v>
          </cell>
          <cell r="BS115" t="str">
            <v>na</v>
          </cell>
          <cell r="BT115" t="str">
            <v>na</v>
          </cell>
          <cell r="BU115" t="str">
            <v>na</v>
          </cell>
          <cell r="BV115" t="str">
            <v>na</v>
          </cell>
          <cell r="BW115" t="str">
            <v>na</v>
          </cell>
          <cell r="BX115" t="str">
            <v>na</v>
          </cell>
          <cell r="BY115" t="str">
            <v>na</v>
          </cell>
          <cell r="BZ115" t="str">
            <v>na</v>
          </cell>
          <cell r="CA115" t="str">
            <v>na</v>
          </cell>
          <cell r="CB115" t="str">
            <v>na</v>
          </cell>
          <cell r="CC115" t="str">
            <v>na</v>
          </cell>
          <cell r="CD115" t="str">
            <v>na</v>
          </cell>
          <cell r="CE115" t="str">
            <v>na</v>
          </cell>
          <cell r="CF115" t="str">
            <v>na</v>
          </cell>
          <cell r="CG115" t="str">
            <v>na</v>
          </cell>
          <cell r="CH115" t="str">
            <v>na</v>
          </cell>
          <cell r="CI115" t="str">
            <v>na</v>
          </cell>
          <cell r="CJ115" t="str">
            <v>na</v>
          </cell>
          <cell r="CK115" t="str">
            <v>na</v>
          </cell>
          <cell r="CL115" t="str">
            <v>na</v>
          </cell>
          <cell r="CM115" t="str">
            <v>na</v>
          </cell>
          <cell r="CN115" t="str">
            <v>na</v>
          </cell>
          <cell r="CO115" t="str">
            <v>na</v>
          </cell>
          <cell r="CP115" t="str">
            <v>na</v>
          </cell>
          <cell r="CQ115">
            <v>-0.45551777550086819</v>
          </cell>
          <cell r="CR115">
            <v>-0.45551777550086819</v>
          </cell>
          <cell r="CS115">
            <v>-4.8081836405801666E-2</v>
          </cell>
          <cell r="CT115">
            <v>-4.8081836405801666E-2</v>
          </cell>
          <cell r="CU115">
            <v>0.10076803171227729</v>
          </cell>
          <cell r="CV115">
            <v>0.10076803171227729</v>
          </cell>
          <cell r="CW115" t="str">
            <v>na</v>
          </cell>
          <cell r="CX115" t="str">
            <v>na</v>
          </cell>
          <cell r="CY115">
            <v>-0.1233301291820037</v>
          </cell>
          <cell r="CZ115">
            <v>-0.1233301291820037</v>
          </cell>
          <cell r="DA115">
            <v>0.17722757978851425</v>
          </cell>
          <cell r="DB115">
            <v>0.17722757978851425</v>
          </cell>
          <cell r="DC115">
            <v>-0.37176166980163378</v>
          </cell>
          <cell r="DD115">
            <v>-0.37176166980163378</v>
          </cell>
          <cell r="DE115">
            <v>0.72407683295485781</v>
          </cell>
          <cell r="DF115">
            <v>0.72407683295485781</v>
          </cell>
          <cell r="DG115">
            <v>-0.2037982965166365</v>
          </cell>
          <cell r="DH115">
            <v>-0.2037982965166365</v>
          </cell>
          <cell r="DI115">
            <v>2.9698609450700309E-3</v>
          </cell>
          <cell r="DJ115">
            <v>2.0849880576354337E-2</v>
          </cell>
          <cell r="DK115">
            <v>2.6843535212858389E-2</v>
          </cell>
          <cell r="DL115">
            <v>1.2976327645177288E-2</v>
          </cell>
          <cell r="DM115">
            <v>3.1576312099900958E-2</v>
          </cell>
          <cell r="DN115">
            <v>8.4740244978829399E-3</v>
          </cell>
          <cell r="DO115">
            <v>-9.2962822024710446E-3</v>
          </cell>
          <cell r="DP115">
            <v>2.3136795744304595E-2</v>
          </cell>
          <cell r="DQ115">
            <v>0.26168185644290776</v>
          </cell>
          <cell r="DR115">
            <v>0.26684724429331541</v>
          </cell>
          <cell r="DS115" t="str">
            <v>na</v>
          </cell>
          <cell r="DT115" t="str">
            <v>na</v>
          </cell>
          <cell r="DU115" t="str">
            <v>na</v>
          </cell>
          <cell r="DV115" t="str">
            <v>na</v>
          </cell>
          <cell r="DW115" t="str">
            <v>na</v>
          </cell>
          <cell r="DX115" t="str">
            <v>na</v>
          </cell>
          <cell r="DY115" t="str">
            <v>na</v>
          </cell>
          <cell r="DZ115" t="str">
            <v>na</v>
          </cell>
          <cell r="EA115">
            <v>0.10606840033603733</v>
          </cell>
          <cell r="EB115">
            <v>9.0875524048639286E-2</v>
          </cell>
          <cell r="EC115" t="str">
            <v>na</v>
          </cell>
          <cell r="ED115" t="str">
            <v>na</v>
          </cell>
          <cell r="EE115" t="str">
            <v>na</v>
          </cell>
          <cell r="EF115" t="str">
            <v>na</v>
          </cell>
          <cell r="EG115" t="str">
            <v>na</v>
          </cell>
          <cell r="EH115" t="str">
            <v>na</v>
          </cell>
          <cell r="EI115" t="str">
            <v>na</v>
          </cell>
          <cell r="EJ115" t="str">
            <v>na</v>
          </cell>
          <cell r="EK115" t="str">
            <v>na</v>
          </cell>
          <cell r="EL115" t="str">
            <v>na</v>
          </cell>
          <cell r="EM115" t="str">
            <v>na</v>
          </cell>
          <cell r="EN115" t="str">
            <v>na</v>
          </cell>
          <cell r="EO115" t="str">
            <v>na</v>
          </cell>
          <cell r="EP115" t="str">
            <v>na</v>
          </cell>
          <cell r="EQ115" t="str">
            <v>na</v>
          </cell>
          <cell r="ER115" t="str">
            <v>na</v>
          </cell>
          <cell r="ES115" t="str">
            <v>na</v>
          </cell>
          <cell r="ET115" t="str">
            <v>na</v>
          </cell>
          <cell r="EU115" t="str">
            <v>na</v>
          </cell>
          <cell r="EV115" t="str">
            <v>na</v>
          </cell>
          <cell r="EW115" t="str">
            <v>na</v>
          </cell>
          <cell r="EX115" t="str">
            <v>na</v>
          </cell>
          <cell r="EY115" t="str">
            <v>na</v>
          </cell>
          <cell r="EZ115" t="str">
            <v>na</v>
          </cell>
          <cell r="FA115" t="str">
            <v>na</v>
          </cell>
          <cell r="FB115" t="str">
            <v>na</v>
          </cell>
          <cell r="FC115" t="str">
            <v>na</v>
          </cell>
          <cell r="FD115" t="str">
            <v>na</v>
          </cell>
          <cell r="FE115" t="str">
            <v>na</v>
          </cell>
          <cell r="FF115" t="str">
            <v>na</v>
          </cell>
          <cell r="FG115" t="str">
            <v>na</v>
          </cell>
          <cell r="FH115" t="str">
            <v>na</v>
          </cell>
          <cell r="FI115" t="str">
            <v>na</v>
          </cell>
          <cell r="FJ115" t="str">
            <v>na</v>
          </cell>
          <cell r="FK115" t="str">
            <v>na</v>
          </cell>
          <cell r="FL115" t="str">
            <v>na</v>
          </cell>
          <cell r="FM115" t="str">
            <v>na</v>
          </cell>
          <cell r="FN115" t="str">
            <v>na</v>
          </cell>
          <cell r="FO115" t="str">
            <v>na</v>
          </cell>
          <cell r="FP115" t="str">
            <v>na</v>
          </cell>
          <cell r="FQ115" t="str">
            <v>na</v>
          </cell>
          <cell r="FR115" t="str">
            <v>na</v>
          </cell>
          <cell r="FS115" t="str">
            <v>na</v>
          </cell>
          <cell r="FT115" t="str">
            <v>na</v>
          </cell>
          <cell r="FU115" t="str">
            <v>na</v>
          </cell>
          <cell r="FV115" t="str">
            <v>na</v>
          </cell>
          <cell r="FW115" t="str">
            <v>na</v>
          </cell>
          <cell r="FX115" t="str">
            <v>na</v>
          </cell>
          <cell r="FY115" t="str">
            <v>na</v>
          </cell>
          <cell r="FZ115" t="str">
            <v>na</v>
          </cell>
          <cell r="GA115" t="str">
            <v>na</v>
          </cell>
          <cell r="GB115" t="str">
            <v>na</v>
          </cell>
          <cell r="GC115" t="str">
            <v>na</v>
          </cell>
          <cell r="GD115" t="str">
            <v>na</v>
          </cell>
          <cell r="GE115" t="str">
            <v>na</v>
          </cell>
          <cell r="GF115" t="str">
            <v>na</v>
          </cell>
          <cell r="GG115" t="str">
            <v>na</v>
          </cell>
          <cell r="GH115" t="str">
            <v>na</v>
          </cell>
          <cell r="GI115" t="str">
            <v>na</v>
          </cell>
          <cell r="GJ115" t="str">
            <v>na</v>
          </cell>
          <cell r="GK115" t="str">
            <v>na</v>
          </cell>
          <cell r="GL115" t="str">
            <v>na</v>
          </cell>
          <cell r="GM115" t="str">
            <v>na</v>
          </cell>
          <cell r="GN115" t="str">
            <v>na</v>
          </cell>
          <cell r="GO115" t="str">
            <v>na</v>
          </cell>
          <cell r="GP115" t="str">
            <v>na</v>
          </cell>
          <cell r="GQ115" t="str">
            <v>na</v>
          </cell>
          <cell r="GR115" t="str">
            <v>na</v>
          </cell>
          <cell r="GS115" t="str">
            <v>na</v>
          </cell>
          <cell r="GT115" t="str">
            <v>na</v>
          </cell>
          <cell r="GU115" t="str">
            <v>na</v>
          </cell>
          <cell r="GV115" t="str">
            <v>na</v>
          </cell>
          <cell r="GW115" t="str">
            <v>na</v>
          </cell>
          <cell r="GX115" t="str">
            <v>na</v>
          </cell>
          <cell r="GY115" t="str">
            <v>na</v>
          </cell>
          <cell r="GZ115" t="str">
            <v>na</v>
          </cell>
          <cell r="HA115" t="str">
            <v>na</v>
          </cell>
          <cell r="HB115" t="str">
            <v>na</v>
          </cell>
          <cell r="HC115" t="str">
            <v>na</v>
          </cell>
          <cell r="HD115" t="str">
            <v>na</v>
          </cell>
        </row>
        <row r="116">
          <cell r="A116">
            <v>116</v>
          </cell>
          <cell r="B116" t="str">
            <v>Total Operating Expenses (excl Special Items)</v>
          </cell>
          <cell r="C116" t="str">
            <v>na</v>
          </cell>
          <cell r="D116" t="str">
            <v>na</v>
          </cell>
          <cell r="E116" t="str">
            <v>na</v>
          </cell>
          <cell r="F116" t="str">
            <v>na</v>
          </cell>
          <cell r="G116" t="str">
            <v>na</v>
          </cell>
          <cell r="H116" t="str">
            <v>na</v>
          </cell>
          <cell r="I116" t="str">
            <v>na</v>
          </cell>
          <cell r="J116" t="str">
            <v>na</v>
          </cell>
          <cell r="K116" t="str">
            <v>na</v>
          </cell>
          <cell r="L116" t="str">
            <v>na</v>
          </cell>
          <cell r="M116" t="str">
            <v>na</v>
          </cell>
          <cell r="N116" t="str">
            <v>na</v>
          </cell>
          <cell r="O116" t="str">
            <v>na</v>
          </cell>
          <cell r="P116" t="str">
            <v>na</v>
          </cell>
          <cell r="Q116" t="str">
            <v>na</v>
          </cell>
          <cell r="R116" t="str">
            <v>na</v>
          </cell>
          <cell r="S116" t="str">
            <v>na</v>
          </cell>
          <cell r="T116" t="str">
            <v>na</v>
          </cell>
          <cell r="U116" t="str">
            <v>na</v>
          </cell>
          <cell r="V116" t="str">
            <v>na</v>
          </cell>
          <cell r="W116" t="str">
            <v>na</v>
          </cell>
          <cell r="X116" t="str">
            <v>na</v>
          </cell>
          <cell r="Y116" t="str">
            <v>na</v>
          </cell>
          <cell r="Z116" t="str">
            <v>na</v>
          </cell>
          <cell r="AA116" t="str">
            <v>na</v>
          </cell>
          <cell r="AB116" t="str">
            <v>na</v>
          </cell>
          <cell r="AC116" t="str">
            <v>na</v>
          </cell>
          <cell r="AD116" t="str">
            <v>na</v>
          </cell>
          <cell r="AE116" t="str">
            <v>na</v>
          </cell>
          <cell r="AF116" t="str">
            <v>na</v>
          </cell>
          <cell r="AG116" t="str">
            <v>na</v>
          </cell>
          <cell r="AH116" t="str">
            <v>na</v>
          </cell>
          <cell r="AI116" t="str">
            <v>na</v>
          </cell>
          <cell r="AJ116" t="str">
            <v>na</v>
          </cell>
          <cell r="AK116" t="str">
            <v>na</v>
          </cell>
          <cell r="AL116" t="str">
            <v>na</v>
          </cell>
          <cell r="AM116" t="str">
            <v>na</v>
          </cell>
          <cell r="AN116" t="str">
            <v>na</v>
          </cell>
          <cell r="AO116" t="str">
            <v>na</v>
          </cell>
          <cell r="AP116" t="str">
            <v>na</v>
          </cell>
          <cell r="AQ116" t="str">
            <v>na</v>
          </cell>
          <cell r="AR116" t="str">
            <v>na</v>
          </cell>
          <cell r="AS116" t="str">
            <v>na</v>
          </cell>
          <cell r="AT116" t="str">
            <v>na</v>
          </cell>
          <cell r="AU116" t="str">
            <v>na</v>
          </cell>
          <cell r="AV116" t="str">
            <v>na</v>
          </cell>
          <cell r="AW116" t="str">
            <v>na</v>
          </cell>
          <cell r="AX116" t="str">
            <v>na</v>
          </cell>
          <cell r="AY116" t="str">
            <v>na</v>
          </cell>
          <cell r="AZ116" t="str">
            <v>na</v>
          </cell>
          <cell r="BA116" t="str">
            <v>na</v>
          </cell>
          <cell r="BB116" t="str">
            <v>na</v>
          </cell>
          <cell r="BC116" t="str">
            <v>na</v>
          </cell>
          <cell r="BD116" t="str">
            <v>na</v>
          </cell>
          <cell r="BE116" t="str">
            <v>na</v>
          </cell>
          <cell r="BF116" t="str">
            <v>na</v>
          </cell>
          <cell r="BG116" t="str">
            <v>na</v>
          </cell>
          <cell r="BH116" t="str">
            <v>na</v>
          </cell>
          <cell r="BI116" t="str">
            <v>na</v>
          </cell>
          <cell r="BJ116" t="str">
            <v>na</v>
          </cell>
          <cell r="BK116" t="str">
            <v>na</v>
          </cell>
          <cell r="BL116" t="str">
            <v>na</v>
          </cell>
          <cell r="BM116" t="str">
            <v>na</v>
          </cell>
          <cell r="BN116" t="str">
            <v>na</v>
          </cell>
          <cell r="BO116" t="str">
            <v>na</v>
          </cell>
          <cell r="BP116" t="str">
            <v>na</v>
          </cell>
          <cell r="BQ116" t="str">
            <v>na</v>
          </cell>
          <cell r="BR116" t="str">
            <v>na</v>
          </cell>
          <cell r="BS116" t="str">
            <v>na</v>
          </cell>
          <cell r="BT116" t="str">
            <v>na</v>
          </cell>
          <cell r="BU116" t="str">
            <v>na</v>
          </cell>
          <cell r="BV116" t="str">
            <v>na</v>
          </cell>
          <cell r="BW116" t="str">
            <v>na</v>
          </cell>
          <cell r="BX116" t="str">
            <v>na</v>
          </cell>
          <cell r="BY116" t="str">
            <v>na</v>
          </cell>
          <cell r="BZ116" t="str">
            <v>na</v>
          </cell>
          <cell r="CA116" t="str">
            <v>na</v>
          </cell>
          <cell r="CB116" t="str">
            <v>na</v>
          </cell>
          <cell r="CC116" t="str">
            <v>na</v>
          </cell>
          <cell r="CD116" t="str">
            <v>na</v>
          </cell>
          <cell r="CE116" t="str">
            <v>na</v>
          </cell>
          <cell r="CF116" t="str">
            <v>na</v>
          </cell>
          <cell r="CG116" t="str">
            <v>na</v>
          </cell>
          <cell r="CH116" t="str">
            <v>na</v>
          </cell>
          <cell r="CI116" t="str">
            <v>na</v>
          </cell>
          <cell r="CJ116" t="str">
            <v>na</v>
          </cell>
          <cell r="CK116" t="str">
            <v>na</v>
          </cell>
          <cell r="CL116" t="str">
            <v>na</v>
          </cell>
          <cell r="CM116" t="str">
            <v>na</v>
          </cell>
          <cell r="CN116" t="str">
            <v>na</v>
          </cell>
          <cell r="CO116" t="str">
            <v>na</v>
          </cell>
          <cell r="CP116" t="str">
            <v>na</v>
          </cell>
          <cell r="CQ116">
            <v>3.8344980495966872E-2</v>
          </cell>
          <cell r="CR116">
            <v>3.8344980495966872E-2</v>
          </cell>
          <cell r="CS116">
            <v>-3.9827578465268756E-2</v>
          </cell>
          <cell r="CT116">
            <v>-3.9827578465268756E-2</v>
          </cell>
          <cell r="CU116">
            <v>4.047158831109457E-2</v>
          </cell>
          <cell r="CV116">
            <v>4.047158831109457E-2</v>
          </cell>
          <cell r="CW116" t="str">
            <v>na</v>
          </cell>
          <cell r="CX116" t="str">
            <v>na</v>
          </cell>
          <cell r="CY116">
            <v>-4.0859946565457397E-2</v>
          </cell>
          <cell r="CZ116">
            <v>-4.0859946565457397E-2</v>
          </cell>
          <cell r="DA116">
            <v>0.14596772933881069</v>
          </cell>
          <cell r="DB116">
            <v>0.14596772933881069</v>
          </cell>
          <cell r="DC116">
            <v>1.0795191232996233E-2</v>
          </cell>
          <cell r="DD116">
            <v>1.0795191232996233E-2</v>
          </cell>
          <cell r="DE116">
            <v>8.7461905660886338E-2</v>
          </cell>
          <cell r="DF116">
            <v>8.7461905660886338E-2</v>
          </cell>
          <cell r="DG116">
            <v>0.11497410888387743</v>
          </cell>
          <cell r="DH116">
            <v>0.11497410888387743</v>
          </cell>
          <cell r="DI116">
            <v>-1.1693368384504885E-2</v>
          </cell>
          <cell r="DJ116">
            <v>5.9252487475819089E-3</v>
          </cell>
          <cell r="DK116">
            <v>2.6843535212858389E-2</v>
          </cell>
          <cell r="DL116">
            <v>1.2976327645177288E-2</v>
          </cell>
          <cell r="DM116">
            <v>3.1576312099900958E-2</v>
          </cell>
          <cell r="DN116">
            <v>8.4740244978829399E-3</v>
          </cell>
          <cell r="DO116">
            <v>-9.2962822024710446E-3</v>
          </cell>
          <cell r="DP116">
            <v>2.3136795744304595E-2</v>
          </cell>
          <cell r="DQ116">
            <v>0.12805743468554043</v>
          </cell>
          <cell r="DR116">
            <v>0.13267575755190431</v>
          </cell>
          <cell r="DS116" t="str">
            <v>na</v>
          </cell>
          <cell r="DT116" t="str">
            <v>na</v>
          </cell>
          <cell r="DU116" t="str">
            <v>na</v>
          </cell>
          <cell r="DV116" t="str">
            <v>na</v>
          </cell>
          <cell r="DW116" t="str">
            <v>na</v>
          </cell>
          <cell r="DX116" t="str">
            <v>na</v>
          </cell>
          <cell r="DY116" t="str">
            <v>na</v>
          </cell>
          <cell r="DZ116" t="str">
            <v>na</v>
          </cell>
          <cell r="EA116">
            <v>0.10606840033603733</v>
          </cell>
          <cell r="EB116">
            <v>9.0875524048639286E-2</v>
          </cell>
          <cell r="EC116" t="str">
            <v>na</v>
          </cell>
          <cell r="ED116" t="str">
            <v>na</v>
          </cell>
          <cell r="EE116" t="str">
            <v>na</v>
          </cell>
          <cell r="EF116" t="str">
            <v>na</v>
          </cell>
          <cell r="EG116" t="str">
            <v>na</v>
          </cell>
          <cell r="EH116" t="str">
            <v>na</v>
          </cell>
          <cell r="EI116" t="str">
            <v>na</v>
          </cell>
          <cell r="EJ116" t="str">
            <v>na</v>
          </cell>
          <cell r="EK116" t="str">
            <v>na</v>
          </cell>
          <cell r="EL116" t="str">
            <v>na</v>
          </cell>
          <cell r="EM116" t="str">
            <v>na</v>
          </cell>
          <cell r="EN116" t="str">
            <v>na</v>
          </cell>
          <cell r="EO116" t="str">
            <v>na</v>
          </cell>
          <cell r="EP116" t="str">
            <v>na</v>
          </cell>
          <cell r="EQ116" t="str">
            <v>na</v>
          </cell>
          <cell r="ER116" t="str">
            <v>na</v>
          </cell>
          <cell r="ES116" t="str">
            <v>na</v>
          </cell>
          <cell r="ET116" t="str">
            <v>na</v>
          </cell>
          <cell r="EU116" t="str">
            <v>na</v>
          </cell>
          <cell r="EV116" t="str">
            <v>na</v>
          </cell>
          <cell r="EW116" t="str">
            <v>na</v>
          </cell>
          <cell r="EX116" t="str">
            <v>na</v>
          </cell>
          <cell r="EY116" t="str">
            <v>na</v>
          </cell>
          <cell r="EZ116" t="str">
            <v>na</v>
          </cell>
          <cell r="FA116" t="str">
            <v>na</v>
          </cell>
          <cell r="FB116" t="str">
            <v>na</v>
          </cell>
          <cell r="FC116" t="str">
            <v>na</v>
          </cell>
          <cell r="FD116" t="str">
            <v>na</v>
          </cell>
          <cell r="FE116" t="str">
            <v>na</v>
          </cell>
          <cell r="FF116" t="str">
            <v>na</v>
          </cell>
          <cell r="FG116" t="str">
            <v>na</v>
          </cell>
          <cell r="FH116" t="str">
            <v>na</v>
          </cell>
          <cell r="FI116" t="str">
            <v>na</v>
          </cell>
          <cell r="FJ116" t="str">
            <v>na</v>
          </cell>
          <cell r="FK116" t="str">
            <v>na</v>
          </cell>
          <cell r="FL116" t="str">
            <v>na</v>
          </cell>
          <cell r="FM116" t="str">
            <v>na</v>
          </cell>
          <cell r="FN116" t="str">
            <v>na</v>
          </cell>
          <cell r="FO116" t="str">
            <v>na</v>
          </cell>
          <cell r="FP116" t="str">
            <v>na</v>
          </cell>
          <cell r="FQ116" t="str">
            <v>na</v>
          </cell>
          <cell r="FR116" t="str">
            <v>na</v>
          </cell>
          <cell r="FS116" t="str">
            <v>na</v>
          </cell>
          <cell r="FT116" t="str">
            <v>na</v>
          </cell>
          <cell r="FU116" t="str">
            <v>na</v>
          </cell>
          <cell r="FV116" t="str">
            <v>na</v>
          </cell>
          <cell r="FW116" t="str">
            <v>na</v>
          </cell>
          <cell r="FX116" t="str">
            <v>na</v>
          </cell>
          <cell r="FY116" t="str">
            <v>na</v>
          </cell>
          <cell r="FZ116" t="str">
            <v>na</v>
          </cell>
          <cell r="GA116" t="str">
            <v>na</v>
          </cell>
          <cell r="GB116" t="str">
            <v>na</v>
          </cell>
          <cell r="GC116" t="str">
            <v>na</v>
          </cell>
          <cell r="GD116" t="str">
            <v>na</v>
          </cell>
          <cell r="GE116" t="str">
            <v>na</v>
          </cell>
          <cell r="GF116" t="str">
            <v>na</v>
          </cell>
          <cell r="GG116" t="str">
            <v>na</v>
          </cell>
          <cell r="GH116" t="str">
            <v>na</v>
          </cell>
          <cell r="GI116" t="str">
            <v>na</v>
          </cell>
          <cell r="GJ116" t="str">
            <v>na</v>
          </cell>
          <cell r="GK116" t="str">
            <v>na</v>
          </cell>
          <cell r="GL116" t="str">
            <v>na</v>
          </cell>
          <cell r="GM116" t="str">
            <v>na</v>
          </cell>
          <cell r="GN116" t="str">
            <v>na</v>
          </cell>
          <cell r="GO116" t="str">
            <v>na</v>
          </cell>
          <cell r="GP116" t="str">
            <v>na</v>
          </cell>
          <cell r="GQ116" t="str">
            <v>na</v>
          </cell>
          <cell r="GR116" t="str">
            <v>na</v>
          </cell>
          <cell r="GS116" t="str">
            <v>na</v>
          </cell>
          <cell r="GT116" t="str">
            <v>na</v>
          </cell>
          <cell r="GU116" t="str">
            <v>na</v>
          </cell>
          <cell r="GV116" t="str">
            <v>na</v>
          </cell>
          <cell r="GW116" t="str">
            <v>na</v>
          </cell>
          <cell r="GX116" t="str">
            <v>na</v>
          </cell>
          <cell r="GY116" t="str">
            <v>na</v>
          </cell>
          <cell r="GZ116" t="str">
            <v>na</v>
          </cell>
          <cell r="HA116" t="str">
            <v>na</v>
          </cell>
          <cell r="HB116" t="str">
            <v>na</v>
          </cell>
          <cell r="HC116" t="str">
            <v>na</v>
          </cell>
          <cell r="HD116" t="str">
            <v>na</v>
          </cell>
        </row>
        <row r="117">
          <cell r="A117">
            <v>117</v>
          </cell>
          <cell r="B117" t="str">
            <v>Reported Operating Income</v>
          </cell>
          <cell r="C117" t="str">
            <v>na</v>
          </cell>
          <cell r="D117" t="str">
            <v>na</v>
          </cell>
          <cell r="E117" t="str">
            <v>na</v>
          </cell>
          <cell r="F117" t="str">
            <v>na</v>
          </cell>
          <cell r="G117" t="str">
            <v>na</v>
          </cell>
          <cell r="H117" t="str">
            <v>na</v>
          </cell>
          <cell r="I117" t="str">
            <v>na</v>
          </cell>
          <cell r="J117" t="str">
            <v>na</v>
          </cell>
          <cell r="K117" t="str">
            <v>na</v>
          </cell>
          <cell r="L117" t="str">
            <v>na</v>
          </cell>
          <cell r="M117" t="str">
            <v>na</v>
          </cell>
          <cell r="N117" t="str">
            <v>na</v>
          </cell>
          <cell r="O117" t="str">
            <v>na</v>
          </cell>
          <cell r="P117" t="str">
            <v>na</v>
          </cell>
          <cell r="Q117" t="str">
            <v>na</v>
          </cell>
          <cell r="R117" t="str">
            <v>na</v>
          </cell>
          <cell r="S117" t="str">
            <v>na</v>
          </cell>
          <cell r="T117" t="str">
            <v>na</v>
          </cell>
          <cell r="U117" t="str">
            <v>na</v>
          </cell>
          <cell r="V117" t="str">
            <v>na</v>
          </cell>
          <cell r="W117" t="str">
            <v>na</v>
          </cell>
          <cell r="X117" t="str">
            <v>na</v>
          </cell>
          <cell r="Y117" t="str">
            <v>na</v>
          </cell>
          <cell r="Z117" t="str">
            <v>na</v>
          </cell>
          <cell r="AA117" t="str">
            <v>na</v>
          </cell>
          <cell r="AB117" t="str">
            <v>na</v>
          </cell>
          <cell r="AC117" t="str">
            <v>na</v>
          </cell>
          <cell r="AD117" t="str">
            <v>na</v>
          </cell>
          <cell r="AE117" t="str">
            <v>na</v>
          </cell>
          <cell r="AF117" t="str">
            <v>na</v>
          </cell>
          <cell r="AG117" t="str">
            <v>na</v>
          </cell>
          <cell r="AH117" t="str">
            <v>na</v>
          </cell>
          <cell r="AI117" t="str">
            <v>na</v>
          </cell>
          <cell r="AJ117" t="str">
            <v>na</v>
          </cell>
          <cell r="AK117" t="str">
            <v>na</v>
          </cell>
          <cell r="AL117" t="str">
            <v>na</v>
          </cell>
          <cell r="AM117" t="str">
            <v>na</v>
          </cell>
          <cell r="AN117" t="str">
            <v>na</v>
          </cell>
          <cell r="AO117" t="str">
            <v>na</v>
          </cell>
          <cell r="AP117" t="str">
            <v>na</v>
          </cell>
          <cell r="AQ117" t="str">
            <v>na</v>
          </cell>
          <cell r="AR117" t="str">
            <v>na</v>
          </cell>
          <cell r="AS117" t="str">
            <v>na</v>
          </cell>
          <cell r="AT117" t="str">
            <v>na</v>
          </cell>
          <cell r="AU117" t="str">
            <v>na</v>
          </cell>
          <cell r="AV117" t="str">
            <v>na</v>
          </cell>
          <cell r="AW117" t="str">
            <v>na</v>
          </cell>
          <cell r="AX117" t="str">
            <v>na</v>
          </cell>
          <cell r="AY117" t="str">
            <v>na</v>
          </cell>
          <cell r="AZ117" t="str">
            <v>na</v>
          </cell>
          <cell r="BA117" t="str">
            <v>na</v>
          </cell>
          <cell r="BB117" t="str">
            <v>na</v>
          </cell>
          <cell r="BC117" t="str">
            <v>na</v>
          </cell>
          <cell r="BD117" t="str">
            <v>na</v>
          </cell>
          <cell r="BE117" t="str">
            <v>na</v>
          </cell>
          <cell r="BF117" t="str">
            <v>na</v>
          </cell>
          <cell r="BG117" t="str">
            <v>na</v>
          </cell>
          <cell r="BH117" t="str">
            <v>na</v>
          </cell>
          <cell r="BI117" t="str">
            <v>na</v>
          </cell>
          <cell r="BJ117" t="str">
            <v>na</v>
          </cell>
          <cell r="BK117" t="str">
            <v>na</v>
          </cell>
          <cell r="BL117" t="str">
            <v>na</v>
          </cell>
          <cell r="BM117" t="str">
            <v>na</v>
          </cell>
          <cell r="BN117" t="str">
            <v>na</v>
          </cell>
          <cell r="BO117" t="str">
            <v>na</v>
          </cell>
          <cell r="BP117" t="str">
            <v>na</v>
          </cell>
          <cell r="BQ117" t="str">
            <v>na</v>
          </cell>
          <cell r="BR117" t="str">
            <v>na</v>
          </cell>
          <cell r="BS117" t="str">
            <v>na</v>
          </cell>
          <cell r="BT117" t="str">
            <v>na</v>
          </cell>
          <cell r="BU117" t="str">
            <v>na</v>
          </cell>
          <cell r="BV117" t="str">
            <v>na</v>
          </cell>
          <cell r="BW117" t="str">
            <v>na</v>
          </cell>
          <cell r="BX117" t="str">
            <v>na</v>
          </cell>
          <cell r="BY117" t="str">
            <v>na</v>
          </cell>
          <cell r="BZ117" t="str">
            <v>na</v>
          </cell>
          <cell r="CA117" t="str">
            <v>na</v>
          </cell>
          <cell r="CB117" t="str">
            <v>na</v>
          </cell>
          <cell r="CC117" t="str">
            <v>na</v>
          </cell>
          <cell r="CD117" t="str">
            <v>na</v>
          </cell>
          <cell r="CE117" t="str">
            <v>na</v>
          </cell>
          <cell r="CF117" t="str">
            <v>na</v>
          </cell>
          <cell r="CG117" t="str">
            <v>na</v>
          </cell>
          <cell r="CH117" t="str">
            <v>na</v>
          </cell>
          <cell r="CI117" t="str">
            <v>na</v>
          </cell>
          <cell r="CJ117" t="str">
            <v>na</v>
          </cell>
          <cell r="CK117" t="str">
            <v>na</v>
          </cell>
          <cell r="CL117" t="str">
            <v>na</v>
          </cell>
          <cell r="CM117" t="str">
            <v>na</v>
          </cell>
          <cell r="CN117" t="str">
            <v>na</v>
          </cell>
          <cell r="CO117" t="str">
            <v>na</v>
          </cell>
          <cell r="CP117" t="str">
            <v>na</v>
          </cell>
          <cell r="CQ117" t="str">
            <v>na</v>
          </cell>
          <cell r="CR117" t="str">
            <v>na</v>
          </cell>
          <cell r="CS117" t="str">
            <v>na</v>
          </cell>
          <cell r="CT117" t="str">
            <v>na</v>
          </cell>
          <cell r="CU117" t="str">
            <v>na</v>
          </cell>
          <cell r="CV117" t="str">
            <v>na</v>
          </cell>
          <cell r="CW117" t="str">
            <v>na</v>
          </cell>
          <cell r="CX117" t="str">
            <v>na</v>
          </cell>
          <cell r="CY117" t="str">
            <v>na</v>
          </cell>
          <cell r="CZ117" t="str">
            <v>na</v>
          </cell>
          <cell r="DA117">
            <v>0.18403108732311843</v>
          </cell>
          <cell r="DB117">
            <v>0.18403108732311843</v>
          </cell>
          <cell r="DC117">
            <v>5.8097095795405043</v>
          </cell>
          <cell r="DD117">
            <v>5.8097095795405043</v>
          </cell>
          <cell r="DE117">
            <v>-0.4843411839592619</v>
          </cell>
          <cell r="DF117">
            <v>-0.4843411839592619</v>
          </cell>
          <cell r="DG117" t="str">
            <v>na</v>
          </cell>
          <cell r="DH117" t="str">
            <v>na</v>
          </cell>
          <cell r="DI117">
            <v>-0.18650254818629144</v>
          </cell>
          <cell r="DJ117">
            <v>-0.36265064418854798</v>
          </cell>
          <cell r="DK117">
            <v>0.11503318592703443</v>
          </cell>
          <cell r="DL117">
            <v>0.39547426099865945</v>
          </cell>
          <cell r="DM117">
            <v>0.17848321134308662</v>
          </cell>
          <cell r="DN117">
            <v>0.31391096011932712</v>
          </cell>
          <cell r="DO117">
            <v>0.95755272060949415</v>
          </cell>
          <cell r="DP117">
            <v>0.73566396676969992</v>
          </cell>
          <cell r="DQ117">
            <v>0.40915960476420632</v>
          </cell>
          <cell r="DR117">
            <v>0.36341758140126434</v>
          </cell>
          <cell r="DS117" t="str">
            <v>na</v>
          </cell>
          <cell r="DT117" t="str">
            <v>na</v>
          </cell>
          <cell r="DU117" t="str">
            <v>na</v>
          </cell>
          <cell r="DV117" t="str">
            <v>na</v>
          </cell>
          <cell r="DW117" t="str">
            <v>na</v>
          </cell>
          <cell r="DX117" t="str">
            <v>na</v>
          </cell>
          <cell r="DY117" t="str">
            <v>na</v>
          </cell>
          <cell r="DZ117" t="str">
            <v>na</v>
          </cell>
          <cell r="EA117">
            <v>0.49711938937464517</v>
          </cell>
          <cell r="EB117">
            <v>0.53643565627985479</v>
          </cell>
          <cell r="EC117" t="str">
            <v>na</v>
          </cell>
          <cell r="ED117" t="str">
            <v>na</v>
          </cell>
          <cell r="EE117" t="str">
            <v>na</v>
          </cell>
          <cell r="EF117" t="str">
            <v>na</v>
          </cell>
          <cell r="EG117" t="str">
            <v>na</v>
          </cell>
          <cell r="EH117" t="str">
            <v>na</v>
          </cell>
          <cell r="EI117" t="str">
            <v>na</v>
          </cell>
          <cell r="EJ117" t="str">
            <v>na</v>
          </cell>
          <cell r="EK117" t="str">
            <v>na</v>
          </cell>
          <cell r="EL117" t="str">
            <v>na</v>
          </cell>
          <cell r="EM117" t="str">
            <v>na</v>
          </cell>
          <cell r="EN117" t="str">
            <v>na</v>
          </cell>
          <cell r="EO117" t="str">
            <v>na</v>
          </cell>
          <cell r="EP117" t="str">
            <v>na</v>
          </cell>
          <cell r="EQ117" t="str">
            <v>na</v>
          </cell>
          <cell r="ER117" t="str">
            <v>na</v>
          </cell>
          <cell r="ES117" t="str">
            <v>na</v>
          </cell>
          <cell r="ET117" t="str">
            <v>na</v>
          </cell>
          <cell r="EU117" t="str">
            <v>na</v>
          </cell>
          <cell r="EV117" t="str">
            <v>na</v>
          </cell>
          <cell r="EW117" t="str">
            <v>na</v>
          </cell>
          <cell r="EX117" t="str">
            <v>na</v>
          </cell>
          <cell r="EY117" t="str">
            <v>na</v>
          </cell>
          <cell r="EZ117" t="str">
            <v>na</v>
          </cell>
          <cell r="FA117" t="str">
            <v>na</v>
          </cell>
          <cell r="FB117" t="str">
            <v>na</v>
          </cell>
          <cell r="FC117" t="str">
            <v>na</v>
          </cell>
          <cell r="FD117" t="str">
            <v>na</v>
          </cell>
          <cell r="FE117" t="str">
            <v>na</v>
          </cell>
          <cell r="FF117" t="str">
            <v>na</v>
          </cell>
          <cell r="FG117" t="str">
            <v>na</v>
          </cell>
          <cell r="FH117" t="str">
            <v>na</v>
          </cell>
          <cell r="FI117" t="str">
            <v>na</v>
          </cell>
          <cell r="FJ117" t="str">
            <v>na</v>
          </cell>
          <cell r="FK117" t="str">
            <v>na</v>
          </cell>
          <cell r="FL117" t="str">
            <v>na</v>
          </cell>
          <cell r="FM117" t="str">
            <v>na</v>
          </cell>
          <cell r="FN117" t="str">
            <v>na</v>
          </cell>
          <cell r="FO117" t="str">
            <v>na</v>
          </cell>
          <cell r="FP117" t="str">
            <v>na</v>
          </cell>
          <cell r="FQ117" t="str">
            <v>na</v>
          </cell>
          <cell r="FR117" t="str">
            <v>na</v>
          </cell>
          <cell r="FS117" t="str">
            <v>na</v>
          </cell>
          <cell r="FT117" t="str">
            <v>na</v>
          </cell>
          <cell r="FU117" t="str">
            <v>na</v>
          </cell>
          <cell r="FV117" t="str">
            <v>na</v>
          </cell>
          <cell r="FW117" t="str">
            <v>na</v>
          </cell>
          <cell r="FX117" t="str">
            <v>na</v>
          </cell>
          <cell r="FY117" t="str">
            <v>na</v>
          </cell>
          <cell r="FZ117" t="str">
            <v>na</v>
          </cell>
          <cell r="GA117" t="str">
            <v>na</v>
          </cell>
          <cell r="GB117" t="str">
            <v>na</v>
          </cell>
          <cell r="GC117" t="str">
            <v>na</v>
          </cell>
          <cell r="GD117" t="str">
            <v>na</v>
          </cell>
          <cell r="GE117" t="str">
            <v>na</v>
          </cell>
          <cell r="GF117" t="str">
            <v>na</v>
          </cell>
          <cell r="GG117" t="str">
            <v>na</v>
          </cell>
          <cell r="GH117" t="str">
            <v>na</v>
          </cell>
          <cell r="GI117" t="str">
            <v>na</v>
          </cell>
          <cell r="GJ117" t="str">
            <v>na</v>
          </cell>
          <cell r="GK117" t="str">
            <v>na</v>
          </cell>
          <cell r="GL117" t="str">
            <v>na</v>
          </cell>
          <cell r="GM117" t="str">
            <v>na</v>
          </cell>
          <cell r="GN117" t="str">
            <v>na</v>
          </cell>
          <cell r="GO117" t="str">
            <v>na</v>
          </cell>
          <cell r="GP117" t="str">
            <v>na</v>
          </cell>
          <cell r="GQ117" t="str">
            <v>na</v>
          </cell>
          <cell r="GR117" t="str">
            <v>na</v>
          </cell>
          <cell r="GS117" t="str">
            <v>na</v>
          </cell>
          <cell r="GT117" t="str">
            <v>na</v>
          </cell>
          <cell r="GU117" t="str">
            <v>na</v>
          </cell>
          <cell r="GV117" t="str">
            <v>na</v>
          </cell>
          <cell r="GW117" t="str">
            <v>na</v>
          </cell>
          <cell r="GX117" t="str">
            <v>na</v>
          </cell>
          <cell r="GY117" t="str">
            <v>na</v>
          </cell>
          <cell r="GZ117" t="str">
            <v>na</v>
          </cell>
          <cell r="HA117" t="str">
            <v>na</v>
          </cell>
          <cell r="HB117" t="str">
            <v>na</v>
          </cell>
          <cell r="HC117" t="str">
            <v>na</v>
          </cell>
          <cell r="HD117" t="str">
            <v>na</v>
          </cell>
        </row>
        <row r="118">
          <cell r="A118">
            <v>118</v>
          </cell>
          <cell r="B118" t="str">
            <v>Operating Income (excl Special Items)</v>
          </cell>
          <cell r="C118" t="str">
            <v>na</v>
          </cell>
          <cell r="D118" t="str">
            <v>na</v>
          </cell>
          <cell r="E118" t="str">
            <v>na</v>
          </cell>
          <cell r="F118" t="str">
            <v>na</v>
          </cell>
          <cell r="G118" t="str">
            <v>na</v>
          </cell>
          <cell r="H118" t="str">
            <v>na</v>
          </cell>
          <cell r="I118" t="str">
            <v>na</v>
          </cell>
          <cell r="J118" t="str">
            <v>na</v>
          </cell>
          <cell r="K118" t="str">
            <v>na</v>
          </cell>
          <cell r="L118" t="str">
            <v>na</v>
          </cell>
          <cell r="M118" t="str">
            <v>na</v>
          </cell>
          <cell r="N118" t="str">
            <v>na</v>
          </cell>
          <cell r="O118" t="str">
            <v>na</v>
          </cell>
          <cell r="P118" t="str">
            <v>na</v>
          </cell>
          <cell r="Q118" t="str">
            <v>na</v>
          </cell>
          <cell r="R118" t="str">
            <v>na</v>
          </cell>
          <cell r="S118" t="str">
            <v>na</v>
          </cell>
          <cell r="T118" t="str">
            <v>na</v>
          </cell>
          <cell r="U118" t="str">
            <v>na</v>
          </cell>
          <cell r="V118" t="str">
            <v>na</v>
          </cell>
          <cell r="W118" t="str">
            <v>na</v>
          </cell>
          <cell r="X118" t="str">
            <v>na</v>
          </cell>
          <cell r="Y118" t="str">
            <v>na</v>
          </cell>
          <cell r="Z118" t="str">
            <v>na</v>
          </cell>
          <cell r="AA118" t="str">
            <v>na</v>
          </cell>
          <cell r="AB118" t="str">
            <v>na</v>
          </cell>
          <cell r="AC118" t="str">
            <v>na</v>
          </cell>
          <cell r="AD118" t="str">
            <v>na</v>
          </cell>
          <cell r="AE118" t="str">
            <v>na</v>
          </cell>
          <cell r="AF118" t="str">
            <v>na</v>
          </cell>
          <cell r="AG118" t="str">
            <v>na</v>
          </cell>
          <cell r="AH118" t="str">
            <v>na</v>
          </cell>
          <cell r="AI118" t="str">
            <v>na</v>
          </cell>
          <cell r="AJ118" t="str">
            <v>na</v>
          </cell>
          <cell r="AK118" t="str">
            <v>na</v>
          </cell>
          <cell r="AL118" t="str">
            <v>na</v>
          </cell>
          <cell r="AM118" t="str">
            <v>na</v>
          </cell>
          <cell r="AN118" t="str">
            <v>na</v>
          </cell>
          <cell r="AO118" t="str">
            <v>na</v>
          </cell>
          <cell r="AP118" t="str">
            <v>na</v>
          </cell>
          <cell r="AQ118" t="str">
            <v>na</v>
          </cell>
          <cell r="AR118" t="str">
            <v>na</v>
          </cell>
          <cell r="AS118" t="str">
            <v>na</v>
          </cell>
          <cell r="AT118" t="str">
            <v>na</v>
          </cell>
          <cell r="AU118" t="str">
            <v>na</v>
          </cell>
          <cell r="AV118" t="str">
            <v>na</v>
          </cell>
          <cell r="AW118" t="str">
            <v>na</v>
          </cell>
          <cell r="AX118" t="str">
            <v>na</v>
          </cell>
          <cell r="AY118" t="str">
            <v>na</v>
          </cell>
          <cell r="AZ118" t="str">
            <v>na</v>
          </cell>
          <cell r="BA118" t="str">
            <v>na</v>
          </cell>
          <cell r="BB118" t="str">
            <v>na</v>
          </cell>
          <cell r="BC118" t="str">
            <v>na</v>
          </cell>
          <cell r="BD118" t="str">
            <v>na</v>
          </cell>
          <cell r="BE118" t="str">
            <v>na</v>
          </cell>
          <cell r="BF118" t="str">
            <v>na</v>
          </cell>
          <cell r="BG118" t="str">
            <v>na</v>
          </cell>
          <cell r="BH118" t="str">
            <v>na</v>
          </cell>
          <cell r="BI118" t="str">
            <v>na</v>
          </cell>
          <cell r="BJ118" t="str">
            <v>na</v>
          </cell>
          <cell r="BK118" t="str">
            <v>na</v>
          </cell>
          <cell r="BL118" t="str">
            <v>na</v>
          </cell>
          <cell r="BM118" t="str">
            <v>na</v>
          </cell>
          <cell r="BN118" t="str">
            <v>na</v>
          </cell>
          <cell r="BO118" t="str">
            <v>na</v>
          </cell>
          <cell r="BP118" t="str">
            <v>na</v>
          </cell>
          <cell r="BQ118" t="str">
            <v>na</v>
          </cell>
          <cell r="BR118" t="str">
            <v>na</v>
          </cell>
          <cell r="BS118" t="str">
            <v>na</v>
          </cell>
          <cell r="BT118" t="str">
            <v>na</v>
          </cell>
          <cell r="BU118" t="str">
            <v>na</v>
          </cell>
          <cell r="BV118" t="str">
            <v>na</v>
          </cell>
          <cell r="BW118" t="str">
            <v>na</v>
          </cell>
          <cell r="BX118" t="str">
            <v>na</v>
          </cell>
          <cell r="BY118" t="str">
            <v>na</v>
          </cell>
          <cell r="BZ118" t="str">
            <v>na</v>
          </cell>
          <cell r="CA118" t="str">
            <v>na</v>
          </cell>
          <cell r="CB118" t="str">
            <v>na</v>
          </cell>
          <cell r="CC118" t="str">
            <v>na</v>
          </cell>
          <cell r="CD118" t="str">
            <v>na</v>
          </cell>
          <cell r="CE118" t="str">
            <v>na</v>
          </cell>
          <cell r="CF118" t="str">
            <v>na</v>
          </cell>
          <cell r="CG118" t="str">
            <v>na</v>
          </cell>
          <cell r="CH118" t="str">
            <v>na</v>
          </cell>
          <cell r="CI118" t="str">
            <v>na</v>
          </cell>
          <cell r="CJ118" t="str">
            <v>na</v>
          </cell>
          <cell r="CK118" t="str">
            <v>na</v>
          </cell>
          <cell r="CL118" t="str">
            <v>na</v>
          </cell>
          <cell r="CM118" t="str">
            <v>na</v>
          </cell>
          <cell r="CN118" t="str">
            <v>na</v>
          </cell>
          <cell r="CO118" t="str">
            <v>na</v>
          </cell>
          <cell r="CP118" t="str">
            <v>na</v>
          </cell>
          <cell r="CQ118">
            <v>-1.3663273001508316</v>
          </cell>
          <cell r="CR118">
            <v>-1.3663273001508316</v>
          </cell>
          <cell r="CS118" t="str">
            <v>na</v>
          </cell>
          <cell r="CT118" t="str">
            <v>na</v>
          </cell>
          <cell r="CU118" t="str">
            <v>na</v>
          </cell>
          <cell r="CV118" t="str">
            <v>na</v>
          </cell>
          <cell r="CW118" t="str">
            <v>na</v>
          </cell>
          <cell r="CX118" t="str">
            <v>na</v>
          </cell>
          <cell r="CY118">
            <v>4.6574335090091026E-2</v>
          </cell>
          <cell r="CZ118">
            <v>4.6574335090091026E-2</v>
          </cell>
          <cell r="DA118">
            <v>0.89120505914041159</v>
          </cell>
          <cell r="DB118">
            <v>0.89120505914041159</v>
          </cell>
          <cell r="DC118">
            <v>0.59576444361879488</v>
          </cell>
          <cell r="DD118">
            <v>0.59576444361879488</v>
          </cell>
          <cell r="DE118">
            <v>1.063251843228558</v>
          </cell>
          <cell r="DF118">
            <v>1.063251843228558</v>
          </cell>
          <cell r="DG118">
            <v>8.5246323529409072</v>
          </cell>
          <cell r="DH118">
            <v>8.5246323529409072</v>
          </cell>
          <cell r="DI118">
            <v>-0.13238668422042546</v>
          </cell>
          <cell r="DJ118">
            <v>-0.32025258754936969</v>
          </cell>
          <cell r="DK118">
            <v>0.11503318592703443</v>
          </cell>
          <cell r="DL118">
            <v>0.39547426099865945</v>
          </cell>
          <cell r="DM118">
            <v>0.17848321134308662</v>
          </cell>
          <cell r="DN118">
            <v>0.31391096011932712</v>
          </cell>
          <cell r="DO118">
            <v>0.95755272060949415</v>
          </cell>
          <cell r="DP118">
            <v>0.73566396676969992</v>
          </cell>
          <cell r="DQ118">
            <v>1.6715804777666214</v>
          </cell>
          <cell r="DR118">
            <v>1.584859643436128</v>
          </cell>
          <cell r="DS118" t="str">
            <v>na</v>
          </cell>
          <cell r="DT118" t="str">
            <v>na</v>
          </cell>
          <cell r="DU118" t="str">
            <v>na</v>
          </cell>
          <cell r="DV118" t="str">
            <v>na</v>
          </cell>
          <cell r="DW118" t="str">
            <v>na</v>
          </cell>
          <cell r="DX118" t="str">
            <v>na</v>
          </cell>
          <cell r="DY118" t="str">
            <v>na</v>
          </cell>
          <cell r="DZ118" t="str">
            <v>na</v>
          </cell>
          <cell r="EA118">
            <v>0.49711938937464517</v>
          </cell>
          <cell r="EB118">
            <v>0.53643565627985479</v>
          </cell>
          <cell r="EC118" t="str">
            <v>na</v>
          </cell>
          <cell r="ED118" t="str">
            <v>na</v>
          </cell>
          <cell r="EE118" t="str">
            <v>na</v>
          </cell>
          <cell r="EF118" t="str">
            <v>na</v>
          </cell>
          <cell r="EG118" t="str">
            <v>na</v>
          </cell>
          <cell r="EH118" t="str">
            <v>na</v>
          </cell>
          <cell r="EI118" t="str">
            <v>na</v>
          </cell>
          <cell r="EJ118" t="str">
            <v>na</v>
          </cell>
          <cell r="EK118" t="str">
            <v>na</v>
          </cell>
          <cell r="EL118" t="str">
            <v>na</v>
          </cell>
          <cell r="EM118" t="str">
            <v>na</v>
          </cell>
          <cell r="EN118" t="str">
            <v>na</v>
          </cell>
          <cell r="EO118" t="str">
            <v>na</v>
          </cell>
          <cell r="EP118" t="str">
            <v>na</v>
          </cell>
          <cell r="EQ118" t="str">
            <v>na</v>
          </cell>
          <cell r="ER118" t="str">
            <v>na</v>
          </cell>
          <cell r="ES118" t="str">
            <v>na</v>
          </cell>
          <cell r="ET118" t="str">
            <v>na</v>
          </cell>
          <cell r="EU118" t="str">
            <v>na</v>
          </cell>
          <cell r="EV118" t="str">
            <v>na</v>
          </cell>
          <cell r="EW118" t="str">
            <v>na</v>
          </cell>
          <cell r="EX118" t="str">
            <v>na</v>
          </cell>
          <cell r="EY118" t="str">
            <v>na</v>
          </cell>
          <cell r="EZ118" t="str">
            <v>na</v>
          </cell>
          <cell r="FA118" t="str">
            <v>na</v>
          </cell>
          <cell r="FB118" t="str">
            <v>na</v>
          </cell>
          <cell r="FC118" t="str">
            <v>na</v>
          </cell>
          <cell r="FD118" t="str">
            <v>na</v>
          </cell>
          <cell r="FE118" t="str">
            <v>na</v>
          </cell>
          <cell r="FF118" t="str">
            <v>na</v>
          </cell>
          <cell r="FG118" t="str">
            <v>na</v>
          </cell>
          <cell r="FH118" t="str">
            <v>na</v>
          </cell>
          <cell r="FI118" t="str">
            <v>na</v>
          </cell>
          <cell r="FJ118" t="str">
            <v>na</v>
          </cell>
          <cell r="FK118" t="str">
            <v>na</v>
          </cell>
          <cell r="FL118" t="str">
            <v>na</v>
          </cell>
          <cell r="FM118" t="str">
            <v>na</v>
          </cell>
          <cell r="FN118" t="str">
            <v>na</v>
          </cell>
          <cell r="FO118" t="str">
            <v>na</v>
          </cell>
          <cell r="FP118" t="str">
            <v>na</v>
          </cell>
          <cell r="FQ118" t="str">
            <v>na</v>
          </cell>
          <cell r="FR118" t="str">
            <v>na</v>
          </cell>
          <cell r="FS118" t="str">
            <v>na</v>
          </cell>
          <cell r="FT118" t="str">
            <v>na</v>
          </cell>
          <cell r="FU118" t="str">
            <v>na</v>
          </cell>
          <cell r="FV118" t="str">
            <v>na</v>
          </cell>
          <cell r="FW118" t="str">
            <v>na</v>
          </cell>
          <cell r="FX118" t="str">
            <v>na</v>
          </cell>
          <cell r="FY118" t="str">
            <v>na</v>
          </cell>
          <cell r="FZ118" t="str">
            <v>na</v>
          </cell>
          <cell r="GA118" t="str">
            <v>na</v>
          </cell>
          <cell r="GB118" t="str">
            <v>na</v>
          </cell>
          <cell r="GC118" t="str">
            <v>na</v>
          </cell>
          <cell r="GD118" t="str">
            <v>na</v>
          </cell>
          <cell r="GE118" t="str">
            <v>na</v>
          </cell>
          <cell r="GF118" t="str">
            <v>na</v>
          </cell>
          <cell r="GG118" t="str">
            <v>na</v>
          </cell>
          <cell r="GH118" t="str">
            <v>na</v>
          </cell>
          <cell r="GI118" t="str">
            <v>na</v>
          </cell>
          <cell r="GJ118" t="str">
            <v>na</v>
          </cell>
          <cell r="GK118" t="str">
            <v>na</v>
          </cell>
          <cell r="GL118" t="str">
            <v>na</v>
          </cell>
          <cell r="GM118" t="str">
            <v>na</v>
          </cell>
          <cell r="GN118" t="str">
            <v>na</v>
          </cell>
          <cell r="GO118" t="str">
            <v>na</v>
          </cell>
          <cell r="GP118" t="str">
            <v>na</v>
          </cell>
          <cell r="GQ118" t="str">
            <v>na</v>
          </cell>
          <cell r="GR118" t="str">
            <v>na</v>
          </cell>
          <cell r="GS118" t="str">
            <v>na</v>
          </cell>
          <cell r="GT118" t="str">
            <v>na</v>
          </cell>
          <cell r="GU118" t="str">
            <v>na</v>
          </cell>
          <cell r="GV118" t="str">
            <v>na</v>
          </cell>
          <cell r="GW118" t="str">
            <v>na</v>
          </cell>
          <cell r="GX118" t="str">
            <v>na</v>
          </cell>
          <cell r="GY118" t="str">
            <v>na</v>
          </cell>
          <cell r="GZ118" t="str">
            <v>na</v>
          </cell>
          <cell r="HA118" t="str">
            <v>na</v>
          </cell>
          <cell r="HB118" t="str">
            <v>na</v>
          </cell>
          <cell r="HC118" t="str">
            <v>na</v>
          </cell>
          <cell r="HD118" t="str">
            <v>na</v>
          </cell>
        </row>
        <row r="119">
          <cell r="A119">
            <v>119</v>
          </cell>
          <cell r="B119" t="str">
            <v>Other Income</v>
          </cell>
          <cell r="C119" t="str">
            <v>na</v>
          </cell>
          <cell r="D119" t="str">
            <v>na</v>
          </cell>
          <cell r="E119" t="str">
            <v>na</v>
          </cell>
          <cell r="F119" t="str">
            <v>na</v>
          </cell>
          <cell r="G119" t="str">
            <v>na</v>
          </cell>
          <cell r="H119" t="str">
            <v>na</v>
          </cell>
          <cell r="I119" t="str">
            <v>na</v>
          </cell>
          <cell r="J119" t="str">
            <v>na</v>
          </cell>
          <cell r="K119" t="str">
            <v>na</v>
          </cell>
          <cell r="L119" t="str">
            <v>na</v>
          </cell>
          <cell r="M119" t="str">
            <v>na</v>
          </cell>
          <cell r="N119" t="str">
            <v>na</v>
          </cell>
          <cell r="O119" t="str">
            <v>na</v>
          </cell>
          <cell r="P119" t="str">
            <v>na</v>
          </cell>
          <cell r="Q119" t="str">
            <v>na</v>
          </cell>
          <cell r="R119" t="str">
            <v>na</v>
          </cell>
          <cell r="S119" t="str">
            <v>na</v>
          </cell>
          <cell r="T119" t="str">
            <v>na</v>
          </cell>
          <cell r="U119" t="str">
            <v>na</v>
          </cell>
          <cell r="V119" t="str">
            <v>na</v>
          </cell>
          <cell r="W119" t="str">
            <v>na</v>
          </cell>
          <cell r="X119" t="str">
            <v>na</v>
          </cell>
          <cell r="Y119" t="str">
            <v>na</v>
          </cell>
          <cell r="Z119" t="str">
            <v>na</v>
          </cell>
          <cell r="AA119" t="str">
            <v>na</v>
          </cell>
          <cell r="AB119" t="str">
            <v>na</v>
          </cell>
          <cell r="AC119" t="str">
            <v>na</v>
          </cell>
          <cell r="AD119" t="str">
            <v>na</v>
          </cell>
          <cell r="AE119" t="str">
            <v>na</v>
          </cell>
          <cell r="AF119" t="str">
            <v>na</v>
          </cell>
          <cell r="AG119" t="str">
            <v>na</v>
          </cell>
          <cell r="AH119" t="str">
            <v>na</v>
          </cell>
          <cell r="AI119" t="str">
            <v>na</v>
          </cell>
          <cell r="AJ119" t="str">
            <v>na</v>
          </cell>
          <cell r="AK119" t="str">
            <v>na</v>
          </cell>
          <cell r="AL119" t="str">
            <v>na</v>
          </cell>
          <cell r="AM119" t="str">
            <v>na</v>
          </cell>
          <cell r="AN119" t="str">
            <v>na</v>
          </cell>
          <cell r="AO119" t="str">
            <v>na</v>
          </cell>
          <cell r="AP119" t="str">
            <v>na</v>
          </cell>
          <cell r="AQ119" t="str">
            <v>na</v>
          </cell>
          <cell r="AR119" t="str">
            <v>na</v>
          </cell>
          <cell r="AS119" t="str">
            <v>na</v>
          </cell>
          <cell r="AT119" t="str">
            <v>na</v>
          </cell>
          <cell r="AU119" t="str">
            <v>na</v>
          </cell>
          <cell r="AV119" t="str">
            <v>na</v>
          </cell>
          <cell r="AW119" t="str">
            <v>na</v>
          </cell>
          <cell r="AX119" t="str">
            <v>na</v>
          </cell>
          <cell r="AY119" t="str">
            <v>na</v>
          </cell>
          <cell r="AZ119" t="str">
            <v>na</v>
          </cell>
          <cell r="BA119" t="str">
            <v>na</v>
          </cell>
          <cell r="BB119" t="str">
            <v>na</v>
          </cell>
          <cell r="BC119" t="str">
            <v>na</v>
          </cell>
          <cell r="BD119" t="str">
            <v>na</v>
          </cell>
          <cell r="BE119" t="str">
            <v>na</v>
          </cell>
          <cell r="BF119" t="str">
            <v>na</v>
          </cell>
          <cell r="BG119" t="str">
            <v>na</v>
          </cell>
          <cell r="BH119" t="str">
            <v>na</v>
          </cell>
          <cell r="BI119" t="str">
            <v>na</v>
          </cell>
          <cell r="BJ119" t="str">
            <v>na</v>
          </cell>
          <cell r="BK119" t="str">
            <v>na</v>
          </cell>
          <cell r="BL119" t="str">
            <v>na</v>
          </cell>
          <cell r="BM119" t="str">
            <v>na</v>
          </cell>
          <cell r="BN119" t="str">
            <v>na</v>
          </cell>
          <cell r="BO119" t="str">
            <v>na</v>
          </cell>
          <cell r="BP119" t="str">
            <v>na</v>
          </cell>
          <cell r="BQ119" t="str">
            <v>na</v>
          </cell>
          <cell r="BR119" t="str">
            <v>na</v>
          </cell>
          <cell r="BS119" t="str">
            <v>na</v>
          </cell>
          <cell r="BT119" t="str">
            <v>na</v>
          </cell>
          <cell r="BU119" t="str">
            <v>na</v>
          </cell>
          <cell r="BV119" t="str">
            <v>na</v>
          </cell>
          <cell r="BW119" t="str">
            <v>na</v>
          </cell>
          <cell r="BX119" t="str">
            <v>na</v>
          </cell>
          <cell r="BY119" t="str">
            <v>na</v>
          </cell>
          <cell r="BZ119" t="str">
            <v>na</v>
          </cell>
          <cell r="CA119" t="str">
            <v>na</v>
          </cell>
          <cell r="CB119" t="str">
            <v>na</v>
          </cell>
          <cell r="CC119" t="str">
            <v>na</v>
          </cell>
          <cell r="CD119" t="str">
            <v>na</v>
          </cell>
          <cell r="CE119" t="str">
            <v>na</v>
          </cell>
          <cell r="CF119" t="str">
            <v>na</v>
          </cell>
          <cell r="CG119" t="str">
            <v>na</v>
          </cell>
          <cell r="CH119" t="str">
            <v>na</v>
          </cell>
          <cell r="CI119" t="str">
            <v>na</v>
          </cell>
          <cell r="CJ119" t="str">
            <v>na</v>
          </cell>
          <cell r="CK119" t="str">
            <v>na</v>
          </cell>
          <cell r="CL119" t="str">
            <v>na</v>
          </cell>
          <cell r="CM119" t="str">
            <v>na</v>
          </cell>
          <cell r="CN119" t="str">
            <v>na</v>
          </cell>
          <cell r="CO119" t="str">
            <v>na</v>
          </cell>
          <cell r="CP119" t="str">
            <v>na</v>
          </cell>
          <cell r="CQ119">
            <v>-0.39245435016111707</v>
          </cell>
          <cell r="CR119">
            <v>-0.39245435016111707</v>
          </cell>
          <cell r="CS119">
            <v>-2.6519337016574607E-2</v>
          </cell>
          <cell r="CT119">
            <v>-2.6519337016574607E-2</v>
          </cell>
          <cell r="CU119">
            <v>0.10351872871736652</v>
          </cell>
          <cell r="CV119">
            <v>0.10351872871736652</v>
          </cell>
          <cell r="CW119" t="str">
            <v>na</v>
          </cell>
          <cell r="CX119" t="str">
            <v>na</v>
          </cell>
          <cell r="CY119">
            <v>1.5873277103476653</v>
          </cell>
          <cell r="CZ119">
            <v>1.5873277103476653</v>
          </cell>
          <cell r="DA119">
            <v>-0.34904985290609847</v>
          </cell>
          <cell r="DB119">
            <v>-0.34904985290609847</v>
          </cell>
          <cell r="DC119">
            <v>0.22071576890191774</v>
          </cell>
          <cell r="DD119">
            <v>0.22071576890191774</v>
          </cell>
          <cell r="DE119">
            <v>2.301380828497067E-3</v>
          </cell>
          <cell r="DF119">
            <v>2.301380828497067E-3</v>
          </cell>
          <cell r="DG119">
            <v>0.91981731719949134</v>
          </cell>
          <cell r="DH119">
            <v>0.91981731719949134</v>
          </cell>
          <cell r="DI119">
            <v>-0.10951382649495853</v>
          </cell>
          <cell r="DJ119">
            <v>9.8133173604871782E-2</v>
          </cell>
          <cell r="DK119">
            <v>0.1210762331838565</v>
          </cell>
          <cell r="DL119">
            <v>9.0909090909090912E-2</v>
          </cell>
          <cell r="DM119">
            <v>0</v>
          </cell>
          <cell r="DN119">
            <v>8.3333333333333329E-2</v>
          </cell>
          <cell r="DO119">
            <v>0</v>
          </cell>
          <cell r="DP119">
            <v>7.6923076923076927E-2</v>
          </cell>
          <cell r="DQ119">
            <v>-4.5493562231759585E-2</v>
          </cell>
          <cell r="DR119">
            <v>0.22624156958920913</v>
          </cell>
          <cell r="DS119" t="str">
            <v>na</v>
          </cell>
          <cell r="DT119" t="str">
            <v>na</v>
          </cell>
          <cell r="DU119" t="str">
            <v>na</v>
          </cell>
          <cell r="DV119" t="str">
            <v>na</v>
          </cell>
          <cell r="DW119" t="str">
            <v>na</v>
          </cell>
          <cell r="DX119" t="str">
            <v>na</v>
          </cell>
          <cell r="DY119" t="str">
            <v>na</v>
          </cell>
          <cell r="DZ119" t="str">
            <v>na</v>
          </cell>
          <cell r="EA119">
            <v>0.41315519013360735</v>
          </cell>
          <cell r="EB119">
            <v>0.1</v>
          </cell>
          <cell r="EC119" t="str">
            <v>na</v>
          </cell>
          <cell r="ED119" t="str">
            <v>na</v>
          </cell>
          <cell r="EE119" t="str">
            <v>na</v>
          </cell>
          <cell r="EF119" t="str">
            <v>na</v>
          </cell>
          <cell r="EG119" t="str">
            <v>na</v>
          </cell>
          <cell r="EH119" t="str">
            <v>na</v>
          </cell>
          <cell r="EI119" t="str">
            <v>na</v>
          </cell>
          <cell r="EJ119" t="str">
            <v>na</v>
          </cell>
          <cell r="EK119" t="str">
            <v>na</v>
          </cell>
          <cell r="EL119" t="str">
            <v>na</v>
          </cell>
          <cell r="EM119" t="str">
            <v>na</v>
          </cell>
          <cell r="EN119" t="str">
            <v>na</v>
          </cell>
          <cell r="EO119" t="str">
            <v>na</v>
          </cell>
          <cell r="EP119" t="str">
            <v>na</v>
          </cell>
          <cell r="EQ119" t="str">
            <v>na</v>
          </cell>
          <cell r="ER119" t="str">
            <v>na</v>
          </cell>
          <cell r="ES119" t="str">
            <v>na</v>
          </cell>
          <cell r="ET119" t="str">
            <v>na</v>
          </cell>
          <cell r="EU119" t="str">
            <v>na</v>
          </cell>
          <cell r="EV119" t="str">
            <v>na</v>
          </cell>
          <cell r="EW119" t="str">
            <v>na</v>
          </cell>
          <cell r="EX119" t="str">
            <v>na</v>
          </cell>
          <cell r="EY119" t="str">
            <v>na</v>
          </cell>
          <cell r="EZ119" t="str">
            <v>na</v>
          </cell>
          <cell r="FA119" t="str">
            <v>na</v>
          </cell>
          <cell r="FB119" t="str">
            <v>na</v>
          </cell>
          <cell r="FC119" t="str">
            <v>na</v>
          </cell>
          <cell r="FD119" t="str">
            <v>na</v>
          </cell>
          <cell r="FE119" t="str">
            <v>na</v>
          </cell>
          <cell r="FF119" t="str">
            <v>na</v>
          </cell>
          <cell r="FG119" t="str">
            <v>na</v>
          </cell>
          <cell r="FH119" t="str">
            <v>na</v>
          </cell>
          <cell r="FI119" t="str">
            <v>na</v>
          </cell>
          <cell r="FJ119" t="str">
            <v>na</v>
          </cell>
          <cell r="FK119" t="str">
            <v>na</v>
          </cell>
          <cell r="FL119" t="str">
            <v>na</v>
          </cell>
          <cell r="FM119" t="str">
            <v>na</v>
          </cell>
          <cell r="FN119" t="str">
            <v>na</v>
          </cell>
          <cell r="FO119" t="str">
            <v>na</v>
          </cell>
          <cell r="FP119" t="str">
            <v>na</v>
          </cell>
          <cell r="FQ119" t="str">
            <v>na</v>
          </cell>
          <cell r="FR119" t="str">
            <v>na</v>
          </cell>
          <cell r="FS119" t="str">
            <v>na</v>
          </cell>
          <cell r="FT119" t="str">
            <v>na</v>
          </cell>
          <cell r="FU119" t="str">
            <v>na</v>
          </cell>
          <cell r="FV119" t="str">
            <v>na</v>
          </cell>
          <cell r="FW119" t="str">
            <v>na</v>
          </cell>
          <cell r="FX119" t="str">
            <v>na</v>
          </cell>
          <cell r="FY119" t="str">
            <v>na</v>
          </cell>
          <cell r="FZ119" t="str">
            <v>na</v>
          </cell>
          <cell r="GA119" t="str">
            <v>na</v>
          </cell>
          <cell r="GB119" t="str">
            <v>na</v>
          </cell>
          <cell r="GC119" t="str">
            <v>na</v>
          </cell>
          <cell r="GD119" t="str">
            <v>na</v>
          </cell>
          <cell r="GE119" t="str">
            <v>na</v>
          </cell>
          <cell r="GF119" t="str">
            <v>na</v>
          </cell>
          <cell r="GG119" t="str">
            <v>na</v>
          </cell>
          <cell r="GH119" t="str">
            <v>na</v>
          </cell>
          <cell r="GI119" t="str">
            <v>na</v>
          </cell>
          <cell r="GJ119" t="str">
            <v>na</v>
          </cell>
          <cell r="GK119" t="str">
            <v>na</v>
          </cell>
          <cell r="GL119" t="str">
            <v>na</v>
          </cell>
          <cell r="GM119" t="str">
            <v>na</v>
          </cell>
          <cell r="GN119" t="str">
            <v>na</v>
          </cell>
          <cell r="GO119" t="str">
            <v>na</v>
          </cell>
          <cell r="GP119" t="str">
            <v>na</v>
          </cell>
          <cell r="GQ119" t="str">
            <v>na</v>
          </cell>
          <cell r="GR119" t="str">
            <v>na</v>
          </cell>
          <cell r="GS119" t="str">
            <v>na</v>
          </cell>
          <cell r="GT119" t="str">
            <v>na</v>
          </cell>
          <cell r="GU119" t="str">
            <v>na</v>
          </cell>
          <cell r="GV119" t="str">
            <v>na</v>
          </cell>
          <cell r="GW119" t="str">
            <v>na</v>
          </cell>
          <cell r="GX119" t="str">
            <v>na</v>
          </cell>
          <cell r="GY119" t="str">
            <v>na</v>
          </cell>
          <cell r="GZ119" t="str">
            <v>na</v>
          </cell>
          <cell r="HA119" t="str">
            <v>na</v>
          </cell>
          <cell r="HB119" t="str">
            <v>na</v>
          </cell>
          <cell r="HC119" t="str">
            <v>na</v>
          </cell>
          <cell r="HD119" t="str">
            <v>na</v>
          </cell>
        </row>
        <row r="120">
          <cell r="A120">
            <v>120</v>
          </cell>
          <cell r="B120" t="str">
            <v>Reported Pre-Tax Income</v>
          </cell>
          <cell r="C120" t="str">
            <v>na</v>
          </cell>
          <cell r="D120" t="str">
            <v>na</v>
          </cell>
          <cell r="E120" t="str">
            <v>na</v>
          </cell>
          <cell r="F120" t="str">
            <v>na</v>
          </cell>
          <cell r="G120" t="str">
            <v>na</v>
          </cell>
          <cell r="H120" t="str">
            <v>na</v>
          </cell>
          <cell r="I120" t="str">
            <v>na</v>
          </cell>
          <cell r="J120" t="str">
            <v>na</v>
          </cell>
          <cell r="K120" t="str">
            <v>na</v>
          </cell>
          <cell r="L120" t="str">
            <v>na</v>
          </cell>
          <cell r="M120" t="str">
            <v>na</v>
          </cell>
          <cell r="N120" t="str">
            <v>na</v>
          </cell>
          <cell r="O120" t="str">
            <v>na</v>
          </cell>
          <cell r="P120" t="str">
            <v>na</v>
          </cell>
          <cell r="Q120" t="str">
            <v>na</v>
          </cell>
          <cell r="R120" t="str">
            <v>na</v>
          </cell>
          <cell r="S120" t="str">
            <v>na</v>
          </cell>
          <cell r="T120" t="str">
            <v>na</v>
          </cell>
          <cell r="U120" t="str">
            <v>na</v>
          </cell>
          <cell r="V120" t="str">
            <v>na</v>
          </cell>
          <cell r="W120" t="str">
            <v>na</v>
          </cell>
          <cell r="X120" t="str">
            <v>na</v>
          </cell>
          <cell r="Y120" t="str">
            <v>na</v>
          </cell>
          <cell r="Z120" t="str">
            <v>na</v>
          </cell>
          <cell r="AA120" t="str">
            <v>na</v>
          </cell>
          <cell r="AB120" t="str">
            <v>na</v>
          </cell>
          <cell r="AC120" t="str">
            <v>na</v>
          </cell>
          <cell r="AD120" t="str">
            <v>na</v>
          </cell>
          <cell r="AE120" t="str">
            <v>na</v>
          </cell>
          <cell r="AF120" t="str">
            <v>na</v>
          </cell>
          <cell r="AG120" t="str">
            <v>na</v>
          </cell>
          <cell r="AH120" t="str">
            <v>na</v>
          </cell>
          <cell r="AI120" t="str">
            <v>na</v>
          </cell>
          <cell r="AJ120" t="str">
            <v>na</v>
          </cell>
          <cell r="AK120" t="str">
            <v>na</v>
          </cell>
          <cell r="AL120" t="str">
            <v>na</v>
          </cell>
          <cell r="AM120" t="str">
            <v>na</v>
          </cell>
          <cell r="AN120" t="str">
            <v>na</v>
          </cell>
          <cell r="AO120" t="str">
            <v>na</v>
          </cell>
          <cell r="AP120" t="str">
            <v>na</v>
          </cell>
          <cell r="AQ120" t="str">
            <v>na</v>
          </cell>
          <cell r="AR120" t="str">
            <v>na</v>
          </cell>
          <cell r="AS120" t="str">
            <v>na</v>
          </cell>
          <cell r="AT120" t="str">
            <v>na</v>
          </cell>
          <cell r="AU120" t="str">
            <v>na</v>
          </cell>
          <cell r="AV120" t="str">
            <v>na</v>
          </cell>
          <cell r="AW120" t="str">
            <v>na</v>
          </cell>
          <cell r="AX120" t="str">
            <v>na</v>
          </cell>
          <cell r="AY120" t="str">
            <v>na</v>
          </cell>
          <cell r="AZ120" t="str">
            <v>na</v>
          </cell>
          <cell r="BA120" t="str">
            <v>na</v>
          </cell>
          <cell r="BB120" t="str">
            <v>na</v>
          </cell>
          <cell r="BC120" t="str">
            <v>na</v>
          </cell>
          <cell r="BD120" t="str">
            <v>na</v>
          </cell>
          <cell r="BE120" t="str">
            <v>na</v>
          </cell>
          <cell r="BF120" t="str">
            <v>na</v>
          </cell>
          <cell r="BG120" t="str">
            <v>na</v>
          </cell>
          <cell r="BH120" t="str">
            <v>na</v>
          </cell>
          <cell r="BI120" t="str">
            <v>na</v>
          </cell>
          <cell r="BJ120" t="str">
            <v>na</v>
          </cell>
          <cell r="BK120" t="str">
            <v>na</v>
          </cell>
          <cell r="BL120" t="str">
            <v>na</v>
          </cell>
          <cell r="BM120" t="str">
            <v>na</v>
          </cell>
          <cell r="BN120" t="str">
            <v>na</v>
          </cell>
          <cell r="BO120" t="str">
            <v>na</v>
          </cell>
          <cell r="BP120" t="str">
            <v>na</v>
          </cell>
          <cell r="BQ120" t="str">
            <v>na</v>
          </cell>
          <cell r="BR120" t="str">
            <v>na</v>
          </cell>
          <cell r="BS120" t="str">
            <v>na</v>
          </cell>
          <cell r="BT120" t="str">
            <v>na</v>
          </cell>
          <cell r="BU120" t="str">
            <v>na</v>
          </cell>
          <cell r="BV120" t="str">
            <v>na</v>
          </cell>
          <cell r="BW120" t="str">
            <v>na</v>
          </cell>
          <cell r="BX120" t="str">
            <v>na</v>
          </cell>
          <cell r="BY120" t="str">
            <v>na</v>
          </cell>
          <cell r="BZ120" t="str">
            <v>na</v>
          </cell>
          <cell r="CA120" t="str">
            <v>na</v>
          </cell>
          <cell r="CB120" t="str">
            <v>na</v>
          </cell>
          <cell r="CC120" t="str">
            <v>na</v>
          </cell>
          <cell r="CD120" t="str">
            <v>na</v>
          </cell>
          <cell r="CE120" t="str">
            <v>na</v>
          </cell>
          <cell r="CF120" t="str">
            <v>na</v>
          </cell>
          <cell r="CG120" t="str">
            <v>na</v>
          </cell>
          <cell r="CH120" t="str">
            <v>na</v>
          </cell>
          <cell r="CI120" t="str">
            <v>na</v>
          </cell>
          <cell r="CJ120" t="str">
            <v>na</v>
          </cell>
          <cell r="CK120" t="str">
            <v>na</v>
          </cell>
          <cell r="CL120" t="str">
            <v>na</v>
          </cell>
          <cell r="CM120" t="str">
            <v>na</v>
          </cell>
          <cell r="CN120" t="str">
            <v>na</v>
          </cell>
          <cell r="CO120" t="str">
            <v>na</v>
          </cell>
          <cell r="CP120" t="str">
            <v>na</v>
          </cell>
          <cell r="CQ120" t="str">
            <v>na</v>
          </cell>
          <cell r="CR120" t="str">
            <v>na</v>
          </cell>
          <cell r="CS120" t="str">
            <v>na</v>
          </cell>
          <cell r="CT120" t="str">
            <v>na</v>
          </cell>
          <cell r="CU120">
            <v>-1.0000000000000075</v>
          </cell>
          <cell r="CV120">
            <v>-1.0000000000000075</v>
          </cell>
          <cell r="CW120" t="str">
            <v>na</v>
          </cell>
          <cell r="CX120" t="str">
            <v>na</v>
          </cell>
          <cell r="CY120" t="str">
            <v>na</v>
          </cell>
          <cell r="CZ120" t="str">
            <v>na</v>
          </cell>
          <cell r="DA120">
            <v>-7.1711931644796251E-2</v>
          </cell>
          <cell r="DB120">
            <v>-7.1711931644796251E-2</v>
          </cell>
          <cell r="DC120">
            <v>3.9294871794871682</v>
          </cell>
          <cell r="DD120">
            <v>3.9294871794871682</v>
          </cell>
          <cell r="DE120">
            <v>-0.44379980660864959</v>
          </cell>
          <cell r="DF120">
            <v>-0.44379980660864959</v>
          </cell>
          <cell r="DG120" t="str">
            <v>na</v>
          </cell>
          <cell r="DH120" t="str">
            <v>na</v>
          </cell>
          <cell r="DI120">
            <v>-0.17494454768898782</v>
          </cell>
          <cell r="DJ120">
            <v>-0.29347506264612411</v>
          </cell>
          <cell r="DK120">
            <v>0.11601235036602467</v>
          </cell>
          <cell r="DL120">
            <v>0.32440801867950964</v>
          </cell>
          <cell r="DM120">
            <v>0.14943207274814579</v>
          </cell>
          <cell r="DN120">
            <v>0.26959429819190694</v>
          </cell>
          <cell r="DO120">
            <v>0.82195725387678065</v>
          </cell>
          <cell r="DP120">
            <v>0.62762967215126164</v>
          </cell>
          <cell r="DQ120">
            <v>0.331017289453717</v>
          </cell>
          <cell r="DR120">
            <v>0.33984081575619374</v>
          </cell>
          <cell r="DS120" t="str">
            <v>na</v>
          </cell>
          <cell r="DT120" t="str">
            <v>na</v>
          </cell>
          <cell r="DU120" t="str">
            <v>na</v>
          </cell>
          <cell r="DV120" t="str">
            <v>na</v>
          </cell>
          <cell r="DW120" t="str">
            <v>na</v>
          </cell>
          <cell r="DX120" t="str">
            <v>na</v>
          </cell>
          <cell r="DY120" t="str">
            <v>na</v>
          </cell>
          <cell r="DZ120" t="str">
            <v>na</v>
          </cell>
          <cell r="EA120">
            <v>0.48677046126896889</v>
          </cell>
          <cell r="EB120">
            <v>0.46778430182467401</v>
          </cell>
          <cell r="EC120" t="str">
            <v>na</v>
          </cell>
          <cell r="ED120" t="str">
            <v>na</v>
          </cell>
          <cell r="EE120" t="str">
            <v>na</v>
          </cell>
          <cell r="EF120" t="str">
            <v>na</v>
          </cell>
          <cell r="EG120" t="str">
            <v>na</v>
          </cell>
          <cell r="EH120" t="str">
            <v>na</v>
          </cell>
          <cell r="EI120" t="str">
            <v>na</v>
          </cell>
          <cell r="EJ120" t="str">
            <v>na</v>
          </cell>
          <cell r="EK120" t="str">
            <v>na</v>
          </cell>
          <cell r="EL120" t="str">
            <v>na</v>
          </cell>
          <cell r="EM120" t="str">
            <v>na</v>
          </cell>
          <cell r="EN120" t="str">
            <v>na</v>
          </cell>
          <cell r="EO120" t="str">
            <v>na</v>
          </cell>
          <cell r="EP120" t="str">
            <v>na</v>
          </cell>
          <cell r="EQ120" t="str">
            <v>na</v>
          </cell>
          <cell r="ER120" t="str">
            <v>na</v>
          </cell>
          <cell r="ES120" t="str">
            <v>na</v>
          </cell>
          <cell r="ET120" t="str">
            <v>na</v>
          </cell>
          <cell r="EU120" t="str">
            <v>na</v>
          </cell>
          <cell r="EV120" t="str">
            <v>na</v>
          </cell>
          <cell r="EW120" t="str">
            <v>na</v>
          </cell>
          <cell r="EX120" t="str">
            <v>na</v>
          </cell>
          <cell r="EY120" t="str">
            <v>na</v>
          </cell>
          <cell r="EZ120" t="str">
            <v>na</v>
          </cell>
          <cell r="FA120" t="str">
            <v>na</v>
          </cell>
          <cell r="FB120" t="str">
            <v>na</v>
          </cell>
          <cell r="FC120" t="str">
            <v>na</v>
          </cell>
          <cell r="FD120" t="str">
            <v>na</v>
          </cell>
          <cell r="FE120" t="str">
            <v>na</v>
          </cell>
          <cell r="FF120" t="str">
            <v>na</v>
          </cell>
          <cell r="FG120" t="str">
            <v>na</v>
          </cell>
          <cell r="FH120" t="str">
            <v>na</v>
          </cell>
          <cell r="FI120" t="str">
            <v>na</v>
          </cell>
          <cell r="FJ120" t="str">
            <v>na</v>
          </cell>
          <cell r="FK120" t="str">
            <v>na</v>
          </cell>
          <cell r="FL120" t="str">
            <v>na</v>
          </cell>
          <cell r="FM120" t="str">
            <v>na</v>
          </cell>
          <cell r="FN120" t="str">
            <v>na</v>
          </cell>
          <cell r="FO120" t="str">
            <v>na</v>
          </cell>
          <cell r="FP120" t="str">
            <v>na</v>
          </cell>
          <cell r="FQ120" t="str">
            <v>na</v>
          </cell>
          <cell r="FR120" t="str">
            <v>na</v>
          </cell>
          <cell r="FS120" t="str">
            <v>na</v>
          </cell>
          <cell r="FT120" t="str">
            <v>na</v>
          </cell>
          <cell r="FU120" t="str">
            <v>na</v>
          </cell>
          <cell r="FV120" t="str">
            <v>na</v>
          </cell>
          <cell r="FW120" t="str">
            <v>na</v>
          </cell>
          <cell r="FX120" t="str">
            <v>na</v>
          </cell>
          <cell r="FY120" t="str">
            <v>na</v>
          </cell>
          <cell r="FZ120" t="str">
            <v>na</v>
          </cell>
          <cell r="GA120" t="str">
            <v>na</v>
          </cell>
          <cell r="GB120" t="str">
            <v>na</v>
          </cell>
          <cell r="GC120" t="str">
            <v>na</v>
          </cell>
          <cell r="GD120" t="str">
            <v>na</v>
          </cell>
          <cell r="GE120" t="str">
            <v>na</v>
          </cell>
          <cell r="GF120" t="str">
            <v>na</v>
          </cell>
          <cell r="GG120" t="str">
            <v>na</v>
          </cell>
          <cell r="GH120" t="str">
            <v>na</v>
          </cell>
          <cell r="GI120" t="str">
            <v>na</v>
          </cell>
          <cell r="GJ120" t="str">
            <v>na</v>
          </cell>
          <cell r="GK120" t="str">
            <v>na</v>
          </cell>
          <cell r="GL120" t="str">
            <v>na</v>
          </cell>
          <cell r="GM120" t="str">
            <v>na</v>
          </cell>
          <cell r="GN120" t="str">
            <v>na</v>
          </cell>
          <cell r="GO120" t="str">
            <v>na</v>
          </cell>
          <cell r="GP120" t="str">
            <v>na</v>
          </cell>
          <cell r="GQ120" t="str">
            <v>na</v>
          </cell>
          <cell r="GR120" t="str">
            <v>na</v>
          </cell>
          <cell r="GS120" t="str">
            <v>na</v>
          </cell>
          <cell r="GT120" t="str">
            <v>na</v>
          </cell>
          <cell r="GU120" t="str">
            <v>na</v>
          </cell>
          <cell r="GV120" t="str">
            <v>na</v>
          </cell>
          <cell r="GW120" t="str">
            <v>na</v>
          </cell>
          <cell r="GX120" t="str">
            <v>na</v>
          </cell>
          <cell r="GY120" t="str">
            <v>na</v>
          </cell>
          <cell r="GZ120" t="str">
            <v>na</v>
          </cell>
          <cell r="HA120" t="str">
            <v>na</v>
          </cell>
          <cell r="HB120" t="str">
            <v>na</v>
          </cell>
          <cell r="HC120" t="str">
            <v>na</v>
          </cell>
          <cell r="HD120" t="str">
            <v>na</v>
          </cell>
        </row>
        <row r="121">
          <cell r="A121">
            <v>121</v>
          </cell>
          <cell r="B121" t="str">
            <v>Pre-Tax Income (excl Special Items)</v>
          </cell>
          <cell r="C121" t="str">
            <v>na</v>
          </cell>
          <cell r="D121" t="str">
            <v>na</v>
          </cell>
          <cell r="E121" t="str">
            <v>na</v>
          </cell>
          <cell r="F121" t="str">
            <v>na</v>
          </cell>
          <cell r="G121" t="str">
            <v>na</v>
          </cell>
          <cell r="H121" t="str">
            <v>na</v>
          </cell>
          <cell r="I121" t="str">
            <v>na</v>
          </cell>
          <cell r="J121" t="str">
            <v>na</v>
          </cell>
          <cell r="K121" t="str">
            <v>na</v>
          </cell>
          <cell r="L121" t="str">
            <v>na</v>
          </cell>
          <cell r="M121" t="str">
            <v>na</v>
          </cell>
          <cell r="N121" t="str">
            <v>na</v>
          </cell>
          <cell r="O121" t="str">
            <v>na</v>
          </cell>
          <cell r="P121" t="str">
            <v>na</v>
          </cell>
          <cell r="Q121" t="str">
            <v>na</v>
          </cell>
          <cell r="R121" t="str">
            <v>na</v>
          </cell>
          <cell r="S121" t="str">
            <v>na</v>
          </cell>
          <cell r="T121" t="str">
            <v>na</v>
          </cell>
          <cell r="U121" t="str">
            <v>na</v>
          </cell>
          <cell r="V121" t="str">
            <v>na</v>
          </cell>
          <cell r="W121" t="str">
            <v>na</v>
          </cell>
          <cell r="X121" t="str">
            <v>na</v>
          </cell>
          <cell r="Y121" t="str">
            <v>na</v>
          </cell>
          <cell r="Z121" t="str">
            <v>na</v>
          </cell>
          <cell r="AA121" t="str">
            <v>na</v>
          </cell>
          <cell r="AB121" t="str">
            <v>na</v>
          </cell>
          <cell r="AC121" t="str">
            <v>na</v>
          </cell>
          <cell r="AD121" t="str">
            <v>na</v>
          </cell>
          <cell r="AE121" t="str">
            <v>na</v>
          </cell>
          <cell r="AF121" t="str">
            <v>na</v>
          </cell>
          <cell r="AG121" t="str">
            <v>na</v>
          </cell>
          <cell r="AH121" t="str">
            <v>na</v>
          </cell>
          <cell r="AI121" t="str">
            <v>na</v>
          </cell>
          <cell r="AJ121" t="str">
            <v>na</v>
          </cell>
          <cell r="AK121" t="str">
            <v>na</v>
          </cell>
          <cell r="AL121" t="str">
            <v>na</v>
          </cell>
          <cell r="AM121" t="str">
            <v>na</v>
          </cell>
          <cell r="AN121" t="str">
            <v>na</v>
          </cell>
          <cell r="AO121" t="str">
            <v>na</v>
          </cell>
          <cell r="AP121" t="str">
            <v>na</v>
          </cell>
          <cell r="AQ121" t="str">
            <v>na</v>
          </cell>
          <cell r="AR121" t="str">
            <v>na</v>
          </cell>
          <cell r="AS121" t="str">
            <v>na</v>
          </cell>
          <cell r="AT121" t="str">
            <v>na</v>
          </cell>
          <cell r="AU121" t="str">
            <v>na</v>
          </cell>
          <cell r="AV121" t="str">
            <v>na</v>
          </cell>
          <cell r="AW121" t="str">
            <v>na</v>
          </cell>
          <cell r="AX121" t="str">
            <v>na</v>
          </cell>
          <cell r="AY121" t="str">
            <v>na</v>
          </cell>
          <cell r="AZ121" t="str">
            <v>na</v>
          </cell>
          <cell r="BA121" t="str">
            <v>na</v>
          </cell>
          <cell r="BB121" t="str">
            <v>na</v>
          </cell>
          <cell r="BC121" t="str">
            <v>na</v>
          </cell>
          <cell r="BD121" t="str">
            <v>na</v>
          </cell>
          <cell r="BE121" t="str">
            <v>na</v>
          </cell>
          <cell r="BF121" t="str">
            <v>na</v>
          </cell>
          <cell r="BG121" t="str">
            <v>na</v>
          </cell>
          <cell r="BH121" t="str">
            <v>na</v>
          </cell>
          <cell r="BI121" t="str">
            <v>na</v>
          </cell>
          <cell r="BJ121" t="str">
            <v>na</v>
          </cell>
          <cell r="BK121" t="str">
            <v>na</v>
          </cell>
          <cell r="BL121" t="str">
            <v>na</v>
          </cell>
          <cell r="BM121" t="str">
            <v>na</v>
          </cell>
          <cell r="BN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R121" t="str">
            <v>na</v>
          </cell>
          <cell r="BS121" t="str">
            <v>na</v>
          </cell>
          <cell r="BT121" t="str">
            <v>na</v>
          </cell>
          <cell r="BU121" t="str">
            <v>na</v>
          </cell>
          <cell r="BV121" t="str">
            <v>na</v>
          </cell>
          <cell r="BW121" t="str">
            <v>na</v>
          </cell>
          <cell r="BX121" t="str">
            <v>na</v>
          </cell>
          <cell r="BY121" t="str">
            <v>na</v>
          </cell>
          <cell r="BZ121" t="str">
            <v>na</v>
          </cell>
          <cell r="CA121" t="str">
            <v>na</v>
          </cell>
          <cell r="CB121" t="str">
            <v>na</v>
          </cell>
          <cell r="CC121" t="str">
            <v>na</v>
          </cell>
          <cell r="CD121" t="str">
            <v>na</v>
          </cell>
          <cell r="CE121" t="str">
            <v>na</v>
          </cell>
          <cell r="CF121" t="str">
            <v>na</v>
          </cell>
          <cell r="CG121" t="str">
            <v>na</v>
          </cell>
          <cell r="CH121" t="str">
            <v>na</v>
          </cell>
          <cell r="CI121" t="str">
            <v>na</v>
          </cell>
          <cell r="CJ121" t="str">
            <v>na</v>
          </cell>
          <cell r="CK121" t="str">
            <v>na</v>
          </cell>
          <cell r="CL121" t="str">
            <v>na</v>
          </cell>
          <cell r="CM121" t="str">
            <v>na</v>
          </cell>
          <cell r="CN121" t="str">
            <v>na</v>
          </cell>
          <cell r="CO121" t="str">
            <v>na</v>
          </cell>
          <cell r="CP121" t="str">
            <v>na</v>
          </cell>
          <cell r="CQ121">
            <v>-0.79752195734002607</v>
          </cell>
          <cell r="CR121">
            <v>-0.79752195734002607</v>
          </cell>
          <cell r="CS121">
            <v>0.45817195972115837</v>
          </cell>
          <cell r="CT121">
            <v>0.45817195972115837</v>
          </cell>
          <cell r="CU121">
            <v>2.4581673306772758</v>
          </cell>
          <cell r="CV121">
            <v>2.4581673306772758</v>
          </cell>
          <cell r="CW121" t="str">
            <v>na</v>
          </cell>
          <cell r="CX121" t="str">
            <v>na</v>
          </cell>
          <cell r="CY121">
            <v>0.62181259600614858</v>
          </cell>
          <cell r="CZ121">
            <v>0.62181259600614858</v>
          </cell>
          <cell r="DA121">
            <v>0.15249100208372829</v>
          </cell>
          <cell r="DB121">
            <v>0.15249100208372829</v>
          </cell>
          <cell r="DC121">
            <v>0.46959237343852434</v>
          </cell>
          <cell r="DD121">
            <v>0.46959237343852434</v>
          </cell>
          <cell r="DE121">
            <v>0.76677664690750302</v>
          </cell>
          <cell r="DF121">
            <v>0.76677664690750302</v>
          </cell>
          <cell r="DG121">
            <v>3.4958747159002068</v>
          </cell>
          <cell r="DH121">
            <v>3.4958747159002068</v>
          </cell>
          <cell r="DI121">
            <v>-0.12876066279456241</v>
          </cell>
          <cell r="DJ121">
            <v>-0.25392612531058573</v>
          </cell>
          <cell r="DK121">
            <v>0.11601235036602467</v>
          </cell>
          <cell r="DL121">
            <v>0.32440801867950964</v>
          </cell>
          <cell r="DM121">
            <v>0.14943207274814579</v>
          </cell>
          <cell r="DN121">
            <v>0.26959429819190694</v>
          </cell>
          <cell r="DO121">
            <v>0.82195725387678065</v>
          </cell>
          <cell r="DP121">
            <v>0.62762967215126164</v>
          </cell>
          <cell r="DQ121">
            <v>1.1867311742138291</v>
          </cell>
          <cell r="DR121">
            <v>1.2012273645976825</v>
          </cell>
          <cell r="DS121" t="str">
            <v>na</v>
          </cell>
          <cell r="DT121" t="str">
            <v>na</v>
          </cell>
          <cell r="DU121" t="str">
            <v>na</v>
          </cell>
          <cell r="DV121" t="str">
            <v>na</v>
          </cell>
          <cell r="DW121" t="str">
            <v>na</v>
          </cell>
          <cell r="DX121" t="str">
            <v>na</v>
          </cell>
          <cell r="DY121" t="str">
            <v>na</v>
          </cell>
          <cell r="DZ121" t="str">
            <v>na</v>
          </cell>
          <cell r="EA121">
            <v>0.48677046126896889</v>
          </cell>
          <cell r="EB121">
            <v>0.46778430182467401</v>
          </cell>
          <cell r="EC121" t="str">
            <v>na</v>
          </cell>
          <cell r="ED121" t="str">
            <v>na</v>
          </cell>
          <cell r="EE121" t="str">
            <v>na</v>
          </cell>
          <cell r="EF121" t="str">
            <v>na</v>
          </cell>
          <cell r="EG121" t="str">
            <v>na</v>
          </cell>
          <cell r="EH121" t="str">
            <v>na</v>
          </cell>
          <cell r="EI121" t="str">
            <v>na</v>
          </cell>
          <cell r="EJ121" t="str">
            <v>na</v>
          </cell>
          <cell r="EK121" t="str">
            <v>na</v>
          </cell>
          <cell r="EL121" t="str">
            <v>na</v>
          </cell>
          <cell r="EM121" t="str">
            <v>na</v>
          </cell>
          <cell r="EN121" t="str">
            <v>na</v>
          </cell>
          <cell r="EO121" t="str">
            <v>na</v>
          </cell>
          <cell r="EP121" t="str">
            <v>na</v>
          </cell>
          <cell r="EQ121" t="str">
            <v>na</v>
          </cell>
          <cell r="ER121" t="str">
            <v>na</v>
          </cell>
          <cell r="ES121" t="str">
            <v>na</v>
          </cell>
          <cell r="ET121" t="str">
            <v>na</v>
          </cell>
          <cell r="EU121" t="str">
            <v>na</v>
          </cell>
          <cell r="EV121" t="str">
            <v>na</v>
          </cell>
          <cell r="EW121" t="str">
            <v>na</v>
          </cell>
          <cell r="EX121" t="str">
            <v>na</v>
          </cell>
          <cell r="EY121" t="str">
            <v>na</v>
          </cell>
          <cell r="EZ121" t="str">
            <v>na</v>
          </cell>
          <cell r="FA121" t="str">
            <v>na</v>
          </cell>
          <cell r="FB121" t="str">
            <v>na</v>
          </cell>
          <cell r="FC121" t="str">
            <v>na</v>
          </cell>
          <cell r="FD121" t="str">
            <v>na</v>
          </cell>
          <cell r="FE121" t="str">
            <v>na</v>
          </cell>
          <cell r="FF121" t="str">
            <v>na</v>
          </cell>
          <cell r="FG121" t="str">
            <v>na</v>
          </cell>
          <cell r="FH121" t="str">
            <v>na</v>
          </cell>
          <cell r="FI121" t="str">
            <v>na</v>
          </cell>
          <cell r="FJ121" t="str">
            <v>na</v>
          </cell>
          <cell r="FK121" t="str">
            <v>na</v>
          </cell>
          <cell r="FL121" t="str">
            <v>na</v>
          </cell>
          <cell r="FM121" t="str">
            <v>na</v>
          </cell>
          <cell r="FN121" t="str">
            <v>na</v>
          </cell>
          <cell r="FO121" t="str">
            <v>na</v>
          </cell>
          <cell r="FP121" t="str">
            <v>na</v>
          </cell>
          <cell r="FQ121" t="str">
            <v>na</v>
          </cell>
          <cell r="FR121" t="str">
            <v>na</v>
          </cell>
          <cell r="FS121" t="str">
            <v>na</v>
          </cell>
          <cell r="FT121" t="str">
            <v>na</v>
          </cell>
          <cell r="FU121" t="str">
            <v>na</v>
          </cell>
          <cell r="FV121" t="str">
            <v>na</v>
          </cell>
          <cell r="FW121" t="str">
            <v>na</v>
          </cell>
          <cell r="FX121" t="str">
            <v>na</v>
          </cell>
          <cell r="FY121" t="str">
            <v>na</v>
          </cell>
          <cell r="FZ121" t="str">
            <v>na</v>
          </cell>
          <cell r="GA121" t="str">
            <v>na</v>
          </cell>
          <cell r="GB121" t="str">
            <v>na</v>
          </cell>
          <cell r="GC121" t="str">
            <v>na</v>
          </cell>
          <cell r="GD121" t="str">
            <v>na</v>
          </cell>
          <cell r="GE121" t="str">
            <v>na</v>
          </cell>
          <cell r="GF121" t="str">
            <v>na</v>
          </cell>
          <cell r="GG121" t="str">
            <v>na</v>
          </cell>
          <cell r="GH121" t="str">
            <v>na</v>
          </cell>
          <cell r="GI121" t="str">
            <v>na</v>
          </cell>
          <cell r="GJ121" t="str">
            <v>na</v>
          </cell>
          <cell r="GK121" t="str">
            <v>na</v>
          </cell>
          <cell r="GL121" t="str">
            <v>na</v>
          </cell>
          <cell r="GM121" t="str">
            <v>na</v>
          </cell>
          <cell r="GN121" t="str">
            <v>na</v>
          </cell>
          <cell r="GO121" t="str">
            <v>na</v>
          </cell>
          <cell r="GP121" t="str">
            <v>na</v>
          </cell>
          <cell r="GQ121" t="str">
            <v>na</v>
          </cell>
          <cell r="GR121" t="str">
            <v>na</v>
          </cell>
          <cell r="GS121" t="str">
            <v>na</v>
          </cell>
          <cell r="GT121" t="str">
            <v>na</v>
          </cell>
          <cell r="GU121" t="str">
            <v>na</v>
          </cell>
          <cell r="GV121" t="str">
            <v>na</v>
          </cell>
          <cell r="GW121" t="str">
            <v>na</v>
          </cell>
          <cell r="GX121" t="str">
            <v>na</v>
          </cell>
          <cell r="GY121" t="str">
            <v>na</v>
          </cell>
          <cell r="GZ121" t="str">
            <v>na</v>
          </cell>
          <cell r="HA121" t="str">
            <v>na</v>
          </cell>
          <cell r="HB121" t="str">
            <v>na</v>
          </cell>
          <cell r="HC121" t="str">
            <v>na</v>
          </cell>
          <cell r="HD121" t="str">
            <v>na</v>
          </cell>
        </row>
        <row r="122">
          <cell r="A122">
            <v>122</v>
          </cell>
          <cell r="B122" t="str">
            <v>Provision For Income Taxes</v>
          </cell>
          <cell r="C122" t="str">
            <v>na</v>
          </cell>
          <cell r="D122" t="str">
            <v>na</v>
          </cell>
          <cell r="E122" t="str">
            <v>na</v>
          </cell>
          <cell r="F122" t="str">
            <v>na</v>
          </cell>
          <cell r="G122" t="str">
            <v>na</v>
          </cell>
          <cell r="H122" t="str">
            <v>na</v>
          </cell>
          <cell r="I122" t="str">
            <v>na</v>
          </cell>
          <cell r="J122" t="str">
            <v>na</v>
          </cell>
          <cell r="K122" t="str">
            <v>na</v>
          </cell>
          <cell r="L122" t="str">
            <v>na</v>
          </cell>
          <cell r="M122" t="str">
            <v>na</v>
          </cell>
          <cell r="N122" t="str">
            <v>na</v>
          </cell>
          <cell r="O122" t="str">
            <v>na</v>
          </cell>
          <cell r="P122" t="str">
            <v>na</v>
          </cell>
          <cell r="Q122" t="str">
            <v>na</v>
          </cell>
          <cell r="R122" t="str">
            <v>na</v>
          </cell>
          <cell r="S122" t="str">
            <v>na</v>
          </cell>
          <cell r="T122" t="str">
            <v>na</v>
          </cell>
          <cell r="U122" t="str">
            <v>na</v>
          </cell>
          <cell r="V122" t="str">
            <v>na</v>
          </cell>
          <cell r="W122" t="str">
            <v>na</v>
          </cell>
          <cell r="X122" t="str">
            <v>na</v>
          </cell>
          <cell r="Y122" t="str">
            <v>na</v>
          </cell>
          <cell r="Z122" t="str">
            <v>na</v>
          </cell>
          <cell r="AA122" t="str">
            <v>na</v>
          </cell>
          <cell r="AB122" t="str">
            <v>na</v>
          </cell>
          <cell r="AC122" t="str">
            <v>na</v>
          </cell>
          <cell r="AD122" t="str">
            <v>na</v>
          </cell>
          <cell r="AE122" t="str">
            <v>na</v>
          </cell>
          <cell r="AF122" t="str">
            <v>na</v>
          </cell>
          <cell r="AG122" t="str">
            <v>na</v>
          </cell>
          <cell r="AH122" t="str">
            <v>na</v>
          </cell>
          <cell r="AI122" t="str">
            <v>na</v>
          </cell>
          <cell r="AJ122" t="str">
            <v>na</v>
          </cell>
          <cell r="AK122" t="str">
            <v>na</v>
          </cell>
          <cell r="AL122" t="str">
            <v>na</v>
          </cell>
          <cell r="AM122" t="str">
            <v>na</v>
          </cell>
          <cell r="AN122" t="str">
            <v>na</v>
          </cell>
          <cell r="AO122" t="str">
            <v>na</v>
          </cell>
          <cell r="AP122" t="str">
            <v>na</v>
          </cell>
          <cell r="AQ122" t="str">
            <v>na</v>
          </cell>
          <cell r="AR122" t="str">
            <v>na</v>
          </cell>
          <cell r="AS122" t="str">
            <v>na</v>
          </cell>
          <cell r="AT122" t="str">
            <v>na</v>
          </cell>
          <cell r="AU122" t="str">
            <v>na</v>
          </cell>
          <cell r="AV122" t="str">
            <v>na</v>
          </cell>
          <cell r="AW122" t="str">
            <v>na</v>
          </cell>
          <cell r="AX122" t="str">
            <v>na</v>
          </cell>
          <cell r="AY122" t="str">
            <v>na</v>
          </cell>
          <cell r="AZ122" t="str">
            <v>na</v>
          </cell>
          <cell r="BA122" t="str">
            <v>na</v>
          </cell>
          <cell r="BB122" t="str">
            <v>na</v>
          </cell>
          <cell r="BC122" t="str">
            <v>na</v>
          </cell>
          <cell r="BD122" t="str">
            <v>na</v>
          </cell>
          <cell r="BE122" t="str">
            <v>na</v>
          </cell>
          <cell r="BF122" t="str">
            <v>na</v>
          </cell>
          <cell r="BG122" t="str">
            <v>na</v>
          </cell>
          <cell r="BH122" t="str">
            <v>na</v>
          </cell>
          <cell r="BI122" t="str">
            <v>na</v>
          </cell>
          <cell r="BJ122" t="str">
            <v>na</v>
          </cell>
          <cell r="BK122" t="str">
            <v>na</v>
          </cell>
          <cell r="BL122" t="str">
            <v>na</v>
          </cell>
          <cell r="BM122" t="str">
            <v>na</v>
          </cell>
          <cell r="BN122" t="str">
            <v>na</v>
          </cell>
          <cell r="BO122" t="str">
            <v>na</v>
          </cell>
          <cell r="BP122" t="str">
            <v>na</v>
          </cell>
          <cell r="BQ122" t="str">
            <v>na</v>
          </cell>
          <cell r="BR122" t="str">
            <v>na</v>
          </cell>
          <cell r="BS122" t="str">
            <v>na</v>
          </cell>
          <cell r="BT122" t="str">
            <v>na</v>
          </cell>
          <cell r="BU122" t="str">
            <v>na</v>
          </cell>
          <cell r="BV122" t="str">
            <v>na</v>
          </cell>
          <cell r="BW122" t="str">
            <v>na</v>
          </cell>
          <cell r="BX122" t="str">
            <v>na</v>
          </cell>
          <cell r="BY122" t="str">
            <v>na</v>
          </cell>
          <cell r="BZ122" t="str">
            <v>na</v>
          </cell>
          <cell r="CA122" t="str">
            <v>na</v>
          </cell>
          <cell r="CB122" t="str">
            <v>na</v>
          </cell>
          <cell r="CC122" t="str">
            <v>na</v>
          </cell>
          <cell r="CD122" t="str">
            <v>na</v>
          </cell>
          <cell r="CE122" t="str">
            <v>na</v>
          </cell>
          <cell r="CF122" t="str">
            <v>na</v>
          </cell>
          <cell r="CG122" t="str">
            <v>na</v>
          </cell>
          <cell r="CH122" t="str">
            <v>na</v>
          </cell>
          <cell r="CI122" t="str">
            <v>na</v>
          </cell>
          <cell r="CJ122" t="str">
            <v>na</v>
          </cell>
          <cell r="CK122" t="str">
            <v>na</v>
          </cell>
          <cell r="CL122" t="str">
            <v>na</v>
          </cell>
          <cell r="CM122" t="str">
            <v>na</v>
          </cell>
          <cell r="CN122" t="str">
            <v>na</v>
          </cell>
          <cell r="CO122" t="str">
            <v>na</v>
          </cell>
          <cell r="CP122" t="str">
            <v>na</v>
          </cell>
          <cell r="CQ122">
            <v>-0.9890761548064918</v>
          </cell>
          <cell r="CR122">
            <v>-0.9890761548064918</v>
          </cell>
          <cell r="CS122">
            <v>82.657142857142844</v>
          </cell>
          <cell r="CT122">
            <v>82.657142857142844</v>
          </cell>
          <cell r="CU122">
            <v>0.77629781420765021</v>
          </cell>
          <cell r="CV122">
            <v>0.77629781420765021</v>
          </cell>
          <cell r="CW122" t="str">
            <v>na</v>
          </cell>
          <cell r="CX122" t="str">
            <v>na</v>
          </cell>
          <cell r="CY122">
            <v>0.81330513362814838</v>
          </cell>
          <cell r="CZ122">
            <v>0.81330513362814838</v>
          </cell>
          <cell r="DA122">
            <v>-0.11059272611600035</v>
          </cell>
          <cell r="DB122">
            <v>-0.11059272611600035</v>
          </cell>
          <cell r="DC122">
            <v>5.105030996661899</v>
          </cell>
          <cell r="DD122">
            <v>5.105030996661899</v>
          </cell>
          <cell r="DE122">
            <v>-0.5608584428518425</v>
          </cell>
          <cell r="DF122">
            <v>-0.5608584428518425</v>
          </cell>
          <cell r="DG122">
            <v>7.0503166783954976</v>
          </cell>
          <cell r="DH122">
            <v>7.0503166783954976</v>
          </cell>
          <cell r="DI122">
            <v>-0.15541622198505875</v>
          </cell>
          <cell r="DJ122">
            <v>-0.27676767065101415</v>
          </cell>
          <cell r="DK122">
            <v>0.11598855291423088</v>
          </cell>
          <cell r="DL122">
            <v>0.3244080186795098</v>
          </cell>
          <cell r="DM122">
            <v>0.14943207274814588</v>
          </cell>
          <cell r="DN122">
            <v>0.26959429819190683</v>
          </cell>
          <cell r="DO122">
            <v>0.82195725387678042</v>
          </cell>
          <cell r="DP122">
            <v>0.62762967215126164</v>
          </cell>
          <cell r="DQ122">
            <v>0.19040650709985066</v>
          </cell>
          <cell r="DR122">
            <v>0.19829344726441236</v>
          </cell>
          <cell r="DS122" t="str">
            <v>na</v>
          </cell>
          <cell r="DT122" t="str">
            <v>na</v>
          </cell>
          <cell r="DU122" t="str">
            <v>na</v>
          </cell>
          <cell r="DV122" t="str">
            <v>na</v>
          </cell>
          <cell r="DW122" t="str">
            <v>na</v>
          </cell>
          <cell r="DX122" t="str">
            <v>na</v>
          </cell>
          <cell r="DY122" t="str">
            <v>na</v>
          </cell>
          <cell r="DZ122" t="str">
            <v>na</v>
          </cell>
          <cell r="EA122">
            <v>0.48676493405057009</v>
          </cell>
          <cell r="EB122">
            <v>0.46778430182467312</v>
          </cell>
          <cell r="EC122" t="str">
            <v>na</v>
          </cell>
          <cell r="ED122" t="str">
            <v>na</v>
          </cell>
          <cell r="EE122" t="str">
            <v>na</v>
          </cell>
          <cell r="EF122" t="str">
            <v>na</v>
          </cell>
          <cell r="EG122" t="str">
            <v>na</v>
          </cell>
          <cell r="EH122" t="str">
            <v>na</v>
          </cell>
          <cell r="EI122" t="str">
            <v>na</v>
          </cell>
          <cell r="EJ122" t="str">
            <v>na</v>
          </cell>
          <cell r="EK122" t="str">
            <v>na</v>
          </cell>
          <cell r="EL122" t="str">
            <v>na</v>
          </cell>
          <cell r="EM122" t="str">
            <v>na</v>
          </cell>
          <cell r="EN122" t="str">
            <v>na</v>
          </cell>
          <cell r="EO122" t="str">
            <v>na</v>
          </cell>
          <cell r="EP122" t="str">
            <v>na</v>
          </cell>
          <cell r="EQ122" t="str">
            <v>na</v>
          </cell>
          <cell r="ER122" t="str">
            <v>na</v>
          </cell>
          <cell r="ES122" t="str">
            <v>na</v>
          </cell>
          <cell r="ET122" t="str">
            <v>na</v>
          </cell>
          <cell r="EU122" t="str">
            <v>na</v>
          </cell>
          <cell r="EV122" t="str">
            <v>na</v>
          </cell>
          <cell r="EW122" t="str">
            <v>na</v>
          </cell>
          <cell r="EX122" t="str">
            <v>na</v>
          </cell>
          <cell r="EY122" t="str">
            <v>na</v>
          </cell>
          <cell r="EZ122" t="str">
            <v>na</v>
          </cell>
          <cell r="FA122" t="str">
            <v>na</v>
          </cell>
          <cell r="FB122" t="str">
            <v>na</v>
          </cell>
          <cell r="FC122" t="str">
            <v>na</v>
          </cell>
          <cell r="FD122" t="str">
            <v>na</v>
          </cell>
          <cell r="FE122" t="str">
            <v>na</v>
          </cell>
          <cell r="FF122" t="str">
            <v>na</v>
          </cell>
          <cell r="FG122" t="str">
            <v>na</v>
          </cell>
          <cell r="FH122" t="str">
            <v>na</v>
          </cell>
          <cell r="FI122" t="str">
            <v>na</v>
          </cell>
          <cell r="FJ122" t="str">
            <v>na</v>
          </cell>
          <cell r="FK122" t="str">
            <v>na</v>
          </cell>
          <cell r="FL122" t="str">
            <v>na</v>
          </cell>
          <cell r="FM122" t="str">
            <v>na</v>
          </cell>
          <cell r="FN122" t="str">
            <v>na</v>
          </cell>
          <cell r="FO122" t="str">
            <v>na</v>
          </cell>
          <cell r="FP122" t="str">
            <v>na</v>
          </cell>
          <cell r="FQ122" t="str">
            <v>na</v>
          </cell>
          <cell r="FR122" t="str">
            <v>na</v>
          </cell>
          <cell r="FS122" t="str">
            <v>na</v>
          </cell>
          <cell r="FT122" t="str">
            <v>na</v>
          </cell>
          <cell r="FU122" t="str">
            <v>na</v>
          </cell>
          <cell r="FV122" t="str">
            <v>na</v>
          </cell>
          <cell r="FW122" t="str">
            <v>na</v>
          </cell>
          <cell r="FX122" t="str">
            <v>na</v>
          </cell>
          <cell r="FY122" t="str">
            <v>na</v>
          </cell>
          <cell r="FZ122" t="str">
            <v>na</v>
          </cell>
          <cell r="GA122" t="str">
            <v>na</v>
          </cell>
          <cell r="GB122" t="str">
            <v>na</v>
          </cell>
          <cell r="GC122" t="str">
            <v>na</v>
          </cell>
          <cell r="GD122" t="str">
            <v>na</v>
          </cell>
          <cell r="GE122" t="str">
            <v>na</v>
          </cell>
          <cell r="GF122" t="str">
            <v>na</v>
          </cell>
          <cell r="GG122" t="str">
            <v>na</v>
          </cell>
          <cell r="GH122" t="str">
            <v>na</v>
          </cell>
          <cell r="GI122" t="str">
            <v>na</v>
          </cell>
          <cell r="GJ122" t="str">
            <v>na</v>
          </cell>
          <cell r="GK122" t="str">
            <v>na</v>
          </cell>
          <cell r="GL122" t="str">
            <v>na</v>
          </cell>
          <cell r="GM122" t="str">
            <v>na</v>
          </cell>
          <cell r="GN122" t="str">
            <v>na</v>
          </cell>
          <cell r="GO122" t="str">
            <v>na</v>
          </cell>
          <cell r="GP122" t="str">
            <v>na</v>
          </cell>
          <cell r="GQ122" t="str">
            <v>na</v>
          </cell>
          <cell r="GR122" t="str">
            <v>na</v>
          </cell>
          <cell r="GS122" t="str">
            <v>na</v>
          </cell>
          <cell r="GT122" t="str">
            <v>na</v>
          </cell>
          <cell r="GU122" t="str">
            <v>na</v>
          </cell>
          <cell r="GV122" t="str">
            <v>na</v>
          </cell>
          <cell r="GW122" t="str">
            <v>na</v>
          </cell>
          <cell r="GX122" t="str">
            <v>na</v>
          </cell>
          <cell r="GY122" t="str">
            <v>na</v>
          </cell>
          <cell r="GZ122" t="str">
            <v>na</v>
          </cell>
          <cell r="HA122" t="str">
            <v>na</v>
          </cell>
          <cell r="HB122" t="str">
            <v>na</v>
          </cell>
          <cell r="HC122" t="str">
            <v>na</v>
          </cell>
          <cell r="HD122" t="str">
            <v>na</v>
          </cell>
        </row>
        <row r="123">
          <cell r="A123">
            <v>123</v>
          </cell>
          <cell r="B123" t="str">
            <v>Tax Rate</v>
          </cell>
          <cell r="C123" t="str">
            <v>na</v>
          </cell>
          <cell r="D123" t="str">
            <v>na</v>
          </cell>
          <cell r="E123" t="str">
            <v>na</v>
          </cell>
          <cell r="F123" t="str">
            <v>na</v>
          </cell>
          <cell r="G123" t="str">
            <v>na</v>
          </cell>
          <cell r="H123" t="str">
            <v>na</v>
          </cell>
          <cell r="I123" t="str">
            <v>na</v>
          </cell>
          <cell r="J123" t="str">
            <v>na</v>
          </cell>
          <cell r="K123" t="str">
            <v>na</v>
          </cell>
          <cell r="L123" t="str">
            <v>na</v>
          </cell>
          <cell r="M123" t="str">
            <v>na</v>
          </cell>
          <cell r="N123" t="str">
            <v>na</v>
          </cell>
          <cell r="O123" t="str">
            <v>na</v>
          </cell>
          <cell r="P123" t="str">
            <v>na</v>
          </cell>
          <cell r="Q123" t="str">
            <v>na</v>
          </cell>
          <cell r="R123" t="str">
            <v>na</v>
          </cell>
          <cell r="S123" t="str">
            <v>na</v>
          </cell>
          <cell r="T123" t="str">
            <v>na</v>
          </cell>
          <cell r="U123" t="str">
            <v>na</v>
          </cell>
          <cell r="V123" t="str">
            <v>na</v>
          </cell>
          <cell r="W123" t="str">
            <v>na</v>
          </cell>
          <cell r="X123" t="str">
            <v>na</v>
          </cell>
          <cell r="Y123" t="str">
            <v>na</v>
          </cell>
          <cell r="Z123" t="str">
            <v>na</v>
          </cell>
          <cell r="AA123" t="str">
            <v>na</v>
          </cell>
          <cell r="AB123" t="str">
            <v>na</v>
          </cell>
          <cell r="AC123" t="str">
            <v>na</v>
          </cell>
          <cell r="AD123" t="str">
            <v>na</v>
          </cell>
          <cell r="AE123" t="str">
            <v>na</v>
          </cell>
          <cell r="AF123" t="str">
            <v>na</v>
          </cell>
          <cell r="AG123" t="str">
            <v>na</v>
          </cell>
          <cell r="AH123" t="str">
            <v>na</v>
          </cell>
          <cell r="AI123" t="str">
            <v>na</v>
          </cell>
          <cell r="AJ123" t="str">
            <v>na</v>
          </cell>
          <cell r="AK123" t="str">
            <v>na</v>
          </cell>
          <cell r="AL123" t="str">
            <v>na</v>
          </cell>
          <cell r="AM123" t="str">
            <v>na</v>
          </cell>
          <cell r="AN123" t="str">
            <v>na</v>
          </cell>
          <cell r="AO123" t="str">
            <v>na</v>
          </cell>
          <cell r="AP123" t="str">
            <v>na</v>
          </cell>
          <cell r="AQ123" t="str">
            <v>na</v>
          </cell>
          <cell r="AR123" t="str">
            <v>na</v>
          </cell>
          <cell r="AS123" t="str">
            <v>na</v>
          </cell>
          <cell r="AT123" t="str">
            <v>na</v>
          </cell>
          <cell r="AU123" t="str">
            <v>na</v>
          </cell>
          <cell r="AV123" t="str">
            <v>na</v>
          </cell>
          <cell r="AW123" t="str">
            <v>na</v>
          </cell>
          <cell r="AX123" t="str">
            <v>na</v>
          </cell>
          <cell r="AY123" t="str">
            <v>na</v>
          </cell>
          <cell r="AZ123" t="str">
            <v>na</v>
          </cell>
          <cell r="BA123" t="str">
            <v>na</v>
          </cell>
          <cell r="BB123" t="str">
            <v>na</v>
          </cell>
          <cell r="BC123" t="str">
            <v>na</v>
          </cell>
          <cell r="BD123" t="str">
            <v>na</v>
          </cell>
          <cell r="BE123" t="str">
            <v>na</v>
          </cell>
          <cell r="BF123" t="str">
            <v>na</v>
          </cell>
          <cell r="BG123" t="str">
            <v>na</v>
          </cell>
          <cell r="BH123" t="str">
            <v>na</v>
          </cell>
          <cell r="BI123" t="str">
            <v>na</v>
          </cell>
          <cell r="BJ123" t="str">
            <v>na</v>
          </cell>
          <cell r="BK123" t="str">
            <v>na</v>
          </cell>
          <cell r="BL123" t="str">
            <v>na</v>
          </cell>
          <cell r="BM123" t="str">
            <v>na</v>
          </cell>
          <cell r="BN123" t="str">
            <v>na</v>
          </cell>
          <cell r="BO123" t="str">
            <v>na</v>
          </cell>
          <cell r="BP123" t="str">
            <v>na</v>
          </cell>
          <cell r="BQ123" t="str">
            <v>na</v>
          </cell>
          <cell r="BR123" t="str">
            <v>na</v>
          </cell>
          <cell r="BS123" t="str">
            <v>na</v>
          </cell>
          <cell r="BT123" t="str">
            <v>na</v>
          </cell>
          <cell r="BU123" t="str">
            <v>na</v>
          </cell>
          <cell r="BV123" t="str">
            <v>na</v>
          </cell>
          <cell r="BW123" t="str">
            <v>na</v>
          </cell>
          <cell r="BX123" t="str">
            <v>na</v>
          </cell>
          <cell r="BY123" t="str">
            <v>na</v>
          </cell>
          <cell r="BZ123" t="str">
            <v>na</v>
          </cell>
          <cell r="CA123" t="str">
            <v>na</v>
          </cell>
          <cell r="CB123" t="str">
            <v>na</v>
          </cell>
          <cell r="CC123" t="str">
            <v>na</v>
          </cell>
          <cell r="CD123" t="str">
            <v>na</v>
          </cell>
          <cell r="CE123" t="str">
            <v>na</v>
          </cell>
          <cell r="CF123" t="str">
            <v>na</v>
          </cell>
          <cell r="CG123" t="str">
            <v>na</v>
          </cell>
          <cell r="CH123" t="str">
            <v>na</v>
          </cell>
          <cell r="CI123" t="str">
            <v>na</v>
          </cell>
          <cell r="CJ123" t="str">
            <v>na</v>
          </cell>
          <cell r="CK123" t="str">
            <v>na</v>
          </cell>
          <cell r="CL123" t="str">
            <v>na</v>
          </cell>
          <cell r="CM123" t="str">
            <v>na</v>
          </cell>
          <cell r="CN123" t="str">
            <v>na</v>
          </cell>
          <cell r="CO123" t="str">
            <v>na</v>
          </cell>
          <cell r="CP123" t="str">
            <v>na</v>
          </cell>
          <cell r="CQ123">
            <v>-0.96432793835867736</v>
          </cell>
          <cell r="CR123">
            <v>-0.96432793835867736</v>
          </cell>
          <cell r="CS123">
            <v>63.918857142856837</v>
          </cell>
          <cell r="CT123">
            <v>63.918857142856837</v>
          </cell>
          <cell r="CU123">
            <v>-0.82954545454545447</v>
          </cell>
          <cell r="CV123">
            <v>-0.82954545454545447</v>
          </cell>
          <cell r="CW123" t="str">
            <v>na</v>
          </cell>
          <cell r="CX123" t="str">
            <v>na</v>
          </cell>
          <cell r="CY123">
            <v>1.9775209951379618</v>
          </cell>
          <cell r="CZ123">
            <v>1.9775209951379618</v>
          </cell>
          <cell r="DA123">
            <v>-0.22827399756186181</v>
          </cell>
          <cell r="DB123">
            <v>-0.22827399756186181</v>
          </cell>
          <cell r="DC123">
            <v>9.442060085859173E-4</v>
          </cell>
          <cell r="DD123">
            <v>9.442060085859173E-4</v>
          </cell>
          <cell r="DE123">
            <v>0</v>
          </cell>
          <cell r="DF123">
            <v>0</v>
          </cell>
          <cell r="DG123">
            <v>7.3647079521475284E-2</v>
          </cell>
          <cell r="DH123">
            <v>7.3647079521475284E-2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-9.2105263157894815E-2</v>
          </cell>
          <cell r="DR123">
            <v>-9.2105263157894815E-2</v>
          </cell>
          <cell r="DS123" t="str">
            <v>na</v>
          </cell>
          <cell r="DT123" t="str">
            <v>na</v>
          </cell>
          <cell r="DU123" t="str">
            <v>na</v>
          </cell>
          <cell r="DV123" t="str">
            <v>na</v>
          </cell>
          <cell r="DW123" t="str">
            <v>na</v>
          </cell>
          <cell r="DX123" t="str">
            <v>na</v>
          </cell>
          <cell r="DY123" t="str">
            <v>na</v>
          </cell>
          <cell r="DZ123" t="str">
            <v>na</v>
          </cell>
          <cell r="EA123">
            <v>0</v>
          </cell>
          <cell r="EB123">
            <v>0</v>
          </cell>
          <cell r="EC123" t="str">
            <v>na</v>
          </cell>
          <cell r="ED123" t="str">
            <v>na</v>
          </cell>
          <cell r="EE123" t="str">
            <v>na</v>
          </cell>
          <cell r="EF123" t="str">
            <v>na</v>
          </cell>
          <cell r="EG123" t="str">
            <v>na</v>
          </cell>
          <cell r="EH123" t="str">
            <v>na</v>
          </cell>
          <cell r="EI123" t="str">
            <v>na</v>
          </cell>
          <cell r="EJ123" t="str">
            <v>na</v>
          </cell>
          <cell r="EK123" t="str">
            <v>na</v>
          </cell>
          <cell r="EL123" t="str">
            <v>na</v>
          </cell>
          <cell r="EM123" t="str">
            <v>na</v>
          </cell>
          <cell r="EN123" t="str">
            <v>na</v>
          </cell>
          <cell r="EO123" t="str">
            <v>na</v>
          </cell>
          <cell r="EP123" t="str">
            <v>na</v>
          </cell>
          <cell r="EQ123" t="str">
            <v>na</v>
          </cell>
          <cell r="ER123" t="str">
            <v>na</v>
          </cell>
          <cell r="ES123" t="str">
            <v>na</v>
          </cell>
          <cell r="ET123" t="str">
            <v>na</v>
          </cell>
          <cell r="EU123" t="str">
            <v>na</v>
          </cell>
          <cell r="EV123" t="str">
            <v>na</v>
          </cell>
          <cell r="EW123" t="str">
            <v>na</v>
          </cell>
          <cell r="EX123" t="str">
            <v>na</v>
          </cell>
          <cell r="EY123" t="str">
            <v>na</v>
          </cell>
          <cell r="EZ123" t="str">
            <v>na</v>
          </cell>
          <cell r="FA123" t="str">
            <v>na</v>
          </cell>
          <cell r="FB123" t="str">
            <v>na</v>
          </cell>
          <cell r="FC123" t="str">
            <v>na</v>
          </cell>
          <cell r="FD123" t="str">
            <v>na</v>
          </cell>
          <cell r="FE123" t="str">
            <v>na</v>
          </cell>
          <cell r="FF123" t="str">
            <v>na</v>
          </cell>
          <cell r="FG123" t="str">
            <v>na</v>
          </cell>
          <cell r="FH123" t="str">
            <v>na</v>
          </cell>
          <cell r="FI123" t="str">
            <v>na</v>
          </cell>
          <cell r="FJ123" t="str">
            <v>na</v>
          </cell>
          <cell r="FK123" t="str">
            <v>na</v>
          </cell>
          <cell r="FL123" t="str">
            <v>na</v>
          </cell>
          <cell r="FM123" t="str">
            <v>na</v>
          </cell>
          <cell r="FN123" t="str">
            <v>na</v>
          </cell>
          <cell r="FO123" t="str">
            <v>na</v>
          </cell>
          <cell r="FP123" t="str">
            <v>na</v>
          </cell>
          <cell r="FQ123" t="str">
            <v>na</v>
          </cell>
          <cell r="FR123" t="str">
            <v>na</v>
          </cell>
          <cell r="FS123" t="str">
            <v>na</v>
          </cell>
          <cell r="FT123" t="str">
            <v>na</v>
          </cell>
          <cell r="FU123" t="str">
            <v>na</v>
          </cell>
          <cell r="FV123" t="str">
            <v>na</v>
          </cell>
          <cell r="FW123" t="str">
            <v>na</v>
          </cell>
          <cell r="FX123" t="str">
            <v>na</v>
          </cell>
          <cell r="FY123" t="str">
            <v>na</v>
          </cell>
          <cell r="FZ123" t="str">
            <v>na</v>
          </cell>
          <cell r="GA123" t="str">
            <v>na</v>
          </cell>
          <cell r="GB123" t="str">
            <v>na</v>
          </cell>
          <cell r="GC123" t="str">
            <v>na</v>
          </cell>
          <cell r="GD123" t="str">
            <v>na</v>
          </cell>
          <cell r="GE123" t="str">
            <v>na</v>
          </cell>
          <cell r="GF123" t="str">
            <v>na</v>
          </cell>
          <cell r="GG123" t="str">
            <v>na</v>
          </cell>
          <cell r="GH123" t="str">
            <v>na</v>
          </cell>
          <cell r="GI123" t="str">
            <v>na</v>
          </cell>
          <cell r="GJ123" t="str">
            <v>na</v>
          </cell>
          <cell r="GK123" t="str">
            <v>na</v>
          </cell>
          <cell r="GL123" t="str">
            <v>na</v>
          </cell>
          <cell r="GM123" t="str">
            <v>na</v>
          </cell>
          <cell r="GN123" t="str">
            <v>na</v>
          </cell>
          <cell r="GO123" t="str">
            <v>na</v>
          </cell>
          <cell r="GP123" t="str">
            <v>na</v>
          </cell>
          <cell r="GQ123" t="str">
            <v>na</v>
          </cell>
          <cell r="GR123" t="str">
            <v>na</v>
          </cell>
          <cell r="GS123" t="str">
            <v>na</v>
          </cell>
          <cell r="GT123" t="str">
            <v>na</v>
          </cell>
          <cell r="GU123" t="str">
            <v>na</v>
          </cell>
          <cell r="GV123" t="str">
            <v>na</v>
          </cell>
          <cell r="GW123" t="str">
            <v>na</v>
          </cell>
          <cell r="GX123" t="str">
            <v>na</v>
          </cell>
          <cell r="GY123" t="str">
            <v>na</v>
          </cell>
          <cell r="GZ123" t="str">
            <v>na</v>
          </cell>
          <cell r="HA123" t="str">
            <v>na</v>
          </cell>
          <cell r="HB123" t="str">
            <v>na</v>
          </cell>
          <cell r="HC123" t="str">
            <v>na</v>
          </cell>
          <cell r="HD123" t="str">
            <v>na</v>
          </cell>
        </row>
        <row r="124">
          <cell r="A124">
            <v>124</v>
          </cell>
          <cell r="B124" t="str">
            <v>Reported Net Income</v>
          </cell>
          <cell r="C124" t="str">
            <v>na</v>
          </cell>
          <cell r="D124" t="str">
            <v>na</v>
          </cell>
          <cell r="E124" t="str">
            <v>na</v>
          </cell>
          <cell r="F124" t="str">
            <v>na</v>
          </cell>
          <cell r="G124" t="str">
            <v>na</v>
          </cell>
          <cell r="H124" t="str">
            <v>na</v>
          </cell>
          <cell r="I124" t="str">
            <v>na</v>
          </cell>
          <cell r="J124" t="str">
            <v>na</v>
          </cell>
          <cell r="K124" t="str">
            <v>na</v>
          </cell>
          <cell r="L124" t="str">
            <v>na</v>
          </cell>
          <cell r="M124" t="str">
            <v>na</v>
          </cell>
          <cell r="N124" t="str">
            <v>na</v>
          </cell>
          <cell r="O124" t="str">
            <v>na</v>
          </cell>
          <cell r="P124" t="str">
            <v>na</v>
          </cell>
          <cell r="Q124" t="str">
            <v>na</v>
          </cell>
          <cell r="R124" t="str">
            <v>na</v>
          </cell>
          <cell r="S124" t="str">
            <v>na</v>
          </cell>
          <cell r="T124" t="str">
            <v>na</v>
          </cell>
          <cell r="U124" t="str">
            <v>na</v>
          </cell>
          <cell r="V124" t="str">
            <v>na</v>
          </cell>
          <cell r="W124" t="str">
            <v>na</v>
          </cell>
          <cell r="X124" t="str">
            <v>na</v>
          </cell>
          <cell r="Y124" t="str">
            <v>na</v>
          </cell>
          <cell r="Z124" t="str">
            <v>na</v>
          </cell>
          <cell r="AA124" t="str">
            <v>na</v>
          </cell>
          <cell r="AB124" t="str">
            <v>na</v>
          </cell>
          <cell r="AC124" t="str">
            <v>na</v>
          </cell>
          <cell r="AD124" t="str">
            <v>na</v>
          </cell>
          <cell r="AE124" t="str">
            <v>na</v>
          </cell>
          <cell r="AF124" t="str">
            <v>na</v>
          </cell>
          <cell r="AG124" t="str">
            <v>na</v>
          </cell>
          <cell r="AH124" t="str">
            <v>na</v>
          </cell>
          <cell r="AI124" t="str">
            <v>na</v>
          </cell>
          <cell r="AJ124" t="str">
            <v>na</v>
          </cell>
          <cell r="AK124" t="str">
            <v>na</v>
          </cell>
          <cell r="AL124" t="str">
            <v>na</v>
          </cell>
          <cell r="AM124" t="str">
            <v>na</v>
          </cell>
          <cell r="AN124" t="str">
            <v>na</v>
          </cell>
          <cell r="AO124" t="str">
            <v>na</v>
          </cell>
          <cell r="AP124" t="str">
            <v>na</v>
          </cell>
          <cell r="AQ124" t="str">
            <v>na</v>
          </cell>
          <cell r="AR124" t="str">
            <v>na</v>
          </cell>
          <cell r="AS124" t="str">
            <v>na</v>
          </cell>
          <cell r="AT124" t="str">
            <v>na</v>
          </cell>
          <cell r="AU124" t="str">
            <v>na</v>
          </cell>
          <cell r="AV124" t="str">
            <v>na</v>
          </cell>
          <cell r="AW124" t="str">
            <v>na</v>
          </cell>
          <cell r="AX124" t="str">
            <v>na</v>
          </cell>
          <cell r="AY124" t="str">
            <v>na</v>
          </cell>
          <cell r="AZ124" t="str">
            <v>na</v>
          </cell>
          <cell r="BA124" t="str">
            <v>na</v>
          </cell>
          <cell r="BB124" t="str">
            <v>na</v>
          </cell>
          <cell r="BC124" t="str">
            <v>na</v>
          </cell>
          <cell r="BD124" t="str">
            <v>na</v>
          </cell>
          <cell r="BE124" t="str">
            <v>na</v>
          </cell>
          <cell r="BF124" t="str">
            <v>na</v>
          </cell>
          <cell r="BG124" t="str">
            <v>na</v>
          </cell>
          <cell r="BH124" t="str">
            <v>na</v>
          </cell>
          <cell r="BI124" t="str">
            <v>na</v>
          </cell>
          <cell r="BJ124" t="str">
            <v>na</v>
          </cell>
          <cell r="BK124" t="str">
            <v>na</v>
          </cell>
          <cell r="BL124" t="str">
            <v>na</v>
          </cell>
          <cell r="BM124" t="str">
            <v>na</v>
          </cell>
          <cell r="BN124" t="str">
            <v>na</v>
          </cell>
          <cell r="BO124" t="str">
            <v>na</v>
          </cell>
          <cell r="BP124" t="str">
            <v>na</v>
          </cell>
          <cell r="BQ124" t="str">
            <v>na</v>
          </cell>
          <cell r="BR124" t="str">
            <v>na</v>
          </cell>
          <cell r="BS124" t="str">
            <v>na</v>
          </cell>
          <cell r="BT124" t="str">
            <v>na</v>
          </cell>
          <cell r="BU124" t="str">
            <v>na</v>
          </cell>
          <cell r="BV124" t="str">
            <v>na</v>
          </cell>
          <cell r="BW124" t="str">
            <v>na</v>
          </cell>
          <cell r="BX124" t="str">
            <v>na</v>
          </cell>
          <cell r="BY124" t="str">
            <v>na</v>
          </cell>
          <cell r="BZ124" t="str">
            <v>na</v>
          </cell>
          <cell r="CA124" t="str">
            <v>na</v>
          </cell>
          <cell r="CB124" t="str">
            <v>na</v>
          </cell>
          <cell r="CC124" t="str">
            <v>na</v>
          </cell>
          <cell r="CD124" t="str">
            <v>na</v>
          </cell>
          <cell r="CE124" t="str">
            <v>na</v>
          </cell>
          <cell r="CF124" t="str">
            <v>na</v>
          </cell>
          <cell r="CG124" t="str">
            <v>na</v>
          </cell>
          <cell r="CH124" t="str">
            <v>na</v>
          </cell>
          <cell r="CI124" t="str">
            <v>na</v>
          </cell>
          <cell r="CJ124" t="str">
            <v>na</v>
          </cell>
          <cell r="CK124" t="str">
            <v>na</v>
          </cell>
          <cell r="CL124" t="str">
            <v>na</v>
          </cell>
          <cell r="CM124" t="str">
            <v>na</v>
          </cell>
          <cell r="CN124" t="str">
            <v>na</v>
          </cell>
          <cell r="CO124" t="str">
            <v>na</v>
          </cell>
          <cell r="CP124" t="str">
            <v>na</v>
          </cell>
          <cell r="CQ124" t="str">
            <v>na</v>
          </cell>
          <cell r="CR124" t="str">
            <v>na</v>
          </cell>
          <cell r="CS124" t="str">
            <v>na</v>
          </cell>
          <cell r="CT124" t="str">
            <v>na</v>
          </cell>
          <cell r="CU124" t="str">
            <v>na</v>
          </cell>
          <cell r="CV124" t="str">
            <v>na</v>
          </cell>
          <cell r="CW124" t="str">
            <v>na</v>
          </cell>
          <cell r="CX124" t="str">
            <v>na</v>
          </cell>
          <cell r="CY124" t="str">
            <v>na</v>
          </cell>
          <cell r="CZ124" t="str">
            <v>na</v>
          </cell>
          <cell r="DA124">
            <v>-4.9865951742626265E-2</v>
          </cell>
          <cell r="DB124">
            <v>-4.9865951742626265E-2</v>
          </cell>
          <cell r="DC124">
            <v>3.3111988964133281</v>
          </cell>
          <cell r="DD124">
            <v>3.3111988964133281</v>
          </cell>
          <cell r="DE124">
            <v>-0.3566140644316782</v>
          </cell>
          <cell r="DF124">
            <v>-0.3566140644316782</v>
          </cell>
          <cell r="DG124" t="str">
            <v>na</v>
          </cell>
          <cell r="DH124" t="str">
            <v>na</v>
          </cell>
          <cell r="DI124">
            <v>-0.18487204991409753</v>
          </cell>
          <cell r="DJ124">
            <v>-0.30196850308346102</v>
          </cell>
          <cell r="DK124">
            <v>0.1160248853097796</v>
          </cell>
          <cell r="DL124">
            <v>0.32440801867950958</v>
          </cell>
          <cell r="DM124">
            <v>0.14943207274814577</v>
          </cell>
          <cell r="DN124">
            <v>0.26959429819190711</v>
          </cell>
          <cell r="DO124">
            <v>0.82195725387678065</v>
          </cell>
          <cell r="DP124">
            <v>0.62762967215126164</v>
          </cell>
          <cell r="DQ124">
            <v>0.41932214217458935</v>
          </cell>
          <cell r="DR124">
            <v>0.42873385310689649</v>
          </cell>
          <cell r="DS124" t="str">
            <v>na</v>
          </cell>
          <cell r="DT124" t="str">
            <v>na</v>
          </cell>
          <cell r="DU124" t="str">
            <v>na</v>
          </cell>
          <cell r="DV124" t="str">
            <v>na</v>
          </cell>
          <cell r="DW124" t="str">
            <v>na</v>
          </cell>
          <cell r="DX124" t="str">
            <v>na</v>
          </cell>
          <cell r="DY124" t="str">
            <v>na</v>
          </cell>
          <cell r="DZ124" t="str">
            <v>na</v>
          </cell>
          <cell r="EA124">
            <v>0.48677337256846603</v>
          </cell>
          <cell r="EB124">
            <v>0.46778430182467462</v>
          </cell>
          <cell r="EC124" t="str">
            <v>na</v>
          </cell>
          <cell r="ED124" t="str">
            <v>na</v>
          </cell>
          <cell r="EE124" t="str">
            <v>na</v>
          </cell>
          <cell r="EF124" t="str">
            <v>na</v>
          </cell>
          <cell r="EG124" t="str">
            <v>na</v>
          </cell>
          <cell r="EH124" t="str">
            <v>na</v>
          </cell>
          <cell r="EI124" t="str">
            <v>na</v>
          </cell>
          <cell r="EJ124" t="str">
            <v>na</v>
          </cell>
          <cell r="EK124" t="str">
            <v>na</v>
          </cell>
          <cell r="EL124" t="str">
            <v>na</v>
          </cell>
          <cell r="EM124" t="str">
            <v>na</v>
          </cell>
          <cell r="EN124" t="str">
            <v>na</v>
          </cell>
          <cell r="EO124" t="str">
            <v>na</v>
          </cell>
          <cell r="EP124" t="str">
            <v>na</v>
          </cell>
          <cell r="EQ124" t="str">
            <v>na</v>
          </cell>
          <cell r="ER124" t="str">
            <v>na</v>
          </cell>
          <cell r="ES124" t="str">
            <v>na</v>
          </cell>
          <cell r="ET124" t="str">
            <v>na</v>
          </cell>
          <cell r="EU124" t="str">
            <v>na</v>
          </cell>
          <cell r="EV124" t="str">
            <v>na</v>
          </cell>
          <cell r="EW124" t="str">
            <v>na</v>
          </cell>
          <cell r="EX124" t="str">
            <v>na</v>
          </cell>
          <cell r="EY124" t="str">
            <v>na</v>
          </cell>
          <cell r="EZ124" t="str">
            <v>na</v>
          </cell>
          <cell r="FA124" t="str">
            <v>na</v>
          </cell>
          <cell r="FB124" t="str">
            <v>na</v>
          </cell>
          <cell r="FC124" t="str">
            <v>na</v>
          </cell>
          <cell r="FD124" t="str">
            <v>na</v>
          </cell>
          <cell r="FE124" t="str">
            <v>na</v>
          </cell>
          <cell r="FF124" t="str">
            <v>na</v>
          </cell>
          <cell r="FG124" t="str">
            <v>na</v>
          </cell>
          <cell r="FH124" t="str">
            <v>na</v>
          </cell>
          <cell r="FI124" t="str">
            <v>na</v>
          </cell>
          <cell r="FJ124" t="str">
            <v>na</v>
          </cell>
          <cell r="FK124" t="str">
            <v>na</v>
          </cell>
          <cell r="FL124" t="str">
            <v>na</v>
          </cell>
          <cell r="FM124" t="str">
            <v>na</v>
          </cell>
          <cell r="FN124" t="str">
            <v>na</v>
          </cell>
          <cell r="FO124" t="str">
            <v>na</v>
          </cell>
          <cell r="FP124" t="str">
            <v>na</v>
          </cell>
          <cell r="FQ124" t="str">
            <v>na</v>
          </cell>
          <cell r="FR124" t="str">
            <v>na</v>
          </cell>
          <cell r="FS124" t="str">
            <v>na</v>
          </cell>
          <cell r="FT124" t="str">
            <v>na</v>
          </cell>
          <cell r="FU124" t="str">
            <v>na</v>
          </cell>
          <cell r="FV124" t="str">
            <v>na</v>
          </cell>
          <cell r="FW124" t="str">
            <v>na</v>
          </cell>
          <cell r="FX124" t="str">
            <v>na</v>
          </cell>
          <cell r="FY124" t="str">
            <v>na</v>
          </cell>
          <cell r="FZ124" t="str">
            <v>na</v>
          </cell>
          <cell r="GA124" t="str">
            <v>na</v>
          </cell>
          <cell r="GB124" t="str">
            <v>na</v>
          </cell>
          <cell r="GC124" t="str">
            <v>na</v>
          </cell>
          <cell r="GD124" t="str">
            <v>na</v>
          </cell>
          <cell r="GE124" t="str">
            <v>na</v>
          </cell>
          <cell r="GF124" t="str">
            <v>na</v>
          </cell>
          <cell r="GG124" t="str">
            <v>na</v>
          </cell>
          <cell r="GH124" t="str">
            <v>na</v>
          </cell>
          <cell r="GI124" t="str">
            <v>na</v>
          </cell>
          <cell r="GJ124" t="str">
            <v>na</v>
          </cell>
          <cell r="GK124" t="str">
            <v>na</v>
          </cell>
          <cell r="GL124" t="str">
            <v>na</v>
          </cell>
          <cell r="GM124" t="str">
            <v>na</v>
          </cell>
          <cell r="GN124" t="str">
            <v>na</v>
          </cell>
          <cell r="GO124" t="str">
            <v>na</v>
          </cell>
          <cell r="GP124" t="str">
            <v>na</v>
          </cell>
          <cell r="GQ124" t="str">
            <v>na</v>
          </cell>
          <cell r="GR124" t="str">
            <v>na</v>
          </cell>
          <cell r="GS124" t="str">
            <v>na</v>
          </cell>
          <cell r="GT124" t="str">
            <v>na</v>
          </cell>
          <cell r="GU124" t="str">
            <v>na</v>
          </cell>
          <cell r="GV124" t="str">
            <v>na</v>
          </cell>
          <cell r="GW124" t="str">
            <v>na</v>
          </cell>
          <cell r="GX124" t="str">
            <v>na</v>
          </cell>
          <cell r="GY124" t="str">
            <v>na</v>
          </cell>
          <cell r="GZ124" t="str">
            <v>na</v>
          </cell>
          <cell r="HA124" t="str">
            <v>na</v>
          </cell>
          <cell r="HB124" t="str">
            <v>na</v>
          </cell>
          <cell r="HC124" t="str">
            <v>na</v>
          </cell>
          <cell r="HD124" t="str">
            <v>na</v>
          </cell>
        </row>
        <row r="125">
          <cell r="A125">
            <v>125</v>
          </cell>
          <cell r="B125" t="str">
            <v>Net Income (excl Special Items)</v>
          </cell>
          <cell r="C125" t="str">
            <v>na</v>
          </cell>
          <cell r="D125" t="str">
            <v>na</v>
          </cell>
          <cell r="E125" t="str">
            <v>na</v>
          </cell>
          <cell r="F125" t="str">
            <v>na</v>
          </cell>
          <cell r="G125" t="str">
            <v>na</v>
          </cell>
          <cell r="H125" t="str">
            <v>na</v>
          </cell>
          <cell r="I125" t="str">
            <v>na</v>
          </cell>
          <cell r="J125" t="str">
            <v>na</v>
          </cell>
          <cell r="K125" t="str">
            <v>na</v>
          </cell>
          <cell r="L125" t="str">
            <v>na</v>
          </cell>
          <cell r="M125" t="str">
            <v>na</v>
          </cell>
          <cell r="N125" t="str">
            <v>na</v>
          </cell>
          <cell r="O125" t="str">
            <v>na</v>
          </cell>
          <cell r="P125" t="str">
            <v>na</v>
          </cell>
          <cell r="Q125" t="str">
            <v>na</v>
          </cell>
          <cell r="R125" t="str">
            <v>na</v>
          </cell>
          <cell r="S125" t="str">
            <v>na</v>
          </cell>
          <cell r="T125" t="str">
            <v>na</v>
          </cell>
          <cell r="U125" t="str">
            <v>na</v>
          </cell>
          <cell r="V125" t="str">
            <v>na</v>
          </cell>
          <cell r="W125" t="str">
            <v>na</v>
          </cell>
          <cell r="X125" t="str">
            <v>na</v>
          </cell>
          <cell r="Y125" t="str">
            <v>na</v>
          </cell>
          <cell r="Z125" t="str">
            <v>na</v>
          </cell>
          <cell r="AA125" t="str">
            <v>na</v>
          </cell>
          <cell r="AB125" t="str">
            <v>na</v>
          </cell>
          <cell r="AC125" t="str">
            <v>na</v>
          </cell>
          <cell r="AD125" t="str">
            <v>na</v>
          </cell>
          <cell r="AE125" t="str">
            <v>na</v>
          </cell>
          <cell r="AF125" t="str">
            <v>na</v>
          </cell>
          <cell r="AG125" t="str">
            <v>na</v>
          </cell>
          <cell r="AH125" t="str">
            <v>na</v>
          </cell>
          <cell r="AI125" t="str">
            <v>na</v>
          </cell>
          <cell r="AJ125" t="str">
            <v>na</v>
          </cell>
          <cell r="AK125" t="str">
            <v>na</v>
          </cell>
          <cell r="AL125" t="str">
            <v>na</v>
          </cell>
          <cell r="AM125" t="str">
            <v>na</v>
          </cell>
          <cell r="AN125" t="str">
            <v>na</v>
          </cell>
          <cell r="AO125" t="str">
            <v>na</v>
          </cell>
          <cell r="AP125" t="str">
            <v>na</v>
          </cell>
          <cell r="AQ125" t="str">
            <v>na</v>
          </cell>
          <cell r="AR125" t="str">
            <v>na</v>
          </cell>
          <cell r="AS125" t="str">
            <v>na</v>
          </cell>
          <cell r="AT125" t="str">
            <v>na</v>
          </cell>
          <cell r="AU125" t="str">
            <v>na</v>
          </cell>
          <cell r="AV125" t="str">
            <v>na</v>
          </cell>
          <cell r="AW125" t="str">
            <v>na</v>
          </cell>
          <cell r="AX125" t="str">
            <v>na</v>
          </cell>
          <cell r="AY125" t="str">
            <v>na</v>
          </cell>
          <cell r="AZ125" t="str">
            <v>na</v>
          </cell>
          <cell r="BA125" t="str">
            <v>na</v>
          </cell>
          <cell r="BB125" t="str">
            <v>na</v>
          </cell>
          <cell r="BC125" t="str">
            <v>na</v>
          </cell>
          <cell r="BD125" t="str">
            <v>na</v>
          </cell>
          <cell r="BE125" t="str">
            <v>na</v>
          </cell>
          <cell r="BF125" t="str">
            <v>na</v>
          </cell>
          <cell r="BG125" t="str">
            <v>na</v>
          </cell>
          <cell r="BH125" t="str">
            <v>na</v>
          </cell>
          <cell r="BI125" t="str">
            <v>na</v>
          </cell>
          <cell r="BJ125" t="str">
            <v>na</v>
          </cell>
          <cell r="BK125" t="str">
            <v>na</v>
          </cell>
          <cell r="BL125" t="str">
            <v>na</v>
          </cell>
          <cell r="BM125" t="str">
            <v>na</v>
          </cell>
          <cell r="BN125" t="str">
            <v>na</v>
          </cell>
          <cell r="BO125" t="str">
            <v>na</v>
          </cell>
          <cell r="BP125" t="str">
            <v>na</v>
          </cell>
          <cell r="BQ125" t="str">
            <v>na</v>
          </cell>
          <cell r="BR125" t="str">
            <v>na</v>
          </cell>
          <cell r="BS125" t="str">
            <v>na</v>
          </cell>
          <cell r="BT125" t="str">
            <v>na</v>
          </cell>
          <cell r="BU125" t="str">
            <v>na</v>
          </cell>
          <cell r="BV125" t="str">
            <v>na</v>
          </cell>
          <cell r="BW125" t="str">
            <v>na</v>
          </cell>
          <cell r="BX125" t="str">
            <v>na</v>
          </cell>
          <cell r="BY125" t="str">
            <v>na</v>
          </cell>
          <cell r="BZ125" t="str">
            <v>na</v>
          </cell>
          <cell r="CA125" t="str">
            <v>na</v>
          </cell>
          <cell r="CB125" t="str">
            <v>na</v>
          </cell>
          <cell r="CC125" t="str">
            <v>na</v>
          </cell>
          <cell r="CD125" t="str">
            <v>na</v>
          </cell>
          <cell r="CE125" t="str">
            <v>na</v>
          </cell>
          <cell r="CF125" t="str">
            <v>na</v>
          </cell>
          <cell r="CG125" t="str">
            <v>na</v>
          </cell>
          <cell r="CH125" t="str">
            <v>na</v>
          </cell>
          <cell r="CI125" t="str">
            <v>na</v>
          </cell>
          <cell r="CJ125" t="str">
            <v>na</v>
          </cell>
          <cell r="CK125" t="str">
            <v>na</v>
          </cell>
          <cell r="CL125" t="str">
            <v>na</v>
          </cell>
          <cell r="CM125" t="str">
            <v>na</v>
          </cell>
          <cell r="CN125" t="str">
            <v>na</v>
          </cell>
          <cell r="CO125" t="str">
            <v>na</v>
          </cell>
          <cell r="CP125" t="str">
            <v>na</v>
          </cell>
          <cell r="CQ125">
            <v>-0.67784939490832707</v>
          </cell>
          <cell r="CR125">
            <v>-0.67784939490832707</v>
          </cell>
          <cell r="CS125">
            <v>-0.82261484098939774</v>
          </cell>
          <cell r="CT125">
            <v>-0.82261484098939774</v>
          </cell>
          <cell r="CU125">
            <v>23.495351925630704</v>
          </cell>
          <cell r="CV125">
            <v>23.495351925630704</v>
          </cell>
          <cell r="CW125" t="str">
            <v>na</v>
          </cell>
          <cell r="CX125" t="str">
            <v>na</v>
          </cell>
          <cell r="CY125">
            <v>5.5841691515320362E-2</v>
          </cell>
          <cell r="CZ125">
            <v>5.5841691515320362E-2</v>
          </cell>
          <cell r="DA125">
            <v>0.36482670089858782</v>
          </cell>
          <cell r="DB125">
            <v>0.36482670089858782</v>
          </cell>
          <cell r="DC125">
            <v>0.4688625532982143</v>
          </cell>
          <cell r="DD125">
            <v>0.4688625532982143</v>
          </cell>
          <cell r="DE125">
            <v>0.76677664690750302</v>
          </cell>
          <cell r="DF125">
            <v>0.76677664690750302</v>
          </cell>
          <cell r="DG125">
            <v>3.3144841212471055</v>
          </cell>
          <cell r="DH125">
            <v>3.3144841212471055</v>
          </cell>
          <cell r="DI125">
            <v>-0.12876066279456239</v>
          </cell>
          <cell r="DJ125">
            <v>-0.25392612531058567</v>
          </cell>
          <cell r="DK125">
            <v>0.11601235036602468</v>
          </cell>
          <cell r="DL125">
            <v>0.32440801867950958</v>
          </cell>
          <cell r="DM125">
            <v>0.14943207274814577</v>
          </cell>
          <cell r="DN125">
            <v>0.26959429819190694</v>
          </cell>
          <cell r="DO125">
            <v>0.82195725387678065</v>
          </cell>
          <cell r="DP125">
            <v>0.62762967215126186</v>
          </cell>
          <cell r="DQ125">
            <v>1.3101756759839649</v>
          </cell>
          <cell r="DR125">
            <v>1.325490199695939</v>
          </cell>
          <cell r="DS125" t="str">
            <v>na</v>
          </cell>
          <cell r="DT125" t="str">
            <v>na</v>
          </cell>
          <cell r="DU125" t="str">
            <v>na</v>
          </cell>
          <cell r="DV125" t="str">
            <v>na</v>
          </cell>
          <cell r="DW125" t="str">
            <v>na</v>
          </cell>
          <cell r="DX125" t="str">
            <v>na</v>
          </cell>
          <cell r="DY125" t="str">
            <v>na</v>
          </cell>
          <cell r="DZ125" t="str">
            <v>na</v>
          </cell>
          <cell r="EA125">
            <v>0.48677046126896883</v>
          </cell>
          <cell r="EB125">
            <v>0.46778430182467401</v>
          </cell>
          <cell r="EC125" t="str">
            <v>na</v>
          </cell>
          <cell r="ED125" t="str">
            <v>na</v>
          </cell>
          <cell r="EE125" t="str">
            <v>na</v>
          </cell>
          <cell r="EF125" t="str">
            <v>na</v>
          </cell>
          <cell r="EG125" t="str">
            <v>na</v>
          </cell>
          <cell r="EH125" t="str">
            <v>na</v>
          </cell>
          <cell r="EI125" t="str">
            <v>na</v>
          </cell>
          <cell r="EJ125" t="str">
            <v>na</v>
          </cell>
          <cell r="EK125" t="str">
            <v>na</v>
          </cell>
          <cell r="EL125" t="str">
            <v>na</v>
          </cell>
          <cell r="EM125" t="str">
            <v>na</v>
          </cell>
          <cell r="EN125" t="str">
            <v>na</v>
          </cell>
          <cell r="EO125" t="str">
            <v>na</v>
          </cell>
          <cell r="EP125" t="str">
            <v>na</v>
          </cell>
          <cell r="EQ125" t="str">
            <v>na</v>
          </cell>
          <cell r="ER125" t="str">
            <v>na</v>
          </cell>
          <cell r="ES125" t="str">
            <v>na</v>
          </cell>
          <cell r="ET125" t="str">
            <v>na</v>
          </cell>
          <cell r="EU125" t="str">
            <v>na</v>
          </cell>
          <cell r="EV125" t="str">
            <v>na</v>
          </cell>
          <cell r="EW125" t="str">
            <v>na</v>
          </cell>
          <cell r="EX125" t="str">
            <v>na</v>
          </cell>
          <cell r="EY125" t="str">
            <v>na</v>
          </cell>
          <cell r="EZ125" t="str">
            <v>na</v>
          </cell>
          <cell r="FA125" t="str">
            <v>na</v>
          </cell>
          <cell r="FB125" t="str">
            <v>na</v>
          </cell>
          <cell r="FC125" t="str">
            <v>na</v>
          </cell>
          <cell r="FD125" t="str">
            <v>na</v>
          </cell>
          <cell r="FE125" t="str">
            <v>na</v>
          </cell>
          <cell r="FF125" t="str">
            <v>na</v>
          </cell>
          <cell r="FG125" t="str">
            <v>na</v>
          </cell>
          <cell r="FH125" t="str">
            <v>na</v>
          </cell>
          <cell r="FI125" t="str">
            <v>na</v>
          </cell>
          <cell r="FJ125" t="str">
            <v>na</v>
          </cell>
          <cell r="FK125" t="str">
            <v>na</v>
          </cell>
          <cell r="FL125" t="str">
            <v>na</v>
          </cell>
          <cell r="FM125" t="str">
            <v>na</v>
          </cell>
          <cell r="FN125" t="str">
            <v>na</v>
          </cell>
          <cell r="FO125" t="str">
            <v>na</v>
          </cell>
          <cell r="FP125" t="str">
            <v>na</v>
          </cell>
          <cell r="FQ125" t="str">
            <v>na</v>
          </cell>
          <cell r="FR125" t="str">
            <v>na</v>
          </cell>
          <cell r="FS125" t="str">
            <v>na</v>
          </cell>
          <cell r="FT125" t="str">
            <v>na</v>
          </cell>
          <cell r="FU125" t="str">
            <v>na</v>
          </cell>
          <cell r="FV125" t="str">
            <v>na</v>
          </cell>
          <cell r="FW125" t="str">
            <v>na</v>
          </cell>
          <cell r="FX125" t="str">
            <v>na</v>
          </cell>
          <cell r="FY125" t="str">
            <v>na</v>
          </cell>
          <cell r="FZ125" t="str">
            <v>na</v>
          </cell>
          <cell r="GA125" t="str">
            <v>na</v>
          </cell>
          <cell r="GB125" t="str">
            <v>na</v>
          </cell>
          <cell r="GC125" t="str">
            <v>na</v>
          </cell>
          <cell r="GD125" t="str">
            <v>na</v>
          </cell>
          <cell r="GE125" t="str">
            <v>na</v>
          </cell>
          <cell r="GF125" t="str">
            <v>na</v>
          </cell>
          <cell r="GG125" t="str">
            <v>na</v>
          </cell>
          <cell r="GH125" t="str">
            <v>na</v>
          </cell>
          <cell r="GI125" t="str">
            <v>na</v>
          </cell>
          <cell r="GJ125" t="str">
            <v>na</v>
          </cell>
          <cell r="GK125" t="str">
            <v>na</v>
          </cell>
          <cell r="GL125" t="str">
            <v>na</v>
          </cell>
          <cell r="GM125" t="str">
            <v>na</v>
          </cell>
          <cell r="GN125" t="str">
            <v>na</v>
          </cell>
          <cell r="GO125" t="str">
            <v>na</v>
          </cell>
          <cell r="GP125" t="str">
            <v>na</v>
          </cell>
          <cell r="GQ125" t="str">
            <v>na</v>
          </cell>
          <cell r="GR125" t="str">
            <v>na</v>
          </cell>
          <cell r="GS125" t="str">
            <v>na</v>
          </cell>
          <cell r="GT125" t="str">
            <v>na</v>
          </cell>
          <cell r="GU125" t="str">
            <v>na</v>
          </cell>
          <cell r="GV125" t="str">
            <v>na</v>
          </cell>
          <cell r="GW125" t="str">
            <v>na</v>
          </cell>
          <cell r="GX125" t="str">
            <v>na</v>
          </cell>
          <cell r="GY125" t="str">
            <v>na</v>
          </cell>
          <cell r="GZ125" t="str">
            <v>na</v>
          </cell>
          <cell r="HA125" t="str">
            <v>na</v>
          </cell>
          <cell r="HB125" t="str">
            <v>na</v>
          </cell>
          <cell r="HC125" t="str">
            <v>na</v>
          </cell>
          <cell r="HD125" t="str">
            <v>na</v>
          </cell>
        </row>
        <row r="126">
          <cell r="A126">
            <v>126</v>
          </cell>
          <cell r="B126" t="str">
            <v>Average Shares Outstanding</v>
          </cell>
          <cell r="C126" t="str">
            <v>na</v>
          </cell>
          <cell r="D126" t="str">
            <v>na</v>
          </cell>
          <cell r="E126" t="str">
            <v>na</v>
          </cell>
          <cell r="F126" t="str">
            <v>na</v>
          </cell>
          <cell r="G126" t="str">
            <v>na</v>
          </cell>
          <cell r="H126" t="str">
            <v>na</v>
          </cell>
          <cell r="I126" t="str">
            <v>na</v>
          </cell>
          <cell r="J126" t="str">
            <v>na</v>
          </cell>
          <cell r="K126" t="str">
            <v>na</v>
          </cell>
          <cell r="L126" t="str">
            <v>na</v>
          </cell>
          <cell r="M126" t="str">
            <v>na</v>
          </cell>
          <cell r="N126" t="str">
            <v>na</v>
          </cell>
          <cell r="O126" t="str">
            <v>na</v>
          </cell>
          <cell r="P126" t="str">
            <v>na</v>
          </cell>
          <cell r="Q126" t="str">
            <v>na</v>
          </cell>
          <cell r="R126" t="str">
            <v>na</v>
          </cell>
          <cell r="S126" t="str">
            <v>na</v>
          </cell>
          <cell r="T126" t="str">
            <v>na</v>
          </cell>
          <cell r="U126" t="str">
            <v>na</v>
          </cell>
          <cell r="V126" t="str">
            <v>na</v>
          </cell>
          <cell r="W126" t="str">
            <v>na</v>
          </cell>
          <cell r="X126" t="str">
            <v>na</v>
          </cell>
          <cell r="Y126" t="str">
            <v>na</v>
          </cell>
          <cell r="Z126" t="str">
            <v>na</v>
          </cell>
          <cell r="AA126" t="str">
            <v>na</v>
          </cell>
          <cell r="AB126" t="str">
            <v>na</v>
          </cell>
          <cell r="AC126" t="str">
            <v>na</v>
          </cell>
          <cell r="AD126" t="str">
            <v>na</v>
          </cell>
          <cell r="AE126" t="str">
            <v>na</v>
          </cell>
          <cell r="AF126" t="str">
            <v>na</v>
          </cell>
          <cell r="AG126" t="str">
            <v>na</v>
          </cell>
          <cell r="AH126" t="str">
            <v>na</v>
          </cell>
          <cell r="AI126" t="str">
            <v>na</v>
          </cell>
          <cell r="AJ126" t="str">
            <v>na</v>
          </cell>
          <cell r="AK126" t="str">
            <v>na</v>
          </cell>
          <cell r="AL126" t="str">
            <v>na</v>
          </cell>
          <cell r="AM126" t="str">
            <v>na</v>
          </cell>
          <cell r="AN126" t="str">
            <v>na</v>
          </cell>
          <cell r="AO126" t="str">
            <v>na</v>
          </cell>
          <cell r="AP126" t="str">
            <v>na</v>
          </cell>
          <cell r="AQ126" t="str">
            <v>na</v>
          </cell>
          <cell r="AR126" t="str">
            <v>na</v>
          </cell>
          <cell r="AS126" t="str">
            <v>na</v>
          </cell>
          <cell r="AT126" t="str">
            <v>na</v>
          </cell>
          <cell r="AU126" t="str">
            <v>na</v>
          </cell>
          <cell r="AV126" t="str">
            <v>na</v>
          </cell>
          <cell r="AW126" t="str">
            <v>na</v>
          </cell>
          <cell r="AX126" t="str">
            <v>na</v>
          </cell>
          <cell r="AY126" t="str">
            <v>na</v>
          </cell>
          <cell r="AZ126" t="str">
            <v>na</v>
          </cell>
          <cell r="BA126" t="str">
            <v>na</v>
          </cell>
          <cell r="BB126" t="str">
            <v>na</v>
          </cell>
          <cell r="BC126" t="str">
            <v>na</v>
          </cell>
          <cell r="BD126" t="str">
            <v>na</v>
          </cell>
          <cell r="BE126" t="str">
            <v>na</v>
          </cell>
          <cell r="BF126" t="str">
            <v>na</v>
          </cell>
          <cell r="BG126" t="str">
            <v>na</v>
          </cell>
          <cell r="BH126" t="str">
            <v>na</v>
          </cell>
          <cell r="BI126" t="str">
            <v>na</v>
          </cell>
          <cell r="BJ126" t="str">
            <v>na</v>
          </cell>
          <cell r="BK126" t="str">
            <v>na</v>
          </cell>
          <cell r="BL126" t="str">
            <v>na</v>
          </cell>
          <cell r="BM126" t="str">
            <v>na</v>
          </cell>
          <cell r="BN126" t="str">
            <v>na</v>
          </cell>
          <cell r="BO126" t="str">
            <v>na</v>
          </cell>
          <cell r="BP126" t="str">
            <v>na</v>
          </cell>
          <cell r="BQ126" t="str">
            <v>na</v>
          </cell>
          <cell r="BR126" t="str">
            <v>na</v>
          </cell>
          <cell r="BS126" t="str">
            <v>na</v>
          </cell>
          <cell r="BT126" t="str">
            <v>na</v>
          </cell>
          <cell r="BU126" t="str">
            <v>na</v>
          </cell>
          <cell r="BV126" t="str">
            <v>na</v>
          </cell>
          <cell r="BW126" t="str">
            <v>na</v>
          </cell>
          <cell r="BX126" t="str">
            <v>na</v>
          </cell>
          <cell r="BY126" t="str">
            <v>na</v>
          </cell>
          <cell r="BZ126" t="str">
            <v>na</v>
          </cell>
          <cell r="CA126" t="str">
            <v>na</v>
          </cell>
          <cell r="CB126" t="str">
            <v>na</v>
          </cell>
          <cell r="CC126" t="str">
            <v>na</v>
          </cell>
          <cell r="CD126" t="str">
            <v>na</v>
          </cell>
          <cell r="CE126" t="str">
            <v>na</v>
          </cell>
          <cell r="CF126" t="str">
            <v>na</v>
          </cell>
          <cell r="CG126" t="str">
            <v>na</v>
          </cell>
          <cell r="CH126" t="str">
            <v>na</v>
          </cell>
          <cell r="CI126" t="str">
            <v>na</v>
          </cell>
          <cell r="CJ126" t="str">
            <v>na</v>
          </cell>
          <cell r="CK126" t="str">
            <v>na</v>
          </cell>
          <cell r="CL126" t="str">
            <v>na</v>
          </cell>
          <cell r="CM126" t="str">
            <v>na</v>
          </cell>
          <cell r="CN126" t="str">
            <v>na</v>
          </cell>
          <cell r="CO126" t="str">
            <v>na</v>
          </cell>
          <cell r="CP126" t="str">
            <v>na</v>
          </cell>
          <cell r="CQ126">
            <v>1.5950611549775433E-2</v>
          </cell>
          <cell r="CR126">
            <v>1.5950611549775433E-2</v>
          </cell>
          <cell r="CS126">
            <v>1.3745756835732889E-2</v>
          </cell>
          <cell r="CT126">
            <v>1.3745756835732889E-2</v>
          </cell>
          <cell r="CU126">
            <v>6.2963895538710804E-2</v>
          </cell>
          <cell r="CV126">
            <v>6.2963895538710804E-2</v>
          </cell>
          <cell r="CW126" t="str">
            <v>na</v>
          </cell>
          <cell r="CX126" t="str">
            <v>na</v>
          </cell>
          <cell r="CY126">
            <v>3.2208681141127606E-2</v>
          </cell>
          <cell r="CZ126">
            <v>3.2208681141127606E-2</v>
          </cell>
          <cell r="DA126">
            <v>-3.8855569218333073E-2</v>
          </cell>
          <cell r="DB126">
            <v>-3.8855569218333073E-2</v>
          </cell>
          <cell r="DC126">
            <v>8.6547473530784846E-2</v>
          </cell>
          <cell r="DD126">
            <v>8.6547473530784846E-2</v>
          </cell>
          <cell r="DE126">
            <v>3.5031732235687826E-2</v>
          </cell>
          <cell r="DF126">
            <v>3.5031732235687826E-2</v>
          </cell>
          <cell r="DG126">
            <v>0.1152207057011158</v>
          </cell>
          <cell r="DH126">
            <v>0.1152207057011158</v>
          </cell>
          <cell r="DI126">
            <v>-1.7903769614926283E-3</v>
          </cell>
          <cell r="DJ126">
            <v>7.6811924861205482E-3</v>
          </cell>
          <cell r="DK126">
            <v>1.5837542181066616E-2</v>
          </cell>
          <cell r="DL126">
            <v>6.2893081761006293E-3</v>
          </cell>
          <cell r="DM126">
            <v>6.2500000000000003E-3</v>
          </cell>
          <cell r="DN126">
            <v>6.2500000000000003E-3</v>
          </cell>
          <cell r="DO126">
            <v>6.2111801242236021E-3</v>
          </cell>
          <cell r="DP126">
            <v>6.2111801242236021E-3</v>
          </cell>
          <cell r="DQ126">
            <v>7.3743140382537681E-2</v>
          </cell>
          <cell r="DR126">
            <v>7.6248519529635905E-2</v>
          </cell>
          <cell r="DS126" t="str">
            <v>na</v>
          </cell>
          <cell r="DT126" t="str">
            <v>na</v>
          </cell>
          <cell r="DU126" t="str">
            <v>na</v>
          </cell>
          <cell r="DV126" t="str">
            <v>na</v>
          </cell>
          <cell r="DW126" t="str">
            <v>na</v>
          </cell>
          <cell r="DX126" t="str">
            <v>na</v>
          </cell>
          <cell r="DY126" t="str">
            <v>na</v>
          </cell>
          <cell r="DZ126" t="str">
            <v>na</v>
          </cell>
          <cell r="EA126">
            <v>6.1661453336466304E-2</v>
          </cell>
          <cell r="EB126">
            <v>5.9190031152647975E-2</v>
          </cell>
          <cell r="EC126" t="str">
            <v>na</v>
          </cell>
          <cell r="ED126" t="str">
            <v>na</v>
          </cell>
          <cell r="EE126" t="str">
            <v>na</v>
          </cell>
          <cell r="EF126" t="str">
            <v>na</v>
          </cell>
          <cell r="EG126" t="str">
            <v>na</v>
          </cell>
          <cell r="EH126" t="str">
            <v>na</v>
          </cell>
          <cell r="EI126" t="str">
            <v>na</v>
          </cell>
          <cell r="EJ126" t="str">
            <v>na</v>
          </cell>
          <cell r="EK126" t="str">
            <v>na</v>
          </cell>
          <cell r="EL126" t="str">
            <v>na</v>
          </cell>
          <cell r="EM126" t="str">
            <v>na</v>
          </cell>
          <cell r="EN126" t="str">
            <v>na</v>
          </cell>
          <cell r="EO126" t="str">
            <v>na</v>
          </cell>
          <cell r="EP126" t="str">
            <v>na</v>
          </cell>
          <cell r="EQ126" t="str">
            <v>na</v>
          </cell>
          <cell r="ER126" t="str">
            <v>na</v>
          </cell>
          <cell r="ES126" t="str">
            <v>na</v>
          </cell>
          <cell r="ET126" t="str">
            <v>na</v>
          </cell>
          <cell r="EU126" t="str">
            <v>na</v>
          </cell>
          <cell r="EV126" t="str">
            <v>na</v>
          </cell>
          <cell r="EW126" t="str">
            <v>na</v>
          </cell>
          <cell r="EX126" t="str">
            <v>na</v>
          </cell>
          <cell r="EY126" t="str">
            <v>na</v>
          </cell>
          <cell r="EZ126" t="str">
            <v>na</v>
          </cell>
          <cell r="FA126" t="str">
            <v>na</v>
          </cell>
          <cell r="FB126" t="str">
            <v>na</v>
          </cell>
          <cell r="FC126" t="str">
            <v>na</v>
          </cell>
          <cell r="FD126" t="str">
            <v>na</v>
          </cell>
          <cell r="FE126" t="str">
            <v>na</v>
          </cell>
          <cell r="FF126" t="str">
            <v>na</v>
          </cell>
          <cell r="FG126" t="str">
            <v>na</v>
          </cell>
          <cell r="FH126" t="str">
            <v>na</v>
          </cell>
          <cell r="FI126" t="str">
            <v>na</v>
          </cell>
          <cell r="FJ126" t="str">
            <v>na</v>
          </cell>
          <cell r="FK126" t="str">
            <v>na</v>
          </cell>
          <cell r="FL126" t="str">
            <v>na</v>
          </cell>
          <cell r="FM126" t="str">
            <v>na</v>
          </cell>
          <cell r="FN126" t="str">
            <v>na</v>
          </cell>
          <cell r="FO126" t="str">
            <v>na</v>
          </cell>
          <cell r="FP126" t="str">
            <v>na</v>
          </cell>
          <cell r="FQ126" t="str">
            <v>na</v>
          </cell>
          <cell r="FR126" t="str">
            <v>na</v>
          </cell>
          <cell r="FS126" t="str">
            <v>na</v>
          </cell>
          <cell r="FT126" t="str">
            <v>na</v>
          </cell>
          <cell r="FU126" t="str">
            <v>na</v>
          </cell>
          <cell r="FV126" t="str">
            <v>na</v>
          </cell>
          <cell r="FW126" t="str">
            <v>na</v>
          </cell>
          <cell r="FX126" t="str">
            <v>na</v>
          </cell>
          <cell r="FY126" t="str">
            <v>na</v>
          </cell>
          <cell r="FZ126" t="str">
            <v>na</v>
          </cell>
          <cell r="GA126" t="str">
            <v>na</v>
          </cell>
          <cell r="GB126" t="str">
            <v>na</v>
          </cell>
          <cell r="GC126" t="str">
            <v>na</v>
          </cell>
          <cell r="GD126" t="str">
            <v>na</v>
          </cell>
          <cell r="GE126" t="str">
            <v>na</v>
          </cell>
          <cell r="GF126" t="str">
            <v>na</v>
          </cell>
          <cell r="GG126" t="str">
            <v>na</v>
          </cell>
          <cell r="GH126" t="str">
            <v>na</v>
          </cell>
          <cell r="GI126" t="str">
            <v>na</v>
          </cell>
          <cell r="GJ126" t="str">
            <v>na</v>
          </cell>
          <cell r="GK126" t="str">
            <v>na</v>
          </cell>
          <cell r="GL126" t="str">
            <v>na</v>
          </cell>
          <cell r="GM126" t="str">
            <v>na</v>
          </cell>
          <cell r="GN126" t="str">
            <v>na</v>
          </cell>
          <cell r="GO126" t="str">
            <v>na</v>
          </cell>
          <cell r="GP126" t="str">
            <v>na</v>
          </cell>
          <cell r="GQ126" t="str">
            <v>na</v>
          </cell>
          <cell r="GR126" t="str">
            <v>na</v>
          </cell>
          <cell r="GS126" t="str">
            <v>na</v>
          </cell>
          <cell r="GT126" t="str">
            <v>na</v>
          </cell>
          <cell r="GU126" t="str">
            <v>na</v>
          </cell>
          <cell r="GV126" t="str">
            <v>na</v>
          </cell>
          <cell r="GW126" t="str">
            <v>na</v>
          </cell>
          <cell r="GX126" t="str">
            <v>na</v>
          </cell>
          <cell r="GY126" t="str">
            <v>na</v>
          </cell>
          <cell r="GZ126" t="str">
            <v>na</v>
          </cell>
          <cell r="HA126" t="str">
            <v>na</v>
          </cell>
          <cell r="HB126" t="str">
            <v>na</v>
          </cell>
          <cell r="HC126" t="str">
            <v>na</v>
          </cell>
          <cell r="HD126" t="str">
            <v>na</v>
          </cell>
        </row>
        <row r="127">
          <cell r="A127">
            <v>127</v>
          </cell>
          <cell r="B127" t="str">
            <v>Reported EPS</v>
          </cell>
          <cell r="C127" t="str">
            <v>na</v>
          </cell>
          <cell r="D127" t="str">
            <v>na</v>
          </cell>
          <cell r="E127" t="str">
            <v>na</v>
          </cell>
          <cell r="F127" t="str">
            <v>na</v>
          </cell>
          <cell r="G127" t="str">
            <v>na</v>
          </cell>
          <cell r="H127" t="str">
            <v>na</v>
          </cell>
          <cell r="I127" t="str">
            <v>na</v>
          </cell>
          <cell r="J127" t="str">
            <v>na</v>
          </cell>
          <cell r="K127" t="str">
            <v>na</v>
          </cell>
          <cell r="L127" t="str">
            <v>na</v>
          </cell>
          <cell r="M127" t="str">
            <v>na</v>
          </cell>
          <cell r="N127" t="str">
            <v>na</v>
          </cell>
          <cell r="O127" t="str">
            <v>na</v>
          </cell>
          <cell r="P127" t="str">
            <v>na</v>
          </cell>
          <cell r="Q127" t="str">
            <v>na</v>
          </cell>
          <cell r="R127" t="str">
            <v>na</v>
          </cell>
          <cell r="S127" t="str">
            <v>na</v>
          </cell>
          <cell r="T127" t="str">
            <v>na</v>
          </cell>
          <cell r="U127" t="str">
            <v>na</v>
          </cell>
          <cell r="V127" t="str">
            <v>na</v>
          </cell>
          <cell r="W127" t="str">
            <v>na</v>
          </cell>
          <cell r="X127" t="str">
            <v>na</v>
          </cell>
          <cell r="Y127" t="str">
            <v>na</v>
          </cell>
          <cell r="Z127" t="str">
            <v>na</v>
          </cell>
          <cell r="AA127" t="str">
            <v>na</v>
          </cell>
          <cell r="AB127" t="str">
            <v>na</v>
          </cell>
          <cell r="AC127" t="str">
            <v>na</v>
          </cell>
          <cell r="AD127" t="str">
            <v>na</v>
          </cell>
          <cell r="AE127" t="str">
            <v>na</v>
          </cell>
          <cell r="AF127" t="str">
            <v>na</v>
          </cell>
          <cell r="AG127" t="str">
            <v>na</v>
          </cell>
          <cell r="AH127" t="str">
            <v>na</v>
          </cell>
          <cell r="AI127" t="str">
            <v>na</v>
          </cell>
          <cell r="AJ127" t="str">
            <v>na</v>
          </cell>
          <cell r="AK127" t="str">
            <v>na</v>
          </cell>
          <cell r="AL127" t="str">
            <v>na</v>
          </cell>
          <cell r="AM127" t="str">
            <v>na</v>
          </cell>
          <cell r="AN127" t="str">
            <v>na</v>
          </cell>
          <cell r="AO127" t="str">
            <v>na</v>
          </cell>
          <cell r="AP127" t="str">
            <v>na</v>
          </cell>
          <cell r="AQ127" t="str">
            <v>na</v>
          </cell>
          <cell r="AR127" t="str">
            <v>na</v>
          </cell>
          <cell r="AS127" t="str">
            <v>na</v>
          </cell>
          <cell r="AT127" t="str">
            <v>na</v>
          </cell>
          <cell r="AU127" t="str">
            <v>na</v>
          </cell>
          <cell r="AV127" t="str">
            <v>na</v>
          </cell>
          <cell r="AW127" t="str">
            <v>na</v>
          </cell>
          <cell r="AX127" t="str">
            <v>na</v>
          </cell>
          <cell r="AY127" t="str">
            <v>na</v>
          </cell>
          <cell r="AZ127" t="str">
            <v>na</v>
          </cell>
          <cell r="BA127" t="str">
            <v>na</v>
          </cell>
          <cell r="BB127" t="str">
            <v>na</v>
          </cell>
          <cell r="BC127" t="str">
            <v>na</v>
          </cell>
          <cell r="BD127" t="str">
            <v>na</v>
          </cell>
          <cell r="BE127" t="str">
            <v>na</v>
          </cell>
          <cell r="BF127" t="str">
            <v>na</v>
          </cell>
          <cell r="BG127" t="str">
            <v>na</v>
          </cell>
          <cell r="BH127" t="str">
            <v>na</v>
          </cell>
          <cell r="BI127" t="str">
            <v>na</v>
          </cell>
          <cell r="BJ127" t="str">
            <v>na</v>
          </cell>
          <cell r="BK127" t="str">
            <v>na</v>
          </cell>
          <cell r="BL127" t="str">
            <v>na</v>
          </cell>
          <cell r="BM127" t="str">
            <v>na</v>
          </cell>
          <cell r="BN127" t="str">
            <v>na</v>
          </cell>
          <cell r="BO127" t="str">
            <v>na</v>
          </cell>
          <cell r="BP127" t="str">
            <v>na</v>
          </cell>
          <cell r="BQ127" t="str">
            <v>na</v>
          </cell>
          <cell r="BR127" t="str">
            <v>na</v>
          </cell>
          <cell r="BS127" t="str">
            <v>na</v>
          </cell>
          <cell r="BT127" t="str">
            <v>na</v>
          </cell>
          <cell r="BU127" t="str">
            <v>na</v>
          </cell>
          <cell r="BV127" t="str">
            <v>na</v>
          </cell>
          <cell r="BW127" t="str">
            <v>na</v>
          </cell>
          <cell r="BX127" t="str">
            <v>na</v>
          </cell>
          <cell r="BY127" t="str">
            <v>na</v>
          </cell>
          <cell r="BZ127" t="str">
            <v>na</v>
          </cell>
          <cell r="CA127" t="str">
            <v>na</v>
          </cell>
          <cell r="CB127" t="str">
            <v>na</v>
          </cell>
          <cell r="CC127" t="str">
            <v>na</v>
          </cell>
          <cell r="CD127" t="str">
            <v>na</v>
          </cell>
          <cell r="CE127" t="str">
            <v>na</v>
          </cell>
          <cell r="CF127" t="str">
            <v>na</v>
          </cell>
          <cell r="CG127" t="str">
            <v>na</v>
          </cell>
          <cell r="CH127" t="str">
            <v>na</v>
          </cell>
          <cell r="CI127" t="str">
            <v>na</v>
          </cell>
          <cell r="CJ127" t="str">
            <v>na</v>
          </cell>
          <cell r="CK127" t="str">
            <v>na</v>
          </cell>
          <cell r="CL127" t="str">
            <v>na</v>
          </cell>
          <cell r="CM127" t="str">
            <v>na</v>
          </cell>
          <cell r="CN127" t="str">
            <v>na</v>
          </cell>
          <cell r="CO127" t="str">
            <v>na</v>
          </cell>
          <cell r="CP127" t="str">
            <v>na</v>
          </cell>
          <cell r="CQ127" t="str">
            <v>na</v>
          </cell>
          <cell r="CR127" t="str">
            <v>na</v>
          </cell>
          <cell r="CS127" t="str">
            <v>na</v>
          </cell>
          <cell r="CT127" t="str">
            <v>na</v>
          </cell>
          <cell r="CU127" t="str">
            <v>na</v>
          </cell>
          <cell r="CV127" t="str">
            <v>na</v>
          </cell>
          <cell r="CW127" t="str">
            <v>na</v>
          </cell>
          <cell r="CX127" t="str">
            <v>na</v>
          </cell>
          <cell r="CY127" t="str">
            <v>na</v>
          </cell>
          <cell r="CZ127" t="str">
            <v>na</v>
          </cell>
          <cell r="DA127">
            <v>-1.1455492194173954E-2</v>
          </cell>
          <cell r="DB127">
            <v>-1.1455492194173954E-2</v>
          </cell>
          <cell r="DC127">
            <v>2.9677961630189</v>
          </cell>
          <cell r="DD127">
            <v>2.9677961630189</v>
          </cell>
          <cell r="DE127">
            <v>-0.37839013478495365</v>
          </cell>
          <cell r="DF127">
            <v>-0.37839013478495365</v>
          </cell>
          <cell r="DG127" t="str">
            <v>na</v>
          </cell>
          <cell r="DH127" t="str">
            <v>na</v>
          </cell>
          <cell r="DI127">
            <v>-0.1834100460736014</v>
          </cell>
          <cell r="DJ127">
            <v>-0.30728934694674936</v>
          </cell>
          <cell r="DK127">
            <v>9.8625359832246767E-2</v>
          </cell>
          <cell r="DL127">
            <v>0.31613046856276278</v>
          </cell>
          <cell r="DM127">
            <v>0.1422927431037474</v>
          </cell>
          <cell r="DN127">
            <v>0.2617086193211498</v>
          </cell>
          <cell r="DO127">
            <v>0.8107106041614921</v>
          </cell>
          <cell r="DP127">
            <v>0.61758257540958705</v>
          </cell>
          <cell r="DQ127">
            <v>0.32184513110736518</v>
          </cell>
          <cell r="DR127">
            <v>0.32751295558697818</v>
          </cell>
          <cell r="DS127" t="str">
            <v>na</v>
          </cell>
          <cell r="DT127" t="str">
            <v>na</v>
          </cell>
          <cell r="DU127" t="str">
            <v>na</v>
          </cell>
          <cell r="DV127" t="str">
            <v>na</v>
          </cell>
          <cell r="DW127" t="str">
            <v>na</v>
          </cell>
          <cell r="DX127" t="str">
            <v>na</v>
          </cell>
          <cell r="DY127" t="str">
            <v>na</v>
          </cell>
          <cell r="DZ127" t="str">
            <v>na</v>
          </cell>
          <cell r="EA127">
            <v>0.40042135644654636</v>
          </cell>
          <cell r="EB127">
            <v>0.38576106142858985</v>
          </cell>
          <cell r="EC127" t="str">
            <v>na</v>
          </cell>
          <cell r="ED127" t="str">
            <v>na</v>
          </cell>
          <cell r="EE127" t="str">
            <v>na</v>
          </cell>
          <cell r="EF127" t="str">
            <v>na</v>
          </cell>
          <cell r="EG127" t="str">
            <v>na</v>
          </cell>
          <cell r="EH127" t="str">
            <v>na</v>
          </cell>
          <cell r="EI127" t="str">
            <v>na</v>
          </cell>
          <cell r="EJ127" t="str">
            <v>na</v>
          </cell>
          <cell r="EK127" t="str">
            <v>na</v>
          </cell>
          <cell r="EL127" t="str">
            <v>na</v>
          </cell>
          <cell r="EM127" t="str">
            <v>na</v>
          </cell>
          <cell r="EN127" t="str">
            <v>na</v>
          </cell>
          <cell r="EO127" t="str">
            <v>na</v>
          </cell>
          <cell r="EP127" t="str">
            <v>na</v>
          </cell>
          <cell r="EQ127" t="str">
            <v>na</v>
          </cell>
          <cell r="ER127" t="str">
            <v>na</v>
          </cell>
          <cell r="ES127" t="str">
            <v>na</v>
          </cell>
          <cell r="ET127" t="str">
            <v>na</v>
          </cell>
          <cell r="EU127" t="str">
            <v>na</v>
          </cell>
          <cell r="EV127" t="str">
            <v>na</v>
          </cell>
          <cell r="EW127" t="str">
            <v>na</v>
          </cell>
          <cell r="EX127" t="str">
            <v>na</v>
          </cell>
          <cell r="EY127" t="str">
            <v>na</v>
          </cell>
          <cell r="EZ127" t="str">
            <v>na</v>
          </cell>
          <cell r="FA127" t="str">
            <v>na</v>
          </cell>
          <cell r="FB127" t="str">
            <v>na</v>
          </cell>
          <cell r="FC127" t="str">
            <v>na</v>
          </cell>
          <cell r="FD127" t="str">
            <v>na</v>
          </cell>
          <cell r="FE127" t="str">
            <v>na</v>
          </cell>
          <cell r="FF127" t="str">
            <v>na</v>
          </cell>
          <cell r="FG127" t="str">
            <v>na</v>
          </cell>
          <cell r="FH127" t="str">
            <v>na</v>
          </cell>
          <cell r="FI127" t="str">
            <v>na</v>
          </cell>
          <cell r="FJ127" t="str">
            <v>na</v>
          </cell>
          <cell r="FK127" t="str">
            <v>na</v>
          </cell>
          <cell r="FL127" t="str">
            <v>na</v>
          </cell>
          <cell r="FM127" t="str">
            <v>na</v>
          </cell>
          <cell r="FN127" t="str">
            <v>na</v>
          </cell>
          <cell r="FO127" t="str">
            <v>na</v>
          </cell>
          <cell r="FP127" t="str">
            <v>na</v>
          </cell>
          <cell r="FQ127" t="str">
            <v>na</v>
          </cell>
          <cell r="FR127" t="str">
            <v>na</v>
          </cell>
          <cell r="FS127" t="str">
            <v>na</v>
          </cell>
          <cell r="FT127" t="str">
            <v>na</v>
          </cell>
          <cell r="FU127" t="str">
            <v>na</v>
          </cell>
          <cell r="FV127" t="str">
            <v>na</v>
          </cell>
          <cell r="FW127" t="str">
            <v>na</v>
          </cell>
          <cell r="FX127" t="str">
            <v>na</v>
          </cell>
          <cell r="FY127" t="str">
            <v>na</v>
          </cell>
          <cell r="FZ127" t="str">
            <v>na</v>
          </cell>
          <cell r="GA127" t="str">
            <v>na</v>
          </cell>
          <cell r="GB127" t="str">
            <v>na</v>
          </cell>
          <cell r="GC127" t="str">
            <v>na</v>
          </cell>
          <cell r="GD127" t="str">
            <v>na</v>
          </cell>
          <cell r="GE127" t="str">
            <v>na</v>
          </cell>
          <cell r="GF127" t="str">
            <v>na</v>
          </cell>
          <cell r="GG127" t="str">
            <v>na</v>
          </cell>
          <cell r="GH127" t="str">
            <v>na</v>
          </cell>
          <cell r="GI127" t="str">
            <v>na</v>
          </cell>
          <cell r="GJ127" t="str">
            <v>na</v>
          </cell>
          <cell r="GK127" t="str">
            <v>na</v>
          </cell>
          <cell r="GL127" t="str">
            <v>na</v>
          </cell>
          <cell r="GM127" t="str">
            <v>na</v>
          </cell>
          <cell r="GN127" t="str">
            <v>na</v>
          </cell>
          <cell r="GO127" t="str">
            <v>na</v>
          </cell>
          <cell r="GP127" t="str">
            <v>na</v>
          </cell>
          <cell r="GQ127" t="str">
            <v>na</v>
          </cell>
          <cell r="GR127" t="str">
            <v>na</v>
          </cell>
          <cell r="GS127" t="str">
            <v>na</v>
          </cell>
          <cell r="GT127" t="str">
            <v>na</v>
          </cell>
          <cell r="GU127" t="str">
            <v>na</v>
          </cell>
          <cell r="GV127" t="str">
            <v>na</v>
          </cell>
          <cell r="GW127" t="str">
            <v>na</v>
          </cell>
          <cell r="GX127" t="str">
            <v>na</v>
          </cell>
          <cell r="GY127" t="str">
            <v>na</v>
          </cell>
          <cell r="GZ127" t="str">
            <v>na</v>
          </cell>
          <cell r="HA127" t="str">
            <v>na</v>
          </cell>
          <cell r="HB127" t="str">
            <v>na</v>
          </cell>
          <cell r="HC127" t="str">
            <v>na</v>
          </cell>
          <cell r="HD127" t="str">
            <v>na</v>
          </cell>
        </row>
        <row r="128">
          <cell r="A128">
            <v>128</v>
          </cell>
          <cell r="B128" t="str">
            <v xml:space="preserve">EPS (excl Special Items) </v>
          </cell>
          <cell r="C128" t="str">
            <v>na</v>
          </cell>
          <cell r="D128" t="str">
            <v>na</v>
          </cell>
          <cell r="E128" t="str">
            <v>na</v>
          </cell>
          <cell r="F128" t="str">
            <v>na</v>
          </cell>
          <cell r="G128" t="str">
            <v>na</v>
          </cell>
          <cell r="H128" t="str">
            <v>na</v>
          </cell>
          <cell r="I128" t="str">
            <v>na</v>
          </cell>
          <cell r="J128" t="str">
            <v>na</v>
          </cell>
          <cell r="K128" t="str">
            <v>na</v>
          </cell>
          <cell r="L128" t="str">
            <v>na</v>
          </cell>
          <cell r="M128" t="str">
            <v>na</v>
          </cell>
          <cell r="N128" t="str">
            <v>na</v>
          </cell>
          <cell r="O128" t="str">
            <v>na</v>
          </cell>
          <cell r="P128" t="str">
            <v>na</v>
          </cell>
          <cell r="Q128" t="str">
            <v>na</v>
          </cell>
          <cell r="R128" t="str">
            <v>na</v>
          </cell>
          <cell r="S128" t="str">
            <v>na</v>
          </cell>
          <cell r="T128" t="str">
            <v>na</v>
          </cell>
          <cell r="U128" t="str">
            <v>na</v>
          </cell>
          <cell r="V128" t="str">
            <v>na</v>
          </cell>
          <cell r="W128" t="str">
            <v>na</v>
          </cell>
          <cell r="X128" t="str">
            <v>na</v>
          </cell>
          <cell r="Y128" t="str">
            <v>na</v>
          </cell>
          <cell r="Z128" t="str">
            <v>na</v>
          </cell>
          <cell r="AA128" t="str">
            <v>na</v>
          </cell>
          <cell r="AB128" t="str">
            <v>na</v>
          </cell>
          <cell r="AC128" t="str">
            <v>na</v>
          </cell>
          <cell r="AD128" t="str">
            <v>na</v>
          </cell>
          <cell r="AE128" t="str">
            <v>na</v>
          </cell>
          <cell r="AF128" t="str">
            <v>na</v>
          </cell>
          <cell r="AG128" t="str">
            <v>na</v>
          </cell>
          <cell r="AH128" t="str">
            <v>na</v>
          </cell>
          <cell r="AI128" t="str">
            <v>na</v>
          </cell>
          <cell r="AJ128" t="str">
            <v>na</v>
          </cell>
          <cell r="AK128" t="str">
            <v>na</v>
          </cell>
          <cell r="AL128" t="str">
            <v>na</v>
          </cell>
          <cell r="AM128" t="str">
            <v>na</v>
          </cell>
          <cell r="AN128" t="str">
            <v>na</v>
          </cell>
          <cell r="AO128" t="str">
            <v>na</v>
          </cell>
          <cell r="AP128" t="str">
            <v>na</v>
          </cell>
          <cell r="AQ128" t="str">
            <v>na</v>
          </cell>
          <cell r="AR128" t="str">
            <v>na</v>
          </cell>
          <cell r="AS128" t="str">
            <v>na</v>
          </cell>
          <cell r="AT128" t="str">
            <v>na</v>
          </cell>
          <cell r="AU128" t="str">
            <v>na</v>
          </cell>
          <cell r="AV128" t="str">
            <v>na</v>
          </cell>
          <cell r="AW128" t="str">
            <v>na</v>
          </cell>
          <cell r="AX128" t="str">
            <v>na</v>
          </cell>
          <cell r="AY128" t="str">
            <v>na</v>
          </cell>
          <cell r="AZ128" t="str">
            <v>na</v>
          </cell>
          <cell r="BA128" t="str">
            <v>na</v>
          </cell>
          <cell r="BB128" t="str">
            <v>na</v>
          </cell>
          <cell r="BC128" t="str">
            <v>na</v>
          </cell>
          <cell r="BD128" t="str">
            <v>na</v>
          </cell>
          <cell r="BE128" t="str">
            <v>na</v>
          </cell>
          <cell r="BF128" t="str">
            <v>na</v>
          </cell>
          <cell r="BG128" t="str">
            <v>na</v>
          </cell>
          <cell r="BH128" t="str">
            <v>na</v>
          </cell>
          <cell r="BI128" t="str">
            <v>na</v>
          </cell>
          <cell r="BJ128" t="str">
            <v>na</v>
          </cell>
          <cell r="BK128" t="str">
            <v>na</v>
          </cell>
          <cell r="BL128" t="str">
            <v>na</v>
          </cell>
          <cell r="BM128" t="str">
            <v>na</v>
          </cell>
          <cell r="BN128" t="str">
            <v>na</v>
          </cell>
          <cell r="BO128" t="str">
            <v>na</v>
          </cell>
          <cell r="BP128" t="str">
            <v>na</v>
          </cell>
          <cell r="BQ128" t="str">
            <v>na</v>
          </cell>
          <cell r="BR128" t="str">
            <v>na</v>
          </cell>
          <cell r="BS128" t="str">
            <v>na</v>
          </cell>
          <cell r="BT128" t="str">
            <v>na</v>
          </cell>
          <cell r="BU128" t="str">
            <v>na</v>
          </cell>
          <cell r="BV128" t="str">
            <v>na</v>
          </cell>
          <cell r="BW128" t="str">
            <v>na</v>
          </cell>
          <cell r="BX128" t="str">
            <v>na</v>
          </cell>
          <cell r="BY128" t="str">
            <v>na</v>
          </cell>
          <cell r="BZ128" t="str">
            <v>na</v>
          </cell>
          <cell r="CA128" t="str">
            <v>na</v>
          </cell>
          <cell r="CB128" t="str">
            <v>na</v>
          </cell>
          <cell r="CC128" t="str">
            <v>na</v>
          </cell>
          <cell r="CD128" t="str">
            <v>na</v>
          </cell>
          <cell r="CE128" t="str">
            <v>na</v>
          </cell>
          <cell r="CF128" t="str">
            <v>na</v>
          </cell>
          <cell r="CG128" t="str">
            <v>na</v>
          </cell>
          <cell r="CH128" t="str">
            <v>na</v>
          </cell>
          <cell r="CI128" t="str">
            <v>na</v>
          </cell>
          <cell r="CJ128" t="str">
            <v>na</v>
          </cell>
          <cell r="CK128" t="str">
            <v>na</v>
          </cell>
          <cell r="CL128" t="str">
            <v>na</v>
          </cell>
          <cell r="CM128" t="str">
            <v>na</v>
          </cell>
          <cell r="CN128" t="str">
            <v>na</v>
          </cell>
          <cell r="CO128" t="str">
            <v>na</v>
          </cell>
          <cell r="CP128" t="str">
            <v>na</v>
          </cell>
          <cell r="CQ128">
            <v>-0.68290721868826842</v>
          </cell>
          <cell r="CR128">
            <v>-0.68290721868826842</v>
          </cell>
          <cell r="CS128">
            <v>-0.82502007252362231</v>
          </cell>
          <cell r="CT128">
            <v>-0.82502007252362231</v>
          </cell>
          <cell r="CU128">
            <v>22.044387517241542</v>
          </cell>
          <cell r="CV128">
            <v>22.044387517241542</v>
          </cell>
          <cell r="CW128" t="str">
            <v>na</v>
          </cell>
          <cell r="CX128" t="str">
            <v>na</v>
          </cell>
          <cell r="CY128">
            <v>2.2895574127574501E-2</v>
          </cell>
          <cell r="CZ128">
            <v>2.2895574127574501E-2</v>
          </cell>
          <cell r="DA128">
            <v>0.42000167424225671</v>
          </cell>
          <cell r="DB128">
            <v>0.42000167424225671</v>
          </cell>
          <cell r="DC128">
            <v>0.35186228773334643</v>
          </cell>
          <cell r="DD128">
            <v>0.35186228773334643</v>
          </cell>
          <cell r="DE128">
            <v>0.70697824219478966</v>
          </cell>
          <cell r="DF128">
            <v>0.70697824219478966</v>
          </cell>
          <cell r="DG128">
            <v>2.8687267006351727</v>
          </cell>
          <cell r="DH128">
            <v>2.8687267006351727</v>
          </cell>
          <cell r="DI128">
            <v>-0.12719801823446417</v>
          </cell>
          <cell r="DJ128">
            <v>-0.25961317899689734</v>
          </cell>
          <cell r="DK128">
            <v>9.8613020316099351E-2</v>
          </cell>
          <cell r="DL128">
            <v>0.31613046856276278</v>
          </cell>
          <cell r="DM128">
            <v>0.1422927431037474</v>
          </cell>
          <cell r="DN128">
            <v>0.26170861932114958</v>
          </cell>
          <cell r="DO128">
            <v>0.8107106041614921</v>
          </cell>
          <cell r="DP128">
            <v>0.61758257540958739</v>
          </cell>
          <cell r="DQ128">
            <v>1.1515161206626465</v>
          </cell>
          <cell r="DR128">
            <v>1.160737188017013</v>
          </cell>
          <cell r="DS128" t="str">
            <v>na</v>
          </cell>
          <cell r="DT128" t="str">
            <v>na</v>
          </cell>
          <cell r="DU128" t="str">
            <v>na</v>
          </cell>
          <cell r="DV128" t="str">
            <v>na</v>
          </cell>
          <cell r="DW128" t="str">
            <v>na</v>
          </cell>
          <cell r="DX128" t="str">
            <v>na</v>
          </cell>
          <cell r="DY128" t="str">
            <v>na</v>
          </cell>
          <cell r="DZ128" t="str">
            <v>na</v>
          </cell>
          <cell r="EA128">
            <v>0.40041861423575215</v>
          </cell>
          <cell r="EB128">
            <v>0.38576106142858935</v>
          </cell>
          <cell r="EC128" t="str">
            <v>na</v>
          </cell>
          <cell r="ED128" t="str">
            <v>na</v>
          </cell>
          <cell r="EE128" t="str">
            <v>na</v>
          </cell>
          <cell r="EF128" t="str">
            <v>na</v>
          </cell>
          <cell r="EG128" t="str">
            <v>na</v>
          </cell>
          <cell r="EH128" t="str">
            <v>na</v>
          </cell>
          <cell r="EI128" t="str">
            <v>na</v>
          </cell>
          <cell r="EJ128" t="str">
            <v>na</v>
          </cell>
          <cell r="EK128" t="str">
            <v>na</v>
          </cell>
          <cell r="EL128" t="str">
            <v>na</v>
          </cell>
          <cell r="EM128" t="str">
            <v>na</v>
          </cell>
          <cell r="EN128" t="str">
            <v>na</v>
          </cell>
          <cell r="EO128" t="str">
            <v>na</v>
          </cell>
          <cell r="EP128" t="str">
            <v>na</v>
          </cell>
          <cell r="EQ128" t="str">
            <v>na</v>
          </cell>
          <cell r="ER128" t="str">
            <v>na</v>
          </cell>
          <cell r="ES128" t="str">
            <v>na</v>
          </cell>
          <cell r="ET128" t="str">
            <v>na</v>
          </cell>
          <cell r="EU128" t="str">
            <v>na</v>
          </cell>
          <cell r="EV128" t="str">
            <v>na</v>
          </cell>
          <cell r="EW128" t="str">
            <v>na</v>
          </cell>
          <cell r="EX128" t="str">
            <v>na</v>
          </cell>
          <cell r="EY128" t="str">
            <v>na</v>
          </cell>
          <cell r="EZ128" t="str">
            <v>na</v>
          </cell>
          <cell r="FA128" t="str">
            <v>na</v>
          </cell>
          <cell r="FB128" t="str">
            <v>na</v>
          </cell>
          <cell r="FC128" t="str">
            <v>na</v>
          </cell>
          <cell r="FD128" t="str">
            <v>na</v>
          </cell>
          <cell r="FE128" t="str">
            <v>na</v>
          </cell>
          <cell r="FF128" t="str">
            <v>na</v>
          </cell>
          <cell r="FG128" t="str">
            <v>na</v>
          </cell>
          <cell r="FH128" t="str">
            <v>na</v>
          </cell>
          <cell r="FI128" t="str">
            <v>na</v>
          </cell>
          <cell r="FJ128" t="str">
            <v>na</v>
          </cell>
          <cell r="FK128" t="str">
            <v>na</v>
          </cell>
          <cell r="FL128" t="str">
            <v>na</v>
          </cell>
          <cell r="FM128" t="str">
            <v>na</v>
          </cell>
          <cell r="FN128" t="str">
            <v>na</v>
          </cell>
          <cell r="FO128" t="str">
            <v>na</v>
          </cell>
          <cell r="FP128" t="str">
            <v>na</v>
          </cell>
          <cell r="FQ128" t="str">
            <v>na</v>
          </cell>
          <cell r="FR128" t="str">
            <v>na</v>
          </cell>
          <cell r="FS128" t="str">
            <v>na</v>
          </cell>
          <cell r="FT128" t="str">
            <v>na</v>
          </cell>
          <cell r="FU128" t="str">
            <v>na</v>
          </cell>
          <cell r="FV128" t="str">
            <v>na</v>
          </cell>
          <cell r="FW128" t="str">
            <v>na</v>
          </cell>
          <cell r="FX128" t="str">
            <v>na</v>
          </cell>
          <cell r="FY128" t="str">
            <v>na</v>
          </cell>
          <cell r="FZ128" t="str">
            <v>na</v>
          </cell>
          <cell r="GA128" t="str">
            <v>na</v>
          </cell>
          <cell r="GB128" t="str">
            <v>na</v>
          </cell>
          <cell r="GC128" t="str">
            <v>na</v>
          </cell>
          <cell r="GD128" t="str">
            <v>na</v>
          </cell>
          <cell r="GE128" t="str">
            <v>na</v>
          </cell>
          <cell r="GF128" t="str">
            <v>na</v>
          </cell>
          <cell r="GG128" t="str">
            <v>na</v>
          </cell>
          <cell r="GH128" t="str">
            <v>na</v>
          </cell>
          <cell r="GI128" t="str">
            <v>na</v>
          </cell>
          <cell r="GJ128" t="str">
            <v>na</v>
          </cell>
          <cell r="GK128" t="str">
            <v>na</v>
          </cell>
          <cell r="GL128" t="str">
            <v>na</v>
          </cell>
          <cell r="GM128" t="str">
            <v>na</v>
          </cell>
          <cell r="GN128" t="str">
            <v>na</v>
          </cell>
          <cell r="GO128" t="str">
            <v>na</v>
          </cell>
          <cell r="GP128" t="str">
            <v>na</v>
          </cell>
          <cell r="GQ128" t="str">
            <v>na</v>
          </cell>
          <cell r="GR128" t="str">
            <v>na</v>
          </cell>
          <cell r="GS128" t="str">
            <v>na</v>
          </cell>
          <cell r="GT128" t="str">
            <v>na</v>
          </cell>
          <cell r="GU128" t="str">
            <v>na</v>
          </cell>
          <cell r="GV128" t="str">
            <v>na</v>
          </cell>
          <cell r="GW128" t="str">
            <v>na</v>
          </cell>
          <cell r="GX128" t="str">
            <v>na</v>
          </cell>
          <cell r="GY128" t="str">
            <v>na</v>
          </cell>
          <cell r="GZ128" t="str">
            <v>na</v>
          </cell>
          <cell r="HA128" t="str">
            <v>na</v>
          </cell>
          <cell r="HB128" t="str">
            <v>na</v>
          </cell>
          <cell r="HC128" t="str">
            <v>na</v>
          </cell>
          <cell r="HD128" t="str">
            <v>na</v>
          </cell>
        </row>
        <row r="129">
          <cell r="A129">
            <v>129</v>
          </cell>
          <cell r="B129" t="str">
            <v>CASH FLOW FROM OPERATIONS</v>
          </cell>
        </row>
        <row r="130">
          <cell r="A130">
            <v>130</v>
          </cell>
          <cell r="B130" t="str">
            <v>Cash Flow From Operations</v>
          </cell>
          <cell r="C130" t="str">
            <v>na</v>
          </cell>
          <cell r="D130" t="str">
            <v>na</v>
          </cell>
          <cell r="E130" t="str">
            <v>na</v>
          </cell>
          <cell r="F130" t="str">
            <v>na</v>
          </cell>
          <cell r="G130" t="str">
            <v>na</v>
          </cell>
          <cell r="H130" t="str">
            <v>na</v>
          </cell>
          <cell r="I130" t="str">
            <v>na</v>
          </cell>
          <cell r="J130" t="str">
            <v>na</v>
          </cell>
          <cell r="K130" t="str">
            <v>na</v>
          </cell>
          <cell r="L130" t="str">
            <v>na</v>
          </cell>
          <cell r="M130" t="str">
            <v>na</v>
          </cell>
          <cell r="N130" t="str">
            <v>na</v>
          </cell>
          <cell r="O130" t="str">
            <v>na</v>
          </cell>
          <cell r="P130" t="str">
            <v>na</v>
          </cell>
          <cell r="Q130" t="str">
            <v>na</v>
          </cell>
          <cell r="R130" t="str">
            <v>na</v>
          </cell>
          <cell r="S130" t="str">
            <v>na</v>
          </cell>
          <cell r="T130" t="str">
            <v>na</v>
          </cell>
          <cell r="U130" t="str">
            <v>na</v>
          </cell>
          <cell r="V130" t="str">
            <v>na</v>
          </cell>
          <cell r="W130" t="str">
            <v>na</v>
          </cell>
          <cell r="X130" t="str">
            <v>na</v>
          </cell>
          <cell r="Y130" t="str">
            <v>na</v>
          </cell>
          <cell r="Z130" t="str">
            <v>na</v>
          </cell>
          <cell r="AA130" t="str">
            <v>na</v>
          </cell>
          <cell r="AB130" t="str">
            <v>na</v>
          </cell>
          <cell r="AC130" t="str">
            <v>na</v>
          </cell>
          <cell r="AD130" t="str">
            <v>na</v>
          </cell>
          <cell r="AE130" t="str">
            <v>na</v>
          </cell>
          <cell r="AF130" t="str">
            <v>na</v>
          </cell>
          <cell r="AG130" t="str">
            <v>na</v>
          </cell>
          <cell r="AH130" t="str">
            <v>na</v>
          </cell>
          <cell r="AI130" t="str">
            <v>na</v>
          </cell>
          <cell r="AJ130" t="str">
            <v>na</v>
          </cell>
          <cell r="AK130" t="str">
            <v>na</v>
          </cell>
          <cell r="AL130" t="str">
            <v>na</v>
          </cell>
          <cell r="AM130" t="str">
            <v>na</v>
          </cell>
          <cell r="AN130" t="str">
            <v>na</v>
          </cell>
          <cell r="AO130" t="str">
            <v>na</v>
          </cell>
          <cell r="AP130" t="str">
            <v>na</v>
          </cell>
          <cell r="AQ130" t="str">
            <v>na</v>
          </cell>
          <cell r="AR130" t="str">
            <v>na</v>
          </cell>
          <cell r="AS130" t="str">
            <v>na</v>
          </cell>
          <cell r="AT130" t="str">
            <v>na</v>
          </cell>
          <cell r="AU130" t="str">
            <v>na</v>
          </cell>
          <cell r="AV130" t="str">
            <v>na</v>
          </cell>
          <cell r="AW130" t="str">
            <v>na</v>
          </cell>
          <cell r="AX130" t="str">
            <v>na</v>
          </cell>
          <cell r="AY130" t="str">
            <v>na</v>
          </cell>
          <cell r="AZ130" t="str">
            <v>na</v>
          </cell>
          <cell r="BA130" t="str">
            <v>na</v>
          </cell>
          <cell r="BB130" t="str">
            <v>na</v>
          </cell>
          <cell r="BC130" t="str">
            <v>na</v>
          </cell>
          <cell r="BD130" t="str">
            <v>na</v>
          </cell>
          <cell r="BE130" t="str">
            <v>na</v>
          </cell>
          <cell r="BF130" t="str">
            <v>na</v>
          </cell>
          <cell r="BG130" t="str">
            <v>na</v>
          </cell>
          <cell r="BH130" t="str">
            <v>na</v>
          </cell>
          <cell r="BI130" t="str">
            <v>na</v>
          </cell>
          <cell r="BJ130" t="str">
            <v>na</v>
          </cell>
          <cell r="BK130" t="str">
            <v>na</v>
          </cell>
          <cell r="BL130" t="str">
            <v>na</v>
          </cell>
          <cell r="BM130" t="str">
            <v>na</v>
          </cell>
          <cell r="BN130" t="str">
            <v>na</v>
          </cell>
          <cell r="BO130" t="str">
            <v>na</v>
          </cell>
          <cell r="BP130" t="str">
            <v>na</v>
          </cell>
          <cell r="BQ130" t="str">
            <v>na</v>
          </cell>
          <cell r="BR130" t="str">
            <v>na</v>
          </cell>
          <cell r="BS130" t="str">
            <v>na</v>
          </cell>
          <cell r="BT130" t="str">
            <v>na</v>
          </cell>
          <cell r="BU130" t="str">
            <v>na</v>
          </cell>
          <cell r="BV130" t="str">
            <v>na</v>
          </cell>
          <cell r="BW130" t="str">
            <v>na</v>
          </cell>
          <cell r="BX130" t="str">
            <v>na</v>
          </cell>
          <cell r="BY130" t="str">
            <v>na</v>
          </cell>
          <cell r="BZ130" t="str">
            <v>na</v>
          </cell>
          <cell r="CA130" t="str">
            <v>na</v>
          </cell>
          <cell r="CB130" t="str">
            <v>na</v>
          </cell>
          <cell r="CC130" t="str">
            <v>na</v>
          </cell>
          <cell r="CD130" t="str">
            <v>na</v>
          </cell>
          <cell r="CE130" t="str">
            <v>na</v>
          </cell>
          <cell r="CF130" t="str">
            <v>na</v>
          </cell>
          <cell r="CG130" t="str">
            <v>na</v>
          </cell>
          <cell r="CH130" t="str">
            <v>na</v>
          </cell>
          <cell r="CI130" t="str">
            <v>na</v>
          </cell>
          <cell r="CJ130" t="str">
            <v>na</v>
          </cell>
          <cell r="CK130" t="str">
            <v>na</v>
          </cell>
          <cell r="CL130" t="str">
            <v>na</v>
          </cell>
          <cell r="CM130" t="str">
            <v>na</v>
          </cell>
          <cell r="CN130" t="str">
            <v>na</v>
          </cell>
          <cell r="CO130">
            <v>-182.947</v>
          </cell>
          <cell r="CP130">
            <v>-182.947</v>
          </cell>
          <cell r="CQ130">
            <v>69.796999999999997</v>
          </cell>
          <cell r="CR130">
            <v>69.796999999999997</v>
          </cell>
          <cell r="CS130">
            <v>18.635999999999999</v>
          </cell>
          <cell r="CT130">
            <v>18.635999999999999</v>
          </cell>
          <cell r="CU130">
            <v>76.816999999999993</v>
          </cell>
          <cell r="CV130">
            <v>76.816999999999993</v>
          </cell>
          <cell r="CW130">
            <v>-17.697000000000017</v>
          </cell>
          <cell r="CX130">
            <v>-17.697000000000017</v>
          </cell>
          <cell r="CY130">
            <v>17.504000000000001</v>
          </cell>
          <cell r="CZ130">
            <v>17.504000000000001</v>
          </cell>
          <cell r="DA130">
            <v>-34.4</v>
          </cell>
          <cell r="DB130">
            <v>-34.4</v>
          </cell>
          <cell r="DC130">
            <v>46.896000000000001</v>
          </cell>
          <cell r="DD130">
            <v>46.896000000000001</v>
          </cell>
          <cell r="DE130">
            <v>92.081999999999994</v>
          </cell>
          <cell r="DF130">
            <v>92.081999999999994</v>
          </cell>
          <cell r="DG130">
            <v>122.08199999999999</v>
          </cell>
          <cell r="DH130">
            <v>122.08199999999999</v>
          </cell>
          <cell r="DI130" t="str">
            <v>na</v>
          </cell>
          <cell r="DJ130" t="str">
            <v>na</v>
          </cell>
          <cell r="DK130" t="str">
            <v>na</v>
          </cell>
          <cell r="DL130" t="str">
            <v>na</v>
          </cell>
          <cell r="DM130" t="str">
            <v>na</v>
          </cell>
          <cell r="DN130" t="str">
            <v>na</v>
          </cell>
          <cell r="DO130" t="str">
            <v>na</v>
          </cell>
          <cell r="DP130" t="str">
            <v>na</v>
          </cell>
          <cell r="DQ130" t="str">
            <v>na</v>
          </cell>
          <cell r="DR130" t="str">
            <v>na</v>
          </cell>
          <cell r="DS130" t="str">
            <v>na</v>
          </cell>
          <cell r="DT130" t="str">
            <v>na</v>
          </cell>
          <cell r="DU130" t="str">
            <v>na</v>
          </cell>
          <cell r="DV130" t="str">
            <v>na</v>
          </cell>
          <cell r="DW130" t="str">
            <v>na</v>
          </cell>
          <cell r="DX130" t="str">
            <v>na</v>
          </cell>
          <cell r="DY130" t="str">
            <v>na</v>
          </cell>
          <cell r="DZ130" t="str">
            <v>na</v>
          </cell>
          <cell r="EA130" t="str">
            <v>na</v>
          </cell>
          <cell r="EB130" t="str">
            <v>na</v>
          </cell>
          <cell r="EC130" t="str">
            <v>na</v>
          </cell>
          <cell r="ED130" t="str">
            <v>na</v>
          </cell>
          <cell r="EE130" t="str">
            <v>na</v>
          </cell>
          <cell r="EF130" t="str">
            <v>na</v>
          </cell>
          <cell r="EG130" t="str">
            <v>na</v>
          </cell>
          <cell r="EH130" t="str">
            <v>na</v>
          </cell>
          <cell r="EI130" t="str">
            <v>na</v>
          </cell>
          <cell r="EJ130" t="str">
            <v>na</v>
          </cell>
          <cell r="EK130" t="str">
            <v>na</v>
          </cell>
          <cell r="EL130" t="str">
            <v>na</v>
          </cell>
          <cell r="EM130" t="str">
            <v>na</v>
          </cell>
          <cell r="EN130" t="str">
            <v>na</v>
          </cell>
          <cell r="EO130" t="str">
            <v>na</v>
          </cell>
          <cell r="EP130" t="str">
            <v>na</v>
          </cell>
          <cell r="EQ130" t="str">
            <v>na</v>
          </cell>
          <cell r="ER130" t="str">
            <v>na</v>
          </cell>
          <cell r="ES130" t="str">
            <v>na</v>
          </cell>
          <cell r="ET130" t="str">
            <v>na</v>
          </cell>
          <cell r="EU130" t="str">
            <v>na</v>
          </cell>
          <cell r="EV130" t="str">
            <v>na</v>
          </cell>
          <cell r="EW130" t="str">
            <v>na</v>
          </cell>
          <cell r="EX130" t="str">
            <v>na</v>
          </cell>
          <cell r="EY130" t="str">
            <v>na</v>
          </cell>
          <cell r="EZ130" t="str">
            <v>na</v>
          </cell>
          <cell r="FA130" t="str">
            <v>na</v>
          </cell>
          <cell r="FB130" t="str">
            <v>na</v>
          </cell>
          <cell r="FC130" t="str">
            <v>na</v>
          </cell>
          <cell r="FD130" t="str">
            <v>na</v>
          </cell>
          <cell r="FE130" t="str">
            <v>na</v>
          </cell>
          <cell r="FF130" t="str">
            <v>na</v>
          </cell>
          <cell r="FG130" t="str">
            <v>na</v>
          </cell>
          <cell r="FH130" t="str">
            <v>na</v>
          </cell>
          <cell r="FI130" t="str">
            <v>na</v>
          </cell>
          <cell r="FJ130" t="str">
            <v>na</v>
          </cell>
          <cell r="FK130" t="str">
            <v>na</v>
          </cell>
          <cell r="FL130" t="str">
            <v>na</v>
          </cell>
          <cell r="FM130" t="str">
            <v>na</v>
          </cell>
          <cell r="FN130" t="str">
            <v>na</v>
          </cell>
          <cell r="FO130" t="str">
            <v>na</v>
          </cell>
          <cell r="FP130" t="str">
            <v>na</v>
          </cell>
          <cell r="FQ130" t="str">
            <v>na</v>
          </cell>
          <cell r="FR130" t="str">
            <v>na</v>
          </cell>
          <cell r="FS130" t="str">
            <v>na</v>
          </cell>
          <cell r="FT130" t="str">
            <v>na</v>
          </cell>
          <cell r="FU130" t="str">
            <v>na</v>
          </cell>
          <cell r="FV130" t="str">
            <v>na</v>
          </cell>
          <cell r="FW130" t="str">
            <v>na</v>
          </cell>
          <cell r="FX130" t="str">
            <v>na</v>
          </cell>
          <cell r="FY130" t="str">
            <v>na</v>
          </cell>
          <cell r="FZ130" t="str">
            <v>na</v>
          </cell>
          <cell r="GA130" t="str">
            <v>na</v>
          </cell>
          <cell r="GB130" t="str">
            <v>na</v>
          </cell>
          <cell r="GC130" t="str">
            <v>na</v>
          </cell>
          <cell r="GD130" t="str">
            <v>na</v>
          </cell>
          <cell r="GE130" t="str">
            <v>na</v>
          </cell>
          <cell r="GF130" t="str">
            <v>na</v>
          </cell>
          <cell r="GG130" t="str">
            <v>na</v>
          </cell>
          <cell r="GH130" t="str">
            <v>na</v>
          </cell>
          <cell r="GI130" t="str">
            <v>na</v>
          </cell>
          <cell r="GJ130" t="str">
            <v>na</v>
          </cell>
          <cell r="GK130" t="str">
            <v>na</v>
          </cell>
          <cell r="GL130" t="str">
            <v>na</v>
          </cell>
          <cell r="GM130" t="str">
            <v>na</v>
          </cell>
          <cell r="GN130" t="str">
            <v>na</v>
          </cell>
          <cell r="GO130" t="str">
            <v>na</v>
          </cell>
          <cell r="GP130" t="str">
            <v>na</v>
          </cell>
          <cell r="GQ130" t="str">
            <v>na</v>
          </cell>
          <cell r="GR130" t="str">
            <v>na</v>
          </cell>
          <cell r="GS130" t="str">
            <v>na</v>
          </cell>
          <cell r="GT130" t="str">
            <v>na</v>
          </cell>
          <cell r="GU130" t="str">
            <v>na</v>
          </cell>
          <cell r="GV130" t="str">
            <v>na</v>
          </cell>
          <cell r="GW130" t="str">
            <v>na</v>
          </cell>
          <cell r="GX130" t="str">
            <v>na</v>
          </cell>
          <cell r="GY130" t="str">
            <v>na</v>
          </cell>
          <cell r="GZ130" t="str">
            <v>na</v>
          </cell>
          <cell r="HA130" t="str">
            <v>na</v>
          </cell>
          <cell r="HB130" t="str">
            <v>na</v>
          </cell>
          <cell r="HC130" t="str">
            <v>na</v>
          </cell>
          <cell r="HD130" t="str">
            <v>na</v>
          </cell>
        </row>
        <row r="131">
          <cell r="A131">
            <v>131</v>
          </cell>
          <cell r="B131" t="str">
            <v>Y/Y Growth</v>
          </cell>
          <cell r="C131" t="str">
            <v>na</v>
          </cell>
          <cell r="D131" t="str">
            <v>na</v>
          </cell>
          <cell r="E131" t="str">
            <v>na</v>
          </cell>
          <cell r="F131" t="str">
            <v>na</v>
          </cell>
          <cell r="G131" t="str">
            <v>na</v>
          </cell>
          <cell r="H131" t="str">
            <v>na</v>
          </cell>
          <cell r="I131" t="str">
            <v>na</v>
          </cell>
          <cell r="J131" t="str">
            <v>na</v>
          </cell>
          <cell r="K131" t="str">
            <v>na</v>
          </cell>
          <cell r="L131" t="str">
            <v>na</v>
          </cell>
          <cell r="M131" t="str">
            <v>na</v>
          </cell>
          <cell r="N131" t="str">
            <v>na</v>
          </cell>
          <cell r="O131" t="str">
            <v>na</v>
          </cell>
          <cell r="P131" t="str">
            <v>na</v>
          </cell>
          <cell r="Q131" t="str">
            <v>na</v>
          </cell>
          <cell r="R131" t="str">
            <v>na</v>
          </cell>
          <cell r="S131" t="str">
            <v>na</v>
          </cell>
          <cell r="T131" t="str">
            <v>na</v>
          </cell>
          <cell r="U131" t="str">
            <v>na</v>
          </cell>
          <cell r="V131" t="str">
            <v>na</v>
          </cell>
          <cell r="W131" t="str">
            <v>na</v>
          </cell>
          <cell r="X131" t="str">
            <v>na</v>
          </cell>
          <cell r="Y131" t="str">
            <v>na</v>
          </cell>
          <cell r="Z131" t="str">
            <v>na</v>
          </cell>
          <cell r="AA131" t="str">
            <v>na</v>
          </cell>
          <cell r="AB131" t="str">
            <v>na</v>
          </cell>
          <cell r="AC131" t="str">
            <v>na</v>
          </cell>
          <cell r="AD131" t="str">
            <v>na</v>
          </cell>
          <cell r="AE131" t="str">
            <v>na</v>
          </cell>
          <cell r="AF131" t="str">
            <v>na</v>
          </cell>
          <cell r="AG131" t="str">
            <v>na</v>
          </cell>
          <cell r="AH131" t="str">
            <v>na</v>
          </cell>
          <cell r="AI131" t="str">
            <v>na</v>
          </cell>
          <cell r="AJ131" t="str">
            <v>na</v>
          </cell>
          <cell r="AK131" t="str">
            <v>na</v>
          </cell>
          <cell r="AL131" t="str">
            <v>na</v>
          </cell>
          <cell r="AM131" t="str">
            <v>na</v>
          </cell>
          <cell r="AN131" t="str">
            <v>na</v>
          </cell>
          <cell r="AO131" t="str">
            <v>na</v>
          </cell>
          <cell r="AP131" t="str">
            <v>na</v>
          </cell>
          <cell r="AQ131" t="str">
            <v>na</v>
          </cell>
          <cell r="AR131" t="str">
            <v>na</v>
          </cell>
          <cell r="AS131" t="str">
            <v>na</v>
          </cell>
          <cell r="AT131" t="str">
            <v>na</v>
          </cell>
          <cell r="AU131" t="str">
            <v>na</v>
          </cell>
          <cell r="AV131" t="str">
            <v>na</v>
          </cell>
          <cell r="AW131" t="str">
            <v>na</v>
          </cell>
          <cell r="AX131" t="str">
            <v>na</v>
          </cell>
          <cell r="AY131" t="str">
            <v>na</v>
          </cell>
          <cell r="AZ131" t="str">
            <v>na</v>
          </cell>
          <cell r="BA131" t="str">
            <v>na</v>
          </cell>
          <cell r="BB131" t="str">
            <v>na</v>
          </cell>
          <cell r="BC131" t="str">
            <v>na</v>
          </cell>
          <cell r="BD131" t="str">
            <v>na</v>
          </cell>
          <cell r="BE131" t="str">
            <v>na</v>
          </cell>
          <cell r="BF131" t="str">
            <v>na</v>
          </cell>
          <cell r="BG131" t="str">
            <v>na</v>
          </cell>
          <cell r="BH131" t="str">
            <v>na</v>
          </cell>
          <cell r="BI131" t="str">
            <v>na</v>
          </cell>
          <cell r="BJ131" t="str">
            <v>na</v>
          </cell>
          <cell r="BK131" t="str">
            <v>na</v>
          </cell>
          <cell r="BL131" t="str">
            <v>na</v>
          </cell>
          <cell r="BM131" t="str">
            <v>na</v>
          </cell>
          <cell r="BN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  <cell r="BR131" t="str">
            <v>na</v>
          </cell>
          <cell r="BS131" t="str">
            <v>na</v>
          </cell>
          <cell r="BT131" t="str">
            <v>na</v>
          </cell>
          <cell r="BU131" t="str">
            <v>na</v>
          </cell>
          <cell r="BV131" t="str">
            <v>na</v>
          </cell>
          <cell r="BW131" t="str">
            <v>na</v>
          </cell>
          <cell r="BX131" t="str">
            <v>na</v>
          </cell>
          <cell r="BY131" t="str">
            <v>na</v>
          </cell>
          <cell r="BZ131" t="str">
            <v>na</v>
          </cell>
          <cell r="CA131" t="str">
            <v>na</v>
          </cell>
          <cell r="CB131" t="str">
            <v>na</v>
          </cell>
          <cell r="CC131" t="str">
            <v>na</v>
          </cell>
          <cell r="CD131" t="str">
            <v>na</v>
          </cell>
          <cell r="CE131" t="str">
            <v>na</v>
          </cell>
          <cell r="CF131" t="str">
            <v>na</v>
          </cell>
          <cell r="CG131" t="str">
            <v>na</v>
          </cell>
          <cell r="CH131" t="str">
            <v>na</v>
          </cell>
          <cell r="CI131" t="str">
            <v>na</v>
          </cell>
          <cell r="CJ131" t="str">
            <v>na</v>
          </cell>
          <cell r="CK131" t="str">
            <v>na</v>
          </cell>
          <cell r="CL131" t="str">
            <v>na</v>
          </cell>
          <cell r="CM131" t="str">
            <v>na</v>
          </cell>
          <cell r="CN131" t="str">
            <v>na</v>
          </cell>
          <cell r="CO131" t="str">
            <v>na</v>
          </cell>
          <cell r="CP131" t="str">
            <v>na</v>
          </cell>
          <cell r="CQ131" t="str">
            <v>na</v>
          </cell>
          <cell r="CR131" t="str">
            <v>na</v>
          </cell>
          <cell r="CS131" t="str">
            <v>na</v>
          </cell>
          <cell r="CT131" t="str">
            <v>na</v>
          </cell>
          <cell r="CU131" t="str">
            <v>na</v>
          </cell>
          <cell r="CV131" t="str">
            <v>na</v>
          </cell>
          <cell r="CW131" t="str">
            <v>na</v>
          </cell>
          <cell r="CX131" t="str">
            <v>na</v>
          </cell>
          <cell r="CY131">
            <v>-1.0956779832410479</v>
          </cell>
          <cell r="CZ131">
            <v>-1.0956779832410479</v>
          </cell>
          <cell r="DA131">
            <v>-1.4928578592203103</v>
          </cell>
          <cell r="DB131">
            <v>-1.4928578592203103</v>
          </cell>
          <cell r="DC131">
            <v>1.5164198325820992</v>
          </cell>
          <cell r="DD131">
            <v>1.5164198325820992</v>
          </cell>
          <cell r="DE131">
            <v>0.1987190335472617</v>
          </cell>
          <cell r="DF131">
            <v>0.1987190335472617</v>
          </cell>
          <cell r="DG131">
            <v>-7.8984573656551884</v>
          </cell>
          <cell r="DH131">
            <v>-7.8984573656551884</v>
          </cell>
          <cell r="DI131" t="str">
            <v>na</v>
          </cell>
          <cell r="DJ131" t="str">
            <v>na</v>
          </cell>
          <cell r="DK131" t="str">
            <v>na</v>
          </cell>
          <cell r="DL131" t="str">
            <v>na</v>
          </cell>
          <cell r="DM131" t="str">
            <v>na</v>
          </cell>
          <cell r="DN131" t="str">
            <v>na</v>
          </cell>
          <cell r="DO131" t="str">
            <v>na</v>
          </cell>
          <cell r="DP131" t="str">
            <v>na</v>
          </cell>
          <cell r="DQ131" t="str">
            <v>na</v>
          </cell>
          <cell r="DR131" t="str">
            <v>na</v>
          </cell>
          <cell r="DS131" t="str">
            <v>na</v>
          </cell>
          <cell r="DT131" t="str">
            <v>na</v>
          </cell>
          <cell r="DU131" t="str">
            <v>na</v>
          </cell>
          <cell r="DV131" t="str">
            <v>na</v>
          </cell>
          <cell r="DW131" t="str">
            <v>na</v>
          </cell>
          <cell r="DX131" t="str">
            <v>na</v>
          </cell>
          <cell r="DY131" t="str">
            <v>na</v>
          </cell>
          <cell r="DZ131" t="str">
            <v>na</v>
          </cell>
          <cell r="EA131" t="str">
            <v>na</v>
          </cell>
          <cell r="EB131" t="str">
            <v>na</v>
          </cell>
          <cell r="EC131" t="str">
            <v>na</v>
          </cell>
          <cell r="ED131" t="str">
            <v>na</v>
          </cell>
          <cell r="EE131" t="str">
            <v>na</v>
          </cell>
          <cell r="EF131" t="str">
            <v>na</v>
          </cell>
          <cell r="EG131" t="str">
            <v>na</v>
          </cell>
          <cell r="EH131" t="str">
            <v>na</v>
          </cell>
          <cell r="EI131" t="str">
            <v>na</v>
          </cell>
          <cell r="EJ131" t="str">
            <v>na</v>
          </cell>
          <cell r="EK131" t="str">
            <v>na</v>
          </cell>
          <cell r="EL131" t="str">
            <v>na</v>
          </cell>
          <cell r="EM131" t="str">
            <v>na</v>
          </cell>
          <cell r="EN131" t="str">
            <v>na</v>
          </cell>
          <cell r="EO131" t="str">
            <v>na</v>
          </cell>
          <cell r="EP131" t="str">
            <v>na</v>
          </cell>
          <cell r="EQ131" t="str">
            <v>na</v>
          </cell>
          <cell r="ER131" t="str">
            <v>na</v>
          </cell>
          <cell r="ES131" t="str">
            <v>na</v>
          </cell>
          <cell r="ET131" t="str">
            <v>na</v>
          </cell>
          <cell r="EU131" t="str">
            <v>na</v>
          </cell>
          <cell r="EV131" t="str">
            <v>na</v>
          </cell>
          <cell r="EW131" t="str">
            <v>na</v>
          </cell>
          <cell r="EX131" t="str">
            <v>na</v>
          </cell>
          <cell r="EY131" t="str">
            <v>na</v>
          </cell>
          <cell r="EZ131" t="str">
            <v>na</v>
          </cell>
          <cell r="FA131" t="str">
            <v>na</v>
          </cell>
          <cell r="FB131" t="str">
            <v>na</v>
          </cell>
          <cell r="FC131" t="str">
            <v>na</v>
          </cell>
          <cell r="FD131" t="str">
            <v>na</v>
          </cell>
          <cell r="FE131" t="str">
            <v>na</v>
          </cell>
          <cell r="FF131" t="str">
            <v>na</v>
          </cell>
          <cell r="FG131" t="str">
            <v>na</v>
          </cell>
          <cell r="FH131" t="str">
            <v>na</v>
          </cell>
          <cell r="FI131" t="str">
            <v>na</v>
          </cell>
          <cell r="FJ131" t="str">
            <v>na</v>
          </cell>
          <cell r="FK131" t="str">
            <v>na</v>
          </cell>
          <cell r="FL131" t="str">
            <v>na</v>
          </cell>
          <cell r="FM131" t="str">
            <v>na</v>
          </cell>
          <cell r="FN131" t="str">
            <v>na</v>
          </cell>
          <cell r="FO131" t="str">
            <v>na</v>
          </cell>
          <cell r="FP131" t="str">
            <v>na</v>
          </cell>
          <cell r="FQ131" t="str">
            <v>na</v>
          </cell>
          <cell r="FR131" t="str">
            <v>na</v>
          </cell>
          <cell r="FS131" t="str">
            <v>na</v>
          </cell>
          <cell r="FT131" t="str">
            <v>na</v>
          </cell>
          <cell r="FU131" t="str">
            <v>na</v>
          </cell>
          <cell r="FV131" t="str">
            <v>na</v>
          </cell>
          <cell r="FW131" t="str">
            <v>na</v>
          </cell>
          <cell r="FX131" t="str">
            <v>na</v>
          </cell>
          <cell r="FY131" t="str">
            <v>na</v>
          </cell>
          <cell r="FZ131" t="str">
            <v>na</v>
          </cell>
          <cell r="GA131" t="str">
            <v>na</v>
          </cell>
          <cell r="GB131" t="str">
            <v>na</v>
          </cell>
          <cell r="GC131" t="str">
            <v>na</v>
          </cell>
          <cell r="GD131" t="str">
            <v>na</v>
          </cell>
          <cell r="GE131" t="str">
            <v>na</v>
          </cell>
          <cell r="GF131" t="str">
            <v>na</v>
          </cell>
          <cell r="GG131" t="str">
            <v>na</v>
          </cell>
          <cell r="GH131" t="str">
            <v>na</v>
          </cell>
          <cell r="GI131" t="str">
            <v>na</v>
          </cell>
          <cell r="GJ131" t="str">
            <v>na</v>
          </cell>
          <cell r="GK131" t="str">
            <v>na</v>
          </cell>
          <cell r="GL131" t="str">
            <v>na</v>
          </cell>
          <cell r="GM131" t="str">
            <v>na</v>
          </cell>
          <cell r="GN131" t="str">
            <v>na</v>
          </cell>
          <cell r="GO131" t="str">
            <v>na</v>
          </cell>
          <cell r="GP131" t="str">
            <v>na</v>
          </cell>
          <cell r="GQ131" t="str">
            <v>na</v>
          </cell>
          <cell r="GR131" t="str">
            <v>na</v>
          </cell>
          <cell r="GS131" t="str">
            <v>na</v>
          </cell>
          <cell r="GT131" t="str">
            <v>na</v>
          </cell>
          <cell r="GU131" t="str">
            <v>na</v>
          </cell>
          <cell r="GV131" t="str">
            <v>na</v>
          </cell>
          <cell r="GW131" t="str">
            <v>na</v>
          </cell>
          <cell r="GX131" t="str">
            <v>na</v>
          </cell>
          <cell r="GY131" t="str">
            <v>na</v>
          </cell>
          <cell r="GZ131" t="str">
            <v>na</v>
          </cell>
          <cell r="HA131" t="str">
            <v>na</v>
          </cell>
          <cell r="HB131" t="str">
            <v>na</v>
          </cell>
          <cell r="HC131" t="str">
            <v>na</v>
          </cell>
          <cell r="HD131" t="str">
            <v>na</v>
          </cell>
        </row>
        <row r="132">
          <cell r="A132">
            <v>132</v>
          </cell>
          <cell r="B132" t="str">
            <v>Sequential Growth</v>
          </cell>
          <cell r="C132" t="str">
            <v>na</v>
          </cell>
          <cell r="D132" t="str">
            <v>na</v>
          </cell>
          <cell r="E132" t="str">
            <v>na</v>
          </cell>
          <cell r="F132" t="str">
            <v>na</v>
          </cell>
          <cell r="G132" t="str">
            <v>na</v>
          </cell>
          <cell r="H132" t="str">
            <v>na</v>
          </cell>
          <cell r="I132" t="str">
            <v>na</v>
          </cell>
          <cell r="J132" t="str">
            <v>na</v>
          </cell>
          <cell r="K132" t="str">
            <v>na</v>
          </cell>
          <cell r="L132" t="str">
            <v>na</v>
          </cell>
          <cell r="M132" t="str">
            <v>na</v>
          </cell>
          <cell r="N132" t="str">
            <v>na</v>
          </cell>
          <cell r="O132" t="str">
            <v>na</v>
          </cell>
          <cell r="P132" t="str">
            <v>na</v>
          </cell>
          <cell r="Q132" t="str">
            <v>na</v>
          </cell>
          <cell r="R132" t="str">
            <v>na</v>
          </cell>
          <cell r="S132" t="str">
            <v>na</v>
          </cell>
          <cell r="T132" t="str">
            <v>na</v>
          </cell>
          <cell r="U132" t="str">
            <v>na</v>
          </cell>
          <cell r="V132" t="str">
            <v>na</v>
          </cell>
          <cell r="W132" t="str">
            <v>na</v>
          </cell>
          <cell r="X132" t="str">
            <v>na</v>
          </cell>
          <cell r="Y132" t="str">
            <v>na</v>
          </cell>
          <cell r="Z132" t="str">
            <v>na</v>
          </cell>
          <cell r="AA132" t="str">
            <v>na</v>
          </cell>
          <cell r="AB132" t="str">
            <v>na</v>
          </cell>
          <cell r="AC132" t="str">
            <v>na</v>
          </cell>
          <cell r="AD132" t="str">
            <v>na</v>
          </cell>
          <cell r="AE132" t="str">
            <v>na</v>
          </cell>
          <cell r="AF132" t="str">
            <v>na</v>
          </cell>
          <cell r="AG132" t="str">
            <v>na</v>
          </cell>
          <cell r="AH132" t="str">
            <v>na</v>
          </cell>
          <cell r="AI132" t="str">
            <v>na</v>
          </cell>
          <cell r="AJ132" t="str">
            <v>na</v>
          </cell>
          <cell r="AK132" t="str">
            <v>na</v>
          </cell>
          <cell r="AL132" t="str">
            <v>na</v>
          </cell>
          <cell r="AM132" t="str">
            <v>na</v>
          </cell>
          <cell r="AN132" t="str">
            <v>na</v>
          </cell>
          <cell r="AO132" t="str">
            <v>na</v>
          </cell>
          <cell r="AP132" t="str">
            <v>na</v>
          </cell>
          <cell r="AQ132" t="str">
            <v>na</v>
          </cell>
          <cell r="AR132" t="str">
            <v>na</v>
          </cell>
          <cell r="AS132" t="str">
            <v>na</v>
          </cell>
          <cell r="AT132" t="str">
            <v>na</v>
          </cell>
          <cell r="AU132" t="str">
            <v>na</v>
          </cell>
          <cell r="AV132" t="str">
            <v>na</v>
          </cell>
          <cell r="AW132" t="str">
            <v>na</v>
          </cell>
          <cell r="AX132" t="str">
            <v>na</v>
          </cell>
          <cell r="AY132" t="str">
            <v>na</v>
          </cell>
          <cell r="AZ132" t="str">
            <v>na</v>
          </cell>
          <cell r="BA132" t="str">
            <v>na</v>
          </cell>
          <cell r="BB132" t="str">
            <v>na</v>
          </cell>
          <cell r="BC132" t="str">
            <v>na</v>
          </cell>
          <cell r="BD132" t="str">
            <v>na</v>
          </cell>
          <cell r="BE132" t="str">
            <v>na</v>
          </cell>
          <cell r="BF132" t="str">
            <v>na</v>
          </cell>
          <cell r="BG132" t="str">
            <v>na</v>
          </cell>
          <cell r="BH132" t="str">
            <v>na</v>
          </cell>
          <cell r="BI132" t="str">
            <v>na</v>
          </cell>
          <cell r="BJ132" t="str">
            <v>na</v>
          </cell>
          <cell r="BK132" t="str">
            <v>na</v>
          </cell>
          <cell r="BL132" t="str">
            <v>na</v>
          </cell>
          <cell r="BM132" t="str">
            <v>na</v>
          </cell>
          <cell r="BN132" t="str">
            <v>na</v>
          </cell>
          <cell r="BO132" t="str">
            <v>na</v>
          </cell>
          <cell r="BP132" t="str">
            <v>na</v>
          </cell>
          <cell r="BQ132" t="str">
            <v>na</v>
          </cell>
          <cell r="BR132" t="str">
            <v>na</v>
          </cell>
          <cell r="BS132" t="str">
            <v>na</v>
          </cell>
          <cell r="BT132" t="str">
            <v>na</v>
          </cell>
          <cell r="BU132" t="str">
            <v>na</v>
          </cell>
          <cell r="BV132" t="str">
            <v>na</v>
          </cell>
          <cell r="BW132" t="str">
            <v>na</v>
          </cell>
          <cell r="BX132" t="str">
            <v>na</v>
          </cell>
          <cell r="BY132" t="str">
            <v>na</v>
          </cell>
          <cell r="BZ132" t="str">
            <v>na</v>
          </cell>
          <cell r="CA132" t="str">
            <v>na</v>
          </cell>
          <cell r="CB132" t="str">
            <v>na</v>
          </cell>
          <cell r="CC132" t="str">
            <v>na</v>
          </cell>
          <cell r="CD132" t="str">
            <v>na</v>
          </cell>
          <cell r="CE132" t="str">
            <v>na</v>
          </cell>
          <cell r="CF132" t="str">
            <v>na</v>
          </cell>
          <cell r="CG132" t="str">
            <v>na</v>
          </cell>
          <cell r="CH132" t="str">
            <v>na</v>
          </cell>
          <cell r="CI132" t="str">
            <v>na</v>
          </cell>
          <cell r="CJ132" t="str">
            <v>na</v>
          </cell>
          <cell r="CK132" t="str">
            <v>na</v>
          </cell>
          <cell r="CL132" t="str">
            <v>na</v>
          </cell>
          <cell r="CM132" t="str">
            <v>na</v>
          </cell>
          <cell r="CN132" t="str">
            <v>na</v>
          </cell>
          <cell r="CO132" t="str">
            <v>na</v>
          </cell>
          <cell r="CP132" t="str">
            <v>na</v>
          </cell>
          <cell r="CQ132">
            <v>-1.3815148649608904</v>
          </cell>
          <cell r="CR132">
            <v>-1.3815148649608904</v>
          </cell>
          <cell r="CS132">
            <v>-0.7329971202200668</v>
          </cell>
          <cell r="CT132">
            <v>-0.7329971202200668</v>
          </cell>
          <cell r="CU132">
            <v>3.1219682335265078</v>
          </cell>
          <cell r="CV132">
            <v>3.1219682335265078</v>
          </cell>
          <cell r="CW132" t="str">
            <v>na</v>
          </cell>
          <cell r="CX132" t="str">
            <v>na</v>
          </cell>
          <cell r="CY132">
            <v>-0.77213377247223913</v>
          </cell>
          <cell r="CZ132">
            <v>-0.77213377247223913</v>
          </cell>
          <cell r="DA132">
            <v>-2.9652650822669098</v>
          </cell>
          <cell r="DB132">
            <v>-2.9652650822669098</v>
          </cell>
          <cell r="DC132">
            <v>-2.3632558139534883</v>
          </cell>
          <cell r="DD132">
            <v>-2.3632558139534883</v>
          </cell>
          <cell r="DE132">
            <v>0.96353633572159658</v>
          </cell>
          <cell r="DF132">
            <v>0.96353633572159658</v>
          </cell>
          <cell r="DG132">
            <v>-7.8984573656551884</v>
          </cell>
          <cell r="DH132">
            <v>-7.8984573656551884</v>
          </cell>
          <cell r="DI132" t="str">
            <v>na</v>
          </cell>
          <cell r="DJ132" t="str">
            <v>na</v>
          </cell>
          <cell r="DK132" t="str">
            <v>na</v>
          </cell>
          <cell r="DL132" t="str">
            <v>na</v>
          </cell>
          <cell r="DM132" t="str">
            <v>na</v>
          </cell>
          <cell r="DN132" t="str">
            <v>na</v>
          </cell>
          <cell r="DO132" t="str">
            <v>na</v>
          </cell>
          <cell r="DP132" t="str">
            <v>na</v>
          </cell>
          <cell r="DQ132" t="str">
            <v>na</v>
          </cell>
          <cell r="DR132" t="str">
            <v>na</v>
          </cell>
          <cell r="DS132" t="str">
            <v>na</v>
          </cell>
          <cell r="DT132" t="str">
            <v>na</v>
          </cell>
          <cell r="DU132" t="str">
            <v>na</v>
          </cell>
          <cell r="DV132" t="str">
            <v>na</v>
          </cell>
          <cell r="DW132" t="str">
            <v>na</v>
          </cell>
          <cell r="DX132" t="str">
            <v>na</v>
          </cell>
          <cell r="DY132" t="str">
            <v>na</v>
          </cell>
          <cell r="DZ132" t="str">
            <v>na</v>
          </cell>
          <cell r="EA132" t="str">
            <v>na</v>
          </cell>
          <cell r="EB132" t="str">
            <v>na</v>
          </cell>
          <cell r="EC132" t="str">
            <v>na</v>
          </cell>
          <cell r="ED132" t="str">
            <v>na</v>
          </cell>
          <cell r="EE132" t="str">
            <v>na</v>
          </cell>
          <cell r="EF132" t="str">
            <v>na</v>
          </cell>
          <cell r="EG132" t="str">
            <v>na</v>
          </cell>
          <cell r="EH132" t="str">
            <v>na</v>
          </cell>
          <cell r="EI132" t="str">
            <v>na</v>
          </cell>
          <cell r="EJ132" t="str">
            <v>na</v>
          </cell>
          <cell r="EK132" t="str">
            <v>na</v>
          </cell>
          <cell r="EL132" t="str">
            <v>na</v>
          </cell>
          <cell r="EM132" t="str">
            <v>na</v>
          </cell>
          <cell r="EN132" t="str">
            <v>na</v>
          </cell>
          <cell r="EO132" t="str">
            <v>na</v>
          </cell>
          <cell r="EP132" t="str">
            <v>na</v>
          </cell>
          <cell r="EQ132" t="str">
            <v>na</v>
          </cell>
          <cell r="ER132" t="str">
            <v>na</v>
          </cell>
          <cell r="ES132" t="str">
            <v>na</v>
          </cell>
          <cell r="ET132" t="str">
            <v>na</v>
          </cell>
          <cell r="EU132" t="str">
            <v>na</v>
          </cell>
          <cell r="EV132" t="str">
            <v>na</v>
          </cell>
          <cell r="EW132" t="str">
            <v>na</v>
          </cell>
          <cell r="EX132" t="str">
            <v>na</v>
          </cell>
          <cell r="EY132" t="str">
            <v>na</v>
          </cell>
          <cell r="EZ132" t="str">
            <v>na</v>
          </cell>
          <cell r="FA132" t="str">
            <v>na</v>
          </cell>
          <cell r="FB132" t="str">
            <v>na</v>
          </cell>
          <cell r="FC132" t="str">
            <v>na</v>
          </cell>
          <cell r="FD132" t="str">
            <v>na</v>
          </cell>
          <cell r="FE132" t="str">
            <v>na</v>
          </cell>
          <cell r="FF132" t="str">
            <v>na</v>
          </cell>
          <cell r="FG132" t="str">
            <v>na</v>
          </cell>
          <cell r="FH132" t="str">
            <v>na</v>
          </cell>
          <cell r="FI132" t="str">
            <v>na</v>
          </cell>
          <cell r="FJ132" t="str">
            <v>na</v>
          </cell>
          <cell r="FK132" t="str">
            <v>na</v>
          </cell>
          <cell r="FL132" t="str">
            <v>na</v>
          </cell>
          <cell r="FM132" t="str">
            <v>na</v>
          </cell>
          <cell r="FN132" t="str">
            <v>na</v>
          </cell>
          <cell r="FO132" t="str">
            <v>na</v>
          </cell>
          <cell r="FP132" t="str">
            <v>na</v>
          </cell>
          <cell r="FQ132" t="str">
            <v>na</v>
          </cell>
          <cell r="FR132" t="str">
            <v>na</v>
          </cell>
          <cell r="FS132" t="str">
            <v>na</v>
          </cell>
          <cell r="FT132" t="str">
            <v>na</v>
          </cell>
          <cell r="FU132" t="str">
            <v>na</v>
          </cell>
          <cell r="FV132" t="str">
            <v>na</v>
          </cell>
          <cell r="FW132" t="str">
            <v>na</v>
          </cell>
          <cell r="FX132" t="str">
            <v>na</v>
          </cell>
          <cell r="FY132" t="str">
            <v>na</v>
          </cell>
          <cell r="FZ132" t="str">
            <v>na</v>
          </cell>
          <cell r="GA132" t="str">
            <v>na</v>
          </cell>
          <cell r="GB132" t="str">
            <v>na</v>
          </cell>
          <cell r="GC132" t="str">
            <v>na</v>
          </cell>
          <cell r="GD132" t="str">
            <v>na</v>
          </cell>
          <cell r="GE132" t="str">
            <v>na</v>
          </cell>
          <cell r="GF132" t="str">
            <v>na</v>
          </cell>
          <cell r="GG132" t="str">
            <v>na</v>
          </cell>
          <cell r="GH132" t="str">
            <v>na</v>
          </cell>
          <cell r="GI132" t="str">
            <v>na</v>
          </cell>
          <cell r="GJ132" t="str">
            <v>na</v>
          </cell>
          <cell r="GK132" t="str">
            <v>na</v>
          </cell>
          <cell r="GL132" t="str">
            <v>na</v>
          </cell>
          <cell r="GM132" t="str">
            <v>na</v>
          </cell>
          <cell r="GN132" t="str">
            <v>na</v>
          </cell>
          <cell r="GO132" t="str">
            <v>na</v>
          </cell>
          <cell r="GP132" t="str">
            <v>na</v>
          </cell>
          <cell r="GQ132" t="str">
            <v>na</v>
          </cell>
          <cell r="GR132" t="str">
            <v>na</v>
          </cell>
          <cell r="GS132" t="str">
            <v>na</v>
          </cell>
          <cell r="GT132" t="str">
            <v>na</v>
          </cell>
          <cell r="GU132" t="str">
            <v>na</v>
          </cell>
          <cell r="GV132" t="str">
            <v>na</v>
          </cell>
          <cell r="GW132" t="str">
            <v>na</v>
          </cell>
          <cell r="GX132" t="str">
            <v>na</v>
          </cell>
          <cell r="GY132" t="str">
            <v>na</v>
          </cell>
          <cell r="GZ132" t="str">
            <v>na</v>
          </cell>
          <cell r="HA132" t="str">
            <v>na</v>
          </cell>
          <cell r="HB132" t="str">
            <v>na</v>
          </cell>
          <cell r="HC132" t="str">
            <v>na</v>
          </cell>
          <cell r="HD132" t="str">
            <v>na</v>
          </cell>
        </row>
        <row r="133">
          <cell r="A133">
            <v>133</v>
          </cell>
          <cell r="B133" t="str">
            <v>% of Net Income</v>
          </cell>
          <cell r="C133" t="str">
            <v>na</v>
          </cell>
          <cell r="D133" t="str">
            <v>na</v>
          </cell>
          <cell r="E133" t="str">
            <v>na</v>
          </cell>
          <cell r="F133" t="str">
            <v>na</v>
          </cell>
          <cell r="G133" t="str">
            <v>na</v>
          </cell>
          <cell r="H133" t="str">
            <v>na</v>
          </cell>
          <cell r="I133" t="str">
            <v>na</v>
          </cell>
          <cell r="J133" t="str">
            <v>na</v>
          </cell>
          <cell r="K133" t="str">
            <v>na</v>
          </cell>
          <cell r="L133" t="str">
            <v>na</v>
          </cell>
          <cell r="M133" t="str">
            <v>na</v>
          </cell>
          <cell r="N133" t="str">
            <v>na</v>
          </cell>
          <cell r="O133" t="str">
            <v>na</v>
          </cell>
          <cell r="P133" t="str">
            <v>na</v>
          </cell>
          <cell r="Q133" t="str">
            <v>na</v>
          </cell>
          <cell r="R133" t="str">
            <v>na</v>
          </cell>
          <cell r="S133" t="str">
            <v>na</v>
          </cell>
          <cell r="T133" t="str">
            <v>na</v>
          </cell>
          <cell r="U133" t="str">
            <v>na</v>
          </cell>
          <cell r="V133" t="str">
            <v>na</v>
          </cell>
          <cell r="W133" t="str">
            <v>na</v>
          </cell>
          <cell r="X133" t="str">
            <v>na</v>
          </cell>
          <cell r="Y133" t="str">
            <v>na</v>
          </cell>
          <cell r="Z133" t="str">
            <v>na</v>
          </cell>
          <cell r="AA133" t="str">
            <v>na</v>
          </cell>
          <cell r="AB133" t="str">
            <v>na</v>
          </cell>
          <cell r="AC133" t="str">
            <v>na</v>
          </cell>
          <cell r="AD133" t="str">
            <v>na</v>
          </cell>
          <cell r="AE133" t="str">
            <v>na</v>
          </cell>
          <cell r="AF133" t="str">
            <v>na</v>
          </cell>
          <cell r="AG133" t="str">
            <v>na</v>
          </cell>
          <cell r="AH133" t="str">
            <v>na</v>
          </cell>
          <cell r="AI133" t="str">
            <v>na</v>
          </cell>
          <cell r="AJ133" t="str">
            <v>na</v>
          </cell>
          <cell r="AK133" t="str">
            <v>na</v>
          </cell>
          <cell r="AL133" t="str">
            <v>na</v>
          </cell>
          <cell r="AM133" t="str">
            <v>na</v>
          </cell>
          <cell r="AN133" t="str">
            <v>na</v>
          </cell>
          <cell r="AO133" t="str">
            <v>na</v>
          </cell>
          <cell r="AP133" t="str">
            <v>na</v>
          </cell>
          <cell r="AQ133" t="str">
            <v>na</v>
          </cell>
          <cell r="AR133" t="str">
            <v>na</v>
          </cell>
          <cell r="AS133" t="str">
            <v>na</v>
          </cell>
          <cell r="AT133" t="str">
            <v>na</v>
          </cell>
          <cell r="AU133" t="str">
            <v>na</v>
          </cell>
          <cell r="AV133" t="str">
            <v>na</v>
          </cell>
          <cell r="AW133" t="str">
            <v>na</v>
          </cell>
          <cell r="AX133" t="str">
            <v>na</v>
          </cell>
          <cell r="AY133" t="str">
            <v>na</v>
          </cell>
          <cell r="AZ133" t="str">
            <v>na</v>
          </cell>
          <cell r="BA133" t="str">
            <v>na</v>
          </cell>
          <cell r="BB133" t="str">
            <v>na</v>
          </cell>
          <cell r="BC133" t="str">
            <v>na</v>
          </cell>
          <cell r="BD133" t="str">
            <v>na</v>
          </cell>
          <cell r="BE133" t="str">
            <v>na</v>
          </cell>
          <cell r="BF133" t="str">
            <v>na</v>
          </cell>
          <cell r="BG133" t="str">
            <v>na</v>
          </cell>
          <cell r="BH133" t="str">
            <v>na</v>
          </cell>
          <cell r="BI133" t="str">
            <v>na</v>
          </cell>
          <cell r="BJ133" t="str">
            <v>na</v>
          </cell>
          <cell r="BK133" t="str">
            <v>na</v>
          </cell>
          <cell r="BL133" t="str">
            <v>na</v>
          </cell>
          <cell r="BM133" t="str">
            <v>na</v>
          </cell>
          <cell r="BN133" t="str">
            <v>na</v>
          </cell>
          <cell r="BO133" t="str">
            <v>na</v>
          </cell>
          <cell r="BP133" t="str">
            <v>na</v>
          </cell>
          <cell r="BQ133" t="str">
            <v>na</v>
          </cell>
          <cell r="BR133" t="str">
            <v>na</v>
          </cell>
          <cell r="BS133" t="str">
            <v>na</v>
          </cell>
          <cell r="BT133" t="str">
            <v>na</v>
          </cell>
          <cell r="BU133" t="str">
            <v>na</v>
          </cell>
          <cell r="BV133" t="str">
            <v>na</v>
          </cell>
          <cell r="BW133" t="str">
            <v>na</v>
          </cell>
          <cell r="BX133" t="str">
            <v>na</v>
          </cell>
          <cell r="BY133" t="str">
            <v>na</v>
          </cell>
          <cell r="BZ133" t="str">
            <v>na</v>
          </cell>
          <cell r="CA133" t="str">
            <v>na</v>
          </cell>
          <cell r="CB133" t="str">
            <v>na</v>
          </cell>
          <cell r="CC133" t="str">
            <v>na</v>
          </cell>
          <cell r="CD133" t="str">
            <v>na</v>
          </cell>
          <cell r="CE133" t="str">
            <v>na</v>
          </cell>
          <cell r="CF133" t="str">
            <v>na</v>
          </cell>
          <cell r="CG133" t="str">
            <v>na</v>
          </cell>
          <cell r="CH133" t="str">
            <v>na</v>
          </cell>
          <cell r="CI133" t="str">
            <v>na</v>
          </cell>
          <cell r="CJ133" t="str">
            <v>na</v>
          </cell>
          <cell r="CK133" t="str">
            <v>na</v>
          </cell>
          <cell r="CL133" t="str">
            <v>na</v>
          </cell>
          <cell r="CM133" t="str">
            <v>na</v>
          </cell>
          <cell r="CN133" t="str">
            <v>na</v>
          </cell>
          <cell r="CO133">
            <v>-23.139570769417571</v>
          </cell>
          <cell r="CP133">
            <v>-23.139570769417571</v>
          </cell>
          <cell r="CQ133">
            <v>27.403612092658154</v>
          </cell>
          <cell r="CR133">
            <v>27.403612092658154</v>
          </cell>
          <cell r="CS133">
            <v>41.248339973439421</v>
          </cell>
          <cell r="CT133">
            <v>41.248339973439421</v>
          </cell>
          <cell r="CU133">
            <v>6.9410861118641041</v>
          </cell>
          <cell r="CV133">
            <v>6.9410861118641041</v>
          </cell>
          <cell r="CW133">
            <v>-0.85282636981348969</v>
          </cell>
          <cell r="CX133">
            <v>-0.85282636981348969</v>
          </cell>
          <cell r="CY133">
            <v>1.4979888746255829</v>
          </cell>
          <cell r="CZ133">
            <v>1.4979888746255829</v>
          </cell>
          <cell r="DA133">
            <v>-2.1570102834211107</v>
          </cell>
          <cell r="DB133">
            <v>-2.1570102834211107</v>
          </cell>
          <cell r="DC133">
            <v>2.0019278202909483</v>
          </cell>
          <cell r="DD133">
            <v>2.0019278202909483</v>
          </cell>
          <cell r="DE133">
            <v>2.2248754665812638</v>
          </cell>
          <cell r="DF133">
            <v>2.2248754665812638</v>
          </cell>
          <cell r="DG133">
            <v>1.3635897565348563</v>
          </cell>
          <cell r="DH133">
            <v>1.3635897565348563</v>
          </cell>
          <cell r="DI133" t="str">
            <v>na</v>
          </cell>
          <cell r="DJ133" t="str">
            <v>na</v>
          </cell>
          <cell r="DK133" t="str">
            <v>na</v>
          </cell>
          <cell r="DL133" t="str">
            <v>na</v>
          </cell>
          <cell r="DM133" t="str">
            <v>na</v>
          </cell>
          <cell r="DN133" t="str">
            <v>na</v>
          </cell>
          <cell r="DO133" t="str">
            <v>na</v>
          </cell>
          <cell r="DP133" t="str">
            <v>na</v>
          </cell>
          <cell r="DQ133" t="str">
            <v>na</v>
          </cell>
          <cell r="DR133" t="str">
            <v>na</v>
          </cell>
          <cell r="DS133" t="str">
            <v>na</v>
          </cell>
          <cell r="DT133" t="str">
            <v>na</v>
          </cell>
          <cell r="DU133" t="str">
            <v>na</v>
          </cell>
          <cell r="DV133" t="str">
            <v>na</v>
          </cell>
          <cell r="DW133" t="str">
            <v>na</v>
          </cell>
          <cell r="DX133" t="str">
            <v>na</v>
          </cell>
          <cell r="DY133" t="str">
            <v>na</v>
          </cell>
          <cell r="DZ133" t="str">
            <v>na</v>
          </cell>
          <cell r="EA133" t="str">
            <v>na</v>
          </cell>
          <cell r="EB133" t="str">
            <v>na</v>
          </cell>
          <cell r="EC133" t="str">
            <v>na</v>
          </cell>
          <cell r="ED133" t="str">
            <v>na</v>
          </cell>
          <cell r="EE133" t="str">
            <v>na</v>
          </cell>
          <cell r="EF133" t="str">
            <v>na</v>
          </cell>
          <cell r="EG133" t="str">
            <v>na</v>
          </cell>
          <cell r="EH133" t="str">
            <v>na</v>
          </cell>
          <cell r="EI133" t="str">
            <v>na</v>
          </cell>
          <cell r="EJ133" t="str">
            <v>na</v>
          </cell>
          <cell r="EK133" t="str">
            <v>na</v>
          </cell>
          <cell r="EL133" t="str">
            <v>na</v>
          </cell>
          <cell r="EM133" t="str">
            <v>na</v>
          </cell>
          <cell r="EN133" t="str">
            <v>na</v>
          </cell>
          <cell r="EO133" t="str">
            <v>na</v>
          </cell>
          <cell r="EP133" t="str">
            <v>na</v>
          </cell>
          <cell r="EQ133" t="str">
            <v>na</v>
          </cell>
          <cell r="ER133" t="str">
            <v>na</v>
          </cell>
          <cell r="ES133" t="str">
            <v>na</v>
          </cell>
          <cell r="ET133" t="str">
            <v>na</v>
          </cell>
          <cell r="EU133" t="str">
            <v>na</v>
          </cell>
          <cell r="EV133" t="str">
            <v>na</v>
          </cell>
          <cell r="EW133" t="str">
            <v>na</v>
          </cell>
          <cell r="EX133" t="str">
            <v>na</v>
          </cell>
          <cell r="EY133" t="str">
            <v>na</v>
          </cell>
          <cell r="EZ133" t="str">
            <v>na</v>
          </cell>
          <cell r="FA133" t="str">
            <v>na</v>
          </cell>
          <cell r="FB133" t="str">
            <v>na</v>
          </cell>
          <cell r="FC133" t="str">
            <v>na</v>
          </cell>
          <cell r="FD133" t="str">
            <v>na</v>
          </cell>
          <cell r="FE133" t="str">
            <v>na</v>
          </cell>
          <cell r="FF133" t="str">
            <v>na</v>
          </cell>
          <cell r="FG133" t="str">
            <v>na</v>
          </cell>
          <cell r="FH133" t="str">
            <v>na</v>
          </cell>
          <cell r="FI133" t="str">
            <v>na</v>
          </cell>
          <cell r="FJ133" t="str">
            <v>na</v>
          </cell>
          <cell r="FK133" t="str">
            <v>na</v>
          </cell>
          <cell r="FL133" t="str">
            <v>na</v>
          </cell>
          <cell r="FM133" t="str">
            <v>na</v>
          </cell>
          <cell r="FN133" t="str">
            <v>na</v>
          </cell>
          <cell r="FO133" t="str">
            <v>na</v>
          </cell>
          <cell r="FP133" t="str">
            <v>na</v>
          </cell>
          <cell r="FQ133" t="str">
            <v>na</v>
          </cell>
          <cell r="FR133" t="str">
            <v>na</v>
          </cell>
          <cell r="FS133" t="str">
            <v>na</v>
          </cell>
          <cell r="FT133" t="str">
            <v>na</v>
          </cell>
          <cell r="FU133" t="str">
            <v>na</v>
          </cell>
          <cell r="FV133" t="str">
            <v>na</v>
          </cell>
          <cell r="FW133" t="str">
            <v>na</v>
          </cell>
          <cell r="FX133" t="str">
            <v>na</v>
          </cell>
          <cell r="FY133" t="str">
            <v>na</v>
          </cell>
          <cell r="FZ133" t="str">
            <v>na</v>
          </cell>
          <cell r="GA133" t="str">
            <v>na</v>
          </cell>
          <cell r="GB133" t="str">
            <v>na</v>
          </cell>
          <cell r="GC133" t="str">
            <v>na</v>
          </cell>
          <cell r="GD133" t="str">
            <v>na</v>
          </cell>
          <cell r="GE133" t="str">
            <v>na</v>
          </cell>
          <cell r="GF133" t="str">
            <v>na</v>
          </cell>
          <cell r="GG133" t="str">
            <v>na</v>
          </cell>
          <cell r="GH133" t="str">
            <v>na</v>
          </cell>
          <cell r="GI133" t="str">
            <v>na</v>
          </cell>
          <cell r="GJ133" t="str">
            <v>na</v>
          </cell>
          <cell r="GK133" t="str">
            <v>na</v>
          </cell>
          <cell r="GL133" t="str">
            <v>na</v>
          </cell>
          <cell r="GM133" t="str">
            <v>na</v>
          </cell>
          <cell r="GN133" t="str">
            <v>na</v>
          </cell>
          <cell r="GO133" t="str">
            <v>na</v>
          </cell>
          <cell r="GP133" t="str">
            <v>na</v>
          </cell>
          <cell r="GQ133" t="str">
            <v>na</v>
          </cell>
          <cell r="GR133" t="str">
            <v>na</v>
          </cell>
          <cell r="GS133" t="str">
            <v>na</v>
          </cell>
          <cell r="GT133" t="str">
            <v>na</v>
          </cell>
          <cell r="GU133" t="str">
            <v>na</v>
          </cell>
          <cell r="GV133" t="str">
            <v>na</v>
          </cell>
          <cell r="GW133" t="str">
            <v>na</v>
          </cell>
          <cell r="GX133" t="str">
            <v>na</v>
          </cell>
          <cell r="GY133" t="str">
            <v>na</v>
          </cell>
          <cell r="GZ133" t="str">
            <v>na</v>
          </cell>
          <cell r="HA133" t="str">
            <v>na</v>
          </cell>
          <cell r="HB133" t="str">
            <v>na</v>
          </cell>
          <cell r="HC133" t="str">
            <v>na</v>
          </cell>
          <cell r="HD133" t="str">
            <v>na</v>
          </cell>
        </row>
        <row r="134">
          <cell r="A134">
            <v>134</v>
          </cell>
          <cell r="B134" t="str">
            <v>BALANCE SHEET</v>
          </cell>
        </row>
        <row r="135">
          <cell r="A135">
            <v>135</v>
          </cell>
          <cell r="B135" t="str">
            <v>Cash and equivalents</v>
          </cell>
          <cell r="C135" t="str">
            <v>na</v>
          </cell>
          <cell r="D135" t="str">
            <v>na</v>
          </cell>
          <cell r="E135" t="str">
            <v>na</v>
          </cell>
          <cell r="F135" t="str">
            <v>na</v>
          </cell>
          <cell r="G135" t="str">
            <v>na</v>
          </cell>
          <cell r="H135" t="str">
            <v>na</v>
          </cell>
          <cell r="I135" t="str">
            <v>na</v>
          </cell>
          <cell r="J135" t="str">
            <v>na</v>
          </cell>
          <cell r="K135" t="str">
            <v>na</v>
          </cell>
          <cell r="L135" t="str">
            <v>na</v>
          </cell>
          <cell r="M135" t="str">
            <v>na</v>
          </cell>
          <cell r="N135" t="str">
            <v>na</v>
          </cell>
          <cell r="O135" t="str">
            <v>na</v>
          </cell>
          <cell r="P135" t="str">
            <v>na</v>
          </cell>
          <cell r="Q135" t="str">
            <v>na</v>
          </cell>
          <cell r="R135" t="str">
            <v>na</v>
          </cell>
          <cell r="S135" t="str">
            <v>na</v>
          </cell>
          <cell r="T135" t="str">
            <v>na</v>
          </cell>
          <cell r="U135" t="str">
            <v>na</v>
          </cell>
          <cell r="V135" t="str">
            <v>na</v>
          </cell>
          <cell r="W135" t="str">
            <v>na</v>
          </cell>
          <cell r="X135" t="str">
            <v>na</v>
          </cell>
          <cell r="Y135" t="str">
            <v>na</v>
          </cell>
          <cell r="Z135" t="str">
            <v>na</v>
          </cell>
          <cell r="AA135" t="str">
            <v>na</v>
          </cell>
          <cell r="AB135" t="str">
            <v>na</v>
          </cell>
          <cell r="AC135" t="str">
            <v>na</v>
          </cell>
          <cell r="AD135" t="str">
            <v>na</v>
          </cell>
          <cell r="AE135" t="str">
            <v>na</v>
          </cell>
          <cell r="AF135" t="str">
            <v>na</v>
          </cell>
          <cell r="AG135" t="str">
            <v>na</v>
          </cell>
          <cell r="AH135" t="str">
            <v>na</v>
          </cell>
          <cell r="AI135" t="str">
            <v>na</v>
          </cell>
          <cell r="AJ135" t="str">
            <v>na</v>
          </cell>
          <cell r="AK135" t="str">
            <v>na</v>
          </cell>
          <cell r="AL135" t="str">
            <v>na</v>
          </cell>
          <cell r="AM135" t="str">
            <v>na</v>
          </cell>
          <cell r="AN135" t="str">
            <v>na</v>
          </cell>
          <cell r="AO135" t="str">
            <v>na</v>
          </cell>
          <cell r="AP135" t="str">
            <v>na</v>
          </cell>
          <cell r="AQ135" t="str">
            <v>na</v>
          </cell>
          <cell r="AR135" t="str">
            <v>na</v>
          </cell>
          <cell r="AS135" t="str">
            <v>na</v>
          </cell>
          <cell r="AT135" t="str">
            <v>na</v>
          </cell>
          <cell r="AU135" t="str">
            <v>na</v>
          </cell>
          <cell r="AV135" t="str">
            <v>na</v>
          </cell>
          <cell r="AW135" t="str">
            <v>na</v>
          </cell>
          <cell r="AX135" t="str">
            <v>na</v>
          </cell>
          <cell r="AY135" t="str">
            <v>na</v>
          </cell>
          <cell r="AZ135" t="str">
            <v>na</v>
          </cell>
          <cell r="BA135" t="str">
            <v>na</v>
          </cell>
          <cell r="BB135" t="str">
            <v>na</v>
          </cell>
          <cell r="BC135" t="str">
            <v>na</v>
          </cell>
          <cell r="BD135" t="str">
            <v>na</v>
          </cell>
          <cell r="BE135" t="str">
            <v>na</v>
          </cell>
          <cell r="BF135" t="str">
            <v>na</v>
          </cell>
          <cell r="BG135" t="str">
            <v>na</v>
          </cell>
          <cell r="BH135" t="str">
            <v>na</v>
          </cell>
          <cell r="BI135" t="str">
            <v>na</v>
          </cell>
          <cell r="BJ135" t="str">
            <v>na</v>
          </cell>
          <cell r="BK135" t="str">
            <v>na</v>
          </cell>
          <cell r="BL135" t="str">
            <v>na</v>
          </cell>
          <cell r="BM135" t="str">
            <v>na</v>
          </cell>
          <cell r="BN135" t="str">
            <v>na</v>
          </cell>
          <cell r="BO135" t="str">
            <v>na</v>
          </cell>
          <cell r="BP135" t="str">
            <v>na</v>
          </cell>
          <cell r="BQ135" t="str">
            <v>na</v>
          </cell>
          <cell r="BR135" t="str">
            <v>na</v>
          </cell>
          <cell r="BS135" t="str">
            <v>na</v>
          </cell>
          <cell r="BT135" t="str">
            <v>na</v>
          </cell>
          <cell r="BU135" t="str">
            <v>na</v>
          </cell>
          <cell r="BV135" t="str">
            <v>na</v>
          </cell>
          <cell r="BW135" t="str">
            <v>na</v>
          </cell>
          <cell r="BX135" t="str">
            <v>na</v>
          </cell>
          <cell r="BY135" t="str">
            <v>na</v>
          </cell>
          <cell r="BZ135" t="str">
            <v>na</v>
          </cell>
          <cell r="CA135" t="str">
            <v>na</v>
          </cell>
          <cell r="CB135" t="str">
            <v>na</v>
          </cell>
          <cell r="CC135" t="str">
            <v>na</v>
          </cell>
          <cell r="CD135" t="str">
            <v>na</v>
          </cell>
          <cell r="CE135" t="str">
            <v>na</v>
          </cell>
          <cell r="CF135" t="str">
            <v>na</v>
          </cell>
          <cell r="CG135" t="str">
            <v>na</v>
          </cell>
          <cell r="CH135" t="str">
            <v>na</v>
          </cell>
          <cell r="CI135" t="str">
            <v>na</v>
          </cell>
          <cell r="CJ135" t="str">
            <v>na</v>
          </cell>
          <cell r="CK135" t="str">
            <v>na</v>
          </cell>
          <cell r="CL135" t="str">
            <v>na</v>
          </cell>
          <cell r="CM135" t="str">
            <v>na</v>
          </cell>
          <cell r="CN135" t="str">
            <v>na</v>
          </cell>
          <cell r="CO135">
            <v>421.5</v>
          </cell>
          <cell r="CP135">
            <v>421.5</v>
          </cell>
          <cell r="CQ135">
            <v>498.2</v>
          </cell>
          <cell r="CR135">
            <v>498.2</v>
          </cell>
          <cell r="CS135">
            <v>486.4</v>
          </cell>
          <cell r="CT135">
            <v>486.4</v>
          </cell>
          <cell r="CU135">
            <v>704.1</v>
          </cell>
          <cell r="CV135">
            <v>704.1</v>
          </cell>
          <cell r="CW135" t="str">
            <v>na</v>
          </cell>
          <cell r="CX135" t="str">
            <v>na</v>
          </cell>
          <cell r="CY135">
            <v>686.2</v>
          </cell>
          <cell r="CZ135">
            <v>686.2</v>
          </cell>
          <cell r="DA135">
            <v>636.70000000000005</v>
          </cell>
          <cell r="DB135">
            <v>636.70000000000005</v>
          </cell>
          <cell r="DC135">
            <v>845.6</v>
          </cell>
          <cell r="DD135">
            <v>845.6</v>
          </cell>
          <cell r="DE135">
            <v>1000.7</v>
          </cell>
          <cell r="DF135">
            <v>1000.7</v>
          </cell>
          <cell r="DG135" t="str">
            <v>na</v>
          </cell>
          <cell r="DH135" t="str">
            <v>na</v>
          </cell>
          <cell r="DI135">
            <v>1055.92</v>
          </cell>
          <cell r="DJ135">
            <v>0</v>
          </cell>
          <cell r="DK135" t="str">
            <v>na</v>
          </cell>
          <cell r="DL135" t="str">
            <v>na</v>
          </cell>
          <cell r="DM135" t="str">
            <v>na</v>
          </cell>
          <cell r="DN135" t="str">
            <v>na</v>
          </cell>
          <cell r="DO135" t="str">
            <v>na</v>
          </cell>
          <cell r="DP135" t="str">
            <v>na</v>
          </cell>
          <cell r="DQ135" t="str">
            <v>na</v>
          </cell>
          <cell r="DR135" t="str">
            <v>na</v>
          </cell>
          <cell r="DS135" t="str">
            <v>na</v>
          </cell>
          <cell r="DT135" t="str">
            <v>na</v>
          </cell>
          <cell r="DU135" t="str">
            <v>na</v>
          </cell>
          <cell r="DV135" t="str">
            <v>na</v>
          </cell>
          <cell r="DW135" t="str">
            <v>na</v>
          </cell>
          <cell r="DX135" t="str">
            <v>na</v>
          </cell>
          <cell r="DY135" t="str">
            <v>na</v>
          </cell>
          <cell r="DZ135" t="str">
            <v>na</v>
          </cell>
          <cell r="EA135" t="str">
            <v>na</v>
          </cell>
          <cell r="EB135" t="str">
            <v>na</v>
          </cell>
          <cell r="EC135" t="str">
            <v>na</v>
          </cell>
          <cell r="ED135" t="str">
            <v>na</v>
          </cell>
          <cell r="EE135" t="str">
            <v>na</v>
          </cell>
          <cell r="EF135" t="str">
            <v>na</v>
          </cell>
          <cell r="EG135" t="str">
            <v>na</v>
          </cell>
          <cell r="EH135" t="str">
            <v>na</v>
          </cell>
          <cell r="EI135" t="str">
            <v>na</v>
          </cell>
          <cell r="EJ135" t="str">
            <v>na</v>
          </cell>
          <cell r="EK135" t="str">
            <v>na</v>
          </cell>
          <cell r="EL135" t="str">
            <v>na</v>
          </cell>
          <cell r="EM135" t="str">
            <v>na</v>
          </cell>
          <cell r="EN135" t="str">
            <v>na</v>
          </cell>
          <cell r="EO135" t="str">
            <v>na</v>
          </cell>
          <cell r="EP135" t="str">
            <v>na</v>
          </cell>
          <cell r="EQ135" t="str">
            <v>na</v>
          </cell>
          <cell r="ER135" t="str">
            <v>na</v>
          </cell>
          <cell r="ES135" t="str">
            <v>na</v>
          </cell>
          <cell r="ET135" t="str">
            <v>na</v>
          </cell>
          <cell r="EU135" t="str">
            <v>na</v>
          </cell>
          <cell r="EV135" t="str">
            <v>na</v>
          </cell>
          <cell r="EW135" t="str">
            <v>na</v>
          </cell>
          <cell r="EX135" t="str">
            <v>na</v>
          </cell>
          <cell r="EY135" t="str">
            <v>na</v>
          </cell>
          <cell r="EZ135" t="str">
            <v>na</v>
          </cell>
          <cell r="FA135" t="str">
            <v>na</v>
          </cell>
          <cell r="FB135" t="str">
            <v>na</v>
          </cell>
          <cell r="FC135" t="str">
            <v>na</v>
          </cell>
          <cell r="FD135" t="str">
            <v>na</v>
          </cell>
          <cell r="FE135" t="str">
            <v>na</v>
          </cell>
          <cell r="FF135" t="str">
            <v>na</v>
          </cell>
          <cell r="FG135" t="str">
            <v>na</v>
          </cell>
          <cell r="FH135" t="str">
            <v>na</v>
          </cell>
          <cell r="FI135" t="str">
            <v>na</v>
          </cell>
          <cell r="FJ135" t="str">
            <v>na</v>
          </cell>
          <cell r="FK135" t="str">
            <v>na</v>
          </cell>
          <cell r="FL135" t="str">
            <v>na</v>
          </cell>
          <cell r="FM135" t="str">
            <v>na</v>
          </cell>
          <cell r="FN135" t="str">
            <v>na</v>
          </cell>
          <cell r="FO135" t="str">
            <v>na</v>
          </cell>
          <cell r="FP135" t="str">
            <v>na</v>
          </cell>
          <cell r="FQ135" t="str">
            <v>na</v>
          </cell>
          <cell r="FR135" t="str">
            <v>na</v>
          </cell>
          <cell r="FS135" t="str">
            <v>na</v>
          </cell>
          <cell r="FT135" t="str">
            <v>na</v>
          </cell>
          <cell r="FU135" t="str">
            <v>na</v>
          </cell>
          <cell r="FV135" t="str">
            <v>na</v>
          </cell>
          <cell r="FW135" t="str">
            <v>na</v>
          </cell>
          <cell r="FX135" t="str">
            <v>na</v>
          </cell>
          <cell r="FY135" t="str">
            <v>na</v>
          </cell>
          <cell r="FZ135" t="str">
            <v>na</v>
          </cell>
          <cell r="GA135" t="str">
            <v>na</v>
          </cell>
          <cell r="GB135" t="str">
            <v>na</v>
          </cell>
          <cell r="GC135" t="str">
            <v>na</v>
          </cell>
          <cell r="GD135" t="str">
            <v>na</v>
          </cell>
          <cell r="GE135" t="str">
            <v>na</v>
          </cell>
          <cell r="GF135" t="str">
            <v>na</v>
          </cell>
          <cell r="GG135" t="str">
            <v>na</v>
          </cell>
          <cell r="GH135" t="str">
            <v>na</v>
          </cell>
          <cell r="GI135" t="str">
            <v>na</v>
          </cell>
          <cell r="GJ135" t="str">
            <v>na</v>
          </cell>
          <cell r="GK135" t="str">
            <v>na</v>
          </cell>
          <cell r="GL135" t="str">
            <v>na</v>
          </cell>
          <cell r="GM135" t="str">
            <v>na</v>
          </cell>
          <cell r="GN135" t="str">
            <v>na</v>
          </cell>
          <cell r="GO135" t="str">
            <v>na</v>
          </cell>
          <cell r="GP135" t="str">
            <v>na</v>
          </cell>
          <cell r="GQ135" t="str">
            <v>na</v>
          </cell>
          <cell r="GR135" t="str">
            <v>na</v>
          </cell>
          <cell r="GS135" t="str">
            <v>na</v>
          </cell>
          <cell r="GT135" t="str">
            <v>na</v>
          </cell>
          <cell r="GU135" t="str">
            <v>na</v>
          </cell>
          <cell r="GV135" t="str">
            <v>na</v>
          </cell>
          <cell r="GW135" t="str">
            <v>na</v>
          </cell>
          <cell r="GX135" t="str">
            <v>na</v>
          </cell>
          <cell r="GY135" t="str">
            <v>na</v>
          </cell>
          <cell r="GZ135" t="str">
            <v>na</v>
          </cell>
          <cell r="HA135" t="str">
            <v>na</v>
          </cell>
          <cell r="HB135" t="str">
            <v>na</v>
          </cell>
          <cell r="HC135" t="str">
            <v>na</v>
          </cell>
          <cell r="HD135" t="str">
            <v>na</v>
          </cell>
        </row>
        <row r="136">
          <cell r="A136">
            <v>136</v>
          </cell>
          <cell r="B136" t="str">
            <v>Accounts receivable, net</v>
          </cell>
          <cell r="C136" t="str">
            <v>na</v>
          </cell>
          <cell r="D136" t="str">
            <v>na</v>
          </cell>
          <cell r="E136" t="str">
            <v>na</v>
          </cell>
          <cell r="F136" t="str">
            <v>na</v>
          </cell>
          <cell r="G136" t="str">
            <v>na</v>
          </cell>
          <cell r="H136" t="str">
            <v>na</v>
          </cell>
          <cell r="I136" t="str">
            <v>na</v>
          </cell>
          <cell r="J136" t="str">
            <v>na</v>
          </cell>
          <cell r="K136" t="str">
            <v>na</v>
          </cell>
          <cell r="L136" t="str">
            <v>na</v>
          </cell>
          <cell r="M136" t="str">
            <v>na</v>
          </cell>
          <cell r="N136" t="str">
            <v>na</v>
          </cell>
          <cell r="O136" t="str">
            <v>na</v>
          </cell>
          <cell r="P136" t="str">
            <v>na</v>
          </cell>
          <cell r="Q136" t="str">
            <v>na</v>
          </cell>
          <cell r="R136" t="str">
            <v>na</v>
          </cell>
          <cell r="S136" t="str">
            <v>na</v>
          </cell>
          <cell r="T136" t="str">
            <v>na</v>
          </cell>
          <cell r="U136" t="str">
            <v>na</v>
          </cell>
          <cell r="V136" t="str">
            <v>na</v>
          </cell>
          <cell r="W136" t="str">
            <v>na</v>
          </cell>
          <cell r="X136" t="str">
            <v>na</v>
          </cell>
          <cell r="Y136" t="str">
            <v>na</v>
          </cell>
          <cell r="Z136" t="str">
            <v>na</v>
          </cell>
          <cell r="AA136" t="str">
            <v>na</v>
          </cell>
          <cell r="AB136" t="str">
            <v>na</v>
          </cell>
          <cell r="AC136" t="str">
            <v>na</v>
          </cell>
          <cell r="AD136" t="str">
            <v>na</v>
          </cell>
          <cell r="AE136" t="str">
            <v>na</v>
          </cell>
          <cell r="AF136" t="str">
            <v>na</v>
          </cell>
          <cell r="AG136" t="str">
            <v>na</v>
          </cell>
          <cell r="AH136" t="str">
            <v>na</v>
          </cell>
          <cell r="AI136" t="str">
            <v>na</v>
          </cell>
          <cell r="AJ136" t="str">
            <v>na</v>
          </cell>
          <cell r="AK136" t="str">
            <v>na</v>
          </cell>
          <cell r="AL136" t="str">
            <v>na</v>
          </cell>
          <cell r="AM136" t="str">
            <v>na</v>
          </cell>
          <cell r="AN136" t="str">
            <v>na</v>
          </cell>
          <cell r="AO136" t="str">
            <v>na</v>
          </cell>
          <cell r="AP136" t="str">
            <v>na</v>
          </cell>
          <cell r="AQ136" t="str">
            <v>na</v>
          </cell>
          <cell r="AR136" t="str">
            <v>na</v>
          </cell>
          <cell r="AS136" t="str">
            <v>na</v>
          </cell>
          <cell r="AT136" t="str">
            <v>na</v>
          </cell>
          <cell r="AU136" t="str">
            <v>na</v>
          </cell>
          <cell r="AV136" t="str">
            <v>na</v>
          </cell>
          <cell r="AW136" t="str">
            <v>na</v>
          </cell>
          <cell r="AX136" t="str">
            <v>na</v>
          </cell>
          <cell r="AY136" t="str">
            <v>na</v>
          </cell>
          <cell r="AZ136" t="str">
            <v>na</v>
          </cell>
          <cell r="BA136" t="str">
            <v>na</v>
          </cell>
          <cell r="BB136" t="str">
            <v>na</v>
          </cell>
          <cell r="BC136" t="str">
            <v>na</v>
          </cell>
          <cell r="BD136" t="str">
            <v>na</v>
          </cell>
          <cell r="BE136" t="str">
            <v>na</v>
          </cell>
          <cell r="BF136" t="str">
            <v>na</v>
          </cell>
          <cell r="BG136" t="str">
            <v>na</v>
          </cell>
          <cell r="BH136" t="str">
            <v>na</v>
          </cell>
          <cell r="BI136" t="str">
            <v>na</v>
          </cell>
          <cell r="BJ136" t="str">
            <v>na</v>
          </cell>
          <cell r="BK136" t="str">
            <v>na</v>
          </cell>
          <cell r="BL136" t="str">
            <v>na</v>
          </cell>
          <cell r="BM136" t="str">
            <v>na</v>
          </cell>
          <cell r="BN136" t="str">
            <v>na</v>
          </cell>
          <cell r="BO136" t="str">
            <v>na</v>
          </cell>
          <cell r="BP136" t="str">
            <v>na</v>
          </cell>
          <cell r="BQ136" t="str">
            <v>na</v>
          </cell>
          <cell r="BR136" t="str">
            <v>na</v>
          </cell>
          <cell r="BS136" t="str">
            <v>na</v>
          </cell>
          <cell r="BT136" t="str">
            <v>na</v>
          </cell>
          <cell r="BU136" t="str">
            <v>na</v>
          </cell>
          <cell r="BV136" t="str">
            <v>na</v>
          </cell>
          <cell r="BW136" t="str">
            <v>na</v>
          </cell>
          <cell r="BX136" t="str">
            <v>na</v>
          </cell>
          <cell r="BY136" t="str">
            <v>na</v>
          </cell>
          <cell r="BZ136" t="str">
            <v>na</v>
          </cell>
          <cell r="CA136" t="str">
            <v>na</v>
          </cell>
          <cell r="CB136" t="str">
            <v>na</v>
          </cell>
          <cell r="CC136" t="str">
            <v>na</v>
          </cell>
          <cell r="CD136" t="str">
            <v>na</v>
          </cell>
          <cell r="CE136" t="str">
            <v>na</v>
          </cell>
          <cell r="CF136" t="str">
            <v>na</v>
          </cell>
          <cell r="CG136" t="str">
            <v>na</v>
          </cell>
          <cell r="CH136" t="str">
            <v>na</v>
          </cell>
          <cell r="CI136" t="str">
            <v>na</v>
          </cell>
          <cell r="CJ136" t="str">
            <v>na</v>
          </cell>
          <cell r="CK136" t="str">
            <v>na</v>
          </cell>
          <cell r="CL136" t="str">
            <v>na</v>
          </cell>
          <cell r="CM136" t="str">
            <v>na</v>
          </cell>
          <cell r="CN136" t="str">
            <v>na</v>
          </cell>
          <cell r="CO136">
            <v>387.9</v>
          </cell>
          <cell r="CP136">
            <v>387.9</v>
          </cell>
          <cell r="CQ136">
            <v>341.5</v>
          </cell>
          <cell r="CR136">
            <v>341.5</v>
          </cell>
          <cell r="CS136">
            <v>301.39999999999998</v>
          </cell>
          <cell r="CT136">
            <v>301.39999999999998</v>
          </cell>
          <cell r="CU136">
            <v>331.1</v>
          </cell>
          <cell r="CV136">
            <v>331.1</v>
          </cell>
          <cell r="CW136" t="str">
            <v>na</v>
          </cell>
          <cell r="CX136" t="str">
            <v>na</v>
          </cell>
          <cell r="CY136">
            <v>341.4</v>
          </cell>
          <cell r="CZ136">
            <v>341.4</v>
          </cell>
          <cell r="DA136">
            <v>378.2</v>
          </cell>
          <cell r="DB136">
            <v>378.2</v>
          </cell>
          <cell r="DC136">
            <v>394.9</v>
          </cell>
          <cell r="DD136">
            <v>394.9</v>
          </cell>
          <cell r="DE136">
            <v>449</v>
          </cell>
          <cell r="DF136">
            <v>449</v>
          </cell>
          <cell r="DG136" t="str">
            <v>na</v>
          </cell>
          <cell r="DH136" t="str">
            <v>na</v>
          </cell>
          <cell r="DI136">
            <v>429.65100000000001</v>
          </cell>
          <cell r="DJ136">
            <v>0</v>
          </cell>
          <cell r="DK136" t="str">
            <v>na</v>
          </cell>
          <cell r="DL136" t="str">
            <v>na</v>
          </cell>
          <cell r="DM136" t="str">
            <v>na</v>
          </cell>
          <cell r="DN136" t="str">
            <v>na</v>
          </cell>
          <cell r="DO136" t="str">
            <v>na</v>
          </cell>
          <cell r="DP136" t="str">
            <v>na</v>
          </cell>
          <cell r="DQ136" t="str">
            <v>na</v>
          </cell>
          <cell r="DR136" t="str">
            <v>na</v>
          </cell>
          <cell r="DS136" t="str">
            <v>na</v>
          </cell>
          <cell r="DT136" t="str">
            <v>na</v>
          </cell>
          <cell r="DU136" t="str">
            <v>na</v>
          </cell>
          <cell r="DV136" t="str">
            <v>na</v>
          </cell>
          <cell r="DW136" t="str">
            <v>na</v>
          </cell>
          <cell r="DX136" t="str">
            <v>na</v>
          </cell>
          <cell r="DY136" t="str">
            <v>na</v>
          </cell>
          <cell r="DZ136" t="str">
            <v>na</v>
          </cell>
          <cell r="EA136" t="str">
            <v>na</v>
          </cell>
          <cell r="EB136" t="str">
            <v>na</v>
          </cell>
          <cell r="EC136" t="str">
            <v>na</v>
          </cell>
          <cell r="ED136" t="str">
            <v>na</v>
          </cell>
          <cell r="EE136" t="str">
            <v>na</v>
          </cell>
          <cell r="EF136" t="str">
            <v>na</v>
          </cell>
          <cell r="EG136" t="str">
            <v>na</v>
          </cell>
          <cell r="EH136" t="str">
            <v>na</v>
          </cell>
          <cell r="EI136" t="str">
            <v>na</v>
          </cell>
          <cell r="EJ136" t="str">
            <v>na</v>
          </cell>
          <cell r="EK136" t="str">
            <v>na</v>
          </cell>
          <cell r="EL136" t="str">
            <v>na</v>
          </cell>
          <cell r="EM136" t="str">
            <v>na</v>
          </cell>
          <cell r="EN136" t="str">
            <v>na</v>
          </cell>
          <cell r="EO136" t="str">
            <v>na</v>
          </cell>
          <cell r="EP136" t="str">
            <v>na</v>
          </cell>
          <cell r="EQ136" t="str">
            <v>na</v>
          </cell>
          <cell r="ER136" t="str">
            <v>na</v>
          </cell>
          <cell r="ES136" t="str">
            <v>na</v>
          </cell>
          <cell r="ET136" t="str">
            <v>na</v>
          </cell>
          <cell r="EU136" t="str">
            <v>na</v>
          </cell>
          <cell r="EV136" t="str">
            <v>na</v>
          </cell>
          <cell r="EW136" t="str">
            <v>na</v>
          </cell>
          <cell r="EX136" t="str">
            <v>na</v>
          </cell>
          <cell r="EY136" t="str">
            <v>na</v>
          </cell>
          <cell r="EZ136" t="str">
            <v>na</v>
          </cell>
          <cell r="FA136" t="str">
            <v>na</v>
          </cell>
          <cell r="FB136" t="str">
            <v>na</v>
          </cell>
          <cell r="FC136" t="str">
            <v>na</v>
          </cell>
          <cell r="FD136" t="str">
            <v>na</v>
          </cell>
          <cell r="FE136" t="str">
            <v>na</v>
          </cell>
          <cell r="FF136" t="str">
            <v>na</v>
          </cell>
          <cell r="FG136" t="str">
            <v>na</v>
          </cell>
          <cell r="FH136" t="str">
            <v>na</v>
          </cell>
          <cell r="FI136" t="str">
            <v>na</v>
          </cell>
          <cell r="FJ136" t="str">
            <v>na</v>
          </cell>
          <cell r="FK136" t="str">
            <v>na</v>
          </cell>
          <cell r="FL136" t="str">
            <v>na</v>
          </cell>
          <cell r="FM136" t="str">
            <v>na</v>
          </cell>
          <cell r="FN136" t="str">
            <v>na</v>
          </cell>
          <cell r="FO136" t="str">
            <v>na</v>
          </cell>
          <cell r="FP136" t="str">
            <v>na</v>
          </cell>
          <cell r="FQ136" t="str">
            <v>na</v>
          </cell>
          <cell r="FR136" t="str">
            <v>na</v>
          </cell>
          <cell r="FS136" t="str">
            <v>na</v>
          </cell>
          <cell r="FT136" t="str">
            <v>na</v>
          </cell>
          <cell r="FU136" t="str">
            <v>na</v>
          </cell>
          <cell r="FV136" t="str">
            <v>na</v>
          </cell>
          <cell r="FW136" t="str">
            <v>na</v>
          </cell>
          <cell r="FX136" t="str">
            <v>na</v>
          </cell>
          <cell r="FY136" t="str">
            <v>na</v>
          </cell>
          <cell r="FZ136" t="str">
            <v>na</v>
          </cell>
          <cell r="GA136" t="str">
            <v>na</v>
          </cell>
          <cell r="GB136" t="str">
            <v>na</v>
          </cell>
          <cell r="GC136" t="str">
            <v>na</v>
          </cell>
          <cell r="GD136" t="str">
            <v>na</v>
          </cell>
          <cell r="GE136" t="str">
            <v>na</v>
          </cell>
          <cell r="GF136" t="str">
            <v>na</v>
          </cell>
          <cell r="GG136" t="str">
            <v>na</v>
          </cell>
          <cell r="GH136" t="str">
            <v>na</v>
          </cell>
          <cell r="GI136" t="str">
            <v>na</v>
          </cell>
          <cell r="GJ136" t="str">
            <v>na</v>
          </cell>
          <cell r="GK136" t="str">
            <v>na</v>
          </cell>
          <cell r="GL136" t="str">
            <v>na</v>
          </cell>
          <cell r="GM136" t="str">
            <v>na</v>
          </cell>
          <cell r="GN136" t="str">
            <v>na</v>
          </cell>
          <cell r="GO136" t="str">
            <v>na</v>
          </cell>
          <cell r="GP136" t="str">
            <v>na</v>
          </cell>
          <cell r="GQ136" t="str">
            <v>na</v>
          </cell>
          <cell r="GR136" t="str">
            <v>na</v>
          </cell>
          <cell r="GS136" t="str">
            <v>na</v>
          </cell>
          <cell r="GT136" t="str">
            <v>na</v>
          </cell>
          <cell r="GU136" t="str">
            <v>na</v>
          </cell>
          <cell r="GV136" t="str">
            <v>na</v>
          </cell>
          <cell r="GW136" t="str">
            <v>na</v>
          </cell>
          <cell r="GX136" t="str">
            <v>na</v>
          </cell>
          <cell r="GY136" t="str">
            <v>na</v>
          </cell>
          <cell r="GZ136" t="str">
            <v>na</v>
          </cell>
          <cell r="HA136" t="str">
            <v>na</v>
          </cell>
          <cell r="HB136" t="str">
            <v>na</v>
          </cell>
          <cell r="HC136" t="str">
            <v>na</v>
          </cell>
          <cell r="HD136" t="str">
            <v>na</v>
          </cell>
        </row>
        <row r="137">
          <cell r="A137">
            <v>137</v>
          </cell>
          <cell r="B137" t="str">
            <v>Deferred Income Taxes</v>
          </cell>
          <cell r="C137" t="str">
            <v>na</v>
          </cell>
          <cell r="D137" t="str">
            <v>na</v>
          </cell>
          <cell r="E137" t="str">
            <v>na</v>
          </cell>
          <cell r="F137" t="str">
            <v>na</v>
          </cell>
          <cell r="G137" t="str">
            <v>na</v>
          </cell>
          <cell r="H137" t="str">
            <v>na</v>
          </cell>
          <cell r="I137" t="str">
            <v>na</v>
          </cell>
          <cell r="J137" t="str">
            <v>na</v>
          </cell>
          <cell r="K137" t="str">
            <v>na</v>
          </cell>
          <cell r="L137" t="str">
            <v>na</v>
          </cell>
          <cell r="M137" t="str">
            <v>na</v>
          </cell>
          <cell r="N137" t="str">
            <v>na</v>
          </cell>
          <cell r="O137" t="str">
            <v>na</v>
          </cell>
          <cell r="P137" t="str">
            <v>na</v>
          </cell>
          <cell r="Q137" t="str">
            <v>na</v>
          </cell>
          <cell r="R137" t="str">
            <v>na</v>
          </cell>
          <cell r="S137" t="str">
            <v>na</v>
          </cell>
          <cell r="T137" t="str">
            <v>na</v>
          </cell>
          <cell r="U137" t="str">
            <v>na</v>
          </cell>
          <cell r="V137" t="str">
            <v>na</v>
          </cell>
          <cell r="W137" t="str">
            <v>na</v>
          </cell>
          <cell r="X137" t="str">
            <v>na</v>
          </cell>
          <cell r="Y137" t="str">
            <v>na</v>
          </cell>
          <cell r="Z137" t="str">
            <v>na</v>
          </cell>
          <cell r="AA137" t="str">
            <v>na</v>
          </cell>
          <cell r="AB137" t="str">
            <v>na</v>
          </cell>
          <cell r="AC137" t="str">
            <v>na</v>
          </cell>
          <cell r="AD137" t="str">
            <v>na</v>
          </cell>
          <cell r="AE137" t="str">
            <v>na</v>
          </cell>
          <cell r="AF137" t="str">
            <v>na</v>
          </cell>
          <cell r="AG137" t="str">
            <v>na</v>
          </cell>
          <cell r="AH137" t="str">
            <v>na</v>
          </cell>
          <cell r="AI137" t="str">
            <v>na</v>
          </cell>
          <cell r="AJ137" t="str">
            <v>na</v>
          </cell>
          <cell r="AK137" t="str">
            <v>na</v>
          </cell>
          <cell r="AL137" t="str">
            <v>na</v>
          </cell>
          <cell r="AM137" t="str">
            <v>na</v>
          </cell>
          <cell r="AN137" t="str">
            <v>na</v>
          </cell>
          <cell r="AO137" t="str">
            <v>na</v>
          </cell>
          <cell r="AP137" t="str">
            <v>na</v>
          </cell>
          <cell r="AQ137" t="str">
            <v>na</v>
          </cell>
          <cell r="AR137" t="str">
            <v>na</v>
          </cell>
          <cell r="AS137" t="str">
            <v>na</v>
          </cell>
          <cell r="AT137" t="str">
            <v>na</v>
          </cell>
          <cell r="AU137" t="str">
            <v>na</v>
          </cell>
          <cell r="AV137" t="str">
            <v>na</v>
          </cell>
          <cell r="AW137" t="str">
            <v>na</v>
          </cell>
          <cell r="AX137" t="str">
            <v>na</v>
          </cell>
          <cell r="AY137" t="str">
            <v>na</v>
          </cell>
          <cell r="AZ137" t="str">
            <v>na</v>
          </cell>
          <cell r="BA137" t="str">
            <v>na</v>
          </cell>
          <cell r="BB137" t="str">
            <v>na</v>
          </cell>
          <cell r="BC137" t="str">
            <v>na</v>
          </cell>
          <cell r="BD137" t="str">
            <v>na</v>
          </cell>
          <cell r="BE137" t="str">
            <v>na</v>
          </cell>
          <cell r="BF137" t="str">
            <v>na</v>
          </cell>
          <cell r="BG137" t="str">
            <v>na</v>
          </cell>
          <cell r="BH137" t="str">
            <v>na</v>
          </cell>
          <cell r="BI137" t="str">
            <v>na</v>
          </cell>
          <cell r="BJ137" t="str">
            <v>na</v>
          </cell>
          <cell r="BK137" t="str">
            <v>na</v>
          </cell>
          <cell r="BL137" t="str">
            <v>na</v>
          </cell>
          <cell r="BM137" t="str">
            <v>na</v>
          </cell>
          <cell r="BN137" t="str">
            <v>na</v>
          </cell>
          <cell r="BO137" t="str">
            <v>na</v>
          </cell>
          <cell r="BP137" t="str">
            <v>na</v>
          </cell>
          <cell r="BQ137" t="str">
            <v>na</v>
          </cell>
          <cell r="BR137" t="str">
            <v>na</v>
          </cell>
          <cell r="BS137" t="str">
            <v>na</v>
          </cell>
          <cell r="BT137" t="str">
            <v>na</v>
          </cell>
          <cell r="BU137" t="str">
            <v>na</v>
          </cell>
          <cell r="BV137" t="str">
            <v>na</v>
          </cell>
          <cell r="BW137" t="str">
            <v>na</v>
          </cell>
          <cell r="BX137" t="str">
            <v>na</v>
          </cell>
          <cell r="BY137" t="str">
            <v>na</v>
          </cell>
          <cell r="BZ137" t="str">
            <v>na</v>
          </cell>
          <cell r="CA137" t="str">
            <v>na</v>
          </cell>
          <cell r="CB137" t="str">
            <v>na</v>
          </cell>
          <cell r="CC137" t="str">
            <v>na</v>
          </cell>
          <cell r="CD137" t="str">
            <v>na</v>
          </cell>
          <cell r="CE137" t="str">
            <v>na</v>
          </cell>
          <cell r="CF137" t="str">
            <v>na</v>
          </cell>
          <cell r="CG137" t="str">
            <v>na</v>
          </cell>
          <cell r="CH137" t="str">
            <v>na</v>
          </cell>
          <cell r="CI137" t="str">
            <v>na</v>
          </cell>
          <cell r="CJ137" t="str">
            <v>na</v>
          </cell>
          <cell r="CK137" t="str">
            <v>na</v>
          </cell>
          <cell r="CL137" t="str">
            <v>na</v>
          </cell>
          <cell r="CM137" t="str">
            <v>na</v>
          </cell>
          <cell r="CN137" t="str">
            <v>na</v>
          </cell>
          <cell r="CO137">
            <v>54.8</v>
          </cell>
          <cell r="CP137">
            <v>54.8</v>
          </cell>
          <cell r="CQ137">
            <v>62.3</v>
          </cell>
          <cell r="CR137">
            <v>62.3</v>
          </cell>
          <cell r="CS137">
            <v>68.099999999999994</v>
          </cell>
          <cell r="CT137">
            <v>68.099999999999994</v>
          </cell>
          <cell r="CU137">
            <v>0</v>
          </cell>
          <cell r="CV137">
            <v>0</v>
          </cell>
          <cell r="CW137" t="str">
            <v>na</v>
          </cell>
          <cell r="CX137" t="str">
            <v>na</v>
          </cell>
          <cell r="CY137">
            <v>45.3</v>
          </cell>
          <cell r="CZ137">
            <v>45.3</v>
          </cell>
          <cell r="DA137">
            <v>52.8</v>
          </cell>
          <cell r="DB137">
            <v>52.8</v>
          </cell>
          <cell r="DC137">
            <v>85.9</v>
          </cell>
          <cell r="DD137">
            <v>85.9</v>
          </cell>
          <cell r="DE137">
            <v>59.2</v>
          </cell>
          <cell r="DF137">
            <v>59.2</v>
          </cell>
          <cell r="DG137" t="str">
            <v>na</v>
          </cell>
          <cell r="DH137" t="str">
            <v>na</v>
          </cell>
          <cell r="DI137">
            <v>63.912999999999997</v>
          </cell>
          <cell r="DJ137">
            <v>0</v>
          </cell>
          <cell r="DK137" t="str">
            <v>na</v>
          </cell>
          <cell r="DL137" t="str">
            <v>na</v>
          </cell>
          <cell r="DM137" t="str">
            <v>na</v>
          </cell>
          <cell r="DN137" t="str">
            <v>na</v>
          </cell>
          <cell r="DO137" t="str">
            <v>na</v>
          </cell>
          <cell r="DP137" t="str">
            <v>na</v>
          </cell>
          <cell r="DQ137" t="str">
            <v>na</v>
          </cell>
          <cell r="DR137" t="str">
            <v>na</v>
          </cell>
          <cell r="DS137" t="str">
            <v>na</v>
          </cell>
          <cell r="DT137" t="str">
            <v>na</v>
          </cell>
          <cell r="DU137" t="str">
            <v>na</v>
          </cell>
          <cell r="DV137" t="str">
            <v>na</v>
          </cell>
          <cell r="DW137" t="str">
            <v>na</v>
          </cell>
          <cell r="DX137" t="str">
            <v>na</v>
          </cell>
          <cell r="DY137" t="str">
            <v>na</v>
          </cell>
          <cell r="DZ137" t="str">
            <v>na</v>
          </cell>
          <cell r="EA137" t="str">
            <v>na</v>
          </cell>
          <cell r="EB137" t="str">
            <v>na</v>
          </cell>
          <cell r="EC137" t="str">
            <v>na</v>
          </cell>
          <cell r="ED137" t="str">
            <v>na</v>
          </cell>
          <cell r="EE137" t="str">
            <v>na</v>
          </cell>
          <cell r="EF137" t="str">
            <v>na</v>
          </cell>
          <cell r="EG137" t="str">
            <v>na</v>
          </cell>
          <cell r="EH137" t="str">
            <v>na</v>
          </cell>
          <cell r="EI137" t="str">
            <v>na</v>
          </cell>
          <cell r="EJ137" t="str">
            <v>na</v>
          </cell>
          <cell r="EK137" t="str">
            <v>na</v>
          </cell>
          <cell r="EL137" t="str">
            <v>na</v>
          </cell>
          <cell r="EM137" t="str">
            <v>na</v>
          </cell>
          <cell r="EN137" t="str">
            <v>na</v>
          </cell>
          <cell r="EO137" t="str">
            <v>na</v>
          </cell>
          <cell r="EP137" t="str">
            <v>na</v>
          </cell>
          <cell r="EQ137" t="str">
            <v>na</v>
          </cell>
          <cell r="ER137" t="str">
            <v>na</v>
          </cell>
          <cell r="ES137" t="str">
            <v>na</v>
          </cell>
          <cell r="ET137" t="str">
            <v>na</v>
          </cell>
          <cell r="EU137" t="str">
            <v>na</v>
          </cell>
          <cell r="EV137" t="str">
            <v>na</v>
          </cell>
          <cell r="EW137" t="str">
            <v>na</v>
          </cell>
          <cell r="EX137" t="str">
            <v>na</v>
          </cell>
          <cell r="EY137" t="str">
            <v>na</v>
          </cell>
          <cell r="EZ137" t="str">
            <v>na</v>
          </cell>
          <cell r="FA137" t="str">
            <v>na</v>
          </cell>
          <cell r="FB137" t="str">
            <v>na</v>
          </cell>
          <cell r="FC137" t="str">
            <v>na</v>
          </cell>
          <cell r="FD137" t="str">
            <v>na</v>
          </cell>
          <cell r="FE137" t="str">
            <v>na</v>
          </cell>
          <cell r="FF137" t="str">
            <v>na</v>
          </cell>
          <cell r="FG137" t="str">
            <v>na</v>
          </cell>
          <cell r="FH137" t="str">
            <v>na</v>
          </cell>
          <cell r="FI137" t="str">
            <v>na</v>
          </cell>
          <cell r="FJ137" t="str">
            <v>na</v>
          </cell>
          <cell r="FK137" t="str">
            <v>na</v>
          </cell>
          <cell r="FL137" t="str">
            <v>na</v>
          </cell>
          <cell r="FM137" t="str">
            <v>na</v>
          </cell>
          <cell r="FN137" t="str">
            <v>na</v>
          </cell>
          <cell r="FO137" t="str">
            <v>na</v>
          </cell>
          <cell r="FP137" t="str">
            <v>na</v>
          </cell>
          <cell r="FQ137" t="str">
            <v>na</v>
          </cell>
          <cell r="FR137" t="str">
            <v>na</v>
          </cell>
          <cell r="FS137" t="str">
            <v>na</v>
          </cell>
          <cell r="FT137" t="str">
            <v>na</v>
          </cell>
          <cell r="FU137" t="str">
            <v>na</v>
          </cell>
          <cell r="FV137" t="str">
            <v>na</v>
          </cell>
          <cell r="FW137" t="str">
            <v>na</v>
          </cell>
          <cell r="FX137" t="str">
            <v>na</v>
          </cell>
          <cell r="FY137" t="str">
            <v>na</v>
          </cell>
          <cell r="FZ137" t="str">
            <v>na</v>
          </cell>
          <cell r="GA137" t="str">
            <v>na</v>
          </cell>
          <cell r="GB137" t="str">
            <v>na</v>
          </cell>
          <cell r="GC137" t="str">
            <v>na</v>
          </cell>
          <cell r="GD137" t="str">
            <v>na</v>
          </cell>
          <cell r="GE137" t="str">
            <v>na</v>
          </cell>
          <cell r="GF137" t="str">
            <v>na</v>
          </cell>
          <cell r="GG137" t="str">
            <v>na</v>
          </cell>
          <cell r="GH137" t="str">
            <v>na</v>
          </cell>
          <cell r="GI137" t="str">
            <v>na</v>
          </cell>
          <cell r="GJ137" t="str">
            <v>na</v>
          </cell>
          <cell r="GK137" t="str">
            <v>na</v>
          </cell>
          <cell r="GL137" t="str">
            <v>na</v>
          </cell>
          <cell r="GM137" t="str">
            <v>na</v>
          </cell>
          <cell r="GN137" t="str">
            <v>na</v>
          </cell>
          <cell r="GO137" t="str">
            <v>na</v>
          </cell>
          <cell r="GP137" t="str">
            <v>na</v>
          </cell>
          <cell r="GQ137" t="str">
            <v>na</v>
          </cell>
          <cell r="GR137" t="str">
            <v>na</v>
          </cell>
          <cell r="GS137" t="str">
            <v>na</v>
          </cell>
          <cell r="GT137" t="str">
            <v>na</v>
          </cell>
          <cell r="GU137" t="str">
            <v>na</v>
          </cell>
          <cell r="GV137" t="str">
            <v>na</v>
          </cell>
          <cell r="GW137" t="str">
            <v>na</v>
          </cell>
          <cell r="GX137" t="str">
            <v>na</v>
          </cell>
          <cell r="GY137" t="str">
            <v>na</v>
          </cell>
          <cell r="GZ137" t="str">
            <v>na</v>
          </cell>
          <cell r="HA137" t="str">
            <v>na</v>
          </cell>
          <cell r="HB137" t="str">
            <v>na</v>
          </cell>
          <cell r="HC137" t="str">
            <v>na</v>
          </cell>
          <cell r="HD137" t="str">
            <v>na</v>
          </cell>
        </row>
        <row r="138">
          <cell r="B138" t="str">
            <v>Income Taxes Receivable</v>
          </cell>
          <cell r="C138" t="str">
            <v>na</v>
          </cell>
          <cell r="E138" t="str">
            <v>na</v>
          </cell>
          <cell r="F138" t="str">
            <v>na</v>
          </cell>
          <cell r="G138" t="str">
            <v>na</v>
          </cell>
          <cell r="H138" t="str">
            <v>na</v>
          </cell>
          <cell r="I138" t="str">
            <v>na</v>
          </cell>
          <cell r="J138" t="str">
            <v>na</v>
          </cell>
          <cell r="K138" t="str">
            <v>na</v>
          </cell>
          <cell r="L138" t="str">
            <v>na</v>
          </cell>
          <cell r="M138" t="str">
            <v>na</v>
          </cell>
          <cell r="N138" t="str">
            <v>na</v>
          </cell>
          <cell r="O138" t="str">
            <v>na</v>
          </cell>
          <cell r="P138" t="str">
            <v>na</v>
          </cell>
          <cell r="Q138" t="str">
            <v>na</v>
          </cell>
          <cell r="R138" t="str">
            <v>na</v>
          </cell>
          <cell r="S138" t="str">
            <v>na</v>
          </cell>
          <cell r="T138" t="str">
            <v>na</v>
          </cell>
          <cell r="U138" t="str">
            <v>na</v>
          </cell>
          <cell r="V138" t="str">
            <v>na</v>
          </cell>
          <cell r="W138" t="str">
            <v>na</v>
          </cell>
          <cell r="X138" t="str">
            <v>na</v>
          </cell>
          <cell r="Y138" t="str">
            <v>na</v>
          </cell>
          <cell r="Z138" t="str">
            <v>na</v>
          </cell>
          <cell r="AA138" t="str">
            <v>na</v>
          </cell>
          <cell r="AB138" t="str">
            <v>na</v>
          </cell>
          <cell r="AC138" t="str">
            <v>na</v>
          </cell>
          <cell r="AD138" t="str">
            <v>na</v>
          </cell>
          <cell r="AE138" t="str">
            <v>na</v>
          </cell>
          <cell r="AF138" t="str">
            <v>na</v>
          </cell>
          <cell r="AG138" t="str">
            <v>na</v>
          </cell>
          <cell r="AH138" t="str">
            <v>na</v>
          </cell>
          <cell r="AI138" t="str">
            <v>na</v>
          </cell>
          <cell r="AJ138" t="str">
            <v>na</v>
          </cell>
          <cell r="AK138" t="str">
            <v>na</v>
          </cell>
          <cell r="AL138" t="str">
            <v>na</v>
          </cell>
          <cell r="AM138" t="str">
            <v>na</v>
          </cell>
          <cell r="AN138" t="str">
            <v>na</v>
          </cell>
          <cell r="AO138" t="str">
            <v>na</v>
          </cell>
          <cell r="AP138" t="str">
            <v>na</v>
          </cell>
          <cell r="AQ138" t="str">
            <v>na</v>
          </cell>
          <cell r="AR138" t="str">
            <v>na</v>
          </cell>
          <cell r="AS138" t="str">
            <v>na</v>
          </cell>
          <cell r="AT138" t="str">
            <v>na</v>
          </cell>
          <cell r="AU138" t="str">
            <v>na</v>
          </cell>
          <cell r="AV138" t="str">
            <v>na</v>
          </cell>
          <cell r="AW138" t="str">
            <v>na</v>
          </cell>
          <cell r="AX138" t="str">
            <v>na</v>
          </cell>
          <cell r="AY138" t="str">
            <v>na</v>
          </cell>
          <cell r="AZ138" t="str">
            <v>na</v>
          </cell>
          <cell r="BA138" t="str">
            <v>na</v>
          </cell>
          <cell r="BB138" t="str">
            <v>na</v>
          </cell>
          <cell r="BC138" t="str">
            <v>na</v>
          </cell>
          <cell r="BD138" t="str">
            <v>na</v>
          </cell>
          <cell r="BE138" t="str">
            <v>na</v>
          </cell>
          <cell r="BF138" t="str">
            <v>na</v>
          </cell>
          <cell r="BG138" t="str">
            <v>na</v>
          </cell>
          <cell r="BH138" t="str">
            <v>na</v>
          </cell>
          <cell r="BI138" t="str">
            <v>na</v>
          </cell>
          <cell r="BJ138" t="str">
            <v>na</v>
          </cell>
          <cell r="BK138" t="str">
            <v>na</v>
          </cell>
          <cell r="BL138" t="str">
            <v>na</v>
          </cell>
          <cell r="BM138" t="str">
            <v>na</v>
          </cell>
          <cell r="BN138" t="str">
            <v>na</v>
          </cell>
          <cell r="BO138" t="str">
            <v>na</v>
          </cell>
          <cell r="BP138" t="str">
            <v>na</v>
          </cell>
          <cell r="BQ138" t="str">
            <v>na</v>
          </cell>
          <cell r="BR138" t="str">
            <v>na</v>
          </cell>
          <cell r="BS138" t="str">
            <v>na</v>
          </cell>
          <cell r="BT138" t="str">
            <v>na</v>
          </cell>
          <cell r="BU138" t="str">
            <v>na</v>
          </cell>
          <cell r="BV138" t="str">
            <v>na</v>
          </cell>
          <cell r="BW138" t="str">
            <v>na</v>
          </cell>
          <cell r="BX138" t="str">
            <v>na</v>
          </cell>
          <cell r="BY138" t="str">
            <v>na</v>
          </cell>
          <cell r="BZ138" t="str">
            <v>na</v>
          </cell>
          <cell r="CA138" t="str">
            <v>na</v>
          </cell>
          <cell r="CB138" t="str">
            <v>na</v>
          </cell>
          <cell r="CC138" t="str">
            <v>na</v>
          </cell>
          <cell r="CD138" t="str">
            <v>na</v>
          </cell>
          <cell r="CE138" t="str">
            <v>na</v>
          </cell>
          <cell r="CF138" t="str">
            <v>na</v>
          </cell>
          <cell r="CG138" t="str">
            <v>na</v>
          </cell>
          <cell r="CH138" t="str">
            <v>na</v>
          </cell>
          <cell r="CI138" t="str">
            <v>na</v>
          </cell>
          <cell r="CJ138" t="str">
            <v>na</v>
          </cell>
          <cell r="CK138" t="str">
            <v>na</v>
          </cell>
          <cell r="CL138" t="str">
            <v>na</v>
          </cell>
          <cell r="CM138" t="str">
            <v>na</v>
          </cell>
          <cell r="CO138">
            <v>0</v>
          </cell>
          <cell r="CQ138">
            <v>0</v>
          </cell>
          <cell r="CS138">
            <v>0</v>
          </cell>
          <cell r="CU138">
            <v>0</v>
          </cell>
          <cell r="CW138" t="str">
            <v>na</v>
          </cell>
          <cell r="CY138">
            <v>0</v>
          </cell>
          <cell r="DA138">
            <v>0</v>
          </cell>
          <cell r="DC138">
            <v>0</v>
          </cell>
          <cell r="DE138">
            <v>0</v>
          </cell>
          <cell r="DG138" t="str">
            <v>na</v>
          </cell>
          <cell r="DI138">
            <v>20.082999999999998</v>
          </cell>
          <cell r="DJ138">
            <v>0</v>
          </cell>
        </row>
        <row r="139">
          <cell r="A139">
            <v>138</v>
          </cell>
          <cell r="B139" t="str">
            <v>Investments Available For Sale</v>
          </cell>
          <cell r="C139" t="str">
            <v>na</v>
          </cell>
          <cell r="D139" t="str">
            <v>na</v>
          </cell>
          <cell r="E139" t="str">
            <v>na</v>
          </cell>
          <cell r="F139" t="str">
            <v>na</v>
          </cell>
          <cell r="G139" t="str">
            <v>na</v>
          </cell>
          <cell r="H139" t="str">
            <v>na</v>
          </cell>
          <cell r="I139" t="str">
            <v>na</v>
          </cell>
          <cell r="J139" t="str">
            <v>na</v>
          </cell>
          <cell r="K139" t="str">
            <v>na</v>
          </cell>
          <cell r="L139" t="str">
            <v>na</v>
          </cell>
          <cell r="M139" t="str">
            <v>na</v>
          </cell>
          <cell r="N139" t="str">
            <v>na</v>
          </cell>
          <cell r="O139" t="str">
            <v>na</v>
          </cell>
          <cell r="P139" t="str">
            <v>na</v>
          </cell>
          <cell r="Q139" t="str">
            <v>na</v>
          </cell>
          <cell r="R139" t="str">
            <v>na</v>
          </cell>
          <cell r="S139" t="str">
            <v>na</v>
          </cell>
          <cell r="T139" t="str">
            <v>na</v>
          </cell>
          <cell r="U139" t="str">
            <v>na</v>
          </cell>
          <cell r="V139" t="str">
            <v>na</v>
          </cell>
          <cell r="W139" t="str">
            <v>na</v>
          </cell>
          <cell r="X139" t="str">
            <v>na</v>
          </cell>
          <cell r="Y139" t="str">
            <v>na</v>
          </cell>
          <cell r="Z139" t="str">
            <v>na</v>
          </cell>
          <cell r="AA139" t="str">
            <v>na</v>
          </cell>
          <cell r="AB139" t="str">
            <v>na</v>
          </cell>
          <cell r="AC139" t="str">
            <v>na</v>
          </cell>
          <cell r="AD139" t="str">
            <v>na</v>
          </cell>
          <cell r="AE139" t="str">
            <v>na</v>
          </cell>
          <cell r="AF139" t="str">
            <v>na</v>
          </cell>
          <cell r="AG139" t="str">
            <v>na</v>
          </cell>
          <cell r="AH139" t="str">
            <v>na</v>
          </cell>
          <cell r="AI139" t="str">
            <v>na</v>
          </cell>
          <cell r="AJ139" t="str">
            <v>na</v>
          </cell>
          <cell r="AK139" t="str">
            <v>na</v>
          </cell>
          <cell r="AL139" t="str">
            <v>na</v>
          </cell>
          <cell r="AM139" t="str">
            <v>na</v>
          </cell>
          <cell r="AN139" t="str">
            <v>na</v>
          </cell>
          <cell r="AO139" t="str">
            <v>na</v>
          </cell>
          <cell r="AP139" t="str">
            <v>na</v>
          </cell>
          <cell r="AQ139" t="str">
            <v>na</v>
          </cell>
          <cell r="AR139" t="str">
            <v>na</v>
          </cell>
          <cell r="AS139" t="str">
            <v>na</v>
          </cell>
          <cell r="AT139" t="str">
            <v>na</v>
          </cell>
          <cell r="AU139" t="str">
            <v>na</v>
          </cell>
          <cell r="AV139" t="str">
            <v>na</v>
          </cell>
          <cell r="AW139" t="str">
            <v>na</v>
          </cell>
          <cell r="AX139" t="str">
            <v>na</v>
          </cell>
          <cell r="AY139" t="str">
            <v>na</v>
          </cell>
          <cell r="AZ139" t="str">
            <v>na</v>
          </cell>
          <cell r="BA139" t="str">
            <v>na</v>
          </cell>
          <cell r="BB139" t="str">
            <v>na</v>
          </cell>
          <cell r="BC139" t="str">
            <v>na</v>
          </cell>
          <cell r="BD139" t="str">
            <v>na</v>
          </cell>
          <cell r="BE139" t="str">
            <v>na</v>
          </cell>
          <cell r="BF139" t="str">
            <v>na</v>
          </cell>
          <cell r="BG139" t="str">
            <v>na</v>
          </cell>
          <cell r="BH139" t="str">
            <v>na</v>
          </cell>
          <cell r="BI139" t="str">
            <v>na</v>
          </cell>
          <cell r="BJ139" t="str">
            <v>na</v>
          </cell>
          <cell r="BK139" t="str">
            <v>na</v>
          </cell>
          <cell r="BL139" t="str">
            <v>na</v>
          </cell>
          <cell r="BM139" t="str">
            <v>na</v>
          </cell>
          <cell r="BN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R139" t="str">
            <v>na</v>
          </cell>
          <cell r="BS139" t="str">
            <v>na</v>
          </cell>
          <cell r="BT139" t="str">
            <v>na</v>
          </cell>
          <cell r="BU139" t="str">
            <v>na</v>
          </cell>
          <cell r="BV139" t="str">
            <v>na</v>
          </cell>
          <cell r="BW139" t="str">
            <v>na</v>
          </cell>
          <cell r="BX139" t="str">
            <v>na</v>
          </cell>
          <cell r="BY139" t="str">
            <v>na</v>
          </cell>
          <cell r="BZ139" t="str">
            <v>na</v>
          </cell>
          <cell r="CA139" t="str">
            <v>na</v>
          </cell>
          <cell r="CB139" t="str">
            <v>na</v>
          </cell>
          <cell r="CC139" t="str">
            <v>na</v>
          </cell>
          <cell r="CD139" t="str">
            <v>na</v>
          </cell>
          <cell r="CE139" t="str">
            <v>na</v>
          </cell>
          <cell r="CF139" t="str">
            <v>na</v>
          </cell>
          <cell r="CG139" t="str">
            <v>na</v>
          </cell>
          <cell r="CH139" t="str">
            <v>na</v>
          </cell>
          <cell r="CI139" t="str">
            <v>na</v>
          </cell>
          <cell r="CJ139" t="str">
            <v>na</v>
          </cell>
          <cell r="CK139" t="str">
            <v>na</v>
          </cell>
          <cell r="CL139" t="str">
            <v>na</v>
          </cell>
          <cell r="CM139" t="str">
            <v>na</v>
          </cell>
          <cell r="CN139" t="str">
            <v>na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63.4</v>
          </cell>
          <cell r="CT139">
            <v>63.4</v>
          </cell>
          <cell r="CU139">
            <v>260.7</v>
          </cell>
          <cell r="CV139">
            <v>260.7</v>
          </cell>
          <cell r="CW139" t="str">
            <v>na</v>
          </cell>
          <cell r="CX139" t="str">
            <v>na</v>
          </cell>
          <cell r="CY139">
            <v>189.6</v>
          </cell>
          <cell r="CZ139">
            <v>189.6</v>
          </cell>
          <cell r="DA139">
            <v>121.5</v>
          </cell>
          <cell r="DB139">
            <v>121.5</v>
          </cell>
          <cell r="DC139">
            <v>16.399999999999999</v>
          </cell>
          <cell r="DD139">
            <v>16.399999999999999</v>
          </cell>
          <cell r="DE139">
            <v>8.1999999999999993</v>
          </cell>
          <cell r="DF139">
            <v>8.1999999999999993</v>
          </cell>
          <cell r="DG139" t="str">
            <v>na</v>
          </cell>
          <cell r="DH139" t="str">
            <v>na</v>
          </cell>
          <cell r="DI139">
            <v>7.9690000000000003</v>
          </cell>
          <cell r="DJ139">
            <v>0</v>
          </cell>
          <cell r="DK139" t="str">
            <v>na</v>
          </cell>
          <cell r="DL139" t="str">
            <v>na</v>
          </cell>
          <cell r="DM139" t="str">
            <v>na</v>
          </cell>
          <cell r="DN139" t="str">
            <v>na</v>
          </cell>
          <cell r="DO139" t="str">
            <v>na</v>
          </cell>
          <cell r="DP139" t="str">
            <v>na</v>
          </cell>
          <cell r="DQ139" t="str">
            <v>na</v>
          </cell>
          <cell r="DR139" t="str">
            <v>na</v>
          </cell>
          <cell r="DS139" t="str">
            <v>na</v>
          </cell>
          <cell r="DT139" t="str">
            <v>na</v>
          </cell>
          <cell r="DU139" t="str">
            <v>na</v>
          </cell>
          <cell r="DV139" t="str">
            <v>na</v>
          </cell>
          <cell r="DW139" t="str">
            <v>na</v>
          </cell>
          <cell r="DX139" t="str">
            <v>na</v>
          </cell>
          <cell r="DY139" t="str">
            <v>na</v>
          </cell>
          <cell r="DZ139" t="str">
            <v>na</v>
          </cell>
          <cell r="EA139" t="str">
            <v>na</v>
          </cell>
          <cell r="EB139" t="str">
            <v>na</v>
          </cell>
          <cell r="EC139" t="str">
            <v>na</v>
          </cell>
          <cell r="ED139" t="str">
            <v>na</v>
          </cell>
          <cell r="EE139" t="str">
            <v>na</v>
          </cell>
          <cell r="EF139" t="str">
            <v>na</v>
          </cell>
          <cell r="EG139" t="str">
            <v>na</v>
          </cell>
          <cell r="EH139" t="str">
            <v>na</v>
          </cell>
          <cell r="EI139" t="str">
            <v>na</v>
          </cell>
          <cell r="EJ139" t="str">
            <v>na</v>
          </cell>
          <cell r="EK139" t="str">
            <v>na</v>
          </cell>
          <cell r="EL139" t="str">
            <v>na</v>
          </cell>
          <cell r="EM139" t="str">
            <v>na</v>
          </cell>
          <cell r="EN139" t="str">
            <v>na</v>
          </cell>
          <cell r="EO139" t="str">
            <v>na</v>
          </cell>
          <cell r="EP139" t="str">
            <v>na</v>
          </cell>
          <cell r="EQ139" t="str">
            <v>na</v>
          </cell>
          <cell r="ER139" t="str">
            <v>na</v>
          </cell>
          <cell r="ES139" t="str">
            <v>na</v>
          </cell>
          <cell r="ET139" t="str">
            <v>na</v>
          </cell>
          <cell r="EU139" t="str">
            <v>na</v>
          </cell>
          <cell r="EV139" t="str">
            <v>na</v>
          </cell>
          <cell r="EW139" t="str">
            <v>na</v>
          </cell>
          <cell r="EX139" t="str">
            <v>na</v>
          </cell>
          <cell r="EY139" t="str">
            <v>na</v>
          </cell>
          <cell r="EZ139" t="str">
            <v>na</v>
          </cell>
          <cell r="FA139" t="str">
            <v>na</v>
          </cell>
          <cell r="FB139" t="str">
            <v>na</v>
          </cell>
          <cell r="FC139" t="str">
            <v>na</v>
          </cell>
          <cell r="FD139" t="str">
            <v>na</v>
          </cell>
          <cell r="FE139" t="str">
            <v>na</v>
          </cell>
          <cell r="FF139" t="str">
            <v>na</v>
          </cell>
          <cell r="FG139" t="str">
            <v>na</v>
          </cell>
          <cell r="FH139" t="str">
            <v>na</v>
          </cell>
          <cell r="FI139" t="str">
            <v>na</v>
          </cell>
          <cell r="FJ139" t="str">
            <v>na</v>
          </cell>
          <cell r="FK139" t="str">
            <v>na</v>
          </cell>
          <cell r="FL139" t="str">
            <v>na</v>
          </cell>
          <cell r="FM139" t="str">
            <v>na</v>
          </cell>
          <cell r="FN139" t="str">
            <v>na</v>
          </cell>
          <cell r="FO139" t="str">
            <v>na</v>
          </cell>
          <cell r="FP139" t="str">
            <v>na</v>
          </cell>
          <cell r="FQ139" t="str">
            <v>na</v>
          </cell>
          <cell r="FR139" t="str">
            <v>na</v>
          </cell>
          <cell r="FS139" t="str">
            <v>na</v>
          </cell>
          <cell r="FT139" t="str">
            <v>na</v>
          </cell>
          <cell r="FU139" t="str">
            <v>na</v>
          </cell>
          <cell r="FV139" t="str">
            <v>na</v>
          </cell>
          <cell r="FW139" t="str">
            <v>na</v>
          </cell>
          <cell r="FX139" t="str">
            <v>na</v>
          </cell>
          <cell r="FY139" t="str">
            <v>na</v>
          </cell>
          <cell r="FZ139" t="str">
            <v>na</v>
          </cell>
          <cell r="GA139" t="str">
            <v>na</v>
          </cell>
          <cell r="GB139" t="str">
            <v>na</v>
          </cell>
          <cell r="GC139" t="str">
            <v>na</v>
          </cell>
          <cell r="GD139" t="str">
            <v>na</v>
          </cell>
          <cell r="GE139" t="str">
            <v>na</v>
          </cell>
          <cell r="GF139" t="str">
            <v>na</v>
          </cell>
          <cell r="GG139" t="str">
            <v>na</v>
          </cell>
          <cell r="GH139" t="str">
            <v>na</v>
          </cell>
          <cell r="GI139" t="str">
            <v>na</v>
          </cell>
          <cell r="GJ139" t="str">
            <v>na</v>
          </cell>
          <cell r="GK139" t="str">
            <v>na</v>
          </cell>
          <cell r="GL139" t="str">
            <v>na</v>
          </cell>
          <cell r="GM139" t="str">
            <v>na</v>
          </cell>
          <cell r="GN139" t="str">
            <v>na</v>
          </cell>
          <cell r="GO139" t="str">
            <v>na</v>
          </cell>
          <cell r="GP139" t="str">
            <v>na</v>
          </cell>
          <cell r="GQ139" t="str">
            <v>na</v>
          </cell>
          <cell r="GR139" t="str">
            <v>na</v>
          </cell>
          <cell r="GS139" t="str">
            <v>na</v>
          </cell>
          <cell r="GT139" t="str">
            <v>na</v>
          </cell>
          <cell r="GU139" t="str">
            <v>na</v>
          </cell>
          <cell r="GV139" t="str">
            <v>na</v>
          </cell>
          <cell r="GW139" t="str">
            <v>na</v>
          </cell>
          <cell r="GX139" t="str">
            <v>na</v>
          </cell>
          <cell r="GY139" t="str">
            <v>na</v>
          </cell>
          <cell r="GZ139" t="str">
            <v>na</v>
          </cell>
          <cell r="HA139" t="str">
            <v>na</v>
          </cell>
          <cell r="HB139" t="str">
            <v>na</v>
          </cell>
          <cell r="HC139" t="str">
            <v>na</v>
          </cell>
          <cell r="HD139" t="str">
            <v>na</v>
          </cell>
        </row>
        <row r="140">
          <cell r="A140">
            <v>139</v>
          </cell>
          <cell r="B140" t="str">
            <v>Other Current Assets</v>
          </cell>
          <cell r="C140" t="str">
            <v>na</v>
          </cell>
          <cell r="D140" t="str">
            <v>na</v>
          </cell>
          <cell r="E140" t="str">
            <v>na</v>
          </cell>
          <cell r="F140" t="str">
            <v>na</v>
          </cell>
          <cell r="G140" t="str">
            <v>na</v>
          </cell>
          <cell r="H140" t="str">
            <v>na</v>
          </cell>
          <cell r="I140" t="str">
            <v>na</v>
          </cell>
          <cell r="J140" t="str">
            <v>na</v>
          </cell>
          <cell r="K140" t="str">
            <v>na</v>
          </cell>
          <cell r="L140" t="str">
            <v>na</v>
          </cell>
          <cell r="M140" t="str">
            <v>na</v>
          </cell>
          <cell r="N140" t="str">
            <v>na</v>
          </cell>
          <cell r="O140" t="str">
            <v>na</v>
          </cell>
          <cell r="P140" t="str">
            <v>na</v>
          </cell>
          <cell r="Q140" t="str">
            <v>na</v>
          </cell>
          <cell r="R140" t="str">
            <v>na</v>
          </cell>
          <cell r="S140" t="str">
            <v>na</v>
          </cell>
          <cell r="T140" t="str">
            <v>na</v>
          </cell>
          <cell r="U140" t="str">
            <v>na</v>
          </cell>
          <cell r="V140" t="str">
            <v>na</v>
          </cell>
          <cell r="W140" t="str">
            <v>na</v>
          </cell>
          <cell r="X140" t="str">
            <v>na</v>
          </cell>
          <cell r="Y140" t="str">
            <v>na</v>
          </cell>
          <cell r="Z140" t="str">
            <v>na</v>
          </cell>
          <cell r="AA140" t="str">
            <v>na</v>
          </cell>
          <cell r="AB140" t="str">
            <v>na</v>
          </cell>
          <cell r="AC140" t="str">
            <v>na</v>
          </cell>
          <cell r="AD140" t="str">
            <v>na</v>
          </cell>
          <cell r="AE140" t="str">
            <v>na</v>
          </cell>
          <cell r="AF140" t="str">
            <v>na</v>
          </cell>
          <cell r="AG140" t="str">
            <v>na</v>
          </cell>
          <cell r="AH140" t="str">
            <v>na</v>
          </cell>
          <cell r="AI140" t="str">
            <v>na</v>
          </cell>
          <cell r="AJ140" t="str">
            <v>na</v>
          </cell>
          <cell r="AK140" t="str">
            <v>na</v>
          </cell>
          <cell r="AL140" t="str">
            <v>na</v>
          </cell>
          <cell r="AM140" t="str">
            <v>na</v>
          </cell>
          <cell r="AN140" t="str">
            <v>na</v>
          </cell>
          <cell r="AO140" t="str">
            <v>na</v>
          </cell>
          <cell r="AP140" t="str">
            <v>na</v>
          </cell>
          <cell r="AQ140" t="str">
            <v>na</v>
          </cell>
          <cell r="AR140" t="str">
            <v>na</v>
          </cell>
          <cell r="AS140" t="str">
            <v>na</v>
          </cell>
          <cell r="AT140" t="str">
            <v>na</v>
          </cell>
          <cell r="AU140" t="str">
            <v>na</v>
          </cell>
          <cell r="AV140" t="str">
            <v>na</v>
          </cell>
          <cell r="AW140" t="str">
            <v>na</v>
          </cell>
          <cell r="AX140" t="str">
            <v>na</v>
          </cell>
          <cell r="AY140" t="str">
            <v>na</v>
          </cell>
          <cell r="AZ140" t="str">
            <v>na</v>
          </cell>
          <cell r="BA140" t="str">
            <v>na</v>
          </cell>
          <cell r="BB140" t="str">
            <v>na</v>
          </cell>
          <cell r="BC140" t="str">
            <v>na</v>
          </cell>
          <cell r="BD140" t="str">
            <v>na</v>
          </cell>
          <cell r="BE140" t="str">
            <v>na</v>
          </cell>
          <cell r="BF140" t="str">
            <v>na</v>
          </cell>
          <cell r="BG140" t="str">
            <v>na</v>
          </cell>
          <cell r="BH140" t="str">
            <v>na</v>
          </cell>
          <cell r="BI140" t="str">
            <v>na</v>
          </cell>
          <cell r="BJ140" t="str">
            <v>na</v>
          </cell>
          <cell r="BK140" t="str">
            <v>na</v>
          </cell>
          <cell r="BL140" t="str">
            <v>na</v>
          </cell>
          <cell r="BM140" t="str">
            <v>na</v>
          </cell>
          <cell r="BN140" t="str">
            <v>na</v>
          </cell>
          <cell r="BO140" t="str">
            <v>na</v>
          </cell>
          <cell r="BP140" t="str">
            <v>na</v>
          </cell>
          <cell r="BQ140" t="str">
            <v>na</v>
          </cell>
          <cell r="BR140" t="str">
            <v>na</v>
          </cell>
          <cell r="BS140" t="str">
            <v>na</v>
          </cell>
          <cell r="BT140" t="str">
            <v>na</v>
          </cell>
          <cell r="BU140" t="str">
            <v>na</v>
          </cell>
          <cell r="BV140" t="str">
            <v>na</v>
          </cell>
          <cell r="BW140" t="str">
            <v>na</v>
          </cell>
          <cell r="BX140" t="str">
            <v>na</v>
          </cell>
          <cell r="BY140" t="str">
            <v>na</v>
          </cell>
          <cell r="BZ140" t="str">
            <v>na</v>
          </cell>
          <cell r="CA140" t="str">
            <v>na</v>
          </cell>
          <cell r="CB140" t="str">
            <v>na</v>
          </cell>
          <cell r="CC140" t="str">
            <v>na</v>
          </cell>
          <cell r="CD140" t="str">
            <v>na</v>
          </cell>
          <cell r="CE140" t="str">
            <v>na</v>
          </cell>
          <cell r="CF140" t="str">
            <v>na</v>
          </cell>
          <cell r="CG140" t="str">
            <v>na</v>
          </cell>
          <cell r="CH140" t="str">
            <v>na</v>
          </cell>
          <cell r="CI140" t="str">
            <v>na</v>
          </cell>
          <cell r="CJ140" t="str">
            <v>na</v>
          </cell>
          <cell r="CK140" t="str">
            <v>na</v>
          </cell>
          <cell r="CL140" t="str">
            <v>na</v>
          </cell>
          <cell r="CM140" t="str">
            <v>na</v>
          </cell>
          <cell r="CN140" t="str">
            <v>na</v>
          </cell>
          <cell r="CO140">
            <v>40.5</v>
          </cell>
          <cell r="CP140">
            <v>40.5</v>
          </cell>
          <cell r="CQ140">
            <v>48.6</v>
          </cell>
          <cell r="CR140">
            <v>48.6</v>
          </cell>
          <cell r="CS140">
            <v>55.7</v>
          </cell>
          <cell r="CT140">
            <v>55.7</v>
          </cell>
          <cell r="CU140">
            <v>63.5</v>
          </cell>
          <cell r="CV140">
            <v>63.5</v>
          </cell>
          <cell r="CW140" t="str">
            <v>na</v>
          </cell>
          <cell r="CX140" t="str">
            <v>na</v>
          </cell>
          <cell r="CY140">
            <v>73.099999999999994</v>
          </cell>
          <cell r="CZ140">
            <v>73.099999999999994</v>
          </cell>
          <cell r="DA140">
            <v>92.6</v>
          </cell>
          <cell r="DB140">
            <v>92.6</v>
          </cell>
          <cell r="DC140">
            <v>86.4</v>
          </cell>
          <cell r="DD140">
            <v>86.4</v>
          </cell>
          <cell r="DE140">
            <v>83.8</v>
          </cell>
          <cell r="DF140">
            <v>83.8</v>
          </cell>
          <cell r="DG140" t="str">
            <v>na</v>
          </cell>
          <cell r="DH140" t="str">
            <v>na</v>
          </cell>
          <cell r="DI140">
            <v>73.938000000000002</v>
          </cell>
          <cell r="DJ140">
            <v>0</v>
          </cell>
          <cell r="DK140" t="str">
            <v>na</v>
          </cell>
          <cell r="DL140" t="str">
            <v>na</v>
          </cell>
          <cell r="DM140" t="str">
            <v>na</v>
          </cell>
          <cell r="DN140" t="str">
            <v>na</v>
          </cell>
          <cell r="DO140" t="str">
            <v>na</v>
          </cell>
          <cell r="DP140" t="str">
            <v>na</v>
          </cell>
          <cell r="DQ140" t="str">
            <v>na</v>
          </cell>
          <cell r="DR140" t="str">
            <v>na</v>
          </cell>
          <cell r="DS140" t="str">
            <v>na</v>
          </cell>
          <cell r="DT140" t="str">
            <v>na</v>
          </cell>
          <cell r="DU140" t="str">
            <v>na</v>
          </cell>
          <cell r="DV140" t="str">
            <v>na</v>
          </cell>
          <cell r="DW140" t="str">
            <v>na</v>
          </cell>
          <cell r="DX140" t="str">
            <v>na</v>
          </cell>
          <cell r="DY140" t="str">
            <v>na</v>
          </cell>
          <cell r="DZ140" t="str">
            <v>na</v>
          </cell>
          <cell r="EA140" t="str">
            <v>na</v>
          </cell>
          <cell r="EB140" t="str">
            <v>na</v>
          </cell>
          <cell r="EC140" t="str">
            <v>na</v>
          </cell>
          <cell r="ED140" t="str">
            <v>na</v>
          </cell>
          <cell r="EE140" t="str">
            <v>na</v>
          </cell>
          <cell r="EF140" t="str">
            <v>na</v>
          </cell>
          <cell r="EG140" t="str">
            <v>na</v>
          </cell>
          <cell r="EH140" t="str">
            <v>na</v>
          </cell>
          <cell r="EI140" t="str">
            <v>na</v>
          </cell>
          <cell r="EJ140" t="str">
            <v>na</v>
          </cell>
          <cell r="EK140" t="str">
            <v>na</v>
          </cell>
          <cell r="EL140" t="str">
            <v>na</v>
          </cell>
          <cell r="EM140" t="str">
            <v>na</v>
          </cell>
          <cell r="EN140" t="str">
            <v>na</v>
          </cell>
          <cell r="EO140" t="str">
            <v>na</v>
          </cell>
          <cell r="EP140" t="str">
            <v>na</v>
          </cell>
          <cell r="EQ140" t="str">
            <v>na</v>
          </cell>
          <cell r="ER140" t="str">
            <v>na</v>
          </cell>
          <cell r="ES140" t="str">
            <v>na</v>
          </cell>
          <cell r="ET140" t="str">
            <v>na</v>
          </cell>
          <cell r="EU140" t="str">
            <v>na</v>
          </cell>
          <cell r="EV140" t="str">
            <v>na</v>
          </cell>
          <cell r="EW140" t="str">
            <v>na</v>
          </cell>
          <cell r="EX140" t="str">
            <v>na</v>
          </cell>
          <cell r="EY140" t="str">
            <v>na</v>
          </cell>
          <cell r="EZ140" t="str">
            <v>na</v>
          </cell>
          <cell r="FA140" t="str">
            <v>na</v>
          </cell>
          <cell r="FB140" t="str">
            <v>na</v>
          </cell>
          <cell r="FC140" t="str">
            <v>na</v>
          </cell>
          <cell r="FD140" t="str">
            <v>na</v>
          </cell>
          <cell r="FE140" t="str">
            <v>na</v>
          </cell>
          <cell r="FF140" t="str">
            <v>na</v>
          </cell>
          <cell r="FG140" t="str">
            <v>na</v>
          </cell>
          <cell r="FH140" t="str">
            <v>na</v>
          </cell>
          <cell r="FI140" t="str">
            <v>na</v>
          </cell>
          <cell r="FJ140" t="str">
            <v>na</v>
          </cell>
          <cell r="FK140" t="str">
            <v>na</v>
          </cell>
          <cell r="FL140" t="str">
            <v>na</v>
          </cell>
          <cell r="FM140" t="str">
            <v>na</v>
          </cell>
          <cell r="FN140" t="str">
            <v>na</v>
          </cell>
          <cell r="FO140" t="str">
            <v>na</v>
          </cell>
          <cell r="FP140" t="str">
            <v>na</v>
          </cell>
          <cell r="FQ140" t="str">
            <v>na</v>
          </cell>
          <cell r="FR140" t="str">
            <v>na</v>
          </cell>
          <cell r="FS140" t="str">
            <v>na</v>
          </cell>
          <cell r="FT140" t="str">
            <v>na</v>
          </cell>
          <cell r="FU140" t="str">
            <v>na</v>
          </cell>
          <cell r="FV140" t="str">
            <v>na</v>
          </cell>
          <cell r="FW140" t="str">
            <v>na</v>
          </cell>
          <cell r="FX140" t="str">
            <v>na</v>
          </cell>
          <cell r="FY140" t="str">
            <v>na</v>
          </cell>
          <cell r="FZ140" t="str">
            <v>na</v>
          </cell>
          <cell r="GA140" t="str">
            <v>na</v>
          </cell>
          <cell r="GB140" t="str">
            <v>na</v>
          </cell>
          <cell r="GC140" t="str">
            <v>na</v>
          </cell>
          <cell r="GD140" t="str">
            <v>na</v>
          </cell>
          <cell r="GE140" t="str">
            <v>na</v>
          </cell>
          <cell r="GF140" t="str">
            <v>na</v>
          </cell>
          <cell r="GG140" t="str">
            <v>na</v>
          </cell>
          <cell r="GH140" t="str">
            <v>na</v>
          </cell>
          <cell r="GI140" t="str">
            <v>na</v>
          </cell>
          <cell r="GJ140" t="str">
            <v>na</v>
          </cell>
          <cell r="GK140" t="str">
            <v>na</v>
          </cell>
          <cell r="GL140" t="str">
            <v>na</v>
          </cell>
          <cell r="GM140" t="str">
            <v>na</v>
          </cell>
          <cell r="GN140" t="str">
            <v>na</v>
          </cell>
          <cell r="GO140" t="str">
            <v>na</v>
          </cell>
          <cell r="GP140" t="str">
            <v>na</v>
          </cell>
          <cell r="GQ140" t="str">
            <v>na</v>
          </cell>
          <cell r="GR140" t="str">
            <v>na</v>
          </cell>
          <cell r="GS140" t="str">
            <v>na</v>
          </cell>
          <cell r="GT140" t="str">
            <v>na</v>
          </cell>
          <cell r="GU140" t="str">
            <v>na</v>
          </cell>
          <cell r="GV140" t="str">
            <v>na</v>
          </cell>
          <cell r="GW140" t="str">
            <v>na</v>
          </cell>
          <cell r="GX140" t="str">
            <v>na</v>
          </cell>
          <cell r="GY140" t="str">
            <v>na</v>
          </cell>
          <cell r="GZ140" t="str">
            <v>na</v>
          </cell>
          <cell r="HA140" t="str">
            <v>na</v>
          </cell>
          <cell r="HB140" t="str">
            <v>na</v>
          </cell>
          <cell r="HC140" t="str">
            <v>na</v>
          </cell>
          <cell r="HD140" t="str">
            <v>na</v>
          </cell>
        </row>
        <row r="141">
          <cell r="A141">
            <v>140</v>
          </cell>
          <cell r="B141" t="str">
            <v>Total Current Assets</v>
          </cell>
          <cell r="C141" t="str">
            <v>na</v>
          </cell>
          <cell r="D141" t="str">
            <v>na</v>
          </cell>
          <cell r="E141" t="str">
            <v>na</v>
          </cell>
          <cell r="F141" t="str">
            <v>na</v>
          </cell>
          <cell r="G141" t="str">
            <v>na</v>
          </cell>
          <cell r="H141" t="str">
            <v>na</v>
          </cell>
          <cell r="I141" t="str">
            <v>na</v>
          </cell>
          <cell r="J141" t="str">
            <v>na</v>
          </cell>
          <cell r="K141" t="str">
            <v>na</v>
          </cell>
          <cell r="L141" t="str">
            <v>na</v>
          </cell>
          <cell r="M141" t="str">
            <v>na</v>
          </cell>
          <cell r="N141" t="str">
            <v>na</v>
          </cell>
          <cell r="O141" t="str">
            <v>na</v>
          </cell>
          <cell r="P141" t="str">
            <v>na</v>
          </cell>
          <cell r="Q141" t="str">
            <v>na</v>
          </cell>
          <cell r="R141" t="str">
            <v>na</v>
          </cell>
          <cell r="S141" t="str">
            <v>na</v>
          </cell>
          <cell r="T141" t="str">
            <v>na</v>
          </cell>
          <cell r="U141" t="str">
            <v>na</v>
          </cell>
          <cell r="V141" t="str">
            <v>na</v>
          </cell>
          <cell r="W141" t="str">
            <v>na</v>
          </cell>
          <cell r="X141" t="str">
            <v>na</v>
          </cell>
          <cell r="Y141" t="str">
            <v>na</v>
          </cell>
          <cell r="Z141" t="str">
            <v>na</v>
          </cell>
          <cell r="AA141" t="str">
            <v>na</v>
          </cell>
          <cell r="AB141" t="str">
            <v>na</v>
          </cell>
          <cell r="AC141" t="str">
            <v>na</v>
          </cell>
          <cell r="AD141" t="str">
            <v>na</v>
          </cell>
          <cell r="AE141" t="str">
            <v>na</v>
          </cell>
          <cell r="AF141" t="str">
            <v>na</v>
          </cell>
          <cell r="AG141" t="str">
            <v>na</v>
          </cell>
          <cell r="AH141" t="str">
            <v>na</v>
          </cell>
          <cell r="AI141" t="str">
            <v>na</v>
          </cell>
          <cell r="AJ141" t="str">
            <v>na</v>
          </cell>
          <cell r="AK141" t="str">
            <v>na</v>
          </cell>
          <cell r="AL141" t="str">
            <v>na</v>
          </cell>
          <cell r="AM141" t="str">
            <v>na</v>
          </cell>
          <cell r="AN141" t="str">
            <v>na</v>
          </cell>
          <cell r="AO141" t="str">
            <v>na</v>
          </cell>
          <cell r="AP141" t="str">
            <v>na</v>
          </cell>
          <cell r="AQ141" t="str">
            <v>na</v>
          </cell>
          <cell r="AR141" t="str">
            <v>na</v>
          </cell>
          <cell r="AS141" t="str">
            <v>na</v>
          </cell>
          <cell r="AT141" t="str">
            <v>na</v>
          </cell>
          <cell r="AU141" t="str">
            <v>na</v>
          </cell>
          <cell r="AV141" t="str">
            <v>na</v>
          </cell>
          <cell r="AW141" t="str">
            <v>na</v>
          </cell>
          <cell r="AX141" t="str">
            <v>na</v>
          </cell>
          <cell r="AY141" t="str">
            <v>na</v>
          </cell>
          <cell r="AZ141" t="str">
            <v>na</v>
          </cell>
          <cell r="BA141" t="str">
            <v>na</v>
          </cell>
          <cell r="BB141" t="str">
            <v>na</v>
          </cell>
          <cell r="BC141" t="str">
            <v>na</v>
          </cell>
          <cell r="BD141" t="str">
            <v>na</v>
          </cell>
          <cell r="BE141" t="str">
            <v>na</v>
          </cell>
          <cell r="BF141" t="str">
            <v>na</v>
          </cell>
          <cell r="BG141" t="str">
            <v>na</v>
          </cell>
          <cell r="BH141" t="str">
            <v>na</v>
          </cell>
          <cell r="BI141" t="str">
            <v>na</v>
          </cell>
          <cell r="BJ141" t="str">
            <v>na</v>
          </cell>
          <cell r="BK141" t="str">
            <v>na</v>
          </cell>
          <cell r="BL141" t="str">
            <v>na</v>
          </cell>
          <cell r="BM141" t="str">
            <v>na</v>
          </cell>
          <cell r="BN141" t="str">
            <v>na</v>
          </cell>
          <cell r="BO141" t="str">
            <v>na</v>
          </cell>
          <cell r="BP141" t="str">
            <v>na</v>
          </cell>
          <cell r="BQ141" t="str">
            <v>na</v>
          </cell>
          <cell r="BR141" t="str">
            <v>na</v>
          </cell>
          <cell r="BS141" t="str">
            <v>na</v>
          </cell>
          <cell r="BT141" t="str">
            <v>na</v>
          </cell>
          <cell r="BU141" t="str">
            <v>na</v>
          </cell>
          <cell r="BV141" t="str">
            <v>na</v>
          </cell>
          <cell r="BW141" t="str">
            <v>na</v>
          </cell>
          <cell r="BX141" t="str">
            <v>na</v>
          </cell>
          <cell r="BY141" t="str">
            <v>na</v>
          </cell>
          <cell r="BZ141" t="str">
            <v>na</v>
          </cell>
          <cell r="CA141" t="str">
            <v>na</v>
          </cell>
          <cell r="CB141" t="str">
            <v>na</v>
          </cell>
          <cell r="CC141" t="str">
            <v>na</v>
          </cell>
          <cell r="CD141" t="str">
            <v>na</v>
          </cell>
          <cell r="CE141" t="str">
            <v>na</v>
          </cell>
          <cell r="CF141" t="str">
            <v>na</v>
          </cell>
          <cell r="CG141" t="str">
            <v>na</v>
          </cell>
          <cell r="CH141" t="str">
            <v>na</v>
          </cell>
          <cell r="CI141" t="str">
            <v>na</v>
          </cell>
          <cell r="CJ141" t="str">
            <v>na</v>
          </cell>
          <cell r="CK141" t="str">
            <v>na</v>
          </cell>
          <cell r="CL141" t="str">
            <v>na</v>
          </cell>
          <cell r="CM141" t="str">
            <v>na</v>
          </cell>
          <cell r="CN141" t="str">
            <v>na</v>
          </cell>
          <cell r="CO141">
            <v>904.69999999999993</v>
          </cell>
          <cell r="CP141">
            <v>904.7</v>
          </cell>
          <cell r="CQ141">
            <v>950.6</v>
          </cell>
          <cell r="CR141">
            <v>950.6</v>
          </cell>
          <cell r="CS141">
            <v>975</v>
          </cell>
          <cell r="CT141">
            <v>975</v>
          </cell>
          <cell r="CU141">
            <v>1359.4</v>
          </cell>
          <cell r="CV141">
            <v>1359.4</v>
          </cell>
          <cell r="CW141">
            <v>0</v>
          </cell>
          <cell r="CX141">
            <v>0</v>
          </cell>
          <cell r="CY141">
            <v>1335.5999999999997</v>
          </cell>
          <cell r="CZ141">
            <v>1335.6</v>
          </cell>
          <cell r="DA141">
            <v>1281.8</v>
          </cell>
          <cell r="DB141">
            <v>1281.8</v>
          </cell>
          <cell r="DC141">
            <v>1429.2000000000003</v>
          </cell>
          <cell r="DD141">
            <v>1429.2</v>
          </cell>
          <cell r="DE141">
            <v>1600.9</v>
          </cell>
          <cell r="DF141">
            <v>1600.9</v>
          </cell>
          <cell r="DG141" t="str">
            <v>na</v>
          </cell>
          <cell r="DH141" t="str">
            <v>na</v>
          </cell>
          <cell r="DI141">
            <v>1651.4740000000004</v>
          </cell>
          <cell r="DJ141">
            <v>0</v>
          </cell>
          <cell r="DK141" t="str">
            <v>na</v>
          </cell>
          <cell r="DL141" t="str">
            <v>na</v>
          </cell>
          <cell r="DM141" t="str">
            <v>na</v>
          </cell>
          <cell r="DN141" t="str">
            <v>na</v>
          </cell>
          <cell r="DO141" t="str">
            <v>na</v>
          </cell>
          <cell r="DP141" t="str">
            <v>na</v>
          </cell>
          <cell r="DQ141" t="str">
            <v>na</v>
          </cell>
          <cell r="DR141" t="str">
            <v>na</v>
          </cell>
          <cell r="DS141" t="str">
            <v>na</v>
          </cell>
          <cell r="DT141" t="str">
            <v>na</v>
          </cell>
          <cell r="DU141" t="str">
            <v>na</v>
          </cell>
          <cell r="DV141" t="str">
            <v>na</v>
          </cell>
          <cell r="DW141" t="str">
            <v>na</v>
          </cell>
          <cell r="DX141" t="str">
            <v>na</v>
          </cell>
          <cell r="DY141" t="str">
            <v>na</v>
          </cell>
          <cell r="DZ141" t="str">
            <v>na</v>
          </cell>
          <cell r="EA141" t="str">
            <v>na</v>
          </cell>
          <cell r="EB141" t="str">
            <v>na</v>
          </cell>
          <cell r="EC141" t="str">
            <v>na</v>
          </cell>
          <cell r="ED141" t="str">
            <v>na</v>
          </cell>
          <cell r="EE141" t="str">
            <v>na</v>
          </cell>
          <cell r="EF141" t="str">
            <v>na</v>
          </cell>
          <cell r="EG141" t="str">
            <v>na</v>
          </cell>
          <cell r="EH141" t="str">
            <v>na</v>
          </cell>
          <cell r="EI141" t="str">
            <v>na</v>
          </cell>
          <cell r="EJ141" t="str">
            <v>na</v>
          </cell>
          <cell r="EK141" t="str">
            <v>na</v>
          </cell>
          <cell r="EL141" t="str">
            <v>na</v>
          </cell>
          <cell r="EM141" t="str">
            <v>na</v>
          </cell>
          <cell r="EN141" t="str">
            <v>na</v>
          </cell>
          <cell r="EO141" t="str">
            <v>na</v>
          </cell>
          <cell r="EP141" t="str">
            <v>na</v>
          </cell>
          <cell r="EQ141" t="str">
            <v>na</v>
          </cell>
          <cell r="ER141" t="str">
            <v>na</v>
          </cell>
          <cell r="ES141" t="str">
            <v>na</v>
          </cell>
          <cell r="ET141" t="str">
            <v>na</v>
          </cell>
          <cell r="EU141" t="str">
            <v>na</v>
          </cell>
          <cell r="EV141" t="str">
            <v>na</v>
          </cell>
          <cell r="EW141" t="str">
            <v>na</v>
          </cell>
          <cell r="EX141" t="str">
            <v>na</v>
          </cell>
          <cell r="EY141" t="str">
            <v>na</v>
          </cell>
          <cell r="EZ141" t="str">
            <v>na</v>
          </cell>
          <cell r="FA141" t="str">
            <v>na</v>
          </cell>
          <cell r="FB141" t="str">
            <v>na</v>
          </cell>
          <cell r="FC141" t="str">
            <v>na</v>
          </cell>
          <cell r="FD141" t="str">
            <v>na</v>
          </cell>
          <cell r="FE141" t="str">
            <v>na</v>
          </cell>
          <cell r="FF141" t="str">
            <v>na</v>
          </cell>
          <cell r="FG141" t="str">
            <v>na</v>
          </cell>
          <cell r="FH141" t="str">
            <v>na</v>
          </cell>
          <cell r="FI141" t="str">
            <v>na</v>
          </cell>
          <cell r="FJ141" t="str">
            <v>na</v>
          </cell>
          <cell r="FK141" t="str">
            <v>na</v>
          </cell>
          <cell r="FL141" t="str">
            <v>na</v>
          </cell>
          <cell r="FM141" t="str">
            <v>na</v>
          </cell>
          <cell r="FN141" t="str">
            <v>na</v>
          </cell>
          <cell r="FO141" t="str">
            <v>na</v>
          </cell>
          <cell r="FP141" t="str">
            <v>na</v>
          </cell>
          <cell r="FQ141" t="str">
            <v>na</v>
          </cell>
          <cell r="FR141" t="str">
            <v>na</v>
          </cell>
          <cell r="FS141" t="str">
            <v>na</v>
          </cell>
          <cell r="FT141" t="str">
            <v>na</v>
          </cell>
          <cell r="FU141" t="str">
            <v>na</v>
          </cell>
          <cell r="FV141" t="str">
            <v>na</v>
          </cell>
          <cell r="FW141" t="str">
            <v>na</v>
          </cell>
          <cell r="FX141" t="str">
            <v>na</v>
          </cell>
          <cell r="FY141" t="str">
            <v>na</v>
          </cell>
          <cell r="FZ141" t="str">
            <v>na</v>
          </cell>
          <cell r="GA141" t="str">
            <v>na</v>
          </cell>
          <cell r="GB141" t="str">
            <v>na</v>
          </cell>
          <cell r="GC141" t="str">
            <v>na</v>
          </cell>
          <cell r="GD141" t="str">
            <v>na</v>
          </cell>
          <cell r="GE141" t="str">
            <v>na</v>
          </cell>
          <cell r="GF141" t="str">
            <v>na</v>
          </cell>
          <cell r="GG141" t="str">
            <v>na</v>
          </cell>
          <cell r="GH141" t="str">
            <v>na</v>
          </cell>
          <cell r="GI141" t="str">
            <v>na</v>
          </cell>
          <cell r="GJ141" t="str">
            <v>na</v>
          </cell>
          <cell r="GK141" t="str">
            <v>na</v>
          </cell>
          <cell r="GL141" t="str">
            <v>na</v>
          </cell>
          <cell r="GM141" t="str">
            <v>na</v>
          </cell>
          <cell r="GN141" t="str">
            <v>na</v>
          </cell>
          <cell r="GO141" t="str">
            <v>na</v>
          </cell>
          <cell r="GP141" t="str">
            <v>na</v>
          </cell>
          <cell r="GQ141" t="str">
            <v>na</v>
          </cell>
          <cell r="GR141" t="str">
            <v>na</v>
          </cell>
          <cell r="GS141" t="str">
            <v>na</v>
          </cell>
          <cell r="GT141" t="str">
            <v>na</v>
          </cell>
          <cell r="GU141" t="str">
            <v>na</v>
          </cell>
          <cell r="GV141" t="str">
            <v>na</v>
          </cell>
          <cell r="GW141" t="str">
            <v>na</v>
          </cell>
          <cell r="GX141" t="str">
            <v>na</v>
          </cell>
          <cell r="GY141" t="str">
            <v>na</v>
          </cell>
          <cell r="GZ141" t="str">
            <v>na</v>
          </cell>
          <cell r="HA141" t="str">
            <v>na</v>
          </cell>
          <cell r="HB141" t="str">
            <v>na</v>
          </cell>
          <cell r="HC141" t="str">
            <v>na</v>
          </cell>
          <cell r="HD141" t="str">
            <v>na</v>
          </cell>
        </row>
        <row r="142">
          <cell r="A142">
            <v>141</v>
          </cell>
          <cell r="B142" t="str">
            <v>Equipment &amp; Improvements</v>
          </cell>
          <cell r="C142" t="str">
            <v>na</v>
          </cell>
          <cell r="D142" t="str">
            <v>na</v>
          </cell>
          <cell r="E142" t="str">
            <v>na</v>
          </cell>
          <cell r="F142" t="str">
            <v>na</v>
          </cell>
          <cell r="G142" t="str">
            <v>na</v>
          </cell>
          <cell r="H142" t="str">
            <v>na</v>
          </cell>
          <cell r="I142" t="str">
            <v>na</v>
          </cell>
          <cell r="J142" t="str">
            <v>na</v>
          </cell>
          <cell r="K142" t="str">
            <v>na</v>
          </cell>
          <cell r="L142" t="str">
            <v>na</v>
          </cell>
          <cell r="M142" t="str">
            <v>na</v>
          </cell>
          <cell r="N142" t="str">
            <v>na</v>
          </cell>
          <cell r="O142" t="str">
            <v>na</v>
          </cell>
          <cell r="P142" t="str">
            <v>na</v>
          </cell>
          <cell r="Q142" t="str">
            <v>na</v>
          </cell>
          <cell r="R142" t="str">
            <v>na</v>
          </cell>
          <cell r="S142" t="str">
            <v>na</v>
          </cell>
          <cell r="T142" t="str">
            <v>na</v>
          </cell>
          <cell r="U142" t="str">
            <v>na</v>
          </cell>
          <cell r="V142" t="str">
            <v>na</v>
          </cell>
          <cell r="W142" t="str">
            <v>na</v>
          </cell>
          <cell r="X142" t="str">
            <v>na</v>
          </cell>
          <cell r="Y142" t="str">
            <v>na</v>
          </cell>
          <cell r="Z142" t="str">
            <v>na</v>
          </cell>
          <cell r="AA142" t="str">
            <v>na</v>
          </cell>
          <cell r="AB142" t="str">
            <v>na</v>
          </cell>
          <cell r="AC142" t="str">
            <v>na</v>
          </cell>
          <cell r="AD142" t="str">
            <v>na</v>
          </cell>
          <cell r="AE142" t="str">
            <v>na</v>
          </cell>
          <cell r="AF142" t="str">
            <v>na</v>
          </cell>
          <cell r="AG142" t="str">
            <v>na</v>
          </cell>
          <cell r="AH142" t="str">
            <v>na</v>
          </cell>
          <cell r="AI142" t="str">
            <v>na</v>
          </cell>
          <cell r="AJ142" t="str">
            <v>na</v>
          </cell>
          <cell r="AK142" t="str">
            <v>na</v>
          </cell>
          <cell r="AL142" t="str">
            <v>na</v>
          </cell>
          <cell r="AM142" t="str">
            <v>na</v>
          </cell>
          <cell r="AN142" t="str">
            <v>na</v>
          </cell>
          <cell r="AO142" t="str">
            <v>na</v>
          </cell>
          <cell r="AP142" t="str">
            <v>na</v>
          </cell>
          <cell r="AQ142" t="str">
            <v>na</v>
          </cell>
          <cell r="AR142" t="str">
            <v>na</v>
          </cell>
          <cell r="AS142" t="str">
            <v>na</v>
          </cell>
          <cell r="AT142" t="str">
            <v>na</v>
          </cell>
          <cell r="AU142" t="str">
            <v>na</v>
          </cell>
          <cell r="AV142" t="str">
            <v>na</v>
          </cell>
          <cell r="AW142" t="str">
            <v>na</v>
          </cell>
          <cell r="AX142" t="str">
            <v>na</v>
          </cell>
          <cell r="AY142" t="str">
            <v>na</v>
          </cell>
          <cell r="AZ142" t="str">
            <v>na</v>
          </cell>
          <cell r="BA142" t="str">
            <v>na</v>
          </cell>
          <cell r="BB142" t="str">
            <v>na</v>
          </cell>
          <cell r="BC142" t="str">
            <v>na</v>
          </cell>
          <cell r="BD142" t="str">
            <v>na</v>
          </cell>
          <cell r="BE142" t="str">
            <v>na</v>
          </cell>
          <cell r="BF142" t="str">
            <v>na</v>
          </cell>
          <cell r="BG142" t="str">
            <v>na</v>
          </cell>
          <cell r="BH142" t="str">
            <v>na</v>
          </cell>
          <cell r="BI142" t="str">
            <v>na</v>
          </cell>
          <cell r="BJ142" t="str">
            <v>na</v>
          </cell>
          <cell r="BK142" t="str">
            <v>na</v>
          </cell>
          <cell r="BL142" t="str">
            <v>na</v>
          </cell>
          <cell r="BM142" t="str">
            <v>na</v>
          </cell>
          <cell r="BN142" t="str">
            <v>na</v>
          </cell>
          <cell r="BO142" t="str">
            <v>na</v>
          </cell>
          <cell r="BP142" t="str">
            <v>na</v>
          </cell>
          <cell r="BQ142" t="str">
            <v>na</v>
          </cell>
          <cell r="BR142" t="str">
            <v>na</v>
          </cell>
          <cell r="BS142" t="str">
            <v>na</v>
          </cell>
          <cell r="BT142" t="str">
            <v>na</v>
          </cell>
          <cell r="BU142" t="str">
            <v>na</v>
          </cell>
          <cell r="BV142" t="str">
            <v>na</v>
          </cell>
          <cell r="BW142" t="str">
            <v>na</v>
          </cell>
          <cell r="BX142" t="str">
            <v>na</v>
          </cell>
          <cell r="BY142" t="str">
            <v>na</v>
          </cell>
          <cell r="BZ142" t="str">
            <v>na</v>
          </cell>
          <cell r="CA142" t="str">
            <v>na</v>
          </cell>
          <cell r="CB142" t="str">
            <v>na</v>
          </cell>
          <cell r="CC142" t="str">
            <v>na</v>
          </cell>
          <cell r="CD142" t="str">
            <v>na</v>
          </cell>
          <cell r="CE142" t="str">
            <v>na</v>
          </cell>
          <cell r="CF142" t="str">
            <v>na</v>
          </cell>
          <cell r="CG142" t="str">
            <v>na</v>
          </cell>
          <cell r="CH142" t="str">
            <v>na</v>
          </cell>
          <cell r="CI142" t="str">
            <v>na</v>
          </cell>
          <cell r="CJ142" t="str">
            <v>na</v>
          </cell>
          <cell r="CK142" t="str">
            <v>na</v>
          </cell>
          <cell r="CL142" t="str">
            <v>na</v>
          </cell>
          <cell r="CM142" t="str">
            <v>na</v>
          </cell>
          <cell r="CN142" t="str">
            <v>na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 t="str">
            <v>na</v>
          </cell>
          <cell r="CX142" t="str">
            <v>na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 t="str">
            <v>na</v>
          </cell>
          <cell r="DH142" t="str">
            <v>na</v>
          </cell>
          <cell r="DI142">
            <v>0</v>
          </cell>
          <cell r="DJ142">
            <v>0</v>
          </cell>
          <cell r="DK142" t="str">
            <v>na</v>
          </cell>
          <cell r="DL142" t="str">
            <v>na</v>
          </cell>
          <cell r="DM142" t="str">
            <v>na</v>
          </cell>
          <cell r="DN142" t="str">
            <v>na</v>
          </cell>
          <cell r="DO142" t="str">
            <v>na</v>
          </cell>
          <cell r="DP142" t="str">
            <v>na</v>
          </cell>
          <cell r="DQ142" t="str">
            <v>na</v>
          </cell>
          <cell r="DR142" t="str">
            <v>na</v>
          </cell>
          <cell r="DS142" t="str">
            <v>na</v>
          </cell>
          <cell r="DT142" t="str">
            <v>na</v>
          </cell>
          <cell r="DU142" t="str">
            <v>na</v>
          </cell>
          <cell r="DV142" t="str">
            <v>na</v>
          </cell>
          <cell r="DW142" t="str">
            <v>na</v>
          </cell>
          <cell r="DX142" t="str">
            <v>na</v>
          </cell>
          <cell r="DY142" t="str">
            <v>na</v>
          </cell>
          <cell r="DZ142" t="str">
            <v>na</v>
          </cell>
          <cell r="EA142" t="str">
            <v>na</v>
          </cell>
          <cell r="EB142" t="str">
            <v>na</v>
          </cell>
          <cell r="EC142" t="str">
            <v>na</v>
          </cell>
          <cell r="ED142" t="str">
            <v>na</v>
          </cell>
          <cell r="EE142" t="str">
            <v>na</v>
          </cell>
          <cell r="EF142" t="str">
            <v>na</v>
          </cell>
          <cell r="EG142" t="str">
            <v>na</v>
          </cell>
          <cell r="EH142" t="str">
            <v>na</v>
          </cell>
          <cell r="EI142" t="str">
            <v>na</v>
          </cell>
          <cell r="EJ142" t="str">
            <v>na</v>
          </cell>
          <cell r="EK142" t="str">
            <v>na</v>
          </cell>
          <cell r="EL142" t="str">
            <v>na</v>
          </cell>
          <cell r="EM142" t="str">
            <v>na</v>
          </cell>
          <cell r="EN142" t="str">
            <v>na</v>
          </cell>
          <cell r="EO142" t="str">
            <v>na</v>
          </cell>
          <cell r="EP142" t="str">
            <v>na</v>
          </cell>
          <cell r="EQ142" t="str">
            <v>na</v>
          </cell>
          <cell r="ER142" t="str">
            <v>na</v>
          </cell>
          <cell r="ES142" t="str">
            <v>na</v>
          </cell>
          <cell r="ET142" t="str">
            <v>na</v>
          </cell>
          <cell r="EU142" t="str">
            <v>na</v>
          </cell>
          <cell r="EV142" t="str">
            <v>na</v>
          </cell>
          <cell r="EW142" t="str">
            <v>na</v>
          </cell>
          <cell r="EX142" t="str">
            <v>na</v>
          </cell>
          <cell r="EY142" t="str">
            <v>na</v>
          </cell>
          <cell r="EZ142" t="str">
            <v>na</v>
          </cell>
          <cell r="FA142" t="str">
            <v>na</v>
          </cell>
          <cell r="FB142" t="str">
            <v>na</v>
          </cell>
          <cell r="FC142" t="str">
            <v>na</v>
          </cell>
          <cell r="FD142" t="str">
            <v>na</v>
          </cell>
          <cell r="FE142" t="str">
            <v>na</v>
          </cell>
          <cell r="FF142" t="str">
            <v>na</v>
          </cell>
          <cell r="FG142" t="str">
            <v>na</v>
          </cell>
          <cell r="FH142" t="str">
            <v>na</v>
          </cell>
          <cell r="FI142" t="str">
            <v>na</v>
          </cell>
          <cell r="FJ142" t="str">
            <v>na</v>
          </cell>
          <cell r="FK142" t="str">
            <v>na</v>
          </cell>
          <cell r="FL142" t="str">
            <v>na</v>
          </cell>
          <cell r="FM142" t="str">
            <v>na</v>
          </cell>
          <cell r="FN142" t="str">
            <v>na</v>
          </cell>
          <cell r="FO142" t="str">
            <v>na</v>
          </cell>
          <cell r="FP142" t="str">
            <v>na</v>
          </cell>
          <cell r="FQ142" t="str">
            <v>na</v>
          </cell>
          <cell r="FR142" t="str">
            <v>na</v>
          </cell>
          <cell r="FS142" t="str">
            <v>na</v>
          </cell>
          <cell r="FT142" t="str">
            <v>na</v>
          </cell>
          <cell r="FU142" t="str">
            <v>na</v>
          </cell>
          <cell r="FV142" t="str">
            <v>na</v>
          </cell>
          <cell r="FW142" t="str">
            <v>na</v>
          </cell>
          <cell r="FX142" t="str">
            <v>na</v>
          </cell>
          <cell r="FY142" t="str">
            <v>na</v>
          </cell>
          <cell r="FZ142" t="str">
            <v>na</v>
          </cell>
          <cell r="GA142" t="str">
            <v>na</v>
          </cell>
          <cell r="GB142" t="str">
            <v>na</v>
          </cell>
          <cell r="GC142" t="str">
            <v>na</v>
          </cell>
          <cell r="GD142" t="str">
            <v>na</v>
          </cell>
          <cell r="GE142" t="str">
            <v>na</v>
          </cell>
          <cell r="GF142" t="str">
            <v>na</v>
          </cell>
          <cell r="GG142" t="str">
            <v>na</v>
          </cell>
          <cell r="GH142" t="str">
            <v>na</v>
          </cell>
          <cell r="GI142" t="str">
            <v>na</v>
          </cell>
          <cell r="GJ142" t="str">
            <v>na</v>
          </cell>
          <cell r="GK142" t="str">
            <v>na</v>
          </cell>
          <cell r="GL142" t="str">
            <v>na</v>
          </cell>
          <cell r="GM142" t="str">
            <v>na</v>
          </cell>
          <cell r="GN142" t="str">
            <v>na</v>
          </cell>
          <cell r="GO142" t="str">
            <v>na</v>
          </cell>
          <cell r="GP142" t="str">
            <v>na</v>
          </cell>
          <cell r="GQ142" t="str">
            <v>na</v>
          </cell>
          <cell r="GR142" t="str">
            <v>na</v>
          </cell>
          <cell r="GS142" t="str">
            <v>na</v>
          </cell>
          <cell r="GT142" t="str">
            <v>na</v>
          </cell>
          <cell r="GU142" t="str">
            <v>na</v>
          </cell>
          <cell r="GV142" t="str">
            <v>na</v>
          </cell>
          <cell r="GW142" t="str">
            <v>na</v>
          </cell>
          <cell r="GX142" t="str">
            <v>na</v>
          </cell>
          <cell r="GY142" t="str">
            <v>na</v>
          </cell>
          <cell r="GZ142" t="str">
            <v>na</v>
          </cell>
          <cell r="HA142" t="str">
            <v>na</v>
          </cell>
          <cell r="HB142" t="str">
            <v>na</v>
          </cell>
          <cell r="HC142" t="str">
            <v>na</v>
          </cell>
          <cell r="HD142" t="str">
            <v>na</v>
          </cell>
        </row>
        <row r="143">
          <cell r="A143">
            <v>142</v>
          </cell>
          <cell r="B143" t="str">
            <v>Long-term Investments</v>
          </cell>
          <cell r="C143" t="str">
            <v>na</v>
          </cell>
          <cell r="D143" t="str">
            <v>na</v>
          </cell>
          <cell r="E143" t="str">
            <v>na</v>
          </cell>
          <cell r="F143" t="str">
            <v>na</v>
          </cell>
          <cell r="G143" t="str">
            <v>na</v>
          </cell>
          <cell r="H143" t="str">
            <v>na</v>
          </cell>
          <cell r="I143" t="str">
            <v>na</v>
          </cell>
          <cell r="J143" t="str">
            <v>na</v>
          </cell>
          <cell r="K143" t="str">
            <v>na</v>
          </cell>
          <cell r="L143" t="str">
            <v>na</v>
          </cell>
          <cell r="M143" t="str">
            <v>na</v>
          </cell>
          <cell r="N143" t="str">
            <v>na</v>
          </cell>
          <cell r="O143" t="str">
            <v>na</v>
          </cell>
          <cell r="P143" t="str">
            <v>na</v>
          </cell>
          <cell r="Q143" t="str">
            <v>na</v>
          </cell>
          <cell r="R143" t="str">
            <v>na</v>
          </cell>
          <cell r="S143" t="str">
            <v>na</v>
          </cell>
          <cell r="T143" t="str">
            <v>na</v>
          </cell>
          <cell r="U143" t="str">
            <v>na</v>
          </cell>
          <cell r="V143" t="str">
            <v>na</v>
          </cell>
          <cell r="W143" t="str">
            <v>na</v>
          </cell>
          <cell r="X143" t="str">
            <v>na</v>
          </cell>
          <cell r="Y143" t="str">
            <v>na</v>
          </cell>
          <cell r="Z143" t="str">
            <v>na</v>
          </cell>
          <cell r="AA143" t="str">
            <v>na</v>
          </cell>
          <cell r="AB143" t="str">
            <v>na</v>
          </cell>
          <cell r="AC143" t="str">
            <v>na</v>
          </cell>
          <cell r="AD143" t="str">
            <v>na</v>
          </cell>
          <cell r="AE143" t="str">
            <v>na</v>
          </cell>
          <cell r="AF143" t="str">
            <v>na</v>
          </cell>
          <cell r="AG143" t="str">
            <v>na</v>
          </cell>
          <cell r="AH143" t="str">
            <v>na</v>
          </cell>
          <cell r="AI143" t="str">
            <v>na</v>
          </cell>
          <cell r="AJ143" t="str">
            <v>na</v>
          </cell>
          <cell r="AK143" t="str">
            <v>na</v>
          </cell>
          <cell r="AL143" t="str">
            <v>na</v>
          </cell>
          <cell r="AM143" t="str">
            <v>na</v>
          </cell>
          <cell r="AN143" t="str">
            <v>na</v>
          </cell>
          <cell r="AO143" t="str">
            <v>na</v>
          </cell>
          <cell r="AP143" t="str">
            <v>na</v>
          </cell>
          <cell r="AQ143" t="str">
            <v>na</v>
          </cell>
          <cell r="AR143" t="str">
            <v>na</v>
          </cell>
          <cell r="AS143" t="str">
            <v>na</v>
          </cell>
          <cell r="AT143" t="str">
            <v>na</v>
          </cell>
          <cell r="AU143" t="str">
            <v>na</v>
          </cell>
          <cell r="AV143" t="str">
            <v>na</v>
          </cell>
          <cell r="AW143" t="str">
            <v>na</v>
          </cell>
          <cell r="AX143" t="str">
            <v>na</v>
          </cell>
          <cell r="AY143" t="str">
            <v>na</v>
          </cell>
          <cell r="AZ143" t="str">
            <v>na</v>
          </cell>
          <cell r="BA143" t="str">
            <v>na</v>
          </cell>
          <cell r="BB143" t="str">
            <v>na</v>
          </cell>
          <cell r="BC143" t="str">
            <v>na</v>
          </cell>
          <cell r="BD143" t="str">
            <v>na</v>
          </cell>
          <cell r="BE143" t="str">
            <v>na</v>
          </cell>
          <cell r="BF143" t="str">
            <v>na</v>
          </cell>
          <cell r="BG143" t="str">
            <v>na</v>
          </cell>
          <cell r="BH143" t="str">
            <v>na</v>
          </cell>
          <cell r="BI143" t="str">
            <v>na</v>
          </cell>
          <cell r="BJ143" t="str">
            <v>na</v>
          </cell>
          <cell r="BK143" t="str">
            <v>na</v>
          </cell>
          <cell r="BL143" t="str">
            <v>na</v>
          </cell>
          <cell r="BM143" t="str">
            <v>na</v>
          </cell>
          <cell r="BN143" t="str">
            <v>na</v>
          </cell>
          <cell r="BO143" t="str">
            <v>na</v>
          </cell>
          <cell r="BP143" t="str">
            <v>na</v>
          </cell>
          <cell r="BQ143" t="str">
            <v>na</v>
          </cell>
          <cell r="BR143" t="str">
            <v>na</v>
          </cell>
          <cell r="BS143" t="str">
            <v>na</v>
          </cell>
          <cell r="BT143" t="str">
            <v>na</v>
          </cell>
          <cell r="BU143" t="str">
            <v>na</v>
          </cell>
          <cell r="BV143" t="str">
            <v>na</v>
          </cell>
          <cell r="BW143" t="str">
            <v>na</v>
          </cell>
          <cell r="BX143" t="str">
            <v>na</v>
          </cell>
          <cell r="BY143" t="str">
            <v>na</v>
          </cell>
          <cell r="BZ143" t="str">
            <v>na</v>
          </cell>
          <cell r="CA143" t="str">
            <v>na</v>
          </cell>
          <cell r="CB143" t="str">
            <v>na</v>
          </cell>
          <cell r="CC143" t="str">
            <v>na</v>
          </cell>
          <cell r="CD143" t="str">
            <v>na</v>
          </cell>
          <cell r="CE143" t="str">
            <v>na</v>
          </cell>
          <cell r="CF143" t="str">
            <v>na</v>
          </cell>
          <cell r="CG143" t="str">
            <v>na</v>
          </cell>
          <cell r="CH143" t="str">
            <v>na</v>
          </cell>
          <cell r="CI143" t="str">
            <v>na</v>
          </cell>
          <cell r="CJ143" t="str">
            <v>na</v>
          </cell>
          <cell r="CK143" t="str">
            <v>na</v>
          </cell>
          <cell r="CL143" t="str">
            <v>na</v>
          </cell>
          <cell r="CM143" t="str">
            <v>na</v>
          </cell>
          <cell r="CN143" t="str">
            <v>na</v>
          </cell>
          <cell r="CO143">
            <v>43.2</v>
          </cell>
          <cell r="CP143">
            <v>43.2</v>
          </cell>
          <cell r="CQ143">
            <v>39.4</v>
          </cell>
          <cell r="CR143">
            <v>39.4</v>
          </cell>
          <cell r="CS143">
            <v>68</v>
          </cell>
          <cell r="CT143">
            <v>68</v>
          </cell>
          <cell r="CU143">
            <v>67.900000000000006</v>
          </cell>
          <cell r="CV143">
            <v>67.900000000000006</v>
          </cell>
          <cell r="CW143" t="str">
            <v>na</v>
          </cell>
          <cell r="CX143" t="str">
            <v>na</v>
          </cell>
          <cell r="CY143">
            <v>149.1</v>
          </cell>
          <cell r="CZ143">
            <v>149.1</v>
          </cell>
          <cell r="DA143">
            <v>160.19999999999999</v>
          </cell>
          <cell r="DB143">
            <v>160.19999999999999</v>
          </cell>
          <cell r="DC143">
            <v>155.54900000000001</v>
          </cell>
          <cell r="DD143">
            <v>155.54900000000001</v>
          </cell>
          <cell r="DE143">
            <v>95.7</v>
          </cell>
          <cell r="DF143">
            <v>95.7</v>
          </cell>
          <cell r="DG143" t="str">
            <v>na</v>
          </cell>
          <cell r="DH143" t="str">
            <v>na</v>
          </cell>
          <cell r="DI143">
            <v>99.222999999999999</v>
          </cell>
          <cell r="DJ143">
            <v>0</v>
          </cell>
          <cell r="DK143" t="str">
            <v>na</v>
          </cell>
          <cell r="DL143" t="str">
            <v>na</v>
          </cell>
          <cell r="DM143" t="str">
            <v>na</v>
          </cell>
          <cell r="DN143" t="str">
            <v>na</v>
          </cell>
          <cell r="DO143" t="str">
            <v>na</v>
          </cell>
          <cell r="DP143" t="str">
            <v>na</v>
          </cell>
          <cell r="DQ143" t="str">
            <v>na</v>
          </cell>
          <cell r="DR143" t="str">
            <v>na</v>
          </cell>
          <cell r="DS143" t="str">
            <v>na</v>
          </cell>
          <cell r="DT143" t="str">
            <v>na</v>
          </cell>
          <cell r="DU143" t="str">
            <v>na</v>
          </cell>
          <cell r="DV143" t="str">
            <v>na</v>
          </cell>
          <cell r="DW143" t="str">
            <v>na</v>
          </cell>
          <cell r="DX143" t="str">
            <v>na</v>
          </cell>
          <cell r="DY143" t="str">
            <v>na</v>
          </cell>
          <cell r="DZ143" t="str">
            <v>na</v>
          </cell>
          <cell r="EA143" t="str">
            <v>na</v>
          </cell>
          <cell r="EB143" t="str">
            <v>na</v>
          </cell>
          <cell r="EC143" t="str">
            <v>na</v>
          </cell>
          <cell r="ED143" t="str">
            <v>na</v>
          </cell>
          <cell r="EE143" t="str">
            <v>na</v>
          </cell>
          <cell r="EF143" t="str">
            <v>na</v>
          </cell>
          <cell r="EG143" t="str">
            <v>na</v>
          </cell>
          <cell r="EH143" t="str">
            <v>na</v>
          </cell>
          <cell r="EI143" t="str">
            <v>na</v>
          </cell>
          <cell r="EJ143" t="str">
            <v>na</v>
          </cell>
          <cell r="EK143" t="str">
            <v>na</v>
          </cell>
          <cell r="EL143" t="str">
            <v>na</v>
          </cell>
          <cell r="EM143" t="str">
            <v>na</v>
          </cell>
          <cell r="EN143" t="str">
            <v>na</v>
          </cell>
          <cell r="EO143" t="str">
            <v>na</v>
          </cell>
          <cell r="EP143" t="str">
            <v>na</v>
          </cell>
          <cell r="EQ143" t="str">
            <v>na</v>
          </cell>
          <cell r="ER143" t="str">
            <v>na</v>
          </cell>
          <cell r="ES143" t="str">
            <v>na</v>
          </cell>
          <cell r="ET143" t="str">
            <v>na</v>
          </cell>
          <cell r="EU143" t="str">
            <v>na</v>
          </cell>
          <cell r="EV143" t="str">
            <v>na</v>
          </cell>
          <cell r="EW143" t="str">
            <v>na</v>
          </cell>
          <cell r="EX143" t="str">
            <v>na</v>
          </cell>
          <cell r="EY143" t="str">
            <v>na</v>
          </cell>
          <cell r="EZ143" t="str">
            <v>na</v>
          </cell>
          <cell r="FA143" t="str">
            <v>na</v>
          </cell>
          <cell r="FB143" t="str">
            <v>na</v>
          </cell>
          <cell r="FC143" t="str">
            <v>na</v>
          </cell>
          <cell r="FD143" t="str">
            <v>na</v>
          </cell>
          <cell r="FE143" t="str">
            <v>na</v>
          </cell>
          <cell r="FF143" t="str">
            <v>na</v>
          </cell>
          <cell r="FG143" t="str">
            <v>na</v>
          </cell>
          <cell r="FH143" t="str">
            <v>na</v>
          </cell>
          <cell r="FI143" t="str">
            <v>na</v>
          </cell>
          <cell r="FJ143" t="str">
            <v>na</v>
          </cell>
          <cell r="FK143" t="str">
            <v>na</v>
          </cell>
          <cell r="FL143" t="str">
            <v>na</v>
          </cell>
          <cell r="FM143" t="str">
            <v>na</v>
          </cell>
          <cell r="FN143" t="str">
            <v>na</v>
          </cell>
          <cell r="FO143" t="str">
            <v>na</v>
          </cell>
          <cell r="FP143" t="str">
            <v>na</v>
          </cell>
          <cell r="FQ143" t="str">
            <v>na</v>
          </cell>
          <cell r="FR143" t="str">
            <v>na</v>
          </cell>
          <cell r="FS143" t="str">
            <v>na</v>
          </cell>
          <cell r="FT143" t="str">
            <v>na</v>
          </cell>
          <cell r="FU143" t="str">
            <v>na</v>
          </cell>
          <cell r="FV143" t="str">
            <v>na</v>
          </cell>
          <cell r="FW143" t="str">
            <v>na</v>
          </cell>
          <cell r="FX143" t="str">
            <v>na</v>
          </cell>
          <cell r="FY143" t="str">
            <v>na</v>
          </cell>
          <cell r="FZ143" t="str">
            <v>na</v>
          </cell>
          <cell r="GA143" t="str">
            <v>na</v>
          </cell>
          <cell r="GB143" t="str">
            <v>na</v>
          </cell>
          <cell r="GC143" t="str">
            <v>na</v>
          </cell>
          <cell r="GD143" t="str">
            <v>na</v>
          </cell>
          <cell r="GE143" t="str">
            <v>na</v>
          </cell>
          <cell r="GF143" t="str">
            <v>na</v>
          </cell>
          <cell r="GG143" t="str">
            <v>na</v>
          </cell>
          <cell r="GH143" t="str">
            <v>na</v>
          </cell>
          <cell r="GI143" t="str">
            <v>na</v>
          </cell>
          <cell r="GJ143" t="str">
            <v>na</v>
          </cell>
          <cell r="GK143" t="str">
            <v>na</v>
          </cell>
          <cell r="GL143" t="str">
            <v>na</v>
          </cell>
          <cell r="GM143" t="str">
            <v>na</v>
          </cell>
          <cell r="GN143" t="str">
            <v>na</v>
          </cell>
          <cell r="GO143" t="str">
            <v>na</v>
          </cell>
          <cell r="GP143" t="str">
            <v>na</v>
          </cell>
          <cell r="GQ143" t="str">
            <v>na</v>
          </cell>
          <cell r="GR143" t="str">
            <v>na</v>
          </cell>
          <cell r="GS143" t="str">
            <v>na</v>
          </cell>
          <cell r="GT143" t="str">
            <v>na</v>
          </cell>
          <cell r="GU143" t="str">
            <v>na</v>
          </cell>
          <cell r="GV143" t="str">
            <v>na</v>
          </cell>
          <cell r="GW143" t="str">
            <v>na</v>
          </cell>
          <cell r="GX143" t="str">
            <v>na</v>
          </cell>
          <cell r="GY143" t="str">
            <v>na</v>
          </cell>
          <cell r="GZ143" t="str">
            <v>na</v>
          </cell>
          <cell r="HA143" t="str">
            <v>na</v>
          </cell>
          <cell r="HB143" t="str">
            <v>na</v>
          </cell>
          <cell r="HC143" t="str">
            <v>na</v>
          </cell>
          <cell r="HD143" t="str">
            <v>na</v>
          </cell>
        </row>
        <row r="144">
          <cell r="A144">
            <v>143</v>
          </cell>
          <cell r="B144" t="str">
            <v>Capitalized Software</v>
          </cell>
          <cell r="C144" t="str">
            <v>na</v>
          </cell>
          <cell r="D144" t="str">
            <v>na</v>
          </cell>
          <cell r="E144" t="str">
            <v>na</v>
          </cell>
          <cell r="F144" t="str">
            <v>na</v>
          </cell>
          <cell r="G144" t="str">
            <v>na</v>
          </cell>
          <cell r="H144" t="str">
            <v>na</v>
          </cell>
          <cell r="I144" t="str">
            <v>na</v>
          </cell>
          <cell r="J144" t="str">
            <v>na</v>
          </cell>
          <cell r="K144" t="str">
            <v>na</v>
          </cell>
          <cell r="L144" t="str">
            <v>na</v>
          </cell>
          <cell r="M144" t="str">
            <v>na</v>
          </cell>
          <cell r="N144" t="str">
            <v>na</v>
          </cell>
          <cell r="O144" t="str">
            <v>na</v>
          </cell>
          <cell r="P144" t="str">
            <v>na</v>
          </cell>
          <cell r="Q144" t="str">
            <v>na</v>
          </cell>
          <cell r="R144" t="str">
            <v>na</v>
          </cell>
          <cell r="S144" t="str">
            <v>na</v>
          </cell>
          <cell r="T144" t="str">
            <v>na</v>
          </cell>
          <cell r="U144" t="str">
            <v>na</v>
          </cell>
          <cell r="V144" t="str">
            <v>na</v>
          </cell>
          <cell r="W144" t="str">
            <v>na</v>
          </cell>
          <cell r="X144" t="str">
            <v>na</v>
          </cell>
          <cell r="Y144" t="str">
            <v>na</v>
          </cell>
          <cell r="Z144" t="str">
            <v>na</v>
          </cell>
          <cell r="AA144" t="str">
            <v>na</v>
          </cell>
          <cell r="AB144" t="str">
            <v>na</v>
          </cell>
          <cell r="AC144" t="str">
            <v>na</v>
          </cell>
          <cell r="AD144" t="str">
            <v>na</v>
          </cell>
          <cell r="AE144" t="str">
            <v>na</v>
          </cell>
          <cell r="AF144" t="str">
            <v>na</v>
          </cell>
          <cell r="AG144" t="str">
            <v>na</v>
          </cell>
          <cell r="AH144" t="str">
            <v>na</v>
          </cell>
          <cell r="AI144" t="str">
            <v>na</v>
          </cell>
          <cell r="AJ144" t="str">
            <v>na</v>
          </cell>
          <cell r="AK144" t="str">
            <v>na</v>
          </cell>
          <cell r="AL144" t="str">
            <v>na</v>
          </cell>
          <cell r="AM144" t="str">
            <v>na</v>
          </cell>
          <cell r="AN144" t="str">
            <v>na</v>
          </cell>
          <cell r="AO144" t="str">
            <v>na</v>
          </cell>
          <cell r="AP144" t="str">
            <v>na</v>
          </cell>
          <cell r="AQ144" t="str">
            <v>na</v>
          </cell>
          <cell r="AR144" t="str">
            <v>na</v>
          </cell>
          <cell r="AS144" t="str">
            <v>na</v>
          </cell>
          <cell r="AT144" t="str">
            <v>na</v>
          </cell>
          <cell r="AU144" t="str">
            <v>na</v>
          </cell>
          <cell r="AV144" t="str">
            <v>na</v>
          </cell>
          <cell r="AW144" t="str">
            <v>na</v>
          </cell>
          <cell r="AX144" t="str">
            <v>na</v>
          </cell>
          <cell r="AY144" t="str">
            <v>na</v>
          </cell>
          <cell r="AZ144" t="str">
            <v>na</v>
          </cell>
          <cell r="BA144" t="str">
            <v>na</v>
          </cell>
          <cell r="BB144" t="str">
            <v>na</v>
          </cell>
          <cell r="BC144" t="str">
            <v>na</v>
          </cell>
          <cell r="BD144" t="str">
            <v>na</v>
          </cell>
          <cell r="BE144" t="str">
            <v>na</v>
          </cell>
          <cell r="BF144" t="str">
            <v>na</v>
          </cell>
          <cell r="BG144" t="str">
            <v>na</v>
          </cell>
          <cell r="BH144" t="str">
            <v>na</v>
          </cell>
          <cell r="BI144" t="str">
            <v>na</v>
          </cell>
          <cell r="BJ144" t="str">
            <v>na</v>
          </cell>
          <cell r="BK144" t="str">
            <v>na</v>
          </cell>
          <cell r="BL144" t="str">
            <v>na</v>
          </cell>
          <cell r="BM144" t="str">
            <v>na</v>
          </cell>
          <cell r="BN144" t="str">
            <v>na</v>
          </cell>
          <cell r="BO144" t="str">
            <v>na</v>
          </cell>
          <cell r="BP144" t="str">
            <v>na</v>
          </cell>
          <cell r="BQ144" t="str">
            <v>na</v>
          </cell>
          <cell r="BR144" t="str">
            <v>na</v>
          </cell>
          <cell r="BS144" t="str">
            <v>na</v>
          </cell>
          <cell r="BT144" t="str">
            <v>na</v>
          </cell>
          <cell r="BU144" t="str">
            <v>na</v>
          </cell>
          <cell r="BV144" t="str">
            <v>na</v>
          </cell>
          <cell r="BW144" t="str">
            <v>na</v>
          </cell>
          <cell r="BX144" t="str">
            <v>na</v>
          </cell>
          <cell r="BY144" t="str">
            <v>na</v>
          </cell>
          <cell r="BZ144" t="str">
            <v>na</v>
          </cell>
          <cell r="CA144" t="str">
            <v>na</v>
          </cell>
          <cell r="CB144" t="str">
            <v>na</v>
          </cell>
          <cell r="CC144" t="str">
            <v>na</v>
          </cell>
          <cell r="CD144" t="str">
            <v>na</v>
          </cell>
          <cell r="CE144" t="str">
            <v>na</v>
          </cell>
          <cell r="CF144" t="str">
            <v>na</v>
          </cell>
          <cell r="CG144" t="str">
            <v>na</v>
          </cell>
          <cell r="CH144" t="str">
            <v>na</v>
          </cell>
          <cell r="CI144" t="str">
            <v>na</v>
          </cell>
          <cell r="CJ144" t="str">
            <v>na</v>
          </cell>
          <cell r="CK144" t="str">
            <v>na</v>
          </cell>
          <cell r="CL144" t="str">
            <v>na</v>
          </cell>
          <cell r="CM144" t="str">
            <v>na</v>
          </cell>
          <cell r="CN144" t="str">
            <v>na</v>
          </cell>
          <cell r="CO144">
            <v>35.9</v>
          </cell>
          <cell r="CP144">
            <v>35.9</v>
          </cell>
          <cell r="CQ144">
            <v>44.5</v>
          </cell>
          <cell r="CR144">
            <v>44.5</v>
          </cell>
          <cell r="CS144">
            <v>43.2</v>
          </cell>
          <cell r="CT144">
            <v>43.2</v>
          </cell>
          <cell r="CU144">
            <v>27.3</v>
          </cell>
          <cell r="CV144">
            <v>27.3</v>
          </cell>
          <cell r="CW144" t="str">
            <v>na</v>
          </cell>
          <cell r="CX144" t="str">
            <v>na</v>
          </cell>
          <cell r="CY144">
            <v>24.248999999999999</v>
          </cell>
          <cell r="CZ144">
            <v>24.248999999999999</v>
          </cell>
          <cell r="DA144">
            <v>20.100000000000001</v>
          </cell>
          <cell r="DB144">
            <v>20.100000000000001</v>
          </cell>
          <cell r="DC144">
            <v>6.1</v>
          </cell>
          <cell r="DD144">
            <v>6.1</v>
          </cell>
          <cell r="DE144">
            <v>7.4</v>
          </cell>
          <cell r="DF144">
            <v>7.4</v>
          </cell>
          <cell r="DG144" t="str">
            <v>na</v>
          </cell>
          <cell r="DH144" t="str">
            <v>na</v>
          </cell>
          <cell r="DI144">
            <v>6.5279999999999996</v>
          </cell>
          <cell r="DJ144">
            <v>0</v>
          </cell>
          <cell r="DK144" t="str">
            <v>na</v>
          </cell>
          <cell r="DL144" t="str">
            <v>na</v>
          </cell>
          <cell r="DM144" t="str">
            <v>na</v>
          </cell>
          <cell r="DN144" t="str">
            <v>na</v>
          </cell>
          <cell r="DO144" t="str">
            <v>na</v>
          </cell>
          <cell r="DP144" t="str">
            <v>na</v>
          </cell>
          <cell r="DQ144" t="str">
            <v>na</v>
          </cell>
          <cell r="DR144" t="str">
            <v>na</v>
          </cell>
          <cell r="DS144" t="str">
            <v>na</v>
          </cell>
          <cell r="DT144" t="str">
            <v>na</v>
          </cell>
          <cell r="DU144" t="str">
            <v>na</v>
          </cell>
          <cell r="DV144" t="str">
            <v>na</v>
          </cell>
          <cell r="DW144" t="str">
            <v>na</v>
          </cell>
          <cell r="DX144" t="str">
            <v>na</v>
          </cell>
          <cell r="DY144" t="str">
            <v>na</v>
          </cell>
          <cell r="DZ144" t="str">
            <v>na</v>
          </cell>
          <cell r="EA144" t="str">
            <v>na</v>
          </cell>
          <cell r="EB144" t="str">
            <v>na</v>
          </cell>
          <cell r="EC144" t="str">
            <v>na</v>
          </cell>
          <cell r="ED144" t="str">
            <v>na</v>
          </cell>
          <cell r="EE144" t="str">
            <v>na</v>
          </cell>
          <cell r="EF144" t="str">
            <v>na</v>
          </cell>
          <cell r="EG144" t="str">
            <v>na</v>
          </cell>
          <cell r="EH144" t="str">
            <v>na</v>
          </cell>
          <cell r="EI144" t="str">
            <v>na</v>
          </cell>
          <cell r="EJ144" t="str">
            <v>na</v>
          </cell>
          <cell r="EK144" t="str">
            <v>na</v>
          </cell>
          <cell r="EL144" t="str">
            <v>na</v>
          </cell>
          <cell r="EM144" t="str">
            <v>na</v>
          </cell>
          <cell r="EN144" t="str">
            <v>na</v>
          </cell>
          <cell r="EO144" t="str">
            <v>na</v>
          </cell>
          <cell r="EP144" t="str">
            <v>na</v>
          </cell>
          <cell r="EQ144" t="str">
            <v>na</v>
          </cell>
          <cell r="ER144" t="str">
            <v>na</v>
          </cell>
          <cell r="ES144" t="str">
            <v>na</v>
          </cell>
          <cell r="ET144" t="str">
            <v>na</v>
          </cell>
          <cell r="EU144" t="str">
            <v>na</v>
          </cell>
          <cell r="EV144" t="str">
            <v>na</v>
          </cell>
          <cell r="EW144" t="str">
            <v>na</v>
          </cell>
          <cell r="EX144" t="str">
            <v>na</v>
          </cell>
          <cell r="EY144" t="str">
            <v>na</v>
          </cell>
          <cell r="EZ144" t="str">
            <v>na</v>
          </cell>
          <cell r="FA144" t="str">
            <v>na</v>
          </cell>
          <cell r="FB144" t="str">
            <v>na</v>
          </cell>
          <cell r="FC144" t="str">
            <v>na</v>
          </cell>
          <cell r="FD144" t="str">
            <v>na</v>
          </cell>
          <cell r="FE144" t="str">
            <v>na</v>
          </cell>
          <cell r="FF144" t="str">
            <v>na</v>
          </cell>
          <cell r="FG144" t="str">
            <v>na</v>
          </cell>
          <cell r="FH144" t="str">
            <v>na</v>
          </cell>
          <cell r="FI144" t="str">
            <v>na</v>
          </cell>
          <cell r="FJ144" t="str">
            <v>na</v>
          </cell>
          <cell r="FK144" t="str">
            <v>na</v>
          </cell>
          <cell r="FL144" t="str">
            <v>na</v>
          </cell>
          <cell r="FM144" t="str">
            <v>na</v>
          </cell>
          <cell r="FN144" t="str">
            <v>na</v>
          </cell>
          <cell r="FO144" t="str">
            <v>na</v>
          </cell>
          <cell r="FP144" t="str">
            <v>na</v>
          </cell>
          <cell r="FQ144" t="str">
            <v>na</v>
          </cell>
          <cell r="FR144" t="str">
            <v>na</v>
          </cell>
          <cell r="FS144" t="str">
            <v>na</v>
          </cell>
          <cell r="FT144" t="str">
            <v>na</v>
          </cell>
          <cell r="FU144" t="str">
            <v>na</v>
          </cell>
          <cell r="FV144" t="str">
            <v>na</v>
          </cell>
          <cell r="FW144" t="str">
            <v>na</v>
          </cell>
          <cell r="FX144" t="str">
            <v>na</v>
          </cell>
          <cell r="FY144" t="str">
            <v>na</v>
          </cell>
          <cell r="FZ144" t="str">
            <v>na</v>
          </cell>
          <cell r="GA144" t="str">
            <v>na</v>
          </cell>
          <cell r="GB144" t="str">
            <v>na</v>
          </cell>
          <cell r="GC144" t="str">
            <v>na</v>
          </cell>
          <cell r="GD144" t="str">
            <v>na</v>
          </cell>
          <cell r="GE144" t="str">
            <v>na</v>
          </cell>
          <cell r="GF144" t="str">
            <v>na</v>
          </cell>
          <cell r="GG144" t="str">
            <v>na</v>
          </cell>
          <cell r="GH144" t="str">
            <v>na</v>
          </cell>
          <cell r="GI144" t="str">
            <v>na</v>
          </cell>
          <cell r="GJ144" t="str">
            <v>na</v>
          </cell>
          <cell r="GK144" t="str">
            <v>na</v>
          </cell>
          <cell r="GL144" t="str">
            <v>na</v>
          </cell>
          <cell r="GM144" t="str">
            <v>na</v>
          </cell>
          <cell r="GN144" t="str">
            <v>na</v>
          </cell>
          <cell r="GO144" t="str">
            <v>na</v>
          </cell>
          <cell r="GP144" t="str">
            <v>na</v>
          </cell>
          <cell r="GQ144" t="str">
            <v>na</v>
          </cell>
          <cell r="GR144" t="str">
            <v>na</v>
          </cell>
          <cell r="GS144" t="str">
            <v>na</v>
          </cell>
          <cell r="GT144" t="str">
            <v>na</v>
          </cell>
          <cell r="GU144" t="str">
            <v>na</v>
          </cell>
          <cell r="GV144" t="str">
            <v>na</v>
          </cell>
          <cell r="GW144" t="str">
            <v>na</v>
          </cell>
          <cell r="GX144" t="str">
            <v>na</v>
          </cell>
          <cell r="GY144" t="str">
            <v>na</v>
          </cell>
          <cell r="GZ144" t="str">
            <v>na</v>
          </cell>
          <cell r="HA144" t="str">
            <v>na</v>
          </cell>
          <cell r="HB144" t="str">
            <v>na</v>
          </cell>
          <cell r="HC144" t="str">
            <v>na</v>
          </cell>
          <cell r="HD144" t="str">
            <v>na</v>
          </cell>
        </row>
        <row r="145">
          <cell r="A145">
            <v>144</v>
          </cell>
          <cell r="B145" t="str">
            <v>Other Assets</v>
          </cell>
          <cell r="C145" t="str">
            <v>na</v>
          </cell>
          <cell r="D145" t="str">
            <v>na</v>
          </cell>
          <cell r="E145" t="str">
            <v>na</v>
          </cell>
          <cell r="F145" t="str">
            <v>na</v>
          </cell>
          <cell r="G145" t="str">
            <v>na</v>
          </cell>
          <cell r="H145" t="str">
            <v>na</v>
          </cell>
          <cell r="I145" t="str">
            <v>na</v>
          </cell>
          <cell r="J145" t="str">
            <v>na</v>
          </cell>
          <cell r="K145" t="str">
            <v>na</v>
          </cell>
          <cell r="L145" t="str">
            <v>na</v>
          </cell>
          <cell r="M145" t="str">
            <v>na</v>
          </cell>
          <cell r="N145" t="str">
            <v>na</v>
          </cell>
          <cell r="O145" t="str">
            <v>na</v>
          </cell>
          <cell r="P145" t="str">
            <v>na</v>
          </cell>
          <cell r="Q145" t="str">
            <v>na</v>
          </cell>
          <cell r="R145" t="str">
            <v>na</v>
          </cell>
          <cell r="S145" t="str">
            <v>na</v>
          </cell>
          <cell r="T145" t="str">
            <v>na</v>
          </cell>
          <cell r="U145" t="str">
            <v>na</v>
          </cell>
          <cell r="V145" t="str">
            <v>na</v>
          </cell>
          <cell r="W145" t="str">
            <v>na</v>
          </cell>
          <cell r="X145" t="str">
            <v>na</v>
          </cell>
          <cell r="Y145" t="str">
            <v>na</v>
          </cell>
          <cell r="Z145" t="str">
            <v>na</v>
          </cell>
          <cell r="AA145" t="str">
            <v>na</v>
          </cell>
          <cell r="AB145" t="str">
            <v>na</v>
          </cell>
          <cell r="AC145" t="str">
            <v>na</v>
          </cell>
          <cell r="AD145" t="str">
            <v>na</v>
          </cell>
          <cell r="AE145" t="str">
            <v>na</v>
          </cell>
          <cell r="AF145" t="str">
            <v>na</v>
          </cell>
          <cell r="AG145" t="str">
            <v>na</v>
          </cell>
          <cell r="AH145" t="str">
            <v>na</v>
          </cell>
          <cell r="AI145" t="str">
            <v>na</v>
          </cell>
          <cell r="AJ145" t="str">
            <v>na</v>
          </cell>
          <cell r="AK145" t="str">
            <v>na</v>
          </cell>
          <cell r="AL145" t="str">
            <v>na</v>
          </cell>
          <cell r="AM145" t="str">
            <v>na</v>
          </cell>
          <cell r="AN145" t="str">
            <v>na</v>
          </cell>
          <cell r="AO145" t="str">
            <v>na</v>
          </cell>
          <cell r="AP145" t="str">
            <v>na</v>
          </cell>
          <cell r="AQ145" t="str">
            <v>na</v>
          </cell>
          <cell r="AR145" t="str">
            <v>na</v>
          </cell>
          <cell r="AS145" t="str">
            <v>na</v>
          </cell>
          <cell r="AT145" t="str">
            <v>na</v>
          </cell>
          <cell r="AU145" t="str">
            <v>na</v>
          </cell>
          <cell r="AV145" t="str">
            <v>na</v>
          </cell>
          <cell r="AW145" t="str">
            <v>na</v>
          </cell>
          <cell r="AX145" t="str">
            <v>na</v>
          </cell>
          <cell r="AY145" t="str">
            <v>na</v>
          </cell>
          <cell r="AZ145" t="str">
            <v>na</v>
          </cell>
          <cell r="BA145" t="str">
            <v>na</v>
          </cell>
          <cell r="BB145" t="str">
            <v>na</v>
          </cell>
          <cell r="BC145" t="str">
            <v>na</v>
          </cell>
          <cell r="BD145" t="str">
            <v>na</v>
          </cell>
          <cell r="BE145" t="str">
            <v>na</v>
          </cell>
          <cell r="BF145" t="str">
            <v>na</v>
          </cell>
          <cell r="BG145" t="str">
            <v>na</v>
          </cell>
          <cell r="BH145" t="str">
            <v>na</v>
          </cell>
          <cell r="BI145" t="str">
            <v>na</v>
          </cell>
          <cell r="BJ145" t="str">
            <v>na</v>
          </cell>
          <cell r="BK145" t="str">
            <v>na</v>
          </cell>
          <cell r="BL145" t="str">
            <v>na</v>
          </cell>
          <cell r="BM145" t="str">
            <v>na</v>
          </cell>
          <cell r="BN145" t="str">
            <v>na</v>
          </cell>
          <cell r="BO145" t="str">
            <v>na</v>
          </cell>
          <cell r="BP145" t="str">
            <v>na</v>
          </cell>
          <cell r="BQ145" t="str">
            <v>na</v>
          </cell>
          <cell r="BR145" t="str">
            <v>na</v>
          </cell>
          <cell r="BS145" t="str">
            <v>na</v>
          </cell>
          <cell r="BT145" t="str">
            <v>na</v>
          </cell>
          <cell r="BU145" t="str">
            <v>na</v>
          </cell>
          <cell r="BV145" t="str">
            <v>na</v>
          </cell>
          <cell r="BW145" t="str">
            <v>na</v>
          </cell>
          <cell r="BX145" t="str">
            <v>na</v>
          </cell>
          <cell r="BY145" t="str">
            <v>na</v>
          </cell>
          <cell r="BZ145" t="str">
            <v>na</v>
          </cell>
          <cell r="CA145" t="str">
            <v>na</v>
          </cell>
          <cell r="CB145" t="str">
            <v>na</v>
          </cell>
          <cell r="CC145" t="str">
            <v>na</v>
          </cell>
          <cell r="CD145" t="str">
            <v>na</v>
          </cell>
          <cell r="CE145" t="str">
            <v>na</v>
          </cell>
          <cell r="CF145" t="str">
            <v>na</v>
          </cell>
          <cell r="CG145" t="str">
            <v>na</v>
          </cell>
          <cell r="CH145" t="str">
            <v>na</v>
          </cell>
          <cell r="CI145" t="str">
            <v>na</v>
          </cell>
          <cell r="CJ145" t="str">
            <v>na</v>
          </cell>
          <cell r="CK145" t="str">
            <v>na</v>
          </cell>
          <cell r="CL145" t="str">
            <v>na</v>
          </cell>
          <cell r="CM145" t="str">
            <v>na</v>
          </cell>
          <cell r="CN145" t="str">
            <v>na</v>
          </cell>
          <cell r="CO145">
            <v>23.4</v>
          </cell>
          <cell r="CP145">
            <v>23.4</v>
          </cell>
          <cell r="CQ145">
            <v>42.9</v>
          </cell>
          <cell r="CR145">
            <v>42.9</v>
          </cell>
          <cell r="CS145">
            <v>41.5</v>
          </cell>
          <cell r="CT145">
            <v>41.5</v>
          </cell>
          <cell r="CU145">
            <v>60.86</v>
          </cell>
          <cell r="CV145">
            <v>60.86</v>
          </cell>
          <cell r="CW145" t="str">
            <v>na</v>
          </cell>
          <cell r="CX145" t="str">
            <v>na</v>
          </cell>
          <cell r="CY145">
            <v>37.448999999999998</v>
          </cell>
          <cell r="CZ145">
            <v>37.448999999999998</v>
          </cell>
          <cell r="DA145">
            <v>74.8</v>
          </cell>
          <cell r="DB145">
            <v>74.8</v>
          </cell>
          <cell r="DC145">
            <v>61.749000000000002</v>
          </cell>
          <cell r="DD145">
            <v>61.749000000000002</v>
          </cell>
          <cell r="DE145">
            <v>37.9</v>
          </cell>
          <cell r="DF145">
            <v>37.9</v>
          </cell>
          <cell r="DG145" t="str">
            <v>na</v>
          </cell>
          <cell r="DH145" t="str">
            <v>na</v>
          </cell>
          <cell r="DI145">
            <v>35.6</v>
          </cell>
          <cell r="DJ145">
            <v>0</v>
          </cell>
          <cell r="DK145" t="str">
            <v>na</v>
          </cell>
          <cell r="DL145" t="str">
            <v>na</v>
          </cell>
          <cell r="DM145" t="str">
            <v>na</v>
          </cell>
          <cell r="DN145" t="str">
            <v>na</v>
          </cell>
          <cell r="DO145" t="str">
            <v>na</v>
          </cell>
          <cell r="DP145" t="str">
            <v>na</v>
          </cell>
          <cell r="DQ145" t="str">
            <v>na</v>
          </cell>
          <cell r="DR145" t="str">
            <v>na</v>
          </cell>
          <cell r="DS145" t="str">
            <v>na</v>
          </cell>
          <cell r="DT145" t="str">
            <v>na</v>
          </cell>
          <cell r="DU145" t="str">
            <v>na</v>
          </cell>
          <cell r="DV145" t="str">
            <v>na</v>
          </cell>
          <cell r="DW145" t="str">
            <v>na</v>
          </cell>
          <cell r="DX145" t="str">
            <v>na</v>
          </cell>
          <cell r="DY145" t="str">
            <v>na</v>
          </cell>
          <cell r="DZ145" t="str">
            <v>na</v>
          </cell>
          <cell r="EA145" t="str">
            <v>na</v>
          </cell>
          <cell r="EB145" t="str">
            <v>na</v>
          </cell>
          <cell r="EC145" t="str">
            <v>na</v>
          </cell>
          <cell r="ED145" t="str">
            <v>na</v>
          </cell>
          <cell r="EE145" t="str">
            <v>na</v>
          </cell>
          <cell r="EF145" t="str">
            <v>na</v>
          </cell>
          <cell r="EG145" t="str">
            <v>na</v>
          </cell>
          <cell r="EH145" t="str">
            <v>na</v>
          </cell>
          <cell r="EI145" t="str">
            <v>na</v>
          </cell>
          <cell r="EJ145" t="str">
            <v>na</v>
          </cell>
          <cell r="EK145" t="str">
            <v>na</v>
          </cell>
          <cell r="EL145" t="str">
            <v>na</v>
          </cell>
          <cell r="EM145" t="str">
            <v>na</v>
          </cell>
          <cell r="EN145" t="str">
            <v>na</v>
          </cell>
          <cell r="EO145" t="str">
            <v>na</v>
          </cell>
          <cell r="EP145" t="str">
            <v>na</v>
          </cell>
          <cell r="EQ145" t="str">
            <v>na</v>
          </cell>
          <cell r="ER145" t="str">
            <v>na</v>
          </cell>
          <cell r="ES145" t="str">
            <v>na</v>
          </cell>
          <cell r="ET145" t="str">
            <v>na</v>
          </cell>
          <cell r="EU145" t="str">
            <v>na</v>
          </cell>
          <cell r="EV145" t="str">
            <v>na</v>
          </cell>
          <cell r="EW145" t="str">
            <v>na</v>
          </cell>
          <cell r="EX145" t="str">
            <v>na</v>
          </cell>
          <cell r="EY145" t="str">
            <v>na</v>
          </cell>
          <cell r="EZ145" t="str">
            <v>na</v>
          </cell>
          <cell r="FA145" t="str">
            <v>na</v>
          </cell>
          <cell r="FB145" t="str">
            <v>na</v>
          </cell>
          <cell r="FC145" t="str">
            <v>na</v>
          </cell>
          <cell r="FD145" t="str">
            <v>na</v>
          </cell>
          <cell r="FE145" t="str">
            <v>na</v>
          </cell>
          <cell r="FF145" t="str">
            <v>na</v>
          </cell>
          <cell r="FG145" t="str">
            <v>na</v>
          </cell>
          <cell r="FH145" t="str">
            <v>na</v>
          </cell>
          <cell r="FI145" t="str">
            <v>na</v>
          </cell>
          <cell r="FJ145" t="str">
            <v>na</v>
          </cell>
          <cell r="FK145" t="str">
            <v>na</v>
          </cell>
          <cell r="FL145" t="str">
            <v>na</v>
          </cell>
          <cell r="FM145" t="str">
            <v>na</v>
          </cell>
          <cell r="FN145" t="str">
            <v>na</v>
          </cell>
          <cell r="FO145" t="str">
            <v>na</v>
          </cell>
          <cell r="FP145" t="str">
            <v>na</v>
          </cell>
          <cell r="FQ145" t="str">
            <v>na</v>
          </cell>
          <cell r="FR145" t="str">
            <v>na</v>
          </cell>
          <cell r="FS145" t="str">
            <v>na</v>
          </cell>
          <cell r="FT145" t="str">
            <v>na</v>
          </cell>
          <cell r="FU145" t="str">
            <v>na</v>
          </cell>
          <cell r="FV145" t="str">
            <v>na</v>
          </cell>
          <cell r="FW145" t="str">
            <v>na</v>
          </cell>
          <cell r="FX145" t="str">
            <v>na</v>
          </cell>
          <cell r="FY145" t="str">
            <v>na</v>
          </cell>
          <cell r="FZ145" t="str">
            <v>na</v>
          </cell>
          <cell r="GA145" t="str">
            <v>na</v>
          </cell>
          <cell r="GB145" t="str">
            <v>na</v>
          </cell>
          <cell r="GC145" t="str">
            <v>na</v>
          </cell>
          <cell r="GD145" t="str">
            <v>na</v>
          </cell>
          <cell r="GE145" t="str">
            <v>na</v>
          </cell>
          <cell r="GF145" t="str">
            <v>na</v>
          </cell>
          <cell r="GG145" t="str">
            <v>na</v>
          </cell>
          <cell r="GH145" t="str">
            <v>na</v>
          </cell>
          <cell r="GI145" t="str">
            <v>na</v>
          </cell>
          <cell r="GJ145" t="str">
            <v>na</v>
          </cell>
          <cell r="GK145" t="str">
            <v>na</v>
          </cell>
          <cell r="GL145" t="str">
            <v>na</v>
          </cell>
          <cell r="GM145" t="str">
            <v>na</v>
          </cell>
          <cell r="GN145" t="str">
            <v>na</v>
          </cell>
          <cell r="GO145" t="str">
            <v>na</v>
          </cell>
          <cell r="GP145" t="str">
            <v>na</v>
          </cell>
          <cell r="GQ145" t="str">
            <v>na</v>
          </cell>
          <cell r="GR145" t="str">
            <v>na</v>
          </cell>
          <cell r="GS145" t="str">
            <v>na</v>
          </cell>
          <cell r="GT145" t="str">
            <v>na</v>
          </cell>
          <cell r="GU145" t="str">
            <v>na</v>
          </cell>
          <cell r="GV145" t="str">
            <v>na</v>
          </cell>
          <cell r="GW145" t="str">
            <v>na</v>
          </cell>
          <cell r="GX145" t="str">
            <v>na</v>
          </cell>
          <cell r="GY145" t="str">
            <v>na</v>
          </cell>
          <cell r="GZ145" t="str">
            <v>na</v>
          </cell>
          <cell r="HA145" t="str">
            <v>na</v>
          </cell>
          <cell r="HB145" t="str">
            <v>na</v>
          </cell>
          <cell r="HC145" t="str">
            <v>na</v>
          </cell>
          <cell r="HD145" t="str">
            <v>na</v>
          </cell>
        </row>
        <row r="146">
          <cell r="A146">
            <v>145</v>
          </cell>
          <cell r="B146" t="str">
            <v>Deferred Income Taxes</v>
          </cell>
          <cell r="C146" t="str">
            <v>na</v>
          </cell>
          <cell r="D146" t="str">
            <v>na</v>
          </cell>
          <cell r="E146" t="str">
            <v>na</v>
          </cell>
          <cell r="F146" t="str">
            <v>na</v>
          </cell>
          <cell r="G146" t="str">
            <v>na</v>
          </cell>
          <cell r="H146" t="str">
            <v>na</v>
          </cell>
          <cell r="I146" t="str">
            <v>na</v>
          </cell>
          <cell r="J146" t="str">
            <v>na</v>
          </cell>
          <cell r="K146" t="str">
            <v>na</v>
          </cell>
          <cell r="L146" t="str">
            <v>na</v>
          </cell>
          <cell r="M146" t="str">
            <v>na</v>
          </cell>
          <cell r="N146" t="str">
            <v>na</v>
          </cell>
          <cell r="O146" t="str">
            <v>na</v>
          </cell>
          <cell r="P146" t="str">
            <v>na</v>
          </cell>
          <cell r="Q146" t="str">
            <v>na</v>
          </cell>
          <cell r="R146" t="str">
            <v>na</v>
          </cell>
          <cell r="S146" t="str">
            <v>na</v>
          </cell>
          <cell r="T146" t="str">
            <v>na</v>
          </cell>
          <cell r="U146" t="str">
            <v>na</v>
          </cell>
          <cell r="V146" t="str">
            <v>na</v>
          </cell>
          <cell r="W146" t="str">
            <v>na</v>
          </cell>
          <cell r="X146" t="str">
            <v>na</v>
          </cell>
          <cell r="Y146" t="str">
            <v>na</v>
          </cell>
          <cell r="Z146" t="str">
            <v>na</v>
          </cell>
          <cell r="AA146" t="str">
            <v>na</v>
          </cell>
          <cell r="AB146" t="str">
            <v>na</v>
          </cell>
          <cell r="AC146" t="str">
            <v>na</v>
          </cell>
          <cell r="AD146" t="str">
            <v>na</v>
          </cell>
          <cell r="AE146" t="str">
            <v>na</v>
          </cell>
          <cell r="AF146" t="str">
            <v>na</v>
          </cell>
          <cell r="AG146" t="str">
            <v>na</v>
          </cell>
          <cell r="AH146" t="str">
            <v>na</v>
          </cell>
          <cell r="AI146" t="str">
            <v>na</v>
          </cell>
          <cell r="AJ146" t="str">
            <v>na</v>
          </cell>
          <cell r="AK146" t="str">
            <v>na</v>
          </cell>
          <cell r="AL146" t="str">
            <v>na</v>
          </cell>
          <cell r="AM146" t="str">
            <v>na</v>
          </cell>
          <cell r="AN146" t="str">
            <v>na</v>
          </cell>
          <cell r="AO146" t="str">
            <v>na</v>
          </cell>
          <cell r="AP146" t="str">
            <v>na</v>
          </cell>
          <cell r="AQ146" t="str">
            <v>na</v>
          </cell>
          <cell r="AR146" t="str">
            <v>na</v>
          </cell>
          <cell r="AS146" t="str">
            <v>na</v>
          </cell>
          <cell r="AT146" t="str">
            <v>na</v>
          </cell>
          <cell r="AU146" t="str">
            <v>na</v>
          </cell>
          <cell r="AV146" t="str">
            <v>na</v>
          </cell>
          <cell r="AW146" t="str">
            <v>na</v>
          </cell>
          <cell r="AX146" t="str">
            <v>na</v>
          </cell>
          <cell r="AY146" t="str">
            <v>na</v>
          </cell>
          <cell r="AZ146" t="str">
            <v>na</v>
          </cell>
          <cell r="BA146" t="str">
            <v>na</v>
          </cell>
          <cell r="BB146" t="str">
            <v>na</v>
          </cell>
          <cell r="BC146" t="str">
            <v>na</v>
          </cell>
          <cell r="BD146" t="str">
            <v>na</v>
          </cell>
          <cell r="BE146" t="str">
            <v>na</v>
          </cell>
          <cell r="BF146" t="str">
            <v>na</v>
          </cell>
          <cell r="BG146" t="str">
            <v>na</v>
          </cell>
          <cell r="BH146" t="str">
            <v>na</v>
          </cell>
          <cell r="BI146" t="str">
            <v>na</v>
          </cell>
          <cell r="BJ146" t="str">
            <v>na</v>
          </cell>
          <cell r="BK146" t="str">
            <v>na</v>
          </cell>
          <cell r="BL146" t="str">
            <v>na</v>
          </cell>
          <cell r="BM146" t="str">
            <v>na</v>
          </cell>
          <cell r="BN146" t="str">
            <v>na</v>
          </cell>
          <cell r="BO146" t="str">
            <v>na</v>
          </cell>
          <cell r="BP146" t="str">
            <v>na</v>
          </cell>
          <cell r="BQ146" t="str">
            <v>na</v>
          </cell>
          <cell r="BR146" t="str">
            <v>na</v>
          </cell>
          <cell r="BS146" t="str">
            <v>na</v>
          </cell>
          <cell r="BT146" t="str">
            <v>na</v>
          </cell>
          <cell r="BU146" t="str">
            <v>na</v>
          </cell>
          <cell r="BV146" t="str">
            <v>na</v>
          </cell>
          <cell r="BW146" t="str">
            <v>na</v>
          </cell>
          <cell r="BX146" t="str">
            <v>na</v>
          </cell>
          <cell r="BY146" t="str">
            <v>na</v>
          </cell>
          <cell r="BZ146" t="str">
            <v>na</v>
          </cell>
          <cell r="CA146" t="str">
            <v>na</v>
          </cell>
          <cell r="CB146" t="str">
            <v>na</v>
          </cell>
          <cell r="CC146" t="str">
            <v>na</v>
          </cell>
          <cell r="CD146" t="str">
            <v>na</v>
          </cell>
          <cell r="CE146" t="str">
            <v>na</v>
          </cell>
          <cell r="CF146" t="str">
            <v>na</v>
          </cell>
          <cell r="CG146" t="str">
            <v>na</v>
          </cell>
          <cell r="CH146" t="str">
            <v>na</v>
          </cell>
          <cell r="CI146" t="str">
            <v>na</v>
          </cell>
          <cell r="CJ146" t="str">
            <v>na</v>
          </cell>
          <cell r="CK146" t="str">
            <v>na</v>
          </cell>
          <cell r="CL146" t="str">
            <v>na</v>
          </cell>
          <cell r="CM146" t="str">
            <v>na</v>
          </cell>
          <cell r="CN146" t="str">
            <v>na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 t="str">
            <v>na</v>
          </cell>
          <cell r="CX146" t="str">
            <v>na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19.100000000000001</v>
          </cell>
          <cell r="DF146">
            <v>19.100000000000001</v>
          </cell>
          <cell r="DG146" t="str">
            <v>na</v>
          </cell>
          <cell r="DH146" t="str">
            <v>na</v>
          </cell>
          <cell r="DI146">
            <v>19.042999999999999</v>
          </cell>
          <cell r="DJ146">
            <v>0</v>
          </cell>
          <cell r="DK146" t="str">
            <v>na</v>
          </cell>
          <cell r="DL146" t="str">
            <v>na</v>
          </cell>
          <cell r="DM146" t="str">
            <v>na</v>
          </cell>
          <cell r="DN146" t="str">
            <v>na</v>
          </cell>
          <cell r="DO146" t="str">
            <v>na</v>
          </cell>
          <cell r="DP146" t="str">
            <v>na</v>
          </cell>
          <cell r="DQ146" t="str">
            <v>na</v>
          </cell>
          <cell r="DR146" t="str">
            <v>na</v>
          </cell>
          <cell r="DS146" t="str">
            <v>na</v>
          </cell>
          <cell r="DT146" t="str">
            <v>na</v>
          </cell>
          <cell r="DU146" t="str">
            <v>na</v>
          </cell>
          <cell r="DV146" t="str">
            <v>na</v>
          </cell>
          <cell r="DW146" t="str">
            <v>na</v>
          </cell>
          <cell r="DX146" t="str">
            <v>na</v>
          </cell>
          <cell r="DY146" t="str">
            <v>na</v>
          </cell>
          <cell r="DZ146" t="str">
            <v>na</v>
          </cell>
          <cell r="EA146" t="str">
            <v>na</v>
          </cell>
          <cell r="EB146" t="str">
            <v>na</v>
          </cell>
          <cell r="EC146" t="str">
            <v>na</v>
          </cell>
          <cell r="ED146" t="str">
            <v>na</v>
          </cell>
          <cell r="EE146" t="str">
            <v>na</v>
          </cell>
          <cell r="EF146" t="str">
            <v>na</v>
          </cell>
          <cell r="EG146" t="str">
            <v>na</v>
          </cell>
          <cell r="EH146" t="str">
            <v>na</v>
          </cell>
          <cell r="EI146" t="str">
            <v>na</v>
          </cell>
          <cell r="EJ146" t="str">
            <v>na</v>
          </cell>
          <cell r="EK146" t="str">
            <v>na</v>
          </cell>
          <cell r="EL146" t="str">
            <v>na</v>
          </cell>
          <cell r="EM146" t="str">
            <v>na</v>
          </cell>
          <cell r="EN146" t="str">
            <v>na</v>
          </cell>
          <cell r="EO146" t="str">
            <v>na</v>
          </cell>
          <cell r="EP146" t="str">
            <v>na</v>
          </cell>
          <cell r="EQ146" t="str">
            <v>na</v>
          </cell>
          <cell r="ER146" t="str">
            <v>na</v>
          </cell>
          <cell r="ES146" t="str">
            <v>na</v>
          </cell>
          <cell r="ET146" t="str">
            <v>na</v>
          </cell>
          <cell r="EU146" t="str">
            <v>na</v>
          </cell>
          <cell r="EV146" t="str">
            <v>na</v>
          </cell>
          <cell r="EW146" t="str">
            <v>na</v>
          </cell>
          <cell r="EX146" t="str">
            <v>na</v>
          </cell>
          <cell r="EY146" t="str">
            <v>na</v>
          </cell>
          <cell r="EZ146" t="str">
            <v>na</v>
          </cell>
          <cell r="FA146" t="str">
            <v>na</v>
          </cell>
          <cell r="FB146" t="str">
            <v>na</v>
          </cell>
          <cell r="FC146" t="str">
            <v>na</v>
          </cell>
          <cell r="FD146" t="str">
            <v>na</v>
          </cell>
          <cell r="FE146" t="str">
            <v>na</v>
          </cell>
          <cell r="FF146" t="str">
            <v>na</v>
          </cell>
          <cell r="FG146" t="str">
            <v>na</v>
          </cell>
          <cell r="FH146" t="str">
            <v>na</v>
          </cell>
          <cell r="FI146" t="str">
            <v>na</v>
          </cell>
          <cell r="FJ146" t="str">
            <v>na</v>
          </cell>
          <cell r="FK146" t="str">
            <v>na</v>
          </cell>
          <cell r="FL146" t="str">
            <v>na</v>
          </cell>
          <cell r="FM146" t="str">
            <v>na</v>
          </cell>
          <cell r="FN146" t="str">
            <v>na</v>
          </cell>
          <cell r="FO146" t="str">
            <v>na</v>
          </cell>
          <cell r="FP146" t="str">
            <v>na</v>
          </cell>
          <cell r="FQ146" t="str">
            <v>na</v>
          </cell>
          <cell r="FR146" t="str">
            <v>na</v>
          </cell>
          <cell r="FS146" t="str">
            <v>na</v>
          </cell>
          <cell r="FT146" t="str">
            <v>na</v>
          </cell>
          <cell r="FU146" t="str">
            <v>na</v>
          </cell>
          <cell r="FV146" t="str">
            <v>na</v>
          </cell>
          <cell r="FW146" t="str">
            <v>na</v>
          </cell>
          <cell r="FX146" t="str">
            <v>na</v>
          </cell>
          <cell r="FY146" t="str">
            <v>na</v>
          </cell>
          <cell r="FZ146" t="str">
            <v>na</v>
          </cell>
          <cell r="GA146" t="str">
            <v>na</v>
          </cell>
          <cell r="GB146" t="str">
            <v>na</v>
          </cell>
          <cell r="GC146" t="str">
            <v>na</v>
          </cell>
          <cell r="GD146" t="str">
            <v>na</v>
          </cell>
          <cell r="GE146" t="str">
            <v>na</v>
          </cell>
          <cell r="GF146" t="str">
            <v>na</v>
          </cell>
          <cell r="GG146" t="str">
            <v>na</v>
          </cell>
          <cell r="GH146" t="str">
            <v>na</v>
          </cell>
          <cell r="GI146" t="str">
            <v>na</v>
          </cell>
          <cell r="GJ146" t="str">
            <v>na</v>
          </cell>
          <cell r="GK146" t="str">
            <v>na</v>
          </cell>
          <cell r="GL146" t="str">
            <v>na</v>
          </cell>
          <cell r="GM146" t="str">
            <v>na</v>
          </cell>
          <cell r="GN146" t="str">
            <v>na</v>
          </cell>
          <cell r="GO146" t="str">
            <v>na</v>
          </cell>
          <cell r="GP146" t="str">
            <v>na</v>
          </cell>
          <cell r="GQ146" t="str">
            <v>na</v>
          </cell>
          <cell r="GR146" t="str">
            <v>na</v>
          </cell>
          <cell r="GS146" t="str">
            <v>na</v>
          </cell>
          <cell r="GT146" t="str">
            <v>na</v>
          </cell>
          <cell r="GU146" t="str">
            <v>na</v>
          </cell>
          <cell r="GV146" t="str">
            <v>na</v>
          </cell>
          <cell r="GW146" t="str">
            <v>na</v>
          </cell>
          <cell r="GX146" t="str">
            <v>na</v>
          </cell>
          <cell r="GY146" t="str">
            <v>na</v>
          </cell>
          <cell r="GZ146" t="str">
            <v>na</v>
          </cell>
          <cell r="HA146" t="str">
            <v>na</v>
          </cell>
          <cell r="HB146" t="str">
            <v>na</v>
          </cell>
          <cell r="HC146" t="str">
            <v>na</v>
          </cell>
          <cell r="HD146" t="str">
            <v>na</v>
          </cell>
        </row>
        <row r="147">
          <cell r="A147">
            <v>146</v>
          </cell>
          <cell r="B147" t="str">
            <v>Net Equipment</v>
          </cell>
          <cell r="C147" t="str">
            <v>na</v>
          </cell>
          <cell r="D147" t="str">
            <v>na</v>
          </cell>
          <cell r="E147" t="str">
            <v>na</v>
          </cell>
          <cell r="F147" t="str">
            <v>na</v>
          </cell>
          <cell r="G147" t="str">
            <v>na</v>
          </cell>
          <cell r="H147" t="str">
            <v>na</v>
          </cell>
          <cell r="I147" t="str">
            <v>na</v>
          </cell>
          <cell r="J147" t="str">
            <v>na</v>
          </cell>
          <cell r="K147" t="str">
            <v>na</v>
          </cell>
          <cell r="L147" t="str">
            <v>na</v>
          </cell>
          <cell r="M147" t="str">
            <v>na</v>
          </cell>
          <cell r="N147" t="str">
            <v>na</v>
          </cell>
          <cell r="O147" t="str">
            <v>na</v>
          </cell>
          <cell r="P147" t="str">
            <v>na</v>
          </cell>
          <cell r="Q147" t="str">
            <v>na</v>
          </cell>
          <cell r="R147" t="str">
            <v>na</v>
          </cell>
          <cell r="S147" t="str">
            <v>na</v>
          </cell>
          <cell r="T147" t="str">
            <v>na</v>
          </cell>
          <cell r="U147" t="str">
            <v>na</v>
          </cell>
          <cell r="V147" t="str">
            <v>na</v>
          </cell>
          <cell r="W147" t="str">
            <v>na</v>
          </cell>
          <cell r="X147" t="str">
            <v>na</v>
          </cell>
          <cell r="Y147" t="str">
            <v>na</v>
          </cell>
          <cell r="Z147" t="str">
            <v>na</v>
          </cell>
          <cell r="AA147" t="str">
            <v>na</v>
          </cell>
          <cell r="AB147" t="str">
            <v>na</v>
          </cell>
          <cell r="AC147" t="str">
            <v>na</v>
          </cell>
          <cell r="AD147" t="str">
            <v>na</v>
          </cell>
          <cell r="AE147" t="str">
            <v>na</v>
          </cell>
          <cell r="AF147" t="str">
            <v>na</v>
          </cell>
          <cell r="AG147" t="str">
            <v>na</v>
          </cell>
          <cell r="AH147" t="str">
            <v>na</v>
          </cell>
          <cell r="AI147" t="str">
            <v>na</v>
          </cell>
          <cell r="AJ147" t="str">
            <v>na</v>
          </cell>
          <cell r="AK147" t="str">
            <v>na</v>
          </cell>
          <cell r="AL147" t="str">
            <v>na</v>
          </cell>
          <cell r="AM147" t="str">
            <v>na</v>
          </cell>
          <cell r="AN147" t="str">
            <v>na</v>
          </cell>
          <cell r="AO147" t="str">
            <v>na</v>
          </cell>
          <cell r="AP147" t="str">
            <v>na</v>
          </cell>
          <cell r="AQ147" t="str">
            <v>na</v>
          </cell>
          <cell r="AR147" t="str">
            <v>na</v>
          </cell>
          <cell r="AS147" t="str">
            <v>na</v>
          </cell>
          <cell r="AT147" t="str">
            <v>na</v>
          </cell>
          <cell r="AU147" t="str">
            <v>na</v>
          </cell>
          <cell r="AV147" t="str">
            <v>na</v>
          </cell>
          <cell r="AW147" t="str">
            <v>na</v>
          </cell>
          <cell r="AX147" t="str">
            <v>na</v>
          </cell>
          <cell r="AY147" t="str">
            <v>na</v>
          </cell>
          <cell r="AZ147" t="str">
            <v>na</v>
          </cell>
          <cell r="BA147" t="str">
            <v>na</v>
          </cell>
          <cell r="BB147" t="str">
            <v>na</v>
          </cell>
          <cell r="BC147" t="str">
            <v>na</v>
          </cell>
          <cell r="BD147" t="str">
            <v>na</v>
          </cell>
          <cell r="BE147" t="str">
            <v>na</v>
          </cell>
          <cell r="BF147" t="str">
            <v>na</v>
          </cell>
          <cell r="BG147" t="str">
            <v>na</v>
          </cell>
          <cell r="BH147" t="str">
            <v>na</v>
          </cell>
          <cell r="BI147" t="str">
            <v>na</v>
          </cell>
          <cell r="BJ147" t="str">
            <v>na</v>
          </cell>
          <cell r="BK147" t="str">
            <v>na</v>
          </cell>
          <cell r="BL147" t="str">
            <v>na</v>
          </cell>
          <cell r="BM147" t="str">
            <v>na</v>
          </cell>
          <cell r="BN147" t="str">
            <v>na</v>
          </cell>
          <cell r="BO147" t="str">
            <v>na</v>
          </cell>
          <cell r="BP147" t="str">
            <v>na</v>
          </cell>
          <cell r="BQ147" t="str">
            <v>na</v>
          </cell>
          <cell r="BR147" t="str">
            <v>na</v>
          </cell>
          <cell r="BS147" t="str">
            <v>na</v>
          </cell>
          <cell r="BT147" t="str">
            <v>na</v>
          </cell>
          <cell r="BU147" t="str">
            <v>na</v>
          </cell>
          <cell r="BV147" t="str">
            <v>na</v>
          </cell>
          <cell r="BW147" t="str">
            <v>na</v>
          </cell>
          <cell r="BX147" t="str">
            <v>na</v>
          </cell>
          <cell r="BY147" t="str">
            <v>na</v>
          </cell>
          <cell r="BZ147" t="str">
            <v>na</v>
          </cell>
          <cell r="CA147" t="str">
            <v>na</v>
          </cell>
          <cell r="CB147" t="str">
            <v>na</v>
          </cell>
          <cell r="CC147" t="str">
            <v>na</v>
          </cell>
          <cell r="CD147" t="str">
            <v>na</v>
          </cell>
          <cell r="CE147" t="str">
            <v>na</v>
          </cell>
          <cell r="CF147" t="str">
            <v>na</v>
          </cell>
          <cell r="CG147" t="str">
            <v>na</v>
          </cell>
          <cell r="CH147" t="str">
            <v>na</v>
          </cell>
          <cell r="CI147" t="str">
            <v>na</v>
          </cell>
          <cell r="CJ147" t="str">
            <v>na</v>
          </cell>
          <cell r="CK147" t="str">
            <v>na</v>
          </cell>
          <cell r="CL147" t="str">
            <v>na</v>
          </cell>
          <cell r="CM147" t="str">
            <v>na</v>
          </cell>
          <cell r="CN147" t="str">
            <v>na</v>
          </cell>
          <cell r="CO147">
            <v>177.4</v>
          </cell>
          <cell r="CP147">
            <v>177.4</v>
          </cell>
          <cell r="CQ147">
            <v>172.4</v>
          </cell>
          <cell r="CR147">
            <v>172.4</v>
          </cell>
          <cell r="CS147">
            <v>168.1</v>
          </cell>
          <cell r="CT147">
            <v>168.1</v>
          </cell>
          <cell r="CU147">
            <v>172.45</v>
          </cell>
          <cell r="CV147">
            <v>172.45</v>
          </cell>
          <cell r="CW147" t="str">
            <v>na</v>
          </cell>
          <cell r="CX147" t="str">
            <v>na</v>
          </cell>
          <cell r="CY147">
            <v>164</v>
          </cell>
          <cell r="CZ147">
            <v>164</v>
          </cell>
          <cell r="DA147">
            <v>171.8</v>
          </cell>
          <cell r="DB147">
            <v>171.8</v>
          </cell>
          <cell r="DC147">
            <v>188</v>
          </cell>
          <cell r="DD147">
            <v>188</v>
          </cell>
          <cell r="DE147">
            <v>209.2</v>
          </cell>
          <cell r="DF147">
            <v>209.2</v>
          </cell>
          <cell r="DG147" t="str">
            <v>na</v>
          </cell>
          <cell r="DH147" t="str">
            <v>na</v>
          </cell>
          <cell r="DI147">
            <v>211.66399999999999</v>
          </cell>
          <cell r="DJ147">
            <v>0</v>
          </cell>
          <cell r="DK147" t="str">
            <v>na</v>
          </cell>
          <cell r="DL147" t="str">
            <v>na</v>
          </cell>
          <cell r="DM147" t="str">
            <v>na</v>
          </cell>
          <cell r="DN147" t="str">
            <v>na</v>
          </cell>
          <cell r="DO147" t="str">
            <v>na</v>
          </cell>
          <cell r="DP147" t="str">
            <v>na</v>
          </cell>
          <cell r="DQ147" t="str">
            <v>na</v>
          </cell>
          <cell r="DR147" t="str">
            <v>na</v>
          </cell>
          <cell r="DS147" t="str">
            <v>na</v>
          </cell>
          <cell r="DT147" t="str">
            <v>na</v>
          </cell>
          <cell r="DU147" t="str">
            <v>na</v>
          </cell>
          <cell r="DV147" t="str">
            <v>na</v>
          </cell>
          <cell r="DW147" t="str">
            <v>na</v>
          </cell>
          <cell r="DX147" t="str">
            <v>na</v>
          </cell>
          <cell r="DY147" t="str">
            <v>na</v>
          </cell>
          <cell r="DZ147" t="str">
            <v>na</v>
          </cell>
          <cell r="EA147" t="str">
            <v>na</v>
          </cell>
          <cell r="EB147" t="str">
            <v>na</v>
          </cell>
          <cell r="EC147" t="str">
            <v>na</v>
          </cell>
          <cell r="ED147" t="str">
            <v>na</v>
          </cell>
          <cell r="EE147" t="str">
            <v>na</v>
          </cell>
          <cell r="EF147" t="str">
            <v>na</v>
          </cell>
          <cell r="EG147" t="str">
            <v>na</v>
          </cell>
          <cell r="EH147" t="str">
            <v>na</v>
          </cell>
          <cell r="EI147" t="str">
            <v>na</v>
          </cell>
          <cell r="EJ147" t="str">
            <v>na</v>
          </cell>
          <cell r="EK147" t="str">
            <v>na</v>
          </cell>
          <cell r="EL147" t="str">
            <v>na</v>
          </cell>
          <cell r="EM147" t="str">
            <v>na</v>
          </cell>
          <cell r="EN147" t="str">
            <v>na</v>
          </cell>
          <cell r="EO147" t="str">
            <v>na</v>
          </cell>
          <cell r="EP147" t="str">
            <v>na</v>
          </cell>
          <cell r="EQ147" t="str">
            <v>na</v>
          </cell>
          <cell r="ER147" t="str">
            <v>na</v>
          </cell>
          <cell r="ES147" t="str">
            <v>na</v>
          </cell>
          <cell r="ET147" t="str">
            <v>na</v>
          </cell>
          <cell r="EU147" t="str">
            <v>na</v>
          </cell>
          <cell r="EV147" t="str">
            <v>na</v>
          </cell>
          <cell r="EW147" t="str">
            <v>na</v>
          </cell>
          <cell r="EX147" t="str">
            <v>na</v>
          </cell>
          <cell r="EY147" t="str">
            <v>na</v>
          </cell>
          <cell r="EZ147" t="str">
            <v>na</v>
          </cell>
          <cell r="FA147" t="str">
            <v>na</v>
          </cell>
          <cell r="FB147" t="str">
            <v>na</v>
          </cell>
          <cell r="FC147" t="str">
            <v>na</v>
          </cell>
          <cell r="FD147" t="str">
            <v>na</v>
          </cell>
          <cell r="FE147" t="str">
            <v>na</v>
          </cell>
          <cell r="FF147" t="str">
            <v>na</v>
          </cell>
          <cell r="FG147" t="str">
            <v>na</v>
          </cell>
          <cell r="FH147" t="str">
            <v>na</v>
          </cell>
          <cell r="FI147" t="str">
            <v>na</v>
          </cell>
          <cell r="FJ147" t="str">
            <v>na</v>
          </cell>
          <cell r="FK147" t="str">
            <v>na</v>
          </cell>
          <cell r="FL147" t="str">
            <v>na</v>
          </cell>
          <cell r="FM147" t="str">
            <v>na</v>
          </cell>
          <cell r="FN147" t="str">
            <v>na</v>
          </cell>
          <cell r="FO147" t="str">
            <v>na</v>
          </cell>
          <cell r="FP147" t="str">
            <v>na</v>
          </cell>
          <cell r="FQ147" t="str">
            <v>na</v>
          </cell>
          <cell r="FR147" t="str">
            <v>na</v>
          </cell>
          <cell r="FS147" t="str">
            <v>na</v>
          </cell>
          <cell r="FT147" t="str">
            <v>na</v>
          </cell>
          <cell r="FU147" t="str">
            <v>na</v>
          </cell>
          <cell r="FV147" t="str">
            <v>na</v>
          </cell>
          <cell r="FW147" t="str">
            <v>na</v>
          </cell>
          <cell r="FX147" t="str">
            <v>na</v>
          </cell>
          <cell r="FY147" t="str">
            <v>na</v>
          </cell>
          <cell r="FZ147" t="str">
            <v>na</v>
          </cell>
          <cell r="GA147" t="str">
            <v>na</v>
          </cell>
          <cell r="GB147" t="str">
            <v>na</v>
          </cell>
          <cell r="GC147" t="str">
            <v>na</v>
          </cell>
          <cell r="GD147" t="str">
            <v>na</v>
          </cell>
          <cell r="GE147" t="str">
            <v>na</v>
          </cell>
          <cell r="GF147" t="str">
            <v>na</v>
          </cell>
          <cell r="GG147" t="str">
            <v>na</v>
          </cell>
          <cell r="GH147" t="str">
            <v>na</v>
          </cell>
          <cell r="GI147" t="str">
            <v>na</v>
          </cell>
          <cell r="GJ147" t="str">
            <v>na</v>
          </cell>
          <cell r="GK147" t="str">
            <v>na</v>
          </cell>
          <cell r="GL147" t="str">
            <v>na</v>
          </cell>
          <cell r="GM147" t="str">
            <v>na</v>
          </cell>
          <cell r="GN147" t="str">
            <v>na</v>
          </cell>
          <cell r="GO147" t="str">
            <v>na</v>
          </cell>
          <cell r="GP147" t="str">
            <v>na</v>
          </cell>
          <cell r="GQ147" t="str">
            <v>na</v>
          </cell>
          <cell r="GR147" t="str">
            <v>na</v>
          </cell>
          <cell r="GS147" t="str">
            <v>na</v>
          </cell>
          <cell r="GT147" t="str">
            <v>na</v>
          </cell>
          <cell r="GU147" t="str">
            <v>na</v>
          </cell>
          <cell r="GV147" t="str">
            <v>na</v>
          </cell>
          <cell r="GW147" t="str">
            <v>na</v>
          </cell>
          <cell r="GX147" t="str">
            <v>na</v>
          </cell>
          <cell r="GY147" t="str">
            <v>na</v>
          </cell>
          <cell r="GZ147" t="str">
            <v>na</v>
          </cell>
          <cell r="HA147" t="str">
            <v>na</v>
          </cell>
          <cell r="HB147" t="str">
            <v>na</v>
          </cell>
          <cell r="HC147" t="str">
            <v>na</v>
          </cell>
          <cell r="HD147" t="str">
            <v>na</v>
          </cell>
        </row>
        <row r="148">
          <cell r="A148">
            <v>147</v>
          </cell>
          <cell r="B148" t="str">
            <v>Total Assets</v>
          </cell>
          <cell r="C148" t="str">
            <v>na</v>
          </cell>
          <cell r="D148" t="str">
            <v>na</v>
          </cell>
          <cell r="E148" t="str">
            <v>na</v>
          </cell>
          <cell r="F148" t="str">
            <v>na</v>
          </cell>
          <cell r="G148" t="str">
            <v>na</v>
          </cell>
          <cell r="H148" t="str">
            <v>na</v>
          </cell>
          <cell r="I148" t="str">
            <v>na</v>
          </cell>
          <cell r="J148" t="str">
            <v>na</v>
          </cell>
          <cell r="K148" t="str">
            <v>na</v>
          </cell>
          <cell r="L148" t="str">
            <v>na</v>
          </cell>
          <cell r="M148" t="str">
            <v>na</v>
          </cell>
          <cell r="N148" t="str">
            <v>na</v>
          </cell>
          <cell r="O148" t="str">
            <v>na</v>
          </cell>
          <cell r="P148" t="str">
            <v>na</v>
          </cell>
          <cell r="Q148" t="str">
            <v>na</v>
          </cell>
          <cell r="R148" t="str">
            <v>na</v>
          </cell>
          <cell r="S148" t="str">
            <v>na</v>
          </cell>
          <cell r="T148" t="str">
            <v>na</v>
          </cell>
          <cell r="U148" t="str">
            <v>na</v>
          </cell>
          <cell r="V148" t="str">
            <v>na</v>
          </cell>
          <cell r="W148" t="str">
            <v>na</v>
          </cell>
          <cell r="X148" t="str">
            <v>na</v>
          </cell>
          <cell r="Y148" t="str">
            <v>na</v>
          </cell>
          <cell r="Z148" t="str">
            <v>na</v>
          </cell>
          <cell r="AA148" t="str">
            <v>na</v>
          </cell>
          <cell r="AB148" t="str">
            <v>na</v>
          </cell>
          <cell r="AC148" t="str">
            <v>na</v>
          </cell>
          <cell r="AD148" t="str">
            <v>na</v>
          </cell>
          <cell r="AE148" t="str">
            <v>na</v>
          </cell>
          <cell r="AF148" t="str">
            <v>na</v>
          </cell>
          <cell r="AG148" t="str">
            <v>na</v>
          </cell>
          <cell r="AH148" t="str">
            <v>na</v>
          </cell>
          <cell r="AI148" t="str">
            <v>na</v>
          </cell>
          <cell r="AJ148" t="str">
            <v>na</v>
          </cell>
          <cell r="AK148" t="str">
            <v>na</v>
          </cell>
          <cell r="AL148" t="str">
            <v>na</v>
          </cell>
          <cell r="AM148" t="str">
            <v>na</v>
          </cell>
          <cell r="AN148" t="str">
            <v>na</v>
          </cell>
          <cell r="AO148" t="str">
            <v>na</v>
          </cell>
          <cell r="AP148" t="str">
            <v>na</v>
          </cell>
          <cell r="AQ148" t="str">
            <v>na</v>
          </cell>
          <cell r="AR148" t="str">
            <v>na</v>
          </cell>
          <cell r="AS148" t="str">
            <v>na</v>
          </cell>
          <cell r="AT148" t="str">
            <v>na</v>
          </cell>
          <cell r="AU148" t="str">
            <v>na</v>
          </cell>
          <cell r="AV148" t="str">
            <v>na</v>
          </cell>
          <cell r="AW148" t="str">
            <v>na</v>
          </cell>
          <cell r="AX148" t="str">
            <v>na</v>
          </cell>
          <cell r="AY148" t="str">
            <v>na</v>
          </cell>
          <cell r="AZ148" t="str">
            <v>na</v>
          </cell>
          <cell r="BA148" t="str">
            <v>na</v>
          </cell>
          <cell r="BB148" t="str">
            <v>na</v>
          </cell>
          <cell r="BC148" t="str">
            <v>na</v>
          </cell>
          <cell r="BD148" t="str">
            <v>na</v>
          </cell>
          <cell r="BE148" t="str">
            <v>na</v>
          </cell>
          <cell r="BF148" t="str">
            <v>na</v>
          </cell>
          <cell r="BG148" t="str">
            <v>na</v>
          </cell>
          <cell r="BH148" t="str">
            <v>na</v>
          </cell>
          <cell r="BI148" t="str">
            <v>na</v>
          </cell>
          <cell r="BJ148" t="str">
            <v>na</v>
          </cell>
          <cell r="BK148" t="str">
            <v>na</v>
          </cell>
          <cell r="BL148" t="str">
            <v>na</v>
          </cell>
          <cell r="BM148" t="str">
            <v>na</v>
          </cell>
          <cell r="BN148" t="str">
            <v>na</v>
          </cell>
          <cell r="BO148" t="str">
            <v>na</v>
          </cell>
          <cell r="BP148" t="str">
            <v>na</v>
          </cell>
          <cell r="BQ148" t="str">
            <v>na</v>
          </cell>
          <cell r="BR148" t="str">
            <v>na</v>
          </cell>
          <cell r="BS148" t="str">
            <v>na</v>
          </cell>
          <cell r="BT148" t="str">
            <v>na</v>
          </cell>
          <cell r="BU148" t="str">
            <v>na</v>
          </cell>
          <cell r="BV148" t="str">
            <v>na</v>
          </cell>
          <cell r="BW148" t="str">
            <v>na</v>
          </cell>
          <cell r="BX148" t="str">
            <v>na</v>
          </cell>
          <cell r="BY148" t="str">
            <v>na</v>
          </cell>
          <cell r="BZ148" t="str">
            <v>na</v>
          </cell>
          <cell r="CA148" t="str">
            <v>na</v>
          </cell>
          <cell r="CB148" t="str">
            <v>na</v>
          </cell>
          <cell r="CC148" t="str">
            <v>na</v>
          </cell>
          <cell r="CD148" t="str">
            <v>na</v>
          </cell>
          <cell r="CE148" t="str">
            <v>na</v>
          </cell>
          <cell r="CF148" t="str">
            <v>na</v>
          </cell>
          <cell r="CG148" t="str">
            <v>na</v>
          </cell>
          <cell r="CH148" t="str">
            <v>na</v>
          </cell>
          <cell r="CI148" t="str">
            <v>na</v>
          </cell>
          <cell r="CJ148" t="str">
            <v>na</v>
          </cell>
          <cell r="CK148" t="str">
            <v>na</v>
          </cell>
          <cell r="CL148" t="str">
            <v>na</v>
          </cell>
          <cell r="CM148" t="str">
            <v>na</v>
          </cell>
          <cell r="CN148" t="str">
            <v>na</v>
          </cell>
          <cell r="CO148">
            <v>1184.5999999999999</v>
          </cell>
          <cell r="CP148">
            <v>1184.5999999999999</v>
          </cell>
          <cell r="CQ148">
            <v>1249.8000000000002</v>
          </cell>
          <cell r="CR148">
            <v>1249.8</v>
          </cell>
          <cell r="CS148">
            <v>1295.8</v>
          </cell>
          <cell r="CT148">
            <v>1295.8</v>
          </cell>
          <cell r="CU148">
            <v>1687.91</v>
          </cell>
          <cell r="CV148">
            <v>1687.91</v>
          </cell>
          <cell r="CW148" t="str">
            <v>na</v>
          </cell>
          <cell r="CX148" t="str">
            <v>na</v>
          </cell>
          <cell r="CY148">
            <v>1710.3979999999997</v>
          </cell>
          <cell r="CZ148">
            <v>1710.3979999999997</v>
          </cell>
          <cell r="DA148">
            <v>1708.6999999999998</v>
          </cell>
          <cell r="DB148">
            <v>1708.7</v>
          </cell>
          <cell r="DC148">
            <v>1840.5980000000004</v>
          </cell>
          <cell r="DD148">
            <v>1840.5980000000004</v>
          </cell>
          <cell r="DE148">
            <v>1970.2</v>
          </cell>
          <cell r="DF148">
            <v>1970.2</v>
          </cell>
          <cell r="DG148" t="str">
            <v>na</v>
          </cell>
          <cell r="DH148" t="str">
            <v>na</v>
          </cell>
          <cell r="DI148">
            <v>2023.5320000000004</v>
          </cell>
          <cell r="DJ148">
            <v>0</v>
          </cell>
          <cell r="DK148" t="str">
            <v>na</v>
          </cell>
          <cell r="DL148" t="str">
            <v>na</v>
          </cell>
          <cell r="DM148" t="str">
            <v>na</v>
          </cell>
          <cell r="DN148" t="str">
            <v>na</v>
          </cell>
          <cell r="DO148" t="str">
            <v>na</v>
          </cell>
          <cell r="DP148" t="str">
            <v>na</v>
          </cell>
          <cell r="DQ148" t="str">
            <v>na</v>
          </cell>
          <cell r="DR148" t="str">
            <v>na</v>
          </cell>
          <cell r="DS148" t="str">
            <v>na</v>
          </cell>
          <cell r="DT148" t="str">
            <v>na</v>
          </cell>
          <cell r="DU148" t="str">
            <v>na</v>
          </cell>
          <cell r="DV148" t="str">
            <v>na</v>
          </cell>
          <cell r="DW148" t="str">
            <v>na</v>
          </cell>
          <cell r="DX148" t="str">
            <v>na</v>
          </cell>
          <cell r="DY148" t="str">
            <v>na</v>
          </cell>
          <cell r="DZ148" t="str">
            <v>na</v>
          </cell>
          <cell r="EA148" t="str">
            <v>na</v>
          </cell>
          <cell r="EB148" t="str">
            <v>na</v>
          </cell>
          <cell r="EC148" t="str">
            <v>na</v>
          </cell>
          <cell r="ED148" t="str">
            <v>na</v>
          </cell>
          <cell r="EE148" t="str">
            <v>na</v>
          </cell>
          <cell r="EF148" t="str">
            <v>na</v>
          </cell>
          <cell r="EG148" t="str">
            <v>na</v>
          </cell>
          <cell r="EH148" t="str">
            <v>na</v>
          </cell>
          <cell r="EI148" t="str">
            <v>na</v>
          </cell>
          <cell r="EJ148" t="str">
            <v>na</v>
          </cell>
          <cell r="EK148" t="str">
            <v>na</v>
          </cell>
          <cell r="EL148" t="str">
            <v>na</v>
          </cell>
          <cell r="EM148" t="str">
            <v>na</v>
          </cell>
          <cell r="EN148" t="str">
            <v>na</v>
          </cell>
          <cell r="EO148" t="str">
            <v>na</v>
          </cell>
          <cell r="EP148" t="str">
            <v>na</v>
          </cell>
          <cell r="EQ148" t="str">
            <v>na</v>
          </cell>
          <cell r="ER148" t="str">
            <v>na</v>
          </cell>
          <cell r="ES148" t="str">
            <v>na</v>
          </cell>
          <cell r="ET148" t="str">
            <v>na</v>
          </cell>
          <cell r="EU148" t="str">
            <v>na</v>
          </cell>
          <cell r="EV148" t="str">
            <v>na</v>
          </cell>
          <cell r="EW148" t="str">
            <v>na</v>
          </cell>
          <cell r="EX148" t="str">
            <v>na</v>
          </cell>
          <cell r="EY148" t="str">
            <v>na</v>
          </cell>
          <cell r="EZ148" t="str">
            <v>na</v>
          </cell>
          <cell r="FA148" t="str">
            <v>na</v>
          </cell>
          <cell r="FB148" t="str">
            <v>na</v>
          </cell>
          <cell r="FC148" t="str">
            <v>na</v>
          </cell>
          <cell r="FD148" t="str">
            <v>na</v>
          </cell>
          <cell r="FE148" t="str">
            <v>na</v>
          </cell>
          <cell r="FF148" t="str">
            <v>na</v>
          </cell>
          <cell r="FG148" t="str">
            <v>na</v>
          </cell>
          <cell r="FH148" t="str">
            <v>na</v>
          </cell>
          <cell r="FI148" t="str">
            <v>na</v>
          </cell>
          <cell r="FJ148" t="str">
            <v>na</v>
          </cell>
          <cell r="FK148" t="str">
            <v>na</v>
          </cell>
          <cell r="FL148" t="str">
            <v>na</v>
          </cell>
          <cell r="FM148" t="str">
            <v>na</v>
          </cell>
          <cell r="FN148" t="str">
            <v>na</v>
          </cell>
          <cell r="FO148" t="str">
            <v>na</v>
          </cell>
          <cell r="FP148" t="str">
            <v>na</v>
          </cell>
          <cell r="FQ148" t="str">
            <v>na</v>
          </cell>
          <cell r="FR148" t="str">
            <v>na</v>
          </cell>
          <cell r="FS148" t="str">
            <v>na</v>
          </cell>
          <cell r="FT148" t="str">
            <v>na</v>
          </cell>
          <cell r="FU148" t="str">
            <v>na</v>
          </cell>
          <cell r="FV148" t="str">
            <v>na</v>
          </cell>
          <cell r="FW148" t="str">
            <v>na</v>
          </cell>
          <cell r="FX148" t="str">
            <v>na</v>
          </cell>
          <cell r="FY148" t="str">
            <v>na</v>
          </cell>
          <cell r="FZ148" t="str">
            <v>na</v>
          </cell>
          <cell r="GA148" t="str">
            <v>na</v>
          </cell>
          <cell r="GB148" t="str">
            <v>na</v>
          </cell>
          <cell r="GC148" t="str">
            <v>na</v>
          </cell>
          <cell r="GD148" t="str">
            <v>na</v>
          </cell>
          <cell r="GE148" t="str">
            <v>na</v>
          </cell>
          <cell r="GF148" t="str">
            <v>na</v>
          </cell>
          <cell r="GG148" t="str">
            <v>na</v>
          </cell>
          <cell r="GH148" t="str">
            <v>na</v>
          </cell>
          <cell r="GI148" t="str">
            <v>na</v>
          </cell>
          <cell r="GJ148" t="str">
            <v>na</v>
          </cell>
          <cell r="GK148" t="str">
            <v>na</v>
          </cell>
          <cell r="GL148" t="str">
            <v>na</v>
          </cell>
          <cell r="GM148" t="str">
            <v>na</v>
          </cell>
          <cell r="GN148" t="str">
            <v>na</v>
          </cell>
          <cell r="GO148" t="str">
            <v>na</v>
          </cell>
          <cell r="GP148" t="str">
            <v>na</v>
          </cell>
          <cell r="GQ148" t="str">
            <v>na</v>
          </cell>
          <cell r="GR148" t="str">
            <v>na</v>
          </cell>
          <cell r="GS148" t="str">
            <v>na</v>
          </cell>
          <cell r="GT148" t="str">
            <v>na</v>
          </cell>
          <cell r="GU148" t="str">
            <v>na</v>
          </cell>
          <cell r="GV148" t="str">
            <v>na</v>
          </cell>
          <cell r="GW148" t="str">
            <v>na</v>
          </cell>
          <cell r="GX148" t="str">
            <v>na</v>
          </cell>
          <cell r="GY148" t="str">
            <v>na</v>
          </cell>
          <cell r="GZ148" t="str">
            <v>na</v>
          </cell>
          <cell r="HA148" t="str">
            <v>na</v>
          </cell>
          <cell r="HB148" t="str">
            <v>na</v>
          </cell>
          <cell r="HC148" t="str">
            <v>na</v>
          </cell>
          <cell r="HD148" t="str">
            <v>na</v>
          </cell>
        </row>
        <row r="149">
          <cell r="A149">
            <v>148</v>
          </cell>
          <cell r="B149" t="str">
            <v>Accounts Payable</v>
          </cell>
          <cell r="C149" t="str">
            <v>na</v>
          </cell>
          <cell r="D149" t="str">
            <v>na</v>
          </cell>
          <cell r="E149" t="str">
            <v>na</v>
          </cell>
          <cell r="F149" t="str">
            <v>na</v>
          </cell>
          <cell r="G149" t="str">
            <v>na</v>
          </cell>
          <cell r="H149" t="str">
            <v>na</v>
          </cell>
          <cell r="I149" t="str">
            <v>na</v>
          </cell>
          <cell r="J149" t="str">
            <v>na</v>
          </cell>
          <cell r="K149" t="str">
            <v>na</v>
          </cell>
          <cell r="L149" t="str">
            <v>na</v>
          </cell>
          <cell r="M149" t="str">
            <v>na</v>
          </cell>
          <cell r="N149" t="str">
            <v>na</v>
          </cell>
          <cell r="O149" t="str">
            <v>na</v>
          </cell>
          <cell r="P149" t="str">
            <v>na</v>
          </cell>
          <cell r="Q149" t="str">
            <v>na</v>
          </cell>
          <cell r="R149" t="str">
            <v>na</v>
          </cell>
          <cell r="S149" t="str">
            <v>na</v>
          </cell>
          <cell r="T149" t="str">
            <v>na</v>
          </cell>
          <cell r="U149" t="str">
            <v>na</v>
          </cell>
          <cell r="V149" t="str">
            <v>na</v>
          </cell>
          <cell r="W149" t="str">
            <v>na</v>
          </cell>
          <cell r="X149" t="str">
            <v>na</v>
          </cell>
          <cell r="Y149" t="str">
            <v>na</v>
          </cell>
          <cell r="Z149" t="str">
            <v>na</v>
          </cell>
          <cell r="AA149" t="str">
            <v>na</v>
          </cell>
          <cell r="AB149" t="str">
            <v>na</v>
          </cell>
          <cell r="AC149" t="str">
            <v>na</v>
          </cell>
          <cell r="AD149" t="str">
            <v>na</v>
          </cell>
          <cell r="AE149" t="str">
            <v>na</v>
          </cell>
          <cell r="AF149" t="str">
            <v>na</v>
          </cell>
          <cell r="AG149" t="str">
            <v>na</v>
          </cell>
          <cell r="AH149" t="str">
            <v>na</v>
          </cell>
          <cell r="AI149" t="str">
            <v>na</v>
          </cell>
          <cell r="AJ149" t="str">
            <v>na</v>
          </cell>
          <cell r="AK149" t="str">
            <v>na</v>
          </cell>
          <cell r="AL149" t="str">
            <v>na</v>
          </cell>
          <cell r="AM149" t="str">
            <v>na</v>
          </cell>
          <cell r="AN149" t="str">
            <v>na</v>
          </cell>
          <cell r="AO149" t="str">
            <v>na</v>
          </cell>
          <cell r="AP149" t="str">
            <v>na</v>
          </cell>
          <cell r="AQ149" t="str">
            <v>na</v>
          </cell>
          <cell r="AR149" t="str">
            <v>na</v>
          </cell>
          <cell r="AS149" t="str">
            <v>na</v>
          </cell>
          <cell r="AT149" t="str">
            <v>na</v>
          </cell>
          <cell r="AU149" t="str">
            <v>na</v>
          </cell>
          <cell r="AV149" t="str">
            <v>na</v>
          </cell>
          <cell r="AW149" t="str">
            <v>na</v>
          </cell>
          <cell r="AX149" t="str">
            <v>na</v>
          </cell>
          <cell r="AY149" t="str">
            <v>na</v>
          </cell>
          <cell r="AZ149" t="str">
            <v>na</v>
          </cell>
          <cell r="BA149" t="str">
            <v>na</v>
          </cell>
          <cell r="BB149" t="str">
            <v>na</v>
          </cell>
          <cell r="BC149" t="str">
            <v>na</v>
          </cell>
          <cell r="BD149" t="str">
            <v>na</v>
          </cell>
          <cell r="BE149" t="str">
            <v>na</v>
          </cell>
          <cell r="BF149" t="str">
            <v>na</v>
          </cell>
          <cell r="BG149" t="str">
            <v>na</v>
          </cell>
          <cell r="BH149" t="str">
            <v>na</v>
          </cell>
          <cell r="BI149" t="str">
            <v>na</v>
          </cell>
          <cell r="BJ149" t="str">
            <v>na</v>
          </cell>
          <cell r="BK149" t="str">
            <v>na</v>
          </cell>
          <cell r="BL149" t="str">
            <v>na</v>
          </cell>
          <cell r="BM149" t="str">
            <v>na</v>
          </cell>
          <cell r="BN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R149" t="str">
            <v>na</v>
          </cell>
          <cell r="BS149" t="str">
            <v>na</v>
          </cell>
          <cell r="BT149" t="str">
            <v>na</v>
          </cell>
          <cell r="BU149" t="str">
            <v>na</v>
          </cell>
          <cell r="BV149" t="str">
            <v>na</v>
          </cell>
          <cell r="BW149" t="str">
            <v>na</v>
          </cell>
          <cell r="BX149" t="str">
            <v>na</v>
          </cell>
          <cell r="BY149" t="str">
            <v>na</v>
          </cell>
          <cell r="BZ149" t="str">
            <v>na</v>
          </cell>
          <cell r="CA149" t="str">
            <v>na</v>
          </cell>
          <cell r="CB149" t="str">
            <v>na</v>
          </cell>
          <cell r="CC149" t="str">
            <v>na</v>
          </cell>
          <cell r="CD149" t="str">
            <v>na</v>
          </cell>
          <cell r="CE149" t="str">
            <v>na</v>
          </cell>
          <cell r="CF149" t="str">
            <v>na</v>
          </cell>
          <cell r="CG149" t="str">
            <v>na</v>
          </cell>
          <cell r="CH149" t="str">
            <v>na</v>
          </cell>
          <cell r="CI149" t="str">
            <v>na</v>
          </cell>
          <cell r="CJ149" t="str">
            <v>na</v>
          </cell>
          <cell r="CK149" t="str">
            <v>na</v>
          </cell>
          <cell r="CL149" t="str">
            <v>na</v>
          </cell>
          <cell r="CM149" t="str">
            <v>na</v>
          </cell>
          <cell r="CN149" t="str">
            <v>na</v>
          </cell>
          <cell r="CO149">
            <v>203.84899999999999</v>
          </cell>
          <cell r="CP149">
            <v>203.84899999999999</v>
          </cell>
          <cell r="CQ149">
            <v>219.8</v>
          </cell>
          <cell r="CR149">
            <v>219.8</v>
          </cell>
          <cell r="CS149">
            <v>225.8</v>
          </cell>
          <cell r="CT149">
            <v>225.8</v>
          </cell>
          <cell r="CU149">
            <v>149</v>
          </cell>
          <cell r="CV149">
            <v>149</v>
          </cell>
          <cell r="CW149" t="str">
            <v>na</v>
          </cell>
          <cell r="CX149" t="str">
            <v>na</v>
          </cell>
          <cell r="CY149">
            <v>172.9</v>
          </cell>
          <cell r="CZ149">
            <v>172.9</v>
          </cell>
          <cell r="DA149">
            <v>163.84899999999999</v>
          </cell>
          <cell r="DB149">
            <v>163.84899999999999</v>
          </cell>
          <cell r="DC149">
            <v>164.5</v>
          </cell>
          <cell r="DD149">
            <v>164.5</v>
          </cell>
          <cell r="DE149">
            <v>161.9</v>
          </cell>
          <cell r="DF149">
            <v>161.9</v>
          </cell>
          <cell r="DG149" t="str">
            <v>na</v>
          </cell>
          <cell r="DH149" t="str">
            <v>na</v>
          </cell>
          <cell r="DI149">
            <v>197.86500000000001</v>
          </cell>
          <cell r="DJ149">
            <v>0</v>
          </cell>
          <cell r="DK149" t="str">
            <v>na</v>
          </cell>
          <cell r="DL149" t="str">
            <v>na</v>
          </cell>
          <cell r="DM149" t="str">
            <v>na</v>
          </cell>
          <cell r="DN149" t="str">
            <v>na</v>
          </cell>
          <cell r="DO149" t="str">
            <v>na</v>
          </cell>
          <cell r="DP149" t="str">
            <v>na</v>
          </cell>
          <cell r="DQ149" t="str">
            <v>na</v>
          </cell>
          <cell r="DR149" t="str">
            <v>na</v>
          </cell>
          <cell r="DS149" t="str">
            <v>na</v>
          </cell>
          <cell r="DT149" t="str">
            <v>na</v>
          </cell>
          <cell r="DU149" t="str">
            <v>na</v>
          </cell>
          <cell r="DV149" t="str">
            <v>na</v>
          </cell>
          <cell r="DW149" t="str">
            <v>na</v>
          </cell>
          <cell r="DX149" t="str">
            <v>na</v>
          </cell>
          <cell r="DY149" t="str">
            <v>na</v>
          </cell>
          <cell r="DZ149" t="str">
            <v>na</v>
          </cell>
          <cell r="EA149" t="str">
            <v>na</v>
          </cell>
          <cell r="EB149" t="str">
            <v>na</v>
          </cell>
          <cell r="EC149" t="str">
            <v>na</v>
          </cell>
          <cell r="ED149" t="str">
            <v>na</v>
          </cell>
          <cell r="EE149" t="str">
            <v>na</v>
          </cell>
          <cell r="EF149" t="str">
            <v>na</v>
          </cell>
          <cell r="EG149" t="str">
            <v>na</v>
          </cell>
          <cell r="EH149" t="str">
            <v>na</v>
          </cell>
          <cell r="EI149" t="str">
            <v>na</v>
          </cell>
          <cell r="EJ149" t="str">
            <v>na</v>
          </cell>
          <cell r="EK149" t="str">
            <v>na</v>
          </cell>
          <cell r="EL149" t="str">
            <v>na</v>
          </cell>
          <cell r="EM149" t="str">
            <v>na</v>
          </cell>
          <cell r="EN149" t="str">
            <v>na</v>
          </cell>
          <cell r="EO149" t="str">
            <v>na</v>
          </cell>
          <cell r="EP149" t="str">
            <v>na</v>
          </cell>
          <cell r="EQ149" t="str">
            <v>na</v>
          </cell>
          <cell r="ER149" t="str">
            <v>na</v>
          </cell>
          <cell r="ES149" t="str">
            <v>na</v>
          </cell>
          <cell r="ET149" t="str">
            <v>na</v>
          </cell>
          <cell r="EU149" t="str">
            <v>na</v>
          </cell>
          <cell r="EV149" t="str">
            <v>na</v>
          </cell>
          <cell r="EW149" t="str">
            <v>na</v>
          </cell>
          <cell r="EX149" t="str">
            <v>na</v>
          </cell>
          <cell r="EY149" t="str">
            <v>na</v>
          </cell>
          <cell r="EZ149" t="str">
            <v>na</v>
          </cell>
          <cell r="FA149" t="str">
            <v>na</v>
          </cell>
          <cell r="FB149" t="str">
            <v>na</v>
          </cell>
          <cell r="FC149" t="str">
            <v>na</v>
          </cell>
          <cell r="FD149" t="str">
            <v>na</v>
          </cell>
          <cell r="FE149" t="str">
            <v>na</v>
          </cell>
          <cell r="FF149" t="str">
            <v>na</v>
          </cell>
          <cell r="FG149" t="str">
            <v>na</v>
          </cell>
          <cell r="FH149" t="str">
            <v>na</v>
          </cell>
          <cell r="FI149" t="str">
            <v>na</v>
          </cell>
          <cell r="FJ149" t="str">
            <v>na</v>
          </cell>
          <cell r="FK149" t="str">
            <v>na</v>
          </cell>
          <cell r="FL149" t="str">
            <v>na</v>
          </cell>
          <cell r="FM149" t="str">
            <v>na</v>
          </cell>
          <cell r="FN149" t="str">
            <v>na</v>
          </cell>
          <cell r="FO149" t="str">
            <v>na</v>
          </cell>
          <cell r="FP149" t="str">
            <v>na</v>
          </cell>
          <cell r="FQ149" t="str">
            <v>na</v>
          </cell>
          <cell r="FR149" t="str">
            <v>na</v>
          </cell>
          <cell r="FS149" t="str">
            <v>na</v>
          </cell>
          <cell r="FT149" t="str">
            <v>na</v>
          </cell>
          <cell r="FU149" t="str">
            <v>na</v>
          </cell>
          <cell r="FV149" t="str">
            <v>na</v>
          </cell>
          <cell r="FW149" t="str">
            <v>na</v>
          </cell>
          <cell r="FX149" t="str">
            <v>na</v>
          </cell>
          <cell r="FY149" t="str">
            <v>na</v>
          </cell>
          <cell r="FZ149" t="str">
            <v>na</v>
          </cell>
          <cell r="GA149" t="str">
            <v>na</v>
          </cell>
          <cell r="GB149" t="str">
            <v>na</v>
          </cell>
          <cell r="GC149" t="str">
            <v>na</v>
          </cell>
          <cell r="GD149" t="str">
            <v>na</v>
          </cell>
          <cell r="GE149" t="str">
            <v>na</v>
          </cell>
          <cell r="GF149" t="str">
            <v>na</v>
          </cell>
          <cell r="GG149" t="str">
            <v>na</v>
          </cell>
          <cell r="GH149" t="str">
            <v>na</v>
          </cell>
          <cell r="GI149" t="str">
            <v>na</v>
          </cell>
          <cell r="GJ149" t="str">
            <v>na</v>
          </cell>
          <cell r="GK149" t="str">
            <v>na</v>
          </cell>
          <cell r="GL149" t="str">
            <v>na</v>
          </cell>
          <cell r="GM149" t="str">
            <v>na</v>
          </cell>
          <cell r="GN149" t="str">
            <v>na</v>
          </cell>
          <cell r="GO149" t="str">
            <v>na</v>
          </cell>
          <cell r="GP149" t="str">
            <v>na</v>
          </cell>
          <cell r="GQ149" t="str">
            <v>na</v>
          </cell>
          <cell r="GR149" t="str">
            <v>na</v>
          </cell>
          <cell r="GS149" t="str">
            <v>na</v>
          </cell>
          <cell r="GT149" t="str">
            <v>na</v>
          </cell>
          <cell r="GU149" t="str">
            <v>na</v>
          </cell>
          <cell r="GV149" t="str">
            <v>na</v>
          </cell>
          <cell r="GW149" t="str">
            <v>na</v>
          </cell>
          <cell r="GX149" t="str">
            <v>na</v>
          </cell>
          <cell r="GY149" t="str">
            <v>na</v>
          </cell>
          <cell r="GZ149" t="str">
            <v>na</v>
          </cell>
          <cell r="HA149" t="str">
            <v>na</v>
          </cell>
          <cell r="HB149" t="str">
            <v>na</v>
          </cell>
          <cell r="HC149" t="str">
            <v>na</v>
          </cell>
          <cell r="HD149" t="str">
            <v>na</v>
          </cell>
        </row>
        <row r="150">
          <cell r="A150">
            <v>149</v>
          </cell>
          <cell r="B150" t="str">
            <v>Accrued Compensation</v>
          </cell>
          <cell r="C150" t="str">
            <v>na</v>
          </cell>
          <cell r="D150" t="str">
            <v>na</v>
          </cell>
          <cell r="E150" t="str">
            <v>na</v>
          </cell>
          <cell r="F150" t="str">
            <v>na</v>
          </cell>
          <cell r="G150" t="str">
            <v>na</v>
          </cell>
          <cell r="H150" t="str">
            <v>na</v>
          </cell>
          <cell r="I150" t="str">
            <v>na</v>
          </cell>
          <cell r="J150" t="str">
            <v>na</v>
          </cell>
          <cell r="K150" t="str">
            <v>na</v>
          </cell>
          <cell r="L150" t="str">
            <v>na</v>
          </cell>
          <cell r="M150" t="str">
            <v>na</v>
          </cell>
          <cell r="N150" t="str">
            <v>na</v>
          </cell>
          <cell r="O150" t="str">
            <v>na</v>
          </cell>
          <cell r="P150" t="str">
            <v>na</v>
          </cell>
          <cell r="Q150" t="str">
            <v>na</v>
          </cell>
          <cell r="R150" t="str">
            <v>na</v>
          </cell>
          <cell r="S150" t="str">
            <v>na</v>
          </cell>
          <cell r="T150" t="str">
            <v>na</v>
          </cell>
          <cell r="U150" t="str">
            <v>na</v>
          </cell>
          <cell r="V150" t="str">
            <v>na</v>
          </cell>
          <cell r="W150" t="str">
            <v>na</v>
          </cell>
          <cell r="X150" t="str">
            <v>na</v>
          </cell>
          <cell r="Y150" t="str">
            <v>na</v>
          </cell>
          <cell r="Z150" t="str">
            <v>na</v>
          </cell>
          <cell r="AA150" t="str">
            <v>na</v>
          </cell>
          <cell r="AB150" t="str">
            <v>na</v>
          </cell>
          <cell r="AC150" t="str">
            <v>na</v>
          </cell>
          <cell r="AD150" t="str">
            <v>na</v>
          </cell>
          <cell r="AE150" t="str">
            <v>na</v>
          </cell>
          <cell r="AF150" t="str">
            <v>na</v>
          </cell>
          <cell r="AG150" t="str">
            <v>na</v>
          </cell>
          <cell r="AH150" t="str">
            <v>na</v>
          </cell>
          <cell r="AI150" t="str">
            <v>na</v>
          </cell>
          <cell r="AJ150" t="str">
            <v>na</v>
          </cell>
          <cell r="AK150" t="str">
            <v>na</v>
          </cell>
          <cell r="AL150" t="str">
            <v>na</v>
          </cell>
          <cell r="AM150" t="str">
            <v>na</v>
          </cell>
          <cell r="AN150" t="str">
            <v>na</v>
          </cell>
          <cell r="AO150" t="str">
            <v>na</v>
          </cell>
          <cell r="AP150" t="str">
            <v>na</v>
          </cell>
          <cell r="AQ150" t="str">
            <v>na</v>
          </cell>
          <cell r="AR150" t="str">
            <v>na</v>
          </cell>
          <cell r="AS150" t="str">
            <v>na</v>
          </cell>
          <cell r="AT150" t="str">
            <v>na</v>
          </cell>
          <cell r="AU150" t="str">
            <v>na</v>
          </cell>
          <cell r="AV150" t="str">
            <v>na</v>
          </cell>
          <cell r="AW150" t="str">
            <v>na</v>
          </cell>
          <cell r="AX150" t="str">
            <v>na</v>
          </cell>
          <cell r="AY150" t="str">
            <v>na</v>
          </cell>
          <cell r="AZ150" t="str">
            <v>na</v>
          </cell>
          <cell r="BA150" t="str">
            <v>na</v>
          </cell>
          <cell r="BB150" t="str">
            <v>na</v>
          </cell>
          <cell r="BC150" t="str">
            <v>na</v>
          </cell>
          <cell r="BD150" t="str">
            <v>na</v>
          </cell>
          <cell r="BE150" t="str">
            <v>na</v>
          </cell>
          <cell r="BF150" t="str">
            <v>na</v>
          </cell>
          <cell r="BG150" t="str">
            <v>na</v>
          </cell>
          <cell r="BH150" t="str">
            <v>na</v>
          </cell>
          <cell r="BI150" t="str">
            <v>na</v>
          </cell>
          <cell r="BJ150" t="str">
            <v>na</v>
          </cell>
          <cell r="BK150" t="str">
            <v>na</v>
          </cell>
          <cell r="BL150" t="str">
            <v>na</v>
          </cell>
          <cell r="BM150" t="str">
            <v>na</v>
          </cell>
          <cell r="BN150" t="str">
            <v>na</v>
          </cell>
          <cell r="BO150" t="str">
            <v>na</v>
          </cell>
          <cell r="BP150" t="str">
            <v>na</v>
          </cell>
          <cell r="BQ150" t="str">
            <v>na</v>
          </cell>
          <cell r="BR150" t="str">
            <v>na</v>
          </cell>
          <cell r="BS150" t="str">
            <v>na</v>
          </cell>
          <cell r="BT150" t="str">
            <v>na</v>
          </cell>
          <cell r="BU150" t="str">
            <v>na</v>
          </cell>
          <cell r="BV150" t="str">
            <v>na</v>
          </cell>
          <cell r="BW150" t="str">
            <v>na</v>
          </cell>
          <cell r="BX150" t="str">
            <v>na</v>
          </cell>
          <cell r="BY150" t="str">
            <v>na</v>
          </cell>
          <cell r="BZ150" t="str">
            <v>na</v>
          </cell>
          <cell r="CA150" t="str">
            <v>na</v>
          </cell>
          <cell r="CB150" t="str">
            <v>na</v>
          </cell>
          <cell r="CC150" t="str">
            <v>na</v>
          </cell>
          <cell r="CD150" t="str">
            <v>na</v>
          </cell>
          <cell r="CE150" t="str">
            <v>na</v>
          </cell>
          <cell r="CF150" t="str">
            <v>na</v>
          </cell>
          <cell r="CG150" t="str">
            <v>na</v>
          </cell>
          <cell r="CH150" t="str">
            <v>na</v>
          </cell>
          <cell r="CI150" t="str">
            <v>na</v>
          </cell>
          <cell r="CJ150" t="str">
            <v>na</v>
          </cell>
          <cell r="CK150" t="str">
            <v>na</v>
          </cell>
          <cell r="CL150" t="str">
            <v>na</v>
          </cell>
          <cell r="CM150" t="str">
            <v>na</v>
          </cell>
          <cell r="CN150" t="str">
            <v>na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130.19999999999999</v>
          </cell>
          <cell r="CV150">
            <v>130.19999999999999</v>
          </cell>
          <cell r="CW150" t="str">
            <v>na</v>
          </cell>
          <cell r="CX150" t="str">
            <v>na</v>
          </cell>
          <cell r="CY150">
            <v>128.649</v>
          </cell>
          <cell r="CZ150">
            <v>128.649</v>
          </cell>
          <cell r="DA150">
            <v>132.6</v>
          </cell>
          <cell r="DB150">
            <v>132.6</v>
          </cell>
          <cell r="DC150">
            <v>134.16</v>
          </cell>
          <cell r="DD150">
            <v>134.16</v>
          </cell>
          <cell r="DE150">
            <v>158.56</v>
          </cell>
          <cell r="DF150">
            <v>158.56</v>
          </cell>
          <cell r="DG150" t="str">
            <v>na</v>
          </cell>
          <cell r="DH150" t="str">
            <v>na</v>
          </cell>
          <cell r="DI150">
            <v>135.465</v>
          </cell>
          <cell r="DJ150">
            <v>0</v>
          </cell>
          <cell r="DK150" t="str">
            <v>na</v>
          </cell>
          <cell r="DL150" t="str">
            <v>na</v>
          </cell>
          <cell r="DM150" t="str">
            <v>na</v>
          </cell>
          <cell r="DN150" t="str">
            <v>na</v>
          </cell>
          <cell r="DO150" t="str">
            <v>na</v>
          </cell>
          <cell r="DP150" t="str">
            <v>na</v>
          </cell>
          <cell r="DQ150" t="str">
            <v>na</v>
          </cell>
          <cell r="DR150" t="str">
            <v>na</v>
          </cell>
          <cell r="DS150" t="str">
            <v>na</v>
          </cell>
          <cell r="DT150" t="str">
            <v>na</v>
          </cell>
          <cell r="DU150" t="str">
            <v>na</v>
          </cell>
          <cell r="DV150" t="str">
            <v>na</v>
          </cell>
          <cell r="DW150" t="str">
            <v>na</v>
          </cell>
          <cell r="DX150" t="str">
            <v>na</v>
          </cell>
          <cell r="DY150" t="str">
            <v>na</v>
          </cell>
          <cell r="DZ150" t="str">
            <v>na</v>
          </cell>
          <cell r="EA150" t="str">
            <v>na</v>
          </cell>
          <cell r="EB150" t="str">
            <v>na</v>
          </cell>
          <cell r="EC150" t="str">
            <v>na</v>
          </cell>
          <cell r="ED150" t="str">
            <v>na</v>
          </cell>
          <cell r="EE150" t="str">
            <v>na</v>
          </cell>
          <cell r="EF150" t="str">
            <v>na</v>
          </cell>
          <cell r="EG150" t="str">
            <v>na</v>
          </cell>
          <cell r="EH150" t="str">
            <v>na</v>
          </cell>
          <cell r="EI150" t="str">
            <v>na</v>
          </cell>
          <cell r="EJ150" t="str">
            <v>na</v>
          </cell>
          <cell r="EK150" t="str">
            <v>na</v>
          </cell>
          <cell r="EL150" t="str">
            <v>na</v>
          </cell>
          <cell r="EM150" t="str">
            <v>na</v>
          </cell>
          <cell r="EN150" t="str">
            <v>na</v>
          </cell>
          <cell r="EO150" t="str">
            <v>na</v>
          </cell>
          <cell r="EP150" t="str">
            <v>na</v>
          </cell>
          <cell r="EQ150" t="str">
            <v>na</v>
          </cell>
          <cell r="ER150" t="str">
            <v>na</v>
          </cell>
          <cell r="ES150" t="str">
            <v>na</v>
          </cell>
          <cell r="ET150" t="str">
            <v>na</v>
          </cell>
          <cell r="EU150" t="str">
            <v>na</v>
          </cell>
          <cell r="EV150" t="str">
            <v>na</v>
          </cell>
          <cell r="EW150" t="str">
            <v>na</v>
          </cell>
          <cell r="EX150" t="str">
            <v>na</v>
          </cell>
          <cell r="EY150" t="str">
            <v>na</v>
          </cell>
          <cell r="EZ150" t="str">
            <v>na</v>
          </cell>
          <cell r="FA150" t="str">
            <v>na</v>
          </cell>
          <cell r="FB150" t="str">
            <v>na</v>
          </cell>
          <cell r="FC150" t="str">
            <v>na</v>
          </cell>
          <cell r="FD150" t="str">
            <v>na</v>
          </cell>
          <cell r="FE150" t="str">
            <v>na</v>
          </cell>
          <cell r="FF150" t="str">
            <v>na</v>
          </cell>
          <cell r="FG150" t="str">
            <v>na</v>
          </cell>
          <cell r="FH150" t="str">
            <v>na</v>
          </cell>
          <cell r="FI150" t="str">
            <v>na</v>
          </cell>
          <cell r="FJ150" t="str">
            <v>na</v>
          </cell>
          <cell r="FK150" t="str">
            <v>na</v>
          </cell>
          <cell r="FL150" t="str">
            <v>na</v>
          </cell>
          <cell r="FM150" t="str">
            <v>na</v>
          </cell>
          <cell r="FN150" t="str">
            <v>na</v>
          </cell>
          <cell r="FO150" t="str">
            <v>na</v>
          </cell>
          <cell r="FP150" t="str">
            <v>na</v>
          </cell>
          <cell r="FQ150" t="str">
            <v>na</v>
          </cell>
          <cell r="FR150" t="str">
            <v>na</v>
          </cell>
          <cell r="FS150" t="str">
            <v>na</v>
          </cell>
          <cell r="FT150" t="str">
            <v>na</v>
          </cell>
          <cell r="FU150" t="str">
            <v>na</v>
          </cell>
          <cell r="FV150" t="str">
            <v>na</v>
          </cell>
          <cell r="FW150" t="str">
            <v>na</v>
          </cell>
          <cell r="FX150" t="str">
            <v>na</v>
          </cell>
          <cell r="FY150" t="str">
            <v>na</v>
          </cell>
          <cell r="FZ150" t="str">
            <v>na</v>
          </cell>
          <cell r="GA150" t="str">
            <v>na</v>
          </cell>
          <cell r="GB150" t="str">
            <v>na</v>
          </cell>
          <cell r="GC150" t="str">
            <v>na</v>
          </cell>
          <cell r="GD150" t="str">
            <v>na</v>
          </cell>
          <cell r="GE150" t="str">
            <v>na</v>
          </cell>
          <cell r="GF150" t="str">
            <v>na</v>
          </cell>
          <cell r="GG150" t="str">
            <v>na</v>
          </cell>
          <cell r="GH150" t="str">
            <v>na</v>
          </cell>
          <cell r="GI150" t="str">
            <v>na</v>
          </cell>
          <cell r="GJ150" t="str">
            <v>na</v>
          </cell>
          <cell r="GK150" t="str">
            <v>na</v>
          </cell>
          <cell r="GL150" t="str">
            <v>na</v>
          </cell>
          <cell r="GM150" t="str">
            <v>na</v>
          </cell>
          <cell r="GN150" t="str">
            <v>na</v>
          </cell>
          <cell r="GO150" t="str">
            <v>na</v>
          </cell>
          <cell r="GP150" t="str">
            <v>na</v>
          </cell>
          <cell r="GQ150" t="str">
            <v>na</v>
          </cell>
          <cell r="GR150" t="str">
            <v>na</v>
          </cell>
          <cell r="GS150" t="str">
            <v>na</v>
          </cell>
          <cell r="GT150" t="str">
            <v>na</v>
          </cell>
          <cell r="GU150" t="str">
            <v>na</v>
          </cell>
          <cell r="GV150" t="str">
            <v>na</v>
          </cell>
          <cell r="GW150" t="str">
            <v>na</v>
          </cell>
          <cell r="GX150" t="str">
            <v>na</v>
          </cell>
          <cell r="GY150" t="str">
            <v>na</v>
          </cell>
          <cell r="GZ150" t="str">
            <v>na</v>
          </cell>
          <cell r="HA150" t="str">
            <v>na</v>
          </cell>
          <cell r="HB150" t="str">
            <v>na</v>
          </cell>
          <cell r="HC150" t="str">
            <v>na</v>
          </cell>
          <cell r="HD150" t="str">
            <v>na</v>
          </cell>
        </row>
        <row r="151">
          <cell r="A151">
            <v>150</v>
          </cell>
          <cell r="B151" t="str">
            <v>Deferred Income Taxes</v>
          </cell>
          <cell r="C151" t="str">
            <v>na</v>
          </cell>
          <cell r="D151" t="str">
            <v>na</v>
          </cell>
          <cell r="E151" t="str">
            <v>na</v>
          </cell>
          <cell r="F151" t="str">
            <v>na</v>
          </cell>
          <cell r="G151" t="str">
            <v>na</v>
          </cell>
          <cell r="H151" t="str">
            <v>na</v>
          </cell>
          <cell r="I151" t="str">
            <v>na</v>
          </cell>
          <cell r="J151" t="str">
            <v>na</v>
          </cell>
          <cell r="K151" t="str">
            <v>na</v>
          </cell>
          <cell r="L151" t="str">
            <v>na</v>
          </cell>
          <cell r="M151" t="str">
            <v>na</v>
          </cell>
          <cell r="N151" t="str">
            <v>na</v>
          </cell>
          <cell r="O151" t="str">
            <v>na</v>
          </cell>
          <cell r="P151" t="str">
            <v>na</v>
          </cell>
          <cell r="Q151" t="str">
            <v>na</v>
          </cell>
          <cell r="R151" t="str">
            <v>na</v>
          </cell>
          <cell r="S151" t="str">
            <v>na</v>
          </cell>
          <cell r="T151" t="str">
            <v>na</v>
          </cell>
          <cell r="U151" t="str">
            <v>na</v>
          </cell>
          <cell r="V151" t="str">
            <v>na</v>
          </cell>
          <cell r="W151" t="str">
            <v>na</v>
          </cell>
          <cell r="X151" t="str">
            <v>na</v>
          </cell>
          <cell r="Y151" t="str">
            <v>na</v>
          </cell>
          <cell r="Z151" t="str">
            <v>na</v>
          </cell>
          <cell r="AA151" t="str">
            <v>na</v>
          </cell>
          <cell r="AB151" t="str">
            <v>na</v>
          </cell>
          <cell r="AC151" t="str">
            <v>na</v>
          </cell>
          <cell r="AD151" t="str">
            <v>na</v>
          </cell>
          <cell r="AE151" t="str">
            <v>na</v>
          </cell>
          <cell r="AF151" t="str">
            <v>na</v>
          </cell>
          <cell r="AG151" t="str">
            <v>na</v>
          </cell>
          <cell r="AH151" t="str">
            <v>na</v>
          </cell>
          <cell r="AI151" t="str">
            <v>na</v>
          </cell>
          <cell r="AJ151" t="str">
            <v>na</v>
          </cell>
          <cell r="AK151" t="str">
            <v>na</v>
          </cell>
          <cell r="AL151" t="str">
            <v>na</v>
          </cell>
          <cell r="AM151" t="str">
            <v>na</v>
          </cell>
          <cell r="AN151" t="str">
            <v>na</v>
          </cell>
          <cell r="AO151" t="str">
            <v>na</v>
          </cell>
          <cell r="AP151" t="str">
            <v>na</v>
          </cell>
          <cell r="AQ151" t="str">
            <v>na</v>
          </cell>
          <cell r="AR151" t="str">
            <v>na</v>
          </cell>
          <cell r="AS151" t="str">
            <v>na</v>
          </cell>
          <cell r="AT151" t="str">
            <v>na</v>
          </cell>
          <cell r="AU151" t="str">
            <v>na</v>
          </cell>
          <cell r="AV151" t="str">
            <v>na</v>
          </cell>
          <cell r="AW151" t="str">
            <v>na</v>
          </cell>
          <cell r="AX151" t="str">
            <v>na</v>
          </cell>
          <cell r="AY151" t="str">
            <v>na</v>
          </cell>
          <cell r="AZ151" t="str">
            <v>na</v>
          </cell>
          <cell r="BA151" t="str">
            <v>na</v>
          </cell>
          <cell r="BB151" t="str">
            <v>na</v>
          </cell>
          <cell r="BC151" t="str">
            <v>na</v>
          </cell>
          <cell r="BD151" t="str">
            <v>na</v>
          </cell>
          <cell r="BE151" t="str">
            <v>na</v>
          </cell>
          <cell r="BF151" t="str">
            <v>na</v>
          </cell>
          <cell r="BG151" t="str">
            <v>na</v>
          </cell>
          <cell r="BH151" t="str">
            <v>na</v>
          </cell>
          <cell r="BI151" t="str">
            <v>na</v>
          </cell>
          <cell r="BJ151" t="str">
            <v>na</v>
          </cell>
          <cell r="BK151" t="str">
            <v>na</v>
          </cell>
          <cell r="BL151" t="str">
            <v>na</v>
          </cell>
          <cell r="BM151" t="str">
            <v>na</v>
          </cell>
          <cell r="BN151" t="str">
            <v>na</v>
          </cell>
          <cell r="BO151" t="str">
            <v>na</v>
          </cell>
          <cell r="BP151" t="str">
            <v>na</v>
          </cell>
          <cell r="BQ151" t="str">
            <v>na</v>
          </cell>
          <cell r="BR151" t="str">
            <v>na</v>
          </cell>
          <cell r="BS151" t="str">
            <v>na</v>
          </cell>
          <cell r="BT151" t="str">
            <v>na</v>
          </cell>
          <cell r="BU151" t="str">
            <v>na</v>
          </cell>
          <cell r="BV151" t="str">
            <v>na</v>
          </cell>
          <cell r="BW151" t="str">
            <v>na</v>
          </cell>
          <cell r="BX151" t="str">
            <v>na</v>
          </cell>
          <cell r="BY151" t="str">
            <v>na</v>
          </cell>
          <cell r="BZ151" t="str">
            <v>na</v>
          </cell>
          <cell r="CA151" t="str">
            <v>na</v>
          </cell>
          <cell r="CB151" t="str">
            <v>na</v>
          </cell>
          <cell r="CC151" t="str">
            <v>na</v>
          </cell>
          <cell r="CD151" t="str">
            <v>na</v>
          </cell>
          <cell r="CE151" t="str">
            <v>na</v>
          </cell>
          <cell r="CF151" t="str">
            <v>na</v>
          </cell>
          <cell r="CG151" t="str">
            <v>na</v>
          </cell>
          <cell r="CH151" t="str">
            <v>na</v>
          </cell>
          <cell r="CI151" t="str">
            <v>na</v>
          </cell>
          <cell r="CJ151" t="str">
            <v>na</v>
          </cell>
          <cell r="CK151" t="str">
            <v>na</v>
          </cell>
          <cell r="CL151" t="str">
            <v>na</v>
          </cell>
          <cell r="CM151" t="str">
            <v>na</v>
          </cell>
          <cell r="CN151" t="str">
            <v>na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23.9</v>
          </cell>
          <cell r="CV151">
            <v>23.9</v>
          </cell>
          <cell r="CW151" t="str">
            <v>na</v>
          </cell>
          <cell r="CX151" t="str">
            <v>na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 t="str">
            <v>na</v>
          </cell>
          <cell r="DH151" t="str">
            <v>na</v>
          </cell>
          <cell r="DI151">
            <v>0</v>
          </cell>
          <cell r="DJ151">
            <v>0</v>
          </cell>
          <cell r="DK151" t="str">
            <v>na</v>
          </cell>
          <cell r="DL151" t="str">
            <v>na</v>
          </cell>
          <cell r="DM151" t="str">
            <v>na</v>
          </cell>
          <cell r="DN151" t="str">
            <v>na</v>
          </cell>
          <cell r="DO151" t="str">
            <v>na</v>
          </cell>
          <cell r="DP151" t="str">
            <v>na</v>
          </cell>
          <cell r="DQ151" t="str">
            <v>na</v>
          </cell>
          <cell r="DR151" t="str">
            <v>na</v>
          </cell>
          <cell r="DS151" t="str">
            <v>na</v>
          </cell>
          <cell r="DT151" t="str">
            <v>na</v>
          </cell>
          <cell r="DU151" t="str">
            <v>na</v>
          </cell>
          <cell r="DV151" t="str">
            <v>na</v>
          </cell>
          <cell r="DW151" t="str">
            <v>na</v>
          </cell>
          <cell r="DX151" t="str">
            <v>na</v>
          </cell>
          <cell r="DY151" t="str">
            <v>na</v>
          </cell>
          <cell r="DZ151" t="str">
            <v>na</v>
          </cell>
          <cell r="EA151" t="str">
            <v>na</v>
          </cell>
          <cell r="EB151" t="str">
            <v>na</v>
          </cell>
          <cell r="EC151" t="str">
            <v>na</v>
          </cell>
          <cell r="ED151" t="str">
            <v>na</v>
          </cell>
          <cell r="EE151" t="str">
            <v>na</v>
          </cell>
          <cell r="EF151" t="str">
            <v>na</v>
          </cell>
          <cell r="EG151" t="str">
            <v>na</v>
          </cell>
          <cell r="EH151" t="str">
            <v>na</v>
          </cell>
          <cell r="EI151" t="str">
            <v>na</v>
          </cell>
          <cell r="EJ151" t="str">
            <v>na</v>
          </cell>
          <cell r="EK151" t="str">
            <v>na</v>
          </cell>
          <cell r="EL151" t="str">
            <v>na</v>
          </cell>
          <cell r="EM151" t="str">
            <v>na</v>
          </cell>
          <cell r="EN151" t="str">
            <v>na</v>
          </cell>
          <cell r="EO151" t="str">
            <v>na</v>
          </cell>
          <cell r="EP151" t="str">
            <v>na</v>
          </cell>
          <cell r="EQ151" t="str">
            <v>na</v>
          </cell>
          <cell r="ER151" t="str">
            <v>na</v>
          </cell>
          <cell r="ES151" t="str">
            <v>na</v>
          </cell>
          <cell r="ET151" t="str">
            <v>na</v>
          </cell>
          <cell r="EU151" t="str">
            <v>na</v>
          </cell>
          <cell r="EV151" t="str">
            <v>na</v>
          </cell>
          <cell r="EW151" t="str">
            <v>na</v>
          </cell>
          <cell r="EX151" t="str">
            <v>na</v>
          </cell>
          <cell r="EY151" t="str">
            <v>na</v>
          </cell>
          <cell r="EZ151" t="str">
            <v>na</v>
          </cell>
          <cell r="FA151" t="str">
            <v>na</v>
          </cell>
          <cell r="FB151" t="str">
            <v>na</v>
          </cell>
          <cell r="FC151" t="str">
            <v>na</v>
          </cell>
          <cell r="FD151" t="str">
            <v>na</v>
          </cell>
          <cell r="FE151" t="str">
            <v>na</v>
          </cell>
          <cell r="FF151" t="str">
            <v>na</v>
          </cell>
          <cell r="FG151" t="str">
            <v>na</v>
          </cell>
          <cell r="FH151" t="str">
            <v>na</v>
          </cell>
          <cell r="FI151" t="str">
            <v>na</v>
          </cell>
          <cell r="FJ151" t="str">
            <v>na</v>
          </cell>
          <cell r="FK151" t="str">
            <v>na</v>
          </cell>
          <cell r="FL151" t="str">
            <v>na</v>
          </cell>
          <cell r="FM151" t="str">
            <v>na</v>
          </cell>
          <cell r="FN151" t="str">
            <v>na</v>
          </cell>
          <cell r="FO151" t="str">
            <v>na</v>
          </cell>
          <cell r="FP151" t="str">
            <v>na</v>
          </cell>
          <cell r="FQ151" t="str">
            <v>na</v>
          </cell>
          <cell r="FR151" t="str">
            <v>na</v>
          </cell>
          <cell r="FS151" t="str">
            <v>na</v>
          </cell>
          <cell r="FT151" t="str">
            <v>na</v>
          </cell>
          <cell r="FU151" t="str">
            <v>na</v>
          </cell>
          <cell r="FV151" t="str">
            <v>na</v>
          </cell>
          <cell r="FW151" t="str">
            <v>na</v>
          </cell>
          <cell r="FX151" t="str">
            <v>na</v>
          </cell>
          <cell r="FY151" t="str">
            <v>na</v>
          </cell>
          <cell r="FZ151" t="str">
            <v>na</v>
          </cell>
          <cell r="GA151" t="str">
            <v>na</v>
          </cell>
          <cell r="GB151" t="str">
            <v>na</v>
          </cell>
          <cell r="GC151" t="str">
            <v>na</v>
          </cell>
          <cell r="GD151" t="str">
            <v>na</v>
          </cell>
          <cell r="GE151" t="str">
            <v>na</v>
          </cell>
          <cell r="GF151" t="str">
            <v>na</v>
          </cell>
          <cell r="GG151" t="str">
            <v>na</v>
          </cell>
          <cell r="GH151" t="str">
            <v>na</v>
          </cell>
          <cell r="GI151" t="str">
            <v>na</v>
          </cell>
          <cell r="GJ151" t="str">
            <v>na</v>
          </cell>
          <cell r="GK151" t="str">
            <v>na</v>
          </cell>
          <cell r="GL151" t="str">
            <v>na</v>
          </cell>
          <cell r="GM151" t="str">
            <v>na</v>
          </cell>
          <cell r="GN151" t="str">
            <v>na</v>
          </cell>
          <cell r="GO151" t="str">
            <v>na</v>
          </cell>
          <cell r="GP151" t="str">
            <v>na</v>
          </cell>
          <cell r="GQ151" t="str">
            <v>na</v>
          </cell>
          <cell r="GR151" t="str">
            <v>na</v>
          </cell>
          <cell r="GS151" t="str">
            <v>na</v>
          </cell>
          <cell r="GT151" t="str">
            <v>na</v>
          </cell>
          <cell r="GU151" t="str">
            <v>na</v>
          </cell>
          <cell r="GV151" t="str">
            <v>na</v>
          </cell>
          <cell r="GW151" t="str">
            <v>na</v>
          </cell>
          <cell r="GX151" t="str">
            <v>na</v>
          </cell>
          <cell r="GY151" t="str">
            <v>na</v>
          </cell>
          <cell r="GZ151" t="str">
            <v>na</v>
          </cell>
          <cell r="HA151" t="str">
            <v>na</v>
          </cell>
          <cell r="HB151" t="str">
            <v>na</v>
          </cell>
          <cell r="HC151" t="str">
            <v>na</v>
          </cell>
          <cell r="HD151" t="str">
            <v>na</v>
          </cell>
        </row>
        <row r="152">
          <cell r="A152">
            <v>151</v>
          </cell>
          <cell r="B152" t="str">
            <v>Income Taxes Payable</v>
          </cell>
          <cell r="C152" t="str">
            <v>na</v>
          </cell>
          <cell r="D152" t="str">
            <v>na</v>
          </cell>
          <cell r="E152" t="str">
            <v>na</v>
          </cell>
          <cell r="F152" t="str">
            <v>na</v>
          </cell>
          <cell r="G152" t="str">
            <v>na</v>
          </cell>
          <cell r="H152" t="str">
            <v>na</v>
          </cell>
          <cell r="I152" t="str">
            <v>na</v>
          </cell>
          <cell r="J152" t="str">
            <v>na</v>
          </cell>
          <cell r="K152" t="str">
            <v>na</v>
          </cell>
          <cell r="L152" t="str">
            <v>na</v>
          </cell>
          <cell r="M152" t="str">
            <v>na</v>
          </cell>
          <cell r="N152" t="str">
            <v>na</v>
          </cell>
          <cell r="O152" t="str">
            <v>na</v>
          </cell>
          <cell r="P152" t="str">
            <v>na</v>
          </cell>
          <cell r="Q152" t="str">
            <v>na</v>
          </cell>
          <cell r="R152" t="str">
            <v>na</v>
          </cell>
          <cell r="S152" t="str">
            <v>na</v>
          </cell>
          <cell r="T152" t="str">
            <v>na</v>
          </cell>
          <cell r="U152" t="str">
            <v>na</v>
          </cell>
          <cell r="V152" t="str">
            <v>na</v>
          </cell>
          <cell r="W152" t="str">
            <v>na</v>
          </cell>
          <cell r="X152" t="str">
            <v>na</v>
          </cell>
          <cell r="Y152" t="str">
            <v>na</v>
          </cell>
          <cell r="Z152" t="str">
            <v>na</v>
          </cell>
          <cell r="AA152" t="str">
            <v>na</v>
          </cell>
          <cell r="AB152" t="str">
            <v>na</v>
          </cell>
          <cell r="AC152" t="str">
            <v>na</v>
          </cell>
          <cell r="AD152" t="str">
            <v>na</v>
          </cell>
          <cell r="AE152" t="str">
            <v>na</v>
          </cell>
          <cell r="AF152" t="str">
            <v>na</v>
          </cell>
          <cell r="AG152" t="str">
            <v>na</v>
          </cell>
          <cell r="AH152" t="str">
            <v>na</v>
          </cell>
          <cell r="AI152" t="str">
            <v>na</v>
          </cell>
          <cell r="AJ152" t="str">
            <v>na</v>
          </cell>
          <cell r="AK152" t="str">
            <v>na</v>
          </cell>
          <cell r="AL152" t="str">
            <v>na</v>
          </cell>
          <cell r="AM152" t="str">
            <v>na</v>
          </cell>
          <cell r="AN152" t="str">
            <v>na</v>
          </cell>
          <cell r="AO152" t="str">
            <v>na</v>
          </cell>
          <cell r="AP152" t="str">
            <v>na</v>
          </cell>
          <cell r="AQ152" t="str">
            <v>na</v>
          </cell>
          <cell r="AR152" t="str">
            <v>na</v>
          </cell>
          <cell r="AS152" t="str">
            <v>na</v>
          </cell>
          <cell r="AT152" t="str">
            <v>na</v>
          </cell>
          <cell r="AU152" t="str">
            <v>na</v>
          </cell>
          <cell r="AV152" t="str">
            <v>na</v>
          </cell>
          <cell r="AW152" t="str">
            <v>na</v>
          </cell>
          <cell r="AX152" t="str">
            <v>na</v>
          </cell>
          <cell r="AY152" t="str">
            <v>na</v>
          </cell>
          <cell r="AZ152" t="str">
            <v>na</v>
          </cell>
          <cell r="BA152" t="str">
            <v>na</v>
          </cell>
          <cell r="BB152" t="str">
            <v>na</v>
          </cell>
          <cell r="BC152" t="str">
            <v>na</v>
          </cell>
          <cell r="BD152" t="str">
            <v>na</v>
          </cell>
          <cell r="BE152" t="str">
            <v>na</v>
          </cell>
          <cell r="BF152" t="str">
            <v>na</v>
          </cell>
          <cell r="BG152" t="str">
            <v>na</v>
          </cell>
          <cell r="BH152" t="str">
            <v>na</v>
          </cell>
          <cell r="BI152" t="str">
            <v>na</v>
          </cell>
          <cell r="BJ152" t="str">
            <v>na</v>
          </cell>
          <cell r="BK152" t="str">
            <v>na</v>
          </cell>
          <cell r="BL152" t="str">
            <v>na</v>
          </cell>
          <cell r="BM152" t="str">
            <v>na</v>
          </cell>
          <cell r="BN152" t="str">
            <v>na</v>
          </cell>
          <cell r="BO152" t="str">
            <v>na</v>
          </cell>
          <cell r="BP152" t="str">
            <v>na</v>
          </cell>
          <cell r="BQ152" t="str">
            <v>na</v>
          </cell>
          <cell r="BR152" t="str">
            <v>na</v>
          </cell>
          <cell r="BS152" t="str">
            <v>na</v>
          </cell>
          <cell r="BT152" t="str">
            <v>na</v>
          </cell>
          <cell r="BU152" t="str">
            <v>na</v>
          </cell>
          <cell r="BV152" t="str">
            <v>na</v>
          </cell>
          <cell r="BW152" t="str">
            <v>na</v>
          </cell>
          <cell r="BX152" t="str">
            <v>na</v>
          </cell>
          <cell r="BY152" t="str">
            <v>na</v>
          </cell>
          <cell r="BZ152" t="str">
            <v>na</v>
          </cell>
          <cell r="CA152" t="str">
            <v>na</v>
          </cell>
          <cell r="CB152" t="str">
            <v>na</v>
          </cell>
          <cell r="CC152" t="str">
            <v>na</v>
          </cell>
          <cell r="CD152" t="str">
            <v>na</v>
          </cell>
          <cell r="CE152" t="str">
            <v>na</v>
          </cell>
          <cell r="CF152" t="str">
            <v>na</v>
          </cell>
          <cell r="CG152" t="str">
            <v>na</v>
          </cell>
          <cell r="CH152" t="str">
            <v>na</v>
          </cell>
          <cell r="CI152" t="str">
            <v>na</v>
          </cell>
          <cell r="CJ152" t="str">
            <v>na</v>
          </cell>
          <cell r="CK152" t="str">
            <v>na</v>
          </cell>
          <cell r="CL152" t="str">
            <v>na</v>
          </cell>
          <cell r="CM152" t="str">
            <v>na</v>
          </cell>
          <cell r="CN152" t="str">
            <v>na</v>
          </cell>
          <cell r="CO152">
            <v>0</v>
          </cell>
          <cell r="CP152">
            <v>0</v>
          </cell>
          <cell r="CQ152">
            <v>1.4</v>
          </cell>
          <cell r="CR152">
            <v>1.4</v>
          </cell>
          <cell r="CS152">
            <v>1.2</v>
          </cell>
          <cell r="CT152">
            <v>1.2</v>
          </cell>
          <cell r="CU152">
            <v>19.149000000000001</v>
          </cell>
          <cell r="CV152">
            <v>19.149000000000001</v>
          </cell>
          <cell r="CW152" t="str">
            <v>na</v>
          </cell>
          <cell r="CX152" t="str">
            <v>na</v>
          </cell>
          <cell r="CY152">
            <v>22.2</v>
          </cell>
          <cell r="CZ152">
            <v>22.2</v>
          </cell>
          <cell r="DA152">
            <v>33.200000000000003</v>
          </cell>
          <cell r="DB152">
            <v>33.200000000000003</v>
          </cell>
          <cell r="DC152">
            <v>68.260000000000005</v>
          </cell>
          <cell r="DD152">
            <v>68.260000000000005</v>
          </cell>
          <cell r="DE152">
            <v>5.0999999999999996</v>
          </cell>
          <cell r="DF152">
            <v>5.0999999999999996</v>
          </cell>
          <cell r="DG152" t="str">
            <v>na</v>
          </cell>
          <cell r="DH152" t="str">
            <v>na</v>
          </cell>
          <cell r="DI152">
            <v>6.7089999999999996</v>
          </cell>
          <cell r="DJ152">
            <v>0</v>
          </cell>
          <cell r="DK152" t="str">
            <v>na</v>
          </cell>
          <cell r="DL152" t="str">
            <v>na</v>
          </cell>
          <cell r="DM152" t="str">
            <v>na</v>
          </cell>
          <cell r="DN152" t="str">
            <v>na</v>
          </cell>
          <cell r="DO152" t="str">
            <v>na</v>
          </cell>
          <cell r="DP152" t="str">
            <v>na</v>
          </cell>
          <cell r="DQ152" t="str">
            <v>na</v>
          </cell>
          <cell r="DR152" t="str">
            <v>na</v>
          </cell>
          <cell r="DS152" t="str">
            <v>na</v>
          </cell>
          <cell r="DT152" t="str">
            <v>na</v>
          </cell>
          <cell r="DU152" t="str">
            <v>na</v>
          </cell>
          <cell r="DV152" t="str">
            <v>na</v>
          </cell>
          <cell r="DW152" t="str">
            <v>na</v>
          </cell>
          <cell r="DX152" t="str">
            <v>na</v>
          </cell>
          <cell r="DY152" t="str">
            <v>na</v>
          </cell>
          <cell r="DZ152" t="str">
            <v>na</v>
          </cell>
          <cell r="EA152" t="str">
            <v>na</v>
          </cell>
          <cell r="EB152" t="str">
            <v>na</v>
          </cell>
          <cell r="EC152" t="str">
            <v>na</v>
          </cell>
          <cell r="ED152" t="str">
            <v>na</v>
          </cell>
          <cell r="EE152" t="str">
            <v>na</v>
          </cell>
          <cell r="EF152" t="str">
            <v>na</v>
          </cell>
          <cell r="EG152" t="str">
            <v>na</v>
          </cell>
          <cell r="EH152" t="str">
            <v>na</v>
          </cell>
          <cell r="EI152" t="str">
            <v>na</v>
          </cell>
          <cell r="EJ152" t="str">
            <v>na</v>
          </cell>
          <cell r="EK152" t="str">
            <v>na</v>
          </cell>
          <cell r="EL152" t="str">
            <v>na</v>
          </cell>
          <cell r="EM152" t="str">
            <v>na</v>
          </cell>
          <cell r="EN152" t="str">
            <v>na</v>
          </cell>
          <cell r="EO152" t="str">
            <v>na</v>
          </cell>
          <cell r="EP152" t="str">
            <v>na</v>
          </cell>
          <cell r="EQ152" t="str">
            <v>na</v>
          </cell>
          <cell r="ER152" t="str">
            <v>na</v>
          </cell>
          <cell r="ES152" t="str">
            <v>na</v>
          </cell>
          <cell r="ET152" t="str">
            <v>na</v>
          </cell>
          <cell r="EU152" t="str">
            <v>na</v>
          </cell>
          <cell r="EV152" t="str">
            <v>na</v>
          </cell>
          <cell r="EW152" t="str">
            <v>na</v>
          </cell>
          <cell r="EX152" t="str">
            <v>na</v>
          </cell>
          <cell r="EY152" t="str">
            <v>na</v>
          </cell>
          <cell r="EZ152" t="str">
            <v>na</v>
          </cell>
          <cell r="FA152" t="str">
            <v>na</v>
          </cell>
          <cell r="FB152" t="str">
            <v>na</v>
          </cell>
          <cell r="FC152" t="str">
            <v>na</v>
          </cell>
          <cell r="FD152" t="str">
            <v>na</v>
          </cell>
          <cell r="FE152" t="str">
            <v>na</v>
          </cell>
          <cell r="FF152" t="str">
            <v>na</v>
          </cell>
          <cell r="FG152" t="str">
            <v>na</v>
          </cell>
          <cell r="FH152" t="str">
            <v>na</v>
          </cell>
          <cell r="FI152" t="str">
            <v>na</v>
          </cell>
          <cell r="FJ152" t="str">
            <v>na</v>
          </cell>
          <cell r="FK152" t="str">
            <v>na</v>
          </cell>
          <cell r="FL152" t="str">
            <v>na</v>
          </cell>
          <cell r="FM152" t="str">
            <v>na</v>
          </cell>
          <cell r="FN152" t="str">
            <v>na</v>
          </cell>
          <cell r="FO152" t="str">
            <v>na</v>
          </cell>
          <cell r="FP152" t="str">
            <v>na</v>
          </cell>
          <cell r="FQ152" t="str">
            <v>na</v>
          </cell>
          <cell r="FR152" t="str">
            <v>na</v>
          </cell>
          <cell r="FS152" t="str">
            <v>na</v>
          </cell>
          <cell r="FT152" t="str">
            <v>na</v>
          </cell>
          <cell r="FU152" t="str">
            <v>na</v>
          </cell>
          <cell r="FV152" t="str">
            <v>na</v>
          </cell>
          <cell r="FW152" t="str">
            <v>na</v>
          </cell>
          <cell r="FX152" t="str">
            <v>na</v>
          </cell>
          <cell r="FY152" t="str">
            <v>na</v>
          </cell>
          <cell r="FZ152" t="str">
            <v>na</v>
          </cell>
          <cell r="GA152" t="str">
            <v>na</v>
          </cell>
          <cell r="GB152" t="str">
            <v>na</v>
          </cell>
          <cell r="GC152" t="str">
            <v>na</v>
          </cell>
          <cell r="GD152" t="str">
            <v>na</v>
          </cell>
          <cell r="GE152" t="str">
            <v>na</v>
          </cell>
          <cell r="GF152" t="str">
            <v>na</v>
          </cell>
          <cell r="GG152" t="str">
            <v>na</v>
          </cell>
          <cell r="GH152" t="str">
            <v>na</v>
          </cell>
          <cell r="GI152" t="str">
            <v>na</v>
          </cell>
          <cell r="GJ152" t="str">
            <v>na</v>
          </cell>
          <cell r="GK152" t="str">
            <v>na</v>
          </cell>
          <cell r="GL152" t="str">
            <v>na</v>
          </cell>
          <cell r="GM152" t="str">
            <v>na</v>
          </cell>
          <cell r="GN152" t="str">
            <v>na</v>
          </cell>
          <cell r="GO152" t="str">
            <v>na</v>
          </cell>
          <cell r="GP152" t="str">
            <v>na</v>
          </cell>
          <cell r="GQ152" t="str">
            <v>na</v>
          </cell>
          <cell r="GR152" t="str">
            <v>na</v>
          </cell>
          <cell r="GS152" t="str">
            <v>na</v>
          </cell>
          <cell r="GT152" t="str">
            <v>na</v>
          </cell>
          <cell r="GU152" t="str">
            <v>na</v>
          </cell>
          <cell r="GV152" t="str">
            <v>na</v>
          </cell>
          <cell r="GW152" t="str">
            <v>na</v>
          </cell>
          <cell r="GX152" t="str">
            <v>na</v>
          </cell>
          <cell r="GY152" t="str">
            <v>na</v>
          </cell>
          <cell r="GZ152" t="str">
            <v>na</v>
          </cell>
          <cell r="HA152" t="str">
            <v>na</v>
          </cell>
          <cell r="HB152" t="str">
            <v>na</v>
          </cell>
          <cell r="HC152" t="str">
            <v>na</v>
          </cell>
          <cell r="HD152" t="str">
            <v>na</v>
          </cell>
        </row>
        <row r="153">
          <cell r="A153">
            <v>152</v>
          </cell>
          <cell r="B153" t="str">
            <v>Deferred Revenue</v>
          </cell>
          <cell r="C153" t="str">
            <v>na</v>
          </cell>
          <cell r="D153" t="str">
            <v>na</v>
          </cell>
          <cell r="E153" t="str">
            <v>na</v>
          </cell>
          <cell r="F153" t="str">
            <v>na</v>
          </cell>
          <cell r="G153" t="str">
            <v>na</v>
          </cell>
          <cell r="H153" t="str">
            <v>na</v>
          </cell>
          <cell r="I153" t="str">
            <v>na</v>
          </cell>
          <cell r="J153" t="str">
            <v>na</v>
          </cell>
          <cell r="K153" t="str">
            <v>na</v>
          </cell>
          <cell r="L153" t="str">
            <v>na</v>
          </cell>
          <cell r="M153" t="str">
            <v>na</v>
          </cell>
          <cell r="N153" t="str">
            <v>na</v>
          </cell>
          <cell r="O153" t="str">
            <v>na</v>
          </cell>
          <cell r="P153" t="str">
            <v>na</v>
          </cell>
          <cell r="Q153" t="str">
            <v>na</v>
          </cell>
          <cell r="R153" t="str">
            <v>na</v>
          </cell>
          <cell r="S153" t="str">
            <v>na</v>
          </cell>
          <cell r="T153" t="str">
            <v>na</v>
          </cell>
          <cell r="U153" t="str">
            <v>na</v>
          </cell>
          <cell r="V153" t="str">
            <v>na</v>
          </cell>
          <cell r="W153" t="str">
            <v>na</v>
          </cell>
          <cell r="X153" t="str">
            <v>na</v>
          </cell>
          <cell r="Y153" t="str">
            <v>na</v>
          </cell>
          <cell r="Z153" t="str">
            <v>na</v>
          </cell>
          <cell r="AA153" t="str">
            <v>na</v>
          </cell>
          <cell r="AB153" t="str">
            <v>na</v>
          </cell>
          <cell r="AC153" t="str">
            <v>na</v>
          </cell>
          <cell r="AD153" t="str">
            <v>na</v>
          </cell>
          <cell r="AE153" t="str">
            <v>na</v>
          </cell>
          <cell r="AF153" t="str">
            <v>na</v>
          </cell>
          <cell r="AG153" t="str">
            <v>na</v>
          </cell>
          <cell r="AH153" t="str">
            <v>na</v>
          </cell>
          <cell r="AI153" t="str">
            <v>na</v>
          </cell>
          <cell r="AJ153" t="str">
            <v>na</v>
          </cell>
          <cell r="AK153" t="str">
            <v>na</v>
          </cell>
          <cell r="AL153" t="str">
            <v>na</v>
          </cell>
          <cell r="AM153" t="str">
            <v>na</v>
          </cell>
          <cell r="AN153" t="str">
            <v>na</v>
          </cell>
          <cell r="AO153" t="str">
            <v>na</v>
          </cell>
          <cell r="AP153" t="str">
            <v>na</v>
          </cell>
          <cell r="AQ153" t="str">
            <v>na</v>
          </cell>
          <cell r="AR153" t="str">
            <v>na</v>
          </cell>
          <cell r="AS153" t="str">
            <v>na</v>
          </cell>
          <cell r="AT153" t="str">
            <v>na</v>
          </cell>
          <cell r="AU153" t="str">
            <v>na</v>
          </cell>
          <cell r="AV153" t="str">
            <v>na</v>
          </cell>
          <cell r="AW153" t="str">
            <v>na</v>
          </cell>
          <cell r="AX153" t="str">
            <v>na</v>
          </cell>
          <cell r="AY153" t="str">
            <v>na</v>
          </cell>
          <cell r="AZ153" t="str">
            <v>na</v>
          </cell>
          <cell r="BA153" t="str">
            <v>na</v>
          </cell>
          <cell r="BB153" t="str">
            <v>na</v>
          </cell>
          <cell r="BC153" t="str">
            <v>na</v>
          </cell>
          <cell r="BD153" t="str">
            <v>na</v>
          </cell>
          <cell r="BE153" t="str">
            <v>na</v>
          </cell>
          <cell r="BF153" t="str">
            <v>na</v>
          </cell>
          <cell r="BG153" t="str">
            <v>na</v>
          </cell>
          <cell r="BH153" t="str">
            <v>na</v>
          </cell>
          <cell r="BI153" t="str">
            <v>na</v>
          </cell>
          <cell r="BJ153" t="str">
            <v>na</v>
          </cell>
          <cell r="BK153" t="str">
            <v>na</v>
          </cell>
          <cell r="BL153" t="str">
            <v>na</v>
          </cell>
          <cell r="BM153" t="str">
            <v>na</v>
          </cell>
          <cell r="BN153" t="str">
            <v>na</v>
          </cell>
          <cell r="BO153" t="str">
            <v>na</v>
          </cell>
          <cell r="BP153" t="str">
            <v>na</v>
          </cell>
          <cell r="BQ153" t="str">
            <v>na</v>
          </cell>
          <cell r="BR153" t="str">
            <v>na</v>
          </cell>
          <cell r="BS153" t="str">
            <v>na</v>
          </cell>
          <cell r="BT153" t="str">
            <v>na</v>
          </cell>
          <cell r="BU153" t="str">
            <v>na</v>
          </cell>
          <cell r="BV153" t="str">
            <v>na</v>
          </cell>
          <cell r="BW153" t="str">
            <v>na</v>
          </cell>
          <cell r="BX153" t="str">
            <v>na</v>
          </cell>
          <cell r="BY153" t="str">
            <v>na</v>
          </cell>
          <cell r="BZ153" t="str">
            <v>na</v>
          </cell>
          <cell r="CA153" t="str">
            <v>na</v>
          </cell>
          <cell r="CB153" t="str">
            <v>na</v>
          </cell>
          <cell r="CC153" t="str">
            <v>na</v>
          </cell>
          <cell r="CD153" t="str">
            <v>na</v>
          </cell>
          <cell r="CE153" t="str">
            <v>na</v>
          </cell>
          <cell r="CF153" t="str">
            <v>na</v>
          </cell>
          <cell r="CG153" t="str">
            <v>na</v>
          </cell>
          <cell r="CH153" t="str">
            <v>na</v>
          </cell>
          <cell r="CI153" t="str">
            <v>na</v>
          </cell>
          <cell r="CJ153" t="str">
            <v>na</v>
          </cell>
          <cell r="CK153" t="str">
            <v>na</v>
          </cell>
          <cell r="CL153" t="str">
            <v>na</v>
          </cell>
          <cell r="CM153" t="str">
            <v>na</v>
          </cell>
          <cell r="CN153" t="str">
            <v>na</v>
          </cell>
          <cell r="CO153">
            <v>440.84899999999999</v>
          </cell>
          <cell r="CP153">
            <v>440.84899999999999</v>
          </cell>
          <cell r="CQ153">
            <v>441.8</v>
          </cell>
          <cell r="CR153">
            <v>441.8</v>
          </cell>
          <cell r="CS153">
            <v>402.9</v>
          </cell>
          <cell r="CT153">
            <v>402.9</v>
          </cell>
          <cell r="CU153">
            <v>429.94900000000001</v>
          </cell>
          <cell r="CV153">
            <v>429.94900000000001</v>
          </cell>
          <cell r="CW153" t="str">
            <v>na</v>
          </cell>
          <cell r="CX153" t="str">
            <v>na</v>
          </cell>
          <cell r="CY153">
            <v>432.44900000000001</v>
          </cell>
          <cell r="CZ153">
            <v>432.44900000000001</v>
          </cell>
          <cell r="DA153">
            <v>436.649</v>
          </cell>
          <cell r="DB153">
            <v>436.649</v>
          </cell>
          <cell r="DC153">
            <v>425.1</v>
          </cell>
          <cell r="DD153">
            <v>425.1</v>
          </cell>
          <cell r="DE153">
            <v>429.56</v>
          </cell>
          <cell r="DF153">
            <v>429.56</v>
          </cell>
          <cell r="DG153" t="str">
            <v>na</v>
          </cell>
          <cell r="DH153" t="str">
            <v>na</v>
          </cell>
          <cell r="DI153">
            <v>415.19799999999998</v>
          </cell>
          <cell r="DJ153">
            <v>0</v>
          </cell>
          <cell r="DK153" t="str">
            <v>na</v>
          </cell>
          <cell r="DL153" t="str">
            <v>na</v>
          </cell>
          <cell r="DM153" t="str">
            <v>na</v>
          </cell>
          <cell r="DN153" t="str">
            <v>na</v>
          </cell>
          <cell r="DO153" t="str">
            <v>na</v>
          </cell>
          <cell r="DP153" t="str">
            <v>na</v>
          </cell>
          <cell r="DQ153" t="str">
            <v>na</v>
          </cell>
          <cell r="DR153" t="str">
            <v>na</v>
          </cell>
          <cell r="DS153" t="str">
            <v>na</v>
          </cell>
          <cell r="DT153" t="str">
            <v>na</v>
          </cell>
          <cell r="DU153" t="str">
            <v>na</v>
          </cell>
          <cell r="DV153" t="str">
            <v>na</v>
          </cell>
          <cell r="DW153" t="str">
            <v>na</v>
          </cell>
          <cell r="DX153" t="str">
            <v>na</v>
          </cell>
          <cell r="DY153" t="str">
            <v>na</v>
          </cell>
          <cell r="DZ153" t="str">
            <v>na</v>
          </cell>
          <cell r="EA153" t="str">
            <v>na</v>
          </cell>
          <cell r="EB153" t="str">
            <v>na</v>
          </cell>
          <cell r="EC153" t="str">
            <v>na</v>
          </cell>
          <cell r="ED153" t="str">
            <v>na</v>
          </cell>
          <cell r="EE153" t="str">
            <v>na</v>
          </cell>
          <cell r="EF153" t="str">
            <v>na</v>
          </cell>
          <cell r="EG153" t="str">
            <v>na</v>
          </cell>
          <cell r="EH153" t="str">
            <v>na</v>
          </cell>
          <cell r="EI153" t="str">
            <v>na</v>
          </cell>
          <cell r="EJ153" t="str">
            <v>na</v>
          </cell>
          <cell r="EK153" t="str">
            <v>na</v>
          </cell>
          <cell r="EL153" t="str">
            <v>na</v>
          </cell>
          <cell r="EM153" t="str">
            <v>na</v>
          </cell>
          <cell r="EN153" t="str">
            <v>na</v>
          </cell>
          <cell r="EO153" t="str">
            <v>na</v>
          </cell>
          <cell r="EP153" t="str">
            <v>na</v>
          </cell>
          <cell r="EQ153" t="str">
            <v>na</v>
          </cell>
          <cell r="ER153" t="str">
            <v>na</v>
          </cell>
          <cell r="ES153" t="str">
            <v>na</v>
          </cell>
          <cell r="ET153" t="str">
            <v>na</v>
          </cell>
          <cell r="EU153" t="str">
            <v>na</v>
          </cell>
          <cell r="EV153" t="str">
            <v>na</v>
          </cell>
          <cell r="EW153" t="str">
            <v>na</v>
          </cell>
          <cell r="EX153" t="str">
            <v>na</v>
          </cell>
          <cell r="EY153" t="str">
            <v>na</v>
          </cell>
          <cell r="EZ153" t="str">
            <v>na</v>
          </cell>
          <cell r="FA153" t="str">
            <v>na</v>
          </cell>
          <cell r="FB153" t="str">
            <v>na</v>
          </cell>
          <cell r="FC153" t="str">
            <v>na</v>
          </cell>
          <cell r="FD153" t="str">
            <v>na</v>
          </cell>
          <cell r="FE153" t="str">
            <v>na</v>
          </cell>
          <cell r="FF153" t="str">
            <v>na</v>
          </cell>
          <cell r="FG153" t="str">
            <v>na</v>
          </cell>
          <cell r="FH153" t="str">
            <v>na</v>
          </cell>
          <cell r="FI153" t="str">
            <v>na</v>
          </cell>
          <cell r="FJ153" t="str">
            <v>na</v>
          </cell>
          <cell r="FK153" t="str">
            <v>na</v>
          </cell>
          <cell r="FL153" t="str">
            <v>na</v>
          </cell>
          <cell r="FM153" t="str">
            <v>na</v>
          </cell>
          <cell r="FN153" t="str">
            <v>na</v>
          </cell>
          <cell r="FO153" t="str">
            <v>na</v>
          </cell>
          <cell r="FP153" t="str">
            <v>na</v>
          </cell>
          <cell r="FQ153" t="str">
            <v>na</v>
          </cell>
          <cell r="FR153" t="str">
            <v>na</v>
          </cell>
          <cell r="FS153" t="str">
            <v>na</v>
          </cell>
          <cell r="FT153" t="str">
            <v>na</v>
          </cell>
          <cell r="FU153" t="str">
            <v>na</v>
          </cell>
          <cell r="FV153" t="str">
            <v>na</v>
          </cell>
          <cell r="FW153" t="str">
            <v>na</v>
          </cell>
          <cell r="FX153" t="str">
            <v>na</v>
          </cell>
          <cell r="FY153" t="str">
            <v>na</v>
          </cell>
          <cell r="FZ153" t="str">
            <v>na</v>
          </cell>
          <cell r="GA153" t="str">
            <v>na</v>
          </cell>
          <cell r="GB153" t="str">
            <v>na</v>
          </cell>
          <cell r="GC153" t="str">
            <v>na</v>
          </cell>
          <cell r="GD153" t="str">
            <v>na</v>
          </cell>
          <cell r="GE153" t="str">
            <v>na</v>
          </cell>
          <cell r="GF153" t="str">
            <v>na</v>
          </cell>
          <cell r="GG153" t="str">
            <v>na</v>
          </cell>
          <cell r="GH153" t="str">
            <v>na</v>
          </cell>
          <cell r="GI153" t="str">
            <v>na</v>
          </cell>
          <cell r="GJ153" t="str">
            <v>na</v>
          </cell>
          <cell r="GK153" t="str">
            <v>na</v>
          </cell>
          <cell r="GL153" t="str">
            <v>na</v>
          </cell>
          <cell r="GM153" t="str">
            <v>na</v>
          </cell>
          <cell r="GN153" t="str">
            <v>na</v>
          </cell>
          <cell r="GO153" t="str">
            <v>na</v>
          </cell>
          <cell r="GP153" t="str">
            <v>na</v>
          </cell>
          <cell r="GQ153" t="str">
            <v>na</v>
          </cell>
          <cell r="GR153" t="str">
            <v>na</v>
          </cell>
          <cell r="GS153" t="str">
            <v>na</v>
          </cell>
          <cell r="GT153" t="str">
            <v>na</v>
          </cell>
          <cell r="GU153" t="str">
            <v>na</v>
          </cell>
          <cell r="GV153" t="str">
            <v>na</v>
          </cell>
          <cell r="GW153" t="str">
            <v>na</v>
          </cell>
          <cell r="GX153" t="str">
            <v>na</v>
          </cell>
          <cell r="GY153" t="str">
            <v>na</v>
          </cell>
          <cell r="GZ153" t="str">
            <v>na</v>
          </cell>
          <cell r="HA153" t="str">
            <v>na</v>
          </cell>
          <cell r="HB153" t="str">
            <v>na</v>
          </cell>
          <cell r="HC153" t="str">
            <v>na</v>
          </cell>
          <cell r="HD153" t="str">
            <v>na</v>
          </cell>
        </row>
        <row r="154">
          <cell r="A154">
            <v>153</v>
          </cell>
          <cell r="B154" t="str">
            <v>Total Current Liabilites</v>
          </cell>
          <cell r="C154" t="str">
            <v>na</v>
          </cell>
          <cell r="D154" t="str">
            <v>na</v>
          </cell>
          <cell r="E154" t="str">
            <v>na</v>
          </cell>
          <cell r="F154" t="str">
            <v>na</v>
          </cell>
          <cell r="G154" t="str">
            <v>na</v>
          </cell>
          <cell r="H154" t="str">
            <v>na</v>
          </cell>
          <cell r="I154" t="str">
            <v>na</v>
          </cell>
          <cell r="J154" t="str">
            <v>na</v>
          </cell>
          <cell r="K154" t="str">
            <v>na</v>
          </cell>
          <cell r="L154" t="str">
            <v>na</v>
          </cell>
          <cell r="M154" t="str">
            <v>na</v>
          </cell>
          <cell r="N154" t="str">
            <v>na</v>
          </cell>
          <cell r="O154" t="str">
            <v>na</v>
          </cell>
          <cell r="P154" t="str">
            <v>na</v>
          </cell>
          <cell r="Q154" t="str">
            <v>na</v>
          </cell>
          <cell r="R154" t="str">
            <v>na</v>
          </cell>
          <cell r="S154" t="str">
            <v>na</v>
          </cell>
          <cell r="T154" t="str">
            <v>na</v>
          </cell>
          <cell r="U154" t="str">
            <v>na</v>
          </cell>
          <cell r="V154" t="str">
            <v>na</v>
          </cell>
          <cell r="W154" t="str">
            <v>na</v>
          </cell>
          <cell r="X154" t="str">
            <v>na</v>
          </cell>
          <cell r="Y154" t="str">
            <v>na</v>
          </cell>
          <cell r="Z154" t="str">
            <v>na</v>
          </cell>
          <cell r="AA154" t="str">
            <v>na</v>
          </cell>
          <cell r="AB154" t="str">
            <v>na</v>
          </cell>
          <cell r="AC154" t="str">
            <v>na</v>
          </cell>
          <cell r="AD154" t="str">
            <v>na</v>
          </cell>
          <cell r="AE154" t="str">
            <v>na</v>
          </cell>
          <cell r="AF154" t="str">
            <v>na</v>
          </cell>
          <cell r="AG154" t="str">
            <v>na</v>
          </cell>
          <cell r="AH154" t="str">
            <v>na</v>
          </cell>
          <cell r="AI154" t="str">
            <v>na</v>
          </cell>
          <cell r="AJ154" t="str">
            <v>na</v>
          </cell>
          <cell r="AK154" t="str">
            <v>na</v>
          </cell>
          <cell r="AL154" t="str">
            <v>na</v>
          </cell>
          <cell r="AM154" t="str">
            <v>na</v>
          </cell>
          <cell r="AN154" t="str">
            <v>na</v>
          </cell>
          <cell r="AO154" t="str">
            <v>na</v>
          </cell>
          <cell r="AP154" t="str">
            <v>na</v>
          </cell>
          <cell r="AQ154" t="str">
            <v>na</v>
          </cell>
          <cell r="AR154" t="str">
            <v>na</v>
          </cell>
          <cell r="AS154" t="str">
            <v>na</v>
          </cell>
          <cell r="AT154" t="str">
            <v>na</v>
          </cell>
          <cell r="AU154" t="str">
            <v>na</v>
          </cell>
          <cell r="AV154" t="str">
            <v>na</v>
          </cell>
          <cell r="AW154" t="str">
            <v>na</v>
          </cell>
          <cell r="AX154" t="str">
            <v>na</v>
          </cell>
          <cell r="AY154" t="str">
            <v>na</v>
          </cell>
          <cell r="AZ154" t="str">
            <v>na</v>
          </cell>
          <cell r="BA154" t="str">
            <v>na</v>
          </cell>
          <cell r="BB154" t="str">
            <v>na</v>
          </cell>
          <cell r="BC154" t="str">
            <v>na</v>
          </cell>
          <cell r="BD154" t="str">
            <v>na</v>
          </cell>
          <cell r="BE154" t="str">
            <v>na</v>
          </cell>
          <cell r="BF154" t="str">
            <v>na</v>
          </cell>
          <cell r="BG154" t="str">
            <v>na</v>
          </cell>
          <cell r="BH154" t="str">
            <v>na</v>
          </cell>
          <cell r="BI154" t="str">
            <v>na</v>
          </cell>
          <cell r="BJ154" t="str">
            <v>na</v>
          </cell>
          <cell r="BK154" t="str">
            <v>na</v>
          </cell>
          <cell r="BL154" t="str">
            <v>na</v>
          </cell>
          <cell r="BM154" t="str">
            <v>na</v>
          </cell>
          <cell r="BN154" t="str">
            <v>na</v>
          </cell>
          <cell r="BO154" t="str">
            <v>na</v>
          </cell>
          <cell r="BP154" t="str">
            <v>na</v>
          </cell>
          <cell r="BQ154" t="str">
            <v>na</v>
          </cell>
          <cell r="BR154" t="str">
            <v>na</v>
          </cell>
          <cell r="BS154" t="str">
            <v>na</v>
          </cell>
          <cell r="BT154" t="str">
            <v>na</v>
          </cell>
          <cell r="BU154" t="str">
            <v>na</v>
          </cell>
          <cell r="BV154" t="str">
            <v>na</v>
          </cell>
          <cell r="BW154" t="str">
            <v>na</v>
          </cell>
          <cell r="BX154" t="str">
            <v>na</v>
          </cell>
          <cell r="BY154" t="str">
            <v>na</v>
          </cell>
          <cell r="BZ154" t="str">
            <v>na</v>
          </cell>
          <cell r="CA154" t="str">
            <v>na</v>
          </cell>
          <cell r="CB154" t="str">
            <v>na</v>
          </cell>
          <cell r="CC154" t="str">
            <v>na</v>
          </cell>
          <cell r="CD154" t="str">
            <v>na</v>
          </cell>
          <cell r="CE154" t="str">
            <v>na</v>
          </cell>
          <cell r="CF154" t="str">
            <v>na</v>
          </cell>
          <cell r="CG154" t="str">
            <v>na</v>
          </cell>
          <cell r="CH154" t="str">
            <v>na</v>
          </cell>
          <cell r="CI154" t="str">
            <v>na</v>
          </cell>
          <cell r="CJ154" t="str">
            <v>na</v>
          </cell>
          <cell r="CK154" t="str">
            <v>na</v>
          </cell>
          <cell r="CL154" t="str">
            <v>na</v>
          </cell>
          <cell r="CM154" t="str">
            <v>na</v>
          </cell>
          <cell r="CN154" t="str">
            <v>na</v>
          </cell>
          <cell r="CO154">
            <v>644.69799999999998</v>
          </cell>
          <cell r="CP154">
            <v>644.69799999999998</v>
          </cell>
          <cell r="CQ154">
            <v>663</v>
          </cell>
          <cell r="CR154">
            <v>663</v>
          </cell>
          <cell r="CS154">
            <v>629.9</v>
          </cell>
          <cell r="CT154">
            <v>629.9</v>
          </cell>
          <cell r="CU154">
            <v>752.19799999999998</v>
          </cell>
          <cell r="CV154">
            <v>752.19799999999998</v>
          </cell>
          <cell r="CW154" t="str">
            <v>na</v>
          </cell>
          <cell r="CX154" t="str">
            <v>na</v>
          </cell>
          <cell r="CY154">
            <v>756.19799999999998</v>
          </cell>
          <cell r="CZ154">
            <v>756.19799999999998</v>
          </cell>
          <cell r="DA154">
            <v>766.298</v>
          </cell>
          <cell r="DB154">
            <v>766.298</v>
          </cell>
          <cell r="DC154">
            <v>792.02</v>
          </cell>
          <cell r="DD154">
            <v>792.02</v>
          </cell>
          <cell r="DE154">
            <v>755.12000000000012</v>
          </cell>
          <cell r="DF154">
            <v>755.12</v>
          </cell>
          <cell r="DG154" t="str">
            <v>na</v>
          </cell>
          <cell r="DH154" t="str">
            <v>na</v>
          </cell>
          <cell r="DI154">
            <v>755.23700000000008</v>
          </cell>
          <cell r="DJ154">
            <v>0</v>
          </cell>
          <cell r="DK154" t="str">
            <v>na</v>
          </cell>
          <cell r="DL154" t="str">
            <v>na</v>
          </cell>
          <cell r="DM154" t="str">
            <v>na</v>
          </cell>
          <cell r="DN154" t="str">
            <v>na</v>
          </cell>
          <cell r="DO154" t="str">
            <v>na</v>
          </cell>
          <cell r="DP154" t="str">
            <v>na</v>
          </cell>
          <cell r="DQ154" t="str">
            <v>na</v>
          </cell>
          <cell r="DR154" t="str">
            <v>na</v>
          </cell>
          <cell r="DS154" t="str">
            <v>na</v>
          </cell>
          <cell r="DT154" t="str">
            <v>na</v>
          </cell>
          <cell r="DU154" t="str">
            <v>na</v>
          </cell>
          <cell r="DV154" t="str">
            <v>na</v>
          </cell>
          <cell r="DW154" t="str">
            <v>na</v>
          </cell>
          <cell r="DX154" t="str">
            <v>na</v>
          </cell>
          <cell r="DY154" t="str">
            <v>na</v>
          </cell>
          <cell r="DZ154" t="str">
            <v>na</v>
          </cell>
          <cell r="EA154" t="str">
            <v>na</v>
          </cell>
          <cell r="EB154" t="str">
            <v>na</v>
          </cell>
          <cell r="EC154" t="str">
            <v>na</v>
          </cell>
          <cell r="ED154" t="str">
            <v>na</v>
          </cell>
          <cell r="EE154" t="str">
            <v>na</v>
          </cell>
          <cell r="EF154" t="str">
            <v>na</v>
          </cell>
          <cell r="EG154" t="str">
            <v>na</v>
          </cell>
          <cell r="EH154" t="str">
            <v>na</v>
          </cell>
          <cell r="EI154" t="str">
            <v>na</v>
          </cell>
          <cell r="EJ154" t="str">
            <v>na</v>
          </cell>
          <cell r="EK154" t="str">
            <v>na</v>
          </cell>
          <cell r="EL154" t="str">
            <v>na</v>
          </cell>
          <cell r="EM154" t="str">
            <v>na</v>
          </cell>
          <cell r="EN154" t="str">
            <v>na</v>
          </cell>
          <cell r="EO154" t="str">
            <v>na</v>
          </cell>
          <cell r="EP154" t="str">
            <v>na</v>
          </cell>
          <cell r="EQ154" t="str">
            <v>na</v>
          </cell>
          <cell r="ER154" t="str">
            <v>na</v>
          </cell>
          <cell r="ES154" t="str">
            <v>na</v>
          </cell>
          <cell r="ET154" t="str">
            <v>na</v>
          </cell>
          <cell r="EU154" t="str">
            <v>na</v>
          </cell>
          <cell r="EV154" t="str">
            <v>na</v>
          </cell>
          <cell r="EW154" t="str">
            <v>na</v>
          </cell>
          <cell r="EX154" t="str">
            <v>na</v>
          </cell>
          <cell r="EY154" t="str">
            <v>na</v>
          </cell>
          <cell r="EZ154" t="str">
            <v>na</v>
          </cell>
          <cell r="FA154" t="str">
            <v>na</v>
          </cell>
          <cell r="FB154" t="str">
            <v>na</v>
          </cell>
          <cell r="FC154" t="str">
            <v>na</v>
          </cell>
          <cell r="FD154" t="str">
            <v>na</v>
          </cell>
          <cell r="FE154" t="str">
            <v>na</v>
          </cell>
          <cell r="FF154" t="str">
            <v>na</v>
          </cell>
          <cell r="FG154" t="str">
            <v>na</v>
          </cell>
          <cell r="FH154" t="str">
            <v>na</v>
          </cell>
          <cell r="FI154" t="str">
            <v>na</v>
          </cell>
          <cell r="FJ154" t="str">
            <v>na</v>
          </cell>
          <cell r="FK154" t="str">
            <v>na</v>
          </cell>
          <cell r="FL154" t="str">
            <v>na</v>
          </cell>
          <cell r="FM154" t="str">
            <v>na</v>
          </cell>
          <cell r="FN154" t="str">
            <v>na</v>
          </cell>
          <cell r="FO154" t="str">
            <v>na</v>
          </cell>
          <cell r="FP154" t="str">
            <v>na</v>
          </cell>
          <cell r="FQ154" t="str">
            <v>na</v>
          </cell>
          <cell r="FR154" t="str">
            <v>na</v>
          </cell>
          <cell r="FS154" t="str">
            <v>na</v>
          </cell>
          <cell r="FT154" t="str">
            <v>na</v>
          </cell>
          <cell r="FU154" t="str">
            <v>na</v>
          </cell>
          <cell r="FV154" t="str">
            <v>na</v>
          </cell>
          <cell r="FW154" t="str">
            <v>na</v>
          </cell>
          <cell r="FX154" t="str">
            <v>na</v>
          </cell>
          <cell r="FY154" t="str">
            <v>na</v>
          </cell>
          <cell r="FZ154" t="str">
            <v>na</v>
          </cell>
          <cell r="GA154" t="str">
            <v>na</v>
          </cell>
          <cell r="GB154" t="str">
            <v>na</v>
          </cell>
          <cell r="GC154" t="str">
            <v>na</v>
          </cell>
          <cell r="GD154" t="str">
            <v>na</v>
          </cell>
          <cell r="GE154" t="str">
            <v>na</v>
          </cell>
          <cell r="GF154" t="str">
            <v>na</v>
          </cell>
          <cell r="GG154" t="str">
            <v>na</v>
          </cell>
          <cell r="GH154" t="str">
            <v>na</v>
          </cell>
          <cell r="GI154" t="str">
            <v>na</v>
          </cell>
          <cell r="GJ154" t="str">
            <v>na</v>
          </cell>
          <cell r="GK154" t="str">
            <v>na</v>
          </cell>
          <cell r="GL154" t="str">
            <v>na</v>
          </cell>
          <cell r="GM154" t="str">
            <v>na</v>
          </cell>
          <cell r="GN154" t="str">
            <v>na</v>
          </cell>
          <cell r="GO154" t="str">
            <v>na</v>
          </cell>
          <cell r="GP154" t="str">
            <v>na</v>
          </cell>
          <cell r="GQ154" t="str">
            <v>na</v>
          </cell>
          <cell r="GR154" t="str">
            <v>na</v>
          </cell>
          <cell r="GS154" t="str">
            <v>na</v>
          </cell>
          <cell r="GT154" t="str">
            <v>na</v>
          </cell>
          <cell r="GU154" t="str">
            <v>na</v>
          </cell>
          <cell r="GV154" t="str">
            <v>na</v>
          </cell>
          <cell r="GW154" t="str">
            <v>na</v>
          </cell>
          <cell r="GX154" t="str">
            <v>na</v>
          </cell>
          <cell r="GY154" t="str">
            <v>na</v>
          </cell>
          <cell r="GZ154" t="str">
            <v>na</v>
          </cell>
          <cell r="HA154" t="str">
            <v>na</v>
          </cell>
          <cell r="HB154" t="str">
            <v>na</v>
          </cell>
          <cell r="HC154" t="str">
            <v>na</v>
          </cell>
          <cell r="HD154" t="str">
            <v>na</v>
          </cell>
        </row>
        <row r="155">
          <cell r="A155">
            <v>154</v>
          </cell>
          <cell r="B155" t="str">
            <v>Long-term Liabilities</v>
          </cell>
          <cell r="C155" t="str">
            <v>na</v>
          </cell>
          <cell r="D155" t="str">
            <v>na</v>
          </cell>
          <cell r="E155" t="str">
            <v>na</v>
          </cell>
          <cell r="F155" t="str">
            <v>na</v>
          </cell>
          <cell r="G155" t="str">
            <v>na</v>
          </cell>
          <cell r="H155" t="str">
            <v>na</v>
          </cell>
          <cell r="I155" t="str">
            <v>na</v>
          </cell>
          <cell r="J155" t="str">
            <v>na</v>
          </cell>
          <cell r="K155" t="str">
            <v>na</v>
          </cell>
          <cell r="L155" t="str">
            <v>na</v>
          </cell>
          <cell r="M155" t="str">
            <v>na</v>
          </cell>
          <cell r="N155" t="str">
            <v>na</v>
          </cell>
          <cell r="O155" t="str">
            <v>na</v>
          </cell>
          <cell r="P155" t="str">
            <v>na</v>
          </cell>
          <cell r="Q155" t="str">
            <v>na</v>
          </cell>
          <cell r="R155" t="str">
            <v>na</v>
          </cell>
          <cell r="S155" t="str">
            <v>na</v>
          </cell>
          <cell r="T155" t="str">
            <v>na</v>
          </cell>
          <cell r="U155" t="str">
            <v>na</v>
          </cell>
          <cell r="V155" t="str">
            <v>na</v>
          </cell>
          <cell r="W155" t="str">
            <v>na</v>
          </cell>
          <cell r="X155" t="str">
            <v>na</v>
          </cell>
          <cell r="Y155" t="str">
            <v>na</v>
          </cell>
          <cell r="Z155" t="str">
            <v>na</v>
          </cell>
          <cell r="AA155" t="str">
            <v>na</v>
          </cell>
          <cell r="AB155" t="str">
            <v>na</v>
          </cell>
          <cell r="AC155" t="str">
            <v>na</v>
          </cell>
          <cell r="AD155" t="str">
            <v>na</v>
          </cell>
          <cell r="AE155" t="str">
            <v>na</v>
          </cell>
          <cell r="AF155" t="str">
            <v>na</v>
          </cell>
          <cell r="AG155" t="str">
            <v>na</v>
          </cell>
          <cell r="AH155" t="str">
            <v>na</v>
          </cell>
          <cell r="AI155" t="str">
            <v>na</v>
          </cell>
          <cell r="AJ155" t="str">
            <v>na</v>
          </cell>
          <cell r="AK155" t="str">
            <v>na</v>
          </cell>
          <cell r="AL155" t="str">
            <v>na</v>
          </cell>
          <cell r="AM155" t="str">
            <v>na</v>
          </cell>
          <cell r="AN155" t="str">
            <v>na</v>
          </cell>
          <cell r="AO155" t="str">
            <v>na</v>
          </cell>
          <cell r="AP155" t="str">
            <v>na</v>
          </cell>
          <cell r="AQ155" t="str">
            <v>na</v>
          </cell>
          <cell r="AR155" t="str">
            <v>na</v>
          </cell>
          <cell r="AS155" t="str">
            <v>na</v>
          </cell>
          <cell r="AT155" t="str">
            <v>na</v>
          </cell>
          <cell r="AU155" t="str">
            <v>na</v>
          </cell>
          <cell r="AV155" t="str">
            <v>na</v>
          </cell>
          <cell r="AW155" t="str">
            <v>na</v>
          </cell>
          <cell r="AX155" t="str">
            <v>na</v>
          </cell>
          <cell r="AY155" t="str">
            <v>na</v>
          </cell>
          <cell r="AZ155" t="str">
            <v>na</v>
          </cell>
          <cell r="BA155" t="str">
            <v>na</v>
          </cell>
          <cell r="BB155" t="str">
            <v>na</v>
          </cell>
          <cell r="BC155" t="str">
            <v>na</v>
          </cell>
          <cell r="BD155" t="str">
            <v>na</v>
          </cell>
          <cell r="BE155" t="str">
            <v>na</v>
          </cell>
          <cell r="BF155" t="str">
            <v>na</v>
          </cell>
          <cell r="BG155" t="str">
            <v>na</v>
          </cell>
          <cell r="BH155" t="str">
            <v>na</v>
          </cell>
          <cell r="BI155" t="str">
            <v>na</v>
          </cell>
          <cell r="BJ155" t="str">
            <v>na</v>
          </cell>
          <cell r="BK155" t="str">
            <v>na</v>
          </cell>
          <cell r="BL155" t="str">
            <v>na</v>
          </cell>
          <cell r="BM155" t="str">
            <v>na</v>
          </cell>
          <cell r="BN155" t="str">
            <v>na</v>
          </cell>
          <cell r="BO155" t="str">
            <v>na</v>
          </cell>
          <cell r="BP155" t="str">
            <v>na</v>
          </cell>
          <cell r="BQ155" t="str">
            <v>na</v>
          </cell>
          <cell r="BR155" t="str">
            <v>na</v>
          </cell>
          <cell r="BS155" t="str">
            <v>na</v>
          </cell>
          <cell r="BT155" t="str">
            <v>na</v>
          </cell>
          <cell r="BU155" t="str">
            <v>na</v>
          </cell>
          <cell r="BV155" t="str">
            <v>na</v>
          </cell>
          <cell r="BW155" t="str">
            <v>na</v>
          </cell>
          <cell r="BX155" t="str">
            <v>na</v>
          </cell>
          <cell r="BY155" t="str">
            <v>na</v>
          </cell>
          <cell r="BZ155" t="str">
            <v>na</v>
          </cell>
          <cell r="CA155" t="str">
            <v>na</v>
          </cell>
          <cell r="CB155" t="str">
            <v>na</v>
          </cell>
          <cell r="CC155" t="str">
            <v>na</v>
          </cell>
          <cell r="CD155" t="str">
            <v>na</v>
          </cell>
          <cell r="CE155" t="str">
            <v>na</v>
          </cell>
          <cell r="CF155" t="str">
            <v>na</v>
          </cell>
          <cell r="CG155" t="str">
            <v>na</v>
          </cell>
          <cell r="CH155" t="str">
            <v>na</v>
          </cell>
          <cell r="CI155" t="str">
            <v>na</v>
          </cell>
          <cell r="CJ155" t="str">
            <v>na</v>
          </cell>
          <cell r="CK155" t="str">
            <v>na</v>
          </cell>
          <cell r="CL155" t="str">
            <v>na</v>
          </cell>
          <cell r="CM155" t="str">
            <v>na</v>
          </cell>
          <cell r="CN155" t="str">
            <v>na</v>
          </cell>
          <cell r="CO155">
            <v>16.8</v>
          </cell>
          <cell r="CP155">
            <v>16.8</v>
          </cell>
          <cell r="CQ155">
            <v>15.4</v>
          </cell>
          <cell r="CR155">
            <v>15.4</v>
          </cell>
          <cell r="CS155">
            <v>0</v>
          </cell>
          <cell r="CT155">
            <v>0</v>
          </cell>
          <cell r="CU155">
            <v>83.1</v>
          </cell>
          <cell r="CV155">
            <v>83.1</v>
          </cell>
          <cell r="CW155" t="str">
            <v>na</v>
          </cell>
          <cell r="CX155" t="str">
            <v>na</v>
          </cell>
          <cell r="CY155">
            <v>80.3</v>
          </cell>
          <cell r="CZ155">
            <v>80.3</v>
          </cell>
          <cell r="DA155">
            <v>77.989999999999995</v>
          </cell>
          <cell r="DB155">
            <v>77.989999999999995</v>
          </cell>
          <cell r="DC155">
            <v>76.7</v>
          </cell>
          <cell r="DD155">
            <v>76.7</v>
          </cell>
          <cell r="DE155">
            <v>21.8</v>
          </cell>
          <cell r="DF155">
            <v>21.8</v>
          </cell>
          <cell r="DG155" t="str">
            <v>na</v>
          </cell>
          <cell r="DH155" t="str">
            <v>na</v>
          </cell>
          <cell r="DI155">
            <v>21.202999999999999</v>
          </cell>
          <cell r="DJ155">
            <v>0</v>
          </cell>
          <cell r="DK155" t="str">
            <v>na</v>
          </cell>
          <cell r="DL155" t="str">
            <v>na</v>
          </cell>
          <cell r="DM155" t="str">
            <v>na</v>
          </cell>
          <cell r="DN155" t="str">
            <v>na</v>
          </cell>
          <cell r="DO155" t="str">
            <v>na</v>
          </cell>
          <cell r="DP155" t="str">
            <v>na</v>
          </cell>
          <cell r="DQ155" t="str">
            <v>na</v>
          </cell>
          <cell r="DR155" t="str">
            <v>na</v>
          </cell>
          <cell r="DS155" t="str">
            <v>na</v>
          </cell>
          <cell r="DT155" t="str">
            <v>na</v>
          </cell>
          <cell r="DU155" t="str">
            <v>na</v>
          </cell>
          <cell r="DV155" t="str">
            <v>na</v>
          </cell>
          <cell r="DW155" t="str">
            <v>na</v>
          </cell>
          <cell r="DX155" t="str">
            <v>na</v>
          </cell>
          <cell r="DY155" t="str">
            <v>na</v>
          </cell>
          <cell r="DZ155" t="str">
            <v>na</v>
          </cell>
          <cell r="EA155" t="str">
            <v>na</v>
          </cell>
          <cell r="EB155" t="str">
            <v>na</v>
          </cell>
          <cell r="EC155" t="str">
            <v>na</v>
          </cell>
          <cell r="ED155" t="str">
            <v>na</v>
          </cell>
          <cell r="EE155" t="str">
            <v>na</v>
          </cell>
          <cell r="EF155" t="str">
            <v>na</v>
          </cell>
          <cell r="EG155" t="str">
            <v>na</v>
          </cell>
          <cell r="EH155" t="str">
            <v>na</v>
          </cell>
          <cell r="EI155" t="str">
            <v>na</v>
          </cell>
          <cell r="EJ155" t="str">
            <v>na</v>
          </cell>
          <cell r="EK155" t="str">
            <v>na</v>
          </cell>
          <cell r="EL155" t="str">
            <v>na</v>
          </cell>
          <cell r="EM155" t="str">
            <v>na</v>
          </cell>
          <cell r="EN155" t="str">
            <v>na</v>
          </cell>
          <cell r="EO155" t="str">
            <v>na</v>
          </cell>
          <cell r="EP155" t="str">
            <v>na</v>
          </cell>
          <cell r="EQ155" t="str">
            <v>na</v>
          </cell>
          <cell r="ER155" t="str">
            <v>na</v>
          </cell>
          <cell r="ES155" t="str">
            <v>na</v>
          </cell>
          <cell r="ET155" t="str">
            <v>na</v>
          </cell>
          <cell r="EU155" t="str">
            <v>na</v>
          </cell>
          <cell r="EV155" t="str">
            <v>na</v>
          </cell>
          <cell r="EW155" t="str">
            <v>na</v>
          </cell>
          <cell r="EX155" t="str">
            <v>na</v>
          </cell>
          <cell r="EY155" t="str">
            <v>na</v>
          </cell>
          <cell r="EZ155" t="str">
            <v>na</v>
          </cell>
          <cell r="FA155" t="str">
            <v>na</v>
          </cell>
          <cell r="FB155" t="str">
            <v>na</v>
          </cell>
          <cell r="FC155" t="str">
            <v>na</v>
          </cell>
          <cell r="FD155" t="str">
            <v>na</v>
          </cell>
          <cell r="FE155" t="str">
            <v>na</v>
          </cell>
          <cell r="FF155" t="str">
            <v>na</v>
          </cell>
          <cell r="FG155" t="str">
            <v>na</v>
          </cell>
          <cell r="FH155" t="str">
            <v>na</v>
          </cell>
          <cell r="FI155" t="str">
            <v>na</v>
          </cell>
          <cell r="FJ155" t="str">
            <v>na</v>
          </cell>
          <cell r="FK155" t="str">
            <v>na</v>
          </cell>
          <cell r="FL155" t="str">
            <v>na</v>
          </cell>
          <cell r="FM155" t="str">
            <v>na</v>
          </cell>
          <cell r="FN155" t="str">
            <v>na</v>
          </cell>
          <cell r="FO155" t="str">
            <v>na</v>
          </cell>
          <cell r="FP155" t="str">
            <v>na</v>
          </cell>
          <cell r="FQ155" t="str">
            <v>na</v>
          </cell>
          <cell r="FR155" t="str">
            <v>na</v>
          </cell>
          <cell r="FS155" t="str">
            <v>na</v>
          </cell>
          <cell r="FT155" t="str">
            <v>na</v>
          </cell>
          <cell r="FU155" t="str">
            <v>na</v>
          </cell>
          <cell r="FV155" t="str">
            <v>na</v>
          </cell>
          <cell r="FW155" t="str">
            <v>na</v>
          </cell>
          <cell r="FX155" t="str">
            <v>na</v>
          </cell>
          <cell r="FY155" t="str">
            <v>na</v>
          </cell>
          <cell r="FZ155" t="str">
            <v>na</v>
          </cell>
          <cell r="GA155" t="str">
            <v>na</v>
          </cell>
          <cell r="GB155" t="str">
            <v>na</v>
          </cell>
          <cell r="GC155" t="str">
            <v>na</v>
          </cell>
          <cell r="GD155" t="str">
            <v>na</v>
          </cell>
          <cell r="GE155" t="str">
            <v>na</v>
          </cell>
          <cell r="GF155" t="str">
            <v>na</v>
          </cell>
          <cell r="GG155" t="str">
            <v>na</v>
          </cell>
          <cell r="GH155" t="str">
            <v>na</v>
          </cell>
          <cell r="GI155" t="str">
            <v>na</v>
          </cell>
          <cell r="GJ155" t="str">
            <v>na</v>
          </cell>
          <cell r="GK155" t="str">
            <v>na</v>
          </cell>
          <cell r="GL155" t="str">
            <v>na</v>
          </cell>
          <cell r="GM155" t="str">
            <v>na</v>
          </cell>
          <cell r="GN155" t="str">
            <v>na</v>
          </cell>
          <cell r="GO155" t="str">
            <v>na</v>
          </cell>
          <cell r="GP155" t="str">
            <v>na</v>
          </cell>
          <cell r="GQ155" t="str">
            <v>na</v>
          </cell>
          <cell r="GR155" t="str">
            <v>na</v>
          </cell>
          <cell r="GS155" t="str">
            <v>na</v>
          </cell>
          <cell r="GT155" t="str">
            <v>na</v>
          </cell>
          <cell r="GU155" t="str">
            <v>na</v>
          </cell>
          <cell r="GV155" t="str">
            <v>na</v>
          </cell>
          <cell r="GW155" t="str">
            <v>na</v>
          </cell>
          <cell r="GX155" t="str">
            <v>na</v>
          </cell>
          <cell r="GY155" t="str">
            <v>na</v>
          </cell>
          <cell r="GZ155" t="str">
            <v>na</v>
          </cell>
          <cell r="HA155" t="str">
            <v>na</v>
          </cell>
          <cell r="HB155" t="str">
            <v>na</v>
          </cell>
          <cell r="HC155" t="str">
            <v>na</v>
          </cell>
          <cell r="HD155" t="str">
            <v>na</v>
          </cell>
        </row>
        <row r="156">
          <cell r="A156">
            <v>155</v>
          </cell>
          <cell r="B156" t="str">
            <v>Convertible Debt</v>
          </cell>
          <cell r="C156" t="str">
            <v>na</v>
          </cell>
          <cell r="D156" t="str">
            <v>na</v>
          </cell>
          <cell r="E156" t="str">
            <v>na</v>
          </cell>
          <cell r="F156" t="str">
            <v>na</v>
          </cell>
          <cell r="G156" t="str">
            <v>na</v>
          </cell>
          <cell r="H156" t="str">
            <v>na</v>
          </cell>
          <cell r="I156" t="str">
            <v>na</v>
          </cell>
          <cell r="J156" t="str">
            <v>na</v>
          </cell>
          <cell r="K156" t="str">
            <v>na</v>
          </cell>
          <cell r="L156" t="str">
            <v>na</v>
          </cell>
          <cell r="M156" t="str">
            <v>na</v>
          </cell>
          <cell r="N156" t="str">
            <v>na</v>
          </cell>
          <cell r="O156" t="str">
            <v>na</v>
          </cell>
          <cell r="P156" t="str">
            <v>na</v>
          </cell>
          <cell r="Q156" t="str">
            <v>na</v>
          </cell>
          <cell r="R156" t="str">
            <v>na</v>
          </cell>
          <cell r="S156" t="str">
            <v>na</v>
          </cell>
          <cell r="T156" t="str">
            <v>na</v>
          </cell>
          <cell r="U156" t="str">
            <v>na</v>
          </cell>
          <cell r="V156" t="str">
            <v>na</v>
          </cell>
          <cell r="W156" t="str">
            <v>na</v>
          </cell>
          <cell r="X156" t="str">
            <v>na</v>
          </cell>
          <cell r="Y156" t="str">
            <v>na</v>
          </cell>
          <cell r="Z156" t="str">
            <v>na</v>
          </cell>
          <cell r="AA156" t="str">
            <v>na</v>
          </cell>
          <cell r="AB156" t="str">
            <v>na</v>
          </cell>
          <cell r="AC156" t="str">
            <v>na</v>
          </cell>
          <cell r="AD156" t="str">
            <v>na</v>
          </cell>
          <cell r="AE156" t="str">
            <v>na</v>
          </cell>
          <cell r="AF156" t="str">
            <v>na</v>
          </cell>
          <cell r="AG156" t="str">
            <v>na</v>
          </cell>
          <cell r="AH156" t="str">
            <v>na</v>
          </cell>
          <cell r="AI156" t="str">
            <v>na</v>
          </cell>
          <cell r="AJ156" t="str">
            <v>na</v>
          </cell>
          <cell r="AK156" t="str">
            <v>na</v>
          </cell>
          <cell r="AL156" t="str">
            <v>na</v>
          </cell>
          <cell r="AM156" t="str">
            <v>na</v>
          </cell>
          <cell r="AN156" t="str">
            <v>na</v>
          </cell>
          <cell r="AO156" t="str">
            <v>na</v>
          </cell>
          <cell r="AP156" t="str">
            <v>na</v>
          </cell>
          <cell r="AQ156" t="str">
            <v>na</v>
          </cell>
          <cell r="AR156" t="str">
            <v>na</v>
          </cell>
          <cell r="AS156" t="str">
            <v>na</v>
          </cell>
          <cell r="AT156" t="str">
            <v>na</v>
          </cell>
          <cell r="AU156" t="str">
            <v>na</v>
          </cell>
          <cell r="AV156" t="str">
            <v>na</v>
          </cell>
          <cell r="AW156" t="str">
            <v>na</v>
          </cell>
          <cell r="AX156" t="str">
            <v>na</v>
          </cell>
          <cell r="AY156" t="str">
            <v>na</v>
          </cell>
          <cell r="AZ156" t="str">
            <v>na</v>
          </cell>
          <cell r="BA156" t="str">
            <v>na</v>
          </cell>
          <cell r="BB156" t="str">
            <v>na</v>
          </cell>
          <cell r="BC156" t="str">
            <v>na</v>
          </cell>
          <cell r="BD156" t="str">
            <v>na</v>
          </cell>
          <cell r="BE156" t="str">
            <v>na</v>
          </cell>
          <cell r="BF156" t="str">
            <v>na</v>
          </cell>
          <cell r="BG156" t="str">
            <v>na</v>
          </cell>
          <cell r="BH156" t="str">
            <v>na</v>
          </cell>
          <cell r="BI156" t="str">
            <v>na</v>
          </cell>
          <cell r="BJ156" t="str">
            <v>na</v>
          </cell>
          <cell r="BK156" t="str">
            <v>na</v>
          </cell>
          <cell r="BL156" t="str">
            <v>na</v>
          </cell>
          <cell r="BM156" t="str">
            <v>na</v>
          </cell>
          <cell r="BN156" t="str">
            <v>na</v>
          </cell>
          <cell r="BO156" t="str">
            <v>na</v>
          </cell>
          <cell r="BP156" t="str">
            <v>na</v>
          </cell>
          <cell r="BQ156" t="str">
            <v>na</v>
          </cell>
          <cell r="BR156" t="str">
            <v>na</v>
          </cell>
          <cell r="BS156" t="str">
            <v>na</v>
          </cell>
          <cell r="BT156" t="str">
            <v>na</v>
          </cell>
          <cell r="BU156" t="str">
            <v>na</v>
          </cell>
          <cell r="BV156" t="str">
            <v>na</v>
          </cell>
          <cell r="BW156" t="str">
            <v>na</v>
          </cell>
          <cell r="BX156" t="str">
            <v>na</v>
          </cell>
          <cell r="BY156" t="str">
            <v>na</v>
          </cell>
          <cell r="BZ156" t="str">
            <v>na</v>
          </cell>
          <cell r="CA156" t="str">
            <v>na</v>
          </cell>
          <cell r="CB156" t="str">
            <v>na</v>
          </cell>
          <cell r="CC156" t="str">
            <v>na</v>
          </cell>
          <cell r="CD156" t="str">
            <v>na</v>
          </cell>
          <cell r="CE156" t="str">
            <v>na</v>
          </cell>
          <cell r="CF156" t="str">
            <v>na</v>
          </cell>
          <cell r="CG156" t="str">
            <v>na</v>
          </cell>
          <cell r="CH156" t="str">
            <v>na</v>
          </cell>
          <cell r="CI156" t="str">
            <v>na</v>
          </cell>
          <cell r="CJ156" t="str">
            <v>na</v>
          </cell>
          <cell r="CK156" t="str">
            <v>na</v>
          </cell>
          <cell r="CL156" t="str">
            <v>na</v>
          </cell>
          <cell r="CM156" t="str">
            <v>na</v>
          </cell>
          <cell r="CN156" t="str">
            <v>na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 t="str">
            <v>na</v>
          </cell>
          <cell r="CX156" t="str">
            <v>na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68</v>
          </cell>
          <cell r="DF156">
            <v>68</v>
          </cell>
          <cell r="DG156" t="str">
            <v>na</v>
          </cell>
          <cell r="DH156" t="str">
            <v>na</v>
          </cell>
          <cell r="DI156">
            <v>57</v>
          </cell>
          <cell r="DJ156">
            <v>0</v>
          </cell>
          <cell r="DK156" t="str">
            <v>na</v>
          </cell>
          <cell r="DL156" t="str">
            <v>na</v>
          </cell>
          <cell r="DM156" t="str">
            <v>na</v>
          </cell>
          <cell r="DN156" t="str">
            <v>na</v>
          </cell>
          <cell r="DO156" t="str">
            <v>na</v>
          </cell>
          <cell r="DP156" t="str">
            <v>na</v>
          </cell>
          <cell r="DQ156" t="str">
            <v>na</v>
          </cell>
          <cell r="DR156" t="str">
            <v>na</v>
          </cell>
          <cell r="DS156" t="str">
            <v>na</v>
          </cell>
          <cell r="DT156" t="str">
            <v>na</v>
          </cell>
          <cell r="DU156" t="str">
            <v>na</v>
          </cell>
          <cell r="DV156" t="str">
            <v>na</v>
          </cell>
          <cell r="DW156" t="str">
            <v>na</v>
          </cell>
          <cell r="DX156" t="str">
            <v>na</v>
          </cell>
          <cell r="DY156" t="str">
            <v>na</v>
          </cell>
          <cell r="DZ156" t="str">
            <v>na</v>
          </cell>
          <cell r="EA156" t="str">
            <v>na</v>
          </cell>
          <cell r="EB156" t="str">
            <v>na</v>
          </cell>
          <cell r="EC156" t="str">
            <v>na</v>
          </cell>
          <cell r="ED156" t="str">
            <v>na</v>
          </cell>
          <cell r="EE156" t="str">
            <v>na</v>
          </cell>
          <cell r="EF156" t="str">
            <v>na</v>
          </cell>
          <cell r="EG156" t="str">
            <v>na</v>
          </cell>
          <cell r="EH156" t="str">
            <v>na</v>
          </cell>
          <cell r="EI156" t="str">
            <v>na</v>
          </cell>
          <cell r="EJ156" t="str">
            <v>na</v>
          </cell>
          <cell r="EK156" t="str">
            <v>na</v>
          </cell>
          <cell r="EL156" t="str">
            <v>na</v>
          </cell>
          <cell r="EM156" t="str">
            <v>na</v>
          </cell>
          <cell r="EN156" t="str">
            <v>na</v>
          </cell>
          <cell r="EO156" t="str">
            <v>na</v>
          </cell>
          <cell r="EP156" t="str">
            <v>na</v>
          </cell>
          <cell r="EQ156" t="str">
            <v>na</v>
          </cell>
          <cell r="ER156" t="str">
            <v>na</v>
          </cell>
          <cell r="ES156" t="str">
            <v>na</v>
          </cell>
          <cell r="ET156" t="str">
            <v>na</v>
          </cell>
          <cell r="EU156" t="str">
            <v>na</v>
          </cell>
          <cell r="EV156" t="str">
            <v>na</v>
          </cell>
          <cell r="EW156" t="str">
            <v>na</v>
          </cell>
          <cell r="EX156" t="str">
            <v>na</v>
          </cell>
          <cell r="EY156" t="str">
            <v>na</v>
          </cell>
          <cell r="EZ156" t="str">
            <v>na</v>
          </cell>
          <cell r="FA156" t="str">
            <v>na</v>
          </cell>
          <cell r="FB156" t="str">
            <v>na</v>
          </cell>
          <cell r="FC156" t="str">
            <v>na</v>
          </cell>
          <cell r="FD156" t="str">
            <v>na</v>
          </cell>
          <cell r="FE156" t="str">
            <v>na</v>
          </cell>
          <cell r="FF156" t="str">
            <v>na</v>
          </cell>
          <cell r="FG156" t="str">
            <v>na</v>
          </cell>
          <cell r="FH156" t="str">
            <v>na</v>
          </cell>
          <cell r="FI156" t="str">
            <v>na</v>
          </cell>
          <cell r="FJ156" t="str">
            <v>na</v>
          </cell>
          <cell r="FK156" t="str">
            <v>na</v>
          </cell>
          <cell r="FL156" t="str">
            <v>na</v>
          </cell>
          <cell r="FM156" t="str">
            <v>na</v>
          </cell>
          <cell r="FN156" t="str">
            <v>na</v>
          </cell>
          <cell r="FO156" t="str">
            <v>na</v>
          </cell>
          <cell r="FP156" t="str">
            <v>na</v>
          </cell>
          <cell r="FQ156" t="str">
            <v>na</v>
          </cell>
          <cell r="FR156" t="str">
            <v>na</v>
          </cell>
          <cell r="FS156" t="str">
            <v>na</v>
          </cell>
          <cell r="FT156" t="str">
            <v>na</v>
          </cell>
          <cell r="FU156" t="str">
            <v>na</v>
          </cell>
          <cell r="FV156" t="str">
            <v>na</v>
          </cell>
          <cell r="FW156" t="str">
            <v>na</v>
          </cell>
          <cell r="FX156" t="str">
            <v>na</v>
          </cell>
          <cell r="FY156" t="str">
            <v>na</v>
          </cell>
          <cell r="FZ156" t="str">
            <v>na</v>
          </cell>
          <cell r="GA156" t="str">
            <v>na</v>
          </cell>
          <cell r="GB156" t="str">
            <v>na</v>
          </cell>
          <cell r="GC156" t="str">
            <v>na</v>
          </cell>
          <cell r="GD156" t="str">
            <v>na</v>
          </cell>
          <cell r="GE156" t="str">
            <v>na</v>
          </cell>
          <cell r="GF156" t="str">
            <v>na</v>
          </cell>
          <cell r="GG156" t="str">
            <v>na</v>
          </cell>
          <cell r="GH156" t="str">
            <v>na</v>
          </cell>
          <cell r="GI156" t="str">
            <v>na</v>
          </cell>
          <cell r="GJ156" t="str">
            <v>na</v>
          </cell>
          <cell r="GK156" t="str">
            <v>na</v>
          </cell>
          <cell r="GL156" t="str">
            <v>na</v>
          </cell>
          <cell r="GM156" t="str">
            <v>na</v>
          </cell>
          <cell r="GN156" t="str">
            <v>na</v>
          </cell>
          <cell r="GO156" t="str">
            <v>na</v>
          </cell>
          <cell r="GP156" t="str">
            <v>na</v>
          </cell>
          <cell r="GQ156" t="str">
            <v>na</v>
          </cell>
          <cell r="GR156" t="str">
            <v>na</v>
          </cell>
          <cell r="GS156" t="str">
            <v>na</v>
          </cell>
          <cell r="GT156" t="str">
            <v>na</v>
          </cell>
          <cell r="GU156" t="str">
            <v>na</v>
          </cell>
          <cell r="GV156" t="str">
            <v>na</v>
          </cell>
          <cell r="GW156" t="str">
            <v>na</v>
          </cell>
          <cell r="GX156" t="str">
            <v>na</v>
          </cell>
          <cell r="GY156" t="str">
            <v>na</v>
          </cell>
          <cell r="GZ156" t="str">
            <v>na</v>
          </cell>
          <cell r="HA156" t="str">
            <v>na</v>
          </cell>
          <cell r="HB156" t="str">
            <v>na</v>
          </cell>
          <cell r="HC156" t="str">
            <v>na</v>
          </cell>
          <cell r="HD156" t="str">
            <v>na</v>
          </cell>
        </row>
        <row r="157">
          <cell r="A157">
            <v>156</v>
          </cell>
          <cell r="B157" t="str">
            <v>Long-term Deferred Maintenance</v>
          </cell>
          <cell r="C157" t="str">
            <v>na</v>
          </cell>
          <cell r="D157" t="str">
            <v>na</v>
          </cell>
          <cell r="E157" t="str">
            <v>na</v>
          </cell>
          <cell r="F157" t="str">
            <v>na</v>
          </cell>
          <cell r="G157" t="str">
            <v>na</v>
          </cell>
          <cell r="H157" t="str">
            <v>na</v>
          </cell>
          <cell r="I157" t="str">
            <v>na</v>
          </cell>
          <cell r="J157" t="str">
            <v>na</v>
          </cell>
          <cell r="K157" t="str">
            <v>na</v>
          </cell>
          <cell r="L157" t="str">
            <v>na</v>
          </cell>
          <cell r="M157" t="str">
            <v>na</v>
          </cell>
          <cell r="N157" t="str">
            <v>na</v>
          </cell>
          <cell r="O157" t="str">
            <v>na</v>
          </cell>
          <cell r="P157" t="str">
            <v>na</v>
          </cell>
          <cell r="Q157" t="str">
            <v>na</v>
          </cell>
          <cell r="R157" t="str">
            <v>na</v>
          </cell>
          <cell r="S157" t="str">
            <v>na</v>
          </cell>
          <cell r="T157" t="str">
            <v>na</v>
          </cell>
          <cell r="U157" t="str">
            <v>na</v>
          </cell>
          <cell r="V157" t="str">
            <v>na</v>
          </cell>
          <cell r="W157" t="str">
            <v>na</v>
          </cell>
          <cell r="X157" t="str">
            <v>na</v>
          </cell>
          <cell r="Y157" t="str">
            <v>na</v>
          </cell>
          <cell r="Z157" t="str">
            <v>na</v>
          </cell>
          <cell r="AA157" t="str">
            <v>na</v>
          </cell>
          <cell r="AB157" t="str">
            <v>na</v>
          </cell>
          <cell r="AC157" t="str">
            <v>na</v>
          </cell>
          <cell r="AD157" t="str">
            <v>na</v>
          </cell>
          <cell r="AE157" t="str">
            <v>na</v>
          </cell>
          <cell r="AF157" t="str">
            <v>na</v>
          </cell>
          <cell r="AG157" t="str">
            <v>na</v>
          </cell>
          <cell r="AH157" t="str">
            <v>na</v>
          </cell>
          <cell r="AI157" t="str">
            <v>na</v>
          </cell>
          <cell r="AJ157" t="str">
            <v>na</v>
          </cell>
          <cell r="AK157" t="str">
            <v>na</v>
          </cell>
          <cell r="AL157" t="str">
            <v>na</v>
          </cell>
          <cell r="AM157" t="str">
            <v>na</v>
          </cell>
          <cell r="AN157" t="str">
            <v>na</v>
          </cell>
          <cell r="AO157" t="str">
            <v>na</v>
          </cell>
          <cell r="AP157" t="str">
            <v>na</v>
          </cell>
          <cell r="AQ157" t="str">
            <v>na</v>
          </cell>
          <cell r="AR157" t="str">
            <v>na</v>
          </cell>
          <cell r="AS157" t="str">
            <v>na</v>
          </cell>
          <cell r="AT157" t="str">
            <v>na</v>
          </cell>
          <cell r="AU157" t="str">
            <v>na</v>
          </cell>
          <cell r="AV157" t="str">
            <v>na</v>
          </cell>
          <cell r="AW157" t="str">
            <v>na</v>
          </cell>
          <cell r="AX157" t="str">
            <v>na</v>
          </cell>
          <cell r="AY157" t="str">
            <v>na</v>
          </cell>
          <cell r="AZ157" t="str">
            <v>na</v>
          </cell>
          <cell r="BA157" t="str">
            <v>na</v>
          </cell>
          <cell r="BB157" t="str">
            <v>na</v>
          </cell>
          <cell r="BC157" t="str">
            <v>na</v>
          </cell>
          <cell r="BD157" t="str">
            <v>na</v>
          </cell>
          <cell r="BE157" t="str">
            <v>na</v>
          </cell>
          <cell r="BF157" t="str">
            <v>na</v>
          </cell>
          <cell r="BG157" t="str">
            <v>na</v>
          </cell>
          <cell r="BH157" t="str">
            <v>na</v>
          </cell>
          <cell r="BI157" t="str">
            <v>na</v>
          </cell>
          <cell r="BJ157" t="str">
            <v>na</v>
          </cell>
          <cell r="BK157" t="str">
            <v>na</v>
          </cell>
          <cell r="BL157" t="str">
            <v>na</v>
          </cell>
          <cell r="BM157" t="str">
            <v>na</v>
          </cell>
          <cell r="BN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R157" t="str">
            <v>na</v>
          </cell>
          <cell r="BS157" t="str">
            <v>na</v>
          </cell>
          <cell r="BT157" t="str">
            <v>na</v>
          </cell>
          <cell r="BU157" t="str">
            <v>na</v>
          </cell>
          <cell r="BV157" t="str">
            <v>na</v>
          </cell>
          <cell r="BW157" t="str">
            <v>na</v>
          </cell>
          <cell r="BX157" t="str">
            <v>na</v>
          </cell>
          <cell r="BY157" t="str">
            <v>na</v>
          </cell>
          <cell r="BZ157" t="str">
            <v>na</v>
          </cell>
          <cell r="CA157" t="str">
            <v>na</v>
          </cell>
          <cell r="CB157" t="str">
            <v>na</v>
          </cell>
          <cell r="CC157" t="str">
            <v>na</v>
          </cell>
          <cell r="CD157" t="str">
            <v>na</v>
          </cell>
          <cell r="CE157" t="str">
            <v>na</v>
          </cell>
          <cell r="CF157" t="str">
            <v>na</v>
          </cell>
          <cell r="CG157" t="str">
            <v>na</v>
          </cell>
          <cell r="CH157" t="str">
            <v>na</v>
          </cell>
          <cell r="CI157" t="str">
            <v>na</v>
          </cell>
          <cell r="CJ157" t="str">
            <v>na</v>
          </cell>
          <cell r="CK157" t="str">
            <v>na</v>
          </cell>
          <cell r="CL157" t="str">
            <v>na</v>
          </cell>
          <cell r="CM157" t="str">
            <v>na</v>
          </cell>
          <cell r="CN157" t="str">
            <v>na</v>
          </cell>
          <cell r="CO157">
            <v>91.1</v>
          </cell>
          <cell r="CP157">
            <v>91.1</v>
          </cell>
          <cell r="CQ157">
            <v>91.9</v>
          </cell>
          <cell r="CR157">
            <v>91.9</v>
          </cell>
          <cell r="CS157">
            <v>0</v>
          </cell>
          <cell r="CT157">
            <v>0</v>
          </cell>
          <cell r="CU157">
            <v>88</v>
          </cell>
          <cell r="CV157">
            <v>88</v>
          </cell>
          <cell r="CW157" t="str">
            <v>na</v>
          </cell>
          <cell r="CX157" t="str">
            <v>na</v>
          </cell>
          <cell r="CY157">
            <v>91.3</v>
          </cell>
          <cell r="CZ157">
            <v>91.3</v>
          </cell>
          <cell r="DA157">
            <v>84.46</v>
          </cell>
          <cell r="DB157">
            <v>84.46</v>
          </cell>
          <cell r="DC157">
            <v>96.349000000000004</v>
          </cell>
          <cell r="DD157">
            <v>96.349000000000004</v>
          </cell>
          <cell r="DE157">
            <v>100.9</v>
          </cell>
          <cell r="DF157">
            <v>100.9</v>
          </cell>
          <cell r="DG157" t="str">
            <v>na</v>
          </cell>
          <cell r="DH157" t="str">
            <v>na</v>
          </cell>
          <cell r="DI157">
            <v>103.005</v>
          </cell>
          <cell r="DJ157">
            <v>0</v>
          </cell>
          <cell r="DK157" t="str">
            <v>na</v>
          </cell>
          <cell r="DL157" t="str">
            <v>na</v>
          </cell>
          <cell r="DM157" t="str">
            <v>na</v>
          </cell>
          <cell r="DN157" t="str">
            <v>na</v>
          </cell>
          <cell r="DO157" t="str">
            <v>na</v>
          </cell>
          <cell r="DP157" t="str">
            <v>na</v>
          </cell>
          <cell r="DQ157" t="str">
            <v>na</v>
          </cell>
          <cell r="DR157" t="str">
            <v>na</v>
          </cell>
          <cell r="DS157" t="str">
            <v>na</v>
          </cell>
          <cell r="DT157" t="str">
            <v>na</v>
          </cell>
          <cell r="DU157" t="str">
            <v>na</v>
          </cell>
          <cell r="DV157" t="str">
            <v>na</v>
          </cell>
          <cell r="DW157" t="str">
            <v>na</v>
          </cell>
          <cell r="DX157" t="str">
            <v>na</v>
          </cell>
          <cell r="DY157" t="str">
            <v>na</v>
          </cell>
          <cell r="DZ157" t="str">
            <v>na</v>
          </cell>
          <cell r="EA157" t="str">
            <v>na</v>
          </cell>
          <cell r="EB157" t="str">
            <v>na</v>
          </cell>
          <cell r="EC157" t="str">
            <v>na</v>
          </cell>
          <cell r="ED157" t="str">
            <v>na</v>
          </cell>
          <cell r="EE157" t="str">
            <v>na</v>
          </cell>
          <cell r="EF157" t="str">
            <v>na</v>
          </cell>
          <cell r="EG157" t="str">
            <v>na</v>
          </cell>
          <cell r="EH157" t="str">
            <v>na</v>
          </cell>
          <cell r="EI157" t="str">
            <v>na</v>
          </cell>
          <cell r="EJ157" t="str">
            <v>na</v>
          </cell>
          <cell r="EK157" t="str">
            <v>na</v>
          </cell>
          <cell r="EL157" t="str">
            <v>na</v>
          </cell>
          <cell r="EM157" t="str">
            <v>na</v>
          </cell>
          <cell r="EN157" t="str">
            <v>na</v>
          </cell>
          <cell r="EO157" t="str">
            <v>na</v>
          </cell>
          <cell r="EP157" t="str">
            <v>na</v>
          </cell>
          <cell r="EQ157" t="str">
            <v>na</v>
          </cell>
          <cell r="ER157" t="str">
            <v>na</v>
          </cell>
          <cell r="ES157" t="str">
            <v>na</v>
          </cell>
          <cell r="ET157" t="str">
            <v>na</v>
          </cell>
          <cell r="EU157" t="str">
            <v>na</v>
          </cell>
          <cell r="EV157" t="str">
            <v>na</v>
          </cell>
          <cell r="EW157" t="str">
            <v>na</v>
          </cell>
          <cell r="EX157" t="str">
            <v>na</v>
          </cell>
          <cell r="EY157" t="str">
            <v>na</v>
          </cell>
          <cell r="EZ157" t="str">
            <v>na</v>
          </cell>
          <cell r="FA157" t="str">
            <v>na</v>
          </cell>
          <cell r="FB157" t="str">
            <v>na</v>
          </cell>
          <cell r="FC157" t="str">
            <v>na</v>
          </cell>
          <cell r="FD157" t="str">
            <v>na</v>
          </cell>
          <cell r="FE157" t="str">
            <v>na</v>
          </cell>
          <cell r="FF157" t="str">
            <v>na</v>
          </cell>
          <cell r="FG157" t="str">
            <v>na</v>
          </cell>
          <cell r="FH157" t="str">
            <v>na</v>
          </cell>
          <cell r="FI157" t="str">
            <v>na</v>
          </cell>
          <cell r="FJ157" t="str">
            <v>na</v>
          </cell>
          <cell r="FK157" t="str">
            <v>na</v>
          </cell>
          <cell r="FL157" t="str">
            <v>na</v>
          </cell>
          <cell r="FM157" t="str">
            <v>na</v>
          </cell>
          <cell r="FN157" t="str">
            <v>na</v>
          </cell>
          <cell r="FO157" t="str">
            <v>na</v>
          </cell>
          <cell r="FP157" t="str">
            <v>na</v>
          </cell>
          <cell r="FQ157" t="str">
            <v>na</v>
          </cell>
          <cell r="FR157" t="str">
            <v>na</v>
          </cell>
          <cell r="FS157" t="str">
            <v>na</v>
          </cell>
          <cell r="FT157" t="str">
            <v>na</v>
          </cell>
          <cell r="FU157" t="str">
            <v>na</v>
          </cell>
          <cell r="FV157" t="str">
            <v>na</v>
          </cell>
          <cell r="FW157" t="str">
            <v>na</v>
          </cell>
          <cell r="FX157" t="str">
            <v>na</v>
          </cell>
          <cell r="FY157" t="str">
            <v>na</v>
          </cell>
          <cell r="FZ157" t="str">
            <v>na</v>
          </cell>
          <cell r="GA157" t="str">
            <v>na</v>
          </cell>
          <cell r="GB157" t="str">
            <v>na</v>
          </cell>
          <cell r="GC157" t="str">
            <v>na</v>
          </cell>
          <cell r="GD157" t="str">
            <v>na</v>
          </cell>
          <cell r="GE157" t="str">
            <v>na</v>
          </cell>
          <cell r="GF157" t="str">
            <v>na</v>
          </cell>
          <cell r="GG157" t="str">
            <v>na</v>
          </cell>
          <cell r="GH157" t="str">
            <v>na</v>
          </cell>
          <cell r="GI157" t="str">
            <v>na</v>
          </cell>
          <cell r="GJ157" t="str">
            <v>na</v>
          </cell>
          <cell r="GK157" t="str">
            <v>na</v>
          </cell>
          <cell r="GL157" t="str">
            <v>na</v>
          </cell>
          <cell r="GM157" t="str">
            <v>na</v>
          </cell>
          <cell r="GN157" t="str">
            <v>na</v>
          </cell>
          <cell r="GO157" t="str">
            <v>na</v>
          </cell>
          <cell r="GP157" t="str">
            <v>na</v>
          </cell>
          <cell r="GQ157" t="str">
            <v>na</v>
          </cell>
          <cell r="GR157" t="str">
            <v>na</v>
          </cell>
          <cell r="GS157" t="str">
            <v>na</v>
          </cell>
          <cell r="GT157" t="str">
            <v>na</v>
          </cell>
          <cell r="GU157" t="str">
            <v>na</v>
          </cell>
          <cell r="GV157" t="str">
            <v>na</v>
          </cell>
          <cell r="GW157" t="str">
            <v>na</v>
          </cell>
          <cell r="GX157" t="str">
            <v>na</v>
          </cell>
          <cell r="GY157" t="str">
            <v>na</v>
          </cell>
          <cell r="GZ157" t="str">
            <v>na</v>
          </cell>
          <cell r="HA157" t="str">
            <v>na</v>
          </cell>
          <cell r="HB157" t="str">
            <v>na</v>
          </cell>
          <cell r="HC157" t="str">
            <v>na</v>
          </cell>
          <cell r="HD157" t="str">
            <v>na</v>
          </cell>
        </row>
        <row r="158">
          <cell r="A158">
            <v>157</v>
          </cell>
          <cell r="B158" t="str">
            <v>Total Long-Term Liabilities</v>
          </cell>
          <cell r="C158" t="str">
            <v>na</v>
          </cell>
          <cell r="D158" t="str">
            <v>na</v>
          </cell>
          <cell r="E158" t="str">
            <v>na</v>
          </cell>
          <cell r="F158" t="str">
            <v>na</v>
          </cell>
          <cell r="G158" t="str">
            <v>na</v>
          </cell>
          <cell r="H158" t="str">
            <v>na</v>
          </cell>
          <cell r="I158" t="str">
            <v>na</v>
          </cell>
          <cell r="J158" t="str">
            <v>na</v>
          </cell>
          <cell r="K158" t="str">
            <v>na</v>
          </cell>
          <cell r="L158" t="str">
            <v>na</v>
          </cell>
          <cell r="M158" t="str">
            <v>na</v>
          </cell>
          <cell r="N158" t="str">
            <v>na</v>
          </cell>
          <cell r="O158" t="str">
            <v>na</v>
          </cell>
          <cell r="P158" t="str">
            <v>na</v>
          </cell>
          <cell r="Q158" t="str">
            <v>na</v>
          </cell>
          <cell r="R158" t="str">
            <v>na</v>
          </cell>
          <cell r="S158" t="str">
            <v>na</v>
          </cell>
          <cell r="T158" t="str">
            <v>na</v>
          </cell>
          <cell r="U158" t="str">
            <v>na</v>
          </cell>
          <cell r="V158" t="str">
            <v>na</v>
          </cell>
          <cell r="W158" t="str">
            <v>na</v>
          </cell>
          <cell r="X158" t="str">
            <v>na</v>
          </cell>
          <cell r="Y158" t="str">
            <v>na</v>
          </cell>
          <cell r="Z158" t="str">
            <v>na</v>
          </cell>
          <cell r="AA158" t="str">
            <v>na</v>
          </cell>
          <cell r="AB158" t="str">
            <v>na</v>
          </cell>
          <cell r="AC158" t="str">
            <v>na</v>
          </cell>
          <cell r="AD158" t="str">
            <v>na</v>
          </cell>
          <cell r="AE158" t="str">
            <v>na</v>
          </cell>
          <cell r="AF158" t="str">
            <v>na</v>
          </cell>
          <cell r="AG158" t="str">
            <v>na</v>
          </cell>
          <cell r="AH158" t="str">
            <v>na</v>
          </cell>
          <cell r="AI158" t="str">
            <v>na</v>
          </cell>
          <cell r="AJ158" t="str">
            <v>na</v>
          </cell>
          <cell r="AK158" t="str">
            <v>na</v>
          </cell>
          <cell r="AL158" t="str">
            <v>na</v>
          </cell>
          <cell r="AM158" t="str">
            <v>na</v>
          </cell>
          <cell r="AN158" t="str">
            <v>na</v>
          </cell>
          <cell r="AO158" t="str">
            <v>na</v>
          </cell>
          <cell r="AP158" t="str">
            <v>na</v>
          </cell>
          <cell r="AQ158" t="str">
            <v>na</v>
          </cell>
          <cell r="AR158" t="str">
            <v>na</v>
          </cell>
          <cell r="AS158" t="str">
            <v>na</v>
          </cell>
          <cell r="AT158" t="str">
            <v>na</v>
          </cell>
          <cell r="AU158" t="str">
            <v>na</v>
          </cell>
          <cell r="AV158" t="str">
            <v>na</v>
          </cell>
          <cell r="AW158" t="str">
            <v>na</v>
          </cell>
          <cell r="AX158" t="str">
            <v>na</v>
          </cell>
          <cell r="AY158" t="str">
            <v>na</v>
          </cell>
          <cell r="AZ158" t="str">
            <v>na</v>
          </cell>
          <cell r="BA158" t="str">
            <v>na</v>
          </cell>
          <cell r="BB158" t="str">
            <v>na</v>
          </cell>
          <cell r="BC158" t="str">
            <v>na</v>
          </cell>
          <cell r="BD158" t="str">
            <v>na</v>
          </cell>
          <cell r="BE158" t="str">
            <v>na</v>
          </cell>
          <cell r="BF158" t="str">
            <v>na</v>
          </cell>
          <cell r="BG158" t="str">
            <v>na</v>
          </cell>
          <cell r="BH158" t="str">
            <v>na</v>
          </cell>
          <cell r="BI158" t="str">
            <v>na</v>
          </cell>
          <cell r="BJ158" t="str">
            <v>na</v>
          </cell>
          <cell r="BK158" t="str">
            <v>na</v>
          </cell>
          <cell r="BL158" t="str">
            <v>na</v>
          </cell>
          <cell r="BM158" t="str">
            <v>na</v>
          </cell>
          <cell r="BN158" t="str">
            <v>na</v>
          </cell>
          <cell r="BO158" t="str">
            <v>na</v>
          </cell>
          <cell r="BP158" t="str">
            <v>na</v>
          </cell>
          <cell r="BQ158" t="str">
            <v>na</v>
          </cell>
          <cell r="BR158" t="str">
            <v>na</v>
          </cell>
          <cell r="BS158" t="str">
            <v>na</v>
          </cell>
          <cell r="BT158" t="str">
            <v>na</v>
          </cell>
          <cell r="BU158" t="str">
            <v>na</v>
          </cell>
          <cell r="BV158" t="str">
            <v>na</v>
          </cell>
          <cell r="BW158" t="str">
            <v>na</v>
          </cell>
          <cell r="BX158" t="str">
            <v>na</v>
          </cell>
          <cell r="BY158" t="str">
            <v>na</v>
          </cell>
          <cell r="BZ158" t="str">
            <v>na</v>
          </cell>
          <cell r="CA158" t="str">
            <v>na</v>
          </cell>
          <cell r="CB158" t="str">
            <v>na</v>
          </cell>
          <cell r="CC158" t="str">
            <v>na</v>
          </cell>
          <cell r="CD158" t="str">
            <v>na</v>
          </cell>
          <cell r="CE158" t="str">
            <v>na</v>
          </cell>
          <cell r="CF158" t="str">
            <v>na</v>
          </cell>
          <cell r="CG158" t="str">
            <v>na</v>
          </cell>
          <cell r="CH158" t="str">
            <v>na</v>
          </cell>
          <cell r="CI158" t="str">
            <v>na</v>
          </cell>
          <cell r="CJ158" t="str">
            <v>na</v>
          </cell>
          <cell r="CK158" t="str">
            <v>na</v>
          </cell>
          <cell r="CL158" t="str">
            <v>na</v>
          </cell>
          <cell r="CM158" t="str">
            <v>na</v>
          </cell>
          <cell r="CN158" t="str">
            <v>na</v>
          </cell>
          <cell r="CO158">
            <v>107.89999999999999</v>
          </cell>
          <cell r="CP158">
            <v>107.9</v>
          </cell>
          <cell r="CQ158">
            <v>107.30000000000001</v>
          </cell>
          <cell r="CR158">
            <v>107.3</v>
          </cell>
          <cell r="CS158">
            <v>0</v>
          </cell>
          <cell r="CT158">
            <v>0</v>
          </cell>
          <cell r="CU158">
            <v>171.1</v>
          </cell>
          <cell r="CV158">
            <v>171.1</v>
          </cell>
          <cell r="CW158" t="str">
            <v>na</v>
          </cell>
          <cell r="CX158" t="str">
            <v>na</v>
          </cell>
          <cell r="CY158">
            <v>171.6</v>
          </cell>
          <cell r="CZ158">
            <v>171.6</v>
          </cell>
          <cell r="DA158">
            <v>162.44999999999999</v>
          </cell>
          <cell r="DB158">
            <v>162.44999999999999</v>
          </cell>
          <cell r="DC158">
            <v>173.04900000000001</v>
          </cell>
          <cell r="DD158">
            <v>173.04900000000001</v>
          </cell>
          <cell r="DE158">
            <v>190.7</v>
          </cell>
          <cell r="DF158">
            <v>190.7</v>
          </cell>
          <cell r="DG158" t="str">
            <v>na</v>
          </cell>
          <cell r="DH158" t="str">
            <v>na</v>
          </cell>
          <cell r="DI158">
            <v>181.208</v>
          </cell>
          <cell r="DJ158">
            <v>0</v>
          </cell>
          <cell r="DK158" t="str">
            <v>na</v>
          </cell>
          <cell r="DL158" t="str">
            <v>na</v>
          </cell>
          <cell r="DM158" t="str">
            <v>na</v>
          </cell>
          <cell r="DN158" t="str">
            <v>na</v>
          </cell>
          <cell r="DO158" t="str">
            <v>na</v>
          </cell>
          <cell r="DP158" t="str">
            <v>na</v>
          </cell>
          <cell r="DQ158" t="str">
            <v>na</v>
          </cell>
          <cell r="DR158" t="str">
            <v>na</v>
          </cell>
          <cell r="DS158" t="str">
            <v>na</v>
          </cell>
          <cell r="DT158" t="str">
            <v>na</v>
          </cell>
          <cell r="DU158" t="str">
            <v>na</v>
          </cell>
          <cell r="DV158" t="str">
            <v>na</v>
          </cell>
          <cell r="DW158" t="str">
            <v>na</v>
          </cell>
          <cell r="DX158" t="str">
            <v>na</v>
          </cell>
          <cell r="DY158" t="str">
            <v>na</v>
          </cell>
          <cell r="DZ158" t="str">
            <v>na</v>
          </cell>
          <cell r="EA158" t="str">
            <v>na</v>
          </cell>
          <cell r="EB158" t="str">
            <v>na</v>
          </cell>
          <cell r="EC158" t="str">
            <v>na</v>
          </cell>
          <cell r="ED158" t="str">
            <v>na</v>
          </cell>
          <cell r="EE158" t="str">
            <v>na</v>
          </cell>
          <cell r="EF158" t="str">
            <v>na</v>
          </cell>
          <cell r="EG158" t="str">
            <v>na</v>
          </cell>
          <cell r="EH158" t="str">
            <v>na</v>
          </cell>
          <cell r="EI158" t="str">
            <v>na</v>
          </cell>
          <cell r="EJ158" t="str">
            <v>na</v>
          </cell>
          <cell r="EK158" t="str">
            <v>na</v>
          </cell>
          <cell r="EL158" t="str">
            <v>na</v>
          </cell>
          <cell r="EM158" t="str">
            <v>na</v>
          </cell>
          <cell r="EN158" t="str">
            <v>na</v>
          </cell>
          <cell r="EO158" t="str">
            <v>na</v>
          </cell>
          <cell r="EP158" t="str">
            <v>na</v>
          </cell>
          <cell r="EQ158" t="str">
            <v>na</v>
          </cell>
          <cell r="ER158" t="str">
            <v>na</v>
          </cell>
          <cell r="ES158" t="str">
            <v>na</v>
          </cell>
          <cell r="ET158" t="str">
            <v>na</v>
          </cell>
          <cell r="EU158" t="str">
            <v>na</v>
          </cell>
          <cell r="EV158" t="str">
            <v>na</v>
          </cell>
          <cell r="EW158" t="str">
            <v>na</v>
          </cell>
          <cell r="EX158" t="str">
            <v>na</v>
          </cell>
          <cell r="EY158" t="str">
            <v>na</v>
          </cell>
          <cell r="EZ158" t="str">
            <v>na</v>
          </cell>
          <cell r="FA158" t="str">
            <v>na</v>
          </cell>
          <cell r="FB158" t="str">
            <v>na</v>
          </cell>
          <cell r="FC158" t="str">
            <v>na</v>
          </cell>
          <cell r="FD158" t="str">
            <v>na</v>
          </cell>
          <cell r="FE158" t="str">
            <v>na</v>
          </cell>
          <cell r="FF158" t="str">
            <v>na</v>
          </cell>
          <cell r="FG158" t="str">
            <v>na</v>
          </cell>
          <cell r="FH158" t="str">
            <v>na</v>
          </cell>
          <cell r="FI158" t="str">
            <v>na</v>
          </cell>
          <cell r="FJ158" t="str">
            <v>na</v>
          </cell>
          <cell r="FK158" t="str">
            <v>na</v>
          </cell>
          <cell r="FL158" t="str">
            <v>na</v>
          </cell>
          <cell r="FM158" t="str">
            <v>na</v>
          </cell>
          <cell r="FN158" t="str">
            <v>na</v>
          </cell>
          <cell r="FO158" t="str">
            <v>na</v>
          </cell>
          <cell r="FP158" t="str">
            <v>na</v>
          </cell>
          <cell r="FQ158" t="str">
            <v>na</v>
          </cell>
          <cell r="FR158" t="str">
            <v>na</v>
          </cell>
          <cell r="FS158" t="str">
            <v>na</v>
          </cell>
          <cell r="FT158" t="str">
            <v>na</v>
          </cell>
          <cell r="FU158" t="str">
            <v>na</v>
          </cell>
          <cell r="FV158" t="str">
            <v>na</v>
          </cell>
          <cell r="FW158" t="str">
            <v>na</v>
          </cell>
          <cell r="FX158" t="str">
            <v>na</v>
          </cell>
          <cell r="FY158" t="str">
            <v>na</v>
          </cell>
          <cell r="FZ158" t="str">
            <v>na</v>
          </cell>
          <cell r="GA158" t="str">
            <v>na</v>
          </cell>
          <cell r="GB158" t="str">
            <v>na</v>
          </cell>
          <cell r="GC158" t="str">
            <v>na</v>
          </cell>
          <cell r="GD158" t="str">
            <v>na</v>
          </cell>
          <cell r="GE158" t="str">
            <v>na</v>
          </cell>
          <cell r="GF158" t="str">
            <v>na</v>
          </cell>
          <cell r="GG158" t="str">
            <v>na</v>
          </cell>
          <cell r="GH158" t="str">
            <v>na</v>
          </cell>
          <cell r="GI158" t="str">
            <v>na</v>
          </cell>
          <cell r="GJ158" t="str">
            <v>na</v>
          </cell>
          <cell r="GK158" t="str">
            <v>na</v>
          </cell>
          <cell r="GL158" t="str">
            <v>na</v>
          </cell>
          <cell r="GM158" t="str">
            <v>na</v>
          </cell>
          <cell r="GN158" t="str">
            <v>na</v>
          </cell>
          <cell r="GO158" t="str">
            <v>na</v>
          </cell>
          <cell r="GP158" t="str">
            <v>na</v>
          </cell>
          <cell r="GQ158" t="str">
            <v>na</v>
          </cell>
          <cell r="GR158" t="str">
            <v>na</v>
          </cell>
          <cell r="GS158" t="str">
            <v>na</v>
          </cell>
          <cell r="GT158" t="str">
            <v>na</v>
          </cell>
          <cell r="GU158" t="str">
            <v>na</v>
          </cell>
          <cell r="GV158" t="str">
            <v>na</v>
          </cell>
          <cell r="GW158" t="str">
            <v>na</v>
          </cell>
          <cell r="GX158" t="str">
            <v>na</v>
          </cell>
          <cell r="GY158" t="str">
            <v>na</v>
          </cell>
          <cell r="GZ158" t="str">
            <v>na</v>
          </cell>
          <cell r="HA158" t="str">
            <v>na</v>
          </cell>
          <cell r="HB158" t="str">
            <v>na</v>
          </cell>
          <cell r="HC158" t="str">
            <v>na</v>
          </cell>
          <cell r="HD158" t="str">
            <v>na</v>
          </cell>
        </row>
        <row r="159">
          <cell r="A159">
            <v>158</v>
          </cell>
          <cell r="B159" t="str">
            <v>Total Liabilities</v>
          </cell>
          <cell r="C159" t="str">
            <v>na</v>
          </cell>
          <cell r="D159" t="str">
            <v>na</v>
          </cell>
          <cell r="E159" t="str">
            <v>na</v>
          </cell>
          <cell r="F159" t="str">
            <v>na</v>
          </cell>
          <cell r="G159" t="str">
            <v>na</v>
          </cell>
          <cell r="H159" t="str">
            <v>na</v>
          </cell>
          <cell r="I159" t="str">
            <v>na</v>
          </cell>
          <cell r="J159" t="str">
            <v>na</v>
          </cell>
          <cell r="K159" t="str">
            <v>na</v>
          </cell>
          <cell r="L159" t="str">
            <v>na</v>
          </cell>
          <cell r="M159" t="str">
            <v>na</v>
          </cell>
          <cell r="N159" t="str">
            <v>na</v>
          </cell>
          <cell r="O159" t="str">
            <v>na</v>
          </cell>
          <cell r="P159" t="str">
            <v>na</v>
          </cell>
          <cell r="Q159" t="str">
            <v>na</v>
          </cell>
          <cell r="R159" t="str">
            <v>na</v>
          </cell>
          <cell r="S159" t="str">
            <v>na</v>
          </cell>
          <cell r="T159" t="str">
            <v>na</v>
          </cell>
          <cell r="U159" t="str">
            <v>na</v>
          </cell>
          <cell r="V159" t="str">
            <v>na</v>
          </cell>
          <cell r="W159" t="str">
            <v>na</v>
          </cell>
          <cell r="X159" t="str">
            <v>na</v>
          </cell>
          <cell r="Y159" t="str">
            <v>na</v>
          </cell>
          <cell r="Z159" t="str">
            <v>na</v>
          </cell>
          <cell r="AA159" t="str">
            <v>na</v>
          </cell>
          <cell r="AB159" t="str">
            <v>na</v>
          </cell>
          <cell r="AC159" t="str">
            <v>na</v>
          </cell>
          <cell r="AD159" t="str">
            <v>na</v>
          </cell>
          <cell r="AE159" t="str">
            <v>na</v>
          </cell>
          <cell r="AF159" t="str">
            <v>na</v>
          </cell>
          <cell r="AG159" t="str">
            <v>na</v>
          </cell>
          <cell r="AH159" t="str">
            <v>na</v>
          </cell>
          <cell r="AI159" t="str">
            <v>na</v>
          </cell>
          <cell r="AJ159" t="str">
            <v>na</v>
          </cell>
          <cell r="AK159" t="str">
            <v>na</v>
          </cell>
          <cell r="AL159" t="str">
            <v>na</v>
          </cell>
          <cell r="AM159" t="str">
            <v>na</v>
          </cell>
          <cell r="AN159" t="str">
            <v>na</v>
          </cell>
          <cell r="AO159" t="str">
            <v>na</v>
          </cell>
          <cell r="AP159" t="str">
            <v>na</v>
          </cell>
          <cell r="AQ159" t="str">
            <v>na</v>
          </cell>
          <cell r="AR159" t="str">
            <v>na</v>
          </cell>
          <cell r="AS159" t="str">
            <v>na</v>
          </cell>
          <cell r="AT159" t="str">
            <v>na</v>
          </cell>
          <cell r="AU159" t="str">
            <v>na</v>
          </cell>
          <cell r="AV159" t="str">
            <v>na</v>
          </cell>
          <cell r="AW159" t="str">
            <v>na</v>
          </cell>
          <cell r="AX159" t="str">
            <v>na</v>
          </cell>
          <cell r="AY159" t="str">
            <v>na</v>
          </cell>
          <cell r="AZ159" t="str">
            <v>na</v>
          </cell>
          <cell r="BA159" t="str">
            <v>na</v>
          </cell>
          <cell r="BB159" t="str">
            <v>na</v>
          </cell>
          <cell r="BC159" t="str">
            <v>na</v>
          </cell>
          <cell r="BD159" t="str">
            <v>na</v>
          </cell>
          <cell r="BE159" t="str">
            <v>na</v>
          </cell>
          <cell r="BF159" t="str">
            <v>na</v>
          </cell>
          <cell r="BG159" t="str">
            <v>na</v>
          </cell>
          <cell r="BH159" t="str">
            <v>na</v>
          </cell>
          <cell r="BI159" t="str">
            <v>na</v>
          </cell>
          <cell r="BJ159" t="str">
            <v>na</v>
          </cell>
          <cell r="BK159" t="str">
            <v>na</v>
          </cell>
          <cell r="BL159" t="str">
            <v>na</v>
          </cell>
          <cell r="BM159" t="str">
            <v>na</v>
          </cell>
          <cell r="BN159" t="str">
            <v>na</v>
          </cell>
          <cell r="BO159" t="str">
            <v>na</v>
          </cell>
          <cell r="BP159" t="str">
            <v>na</v>
          </cell>
          <cell r="BQ159" t="str">
            <v>na</v>
          </cell>
          <cell r="BR159" t="str">
            <v>na</v>
          </cell>
          <cell r="BS159" t="str">
            <v>na</v>
          </cell>
          <cell r="BT159" t="str">
            <v>na</v>
          </cell>
          <cell r="BU159" t="str">
            <v>na</v>
          </cell>
          <cell r="BV159" t="str">
            <v>na</v>
          </cell>
          <cell r="BW159" t="str">
            <v>na</v>
          </cell>
          <cell r="BX159" t="str">
            <v>na</v>
          </cell>
          <cell r="BY159" t="str">
            <v>na</v>
          </cell>
          <cell r="BZ159" t="str">
            <v>na</v>
          </cell>
          <cell r="CA159" t="str">
            <v>na</v>
          </cell>
          <cell r="CB159" t="str">
            <v>na</v>
          </cell>
          <cell r="CC159" t="str">
            <v>na</v>
          </cell>
          <cell r="CD159" t="str">
            <v>na</v>
          </cell>
          <cell r="CE159" t="str">
            <v>na</v>
          </cell>
          <cell r="CF159" t="str">
            <v>na</v>
          </cell>
          <cell r="CG159" t="str">
            <v>na</v>
          </cell>
          <cell r="CH159" t="str">
            <v>na</v>
          </cell>
          <cell r="CI159" t="str">
            <v>na</v>
          </cell>
          <cell r="CJ159" t="str">
            <v>na</v>
          </cell>
          <cell r="CK159" t="str">
            <v>na</v>
          </cell>
          <cell r="CL159" t="str">
            <v>na</v>
          </cell>
          <cell r="CM159" t="str">
            <v>na</v>
          </cell>
          <cell r="CN159" t="str">
            <v>na</v>
          </cell>
          <cell r="CO159">
            <v>752.59799999999996</v>
          </cell>
          <cell r="CP159">
            <v>752.59799999999996</v>
          </cell>
          <cell r="CQ159">
            <v>770.3</v>
          </cell>
          <cell r="CR159">
            <v>770.3</v>
          </cell>
          <cell r="CS159">
            <v>629.9</v>
          </cell>
          <cell r="CT159">
            <v>629.9</v>
          </cell>
          <cell r="CU159">
            <v>923.298</v>
          </cell>
          <cell r="CV159">
            <v>923.298</v>
          </cell>
          <cell r="CW159" t="str">
            <v>na</v>
          </cell>
          <cell r="CX159" t="str">
            <v>na</v>
          </cell>
          <cell r="CY159">
            <v>927.798</v>
          </cell>
          <cell r="CZ159">
            <v>927.798</v>
          </cell>
          <cell r="DA159">
            <v>928.74800000000005</v>
          </cell>
          <cell r="DB159">
            <v>928.74800000000005</v>
          </cell>
          <cell r="DC159">
            <v>965.06899999999996</v>
          </cell>
          <cell r="DD159">
            <v>965.06899999999996</v>
          </cell>
          <cell r="DE159">
            <v>945.82000000000016</v>
          </cell>
          <cell r="DF159">
            <v>945.82</v>
          </cell>
          <cell r="DG159" t="str">
            <v>na</v>
          </cell>
          <cell r="DH159" t="str">
            <v>na</v>
          </cell>
          <cell r="DI159">
            <v>936.44500000000005</v>
          </cell>
          <cell r="DJ159">
            <v>0</v>
          </cell>
          <cell r="DK159" t="str">
            <v>na</v>
          </cell>
          <cell r="DL159" t="str">
            <v>na</v>
          </cell>
          <cell r="DM159" t="str">
            <v>na</v>
          </cell>
          <cell r="DN159" t="str">
            <v>na</v>
          </cell>
          <cell r="DO159" t="str">
            <v>na</v>
          </cell>
          <cell r="DP159" t="str">
            <v>na</v>
          </cell>
          <cell r="DQ159" t="str">
            <v>na</v>
          </cell>
          <cell r="DR159" t="str">
            <v>na</v>
          </cell>
          <cell r="DS159" t="str">
            <v>na</v>
          </cell>
          <cell r="DT159" t="str">
            <v>na</v>
          </cell>
          <cell r="DU159" t="str">
            <v>na</v>
          </cell>
          <cell r="DV159" t="str">
            <v>na</v>
          </cell>
          <cell r="DW159" t="str">
            <v>na</v>
          </cell>
          <cell r="DX159" t="str">
            <v>na</v>
          </cell>
          <cell r="DY159" t="str">
            <v>na</v>
          </cell>
          <cell r="DZ159" t="str">
            <v>na</v>
          </cell>
          <cell r="EA159" t="str">
            <v>na</v>
          </cell>
          <cell r="EB159" t="str">
            <v>na</v>
          </cell>
          <cell r="EC159" t="str">
            <v>na</v>
          </cell>
          <cell r="ED159" t="str">
            <v>na</v>
          </cell>
          <cell r="EE159" t="str">
            <v>na</v>
          </cell>
          <cell r="EF159" t="str">
            <v>na</v>
          </cell>
          <cell r="EG159" t="str">
            <v>na</v>
          </cell>
          <cell r="EH159" t="str">
            <v>na</v>
          </cell>
          <cell r="EI159" t="str">
            <v>na</v>
          </cell>
          <cell r="EJ159" t="str">
            <v>na</v>
          </cell>
          <cell r="EK159" t="str">
            <v>na</v>
          </cell>
          <cell r="EL159" t="str">
            <v>na</v>
          </cell>
          <cell r="EM159" t="str">
            <v>na</v>
          </cell>
          <cell r="EN159" t="str">
            <v>na</v>
          </cell>
          <cell r="EO159" t="str">
            <v>na</v>
          </cell>
          <cell r="EP159" t="str">
            <v>na</v>
          </cell>
          <cell r="EQ159" t="str">
            <v>na</v>
          </cell>
          <cell r="ER159" t="str">
            <v>na</v>
          </cell>
          <cell r="ES159" t="str">
            <v>na</v>
          </cell>
          <cell r="ET159" t="str">
            <v>na</v>
          </cell>
          <cell r="EU159" t="str">
            <v>na</v>
          </cell>
          <cell r="EV159" t="str">
            <v>na</v>
          </cell>
          <cell r="EW159" t="str">
            <v>na</v>
          </cell>
          <cell r="EX159" t="str">
            <v>na</v>
          </cell>
          <cell r="EY159" t="str">
            <v>na</v>
          </cell>
          <cell r="EZ159" t="str">
            <v>na</v>
          </cell>
          <cell r="FA159" t="str">
            <v>na</v>
          </cell>
          <cell r="FB159" t="str">
            <v>na</v>
          </cell>
          <cell r="FC159" t="str">
            <v>na</v>
          </cell>
          <cell r="FD159" t="str">
            <v>na</v>
          </cell>
          <cell r="FE159" t="str">
            <v>na</v>
          </cell>
          <cell r="FF159" t="str">
            <v>na</v>
          </cell>
          <cell r="FG159" t="str">
            <v>na</v>
          </cell>
          <cell r="FH159" t="str">
            <v>na</v>
          </cell>
          <cell r="FI159" t="str">
            <v>na</v>
          </cell>
          <cell r="FJ159" t="str">
            <v>na</v>
          </cell>
          <cell r="FK159" t="str">
            <v>na</v>
          </cell>
          <cell r="FL159" t="str">
            <v>na</v>
          </cell>
          <cell r="FM159" t="str">
            <v>na</v>
          </cell>
          <cell r="FN159" t="str">
            <v>na</v>
          </cell>
          <cell r="FO159" t="str">
            <v>na</v>
          </cell>
          <cell r="FP159" t="str">
            <v>na</v>
          </cell>
          <cell r="FQ159" t="str">
            <v>na</v>
          </cell>
          <cell r="FR159" t="str">
            <v>na</v>
          </cell>
          <cell r="FS159" t="str">
            <v>na</v>
          </cell>
          <cell r="FT159" t="str">
            <v>na</v>
          </cell>
          <cell r="FU159" t="str">
            <v>na</v>
          </cell>
          <cell r="FV159" t="str">
            <v>na</v>
          </cell>
          <cell r="FW159" t="str">
            <v>na</v>
          </cell>
          <cell r="FX159" t="str">
            <v>na</v>
          </cell>
          <cell r="FY159" t="str">
            <v>na</v>
          </cell>
          <cell r="FZ159" t="str">
            <v>na</v>
          </cell>
          <cell r="GA159" t="str">
            <v>na</v>
          </cell>
          <cell r="GB159" t="str">
            <v>na</v>
          </cell>
          <cell r="GC159" t="str">
            <v>na</v>
          </cell>
          <cell r="GD159" t="str">
            <v>na</v>
          </cell>
          <cell r="GE159" t="str">
            <v>na</v>
          </cell>
          <cell r="GF159" t="str">
            <v>na</v>
          </cell>
          <cell r="GG159" t="str">
            <v>na</v>
          </cell>
          <cell r="GH159" t="str">
            <v>na</v>
          </cell>
          <cell r="GI159" t="str">
            <v>na</v>
          </cell>
          <cell r="GJ159" t="str">
            <v>na</v>
          </cell>
          <cell r="GK159" t="str">
            <v>na</v>
          </cell>
          <cell r="GL159" t="str">
            <v>na</v>
          </cell>
          <cell r="GM159" t="str">
            <v>na</v>
          </cell>
          <cell r="GN159" t="str">
            <v>na</v>
          </cell>
          <cell r="GO159" t="str">
            <v>na</v>
          </cell>
          <cell r="GP159" t="str">
            <v>na</v>
          </cell>
          <cell r="GQ159" t="str">
            <v>na</v>
          </cell>
          <cell r="GR159" t="str">
            <v>na</v>
          </cell>
          <cell r="GS159" t="str">
            <v>na</v>
          </cell>
          <cell r="GT159" t="str">
            <v>na</v>
          </cell>
          <cell r="GU159" t="str">
            <v>na</v>
          </cell>
          <cell r="GV159" t="str">
            <v>na</v>
          </cell>
          <cell r="GW159" t="str">
            <v>na</v>
          </cell>
          <cell r="GX159" t="str">
            <v>na</v>
          </cell>
          <cell r="GY159" t="str">
            <v>na</v>
          </cell>
          <cell r="GZ159" t="str">
            <v>na</v>
          </cell>
          <cell r="HA159" t="str">
            <v>na</v>
          </cell>
          <cell r="HB159" t="str">
            <v>na</v>
          </cell>
          <cell r="HC159" t="str">
            <v>na</v>
          </cell>
          <cell r="HD159" t="str">
            <v>na</v>
          </cell>
        </row>
        <row r="160">
          <cell r="A160">
            <v>159</v>
          </cell>
          <cell r="B160" t="str">
            <v>Common Stock</v>
          </cell>
          <cell r="C160" t="str">
            <v>na</v>
          </cell>
          <cell r="D160" t="str">
            <v>na</v>
          </cell>
          <cell r="E160" t="str">
            <v>na</v>
          </cell>
          <cell r="F160" t="str">
            <v>na</v>
          </cell>
          <cell r="G160" t="str">
            <v>na</v>
          </cell>
          <cell r="H160" t="str">
            <v>na</v>
          </cell>
          <cell r="I160" t="str">
            <v>na</v>
          </cell>
          <cell r="J160" t="str">
            <v>na</v>
          </cell>
          <cell r="K160" t="str">
            <v>na</v>
          </cell>
          <cell r="L160" t="str">
            <v>na</v>
          </cell>
          <cell r="M160" t="str">
            <v>na</v>
          </cell>
          <cell r="N160" t="str">
            <v>na</v>
          </cell>
          <cell r="O160" t="str">
            <v>na</v>
          </cell>
          <cell r="P160" t="str">
            <v>na</v>
          </cell>
          <cell r="Q160" t="str">
            <v>na</v>
          </cell>
          <cell r="R160" t="str">
            <v>na</v>
          </cell>
          <cell r="S160" t="str">
            <v>na</v>
          </cell>
          <cell r="T160" t="str">
            <v>na</v>
          </cell>
          <cell r="U160" t="str">
            <v>na</v>
          </cell>
          <cell r="V160" t="str">
            <v>na</v>
          </cell>
          <cell r="W160" t="str">
            <v>na</v>
          </cell>
          <cell r="X160" t="str">
            <v>na</v>
          </cell>
          <cell r="Y160" t="str">
            <v>na</v>
          </cell>
          <cell r="Z160" t="str">
            <v>na</v>
          </cell>
          <cell r="AA160" t="str">
            <v>na</v>
          </cell>
          <cell r="AB160" t="str">
            <v>na</v>
          </cell>
          <cell r="AC160" t="str">
            <v>na</v>
          </cell>
          <cell r="AD160" t="str">
            <v>na</v>
          </cell>
          <cell r="AE160" t="str">
            <v>na</v>
          </cell>
          <cell r="AF160" t="str">
            <v>na</v>
          </cell>
          <cell r="AG160" t="str">
            <v>na</v>
          </cell>
          <cell r="AH160" t="str">
            <v>na</v>
          </cell>
          <cell r="AI160" t="str">
            <v>na</v>
          </cell>
          <cell r="AJ160" t="str">
            <v>na</v>
          </cell>
          <cell r="AK160" t="str">
            <v>na</v>
          </cell>
          <cell r="AL160" t="str">
            <v>na</v>
          </cell>
          <cell r="AM160" t="str">
            <v>na</v>
          </cell>
          <cell r="AN160" t="str">
            <v>na</v>
          </cell>
          <cell r="AO160" t="str">
            <v>na</v>
          </cell>
          <cell r="AP160" t="str">
            <v>na</v>
          </cell>
          <cell r="AQ160" t="str">
            <v>na</v>
          </cell>
          <cell r="AR160" t="str">
            <v>na</v>
          </cell>
          <cell r="AS160" t="str">
            <v>na</v>
          </cell>
          <cell r="AT160" t="str">
            <v>na</v>
          </cell>
          <cell r="AU160" t="str">
            <v>na</v>
          </cell>
          <cell r="AV160" t="str">
            <v>na</v>
          </cell>
          <cell r="AW160" t="str">
            <v>na</v>
          </cell>
          <cell r="AX160" t="str">
            <v>na</v>
          </cell>
          <cell r="AY160" t="str">
            <v>na</v>
          </cell>
          <cell r="AZ160" t="str">
            <v>na</v>
          </cell>
          <cell r="BA160" t="str">
            <v>na</v>
          </cell>
          <cell r="BB160" t="str">
            <v>na</v>
          </cell>
          <cell r="BC160" t="str">
            <v>na</v>
          </cell>
          <cell r="BD160" t="str">
            <v>na</v>
          </cell>
          <cell r="BE160" t="str">
            <v>na</v>
          </cell>
          <cell r="BF160" t="str">
            <v>na</v>
          </cell>
          <cell r="BG160" t="str">
            <v>na</v>
          </cell>
          <cell r="BH160" t="str">
            <v>na</v>
          </cell>
          <cell r="BI160" t="str">
            <v>na</v>
          </cell>
          <cell r="BJ160" t="str">
            <v>na</v>
          </cell>
          <cell r="BK160" t="str">
            <v>na</v>
          </cell>
          <cell r="BL160" t="str">
            <v>na</v>
          </cell>
          <cell r="BM160" t="str">
            <v>na</v>
          </cell>
          <cell r="BN160" t="str">
            <v>na</v>
          </cell>
          <cell r="BO160" t="str">
            <v>na</v>
          </cell>
          <cell r="BP160" t="str">
            <v>na</v>
          </cell>
          <cell r="BQ160" t="str">
            <v>na</v>
          </cell>
          <cell r="BR160" t="str">
            <v>na</v>
          </cell>
          <cell r="BS160" t="str">
            <v>na</v>
          </cell>
          <cell r="BT160" t="str">
            <v>na</v>
          </cell>
          <cell r="BU160" t="str">
            <v>na</v>
          </cell>
          <cell r="BV160" t="str">
            <v>na</v>
          </cell>
          <cell r="BW160" t="str">
            <v>na</v>
          </cell>
          <cell r="BX160" t="str">
            <v>na</v>
          </cell>
          <cell r="BY160" t="str">
            <v>na</v>
          </cell>
          <cell r="BZ160" t="str">
            <v>na</v>
          </cell>
          <cell r="CA160" t="str">
            <v>na</v>
          </cell>
          <cell r="CB160" t="str">
            <v>na</v>
          </cell>
          <cell r="CC160" t="str">
            <v>na</v>
          </cell>
          <cell r="CD160" t="str">
            <v>na</v>
          </cell>
          <cell r="CE160" t="str">
            <v>na</v>
          </cell>
          <cell r="CF160" t="str">
            <v>na</v>
          </cell>
          <cell r="CG160" t="str">
            <v>na</v>
          </cell>
          <cell r="CH160" t="str">
            <v>na</v>
          </cell>
          <cell r="CI160" t="str">
            <v>na</v>
          </cell>
          <cell r="CJ160" t="str">
            <v>na</v>
          </cell>
          <cell r="CK160" t="str">
            <v>na</v>
          </cell>
          <cell r="CL160" t="str">
            <v>na</v>
          </cell>
          <cell r="CM160" t="str">
            <v>na</v>
          </cell>
          <cell r="CN160" t="str">
            <v>na</v>
          </cell>
          <cell r="CO160">
            <v>2.4</v>
          </cell>
          <cell r="CP160">
            <v>2.4</v>
          </cell>
          <cell r="CQ160">
            <v>2.5</v>
          </cell>
          <cell r="CR160">
            <v>2.5</v>
          </cell>
          <cell r="CS160">
            <v>6.4000000000000003E-3</v>
          </cell>
          <cell r="CT160">
            <v>6.4000000000000003E-3</v>
          </cell>
          <cell r="CU160">
            <v>2.7</v>
          </cell>
          <cell r="CV160">
            <v>2.7</v>
          </cell>
          <cell r="CW160" t="str">
            <v>na</v>
          </cell>
          <cell r="CX160" t="str">
            <v>na</v>
          </cell>
          <cell r="CY160">
            <v>2.8</v>
          </cell>
          <cell r="CZ160">
            <v>2.8</v>
          </cell>
          <cell r="DA160">
            <v>2.8</v>
          </cell>
          <cell r="DB160">
            <v>2.8</v>
          </cell>
          <cell r="DC160">
            <v>2.8</v>
          </cell>
          <cell r="DD160">
            <v>2.8</v>
          </cell>
          <cell r="DE160">
            <v>2.9</v>
          </cell>
          <cell r="DF160">
            <v>2.9</v>
          </cell>
          <cell r="DG160" t="str">
            <v>na</v>
          </cell>
          <cell r="DH160" t="str">
            <v>na</v>
          </cell>
          <cell r="DI160">
            <v>2.9119999999999999</v>
          </cell>
          <cell r="DJ160">
            <v>0</v>
          </cell>
          <cell r="DK160" t="str">
            <v>na</v>
          </cell>
          <cell r="DL160" t="str">
            <v>na</v>
          </cell>
          <cell r="DM160" t="str">
            <v>na</v>
          </cell>
          <cell r="DN160" t="str">
            <v>na</v>
          </cell>
          <cell r="DO160" t="str">
            <v>na</v>
          </cell>
          <cell r="DP160" t="str">
            <v>na</v>
          </cell>
          <cell r="DQ160" t="str">
            <v>na</v>
          </cell>
          <cell r="DR160" t="str">
            <v>na</v>
          </cell>
          <cell r="DS160" t="str">
            <v>na</v>
          </cell>
          <cell r="DT160" t="str">
            <v>na</v>
          </cell>
          <cell r="DU160" t="str">
            <v>na</v>
          </cell>
          <cell r="DV160" t="str">
            <v>na</v>
          </cell>
          <cell r="DW160" t="str">
            <v>na</v>
          </cell>
          <cell r="DX160" t="str">
            <v>na</v>
          </cell>
          <cell r="DY160" t="str">
            <v>na</v>
          </cell>
          <cell r="DZ160" t="str">
            <v>na</v>
          </cell>
          <cell r="EA160" t="str">
            <v>na</v>
          </cell>
          <cell r="EB160" t="str">
            <v>na</v>
          </cell>
          <cell r="EC160" t="str">
            <v>na</v>
          </cell>
          <cell r="ED160" t="str">
            <v>na</v>
          </cell>
          <cell r="EE160" t="str">
            <v>na</v>
          </cell>
          <cell r="EF160" t="str">
            <v>na</v>
          </cell>
          <cell r="EG160" t="str">
            <v>na</v>
          </cell>
          <cell r="EH160" t="str">
            <v>na</v>
          </cell>
          <cell r="EI160" t="str">
            <v>na</v>
          </cell>
          <cell r="EJ160" t="str">
            <v>na</v>
          </cell>
          <cell r="EK160" t="str">
            <v>na</v>
          </cell>
          <cell r="EL160" t="str">
            <v>na</v>
          </cell>
          <cell r="EM160" t="str">
            <v>na</v>
          </cell>
          <cell r="EN160" t="str">
            <v>na</v>
          </cell>
          <cell r="EO160" t="str">
            <v>na</v>
          </cell>
          <cell r="EP160" t="str">
            <v>na</v>
          </cell>
          <cell r="EQ160" t="str">
            <v>na</v>
          </cell>
          <cell r="ER160" t="str">
            <v>na</v>
          </cell>
          <cell r="ES160" t="str">
            <v>na</v>
          </cell>
          <cell r="ET160" t="str">
            <v>na</v>
          </cell>
          <cell r="EU160" t="str">
            <v>na</v>
          </cell>
          <cell r="EV160" t="str">
            <v>na</v>
          </cell>
          <cell r="EW160" t="str">
            <v>na</v>
          </cell>
          <cell r="EX160" t="str">
            <v>na</v>
          </cell>
          <cell r="EY160" t="str">
            <v>na</v>
          </cell>
          <cell r="EZ160" t="str">
            <v>na</v>
          </cell>
          <cell r="FA160" t="str">
            <v>na</v>
          </cell>
          <cell r="FB160" t="str">
            <v>na</v>
          </cell>
          <cell r="FC160" t="str">
            <v>na</v>
          </cell>
          <cell r="FD160" t="str">
            <v>na</v>
          </cell>
          <cell r="FE160" t="str">
            <v>na</v>
          </cell>
          <cell r="FF160" t="str">
            <v>na</v>
          </cell>
          <cell r="FG160" t="str">
            <v>na</v>
          </cell>
          <cell r="FH160" t="str">
            <v>na</v>
          </cell>
          <cell r="FI160" t="str">
            <v>na</v>
          </cell>
          <cell r="FJ160" t="str">
            <v>na</v>
          </cell>
          <cell r="FK160" t="str">
            <v>na</v>
          </cell>
          <cell r="FL160" t="str">
            <v>na</v>
          </cell>
          <cell r="FM160" t="str">
            <v>na</v>
          </cell>
          <cell r="FN160" t="str">
            <v>na</v>
          </cell>
          <cell r="FO160" t="str">
            <v>na</v>
          </cell>
          <cell r="FP160" t="str">
            <v>na</v>
          </cell>
          <cell r="FQ160" t="str">
            <v>na</v>
          </cell>
          <cell r="FR160" t="str">
            <v>na</v>
          </cell>
          <cell r="FS160" t="str">
            <v>na</v>
          </cell>
          <cell r="FT160" t="str">
            <v>na</v>
          </cell>
          <cell r="FU160" t="str">
            <v>na</v>
          </cell>
          <cell r="FV160" t="str">
            <v>na</v>
          </cell>
          <cell r="FW160" t="str">
            <v>na</v>
          </cell>
          <cell r="FX160" t="str">
            <v>na</v>
          </cell>
          <cell r="FY160" t="str">
            <v>na</v>
          </cell>
          <cell r="FZ160" t="str">
            <v>na</v>
          </cell>
          <cell r="GA160" t="str">
            <v>na</v>
          </cell>
          <cell r="GB160" t="str">
            <v>na</v>
          </cell>
          <cell r="GC160" t="str">
            <v>na</v>
          </cell>
          <cell r="GD160" t="str">
            <v>na</v>
          </cell>
          <cell r="GE160" t="str">
            <v>na</v>
          </cell>
          <cell r="GF160" t="str">
            <v>na</v>
          </cell>
          <cell r="GG160" t="str">
            <v>na</v>
          </cell>
          <cell r="GH160" t="str">
            <v>na</v>
          </cell>
          <cell r="GI160" t="str">
            <v>na</v>
          </cell>
          <cell r="GJ160" t="str">
            <v>na</v>
          </cell>
          <cell r="GK160" t="str">
            <v>na</v>
          </cell>
          <cell r="GL160" t="str">
            <v>na</v>
          </cell>
          <cell r="GM160" t="str">
            <v>na</v>
          </cell>
          <cell r="GN160" t="str">
            <v>na</v>
          </cell>
          <cell r="GO160" t="str">
            <v>na</v>
          </cell>
          <cell r="GP160" t="str">
            <v>na</v>
          </cell>
          <cell r="GQ160" t="str">
            <v>na</v>
          </cell>
          <cell r="GR160" t="str">
            <v>na</v>
          </cell>
          <cell r="GS160" t="str">
            <v>na</v>
          </cell>
          <cell r="GT160" t="str">
            <v>na</v>
          </cell>
          <cell r="GU160" t="str">
            <v>na</v>
          </cell>
          <cell r="GV160" t="str">
            <v>na</v>
          </cell>
          <cell r="GW160" t="str">
            <v>na</v>
          </cell>
          <cell r="GX160" t="str">
            <v>na</v>
          </cell>
          <cell r="GY160" t="str">
            <v>na</v>
          </cell>
          <cell r="GZ160" t="str">
            <v>na</v>
          </cell>
          <cell r="HA160" t="str">
            <v>na</v>
          </cell>
          <cell r="HB160" t="str">
            <v>na</v>
          </cell>
          <cell r="HC160" t="str">
            <v>na</v>
          </cell>
          <cell r="HD160" t="str">
            <v>na</v>
          </cell>
        </row>
        <row r="161">
          <cell r="A161">
            <v>160</v>
          </cell>
          <cell r="B161" t="str">
            <v>Dividends</v>
          </cell>
          <cell r="C161" t="str">
            <v>na</v>
          </cell>
          <cell r="D161" t="str">
            <v>na</v>
          </cell>
          <cell r="E161" t="str">
            <v>na</v>
          </cell>
          <cell r="F161" t="str">
            <v>na</v>
          </cell>
          <cell r="G161" t="str">
            <v>na</v>
          </cell>
          <cell r="H161" t="str">
            <v>na</v>
          </cell>
          <cell r="I161" t="str">
            <v>na</v>
          </cell>
          <cell r="J161" t="str">
            <v>na</v>
          </cell>
          <cell r="K161" t="str">
            <v>na</v>
          </cell>
          <cell r="L161" t="str">
            <v>na</v>
          </cell>
          <cell r="M161" t="str">
            <v>na</v>
          </cell>
          <cell r="N161" t="str">
            <v>na</v>
          </cell>
          <cell r="O161" t="str">
            <v>na</v>
          </cell>
          <cell r="P161" t="str">
            <v>na</v>
          </cell>
          <cell r="Q161" t="str">
            <v>na</v>
          </cell>
          <cell r="R161" t="str">
            <v>na</v>
          </cell>
          <cell r="S161" t="str">
            <v>na</v>
          </cell>
          <cell r="T161" t="str">
            <v>na</v>
          </cell>
          <cell r="U161" t="str">
            <v>na</v>
          </cell>
          <cell r="V161" t="str">
            <v>na</v>
          </cell>
          <cell r="W161" t="str">
            <v>na</v>
          </cell>
          <cell r="X161" t="str">
            <v>na</v>
          </cell>
          <cell r="Y161" t="str">
            <v>na</v>
          </cell>
          <cell r="Z161" t="str">
            <v>na</v>
          </cell>
          <cell r="AA161" t="str">
            <v>na</v>
          </cell>
          <cell r="AB161" t="str">
            <v>na</v>
          </cell>
          <cell r="AC161" t="str">
            <v>na</v>
          </cell>
          <cell r="AD161" t="str">
            <v>na</v>
          </cell>
          <cell r="AE161" t="str">
            <v>na</v>
          </cell>
          <cell r="AF161" t="str">
            <v>na</v>
          </cell>
          <cell r="AG161" t="str">
            <v>na</v>
          </cell>
          <cell r="AH161" t="str">
            <v>na</v>
          </cell>
          <cell r="AI161" t="str">
            <v>na</v>
          </cell>
          <cell r="AJ161" t="str">
            <v>na</v>
          </cell>
          <cell r="AK161" t="str">
            <v>na</v>
          </cell>
          <cell r="AL161" t="str">
            <v>na</v>
          </cell>
          <cell r="AM161" t="str">
            <v>na</v>
          </cell>
          <cell r="AN161" t="str">
            <v>na</v>
          </cell>
          <cell r="AO161" t="str">
            <v>na</v>
          </cell>
          <cell r="AP161" t="str">
            <v>na</v>
          </cell>
          <cell r="AQ161" t="str">
            <v>na</v>
          </cell>
          <cell r="AR161" t="str">
            <v>na</v>
          </cell>
          <cell r="AS161" t="str">
            <v>na</v>
          </cell>
          <cell r="AT161" t="str">
            <v>na</v>
          </cell>
          <cell r="AU161" t="str">
            <v>na</v>
          </cell>
          <cell r="AV161" t="str">
            <v>na</v>
          </cell>
          <cell r="AW161" t="str">
            <v>na</v>
          </cell>
          <cell r="AX161" t="str">
            <v>na</v>
          </cell>
          <cell r="AY161" t="str">
            <v>na</v>
          </cell>
          <cell r="AZ161" t="str">
            <v>na</v>
          </cell>
          <cell r="BA161" t="str">
            <v>na</v>
          </cell>
          <cell r="BB161" t="str">
            <v>na</v>
          </cell>
          <cell r="BC161" t="str">
            <v>na</v>
          </cell>
          <cell r="BD161" t="str">
            <v>na</v>
          </cell>
          <cell r="BE161" t="str">
            <v>na</v>
          </cell>
          <cell r="BF161" t="str">
            <v>na</v>
          </cell>
          <cell r="BG161" t="str">
            <v>na</v>
          </cell>
          <cell r="BH161" t="str">
            <v>na</v>
          </cell>
          <cell r="BI161" t="str">
            <v>na</v>
          </cell>
          <cell r="BJ161" t="str">
            <v>na</v>
          </cell>
          <cell r="BK161" t="str">
            <v>na</v>
          </cell>
          <cell r="BL161" t="str">
            <v>na</v>
          </cell>
          <cell r="BM161" t="str">
            <v>na</v>
          </cell>
          <cell r="BN161" t="str">
            <v>na</v>
          </cell>
          <cell r="BO161" t="str">
            <v>na</v>
          </cell>
          <cell r="BP161" t="str">
            <v>na</v>
          </cell>
          <cell r="BQ161" t="str">
            <v>na</v>
          </cell>
          <cell r="BR161" t="str">
            <v>na</v>
          </cell>
          <cell r="BS161" t="str">
            <v>na</v>
          </cell>
          <cell r="BT161" t="str">
            <v>na</v>
          </cell>
          <cell r="BU161" t="str">
            <v>na</v>
          </cell>
          <cell r="BV161" t="str">
            <v>na</v>
          </cell>
          <cell r="BW161" t="str">
            <v>na</v>
          </cell>
          <cell r="BX161" t="str">
            <v>na</v>
          </cell>
          <cell r="BY161" t="str">
            <v>na</v>
          </cell>
          <cell r="BZ161" t="str">
            <v>na</v>
          </cell>
          <cell r="CA161" t="str">
            <v>na</v>
          </cell>
          <cell r="CB161" t="str">
            <v>na</v>
          </cell>
          <cell r="CC161" t="str">
            <v>na</v>
          </cell>
          <cell r="CD161" t="str">
            <v>na</v>
          </cell>
          <cell r="CE161" t="str">
            <v>na</v>
          </cell>
          <cell r="CF161" t="str">
            <v>na</v>
          </cell>
          <cell r="CG161" t="str">
            <v>na</v>
          </cell>
          <cell r="CH161" t="str">
            <v>na</v>
          </cell>
          <cell r="CI161" t="str">
            <v>na</v>
          </cell>
          <cell r="CJ161" t="str">
            <v>na</v>
          </cell>
          <cell r="CK161" t="str">
            <v>na</v>
          </cell>
          <cell r="CL161" t="str">
            <v>na</v>
          </cell>
          <cell r="CM161" t="str">
            <v>na</v>
          </cell>
          <cell r="CN161" t="str">
            <v>na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 t="str">
            <v>na</v>
          </cell>
          <cell r="CX161" t="str">
            <v>na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 t="str">
            <v>na</v>
          </cell>
          <cell r="DH161" t="str">
            <v>na</v>
          </cell>
          <cell r="DI161">
            <v>0</v>
          </cell>
          <cell r="DJ161">
            <v>0</v>
          </cell>
          <cell r="DK161" t="str">
            <v>na</v>
          </cell>
          <cell r="DL161" t="str">
            <v>na</v>
          </cell>
          <cell r="DM161" t="str">
            <v>na</v>
          </cell>
          <cell r="DN161" t="str">
            <v>na</v>
          </cell>
          <cell r="DO161" t="str">
            <v>na</v>
          </cell>
          <cell r="DP161" t="str">
            <v>na</v>
          </cell>
          <cell r="DQ161" t="str">
            <v>na</v>
          </cell>
          <cell r="DR161" t="str">
            <v>na</v>
          </cell>
          <cell r="DS161" t="str">
            <v>na</v>
          </cell>
          <cell r="DT161" t="str">
            <v>na</v>
          </cell>
          <cell r="DU161" t="str">
            <v>na</v>
          </cell>
          <cell r="DV161" t="str">
            <v>na</v>
          </cell>
          <cell r="DW161" t="str">
            <v>na</v>
          </cell>
          <cell r="DX161" t="str">
            <v>na</v>
          </cell>
          <cell r="DY161" t="str">
            <v>na</v>
          </cell>
          <cell r="DZ161" t="str">
            <v>na</v>
          </cell>
          <cell r="EA161" t="str">
            <v>na</v>
          </cell>
          <cell r="EB161" t="str">
            <v>na</v>
          </cell>
          <cell r="EC161" t="str">
            <v>na</v>
          </cell>
          <cell r="ED161" t="str">
            <v>na</v>
          </cell>
          <cell r="EE161" t="str">
            <v>na</v>
          </cell>
          <cell r="EF161" t="str">
            <v>na</v>
          </cell>
          <cell r="EG161" t="str">
            <v>na</v>
          </cell>
          <cell r="EH161" t="str">
            <v>na</v>
          </cell>
          <cell r="EI161" t="str">
            <v>na</v>
          </cell>
          <cell r="EJ161" t="str">
            <v>na</v>
          </cell>
          <cell r="EK161" t="str">
            <v>na</v>
          </cell>
          <cell r="EL161" t="str">
            <v>na</v>
          </cell>
          <cell r="EM161" t="str">
            <v>na</v>
          </cell>
          <cell r="EN161" t="str">
            <v>na</v>
          </cell>
          <cell r="EO161" t="str">
            <v>na</v>
          </cell>
          <cell r="EP161" t="str">
            <v>na</v>
          </cell>
          <cell r="EQ161" t="str">
            <v>na</v>
          </cell>
          <cell r="ER161" t="str">
            <v>na</v>
          </cell>
          <cell r="ES161" t="str">
            <v>na</v>
          </cell>
          <cell r="ET161" t="str">
            <v>na</v>
          </cell>
          <cell r="EU161" t="str">
            <v>na</v>
          </cell>
          <cell r="EV161" t="str">
            <v>na</v>
          </cell>
          <cell r="EW161" t="str">
            <v>na</v>
          </cell>
          <cell r="EX161" t="str">
            <v>na</v>
          </cell>
          <cell r="EY161" t="str">
            <v>na</v>
          </cell>
          <cell r="EZ161" t="str">
            <v>na</v>
          </cell>
          <cell r="FA161" t="str">
            <v>na</v>
          </cell>
          <cell r="FB161" t="str">
            <v>na</v>
          </cell>
          <cell r="FC161" t="str">
            <v>na</v>
          </cell>
          <cell r="FD161" t="str">
            <v>na</v>
          </cell>
          <cell r="FE161" t="str">
            <v>na</v>
          </cell>
          <cell r="FF161" t="str">
            <v>na</v>
          </cell>
          <cell r="FG161" t="str">
            <v>na</v>
          </cell>
          <cell r="FH161" t="str">
            <v>na</v>
          </cell>
          <cell r="FI161" t="str">
            <v>na</v>
          </cell>
          <cell r="FJ161" t="str">
            <v>na</v>
          </cell>
          <cell r="FK161" t="str">
            <v>na</v>
          </cell>
          <cell r="FL161" t="str">
            <v>na</v>
          </cell>
          <cell r="FM161" t="str">
            <v>na</v>
          </cell>
          <cell r="FN161" t="str">
            <v>na</v>
          </cell>
          <cell r="FO161" t="str">
            <v>na</v>
          </cell>
          <cell r="FP161" t="str">
            <v>na</v>
          </cell>
          <cell r="FQ161" t="str">
            <v>na</v>
          </cell>
          <cell r="FR161" t="str">
            <v>na</v>
          </cell>
          <cell r="FS161" t="str">
            <v>na</v>
          </cell>
          <cell r="FT161" t="str">
            <v>na</v>
          </cell>
          <cell r="FU161" t="str">
            <v>na</v>
          </cell>
          <cell r="FV161" t="str">
            <v>na</v>
          </cell>
          <cell r="FW161" t="str">
            <v>na</v>
          </cell>
          <cell r="FX161" t="str">
            <v>na</v>
          </cell>
          <cell r="FY161" t="str">
            <v>na</v>
          </cell>
          <cell r="FZ161" t="str">
            <v>na</v>
          </cell>
          <cell r="GA161" t="str">
            <v>na</v>
          </cell>
          <cell r="GB161" t="str">
            <v>na</v>
          </cell>
          <cell r="GC161" t="str">
            <v>na</v>
          </cell>
          <cell r="GD161" t="str">
            <v>na</v>
          </cell>
          <cell r="GE161" t="str">
            <v>na</v>
          </cell>
          <cell r="GF161" t="str">
            <v>na</v>
          </cell>
          <cell r="GG161" t="str">
            <v>na</v>
          </cell>
          <cell r="GH161" t="str">
            <v>na</v>
          </cell>
          <cell r="GI161" t="str">
            <v>na</v>
          </cell>
          <cell r="GJ161" t="str">
            <v>na</v>
          </cell>
          <cell r="GK161" t="str">
            <v>na</v>
          </cell>
          <cell r="GL161" t="str">
            <v>na</v>
          </cell>
          <cell r="GM161" t="str">
            <v>na</v>
          </cell>
          <cell r="GN161" t="str">
            <v>na</v>
          </cell>
          <cell r="GO161" t="str">
            <v>na</v>
          </cell>
          <cell r="GP161" t="str">
            <v>na</v>
          </cell>
          <cell r="GQ161" t="str">
            <v>na</v>
          </cell>
          <cell r="GR161" t="str">
            <v>na</v>
          </cell>
          <cell r="GS161" t="str">
            <v>na</v>
          </cell>
          <cell r="GT161" t="str">
            <v>na</v>
          </cell>
          <cell r="GU161" t="str">
            <v>na</v>
          </cell>
          <cell r="GV161" t="str">
            <v>na</v>
          </cell>
          <cell r="GW161" t="str">
            <v>na</v>
          </cell>
          <cell r="GX161" t="str">
            <v>na</v>
          </cell>
          <cell r="GY161" t="str">
            <v>na</v>
          </cell>
          <cell r="GZ161" t="str">
            <v>na</v>
          </cell>
          <cell r="HA161" t="str">
            <v>na</v>
          </cell>
          <cell r="HB161" t="str">
            <v>na</v>
          </cell>
          <cell r="HC161" t="str">
            <v>na</v>
          </cell>
          <cell r="HD161" t="str">
            <v>na</v>
          </cell>
        </row>
        <row r="162">
          <cell r="A162">
            <v>161</v>
          </cell>
          <cell r="B162" t="str">
            <v>Additional Paid-in Capital</v>
          </cell>
          <cell r="C162" t="str">
            <v>na</v>
          </cell>
          <cell r="D162" t="str">
            <v>na</v>
          </cell>
          <cell r="E162" t="str">
            <v>na</v>
          </cell>
          <cell r="F162" t="str">
            <v>na</v>
          </cell>
          <cell r="G162" t="str">
            <v>na</v>
          </cell>
          <cell r="H162" t="str">
            <v>na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  <cell r="M162" t="str">
            <v>na</v>
          </cell>
          <cell r="N162" t="str">
            <v>na</v>
          </cell>
          <cell r="O162" t="str">
            <v>na</v>
          </cell>
          <cell r="P162" t="str">
            <v>na</v>
          </cell>
          <cell r="Q162" t="str">
            <v>na</v>
          </cell>
          <cell r="R162" t="str">
            <v>na</v>
          </cell>
          <cell r="S162" t="str">
            <v>na</v>
          </cell>
          <cell r="T162" t="str">
            <v>na</v>
          </cell>
          <cell r="U162" t="str">
            <v>na</v>
          </cell>
          <cell r="V162" t="str">
            <v>na</v>
          </cell>
          <cell r="W162" t="str">
            <v>na</v>
          </cell>
          <cell r="X162" t="str">
            <v>na</v>
          </cell>
          <cell r="Y162" t="str">
            <v>na</v>
          </cell>
          <cell r="Z162" t="str">
            <v>na</v>
          </cell>
          <cell r="AA162" t="str">
            <v>na</v>
          </cell>
          <cell r="AB162" t="str">
            <v>na</v>
          </cell>
          <cell r="AC162" t="str">
            <v>na</v>
          </cell>
          <cell r="AD162" t="str">
            <v>na</v>
          </cell>
          <cell r="AE162" t="str">
            <v>na</v>
          </cell>
          <cell r="AF162" t="str">
            <v>na</v>
          </cell>
          <cell r="AG162" t="str">
            <v>na</v>
          </cell>
          <cell r="AH162" t="str">
            <v>na</v>
          </cell>
          <cell r="AI162" t="str">
            <v>na</v>
          </cell>
          <cell r="AJ162" t="str">
            <v>na</v>
          </cell>
          <cell r="AK162" t="str">
            <v>na</v>
          </cell>
          <cell r="AL162" t="str">
            <v>na</v>
          </cell>
          <cell r="AM162" t="str">
            <v>na</v>
          </cell>
          <cell r="AN162" t="str">
            <v>na</v>
          </cell>
          <cell r="AO162" t="str">
            <v>na</v>
          </cell>
          <cell r="AP162" t="str">
            <v>na</v>
          </cell>
          <cell r="AQ162" t="str">
            <v>na</v>
          </cell>
          <cell r="AR162" t="str">
            <v>na</v>
          </cell>
          <cell r="AS162" t="str">
            <v>na</v>
          </cell>
          <cell r="AT162" t="str">
            <v>na</v>
          </cell>
          <cell r="AU162" t="str">
            <v>na</v>
          </cell>
          <cell r="AV162" t="str">
            <v>na</v>
          </cell>
          <cell r="AW162" t="str">
            <v>na</v>
          </cell>
          <cell r="AX162" t="str">
            <v>na</v>
          </cell>
          <cell r="AY162" t="str">
            <v>na</v>
          </cell>
          <cell r="AZ162" t="str">
            <v>na</v>
          </cell>
          <cell r="BA162" t="str">
            <v>na</v>
          </cell>
          <cell r="BB162" t="str">
            <v>na</v>
          </cell>
          <cell r="BC162" t="str">
            <v>na</v>
          </cell>
          <cell r="BD162" t="str">
            <v>na</v>
          </cell>
          <cell r="BE162" t="str">
            <v>na</v>
          </cell>
          <cell r="BF162" t="str">
            <v>na</v>
          </cell>
          <cell r="BG162" t="str">
            <v>na</v>
          </cell>
          <cell r="BH162" t="str">
            <v>na</v>
          </cell>
          <cell r="BI162" t="str">
            <v>na</v>
          </cell>
          <cell r="BJ162" t="str">
            <v>na</v>
          </cell>
          <cell r="BK162" t="str">
            <v>na</v>
          </cell>
          <cell r="BL162" t="str">
            <v>na</v>
          </cell>
          <cell r="BM162" t="str">
            <v>na</v>
          </cell>
          <cell r="BN162" t="str">
            <v>na</v>
          </cell>
          <cell r="BO162" t="str">
            <v>na</v>
          </cell>
          <cell r="BP162" t="str">
            <v>na</v>
          </cell>
          <cell r="BQ162" t="str">
            <v>na</v>
          </cell>
          <cell r="BR162" t="str">
            <v>na</v>
          </cell>
          <cell r="BS162" t="str">
            <v>na</v>
          </cell>
          <cell r="BT162" t="str">
            <v>na</v>
          </cell>
          <cell r="BU162" t="str">
            <v>na</v>
          </cell>
          <cell r="BV162" t="str">
            <v>na</v>
          </cell>
          <cell r="BW162" t="str">
            <v>na</v>
          </cell>
          <cell r="BX162" t="str">
            <v>na</v>
          </cell>
          <cell r="BY162" t="str">
            <v>na</v>
          </cell>
          <cell r="BZ162" t="str">
            <v>na</v>
          </cell>
          <cell r="CA162" t="str">
            <v>na</v>
          </cell>
          <cell r="CB162" t="str">
            <v>na</v>
          </cell>
          <cell r="CC162" t="str">
            <v>na</v>
          </cell>
          <cell r="CD162" t="str">
            <v>na</v>
          </cell>
          <cell r="CE162" t="str">
            <v>na</v>
          </cell>
          <cell r="CF162" t="str">
            <v>na</v>
          </cell>
          <cell r="CG162" t="str">
            <v>na</v>
          </cell>
          <cell r="CH162" t="str">
            <v>na</v>
          </cell>
          <cell r="CI162" t="str">
            <v>na</v>
          </cell>
          <cell r="CJ162" t="str">
            <v>na</v>
          </cell>
          <cell r="CK162" t="str">
            <v>na</v>
          </cell>
          <cell r="CL162" t="str">
            <v>na</v>
          </cell>
          <cell r="CM162" t="str">
            <v>na</v>
          </cell>
          <cell r="CN162" t="str">
            <v>na</v>
          </cell>
          <cell r="CO162">
            <v>343.1</v>
          </cell>
          <cell r="CP162">
            <v>343.1</v>
          </cell>
          <cell r="CQ162">
            <v>386.649</v>
          </cell>
          <cell r="CR162">
            <v>386.649</v>
          </cell>
          <cell r="CS162">
            <v>0</v>
          </cell>
          <cell r="CT162">
            <v>0</v>
          </cell>
          <cell r="CU162">
            <v>538.6</v>
          </cell>
          <cell r="CV162">
            <v>538.6</v>
          </cell>
          <cell r="CW162" t="str">
            <v>na</v>
          </cell>
          <cell r="CX162" t="str">
            <v>na</v>
          </cell>
          <cell r="CY162">
            <v>580.70000000000005</v>
          </cell>
          <cell r="CZ162">
            <v>580.70000000000005</v>
          </cell>
          <cell r="DA162">
            <v>607.9</v>
          </cell>
          <cell r="DB162">
            <v>607.9</v>
          </cell>
          <cell r="DC162">
            <v>693.8</v>
          </cell>
          <cell r="DD162">
            <v>693.8</v>
          </cell>
          <cell r="DE162">
            <v>813.56</v>
          </cell>
          <cell r="DF162">
            <v>813.56</v>
          </cell>
          <cell r="DG162" t="str">
            <v>na</v>
          </cell>
          <cell r="DH162" t="str">
            <v>na</v>
          </cell>
          <cell r="DI162">
            <v>857.33399999999995</v>
          </cell>
          <cell r="DJ162">
            <v>0</v>
          </cell>
          <cell r="DK162" t="str">
            <v>na</v>
          </cell>
          <cell r="DL162" t="str">
            <v>na</v>
          </cell>
          <cell r="DM162" t="str">
            <v>na</v>
          </cell>
          <cell r="DN162" t="str">
            <v>na</v>
          </cell>
          <cell r="DO162" t="str">
            <v>na</v>
          </cell>
          <cell r="DP162" t="str">
            <v>na</v>
          </cell>
          <cell r="DQ162" t="str">
            <v>na</v>
          </cell>
          <cell r="DR162" t="str">
            <v>na</v>
          </cell>
          <cell r="DS162" t="str">
            <v>na</v>
          </cell>
          <cell r="DT162" t="str">
            <v>na</v>
          </cell>
          <cell r="DU162" t="str">
            <v>na</v>
          </cell>
          <cell r="DV162" t="str">
            <v>na</v>
          </cell>
          <cell r="DW162" t="str">
            <v>na</v>
          </cell>
          <cell r="DX162" t="str">
            <v>na</v>
          </cell>
          <cell r="DY162" t="str">
            <v>na</v>
          </cell>
          <cell r="DZ162" t="str">
            <v>na</v>
          </cell>
          <cell r="EA162" t="str">
            <v>na</v>
          </cell>
          <cell r="EB162" t="str">
            <v>na</v>
          </cell>
          <cell r="EC162" t="str">
            <v>na</v>
          </cell>
          <cell r="ED162" t="str">
            <v>na</v>
          </cell>
          <cell r="EE162" t="str">
            <v>na</v>
          </cell>
          <cell r="EF162" t="str">
            <v>na</v>
          </cell>
          <cell r="EG162" t="str">
            <v>na</v>
          </cell>
          <cell r="EH162" t="str">
            <v>na</v>
          </cell>
          <cell r="EI162" t="str">
            <v>na</v>
          </cell>
          <cell r="EJ162" t="str">
            <v>na</v>
          </cell>
          <cell r="EK162" t="str">
            <v>na</v>
          </cell>
          <cell r="EL162" t="str">
            <v>na</v>
          </cell>
          <cell r="EM162" t="str">
            <v>na</v>
          </cell>
          <cell r="EN162" t="str">
            <v>na</v>
          </cell>
          <cell r="EO162" t="str">
            <v>na</v>
          </cell>
          <cell r="EP162" t="str">
            <v>na</v>
          </cell>
          <cell r="EQ162" t="str">
            <v>na</v>
          </cell>
          <cell r="ER162" t="str">
            <v>na</v>
          </cell>
          <cell r="ES162" t="str">
            <v>na</v>
          </cell>
          <cell r="ET162" t="str">
            <v>na</v>
          </cell>
          <cell r="EU162" t="str">
            <v>na</v>
          </cell>
          <cell r="EV162" t="str">
            <v>na</v>
          </cell>
          <cell r="EW162" t="str">
            <v>na</v>
          </cell>
          <cell r="EX162" t="str">
            <v>na</v>
          </cell>
          <cell r="EY162" t="str">
            <v>na</v>
          </cell>
          <cell r="EZ162" t="str">
            <v>na</v>
          </cell>
          <cell r="FA162" t="str">
            <v>na</v>
          </cell>
          <cell r="FB162" t="str">
            <v>na</v>
          </cell>
          <cell r="FC162" t="str">
            <v>na</v>
          </cell>
          <cell r="FD162" t="str">
            <v>na</v>
          </cell>
          <cell r="FE162" t="str">
            <v>na</v>
          </cell>
          <cell r="FF162" t="str">
            <v>na</v>
          </cell>
          <cell r="FG162" t="str">
            <v>na</v>
          </cell>
          <cell r="FH162" t="str">
            <v>na</v>
          </cell>
          <cell r="FI162" t="str">
            <v>na</v>
          </cell>
          <cell r="FJ162" t="str">
            <v>na</v>
          </cell>
          <cell r="FK162" t="str">
            <v>na</v>
          </cell>
          <cell r="FL162" t="str">
            <v>na</v>
          </cell>
          <cell r="FM162" t="str">
            <v>na</v>
          </cell>
          <cell r="FN162" t="str">
            <v>na</v>
          </cell>
          <cell r="FO162" t="str">
            <v>na</v>
          </cell>
          <cell r="FP162" t="str">
            <v>na</v>
          </cell>
          <cell r="FQ162" t="str">
            <v>na</v>
          </cell>
          <cell r="FR162" t="str">
            <v>na</v>
          </cell>
          <cell r="FS162" t="str">
            <v>na</v>
          </cell>
          <cell r="FT162" t="str">
            <v>na</v>
          </cell>
          <cell r="FU162" t="str">
            <v>na</v>
          </cell>
          <cell r="FV162" t="str">
            <v>na</v>
          </cell>
          <cell r="FW162" t="str">
            <v>na</v>
          </cell>
          <cell r="FX162" t="str">
            <v>na</v>
          </cell>
          <cell r="FY162" t="str">
            <v>na</v>
          </cell>
          <cell r="FZ162" t="str">
            <v>na</v>
          </cell>
          <cell r="GA162" t="str">
            <v>na</v>
          </cell>
          <cell r="GB162" t="str">
            <v>na</v>
          </cell>
          <cell r="GC162" t="str">
            <v>na</v>
          </cell>
          <cell r="GD162" t="str">
            <v>na</v>
          </cell>
          <cell r="GE162" t="str">
            <v>na</v>
          </cell>
          <cell r="GF162" t="str">
            <v>na</v>
          </cell>
          <cell r="GG162" t="str">
            <v>na</v>
          </cell>
          <cell r="GH162" t="str">
            <v>na</v>
          </cell>
          <cell r="GI162" t="str">
            <v>na</v>
          </cell>
          <cell r="GJ162" t="str">
            <v>na</v>
          </cell>
          <cell r="GK162" t="str">
            <v>na</v>
          </cell>
          <cell r="GL162" t="str">
            <v>na</v>
          </cell>
          <cell r="GM162" t="str">
            <v>na</v>
          </cell>
          <cell r="GN162" t="str">
            <v>na</v>
          </cell>
          <cell r="GO162" t="str">
            <v>na</v>
          </cell>
          <cell r="GP162" t="str">
            <v>na</v>
          </cell>
          <cell r="GQ162" t="str">
            <v>na</v>
          </cell>
          <cell r="GR162" t="str">
            <v>na</v>
          </cell>
          <cell r="GS162" t="str">
            <v>na</v>
          </cell>
          <cell r="GT162" t="str">
            <v>na</v>
          </cell>
          <cell r="GU162" t="str">
            <v>na</v>
          </cell>
          <cell r="GV162" t="str">
            <v>na</v>
          </cell>
          <cell r="GW162" t="str">
            <v>na</v>
          </cell>
          <cell r="GX162" t="str">
            <v>na</v>
          </cell>
          <cell r="GY162" t="str">
            <v>na</v>
          </cell>
          <cell r="GZ162" t="str">
            <v>na</v>
          </cell>
          <cell r="HA162" t="str">
            <v>na</v>
          </cell>
          <cell r="HB162" t="str">
            <v>na</v>
          </cell>
          <cell r="HC162" t="str">
            <v>na</v>
          </cell>
          <cell r="HD162" t="str">
            <v>na</v>
          </cell>
        </row>
        <row r="163">
          <cell r="A163">
            <v>162</v>
          </cell>
          <cell r="B163" t="str">
            <v>Accumulated Other Comprehensive Loss</v>
          </cell>
          <cell r="C163" t="str">
            <v>na</v>
          </cell>
          <cell r="D163" t="str">
            <v>na</v>
          </cell>
          <cell r="E163" t="str">
            <v>na</v>
          </cell>
          <cell r="F163" t="str">
            <v>na</v>
          </cell>
          <cell r="G163" t="str">
            <v>na</v>
          </cell>
          <cell r="H163" t="str">
            <v>na</v>
          </cell>
          <cell r="I163" t="str">
            <v>na</v>
          </cell>
          <cell r="J163" t="str">
            <v>na</v>
          </cell>
          <cell r="K163" t="str">
            <v>na</v>
          </cell>
          <cell r="L163" t="str">
            <v>na</v>
          </cell>
          <cell r="M163" t="str">
            <v>na</v>
          </cell>
          <cell r="N163" t="str">
            <v>na</v>
          </cell>
          <cell r="O163" t="str">
            <v>na</v>
          </cell>
          <cell r="P163" t="str">
            <v>na</v>
          </cell>
          <cell r="Q163" t="str">
            <v>na</v>
          </cell>
          <cell r="R163" t="str">
            <v>na</v>
          </cell>
          <cell r="S163" t="str">
            <v>na</v>
          </cell>
          <cell r="T163" t="str">
            <v>na</v>
          </cell>
          <cell r="U163" t="str">
            <v>na</v>
          </cell>
          <cell r="V163" t="str">
            <v>na</v>
          </cell>
          <cell r="W163" t="str">
            <v>na</v>
          </cell>
          <cell r="X163" t="str">
            <v>na</v>
          </cell>
          <cell r="Y163" t="str">
            <v>na</v>
          </cell>
          <cell r="Z163" t="str">
            <v>na</v>
          </cell>
          <cell r="AA163" t="str">
            <v>na</v>
          </cell>
          <cell r="AB163" t="str">
            <v>na</v>
          </cell>
          <cell r="AC163" t="str">
            <v>na</v>
          </cell>
          <cell r="AD163" t="str">
            <v>na</v>
          </cell>
          <cell r="AE163" t="str">
            <v>na</v>
          </cell>
          <cell r="AF163" t="str">
            <v>na</v>
          </cell>
          <cell r="AG163" t="str">
            <v>na</v>
          </cell>
          <cell r="AH163" t="str">
            <v>na</v>
          </cell>
          <cell r="AI163" t="str">
            <v>na</v>
          </cell>
          <cell r="AJ163" t="str">
            <v>na</v>
          </cell>
          <cell r="AK163" t="str">
            <v>na</v>
          </cell>
          <cell r="AL163" t="str">
            <v>na</v>
          </cell>
          <cell r="AM163" t="str">
            <v>na</v>
          </cell>
          <cell r="AN163" t="str">
            <v>na</v>
          </cell>
          <cell r="AO163" t="str">
            <v>na</v>
          </cell>
          <cell r="AP163" t="str">
            <v>na</v>
          </cell>
          <cell r="AQ163" t="str">
            <v>na</v>
          </cell>
          <cell r="AR163" t="str">
            <v>na</v>
          </cell>
          <cell r="AS163" t="str">
            <v>na</v>
          </cell>
          <cell r="AT163" t="str">
            <v>na</v>
          </cell>
          <cell r="AU163" t="str">
            <v>na</v>
          </cell>
          <cell r="AV163" t="str">
            <v>na</v>
          </cell>
          <cell r="AW163" t="str">
            <v>na</v>
          </cell>
          <cell r="AX163" t="str">
            <v>na</v>
          </cell>
          <cell r="AY163" t="str">
            <v>na</v>
          </cell>
          <cell r="AZ163" t="str">
            <v>na</v>
          </cell>
          <cell r="BA163" t="str">
            <v>na</v>
          </cell>
          <cell r="BB163" t="str">
            <v>na</v>
          </cell>
          <cell r="BC163" t="str">
            <v>na</v>
          </cell>
          <cell r="BD163" t="str">
            <v>na</v>
          </cell>
          <cell r="BE163" t="str">
            <v>na</v>
          </cell>
          <cell r="BF163" t="str">
            <v>na</v>
          </cell>
          <cell r="BG163" t="str">
            <v>na</v>
          </cell>
          <cell r="BH163" t="str">
            <v>na</v>
          </cell>
          <cell r="BI163" t="str">
            <v>na</v>
          </cell>
          <cell r="BJ163" t="str">
            <v>na</v>
          </cell>
          <cell r="BK163" t="str">
            <v>na</v>
          </cell>
          <cell r="BL163" t="str">
            <v>na</v>
          </cell>
          <cell r="BM163" t="str">
            <v>na</v>
          </cell>
          <cell r="BN163" t="str">
            <v>na</v>
          </cell>
          <cell r="BO163" t="str">
            <v>na</v>
          </cell>
          <cell r="BP163" t="str">
            <v>na</v>
          </cell>
          <cell r="BQ163" t="str">
            <v>na</v>
          </cell>
          <cell r="BR163" t="str">
            <v>na</v>
          </cell>
          <cell r="BS163" t="str">
            <v>na</v>
          </cell>
          <cell r="BT163" t="str">
            <v>na</v>
          </cell>
          <cell r="BU163" t="str">
            <v>na</v>
          </cell>
          <cell r="BV163" t="str">
            <v>na</v>
          </cell>
          <cell r="BW163" t="str">
            <v>na</v>
          </cell>
          <cell r="BX163" t="str">
            <v>na</v>
          </cell>
          <cell r="BY163" t="str">
            <v>na</v>
          </cell>
          <cell r="BZ163" t="str">
            <v>na</v>
          </cell>
          <cell r="CA163" t="str">
            <v>na</v>
          </cell>
          <cell r="CB163" t="str">
            <v>na</v>
          </cell>
          <cell r="CC163" t="str">
            <v>na</v>
          </cell>
          <cell r="CD163" t="str">
            <v>na</v>
          </cell>
          <cell r="CE163" t="str">
            <v>na</v>
          </cell>
          <cell r="CF163" t="str">
            <v>na</v>
          </cell>
          <cell r="CG163" t="str">
            <v>na</v>
          </cell>
          <cell r="CH163" t="str">
            <v>na</v>
          </cell>
          <cell r="CI163" t="str">
            <v>na</v>
          </cell>
          <cell r="CJ163" t="str">
            <v>na</v>
          </cell>
          <cell r="CK163" t="str">
            <v>na</v>
          </cell>
          <cell r="CL163" t="str">
            <v>na</v>
          </cell>
          <cell r="CM163" t="str">
            <v>na</v>
          </cell>
          <cell r="CN163" t="str">
            <v>na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143.30000000000001</v>
          </cell>
          <cell r="CV163">
            <v>143.30000000000001</v>
          </cell>
          <cell r="CW163" t="str">
            <v>na</v>
          </cell>
          <cell r="CX163" t="str">
            <v>na</v>
          </cell>
          <cell r="CY163">
            <v>102.4</v>
          </cell>
          <cell r="CZ163">
            <v>102.4</v>
          </cell>
          <cell r="DA163">
            <v>56.56</v>
          </cell>
          <cell r="DB163">
            <v>56.56</v>
          </cell>
          <cell r="DC163">
            <v>-2.5</v>
          </cell>
          <cell r="DD163">
            <v>-2.5</v>
          </cell>
          <cell r="DE163">
            <v>-2.7</v>
          </cell>
          <cell r="DF163">
            <v>-2.7</v>
          </cell>
          <cell r="DG163" t="str">
            <v>na</v>
          </cell>
          <cell r="DH163" t="str">
            <v>na</v>
          </cell>
          <cell r="DI163">
            <v>-19.876999999999999</v>
          </cell>
          <cell r="DJ163">
            <v>0</v>
          </cell>
          <cell r="DK163" t="str">
            <v>na</v>
          </cell>
          <cell r="DL163" t="str">
            <v>na</v>
          </cell>
          <cell r="DM163" t="str">
            <v>na</v>
          </cell>
          <cell r="DN163" t="str">
            <v>na</v>
          </cell>
          <cell r="DO163" t="str">
            <v>na</v>
          </cell>
          <cell r="DP163" t="str">
            <v>na</v>
          </cell>
          <cell r="DQ163" t="str">
            <v>na</v>
          </cell>
          <cell r="DR163" t="str">
            <v>na</v>
          </cell>
          <cell r="DS163" t="str">
            <v>na</v>
          </cell>
          <cell r="DT163" t="str">
            <v>na</v>
          </cell>
          <cell r="DU163" t="str">
            <v>na</v>
          </cell>
          <cell r="DV163" t="str">
            <v>na</v>
          </cell>
          <cell r="DW163" t="str">
            <v>na</v>
          </cell>
          <cell r="DX163" t="str">
            <v>na</v>
          </cell>
          <cell r="DY163" t="str">
            <v>na</v>
          </cell>
          <cell r="DZ163" t="str">
            <v>na</v>
          </cell>
          <cell r="EA163" t="str">
            <v>na</v>
          </cell>
          <cell r="EB163" t="str">
            <v>na</v>
          </cell>
          <cell r="EC163" t="str">
            <v>na</v>
          </cell>
          <cell r="ED163" t="str">
            <v>na</v>
          </cell>
          <cell r="EE163" t="str">
            <v>na</v>
          </cell>
          <cell r="EF163" t="str">
            <v>na</v>
          </cell>
          <cell r="EG163" t="str">
            <v>na</v>
          </cell>
          <cell r="EH163" t="str">
            <v>na</v>
          </cell>
          <cell r="EI163" t="str">
            <v>na</v>
          </cell>
          <cell r="EJ163" t="str">
            <v>na</v>
          </cell>
          <cell r="EK163" t="str">
            <v>na</v>
          </cell>
          <cell r="EL163" t="str">
            <v>na</v>
          </cell>
          <cell r="EM163" t="str">
            <v>na</v>
          </cell>
          <cell r="EN163" t="str">
            <v>na</v>
          </cell>
          <cell r="EO163" t="str">
            <v>na</v>
          </cell>
          <cell r="EP163" t="str">
            <v>na</v>
          </cell>
          <cell r="EQ163" t="str">
            <v>na</v>
          </cell>
          <cell r="ER163" t="str">
            <v>na</v>
          </cell>
          <cell r="ES163" t="str">
            <v>na</v>
          </cell>
          <cell r="ET163" t="str">
            <v>na</v>
          </cell>
          <cell r="EU163" t="str">
            <v>na</v>
          </cell>
          <cell r="EV163" t="str">
            <v>na</v>
          </cell>
          <cell r="EW163" t="str">
            <v>na</v>
          </cell>
          <cell r="EX163" t="str">
            <v>na</v>
          </cell>
          <cell r="EY163" t="str">
            <v>na</v>
          </cell>
          <cell r="EZ163" t="str">
            <v>na</v>
          </cell>
          <cell r="FA163" t="str">
            <v>na</v>
          </cell>
          <cell r="FB163" t="str">
            <v>na</v>
          </cell>
          <cell r="FC163" t="str">
            <v>na</v>
          </cell>
          <cell r="FD163" t="str">
            <v>na</v>
          </cell>
          <cell r="FE163" t="str">
            <v>na</v>
          </cell>
          <cell r="FF163" t="str">
            <v>na</v>
          </cell>
          <cell r="FG163" t="str">
            <v>na</v>
          </cell>
          <cell r="FH163" t="str">
            <v>na</v>
          </cell>
          <cell r="FI163" t="str">
            <v>na</v>
          </cell>
          <cell r="FJ163" t="str">
            <v>na</v>
          </cell>
          <cell r="FK163" t="str">
            <v>na</v>
          </cell>
          <cell r="FL163" t="str">
            <v>na</v>
          </cell>
          <cell r="FM163" t="str">
            <v>na</v>
          </cell>
          <cell r="FN163" t="str">
            <v>na</v>
          </cell>
          <cell r="FO163" t="str">
            <v>na</v>
          </cell>
          <cell r="FP163" t="str">
            <v>na</v>
          </cell>
          <cell r="FQ163" t="str">
            <v>na</v>
          </cell>
          <cell r="FR163" t="str">
            <v>na</v>
          </cell>
          <cell r="FS163" t="str">
            <v>na</v>
          </cell>
          <cell r="FT163" t="str">
            <v>na</v>
          </cell>
          <cell r="FU163" t="str">
            <v>na</v>
          </cell>
          <cell r="FV163" t="str">
            <v>na</v>
          </cell>
          <cell r="FW163" t="str">
            <v>na</v>
          </cell>
          <cell r="FX163" t="str">
            <v>na</v>
          </cell>
          <cell r="FY163" t="str">
            <v>na</v>
          </cell>
          <cell r="FZ163" t="str">
            <v>na</v>
          </cell>
          <cell r="GA163" t="str">
            <v>na</v>
          </cell>
          <cell r="GB163" t="str">
            <v>na</v>
          </cell>
          <cell r="GC163" t="str">
            <v>na</v>
          </cell>
          <cell r="GD163" t="str">
            <v>na</v>
          </cell>
          <cell r="GE163" t="str">
            <v>na</v>
          </cell>
          <cell r="GF163" t="str">
            <v>na</v>
          </cell>
          <cell r="GG163" t="str">
            <v>na</v>
          </cell>
          <cell r="GH163" t="str">
            <v>na</v>
          </cell>
          <cell r="GI163" t="str">
            <v>na</v>
          </cell>
          <cell r="GJ163" t="str">
            <v>na</v>
          </cell>
          <cell r="GK163" t="str">
            <v>na</v>
          </cell>
          <cell r="GL163" t="str">
            <v>na</v>
          </cell>
          <cell r="GM163" t="str">
            <v>na</v>
          </cell>
          <cell r="GN163" t="str">
            <v>na</v>
          </cell>
          <cell r="GO163" t="str">
            <v>na</v>
          </cell>
          <cell r="GP163" t="str">
            <v>na</v>
          </cell>
          <cell r="GQ163" t="str">
            <v>na</v>
          </cell>
          <cell r="GR163" t="str">
            <v>na</v>
          </cell>
          <cell r="GS163" t="str">
            <v>na</v>
          </cell>
          <cell r="GT163" t="str">
            <v>na</v>
          </cell>
          <cell r="GU163" t="str">
            <v>na</v>
          </cell>
          <cell r="GV163" t="str">
            <v>na</v>
          </cell>
          <cell r="GW163" t="str">
            <v>na</v>
          </cell>
          <cell r="GX163" t="str">
            <v>na</v>
          </cell>
          <cell r="GY163" t="str">
            <v>na</v>
          </cell>
          <cell r="GZ163" t="str">
            <v>na</v>
          </cell>
          <cell r="HA163" t="str">
            <v>na</v>
          </cell>
          <cell r="HB163" t="str">
            <v>na</v>
          </cell>
          <cell r="HC163" t="str">
            <v>na</v>
          </cell>
          <cell r="HD163" t="str">
            <v>na</v>
          </cell>
        </row>
        <row r="164">
          <cell r="A164">
            <v>163</v>
          </cell>
          <cell r="B164" t="str">
            <v>Foreign Currency Adjustment</v>
          </cell>
          <cell r="C164" t="str">
            <v>na</v>
          </cell>
          <cell r="D164" t="str">
            <v>na</v>
          </cell>
          <cell r="E164" t="str">
            <v>na</v>
          </cell>
          <cell r="F164" t="str">
            <v>na</v>
          </cell>
          <cell r="G164" t="str">
            <v>na</v>
          </cell>
          <cell r="H164" t="str">
            <v>na</v>
          </cell>
          <cell r="I164" t="str">
            <v>na</v>
          </cell>
          <cell r="J164" t="str">
            <v>na</v>
          </cell>
          <cell r="K164" t="str">
            <v>na</v>
          </cell>
          <cell r="L164" t="str">
            <v>na</v>
          </cell>
          <cell r="M164" t="str">
            <v>na</v>
          </cell>
          <cell r="N164" t="str">
            <v>na</v>
          </cell>
          <cell r="O164" t="str">
            <v>na</v>
          </cell>
          <cell r="P164" t="str">
            <v>na</v>
          </cell>
          <cell r="Q164" t="str">
            <v>na</v>
          </cell>
          <cell r="R164" t="str">
            <v>na</v>
          </cell>
          <cell r="S164" t="str">
            <v>na</v>
          </cell>
          <cell r="T164" t="str">
            <v>na</v>
          </cell>
          <cell r="U164" t="str">
            <v>na</v>
          </cell>
          <cell r="V164" t="str">
            <v>na</v>
          </cell>
          <cell r="W164" t="str">
            <v>na</v>
          </cell>
          <cell r="X164" t="str">
            <v>na</v>
          </cell>
          <cell r="Y164" t="str">
            <v>na</v>
          </cell>
          <cell r="Z164" t="str">
            <v>na</v>
          </cell>
          <cell r="AA164" t="str">
            <v>na</v>
          </cell>
          <cell r="AB164" t="str">
            <v>na</v>
          </cell>
          <cell r="AC164" t="str">
            <v>na</v>
          </cell>
          <cell r="AD164" t="str">
            <v>na</v>
          </cell>
          <cell r="AE164" t="str">
            <v>na</v>
          </cell>
          <cell r="AF164" t="str">
            <v>na</v>
          </cell>
          <cell r="AG164" t="str">
            <v>na</v>
          </cell>
          <cell r="AH164" t="str">
            <v>na</v>
          </cell>
          <cell r="AI164" t="str">
            <v>na</v>
          </cell>
          <cell r="AJ164" t="str">
            <v>na</v>
          </cell>
          <cell r="AK164" t="str">
            <v>na</v>
          </cell>
          <cell r="AL164" t="str">
            <v>na</v>
          </cell>
          <cell r="AM164" t="str">
            <v>na</v>
          </cell>
          <cell r="AN164" t="str">
            <v>na</v>
          </cell>
          <cell r="AO164" t="str">
            <v>na</v>
          </cell>
          <cell r="AP164" t="str">
            <v>na</v>
          </cell>
          <cell r="AQ164" t="str">
            <v>na</v>
          </cell>
          <cell r="AR164" t="str">
            <v>na</v>
          </cell>
          <cell r="AS164" t="str">
            <v>na</v>
          </cell>
          <cell r="AT164" t="str">
            <v>na</v>
          </cell>
          <cell r="AU164" t="str">
            <v>na</v>
          </cell>
          <cell r="AV164" t="str">
            <v>na</v>
          </cell>
          <cell r="AW164" t="str">
            <v>na</v>
          </cell>
          <cell r="AX164" t="str">
            <v>na</v>
          </cell>
          <cell r="AY164" t="str">
            <v>na</v>
          </cell>
          <cell r="AZ164" t="str">
            <v>na</v>
          </cell>
          <cell r="BA164" t="str">
            <v>na</v>
          </cell>
          <cell r="BB164" t="str">
            <v>na</v>
          </cell>
          <cell r="BC164" t="str">
            <v>na</v>
          </cell>
          <cell r="BD164" t="str">
            <v>na</v>
          </cell>
          <cell r="BE164" t="str">
            <v>na</v>
          </cell>
          <cell r="BF164" t="str">
            <v>na</v>
          </cell>
          <cell r="BG164" t="str">
            <v>na</v>
          </cell>
          <cell r="BH164" t="str">
            <v>na</v>
          </cell>
          <cell r="BI164" t="str">
            <v>na</v>
          </cell>
          <cell r="BJ164" t="str">
            <v>na</v>
          </cell>
          <cell r="BK164" t="str">
            <v>na</v>
          </cell>
          <cell r="BL164" t="str">
            <v>na</v>
          </cell>
          <cell r="BM164" t="str">
            <v>na</v>
          </cell>
          <cell r="BN164" t="str">
            <v>na</v>
          </cell>
          <cell r="BO164" t="str">
            <v>na</v>
          </cell>
          <cell r="BP164" t="str">
            <v>na</v>
          </cell>
          <cell r="BQ164" t="str">
            <v>na</v>
          </cell>
          <cell r="BR164" t="str">
            <v>na</v>
          </cell>
          <cell r="BS164" t="str">
            <v>na</v>
          </cell>
          <cell r="BT164" t="str">
            <v>na</v>
          </cell>
          <cell r="BU164" t="str">
            <v>na</v>
          </cell>
          <cell r="BV164" t="str">
            <v>na</v>
          </cell>
          <cell r="BW164" t="str">
            <v>na</v>
          </cell>
          <cell r="BX164" t="str">
            <v>na</v>
          </cell>
          <cell r="BY164" t="str">
            <v>na</v>
          </cell>
          <cell r="BZ164" t="str">
            <v>na</v>
          </cell>
          <cell r="CA164" t="str">
            <v>na</v>
          </cell>
          <cell r="CB164" t="str">
            <v>na</v>
          </cell>
          <cell r="CC164" t="str">
            <v>na</v>
          </cell>
          <cell r="CD164" t="str">
            <v>na</v>
          </cell>
          <cell r="CE164" t="str">
            <v>na</v>
          </cell>
          <cell r="CF164" t="str">
            <v>na</v>
          </cell>
          <cell r="CG164" t="str">
            <v>na</v>
          </cell>
          <cell r="CH164" t="str">
            <v>na</v>
          </cell>
          <cell r="CI164" t="str">
            <v>na</v>
          </cell>
          <cell r="CJ164" t="str">
            <v>na</v>
          </cell>
          <cell r="CK164" t="str">
            <v>na</v>
          </cell>
          <cell r="CL164" t="str">
            <v>na</v>
          </cell>
          <cell r="CM164" t="str">
            <v>na</v>
          </cell>
          <cell r="CN164" t="str">
            <v>na</v>
          </cell>
          <cell r="CO164">
            <v>-4</v>
          </cell>
          <cell r="CP164">
            <v>-4</v>
          </cell>
          <cell r="CQ164">
            <v>-3.1</v>
          </cell>
          <cell r="CR164">
            <v>-3.1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 t="str">
            <v>na</v>
          </cell>
          <cell r="CX164" t="str">
            <v>na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 t="str">
            <v>na</v>
          </cell>
          <cell r="DH164" t="str">
            <v>na</v>
          </cell>
          <cell r="DI164">
            <v>0</v>
          </cell>
          <cell r="DJ164">
            <v>0</v>
          </cell>
          <cell r="DK164" t="str">
            <v>na</v>
          </cell>
          <cell r="DL164" t="str">
            <v>na</v>
          </cell>
          <cell r="DM164" t="str">
            <v>na</v>
          </cell>
          <cell r="DN164" t="str">
            <v>na</v>
          </cell>
          <cell r="DO164" t="str">
            <v>na</v>
          </cell>
          <cell r="DP164" t="str">
            <v>na</v>
          </cell>
          <cell r="DQ164" t="str">
            <v>na</v>
          </cell>
          <cell r="DR164" t="str">
            <v>na</v>
          </cell>
          <cell r="DS164" t="str">
            <v>na</v>
          </cell>
          <cell r="DT164" t="str">
            <v>na</v>
          </cell>
          <cell r="DU164" t="str">
            <v>na</v>
          </cell>
          <cell r="DV164" t="str">
            <v>na</v>
          </cell>
          <cell r="DW164" t="str">
            <v>na</v>
          </cell>
          <cell r="DX164" t="str">
            <v>na</v>
          </cell>
          <cell r="DY164" t="str">
            <v>na</v>
          </cell>
          <cell r="DZ164" t="str">
            <v>na</v>
          </cell>
          <cell r="EA164" t="str">
            <v>na</v>
          </cell>
          <cell r="EB164" t="str">
            <v>na</v>
          </cell>
          <cell r="EC164" t="str">
            <v>na</v>
          </cell>
          <cell r="ED164" t="str">
            <v>na</v>
          </cell>
          <cell r="EE164" t="str">
            <v>na</v>
          </cell>
          <cell r="EF164" t="str">
            <v>na</v>
          </cell>
          <cell r="EG164" t="str">
            <v>na</v>
          </cell>
          <cell r="EH164" t="str">
            <v>na</v>
          </cell>
          <cell r="EI164" t="str">
            <v>na</v>
          </cell>
          <cell r="EJ164" t="str">
            <v>na</v>
          </cell>
          <cell r="EK164" t="str">
            <v>na</v>
          </cell>
          <cell r="EL164" t="str">
            <v>na</v>
          </cell>
          <cell r="EM164" t="str">
            <v>na</v>
          </cell>
          <cell r="EN164" t="str">
            <v>na</v>
          </cell>
          <cell r="EO164" t="str">
            <v>na</v>
          </cell>
          <cell r="EP164" t="str">
            <v>na</v>
          </cell>
          <cell r="EQ164" t="str">
            <v>na</v>
          </cell>
          <cell r="ER164" t="str">
            <v>na</v>
          </cell>
          <cell r="ES164" t="str">
            <v>na</v>
          </cell>
          <cell r="ET164" t="str">
            <v>na</v>
          </cell>
          <cell r="EU164" t="str">
            <v>na</v>
          </cell>
          <cell r="EV164" t="str">
            <v>na</v>
          </cell>
          <cell r="EW164" t="str">
            <v>na</v>
          </cell>
          <cell r="EX164" t="str">
            <v>na</v>
          </cell>
          <cell r="EY164" t="str">
            <v>na</v>
          </cell>
          <cell r="EZ164" t="str">
            <v>na</v>
          </cell>
          <cell r="FA164" t="str">
            <v>na</v>
          </cell>
          <cell r="FB164" t="str">
            <v>na</v>
          </cell>
          <cell r="FC164" t="str">
            <v>na</v>
          </cell>
          <cell r="FD164" t="str">
            <v>na</v>
          </cell>
          <cell r="FE164" t="str">
            <v>na</v>
          </cell>
          <cell r="FF164" t="str">
            <v>na</v>
          </cell>
          <cell r="FG164" t="str">
            <v>na</v>
          </cell>
          <cell r="FH164" t="str">
            <v>na</v>
          </cell>
          <cell r="FI164" t="str">
            <v>na</v>
          </cell>
          <cell r="FJ164" t="str">
            <v>na</v>
          </cell>
          <cell r="FK164" t="str">
            <v>na</v>
          </cell>
          <cell r="FL164" t="str">
            <v>na</v>
          </cell>
          <cell r="FM164" t="str">
            <v>na</v>
          </cell>
          <cell r="FN164" t="str">
            <v>na</v>
          </cell>
          <cell r="FO164" t="str">
            <v>na</v>
          </cell>
          <cell r="FP164" t="str">
            <v>na</v>
          </cell>
          <cell r="FQ164" t="str">
            <v>na</v>
          </cell>
          <cell r="FR164" t="str">
            <v>na</v>
          </cell>
          <cell r="FS164" t="str">
            <v>na</v>
          </cell>
          <cell r="FT164" t="str">
            <v>na</v>
          </cell>
          <cell r="FU164" t="str">
            <v>na</v>
          </cell>
          <cell r="FV164" t="str">
            <v>na</v>
          </cell>
          <cell r="FW164" t="str">
            <v>na</v>
          </cell>
          <cell r="FX164" t="str">
            <v>na</v>
          </cell>
          <cell r="FY164" t="str">
            <v>na</v>
          </cell>
          <cell r="FZ164" t="str">
            <v>na</v>
          </cell>
          <cell r="GA164" t="str">
            <v>na</v>
          </cell>
          <cell r="GB164" t="str">
            <v>na</v>
          </cell>
          <cell r="GC164" t="str">
            <v>na</v>
          </cell>
          <cell r="GD164" t="str">
            <v>na</v>
          </cell>
          <cell r="GE164" t="str">
            <v>na</v>
          </cell>
          <cell r="GF164" t="str">
            <v>na</v>
          </cell>
          <cell r="GG164" t="str">
            <v>na</v>
          </cell>
          <cell r="GH164" t="str">
            <v>na</v>
          </cell>
          <cell r="GI164" t="str">
            <v>na</v>
          </cell>
          <cell r="GJ164" t="str">
            <v>na</v>
          </cell>
          <cell r="GK164" t="str">
            <v>na</v>
          </cell>
          <cell r="GL164" t="str">
            <v>na</v>
          </cell>
          <cell r="GM164" t="str">
            <v>na</v>
          </cell>
          <cell r="GN164" t="str">
            <v>na</v>
          </cell>
          <cell r="GO164" t="str">
            <v>na</v>
          </cell>
          <cell r="GP164" t="str">
            <v>na</v>
          </cell>
          <cell r="GQ164" t="str">
            <v>na</v>
          </cell>
          <cell r="GR164" t="str">
            <v>na</v>
          </cell>
          <cell r="GS164" t="str">
            <v>na</v>
          </cell>
          <cell r="GT164" t="str">
            <v>na</v>
          </cell>
          <cell r="GU164" t="str">
            <v>na</v>
          </cell>
          <cell r="GV164" t="str">
            <v>na</v>
          </cell>
          <cell r="GW164" t="str">
            <v>na</v>
          </cell>
          <cell r="GX164" t="str">
            <v>na</v>
          </cell>
          <cell r="GY164" t="str">
            <v>na</v>
          </cell>
          <cell r="GZ164" t="str">
            <v>na</v>
          </cell>
          <cell r="HA164" t="str">
            <v>na</v>
          </cell>
          <cell r="HB164" t="str">
            <v>na</v>
          </cell>
          <cell r="HC164" t="str">
            <v>na</v>
          </cell>
          <cell r="HD164" t="str">
            <v>na</v>
          </cell>
        </row>
        <row r="165">
          <cell r="A165">
            <v>164</v>
          </cell>
          <cell r="B165" t="str">
            <v>Treasury Stock</v>
          </cell>
          <cell r="C165" t="str">
            <v>na</v>
          </cell>
          <cell r="D165" t="str">
            <v>na</v>
          </cell>
          <cell r="E165" t="str">
            <v>na</v>
          </cell>
          <cell r="F165" t="str">
            <v>na</v>
          </cell>
          <cell r="G165" t="str">
            <v>na</v>
          </cell>
          <cell r="H165" t="str">
            <v>na</v>
          </cell>
          <cell r="I165" t="str">
            <v>na</v>
          </cell>
          <cell r="J165" t="str">
            <v>na</v>
          </cell>
          <cell r="K165" t="str">
            <v>na</v>
          </cell>
          <cell r="L165" t="str">
            <v>na</v>
          </cell>
          <cell r="M165" t="str">
            <v>na</v>
          </cell>
          <cell r="N165" t="str">
            <v>na</v>
          </cell>
          <cell r="O165" t="str">
            <v>na</v>
          </cell>
          <cell r="P165" t="str">
            <v>na</v>
          </cell>
          <cell r="Q165" t="str">
            <v>na</v>
          </cell>
          <cell r="R165" t="str">
            <v>na</v>
          </cell>
          <cell r="S165" t="str">
            <v>na</v>
          </cell>
          <cell r="T165" t="str">
            <v>na</v>
          </cell>
          <cell r="U165" t="str">
            <v>na</v>
          </cell>
          <cell r="V165" t="str">
            <v>na</v>
          </cell>
          <cell r="W165" t="str">
            <v>na</v>
          </cell>
          <cell r="X165" t="str">
            <v>na</v>
          </cell>
          <cell r="Y165" t="str">
            <v>na</v>
          </cell>
          <cell r="Z165" t="str">
            <v>na</v>
          </cell>
          <cell r="AA165" t="str">
            <v>na</v>
          </cell>
          <cell r="AB165" t="str">
            <v>na</v>
          </cell>
          <cell r="AC165" t="str">
            <v>na</v>
          </cell>
          <cell r="AD165" t="str">
            <v>na</v>
          </cell>
          <cell r="AE165" t="str">
            <v>na</v>
          </cell>
          <cell r="AF165" t="str">
            <v>na</v>
          </cell>
          <cell r="AG165" t="str">
            <v>na</v>
          </cell>
          <cell r="AH165" t="str">
            <v>na</v>
          </cell>
          <cell r="AI165" t="str">
            <v>na</v>
          </cell>
          <cell r="AJ165" t="str">
            <v>na</v>
          </cell>
          <cell r="AK165" t="str">
            <v>na</v>
          </cell>
          <cell r="AL165" t="str">
            <v>na</v>
          </cell>
          <cell r="AM165" t="str">
            <v>na</v>
          </cell>
          <cell r="AN165" t="str">
            <v>na</v>
          </cell>
          <cell r="AO165" t="str">
            <v>na</v>
          </cell>
          <cell r="AP165" t="str">
            <v>na</v>
          </cell>
          <cell r="AQ165" t="str">
            <v>na</v>
          </cell>
          <cell r="AR165" t="str">
            <v>na</v>
          </cell>
          <cell r="AS165" t="str">
            <v>na</v>
          </cell>
          <cell r="AT165" t="str">
            <v>na</v>
          </cell>
          <cell r="AU165" t="str">
            <v>na</v>
          </cell>
          <cell r="AV165" t="str">
            <v>na</v>
          </cell>
          <cell r="AW165" t="str">
            <v>na</v>
          </cell>
          <cell r="AX165" t="str">
            <v>na</v>
          </cell>
          <cell r="AY165" t="str">
            <v>na</v>
          </cell>
          <cell r="AZ165" t="str">
            <v>na</v>
          </cell>
          <cell r="BA165" t="str">
            <v>na</v>
          </cell>
          <cell r="BB165" t="str">
            <v>na</v>
          </cell>
          <cell r="BC165" t="str">
            <v>na</v>
          </cell>
          <cell r="BD165" t="str">
            <v>na</v>
          </cell>
          <cell r="BE165" t="str">
            <v>na</v>
          </cell>
          <cell r="BF165" t="str">
            <v>na</v>
          </cell>
          <cell r="BG165" t="str">
            <v>na</v>
          </cell>
          <cell r="BH165" t="str">
            <v>na</v>
          </cell>
          <cell r="BI165" t="str">
            <v>na</v>
          </cell>
          <cell r="BJ165" t="str">
            <v>na</v>
          </cell>
          <cell r="BK165" t="str">
            <v>na</v>
          </cell>
          <cell r="BL165" t="str">
            <v>na</v>
          </cell>
          <cell r="BM165" t="str">
            <v>na</v>
          </cell>
          <cell r="BN165" t="str">
            <v>na</v>
          </cell>
          <cell r="BO165" t="str">
            <v>na</v>
          </cell>
          <cell r="BP165" t="str">
            <v>na</v>
          </cell>
          <cell r="BQ165" t="str">
            <v>na</v>
          </cell>
          <cell r="BR165" t="str">
            <v>na</v>
          </cell>
          <cell r="BS165" t="str">
            <v>na</v>
          </cell>
          <cell r="BT165" t="str">
            <v>na</v>
          </cell>
          <cell r="BU165" t="str">
            <v>na</v>
          </cell>
          <cell r="BV165" t="str">
            <v>na</v>
          </cell>
          <cell r="BW165" t="str">
            <v>na</v>
          </cell>
          <cell r="BX165" t="str">
            <v>na</v>
          </cell>
          <cell r="BY165" t="str">
            <v>na</v>
          </cell>
          <cell r="BZ165" t="str">
            <v>na</v>
          </cell>
          <cell r="CA165" t="str">
            <v>na</v>
          </cell>
          <cell r="CB165" t="str">
            <v>na</v>
          </cell>
          <cell r="CC165" t="str">
            <v>na</v>
          </cell>
          <cell r="CD165" t="str">
            <v>na</v>
          </cell>
          <cell r="CE165" t="str">
            <v>na</v>
          </cell>
          <cell r="CF165" t="str">
            <v>na</v>
          </cell>
          <cell r="CG165" t="str">
            <v>na</v>
          </cell>
          <cell r="CH165" t="str">
            <v>na</v>
          </cell>
          <cell r="CI165" t="str">
            <v>na</v>
          </cell>
          <cell r="CJ165" t="str">
            <v>na</v>
          </cell>
          <cell r="CK165" t="str">
            <v>na</v>
          </cell>
          <cell r="CL165" t="str">
            <v>na</v>
          </cell>
          <cell r="CM165" t="str">
            <v>na</v>
          </cell>
          <cell r="CN165" t="str">
            <v>na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 t="str">
            <v>na</v>
          </cell>
          <cell r="CX165" t="str">
            <v>na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-15</v>
          </cell>
          <cell r="DF165">
            <v>-15</v>
          </cell>
          <cell r="DG165" t="str">
            <v>na</v>
          </cell>
          <cell r="DH165" t="str">
            <v>na</v>
          </cell>
          <cell r="DI165">
            <v>-15</v>
          </cell>
          <cell r="DJ165">
            <v>0</v>
          </cell>
          <cell r="DK165" t="str">
            <v>na</v>
          </cell>
          <cell r="DL165" t="str">
            <v>na</v>
          </cell>
          <cell r="DM165" t="str">
            <v>na</v>
          </cell>
          <cell r="DN165" t="str">
            <v>na</v>
          </cell>
          <cell r="DO165" t="str">
            <v>na</v>
          </cell>
          <cell r="DP165" t="str">
            <v>na</v>
          </cell>
          <cell r="DQ165" t="str">
            <v>na</v>
          </cell>
          <cell r="DR165" t="str">
            <v>na</v>
          </cell>
          <cell r="DS165" t="str">
            <v>na</v>
          </cell>
          <cell r="DT165" t="str">
            <v>na</v>
          </cell>
          <cell r="DU165" t="str">
            <v>na</v>
          </cell>
          <cell r="DV165" t="str">
            <v>na</v>
          </cell>
          <cell r="DW165" t="str">
            <v>na</v>
          </cell>
          <cell r="DX165" t="str">
            <v>na</v>
          </cell>
          <cell r="DY165" t="str">
            <v>na</v>
          </cell>
          <cell r="DZ165" t="str">
            <v>na</v>
          </cell>
          <cell r="EA165" t="str">
            <v>na</v>
          </cell>
          <cell r="EB165" t="str">
            <v>na</v>
          </cell>
          <cell r="EC165" t="str">
            <v>na</v>
          </cell>
          <cell r="ED165" t="str">
            <v>na</v>
          </cell>
          <cell r="EE165" t="str">
            <v>na</v>
          </cell>
          <cell r="EF165" t="str">
            <v>na</v>
          </cell>
          <cell r="EG165" t="str">
            <v>na</v>
          </cell>
          <cell r="EH165" t="str">
            <v>na</v>
          </cell>
          <cell r="EI165" t="str">
            <v>na</v>
          </cell>
          <cell r="EJ165" t="str">
            <v>na</v>
          </cell>
          <cell r="EK165" t="str">
            <v>na</v>
          </cell>
          <cell r="EL165" t="str">
            <v>na</v>
          </cell>
          <cell r="EM165" t="str">
            <v>na</v>
          </cell>
          <cell r="EN165" t="str">
            <v>na</v>
          </cell>
          <cell r="EO165" t="str">
            <v>na</v>
          </cell>
          <cell r="EP165" t="str">
            <v>na</v>
          </cell>
          <cell r="EQ165" t="str">
            <v>na</v>
          </cell>
          <cell r="ER165" t="str">
            <v>na</v>
          </cell>
          <cell r="ES165" t="str">
            <v>na</v>
          </cell>
          <cell r="ET165" t="str">
            <v>na</v>
          </cell>
          <cell r="EU165" t="str">
            <v>na</v>
          </cell>
          <cell r="EV165" t="str">
            <v>na</v>
          </cell>
          <cell r="EW165" t="str">
            <v>na</v>
          </cell>
          <cell r="EX165" t="str">
            <v>na</v>
          </cell>
          <cell r="EY165" t="str">
            <v>na</v>
          </cell>
          <cell r="EZ165" t="str">
            <v>na</v>
          </cell>
          <cell r="FA165" t="str">
            <v>na</v>
          </cell>
          <cell r="FB165" t="str">
            <v>na</v>
          </cell>
          <cell r="FC165" t="str">
            <v>na</v>
          </cell>
          <cell r="FD165" t="str">
            <v>na</v>
          </cell>
          <cell r="FE165" t="str">
            <v>na</v>
          </cell>
          <cell r="FF165" t="str">
            <v>na</v>
          </cell>
          <cell r="FG165" t="str">
            <v>na</v>
          </cell>
          <cell r="FH165" t="str">
            <v>na</v>
          </cell>
          <cell r="FI165" t="str">
            <v>na</v>
          </cell>
          <cell r="FJ165" t="str">
            <v>na</v>
          </cell>
          <cell r="FK165" t="str">
            <v>na</v>
          </cell>
          <cell r="FL165" t="str">
            <v>na</v>
          </cell>
          <cell r="FM165" t="str">
            <v>na</v>
          </cell>
          <cell r="FN165" t="str">
            <v>na</v>
          </cell>
          <cell r="FO165" t="str">
            <v>na</v>
          </cell>
          <cell r="FP165" t="str">
            <v>na</v>
          </cell>
          <cell r="FQ165" t="str">
            <v>na</v>
          </cell>
          <cell r="FR165" t="str">
            <v>na</v>
          </cell>
          <cell r="FS165" t="str">
            <v>na</v>
          </cell>
          <cell r="FT165" t="str">
            <v>na</v>
          </cell>
          <cell r="FU165" t="str">
            <v>na</v>
          </cell>
          <cell r="FV165" t="str">
            <v>na</v>
          </cell>
          <cell r="FW165" t="str">
            <v>na</v>
          </cell>
          <cell r="FX165" t="str">
            <v>na</v>
          </cell>
          <cell r="FY165" t="str">
            <v>na</v>
          </cell>
          <cell r="FZ165" t="str">
            <v>na</v>
          </cell>
          <cell r="GA165" t="str">
            <v>na</v>
          </cell>
          <cell r="GB165" t="str">
            <v>na</v>
          </cell>
          <cell r="GC165" t="str">
            <v>na</v>
          </cell>
          <cell r="GD165" t="str">
            <v>na</v>
          </cell>
          <cell r="GE165" t="str">
            <v>na</v>
          </cell>
          <cell r="GF165" t="str">
            <v>na</v>
          </cell>
          <cell r="GG165" t="str">
            <v>na</v>
          </cell>
          <cell r="GH165" t="str">
            <v>na</v>
          </cell>
          <cell r="GI165" t="str">
            <v>na</v>
          </cell>
          <cell r="GJ165" t="str">
            <v>na</v>
          </cell>
          <cell r="GK165" t="str">
            <v>na</v>
          </cell>
          <cell r="GL165" t="str">
            <v>na</v>
          </cell>
          <cell r="GM165" t="str">
            <v>na</v>
          </cell>
          <cell r="GN165" t="str">
            <v>na</v>
          </cell>
          <cell r="GO165" t="str">
            <v>na</v>
          </cell>
          <cell r="GP165" t="str">
            <v>na</v>
          </cell>
          <cell r="GQ165" t="str">
            <v>na</v>
          </cell>
          <cell r="GR165" t="str">
            <v>na</v>
          </cell>
          <cell r="GS165" t="str">
            <v>na</v>
          </cell>
          <cell r="GT165" t="str">
            <v>na</v>
          </cell>
          <cell r="GU165" t="str">
            <v>na</v>
          </cell>
          <cell r="GV165" t="str">
            <v>na</v>
          </cell>
          <cell r="GW165" t="str">
            <v>na</v>
          </cell>
          <cell r="GX165" t="str">
            <v>na</v>
          </cell>
          <cell r="GY165" t="str">
            <v>na</v>
          </cell>
          <cell r="GZ165" t="str">
            <v>na</v>
          </cell>
          <cell r="HA165" t="str">
            <v>na</v>
          </cell>
          <cell r="HB165" t="str">
            <v>na</v>
          </cell>
          <cell r="HC165" t="str">
            <v>na</v>
          </cell>
          <cell r="HD165" t="str">
            <v>na</v>
          </cell>
        </row>
        <row r="166">
          <cell r="A166">
            <v>165</v>
          </cell>
          <cell r="B166" t="str">
            <v>Retained Earnings</v>
          </cell>
          <cell r="C166" t="str">
            <v>na</v>
          </cell>
          <cell r="D166" t="str">
            <v>na</v>
          </cell>
          <cell r="E166" t="str">
            <v>na</v>
          </cell>
          <cell r="F166" t="str">
            <v>na</v>
          </cell>
          <cell r="G166" t="str">
            <v>na</v>
          </cell>
          <cell r="H166" t="str">
            <v>na</v>
          </cell>
          <cell r="I166" t="str">
            <v>na</v>
          </cell>
          <cell r="J166" t="str">
            <v>na</v>
          </cell>
          <cell r="K166" t="str">
            <v>na</v>
          </cell>
          <cell r="L166" t="str">
            <v>na</v>
          </cell>
          <cell r="M166" t="str">
            <v>na</v>
          </cell>
          <cell r="N166" t="str">
            <v>na</v>
          </cell>
          <cell r="O166" t="str">
            <v>na</v>
          </cell>
          <cell r="P166" t="str">
            <v>na</v>
          </cell>
          <cell r="Q166" t="str">
            <v>na</v>
          </cell>
          <cell r="R166" t="str">
            <v>na</v>
          </cell>
          <cell r="S166" t="str">
            <v>na</v>
          </cell>
          <cell r="T166" t="str">
            <v>na</v>
          </cell>
          <cell r="U166" t="str">
            <v>na</v>
          </cell>
          <cell r="V166" t="str">
            <v>na</v>
          </cell>
          <cell r="W166" t="str">
            <v>na</v>
          </cell>
          <cell r="X166" t="str">
            <v>na</v>
          </cell>
          <cell r="Y166" t="str">
            <v>na</v>
          </cell>
          <cell r="Z166" t="str">
            <v>na</v>
          </cell>
          <cell r="AA166" t="str">
            <v>na</v>
          </cell>
          <cell r="AB166" t="str">
            <v>na</v>
          </cell>
          <cell r="AC166" t="str">
            <v>na</v>
          </cell>
          <cell r="AD166" t="str">
            <v>na</v>
          </cell>
          <cell r="AE166" t="str">
            <v>na</v>
          </cell>
          <cell r="AF166" t="str">
            <v>na</v>
          </cell>
          <cell r="AG166" t="str">
            <v>na</v>
          </cell>
          <cell r="AH166" t="str">
            <v>na</v>
          </cell>
          <cell r="AI166" t="str">
            <v>na</v>
          </cell>
          <cell r="AJ166" t="str">
            <v>na</v>
          </cell>
          <cell r="AK166" t="str">
            <v>na</v>
          </cell>
          <cell r="AL166" t="str">
            <v>na</v>
          </cell>
          <cell r="AM166" t="str">
            <v>na</v>
          </cell>
          <cell r="AN166" t="str">
            <v>na</v>
          </cell>
          <cell r="AO166" t="str">
            <v>na</v>
          </cell>
          <cell r="AP166" t="str">
            <v>na</v>
          </cell>
          <cell r="AQ166" t="str">
            <v>na</v>
          </cell>
          <cell r="AR166" t="str">
            <v>na</v>
          </cell>
          <cell r="AS166" t="str">
            <v>na</v>
          </cell>
          <cell r="AT166" t="str">
            <v>na</v>
          </cell>
          <cell r="AU166" t="str">
            <v>na</v>
          </cell>
          <cell r="AV166" t="str">
            <v>na</v>
          </cell>
          <cell r="AW166" t="str">
            <v>na</v>
          </cell>
          <cell r="AX166" t="str">
            <v>na</v>
          </cell>
          <cell r="AY166" t="str">
            <v>na</v>
          </cell>
          <cell r="AZ166" t="str">
            <v>na</v>
          </cell>
          <cell r="BA166" t="str">
            <v>na</v>
          </cell>
          <cell r="BB166" t="str">
            <v>na</v>
          </cell>
          <cell r="BC166" t="str">
            <v>na</v>
          </cell>
          <cell r="BD166" t="str">
            <v>na</v>
          </cell>
          <cell r="BE166" t="str">
            <v>na</v>
          </cell>
          <cell r="BF166" t="str">
            <v>na</v>
          </cell>
          <cell r="BG166" t="str">
            <v>na</v>
          </cell>
          <cell r="BH166" t="str">
            <v>na</v>
          </cell>
          <cell r="BI166" t="str">
            <v>na</v>
          </cell>
          <cell r="BJ166" t="str">
            <v>na</v>
          </cell>
          <cell r="BK166" t="str">
            <v>na</v>
          </cell>
          <cell r="BL166" t="str">
            <v>na</v>
          </cell>
          <cell r="BM166" t="str">
            <v>na</v>
          </cell>
          <cell r="BN166" t="str">
            <v>na</v>
          </cell>
          <cell r="BO166" t="str">
            <v>na</v>
          </cell>
          <cell r="BP166" t="str">
            <v>na</v>
          </cell>
          <cell r="BQ166" t="str">
            <v>na</v>
          </cell>
          <cell r="BR166" t="str">
            <v>na</v>
          </cell>
          <cell r="BS166" t="str">
            <v>na</v>
          </cell>
          <cell r="BT166" t="str">
            <v>na</v>
          </cell>
          <cell r="BU166" t="str">
            <v>na</v>
          </cell>
          <cell r="BV166" t="str">
            <v>na</v>
          </cell>
          <cell r="BW166" t="str">
            <v>na</v>
          </cell>
          <cell r="BX166" t="str">
            <v>na</v>
          </cell>
          <cell r="BY166" t="str">
            <v>na</v>
          </cell>
          <cell r="BZ166" t="str">
            <v>na</v>
          </cell>
          <cell r="CA166" t="str">
            <v>na</v>
          </cell>
          <cell r="CB166" t="str">
            <v>na</v>
          </cell>
          <cell r="CC166" t="str">
            <v>na</v>
          </cell>
          <cell r="CD166" t="str">
            <v>na</v>
          </cell>
          <cell r="CE166" t="str">
            <v>na</v>
          </cell>
          <cell r="CF166" t="str">
            <v>na</v>
          </cell>
          <cell r="CG166" t="str">
            <v>na</v>
          </cell>
          <cell r="CH166" t="str">
            <v>na</v>
          </cell>
          <cell r="CI166" t="str">
            <v>na</v>
          </cell>
          <cell r="CJ166" t="str">
            <v>na</v>
          </cell>
          <cell r="CK166" t="str">
            <v>na</v>
          </cell>
          <cell r="CL166" t="str">
            <v>na</v>
          </cell>
          <cell r="CM166" t="str">
            <v>na</v>
          </cell>
          <cell r="CN166" t="str">
            <v>na</v>
          </cell>
          <cell r="CO166">
            <v>90.5</v>
          </cell>
          <cell r="CP166">
            <v>90.5</v>
          </cell>
          <cell r="CQ166">
            <v>93.448999999999998</v>
          </cell>
          <cell r="CR166">
            <v>93.448999999999998</v>
          </cell>
          <cell r="CS166">
            <v>0</v>
          </cell>
          <cell r="CT166">
            <v>0</v>
          </cell>
          <cell r="CU166">
            <v>80</v>
          </cell>
          <cell r="CV166">
            <v>80</v>
          </cell>
          <cell r="CW166" t="str">
            <v>na</v>
          </cell>
          <cell r="CX166" t="str">
            <v>na</v>
          </cell>
          <cell r="CY166">
            <v>96.75</v>
          </cell>
          <cell r="CZ166">
            <v>96.75</v>
          </cell>
          <cell r="DA166">
            <v>112.7</v>
          </cell>
          <cell r="DB166">
            <v>112.7</v>
          </cell>
          <cell r="DC166">
            <v>181.4</v>
          </cell>
          <cell r="DD166">
            <v>181.4</v>
          </cell>
          <cell r="DE166">
            <v>225.65</v>
          </cell>
          <cell r="DF166">
            <v>225.65</v>
          </cell>
          <cell r="DG166" t="str">
            <v>na</v>
          </cell>
          <cell r="DH166" t="str">
            <v>na</v>
          </cell>
          <cell r="DI166">
            <v>261.71800000000002</v>
          </cell>
          <cell r="DJ166">
            <v>0</v>
          </cell>
          <cell r="DK166" t="str">
            <v>na</v>
          </cell>
          <cell r="DL166" t="str">
            <v>na</v>
          </cell>
          <cell r="DM166" t="str">
            <v>na</v>
          </cell>
          <cell r="DN166" t="str">
            <v>na</v>
          </cell>
          <cell r="DO166" t="str">
            <v>na</v>
          </cell>
          <cell r="DP166" t="str">
            <v>na</v>
          </cell>
          <cell r="DQ166" t="str">
            <v>na</v>
          </cell>
          <cell r="DR166" t="str">
            <v>na</v>
          </cell>
          <cell r="DS166" t="str">
            <v>na</v>
          </cell>
          <cell r="DT166" t="str">
            <v>na</v>
          </cell>
          <cell r="DU166" t="str">
            <v>na</v>
          </cell>
          <cell r="DV166" t="str">
            <v>na</v>
          </cell>
          <cell r="DW166" t="str">
            <v>na</v>
          </cell>
          <cell r="DX166" t="str">
            <v>na</v>
          </cell>
          <cell r="DY166" t="str">
            <v>na</v>
          </cell>
          <cell r="DZ166" t="str">
            <v>na</v>
          </cell>
          <cell r="EA166" t="str">
            <v>na</v>
          </cell>
          <cell r="EB166" t="str">
            <v>na</v>
          </cell>
          <cell r="EC166" t="str">
            <v>na</v>
          </cell>
          <cell r="ED166" t="str">
            <v>na</v>
          </cell>
          <cell r="EE166" t="str">
            <v>na</v>
          </cell>
          <cell r="EF166" t="str">
            <v>na</v>
          </cell>
          <cell r="EG166" t="str">
            <v>na</v>
          </cell>
          <cell r="EH166" t="str">
            <v>na</v>
          </cell>
          <cell r="EI166" t="str">
            <v>na</v>
          </cell>
          <cell r="EJ166" t="str">
            <v>na</v>
          </cell>
          <cell r="EK166" t="str">
            <v>na</v>
          </cell>
          <cell r="EL166" t="str">
            <v>na</v>
          </cell>
          <cell r="EM166" t="str">
            <v>na</v>
          </cell>
          <cell r="EN166" t="str">
            <v>na</v>
          </cell>
          <cell r="EO166" t="str">
            <v>na</v>
          </cell>
          <cell r="EP166" t="str">
            <v>na</v>
          </cell>
          <cell r="EQ166" t="str">
            <v>na</v>
          </cell>
          <cell r="ER166" t="str">
            <v>na</v>
          </cell>
          <cell r="ES166" t="str">
            <v>na</v>
          </cell>
          <cell r="ET166" t="str">
            <v>na</v>
          </cell>
          <cell r="EU166" t="str">
            <v>na</v>
          </cell>
          <cell r="EV166" t="str">
            <v>na</v>
          </cell>
          <cell r="EW166" t="str">
            <v>na</v>
          </cell>
          <cell r="EX166" t="str">
            <v>na</v>
          </cell>
          <cell r="EY166" t="str">
            <v>na</v>
          </cell>
          <cell r="EZ166" t="str">
            <v>na</v>
          </cell>
          <cell r="FA166" t="str">
            <v>na</v>
          </cell>
          <cell r="FB166" t="str">
            <v>na</v>
          </cell>
          <cell r="FC166" t="str">
            <v>na</v>
          </cell>
          <cell r="FD166" t="str">
            <v>na</v>
          </cell>
          <cell r="FE166" t="str">
            <v>na</v>
          </cell>
          <cell r="FF166" t="str">
            <v>na</v>
          </cell>
          <cell r="FG166" t="str">
            <v>na</v>
          </cell>
          <cell r="FH166" t="str">
            <v>na</v>
          </cell>
          <cell r="FI166" t="str">
            <v>na</v>
          </cell>
          <cell r="FJ166" t="str">
            <v>na</v>
          </cell>
          <cell r="FK166" t="str">
            <v>na</v>
          </cell>
          <cell r="FL166" t="str">
            <v>na</v>
          </cell>
          <cell r="FM166" t="str">
            <v>na</v>
          </cell>
          <cell r="FN166" t="str">
            <v>na</v>
          </cell>
          <cell r="FO166" t="str">
            <v>na</v>
          </cell>
          <cell r="FP166" t="str">
            <v>na</v>
          </cell>
          <cell r="FQ166" t="str">
            <v>na</v>
          </cell>
          <cell r="FR166" t="str">
            <v>na</v>
          </cell>
          <cell r="FS166" t="str">
            <v>na</v>
          </cell>
          <cell r="FT166" t="str">
            <v>na</v>
          </cell>
          <cell r="FU166" t="str">
            <v>na</v>
          </cell>
          <cell r="FV166" t="str">
            <v>na</v>
          </cell>
          <cell r="FW166" t="str">
            <v>na</v>
          </cell>
          <cell r="FX166" t="str">
            <v>na</v>
          </cell>
          <cell r="FY166" t="str">
            <v>na</v>
          </cell>
          <cell r="FZ166" t="str">
            <v>na</v>
          </cell>
          <cell r="GA166" t="str">
            <v>na</v>
          </cell>
          <cell r="GB166" t="str">
            <v>na</v>
          </cell>
          <cell r="GC166" t="str">
            <v>na</v>
          </cell>
          <cell r="GD166" t="str">
            <v>na</v>
          </cell>
          <cell r="GE166" t="str">
            <v>na</v>
          </cell>
          <cell r="GF166" t="str">
            <v>na</v>
          </cell>
          <cell r="GG166" t="str">
            <v>na</v>
          </cell>
          <cell r="GH166" t="str">
            <v>na</v>
          </cell>
          <cell r="GI166" t="str">
            <v>na</v>
          </cell>
          <cell r="GJ166" t="str">
            <v>na</v>
          </cell>
          <cell r="GK166" t="str">
            <v>na</v>
          </cell>
          <cell r="GL166" t="str">
            <v>na</v>
          </cell>
          <cell r="GM166" t="str">
            <v>na</v>
          </cell>
          <cell r="GN166" t="str">
            <v>na</v>
          </cell>
          <cell r="GO166" t="str">
            <v>na</v>
          </cell>
          <cell r="GP166" t="str">
            <v>na</v>
          </cell>
          <cell r="GQ166" t="str">
            <v>na</v>
          </cell>
          <cell r="GR166" t="str">
            <v>na</v>
          </cell>
          <cell r="GS166" t="str">
            <v>na</v>
          </cell>
          <cell r="GT166" t="str">
            <v>na</v>
          </cell>
          <cell r="GU166" t="str">
            <v>na</v>
          </cell>
          <cell r="GV166" t="str">
            <v>na</v>
          </cell>
          <cell r="GW166" t="str">
            <v>na</v>
          </cell>
          <cell r="GX166" t="str">
            <v>na</v>
          </cell>
          <cell r="GY166" t="str">
            <v>na</v>
          </cell>
          <cell r="GZ166" t="str">
            <v>na</v>
          </cell>
          <cell r="HA166" t="str">
            <v>na</v>
          </cell>
          <cell r="HB166" t="str">
            <v>na</v>
          </cell>
          <cell r="HC166" t="str">
            <v>na</v>
          </cell>
          <cell r="HD166" t="str">
            <v>na</v>
          </cell>
        </row>
        <row r="167">
          <cell r="A167">
            <v>166</v>
          </cell>
          <cell r="B167" t="str">
            <v>Total Stockholders Equity</v>
          </cell>
          <cell r="C167" t="str">
            <v>na</v>
          </cell>
          <cell r="D167" t="str">
            <v>na</v>
          </cell>
          <cell r="E167" t="str">
            <v>na</v>
          </cell>
          <cell r="F167" t="str">
            <v>na</v>
          </cell>
          <cell r="G167" t="str">
            <v>na</v>
          </cell>
          <cell r="H167" t="str">
            <v>na</v>
          </cell>
          <cell r="I167" t="str">
            <v>na</v>
          </cell>
          <cell r="J167" t="str">
            <v>na</v>
          </cell>
          <cell r="K167" t="str">
            <v>na</v>
          </cell>
          <cell r="L167" t="str">
            <v>na</v>
          </cell>
          <cell r="M167" t="str">
            <v>na</v>
          </cell>
          <cell r="N167" t="str">
            <v>na</v>
          </cell>
          <cell r="O167" t="str">
            <v>na</v>
          </cell>
          <cell r="P167" t="str">
            <v>na</v>
          </cell>
          <cell r="Q167" t="str">
            <v>na</v>
          </cell>
          <cell r="R167" t="str">
            <v>na</v>
          </cell>
          <cell r="S167" t="str">
            <v>na</v>
          </cell>
          <cell r="T167" t="str">
            <v>na</v>
          </cell>
          <cell r="U167" t="str">
            <v>na</v>
          </cell>
          <cell r="V167" t="str">
            <v>na</v>
          </cell>
          <cell r="W167" t="str">
            <v>na</v>
          </cell>
          <cell r="X167" t="str">
            <v>na</v>
          </cell>
          <cell r="Y167" t="str">
            <v>na</v>
          </cell>
          <cell r="Z167" t="str">
            <v>na</v>
          </cell>
          <cell r="AA167" t="str">
            <v>na</v>
          </cell>
          <cell r="AB167" t="str">
            <v>na</v>
          </cell>
          <cell r="AC167" t="str">
            <v>na</v>
          </cell>
          <cell r="AD167" t="str">
            <v>na</v>
          </cell>
          <cell r="AE167" t="str">
            <v>na</v>
          </cell>
          <cell r="AF167" t="str">
            <v>na</v>
          </cell>
          <cell r="AG167" t="str">
            <v>na</v>
          </cell>
          <cell r="AH167" t="str">
            <v>na</v>
          </cell>
          <cell r="AI167" t="str">
            <v>na</v>
          </cell>
          <cell r="AJ167" t="str">
            <v>na</v>
          </cell>
          <cell r="AK167" t="str">
            <v>na</v>
          </cell>
          <cell r="AL167" t="str">
            <v>na</v>
          </cell>
          <cell r="AM167" t="str">
            <v>na</v>
          </cell>
          <cell r="AN167" t="str">
            <v>na</v>
          </cell>
          <cell r="AO167" t="str">
            <v>na</v>
          </cell>
          <cell r="AP167" t="str">
            <v>na</v>
          </cell>
          <cell r="AQ167" t="str">
            <v>na</v>
          </cell>
          <cell r="AR167" t="str">
            <v>na</v>
          </cell>
          <cell r="AS167" t="str">
            <v>na</v>
          </cell>
          <cell r="AT167" t="str">
            <v>na</v>
          </cell>
          <cell r="AU167" t="str">
            <v>na</v>
          </cell>
          <cell r="AV167" t="str">
            <v>na</v>
          </cell>
          <cell r="AW167" t="str">
            <v>na</v>
          </cell>
          <cell r="AX167" t="str">
            <v>na</v>
          </cell>
          <cell r="AY167" t="str">
            <v>na</v>
          </cell>
          <cell r="AZ167" t="str">
            <v>na</v>
          </cell>
          <cell r="BA167" t="str">
            <v>na</v>
          </cell>
          <cell r="BB167" t="str">
            <v>na</v>
          </cell>
          <cell r="BC167" t="str">
            <v>na</v>
          </cell>
          <cell r="BD167" t="str">
            <v>na</v>
          </cell>
          <cell r="BE167" t="str">
            <v>na</v>
          </cell>
          <cell r="BF167" t="str">
            <v>na</v>
          </cell>
          <cell r="BG167" t="str">
            <v>na</v>
          </cell>
          <cell r="BH167" t="str">
            <v>na</v>
          </cell>
          <cell r="BI167" t="str">
            <v>na</v>
          </cell>
          <cell r="BJ167" t="str">
            <v>na</v>
          </cell>
          <cell r="BK167" t="str">
            <v>na</v>
          </cell>
          <cell r="BL167" t="str">
            <v>na</v>
          </cell>
          <cell r="BM167" t="str">
            <v>na</v>
          </cell>
          <cell r="BN167" t="str">
            <v>na</v>
          </cell>
          <cell r="BO167" t="str">
            <v>na</v>
          </cell>
          <cell r="BP167" t="str">
            <v>na</v>
          </cell>
          <cell r="BQ167" t="str">
            <v>na</v>
          </cell>
          <cell r="BR167" t="str">
            <v>na</v>
          </cell>
          <cell r="BS167" t="str">
            <v>na</v>
          </cell>
          <cell r="BT167" t="str">
            <v>na</v>
          </cell>
          <cell r="BU167" t="str">
            <v>na</v>
          </cell>
          <cell r="BV167" t="str">
            <v>na</v>
          </cell>
          <cell r="BW167" t="str">
            <v>na</v>
          </cell>
          <cell r="BX167" t="str">
            <v>na</v>
          </cell>
          <cell r="BY167" t="str">
            <v>na</v>
          </cell>
          <cell r="BZ167" t="str">
            <v>na</v>
          </cell>
          <cell r="CA167" t="str">
            <v>na</v>
          </cell>
          <cell r="CB167" t="str">
            <v>na</v>
          </cell>
          <cell r="CC167" t="str">
            <v>na</v>
          </cell>
          <cell r="CD167" t="str">
            <v>na</v>
          </cell>
          <cell r="CE167" t="str">
            <v>na</v>
          </cell>
          <cell r="CF167" t="str">
            <v>na</v>
          </cell>
          <cell r="CG167" t="str">
            <v>na</v>
          </cell>
          <cell r="CH167" t="str">
            <v>na</v>
          </cell>
          <cell r="CI167" t="str">
            <v>na</v>
          </cell>
          <cell r="CJ167" t="str">
            <v>na</v>
          </cell>
          <cell r="CK167" t="str">
            <v>na</v>
          </cell>
          <cell r="CL167" t="str">
            <v>na</v>
          </cell>
          <cell r="CM167" t="str">
            <v>na</v>
          </cell>
          <cell r="CN167" t="str">
            <v>na</v>
          </cell>
          <cell r="CO167">
            <v>432</v>
          </cell>
          <cell r="CP167">
            <v>432</v>
          </cell>
          <cell r="CQ167">
            <v>479.49799999999999</v>
          </cell>
          <cell r="CR167">
            <v>479.49799999999999</v>
          </cell>
          <cell r="CS167">
            <v>6.4000000000000003E-3</v>
          </cell>
          <cell r="CT167">
            <v>6.4000000000000003E-3</v>
          </cell>
          <cell r="CU167">
            <v>764.60000000000014</v>
          </cell>
          <cell r="CV167">
            <v>764.6</v>
          </cell>
          <cell r="CW167" t="str">
            <v>na</v>
          </cell>
          <cell r="CX167" t="str">
            <v>na</v>
          </cell>
          <cell r="CY167">
            <v>782.65</v>
          </cell>
          <cell r="CZ167">
            <v>782.65</v>
          </cell>
          <cell r="DA167">
            <v>779.96</v>
          </cell>
          <cell r="DB167">
            <v>779.96</v>
          </cell>
          <cell r="DC167">
            <v>875.49999999999989</v>
          </cell>
          <cell r="DD167">
            <v>875.5</v>
          </cell>
          <cell r="DE167">
            <v>1024.4099999999999</v>
          </cell>
          <cell r="DF167">
            <v>1024.4100000000001</v>
          </cell>
          <cell r="DG167" t="str">
            <v>na</v>
          </cell>
          <cell r="DH167" t="str">
            <v>na</v>
          </cell>
          <cell r="DI167">
            <v>1087.087</v>
          </cell>
          <cell r="DJ167">
            <v>0</v>
          </cell>
          <cell r="DK167" t="str">
            <v>na</v>
          </cell>
          <cell r="DL167" t="str">
            <v>na</v>
          </cell>
          <cell r="DM167" t="str">
            <v>na</v>
          </cell>
          <cell r="DN167" t="str">
            <v>na</v>
          </cell>
          <cell r="DO167" t="str">
            <v>na</v>
          </cell>
          <cell r="DP167" t="str">
            <v>na</v>
          </cell>
          <cell r="DQ167" t="str">
            <v>na</v>
          </cell>
          <cell r="DR167" t="str">
            <v>na</v>
          </cell>
          <cell r="DS167" t="str">
            <v>na</v>
          </cell>
          <cell r="DT167" t="str">
            <v>na</v>
          </cell>
          <cell r="DU167" t="str">
            <v>na</v>
          </cell>
          <cell r="DV167" t="str">
            <v>na</v>
          </cell>
          <cell r="DW167" t="str">
            <v>na</v>
          </cell>
          <cell r="DX167" t="str">
            <v>na</v>
          </cell>
          <cell r="DY167" t="str">
            <v>na</v>
          </cell>
          <cell r="DZ167" t="str">
            <v>na</v>
          </cell>
          <cell r="EA167" t="str">
            <v>na</v>
          </cell>
          <cell r="EB167" t="str">
            <v>na</v>
          </cell>
          <cell r="EC167" t="str">
            <v>na</v>
          </cell>
          <cell r="ED167" t="str">
            <v>na</v>
          </cell>
          <cell r="EE167" t="str">
            <v>na</v>
          </cell>
          <cell r="EF167" t="str">
            <v>na</v>
          </cell>
          <cell r="EG167" t="str">
            <v>na</v>
          </cell>
          <cell r="EH167" t="str">
            <v>na</v>
          </cell>
          <cell r="EI167" t="str">
            <v>na</v>
          </cell>
          <cell r="EJ167" t="str">
            <v>na</v>
          </cell>
          <cell r="EK167" t="str">
            <v>na</v>
          </cell>
          <cell r="EL167" t="str">
            <v>na</v>
          </cell>
          <cell r="EM167" t="str">
            <v>na</v>
          </cell>
          <cell r="EN167" t="str">
            <v>na</v>
          </cell>
          <cell r="EO167" t="str">
            <v>na</v>
          </cell>
          <cell r="EP167" t="str">
            <v>na</v>
          </cell>
          <cell r="EQ167" t="str">
            <v>na</v>
          </cell>
          <cell r="ER167" t="str">
            <v>na</v>
          </cell>
          <cell r="ES167" t="str">
            <v>na</v>
          </cell>
          <cell r="ET167" t="str">
            <v>na</v>
          </cell>
          <cell r="EU167" t="str">
            <v>na</v>
          </cell>
          <cell r="EV167" t="str">
            <v>na</v>
          </cell>
          <cell r="EW167" t="str">
            <v>na</v>
          </cell>
          <cell r="EX167" t="str">
            <v>na</v>
          </cell>
          <cell r="EY167" t="str">
            <v>na</v>
          </cell>
          <cell r="EZ167" t="str">
            <v>na</v>
          </cell>
          <cell r="FA167" t="str">
            <v>na</v>
          </cell>
          <cell r="FB167" t="str">
            <v>na</v>
          </cell>
          <cell r="FC167" t="str">
            <v>na</v>
          </cell>
          <cell r="FD167" t="str">
            <v>na</v>
          </cell>
          <cell r="FE167" t="str">
            <v>na</v>
          </cell>
          <cell r="FF167" t="str">
            <v>na</v>
          </cell>
          <cell r="FG167" t="str">
            <v>na</v>
          </cell>
          <cell r="FH167" t="str">
            <v>na</v>
          </cell>
          <cell r="FI167" t="str">
            <v>na</v>
          </cell>
          <cell r="FJ167" t="str">
            <v>na</v>
          </cell>
          <cell r="FK167" t="str">
            <v>na</v>
          </cell>
          <cell r="FL167" t="str">
            <v>na</v>
          </cell>
          <cell r="FM167" t="str">
            <v>na</v>
          </cell>
          <cell r="FN167" t="str">
            <v>na</v>
          </cell>
          <cell r="FO167" t="str">
            <v>na</v>
          </cell>
          <cell r="FP167" t="str">
            <v>na</v>
          </cell>
          <cell r="FQ167" t="str">
            <v>na</v>
          </cell>
          <cell r="FR167" t="str">
            <v>na</v>
          </cell>
          <cell r="FS167" t="str">
            <v>na</v>
          </cell>
          <cell r="FT167" t="str">
            <v>na</v>
          </cell>
          <cell r="FU167" t="str">
            <v>na</v>
          </cell>
          <cell r="FV167" t="str">
            <v>na</v>
          </cell>
          <cell r="FW167" t="str">
            <v>na</v>
          </cell>
          <cell r="FX167" t="str">
            <v>na</v>
          </cell>
          <cell r="FY167" t="str">
            <v>na</v>
          </cell>
          <cell r="FZ167" t="str">
            <v>na</v>
          </cell>
          <cell r="GA167" t="str">
            <v>na</v>
          </cell>
          <cell r="GB167" t="str">
            <v>na</v>
          </cell>
          <cell r="GC167" t="str">
            <v>na</v>
          </cell>
          <cell r="GD167" t="str">
            <v>na</v>
          </cell>
          <cell r="GE167" t="str">
            <v>na</v>
          </cell>
          <cell r="GF167" t="str">
            <v>na</v>
          </cell>
          <cell r="GG167" t="str">
            <v>na</v>
          </cell>
          <cell r="GH167" t="str">
            <v>na</v>
          </cell>
          <cell r="GI167" t="str">
            <v>na</v>
          </cell>
          <cell r="GJ167" t="str">
            <v>na</v>
          </cell>
          <cell r="GK167" t="str">
            <v>na</v>
          </cell>
          <cell r="GL167" t="str">
            <v>na</v>
          </cell>
          <cell r="GM167" t="str">
            <v>na</v>
          </cell>
          <cell r="GN167" t="str">
            <v>na</v>
          </cell>
          <cell r="GO167" t="str">
            <v>na</v>
          </cell>
          <cell r="GP167" t="str">
            <v>na</v>
          </cell>
          <cell r="GQ167" t="str">
            <v>na</v>
          </cell>
          <cell r="GR167" t="str">
            <v>na</v>
          </cell>
          <cell r="GS167" t="str">
            <v>na</v>
          </cell>
          <cell r="GT167" t="str">
            <v>na</v>
          </cell>
          <cell r="GU167" t="str">
            <v>na</v>
          </cell>
          <cell r="GV167" t="str">
            <v>na</v>
          </cell>
          <cell r="GW167" t="str">
            <v>na</v>
          </cell>
          <cell r="GX167" t="str">
            <v>na</v>
          </cell>
          <cell r="GY167" t="str">
            <v>na</v>
          </cell>
          <cell r="GZ167" t="str">
            <v>na</v>
          </cell>
          <cell r="HA167" t="str">
            <v>na</v>
          </cell>
          <cell r="HB167" t="str">
            <v>na</v>
          </cell>
          <cell r="HC167" t="str">
            <v>na</v>
          </cell>
          <cell r="HD167" t="str">
            <v>na</v>
          </cell>
        </row>
        <row r="168">
          <cell r="A168">
            <v>167</v>
          </cell>
          <cell r="B168" t="str">
            <v>Total Liabilities &amp; Stockholders Equity</v>
          </cell>
          <cell r="C168" t="str">
            <v>na</v>
          </cell>
          <cell r="D168" t="str">
            <v>na</v>
          </cell>
          <cell r="E168" t="str">
            <v>na</v>
          </cell>
          <cell r="F168" t="str">
            <v>na</v>
          </cell>
          <cell r="G168" t="str">
            <v>na</v>
          </cell>
          <cell r="H168" t="str">
            <v>na</v>
          </cell>
          <cell r="I168" t="str">
            <v>na</v>
          </cell>
          <cell r="J168" t="str">
            <v>na</v>
          </cell>
          <cell r="K168" t="str">
            <v>na</v>
          </cell>
          <cell r="L168" t="str">
            <v>na</v>
          </cell>
          <cell r="M168" t="str">
            <v>na</v>
          </cell>
          <cell r="N168" t="str">
            <v>na</v>
          </cell>
          <cell r="O168" t="str">
            <v>na</v>
          </cell>
          <cell r="P168" t="str">
            <v>na</v>
          </cell>
          <cell r="Q168" t="str">
            <v>na</v>
          </cell>
          <cell r="R168" t="str">
            <v>na</v>
          </cell>
          <cell r="S168" t="str">
            <v>na</v>
          </cell>
          <cell r="T168" t="str">
            <v>na</v>
          </cell>
          <cell r="U168" t="str">
            <v>na</v>
          </cell>
          <cell r="V168" t="str">
            <v>na</v>
          </cell>
          <cell r="W168" t="str">
            <v>na</v>
          </cell>
          <cell r="X168" t="str">
            <v>na</v>
          </cell>
          <cell r="Y168" t="str">
            <v>na</v>
          </cell>
          <cell r="Z168" t="str">
            <v>na</v>
          </cell>
          <cell r="AA168" t="str">
            <v>na</v>
          </cell>
          <cell r="AB168" t="str">
            <v>na</v>
          </cell>
          <cell r="AC168" t="str">
            <v>na</v>
          </cell>
          <cell r="AD168" t="str">
            <v>na</v>
          </cell>
          <cell r="AE168" t="str">
            <v>na</v>
          </cell>
          <cell r="AF168" t="str">
            <v>na</v>
          </cell>
          <cell r="AG168" t="str">
            <v>na</v>
          </cell>
          <cell r="AH168" t="str">
            <v>na</v>
          </cell>
          <cell r="AI168" t="str">
            <v>na</v>
          </cell>
          <cell r="AJ168" t="str">
            <v>na</v>
          </cell>
          <cell r="AK168" t="str">
            <v>na</v>
          </cell>
          <cell r="AL168" t="str">
            <v>na</v>
          </cell>
          <cell r="AM168" t="str">
            <v>na</v>
          </cell>
          <cell r="AN168" t="str">
            <v>na</v>
          </cell>
          <cell r="AO168" t="str">
            <v>na</v>
          </cell>
          <cell r="AP168" t="str">
            <v>na</v>
          </cell>
          <cell r="AQ168" t="str">
            <v>na</v>
          </cell>
          <cell r="AR168" t="str">
            <v>na</v>
          </cell>
          <cell r="AS168" t="str">
            <v>na</v>
          </cell>
          <cell r="AT168" t="str">
            <v>na</v>
          </cell>
          <cell r="AU168" t="str">
            <v>na</v>
          </cell>
          <cell r="AV168" t="str">
            <v>na</v>
          </cell>
          <cell r="AW168" t="str">
            <v>na</v>
          </cell>
          <cell r="AX168" t="str">
            <v>na</v>
          </cell>
          <cell r="AY168" t="str">
            <v>na</v>
          </cell>
          <cell r="AZ168" t="str">
            <v>na</v>
          </cell>
          <cell r="BA168" t="str">
            <v>na</v>
          </cell>
          <cell r="BB168" t="str">
            <v>na</v>
          </cell>
          <cell r="BC168" t="str">
            <v>na</v>
          </cell>
          <cell r="BD168" t="str">
            <v>na</v>
          </cell>
          <cell r="BE168" t="str">
            <v>na</v>
          </cell>
          <cell r="BF168" t="str">
            <v>na</v>
          </cell>
          <cell r="BG168" t="str">
            <v>na</v>
          </cell>
          <cell r="BH168" t="str">
            <v>na</v>
          </cell>
          <cell r="BI168" t="str">
            <v>na</v>
          </cell>
          <cell r="BJ168" t="str">
            <v>na</v>
          </cell>
          <cell r="BK168" t="str">
            <v>na</v>
          </cell>
          <cell r="BL168" t="str">
            <v>na</v>
          </cell>
          <cell r="BM168" t="str">
            <v>na</v>
          </cell>
          <cell r="BN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R168" t="str">
            <v>na</v>
          </cell>
          <cell r="BS168" t="str">
            <v>na</v>
          </cell>
          <cell r="BT168" t="str">
            <v>na</v>
          </cell>
          <cell r="BU168" t="str">
            <v>na</v>
          </cell>
          <cell r="BV168" t="str">
            <v>na</v>
          </cell>
          <cell r="BW168" t="str">
            <v>na</v>
          </cell>
          <cell r="BX168" t="str">
            <v>na</v>
          </cell>
          <cell r="BY168" t="str">
            <v>na</v>
          </cell>
          <cell r="BZ168" t="str">
            <v>na</v>
          </cell>
          <cell r="CA168" t="str">
            <v>na</v>
          </cell>
          <cell r="CB168" t="str">
            <v>na</v>
          </cell>
          <cell r="CC168" t="str">
            <v>na</v>
          </cell>
          <cell r="CD168" t="str">
            <v>na</v>
          </cell>
          <cell r="CE168" t="str">
            <v>na</v>
          </cell>
          <cell r="CF168" t="str">
            <v>na</v>
          </cell>
          <cell r="CG168" t="str">
            <v>na</v>
          </cell>
          <cell r="CH168" t="str">
            <v>na</v>
          </cell>
          <cell r="CI168" t="str">
            <v>na</v>
          </cell>
          <cell r="CJ168" t="str">
            <v>na</v>
          </cell>
          <cell r="CK168" t="str">
            <v>na</v>
          </cell>
          <cell r="CL168" t="str">
            <v>na</v>
          </cell>
          <cell r="CM168" t="str">
            <v>na</v>
          </cell>
          <cell r="CN168" t="str">
            <v>na</v>
          </cell>
          <cell r="CO168">
            <v>1184.598</v>
          </cell>
          <cell r="CP168">
            <v>1184.598</v>
          </cell>
          <cell r="CQ168">
            <v>1249.798</v>
          </cell>
          <cell r="CR168">
            <v>1249.798</v>
          </cell>
          <cell r="CS168">
            <v>629.90639999999996</v>
          </cell>
          <cell r="CT168">
            <v>629.90639999999996</v>
          </cell>
          <cell r="CU168">
            <v>1687.8980000000001</v>
          </cell>
          <cell r="CV168">
            <v>1687.8980000000001</v>
          </cell>
          <cell r="CW168" t="str">
            <v>na</v>
          </cell>
          <cell r="CX168" t="str">
            <v>na</v>
          </cell>
          <cell r="CY168">
            <v>1710.4479999999999</v>
          </cell>
          <cell r="CZ168">
            <v>1710.4479999999999</v>
          </cell>
          <cell r="DA168">
            <v>1708.7080000000001</v>
          </cell>
          <cell r="DB168">
            <v>1708.7080000000001</v>
          </cell>
          <cell r="DC168">
            <v>1840.569</v>
          </cell>
          <cell r="DD168">
            <v>1840.569</v>
          </cell>
          <cell r="DE168">
            <v>1970.23</v>
          </cell>
          <cell r="DF168">
            <v>1970.23</v>
          </cell>
          <cell r="DG168" t="str">
            <v>na</v>
          </cell>
          <cell r="DH168" t="str">
            <v>na</v>
          </cell>
          <cell r="DI168">
            <v>2023.5320000000002</v>
          </cell>
          <cell r="DJ168">
            <v>0</v>
          </cell>
          <cell r="DK168" t="str">
            <v>na</v>
          </cell>
          <cell r="DL168" t="str">
            <v>na</v>
          </cell>
          <cell r="DM168" t="str">
            <v>na</v>
          </cell>
          <cell r="DN168" t="str">
            <v>na</v>
          </cell>
          <cell r="DO168" t="str">
            <v>na</v>
          </cell>
          <cell r="DP168" t="str">
            <v>na</v>
          </cell>
          <cell r="DQ168" t="str">
            <v>na</v>
          </cell>
          <cell r="DR168" t="str">
            <v>na</v>
          </cell>
          <cell r="DS168" t="str">
            <v>na</v>
          </cell>
          <cell r="DT168" t="str">
            <v>na</v>
          </cell>
          <cell r="DU168" t="str">
            <v>na</v>
          </cell>
          <cell r="DV168" t="str">
            <v>na</v>
          </cell>
          <cell r="DW168" t="str">
            <v>na</v>
          </cell>
          <cell r="DX168" t="str">
            <v>na</v>
          </cell>
          <cell r="DY168" t="str">
            <v>na</v>
          </cell>
          <cell r="DZ168" t="str">
            <v>na</v>
          </cell>
          <cell r="EA168" t="str">
            <v>na</v>
          </cell>
          <cell r="EB168" t="str">
            <v>na</v>
          </cell>
          <cell r="EC168" t="str">
            <v>na</v>
          </cell>
          <cell r="ED168" t="str">
            <v>na</v>
          </cell>
          <cell r="EE168" t="str">
            <v>na</v>
          </cell>
          <cell r="EF168" t="str">
            <v>na</v>
          </cell>
          <cell r="EG168" t="str">
            <v>na</v>
          </cell>
          <cell r="EH168" t="str">
            <v>na</v>
          </cell>
          <cell r="EI168" t="str">
            <v>na</v>
          </cell>
          <cell r="EJ168" t="str">
            <v>na</v>
          </cell>
          <cell r="EK168" t="str">
            <v>na</v>
          </cell>
          <cell r="EL168" t="str">
            <v>na</v>
          </cell>
          <cell r="EM168" t="str">
            <v>na</v>
          </cell>
          <cell r="EN168" t="str">
            <v>na</v>
          </cell>
          <cell r="EO168" t="str">
            <v>na</v>
          </cell>
          <cell r="EP168" t="str">
            <v>na</v>
          </cell>
          <cell r="EQ168" t="str">
            <v>na</v>
          </cell>
          <cell r="ER168" t="str">
            <v>na</v>
          </cell>
          <cell r="ES168" t="str">
            <v>na</v>
          </cell>
          <cell r="ET168" t="str">
            <v>na</v>
          </cell>
          <cell r="EU168" t="str">
            <v>na</v>
          </cell>
          <cell r="EV168" t="str">
            <v>na</v>
          </cell>
          <cell r="EW168" t="str">
            <v>na</v>
          </cell>
          <cell r="EX168" t="str">
            <v>na</v>
          </cell>
          <cell r="EY168" t="str">
            <v>na</v>
          </cell>
          <cell r="EZ168" t="str">
            <v>na</v>
          </cell>
          <cell r="FA168" t="str">
            <v>na</v>
          </cell>
          <cell r="FB168" t="str">
            <v>na</v>
          </cell>
          <cell r="FC168" t="str">
            <v>na</v>
          </cell>
          <cell r="FD168" t="str">
            <v>na</v>
          </cell>
          <cell r="FE168" t="str">
            <v>na</v>
          </cell>
          <cell r="FF168" t="str">
            <v>na</v>
          </cell>
          <cell r="FG168" t="str">
            <v>na</v>
          </cell>
          <cell r="FH168" t="str">
            <v>na</v>
          </cell>
          <cell r="FI168" t="str">
            <v>na</v>
          </cell>
          <cell r="FJ168" t="str">
            <v>na</v>
          </cell>
          <cell r="FK168" t="str">
            <v>na</v>
          </cell>
          <cell r="FL168" t="str">
            <v>na</v>
          </cell>
          <cell r="FM168" t="str">
            <v>na</v>
          </cell>
          <cell r="FN168" t="str">
            <v>na</v>
          </cell>
          <cell r="FO168" t="str">
            <v>na</v>
          </cell>
          <cell r="FP168" t="str">
            <v>na</v>
          </cell>
          <cell r="FQ168" t="str">
            <v>na</v>
          </cell>
          <cell r="FR168" t="str">
            <v>na</v>
          </cell>
          <cell r="FS168" t="str">
            <v>na</v>
          </cell>
          <cell r="FT168" t="str">
            <v>na</v>
          </cell>
          <cell r="FU168" t="str">
            <v>na</v>
          </cell>
          <cell r="FV168" t="str">
            <v>na</v>
          </cell>
          <cell r="FW168" t="str">
            <v>na</v>
          </cell>
          <cell r="FX168" t="str">
            <v>na</v>
          </cell>
          <cell r="FY168" t="str">
            <v>na</v>
          </cell>
          <cell r="FZ168" t="str">
            <v>na</v>
          </cell>
          <cell r="GA168" t="str">
            <v>na</v>
          </cell>
          <cell r="GB168" t="str">
            <v>na</v>
          </cell>
          <cell r="GC168" t="str">
            <v>na</v>
          </cell>
          <cell r="GD168" t="str">
            <v>na</v>
          </cell>
          <cell r="GE168" t="str">
            <v>na</v>
          </cell>
          <cell r="GF168" t="str">
            <v>na</v>
          </cell>
          <cell r="GG168" t="str">
            <v>na</v>
          </cell>
          <cell r="GH168" t="str">
            <v>na</v>
          </cell>
          <cell r="GI168" t="str">
            <v>na</v>
          </cell>
          <cell r="GJ168" t="str">
            <v>na</v>
          </cell>
          <cell r="GK168" t="str">
            <v>na</v>
          </cell>
          <cell r="GL168" t="str">
            <v>na</v>
          </cell>
          <cell r="GM168" t="str">
            <v>na</v>
          </cell>
          <cell r="GN168" t="str">
            <v>na</v>
          </cell>
          <cell r="GO168" t="str">
            <v>na</v>
          </cell>
          <cell r="GP168" t="str">
            <v>na</v>
          </cell>
          <cell r="GQ168" t="str">
            <v>na</v>
          </cell>
          <cell r="GR168" t="str">
            <v>na</v>
          </cell>
          <cell r="GS168" t="str">
            <v>na</v>
          </cell>
          <cell r="GT168" t="str">
            <v>na</v>
          </cell>
          <cell r="GU168" t="str">
            <v>na</v>
          </cell>
          <cell r="GV168" t="str">
            <v>na</v>
          </cell>
          <cell r="GW168" t="str">
            <v>na</v>
          </cell>
          <cell r="GX168" t="str">
            <v>na</v>
          </cell>
          <cell r="GY168" t="str">
            <v>na</v>
          </cell>
          <cell r="GZ168" t="str">
            <v>na</v>
          </cell>
          <cell r="HA168" t="str">
            <v>na</v>
          </cell>
          <cell r="HB168" t="str">
            <v>na</v>
          </cell>
          <cell r="HC168" t="str">
            <v>na</v>
          </cell>
          <cell r="HD168" t="str">
            <v>na</v>
          </cell>
        </row>
        <row r="169">
          <cell r="A169">
            <v>168</v>
          </cell>
          <cell r="B169" t="str">
            <v>Cash Metrics</v>
          </cell>
        </row>
        <row r="170">
          <cell r="A170">
            <v>169</v>
          </cell>
          <cell r="B170" t="str">
            <v>Sequential Change in Cash (Absolute)</v>
          </cell>
          <cell r="C170" t="str">
            <v>na</v>
          </cell>
          <cell r="D170" t="str">
            <v>na</v>
          </cell>
          <cell r="E170" t="str">
            <v>na</v>
          </cell>
          <cell r="F170" t="str">
            <v>na</v>
          </cell>
          <cell r="G170" t="str">
            <v>na</v>
          </cell>
          <cell r="H170" t="str">
            <v>na</v>
          </cell>
          <cell r="I170" t="str">
            <v>na</v>
          </cell>
          <cell r="J170" t="str">
            <v>na</v>
          </cell>
          <cell r="K170" t="str">
            <v>na</v>
          </cell>
          <cell r="L170" t="str">
            <v>na</v>
          </cell>
          <cell r="M170" t="str">
            <v>na</v>
          </cell>
          <cell r="N170" t="str">
            <v>na</v>
          </cell>
          <cell r="O170" t="str">
            <v>na</v>
          </cell>
          <cell r="P170" t="str">
            <v>na</v>
          </cell>
          <cell r="Q170" t="str">
            <v>na</v>
          </cell>
          <cell r="R170" t="str">
            <v>na</v>
          </cell>
          <cell r="S170" t="str">
            <v>na</v>
          </cell>
          <cell r="T170" t="str">
            <v>na</v>
          </cell>
          <cell r="U170" t="str">
            <v>na</v>
          </cell>
          <cell r="V170" t="str">
            <v>na</v>
          </cell>
          <cell r="W170" t="str">
            <v>na</v>
          </cell>
          <cell r="X170" t="str">
            <v>na</v>
          </cell>
          <cell r="Y170" t="str">
            <v>na</v>
          </cell>
          <cell r="Z170" t="str">
            <v>na</v>
          </cell>
          <cell r="AA170" t="str">
            <v>na</v>
          </cell>
          <cell r="AB170" t="str">
            <v>na</v>
          </cell>
          <cell r="AC170" t="str">
            <v>na</v>
          </cell>
          <cell r="AD170" t="str">
            <v>na</v>
          </cell>
          <cell r="AE170" t="str">
            <v>na</v>
          </cell>
          <cell r="AF170" t="str">
            <v>na</v>
          </cell>
          <cell r="AG170" t="str">
            <v>na</v>
          </cell>
          <cell r="AH170" t="str">
            <v>na</v>
          </cell>
          <cell r="AI170" t="str">
            <v>na</v>
          </cell>
          <cell r="AJ170" t="str">
            <v>na</v>
          </cell>
          <cell r="AK170" t="str">
            <v>na</v>
          </cell>
          <cell r="AL170" t="str">
            <v>na</v>
          </cell>
          <cell r="AM170" t="str">
            <v>na</v>
          </cell>
          <cell r="AN170" t="str">
            <v>na</v>
          </cell>
          <cell r="AO170" t="str">
            <v>na</v>
          </cell>
          <cell r="AP170" t="str">
            <v>na</v>
          </cell>
          <cell r="AQ170" t="str">
            <v>na</v>
          </cell>
          <cell r="AR170" t="str">
            <v>na</v>
          </cell>
          <cell r="AS170" t="str">
            <v>na</v>
          </cell>
          <cell r="AT170" t="str">
            <v>na</v>
          </cell>
          <cell r="AU170" t="str">
            <v>na</v>
          </cell>
          <cell r="AV170" t="str">
            <v>na</v>
          </cell>
          <cell r="AW170" t="str">
            <v>na</v>
          </cell>
          <cell r="AX170" t="str">
            <v>na</v>
          </cell>
          <cell r="AY170" t="str">
            <v>na</v>
          </cell>
          <cell r="AZ170" t="str">
            <v>na</v>
          </cell>
          <cell r="BA170" t="str">
            <v>na</v>
          </cell>
          <cell r="BB170" t="str">
            <v>na</v>
          </cell>
          <cell r="BC170" t="str">
            <v>na</v>
          </cell>
          <cell r="BD170" t="str">
            <v>na</v>
          </cell>
          <cell r="BE170" t="str">
            <v>na</v>
          </cell>
          <cell r="BF170" t="str">
            <v>na</v>
          </cell>
          <cell r="BG170" t="str">
            <v>na</v>
          </cell>
          <cell r="BH170" t="str">
            <v>na</v>
          </cell>
          <cell r="BI170" t="str">
            <v>na</v>
          </cell>
          <cell r="BJ170" t="str">
            <v>na</v>
          </cell>
          <cell r="BK170" t="str">
            <v>na</v>
          </cell>
          <cell r="BL170" t="str">
            <v>na</v>
          </cell>
          <cell r="BM170" t="str">
            <v>na</v>
          </cell>
          <cell r="BN170" t="str">
            <v>na</v>
          </cell>
          <cell r="BO170" t="str">
            <v>na</v>
          </cell>
          <cell r="BP170" t="str">
            <v>na</v>
          </cell>
          <cell r="BQ170" t="str">
            <v>na</v>
          </cell>
          <cell r="BR170" t="str">
            <v>na</v>
          </cell>
          <cell r="BS170" t="str">
            <v>na</v>
          </cell>
          <cell r="BT170" t="str">
            <v>na</v>
          </cell>
          <cell r="BU170" t="str">
            <v>na</v>
          </cell>
          <cell r="BV170" t="str">
            <v>na</v>
          </cell>
          <cell r="BW170" t="str">
            <v>na</v>
          </cell>
          <cell r="BX170" t="str">
            <v>na</v>
          </cell>
          <cell r="BY170" t="str">
            <v>na</v>
          </cell>
          <cell r="BZ170" t="str">
            <v>na</v>
          </cell>
          <cell r="CA170" t="str">
            <v>na</v>
          </cell>
          <cell r="CB170" t="str">
            <v>na</v>
          </cell>
          <cell r="CC170" t="str">
            <v>na</v>
          </cell>
          <cell r="CD170" t="str">
            <v>na</v>
          </cell>
          <cell r="CE170" t="str">
            <v>na</v>
          </cell>
          <cell r="CF170" t="str">
            <v>na</v>
          </cell>
          <cell r="CG170" t="str">
            <v>na</v>
          </cell>
          <cell r="CH170" t="str">
            <v>na</v>
          </cell>
          <cell r="CI170" t="str">
            <v>na</v>
          </cell>
          <cell r="CJ170" t="str">
            <v>na</v>
          </cell>
          <cell r="CK170" t="str">
            <v>na</v>
          </cell>
          <cell r="CL170" t="str">
            <v>na</v>
          </cell>
          <cell r="CM170" t="str">
            <v>na</v>
          </cell>
          <cell r="CN170" t="str">
            <v>na</v>
          </cell>
          <cell r="CO170" t="str">
            <v>na</v>
          </cell>
          <cell r="CP170" t="str">
            <v>na</v>
          </cell>
          <cell r="CQ170">
            <v>76.699999999999989</v>
          </cell>
          <cell r="CR170">
            <v>76.7</v>
          </cell>
          <cell r="CS170">
            <v>-11.800000000000011</v>
          </cell>
          <cell r="CT170">
            <v>-11.8</v>
          </cell>
          <cell r="CU170">
            <v>217.70000000000005</v>
          </cell>
          <cell r="CV170">
            <v>217.7</v>
          </cell>
          <cell r="CW170" t="str">
            <v>na</v>
          </cell>
          <cell r="CX170" t="str">
            <v>na</v>
          </cell>
          <cell r="CY170">
            <v>-17.899999999999977</v>
          </cell>
          <cell r="CZ170">
            <v>-17.899999999999999</v>
          </cell>
          <cell r="DA170">
            <v>-49.5</v>
          </cell>
          <cell r="DB170">
            <v>-49.5</v>
          </cell>
          <cell r="DC170">
            <v>208.89999999999998</v>
          </cell>
          <cell r="DD170">
            <v>208.9</v>
          </cell>
          <cell r="DE170">
            <v>155.10000000000002</v>
          </cell>
          <cell r="DF170">
            <v>155.1</v>
          </cell>
          <cell r="DG170" t="str">
            <v>na</v>
          </cell>
          <cell r="DH170" t="str">
            <v>na</v>
          </cell>
          <cell r="DI170">
            <v>55.220000000000027</v>
          </cell>
          <cell r="DJ170">
            <v>0</v>
          </cell>
          <cell r="DK170" t="str">
            <v>na</v>
          </cell>
          <cell r="DL170" t="str">
            <v>na</v>
          </cell>
          <cell r="DM170" t="str">
            <v>na</v>
          </cell>
          <cell r="DN170" t="str">
            <v>na</v>
          </cell>
          <cell r="DO170" t="str">
            <v>na</v>
          </cell>
          <cell r="DP170" t="str">
            <v>na</v>
          </cell>
          <cell r="DQ170" t="str">
            <v>na</v>
          </cell>
          <cell r="DR170" t="str">
            <v>na</v>
          </cell>
          <cell r="DS170" t="str">
            <v>na</v>
          </cell>
          <cell r="DT170" t="str">
            <v>na</v>
          </cell>
          <cell r="DU170" t="str">
            <v>na</v>
          </cell>
          <cell r="DV170" t="str">
            <v>na</v>
          </cell>
          <cell r="DW170" t="str">
            <v>na</v>
          </cell>
          <cell r="DX170" t="str">
            <v>na</v>
          </cell>
          <cell r="DY170" t="str">
            <v>na</v>
          </cell>
          <cell r="DZ170" t="str">
            <v>na</v>
          </cell>
          <cell r="EA170" t="str">
            <v>na</v>
          </cell>
          <cell r="EB170" t="str">
            <v>na</v>
          </cell>
          <cell r="EC170" t="str">
            <v>na</v>
          </cell>
          <cell r="ED170" t="str">
            <v>na</v>
          </cell>
          <cell r="EE170" t="str">
            <v>na</v>
          </cell>
          <cell r="EF170" t="str">
            <v>na</v>
          </cell>
          <cell r="EG170" t="str">
            <v>na</v>
          </cell>
          <cell r="EH170" t="str">
            <v>na</v>
          </cell>
          <cell r="EI170" t="str">
            <v>na</v>
          </cell>
          <cell r="EJ170" t="str">
            <v>na</v>
          </cell>
          <cell r="EK170" t="str">
            <v>na</v>
          </cell>
          <cell r="EL170" t="str">
            <v>na</v>
          </cell>
          <cell r="EM170" t="str">
            <v>na</v>
          </cell>
          <cell r="EN170" t="str">
            <v>na</v>
          </cell>
          <cell r="EO170" t="str">
            <v>na</v>
          </cell>
          <cell r="EP170" t="str">
            <v>na</v>
          </cell>
          <cell r="EQ170" t="str">
            <v>na</v>
          </cell>
          <cell r="ER170" t="str">
            <v>na</v>
          </cell>
          <cell r="ES170" t="str">
            <v>na</v>
          </cell>
          <cell r="ET170" t="str">
            <v>na</v>
          </cell>
          <cell r="EU170" t="str">
            <v>na</v>
          </cell>
          <cell r="EV170" t="str">
            <v>na</v>
          </cell>
          <cell r="EW170" t="str">
            <v>na</v>
          </cell>
          <cell r="EX170" t="str">
            <v>na</v>
          </cell>
          <cell r="EY170" t="str">
            <v>na</v>
          </cell>
          <cell r="EZ170" t="str">
            <v>na</v>
          </cell>
          <cell r="FA170" t="str">
            <v>na</v>
          </cell>
          <cell r="FB170" t="str">
            <v>na</v>
          </cell>
          <cell r="FC170" t="str">
            <v>na</v>
          </cell>
          <cell r="FD170" t="str">
            <v>na</v>
          </cell>
          <cell r="FE170" t="str">
            <v>na</v>
          </cell>
          <cell r="FF170" t="str">
            <v>na</v>
          </cell>
          <cell r="FG170" t="str">
            <v>na</v>
          </cell>
          <cell r="FH170" t="str">
            <v>na</v>
          </cell>
          <cell r="FI170" t="str">
            <v>na</v>
          </cell>
          <cell r="FJ170" t="str">
            <v>na</v>
          </cell>
          <cell r="FK170" t="str">
            <v>na</v>
          </cell>
          <cell r="FL170" t="str">
            <v>na</v>
          </cell>
          <cell r="FM170" t="str">
            <v>na</v>
          </cell>
          <cell r="FN170" t="str">
            <v>na</v>
          </cell>
          <cell r="FO170" t="str">
            <v>na</v>
          </cell>
          <cell r="FP170" t="str">
            <v>na</v>
          </cell>
          <cell r="FQ170" t="str">
            <v>na</v>
          </cell>
          <cell r="FR170" t="str">
            <v>na</v>
          </cell>
          <cell r="FS170" t="str">
            <v>na</v>
          </cell>
          <cell r="FT170" t="str">
            <v>na</v>
          </cell>
          <cell r="FU170" t="str">
            <v>na</v>
          </cell>
          <cell r="FV170" t="str">
            <v>na</v>
          </cell>
          <cell r="FW170" t="str">
            <v>na</v>
          </cell>
          <cell r="FX170" t="str">
            <v>na</v>
          </cell>
          <cell r="FY170" t="str">
            <v>na</v>
          </cell>
          <cell r="FZ170" t="str">
            <v>na</v>
          </cell>
          <cell r="GA170" t="str">
            <v>na</v>
          </cell>
          <cell r="GB170" t="str">
            <v>na</v>
          </cell>
          <cell r="GC170" t="str">
            <v>na</v>
          </cell>
          <cell r="GD170" t="str">
            <v>na</v>
          </cell>
          <cell r="GE170" t="str">
            <v>na</v>
          </cell>
          <cell r="GF170" t="str">
            <v>na</v>
          </cell>
          <cell r="GG170" t="str">
            <v>na</v>
          </cell>
          <cell r="GH170" t="str">
            <v>na</v>
          </cell>
          <cell r="GI170" t="str">
            <v>na</v>
          </cell>
          <cell r="GJ170" t="str">
            <v>na</v>
          </cell>
          <cell r="GK170" t="str">
            <v>na</v>
          </cell>
          <cell r="GL170" t="str">
            <v>na</v>
          </cell>
          <cell r="GM170" t="str">
            <v>na</v>
          </cell>
          <cell r="GN170" t="str">
            <v>na</v>
          </cell>
          <cell r="GO170" t="str">
            <v>na</v>
          </cell>
          <cell r="GP170" t="str">
            <v>na</v>
          </cell>
          <cell r="GQ170" t="str">
            <v>na</v>
          </cell>
          <cell r="GR170" t="str">
            <v>na</v>
          </cell>
          <cell r="GS170" t="str">
            <v>na</v>
          </cell>
          <cell r="GT170" t="str">
            <v>na</v>
          </cell>
          <cell r="GU170" t="str">
            <v>na</v>
          </cell>
          <cell r="GV170" t="str">
            <v>na</v>
          </cell>
          <cell r="GW170" t="str">
            <v>na</v>
          </cell>
          <cell r="GX170" t="str">
            <v>na</v>
          </cell>
          <cell r="GY170" t="str">
            <v>na</v>
          </cell>
          <cell r="GZ170" t="str">
            <v>na</v>
          </cell>
          <cell r="HA170" t="str">
            <v>na</v>
          </cell>
          <cell r="HB170" t="str">
            <v>na</v>
          </cell>
          <cell r="HC170" t="str">
            <v>na</v>
          </cell>
          <cell r="HD170" t="str">
            <v>na</v>
          </cell>
        </row>
        <row r="171">
          <cell r="A171">
            <v>170</v>
          </cell>
          <cell r="B171" t="str">
            <v>Sequential Change in Cash (%)</v>
          </cell>
          <cell r="C171" t="str">
            <v>na</v>
          </cell>
          <cell r="D171" t="str">
            <v>na</v>
          </cell>
          <cell r="E171" t="str">
            <v>na</v>
          </cell>
          <cell r="F171" t="str">
            <v>na</v>
          </cell>
          <cell r="G171" t="str">
            <v>na</v>
          </cell>
          <cell r="H171" t="str">
            <v>na</v>
          </cell>
          <cell r="I171" t="str">
            <v>na</v>
          </cell>
          <cell r="J171" t="str">
            <v>na</v>
          </cell>
          <cell r="K171" t="str">
            <v>na</v>
          </cell>
          <cell r="L171" t="str">
            <v>na</v>
          </cell>
          <cell r="M171" t="str">
            <v>na</v>
          </cell>
          <cell r="N171" t="str">
            <v>na</v>
          </cell>
          <cell r="O171" t="str">
            <v>na</v>
          </cell>
          <cell r="P171" t="str">
            <v>na</v>
          </cell>
          <cell r="Q171" t="str">
            <v>na</v>
          </cell>
          <cell r="R171" t="str">
            <v>na</v>
          </cell>
          <cell r="S171" t="str">
            <v>na</v>
          </cell>
          <cell r="T171" t="str">
            <v>na</v>
          </cell>
          <cell r="U171" t="str">
            <v>na</v>
          </cell>
          <cell r="V171" t="str">
            <v>na</v>
          </cell>
          <cell r="W171" t="str">
            <v>na</v>
          </cell>
          <cell r="X171" t="str">
            <v>na</v>
          </cell>
          <cell r="Y171" t="str">
            <v>na</v>
          </cell>
          <cell r="Z171" t="str">
            <v>na</v>
          </cell>
          <cell r="AA171" t="str">
            <v>na</v>
          </cell>
          <cell r="AB171" t="str">
            <v>na</v>
          </cell>
          <cell r="AC171" t="str">
            <v>na</v>
          </cell>
          <cell r="AD171" t="str">
            <v>na</v>
          </cell>
          <cell r="AE171" t="str">
            <v>na</v>
          </cell>
          <cell r="AF171" t="str">
            <v>na</v>
          </cell>
          <cell r="AG171" t="str">
            <v>na</v>
          </cell>
          <cell r="AH171" t="str">
            <v>na</v>
          </cell>
          <cell r="AI171" t="str">
            <v>na</v>
          </cell>
          <cell r="AJ171" t="str">
            <v>na</v>
          </cell>
          <cell r="AK171" t="str">
            <v>na</v>
          </cell>
          <cell r="AL171" t="str">
            <v>na</v>
          </cell>
          <cell r="AM171" t="str">
            <v>na</v>
          </cell>
          <cell r="AN171" t="str">
            <v>na</v>
          </cell>
          <cell r="AO171" t="str">
            <v>na</v>
          </cell>
          <cell r="AP171" t="str">
            <v>na</v>
          </cell>
          <cell r="AQ171" t="str">
            <v>na</v>
          </cell>
          <cell r="AR171" t="str">
            <v>na</v>
          </cell>
          <cell r="AS171" t="str">
            <v>na</v>
          </cell>
          <cell r="AT171" t="str">
            <v>na</v>
          </cell>
          <cell r="AU171" t="str">
            <v>na</v>
          </cell>
          <cell r="AV171" t="str">
            <v>na</v>
          </cell>
          <cell r="AW171" t="str">
            <v>na</v>
          </cell>
          <cell r="AX171" t="str">
            <v>na</v>
          </cell>
          <cell r="AY171" t="str">
            <v>na</v>
          </cell>
          <cell r="AZ171" t="str">
            <v>na</v>
          </cell>
          <cell r="BA171" t="str">
            <v>na</v>
          </cell>
          <cell r="BB171" t="str">
            <v>na</v>
          </cell>
          <cell r="BC171" t="str">
            <v>na</v>
          </cell>
          <cell r="BD171" t="str">
            <v>na</v>
          </cell>
          <cell r="BE171" t="str">
            <v>na</v>
          </cell>
          <cell r="BF171" t="str">
            <v>na</v>
          </cell>
          <cell r="BG171" t="str">
            <v>na</v>
          </cell>
          <cell r="BH171" t="str">
            <v>na</v>
          </cell>
          <cell r="BI171" t="str">
            <v>na</v>
          </cell>
          <cell r="BJ171" t="str">
            <v>na</v>
          </cell>
          <cell r="BK171" t="str">
            <v>na</v>
          </cell>
          <cell r="BL171" t="str">
            <v>na</v>
          </cell>
          <cell r="BM171" t="str">
            <v>na</v>
          </cell>
          <cell r="BN171" t="str">
            <v>na</v>
          </cell>
          <cell r="BO171" t="str">
            <v>na</v>
          </cell>
          <cell r="BP171" t="str">
            <v>na</v>
          </cell>
          <cell r="BQ171" t="str">
            <v>na</v>
          </cell>
          <cell r="BR171" t="str">
            <v>na</v>
          </cell>
          <cell r="BS171" t="str">
            <v>na</v>
          </cell>
          <cell r="BT171" t="str">
            <v>na</v>
          </cell>
          <cell r="BU171" t="str">
            <v>na</v>
          </cell>
          <cell r="BV171" t="str">
            <v>na</v>
          </cell>
          <cell r="BW171" t="str">
            <v>na</v>
          </cell>
          <cell r="BX171" t="str">
            <v>na</v>
          </cell>
          <cell r="BY171" t="str">
            <v>na</v>
          </cell>
          <cell r="BZ171" t="str">
            <v>na</v>
          </cell>
          <cell r="CA171" t="str">
            <v>na</v>
          </cell>
          <cell r="CB171" t="str">
            <v>na</v>
          </cell>
          <cell r="CC171" t="str">
            <v>na</v>
          </cell>
          <cell r="CD171" t="str">
            <v>na</v>
          </cell>
          <cell r="CE171" t="str">
            <v>na</v>
          </cell>
          <cell r="CF171" t="str">
            <v>na</v>
          </cell>
          <cell r="CG171" t="str">
            <v>na</v>
          </cell>
          <cell r="CH171" t="str">
            <v>na</v>
          </cell>
          <cell r="CI171" t="str">
            <v>na</v>
          </cell>
          <cell r="CJ171" t="str">
            <v>na</v>
          </cell>
          <cell r="CK171" t="str">
            <v>na</v>
          </cell>
          <cell r="CL171" t="str">
            <v>na</v>
          </cell>
          <cell r="CM171" t="str">
            <v>na</v>
          </cell>
          <cell r="CN171" t="str">
            <v>na</v>
          </cell>
          <cell r="CO171" t="str">
            <v>na</v>
          </cell>
          <cell r="CP171" t="str">
            <v>na</v>
          </cell>
          <cell r="CQ171">
            <v>0.18196915776986949</v>
          </cell>
          <cell r="CR171">
            <v>0.18196915776986949</v>
          </cell>
          <cell r="CS171">
            <v>-2.3685266961059839E-2</v>
          </cell>
          <cell r="CT171">
            <v>-2.3685266961059839E-2</v>
          </cell>
          <cell r="CU171">
            <v>0.44757401315789486</v>
          </cell>
          <cell r="CV171">
            <v>0.44757401315789486</v>
          </cell>
          <cell r="CW171" t="str">
            <v>na</v>
          </cell>
          <cell r="CX171" t="str">
            <v>na</v>
          </cell>
          <cell r="CY171">
            <v>-2.5422525209487255E-2</v>
          </cell>
          <cell r="CZ171">
            <v>-2.5422525209487255E-2</v>
          </cell>
          <cell r="DA171">
            <v>-7.2136403380938491E-2</v>
          </cell>
          <cell r="DB171">
            <v>-7.2136403380938491E-2</v>
          </cell>
          <cell r="DC171">
            <v>0.32809800534003447</v>
          </cell>
          <cell r="DD171">
            <v>0.32809800534003447</v>
          </cell>
          <cell r="DE171">
            <v>0.18342005676442766</v>
          </cell>
          <cell r="DF171">
            <v>0.18342005676442766</v>
          </cell>
          <cell r="DG171" t="str">
            <v>na</v>
          </cell>
          <cell r="DH171" t="str">
            <v>na</v>
          </cell>
          <cell r="DI171">
            <v>5.5181373038872814E-2</v>
          </cell>
          <cell r="DJ171">
            <v>0</v>
          </cell>
          <cell r="DK171" t="str">
            <v>na</v>
          </cell>
          <cell r="DL171" t="str">
            <v>na</v>
          </cell>
          <cell r="DM171" t="str">
            <v>na</v>
          </cell>
          <cell r="DN171" t="str">
            <v>na</v>
          </cell>
          <cell r="DO171" t="str">
            <v>na</v>
          </cell>
          <cell r="DP171" t="str">
            <v>na</v>
          </cell>
          <cell r="DQ171" t="str">
            <v>na</v>
          </cell>
          <cell r="DR171" t="str">
            <v>na</v>
          </cell>
          <cell r="DS171" t="str">
            <v>na</v>
          </cell>
          <cell r="DT171" t="str">
            <v>na</v>
          </cell>
          <cell r="DU171" t="str">
            <v>na</v>
          </cell>
          <cell r="DV171" t="str">
            <v>na</v>
          </cell>
          <cell r="DW171" t="str">
            <v>na</v>
          </cell>
          <cell r="DX171" t="str">
            <v>na</v>
          </cell>
          <cell r="DY171" t="str">
            <v>na</v>
          </cell>
          <cell r="DZ171" t="str">
            <v>na</v>
          </cell>
          <cell r="EA171" t="str">
            <v>na</v>
          </cell>
          <cell r="EB171" t="str">
            <v>na</v>
          </cell>
          <cell r="EC171" t="str">
            <v>na</v>
          </cell>
          <cell r="ED171" t="str">
            <v>na</v>
          </cell>
          <cell r="EE171" t="str">
            <v>na</v>
          </cell>
          <cell r="EF171" t="str">
            <v>na</v>
          </cell>
          <cell r="EG171" t="str">
            <v>na</v>
          </cell>
          <cell r="EH171" t="str">
            <v>na</v>
          </cell>
          <cell r="EI171" t="str">
            <v>na</v>
          </cell>
          <cell r="EJ171" t="str">
            <v>na</v>
          </cell>
          <cell r="EK171" t="str">
            <v>na</v>
          </cell>
          <cell r="EL171" t="str">
            <v>na</v>
          </cell>
          <cell r="EM171" t="str">
            <v>na</v>
          </cell>
          <cell r="EN171" t="str">
            <v>na</v>
          </cell>
          <cell r="EO171" t="str">
            <v>na</v>
          </cell>
          <cell r="EP171" t="str">
            <v>na</v>
          </cell>
          <cell r="EQ171" t="str">
            <v>na</v>
          </cell>
          <cell r="ER171" t="str">
            <v>na</v>
          </cell>
          <cell r="ES171" t="str">
            <v>na</v>
          </cell>
          <cell r="ET171" t="str">
            <v>na</v>
          </cell>
          <cell r="EU171" t="str">
            <v>na</v>
          </cell>
          <cell r="EV171" t="str">
            <v>na</v>
          </cell>
          <cell r="EW171" t="str">
            <v>na</v>
          </cell>
          <cell r="EX171" t="str">
            <v>na</v>
          </cell>
          <cell r="EY171" t="str">
            <v>na</v>
          </cell>
          <cell r="EZ171" t="str">
            <v>na</v>
          </cell>
          <cell r="FA171" t="str">
            <v>na</v>
          </cell>
          <cell r="FB171" t="str">
            <v>na</v>
          </cell>
          <cell r="FC171" t="str">
            <v>na</v>
          </cell>
          <cell r="FD171" t="str">
            <v>na</v>
          </cell>
          <cell r="FE171" t="str">
            <v>na</v>
          </cell>
          <cell r="FF171" t="str">
            <v>na</v>
          </cell>
          <cell r="FG171" t="str">
            <v>na</v>
          </cell>
          <cell r="FH171" t="str">
            <v>na</v>
          </cell>
          <cell r="FI171" t="str">
            <v>na</v>
          </cell>
          <cell r="FJ171" t="str">
            <v>na</v>
          </cell>
          <cell r="FK171" t="str">
            <v>na</v>
          </cell>
          <cell r="FL171" t="str">
            <v>na</v>
          </cell>
          <cell r="FM171" t="str">
            <v>na</v>
          </cell>
          <cell r="FN171" t="str">
            <v>na</v>
          </cell>
          <cell r="FO171" t="str">
            <v>na</v>
          </cell>
          <cell r="FP171" t="str">
            <v>na</v>
          </cell>
          <cell r="FQ171" t="str">
            <v>na</v>
          </cell>
          <cell r="FR171" t="str">
            <v>na</v>
          </cell>
          <cell r="FS171" t="str">
            <v>na</v>
          </cell>
          <cell r="FT171" t="str">
            <v>na</v>
          </cell>
          <cell r="FU171" t="str">
            <v>na</v>
          </cell>
          <cell r="FV171" t="str">
            <v>na</v>
          </cell>
          <cell r="FW171" t="str">
            <v>na</v>
          </cell>
          <cell r="FX171" t="str">
            <v>na</v>
          </cell>
          <cell r="FY171" t="str">
            <v>na</v>
          </cell>
          <cell r="FZ171" t="str">
            <v>na</v>
          </cell>
          <cell r="GA171" t="str">
            <v>na</v>
          </cell>
          <cell r="GB171" t="str">
            <v>na</v>
          </cell>
          <cell r="GC171" t="str">
            <v>na</v>
          </cell>
          <cell r="GD171" t="str">
            <v>na</v>
          </cell>
          <cell r="GE171" t="str">
            <v>na</v>
          </cell>
          <cell r="GF171" t="str">
            <v>na</v>
          </cell>
          <cell r="GG171" t="str">
            <v>na</v>
          </cell>
          <cell r="GH171" t="str">
            <v>na</v>
          </cell>
          <cell r="GI171" t="str">
            <v>na</v>
          </cell>
          <cell r="GJ171" t="str">
            <v>na</v>
          </cell>
          <cell r="GK171" t="str">
            <v>na</v>
          </cell>
          <cell r="GL171" t="str">
            <v>na</v>
          </cell>
          <cell r="GM171" t="str">
            <v>na</v>
          </cell>
          <cell r="GN171" t="str">
            <v>na</v>
          </cell>
          <cell r="GO171" t="str">
            <v>na</v>
          </cell>
          <cell r="GP171" t="str">
            <v>na</v>
          </cell>
          <cell r="GQ171" t="str">
            <v>na</v>
          </cell>
          <cell r="GR171" t="str">
            <v>na</v>
          </cell>
          <cell r="GS171" t="str">
            <v>na</v>
          </cell>
          <cell r="GT171" t="str">
            <v>na</v>
          </cell>
          <cell r="GU171" t="str">
            <v>na</v>
          </cell>
          <cell r="GV171" t="str">
            <v>na</v>
          </cell>
          <cell r="GW171" t="str">
            <v>na</v>
          </cell>
          <cell r="GX171" t="str">
            <v>na</v>
          </cell>
          <cell r="GY171" t="str">
            <v>na</v>
          </cell>
          <cell r="GZ171" t="str">
            <v>na</v>
          </cell>
          <cell r="HA171" t="str">
            <v>na</v>
          </cell>
          <cell r="HB171" t="str">
            <v>na</v>
          </cell>
          <cell r="HC171" t="str">
            <v>na</v>
          </cell>
          <cell r="HD171" t="str">
            <v>na</v>
          </cell>
        </row>
        <row r="172">
          <cell r="A172">
            <v>171</v>
          </cell>
          <cell r="B172" t="str">
            <v>Y/Y Change in Cash (Absolute)</v>
          </cell>
          <cell r="C172" t="str">
            <v>na</v>
          </cell>
          <cell r="D172" t="str">
            <v>na</v>
          </cell>
          <cell r="E172" t="str">
            <v>na</v>
          </cell>
          <cell r="F172" t="str">
            <v>na</v>
          </cell>
          <cell r="G172" t="str">
            <v>na</v>
          </cell>
          <cell r="H172" t="str">
            <v>na</v>
          </cell>
          <cell r="I172" t="str">
            <v>na</v>
          </cell>
          <cell r="J172" t="str">
            <v>na</v>
          </cell>
          <cell r="K172" t="str">
            <v>na</v>
          </cell>
          <cell r="L172" t="str">
            <v>na</v>
          </cell>
          <cell r="M172" t="str">
            <v>na</v>
          </cell>
          <cell r="N172" t="str">
            <v>na</v>
          </cell>
          <cell r="O172" t="str">
            <v>na</v>
          </cell>
          <cell r="P172" t="str">
            <v>na</v>
          </cell>
          <cell r="Q172" t="str">
            <v>na</v>
          </cell>
          <cell r="R172" t="str">
            <v>na</v>
          </cell>
          <cell r="S172" t="str">
            <v>na</v>
          </cell>
          <cell r="T172" t="str">
            <v>na</v>
          </cell>
          <cell r="U172" t="str">
            <v>na</v>
          </cell>
          <cell r="V172" t="str">
            <v>na</v>
          </cell>
          <cell r="W172" t="str">
            <v>na</v>
          </cell>
          <cell r="X172" t="str">
            <v>na</v>
          </cell>
          <cell r="Y172" t="str">
            <v>na</v>
          </cell>
          <cell r="Z172" t="str">
            <v>na</v>
          </cell>
          <cell r="AA172" t="str">
            <v>na</v>
          </cell>
          <cell r="AB172" t="str">
            <v>na</v>
          </cell>
          <cell r="AC172" t="str">
            <v>na</v>
          </cell>
          <cell r="AD172" t="str">
            <v>na</v>
          </cell>
          <cell r="AE172" t="str">
            <v>na</v>
          </cell>
          <cell r="AF172" t="str">
            <v>na</v>
          </cell>
          <cell r="AG172" t="str">
            <v>na</v>
          </cell>
          <cell r="AH172" t="str">
            <v>na</v>
          </cell>
          <cell r="AI172" t="str">
            <v>na</v>
          </cell>
          <cell r="AJ172" t="str">
            <v>na</v>
          </cell>
          <cell r="AK172" t="str">
            <v>na</v>
          </cell>
          <cell r="AL172" t="str">
            <v>na</v>
          </cell>
          <cell r="AM172" t="str">
            <v>na</v>
          </cell>
          <cell r="AN172" t="str">
            <v>na</v>
          </cell>
          <cell r="AO172" t="str">
            <v>na</v>
          </cell>
          <cell r="AP172" t="str">
            <v>na</v>
          </cell>
          <cell r="AQ172" t="str">
            <v>na</v>
          </cell>
          <cell r="AR172" t="str">
            <v>na</v>
          </cell>
          <cell r="AS172" t="str">
            <v>na</v>
          </cell>
          <cell r="AT172" t="str">
            <v>na</v>
          </cell>
          <cell r="AU172" t="str">
            <v>na</v>
          </cell>
          <cell r="AV172" t="str">
            <v>na</v>
          </cell>
          <cell r="AW172" t="str">
            <v>na</v>
          </cell>
          <cell r="AX172" t="str">
            <v>na</v>
          </cell>
          <cell r="AY172" t="str">
            <v>na</v>
          </cell>
          <cell r="AZ172" t="str">
            <v>na</v>
          </cell>
          <cell r="BA172" t="str">
            <v>na</v>
          </cell>
          <cell r="BB172" t="str">
            <v>na</v>
          </cell>
          <cell r="BC172" t="str">
            <v>na</v>
          </cell>
          <cell r="BD172" t="str">
            <v>na</v>
          </cell>
          <cell r="BE172" t="str">
            <v>na</v>
          </cell>
          <cell r="BF172" t="str">
            <v>na</v>
          </cell>
          <cell r="BG172" t="str">
            <v>na</v>
          </cell>
          <cell r="BH172" t="str">
            <v>na</v>
          </cell>
          <cell r="BI172" t="str">
            <v>na</v>
          </cell>
          <cell r="BJ172" t="str">
            <v>na</v>
          </cell>
          <cell r="BK172" t="str">
            <v>na</v>
          </cell>
          <cell r="BL172" t="str">
            <v>na</v>
          </cell>
          <cell r="BM172" t="str">
            <v>na</v>
          </cell>
          <cell r="BN172" t="str">
            <v>na</v>
          </cell>
          <cell r="BO172" t="str">
            <v>na</v>
          </cell>
          <cell r="BP172" t="str">
            <v>na</v>
          </cell>
          <cell r="BQ172" t="str">
            <v>na</v>
          </cell>
          <cell r="BR172" t="str">
            <v>na</v>
          </cell>
          <cell r="BS172" t="str">
            <v>na</v>
          </cell>
          <cell r="BT172" t="str">
            <v>na</v>
          </cell>
          <cell r="BU172" t="str">
            <v>na</v>
          </cell>
          <cell r="BV172" t="str">
            <v>na</v>
          </cell>
          <cell r="BW172" t="str">
            <v>na</v>
          </cell>
          <cell r="BX172" t="str">
            <v>na</v>
          </cell>
          <cell r="BY172" t="str">
            <v>na</v>
          </cell>
          <cell r="BZ172" t="str">
            <v>na</v>
          </cell>
          <cell r="CA172" t="str">
            <v>na</v>
          </cell>
          <cell r="CB172" t="str">
            <v>na</v>
          </cell>
          <cell r="CC172" t="str">
            <v>na</v>
          </cell>
          <cell r="CD172" t="str">
            <v>na</v>
          </cell>
          <cell r="CE172" t="str">
            <v>na</v>
          </cell>
          <cell r="CF172" t="str">
            <v>na</v>
          </cell>
          <cell r="CG172" t="str">
            <v>na</v>
          </cell>
          <cell r="CH172" t="str">
            <v>na</v>
          </cell>
          <cell r="CI172" t="str">
            <v>na</v>
          </cell>
          <cell r="CJ172" t="str">
            <v>na</v>
          </cell>
          <cell r="CK172" t="str">
            <v>na</v>
          </cell>
          <cell r="CL172" t="str">
            <v>na</v>
          </cell>
          <cell r="CM172" t="str">
            <v>na</v>
          </cell>
          <cell r="CN172" t="str">
            <v>na</v>
          </cell>
          <cell r="CO172" t="str">
            <v>na</v>
          </cell>
          <cell r="CP172" t="str">
            <v>na</v>
          </cell>
          <cell r="CQ172" t="str">
            <v>na</v>
          </cell>
          <cell r="CR172" t="str">
            <v>na</v>
          </cell>
          <cell r="CS172" t="str">
            <v>na</v>
          </cell>
          <cell r="CT172" t="str">
            <v>na</v>
          </cell>
          <cell r="CU172" t="str">
            <v>na</v>
          </cell>
          <cell r="CV172" t="str">
            <v>na</v>
          </cell>
          <cell r="CW172" t="str">
            <v>na</v>
          </cell>
          <cell r="CX172" t="str">
            <v>na</v>
          </cell>
          <cell r="CY172">
            <v>264.70000000000005</v>
          </cell>
          <cell r="CZ172">
            <v>264.7</v>
          </cell>
          <cell r="DA172">
            <v>138.50000000000006</v>
          </cell>
          <cell r="DB172">
            <v>138.5</v>
          </cell>
          <cell r="DC172">
            <v>359.20000000000005</v>
          </cell>
          <cell r="DD172">
            <v>359.2</v>
          </cell>
          <cell r="DE172">
            <v>296.60000000000002</v>
          </cell>
          <cell r="DF172">
            <v>296.60000000000002</v>
          </cell>
          <cell r="DG172" t="str">
            <v>na</v>
          </cell>
          <cell r="DH172" t="str">
            <v>na</v>
          </cell>
          <cell r="DI172">
            <v>369.72</v>
          </cell>
          <cell r="DJ172">
            <v>0</v>
          </cell>
          <cell r="DK172" t="str">
            <v>na</v>
          </cell>
          <cell r="DL172" t="str">
            <v>na</v>
          </cell>
          <cell r="DM172" t="str">
            <v>na</v>
          </cell>
          <cell r="DN172" t="str">
            <v>na</v>
          </cell>
          <cell r="DO172" t="str">
            <v>na</v>
          </cell>
          <cell r="DP172" t="str">
            <v>na</v>
          </cell>
          <cell r="DQ172" t="str">
            <v>na</v>
          </cell>
          <cell r="DR172" t="str">
            <v>na</v>
          </cell>
          <cell r="DS172" t="str">
            <v>na</v>
          </cell>
          <cell r="DT172" t="str">
            <v>na</v>
          </cell>
          <cell r="DU172" t="str">
            <v>na</v>
          </cell>
          <cell r="DV172" t="str">
            <v>na</v>
          </cell>
          <cell r="DW172" t="str">
            <v>na</v>
          </cell>
          <cell r="DX172" t="str">
            <v>na</v>
          </cell>
          <cell r="DY172" t="str">
            <v>na</v>
          </cell>
          <cell r="DZ172" t="str">
            <v>na</v>
          </cell>
          <cell r="EA172" t="str">
            <v>na</v>
          </cell>
          <cell r="EB172" t="str">
            <v>na</v>
          </cell>
          <cell r="EC172" t="str">
            <v>na</v>
          </cell>
          <cell r="ED172" t="str">
            <v>na</v>
          </cell>
          <cell r="EE172" t="str">
            <v>na</v>
          </cell>
          <cell r="EF172" t="str">
            <v>na</v>
          </cell>
          <cell r="EG172" t="str">
            <v>na</v>
          </cell>
          <cell r="EH172" t="str">
            <v>na</v>
          </cell>
          <cell r="EI172" t="str">
            <v>na</v>
          </cell>
          <cell r="EJ172" t="str">
            <v>na</v>
          </cell>
          <cell r="EK172" t="str">
            <v>na</v>
          </cell>
          <cell r="EL172" t="str">
            <v>na</v>
          </cell>
          <cell r="EM172" t="str">
            <v>na</v>
          </cell>
          <cell r="EN172" t="str">
            <v>na</v>
          </cell>
          <cell r="EO172" t="str">
            <v>na</v>
          </cell>
          <cell r="EP172" t="str">
            <v>na</v>
          </cell>
          <cell r="EQ172" t="str">
            <v>na</v>
          </cell>
          <cell r="ER172" t="str">
            <v>na</v>
          </cell>
          <cell r="ES172" t="str">
            <v>na</v>
          </cell>
          <cell r="ET172" t="str">
            <v>na</v>
          </cell>
          <cell r="EU172" t="str">
            <v>na</v>
          </cell>
          <cell r="EV172" t="str">
            <v>na</v>
          </cell>
          <cell r="EW172" t="str">
            <v>na</v>
          </cell>
          <cell r="EX172" t="str">
            <v>na</v>
          </cell>
          <cell r="EY172" t="str">
            <v>na</v>
          </cell>
          <cell r="EZ172" t="str">
            <v>na</v>
          </cell>
          <cell r="FA172" t="str">
            <v>na</v>
          </cell>
          <cell r="FB172" t="str">
            <v>na</v>
          </cell>
          <cell r="FC172" t="str">
            <v>na</v>
          </cell>
          <cell r="FD172" t="str">
            <v>na</v>
          </cell>
          <cell r="FE172" t="str">
            <v>na</v>
          </cell>
          <cell r="FF172" t="str">
            <v>na</v>
          </cell>
          <cell r="FG172" t="str">
            <v>na</v>
          </cell>
          <cell r="FH172" t="str">
            <v>na</v>
          </cell>
          <cell r="FI172" t="str">
            <v>na</v>
          </cell>
          <cell r="FJ172" t="str">
            <v>na</v>
          </cell>
          <cell r="FK172" t="str">
            <v>na</v>
          </cell>
          <cell r="FL172" t="str">
            <v>na</v>
          </cell>
          <cell r="FM172" t="str">
            <v>na</v>
          </cell>
          <cell r="FN172" t="str">
            <v>na</v>
          </cell>
          <cell r="FO172" t="str">
            <v>na</v>
          </cell>
          <cell r="FP172" t="str">
            <v>na</v>
          </cell>
          <cell r="FQ172" t="str">
            <v>na</v>
          </cell>
          <cell r="FR172" t="str">
            <v>na</v>
          </cell>
          <cell r="FS172" t="str">
            <v>na</v>
          </cell>
          <cell r="FT172" t="str">
            <v>na</v>
          </cell>
          <cell r="FU172" t="str">
            <v>na</v>
          </cell>
          <cell r="FV172" t="str">
            <v>na</v>
          </cell>
          <cell r="FW172" t="str">
            <v>na</v>
          </cell>
          <cell r="FX172" t="str">
            <v>na</v>
          </cell>
          <cell r="FY172" t="str">
            <v>na</v>
          </cell>
          <cell r="FZ172" t="str">
            <v>na</v>
          </cell>
          <cell r="GA172" t="str">
            <v>na</v>
          </cell>
          <cell r="GB172" t="str">
            <v>na</v>
          </cell>
          <cell r="GC172" t="str">
            <v>na</v>
          </cell>
          <cell r="GD172" t="str">
            <v>na</v>
          </cell>
          <cell r="GE172" t="str">
            <v>na</v>
          </cell>
          <cell r="GF172" t="str">
            <v>na</v>
          </cell>
          <cell r="GG172" t="str">
            <v>na</v>
          </cell>
          <cell r="GH172" t="str">
            <v>na</v>
          </cell>
          <cell r="GI172" t="str">
            <v>na</v>
          </cell>
          <cell r="GJ172" t="str">
            <v>na</v>
          </cell>
          <cell r="GK172" t="str">
            <v>na</v>
          </cell>
          <cell r="GL172" t="str">
            <v>na</v>
          </cell>
          <cell r="GM172" t="str">
            <v>na</v>
          </cell>
          <cell r="GN172" t="str">
            <v>na</v>
          </cell>
          <cell r="GO172" t="str">
            <v>na</v>
          </cell>
          <cell r="GP172" t="str">
            <v>na</v>
          </cell>
          <cell r="GQ172" t="str">
            <v>na</v>
          </cell>
          <cell r="GR172" t="str">
            <v>na</v>
          </cell>
          <cell r="GS172" t="str">
            <v>na</v>
          </cell>
          <cell r="GT172" t="str">
            <v>na</v>
          </cell>
          <cell r="GU172" t="str">
            <v>na</v>
          </cell>
          <cell r="GV172" t="str">
            <v>na</v>
          </cell>
          <cell r="GW172" t="str">
            <v>na</v>
          </cell>
          <cell r="GX172" t="str">
            <v>na</v>
          </cell>
          <cell r="GY172" t="str">
            <v>na</v>
          </cell>
          <cell r="GZ172" t="str">
            <v>na</v>
          </cell>
          <cell r="HA172" t="str">
            <v>na</v>
          </cell>
          <cell r="HB172" t="str">
            <v>na</v>
          </cell>
          <cell r="HC172" t="str">
            <v>na</v>
          </cell>
          <cell r="HD172" t="str">
            <v>na</v>
          </cell>
        </row>
        <row r="173">
          <cell r="A173">
            <v>172</v>
          </cell>
          <cell r="B173" t="str">
            <v>Y/Y Change in Cash (%)</v>
          </cell>
          <cell r="C173" t="str">
            <v>na</v>
          </cell>
          <cell r="D173" t="str">
            <v>na</v>
          </cell>
          <cell r="E173" t="str">
            <v>na</v>
          </cell>
          <cell r="F173" t="str">
            <v>na</v>
          </cell>
          <cell r="G173" t="str">
            <v>na</v>
          </cell>
          <cell r="H173" t="str">
            <v>na</v>
          </cell>
          <cell r="I173" t="str">
            <v>na</v>
          </cell>
          <cell r="J173" t="str">
            <v>na</v>
          </cell>
          <cell r="K173" t="str">
            <v>na</v>
          </cell>
          <cell r="L173" t="str">
            <v>na</v>
          </cell>
          <cell r="M173" t="str">
            <v>na</v>
          </cell>
          <cell r="N173" t="str">
            <v>na</v>
          </cell>
          <cell r="O173" t="str">
            <v>na</v>
          </cell>
          <cell r="P173" t="str">
            <v>na</v>
          </cell>
          <cell r="Q173" t="str">
            <v>na</v>
          </cell>
          <cell r="R173" t="str">
            <v>na</v>
          </cell>
          <cell r="S173" t="str">
            <v>na</v>
          </cell>
          <cell r="T173" t="str">
            <v>na</v>
          </cell>
          <cell r="U173" t="str">
            <v>na</v>
          </cell>
          <cell r="V173" t="str">
            <v>na</v>
          </cell>
          <cell r="W173" t="str">
            <v>na</v>
          </cell>
          <cell r="X173" t="str">
            <v>na</v>
          </cell>
          <cell r="Y173" t="str">
            <v>na</v>
          </cell>
          <cell r="Z173" t="str">
            <v>na</v>
          </cell>
          <cell r="AA173" t="str">
            <v>na</v>
          </cell>
          <cell r="AB173" t="str">
            <v>na</v>
          </cell>
          <cell r="AC173" t="str">
            <v>na</v>
          </cell>
          <cell r="AD173" t="str">
            <v>na</v>
          </cell>
          <cell r="AE173" t="str">
            <v>na</v>
          </cell>
          <cell r="AF173" t="str">
            <v>na</v>
          </cell>
          <cell r="AG173" t="str">
            <v>na</v>
          </cell>
          <cell r="AH173" t="str">
            <v>na</v>
          </cell>
          <cell r="AI173" t="str">
            <v>na</v>
          </cell>
          <cell r="AJ173" t="str">
            <v>na</v>
          </cell>
          <cell r="AK173" t="str">
            <v>na</v>
          </cell>
          <cell r="AL173" t="str">
            <v>na</v>
          </cell>
          <cell r="AM173" t="str">
            <v>na</v>
          </cell>
          <cell r="AN173" t="str">
            <v>na</v>
          </cell>
          <cell r="AO173" t="str">
            <v>na</v>
          </cell>
          <cell r="AP173" t="str">
            <v>na</v>
          </cell>
          <cell r="AQ173" t="str">
            <v>na</v>
          </cell>
          <cell r="AR173" t="str">
            <v>na</v>
          </cell>
          <cell r="AS173" t="str">
            <v>na</v>
          </cell>
          <cell r="AT173" t="str">
            <v>na</v>
          </cell>
          <cell r="AU173" t="str">
            <v>na</v>
          </cell>
          <cell r="AV173" t="str">
            <v>na</v>
          </cell>
          <cell r="AW173" t="str">
            <v>na</v>
          </cell>
          <cell r="AX173" t="str">
            <v>na</v>
          </cell>
          <cell r="AY173" t="str">
            <v>na</v>
          </cell>
          <cell r="AZ173" t="str">
            <v>na</v>
          </cell>
          <cell r="BA173" t="str">
            <v>na</v>
          </cell>
          <cell r="BB173" t="str">
            <v>na</v>
          </cell>
          <cell r="BC173" t="str">
            <v>na</v>
          </cell>
          <cell r="BD173" t="str">
            <v>na</v>
          </cell>
          <cell r="BE173" t="str">
            <v>na</v>
          </cell>
          <cell r="BF173" t="str">
            <v>na</v>
          </cell>
          <cell r="BG173" t="str">
            <v>na</v>
          </cell>
          <cell r="BH173" t="str">
            <v>na</v>
          </cell>
          <cell r="BI173" t="str">
            <v>na</v>
          </cell>
          <cell r="BJ173" t="str">
            <v>na</v>
          </cell>
          <cell r="BK173" t="str">
            <v>na</v>
          </cell>
          <cell r="BL173" t="str">
            <v>na</v>
          </cell>
          <cell r="BM173" t="str">
            <v>na</v>
          </cell>
          <cell r="BN173" t="str">
            <v>na</v>
          </cell>
          <cell r="BO173" t="str">
            <v>na</v>
          </cell>
          <cell r="BP173" t="str">
            <v>na</v>
          </cell>
          <cell r="BQ173" t="str">
            <v>na</v>
          </cell>
          <cell r="BR173" t="str">
            <v>na</v>
          </cell>
          <cell r="BS173" t="str">
            <v>na</v>
          </cell>
          <cell r="BT173" t="str">
            <v>na</v>
          </cell>
          <cell r="BU173" t="str">
            <v>na</v>
          </cell>
          <cell r="BV173" t="str">
            <v>na</v>
          </cell>
          <cell r="BW173" t="str">
            <v>na</v>
          </cell>
          <cell r="BX173" t="str">
            <v>na</v>
          </cell>
          <cell r="BY173" t="str">
            <v>na</v>
          </cell>
          <cell r="BZ173" t="str">
            <v>na</v>
          </cell>
          <cell r="CA173" t="str">
            <v>na</v>
          </cell>
          <cell r="CB173" t="str">
            <v>na</v>
          </cell>
          <cell r="CC173" t="str">
            <v>na</v>
          </cell>
          <cell r="CD173" t="str">
            <v>na</v>
          </cell>
          <cell r="CE173" t="str">
            <v>na</v>
          </cell>
          <cell r="CF173" t="str">
            <v>na</v>
          </cell>
          <cell r="CG173" t="str">
            <v>na</v>
          </cell>
          <cell r="CH173" t="str">
            <v>na</v>
          </cell>
          <cell r="CI173" t="str">
            <v>na</v>
          </cell>
          <cell r="CJ173" t="str">
            <v>na</v>
          </cell>
          <cell r="CK173" t="str">
            <v>na</v>
          </cell>
          <cell r="CL173" t="str">
            <v>na</v>
          </cell>
          <cell r="CM173" t="str">
            <v>na</v>
          </cell>
          <cell r="CN173" t="str">
            <v>na</v>
          </cell>
          <cell r="CO173" t="str">
            <v>na</v>
          </cell>
          <cell r="CP173" t="str">
            <v>na</v>
          </cell>
          <cell r="CQ173" t="str">
            <v>na</v>
          </cell>
          <cell r="CR173" t="str">
            <v>na</v>
          </cell>
          <cell r="CS173" t="str">
            <v>na</v>
          </cell>
          <cell r="CT173" t="str">
            <v>na</v>
          </cell>
          <cell r="CU173" t="str">
            <v>na</v>
          </cell>
          <cell r="CV173" t="str">
            <v>na</v>
          </cell>
          <cell r="CW173" t="str">
            <v>na</v>
          </cell>
          <cell r="CX173" t="str">
            <v>na</v>
          </cell>
          <cell r="CY173">
            <v>0.62799525504151854</v>
          </cell>
          <cell r="CZ173">
            <v>0.62799525504151854</v>
          </cell>
          <cell r="DA173">
            <v>0.27800080289040557</v>
          </cell>
          <cell r="DB173">
            <v>0.27800080289040557</v>
          </cell>
          <cell r="DC173">
            <v>0.73848684210526327</v>
          </cell>
          <cell r="DD173">
            <v>0.73848684210526327</v>
          </cell>
          <cell r="DE173">
            <v>0.42124698196278937</v>
          </cell>
          <cell r="DF173">
            <v>0.42124698196278937</v>
          </cell>
          <cell r="DG173" t="str">
            <v>na</v>
          </cell>
          <cell r="DH173" t="str">
            <v>na</v>
          </cell>
          <cell r="DI173">
            <v>0.53879335470708245</v>
          </cell>
          <cell r="DJ173">
            <v>0</v>
          </cell>
          <cell r="DK173" t="str">
            <v>na</v>
          </cell>
          <cell r="DL173" t="str">
            <v>na</v>
          </cell>
          <cell r="DM173" t="str">
            <v>na</v>
          </cell>
          <cell r="DN173" t="str">
            <v>na</v>
          </cell>
          <cell r="DO173" t="str">
            <v>na</v>
          </cell>
          <cell r="DP173" t="str">
            <v>na</v>
          </cell>
          <cell r="DQ173" t="str">
            <v>na</v>
          </cell>
          <cell r="DR173" t="str">
            <v>na</v>
          </cell>
          <cell r="DS173" t="str">
            <v>na</v>
          </cell>
          <cell r="DT173" t="str">
            <v>na</v>
          </cell>
          <cell r="DU173" t="str">
            <v>na</v>
          </cell>
          <cell r="DV173" t="str">
            <v>na</v>
          </cell>
          <cell r="DW173" t="str">
            <v>na</v>
          </cell>
          <cell r="DX173" t="str">
            <v>na</v>
          </cell>
          <cell r="DY173" t="str">
            <v>na</v>
          </cell>
          <cell r="DZ173" t="str">
            <v>na</v>
          </cell>
          <cell r="EA173" t="str">
            <v>na</v>
          </cell>
          <cell r="EB173" t="str">
            <v>na</v>
          </cell>
          <cell r="EC173" t="str">
            <v>na</v>
          </cell>
          <cell r="ED173" t="str">
            <v>na</v>
          </cell>
          <cell r="EE173" t="str">
            <v>na</v>
          </cell>
          <cell r="EF173" t="str">
            <v>na</v>
          </cell>
          <cell r="EG173" t="str">
            <v>na</v>
          </cell>
          <cell r="EH173" t="str">
            <v>na</v>
          </cell>
          <cell r="EI173" t="str">
            <v>na</v>
          </cell>
          <cell r="EJ173" t="str">
            <v>na</v>
          </cell>
          <cell r="EK173" t="str">
            <v>na</v>
          </cell>
          <cell r="EL173" t="str">
            <v>na</v>
          </cell>
          <cell r="EM173" t="str">
            <v>na</v>
          </cell>
          <cell r="EN173" t="str">
            <v>na</v>
          </cell>
          <cell r="EO173" t="str">
            <v>na</v>
          </cell>
          <cell r="EP173" t="str">
            <v>na</v>
          </cell>
          <cell r="EQ173" t="str">
            <v>na</v>
          </cell>
          <cell r="ER173" t="str">
            <v>na</v>
          </cell>
          <cell r="ES173" t="str">
            <v>na</v>
          </cell>
          <cell r="ET173" t="str">
            <v>na</v>
          </cell>
          <cell r="EU173" t="str">
            <v>na</v>
          </cell>
          <cell r="EV173" t="str">
            <v>na</v>
          </cell>
          <cell r="EW173" t="str">
            <v>na</v>
          </cell>
          <cell r="EX173" t="str">
            <v>na</v>
          </cell>
          <cell r="EY173" t="str">
            <v>na</v>
          </cell>
          <cell r="EZ173" t="str">
            <v>na</v>
          </cell>
          <cell r="FA173" t="str">
            <v>na</v>
          </cell>
          <cell r="FB173" t="str">
            <v>na</v>
          </cell>
          <cell r="FC173" t="str">
            <v>na</v>
          </cell>
          <cell r="FD173" t="str">
            <v>na</v>
          </cell>
          <cell r="FE173" t="str">
            <v>na</v>
          </cell>
          <cell r="FF173" t="str">
            <v>na</v>
          </cell>
          <cell r="FG173" t="str">
            <v>na</v>
          </cell>
          <cell r="FH173" t="str">
            <v>na</v>
          </cell>
          <cell r="FI173" t="str">
            <v>na</v>
          </cell>
          <cell r="FJ173" t="str">
            <v>na</v>
          </cell>
          <cell r="FK173" t="str">
            <v>na</v>
          </cell>
          <cell r="FL173" t="str">
            <v>na</v>
          </cell>
          <cell r="FM173" t="str">
            <v>na</v>
          </cell>
          <cell r="FN173" t="str">
            <v>na</v>
          </cell>
          <cell r="FO173" t="str">
            <v>na</v>
          </cell>
          <cell r="FP173" t="str">
            <v>na</v>
          </cell>
          <cell r="FQ173" t="str">
            <v>na</v>
          </cell>
          <cell r="FR173" t="str">
            <v>na</v>
          </cell>
          <cell r="FS173" t="str">
            <v>na</v>
          </cell>
          <cell r="FT173" t="str">
            <v>na</v>
          </cell>
          <cell r="FU173" t="str">
            <v>na</v>
          </cell>
          <cell r="FV173" t="str">
            <v>na</v>
          </cell>
          <cell r="FW173" t="str">
            <v>na</v>
          </cell>
          <cell r="FX173" t="str">
            <v>na</v>
          </cell>
          <cell r="FY173" t="str">
            <v>na</v>
          </cell>
          <cell r="FZ173" t="str">
            <v>na</v>
          </cell>
          <cell r="GA173" t="str">
            <v>na</v>
          </cell>
          <cell r="GB173" t="str">
            <v>na</v>
          </cell>
          <cell r="GC173" t="str">
            <v>na</v>
          </cell>
          <cell r="GD173" t="str">
            <v>na</v>
          </cell>
          <cell r="GE173" t="str">
            <v>na</v>
          </cell>
          <cell r="GF173" t="str">
            <v>na</v>
          </cell>
          <cell r="GG173" t="str">
            <v>na</v>
          </cell>
          <cell r="GH173" t="str">
            <v>na</v>
          </cell>
          <cell r="GI173" t="str">
            <v>na</v>
          </cell>
          <cell r="GJ173" t="str">
            <v>na</v>
          </cell>
          <cell r="GK173" t="str">
            <v>na</v>
          </cell>
          <cell r="GL173" t="str">
            <v>na</v>
          </cell>
          <cell r="GM173" t="str">
            <v>na</v>
          </cell>
          <cell r="GN173" t="str">
            <v>na</v>
          </cell>
          <cell r="GO173" t="str">
            <v>na</v>
          </cell>
          <cell r="GP173" t="str">
            <v>na</v>
          </cell>
          <cell r="GQ173" t="str">
            <v>na</v>
          </cell>
          <cell r="GR173" t="str">
            <v>na</v>
          </cell>
          <cell r="GS173" t="str">
            <v>na</v>
          </cell>
          <cell r="GT173" t="str">
            <v>na</v>
          </cell>
          <cell r="GU173" t="str">
            <v>na</v>
          </cell>
          <cell r="GV173" t="str">
            <v>na</v>
          </cell>
          <cell r="GW173" t="str">
            <v>na</v>
          </cell>
          <cell r="GX173" t="str">
            <v>na</v>
          </cell>
          <cell r="GY173" t="str">
            <v>na</v>
          </cell>
          <cell r="GZ173" t="str">
            <v>na</v>
          </cell>
          <cell r="HA173" t="str">
            <v>na</v>
          </cell>
          <cell r="HB173" t="str">
            <v>na</v>
          </cell>
          <cell r="HC173" t="str">
            <v>na</v>
          </cell>
          <cell r="HD173" t="str">
            <v>na</v>
          </cell>
        </row>
        <row r="174">
          <cell r="A174">
            <v>173</v>
          </cell>
          <cell r="B174" t="str">
            <v>Deferred Revenue Metrics</v>
          </cell>
        </row>
        <row r="175">
          <cell r="A175">
            <v>174</v>
          </cell>
          <cell r="B175" t="str">
            <v>Sequential Change in Deferred Revenue (Absolute)</v>
          </cell>
          <cell r="C175" t="str">
            <v>na</v>
          </cell>
          <cell r="D175" t="str">
            <v>na</v>
          </cell>
          <cell r="E175" t="str">
            <v>na</v>
          </cell>
          <cell r="F175" t="str">
            <v>na</v>
          </cell>
          <cell r="G175" t="str">
            <v>na</v>
          </cell>
          <cell r="H175" t="str">
            <v>na</v>
          </cell>
          <cell r="I175" t="str">
            <v>na</v>
          </cell>
          <cell r="J175" t="str">
            <v>na</v>
          </cell>
          <cell r="K175" t="str">
            <v>na</v>
          </cell>
          <cell r="L175" t="str">
            <v>na</v>
          </cell>
          <cell r="M175" t="str">
            <v>na</v>
          </cell>
          <cell r="N175" t="str">
            <v>na</v>
          </cell>
          <cell r="O175" t="str">
            <v>na</v>
          </cell>
          <cell r="P175" t="str">
            <v>na</v>
          </cell>
          <cell r="Q175" t="str">
            <v>na</v>
          </cell>
          <cell r="R175" t="str">
            <v>na</v>
          </cell>
          <cell r="S175" t="str">
            <v>na</v>
          </cell>
          <cell r="T175" t="str">
            <v>na</v>
          </cell>
          <cell r="U175" t="str">
            <v>na</v>
          </cell>
          <cell r="V175" t="str">
            <v>na</v>
          </cell>
          <cell r="W175" t="str">
            <v>na</v>
          </cell>
          <cell r="X175" t="str">
            <v>na</v>
          </cell>
          <cell r="Y175" t="str">
            <v>na</v>
          </cell>
          <cell r="Z175" t="str">
            <v>na</v>
          </cell>
          <cell r="AA175" t="str">
            <v>na</v>
          </cell>
          <cell r="AB175" t="str">
            <v>na</v>
          </cell>
          <cell r="AC175" t="str">
            <v>na</v>
          </cell>
          <cell r="AD175" t="str">
            <v>na</v>
          </cell>
          <cell r="AE175" t="str">
            <v>na</v>
          </cell>
          <cell r="AF175" t="str">
            <v>na</v>
          </cell>
          <cell r="AG175" t="str">
            <v>na</v>
          </cell>
          <cell r="AH175" t="str">
            <v>na</v>
          </cell>
          <cell r="AI175" t="str">
            <v>na</v>
          </cell>
          <cell r="AJ175" t="str">
            <v>na</v>
          </cell>
          <cell r="AK175" t="str">
            <v>na</v>
          </cell>
          <cell r="AL175" t="str">
            <v>na</v>
          </cell>
          <cell r="AM175" t="str">
            <v>na</v>
          </cell>
          <cell r="AN175" t="str">
            <v>na</v>
          </cell>
          <cell r="AO175" t="str">
            <v>na</v>
          </cell>
          <cell r="AP175" t="str">
            <v>na</v>
          </cell>
          <cell r="AQ175" t="str">
            <v>na</v>
          </cell>
          <cell r="AR175" t="str">
            <v>na</v>
          </cell>
          <cell r="AS175" t="str">
            <v>na</v>
          </cell>
          <cell r="AT175" t="str">
            <v>na</v>
          </cell>
          <cell r="AU175" t="str">
            <v>na</v>
          </cell>
          <cell r="AV175" t="str">
            <v>na</v>
          </cell>
          <cell r="AW175" t="str">
            <v>na</v>
          </cell>
          <cell r="AX175" t="str">
            <v>na</v>
          </cell>
          <cell r="AY175" t="str">
            <v>na</v>
          </cell>
          <cell r="AZ175" t="str">
            <v>na</v>
          </cell>
          <cell r="BA175" t="str">
            <v>na</v>
          </cell>
          <cell r="BB175" t="str">
            <v>na</v>
          </cell>
          <cell r="BC175" t="str">
            <v>na</v>
          </cell>
          <cell r="BD175" t="str">
            <v>na</v>
          </cell>
          <cell r="BE175" t="str">
            <v>na</v>
          </cell>
          <cell r="BF175" t="str">
            <v>na</v>
          </cell>
          <cell r="BG175" t="str">
            <v>na</v>
          </cell>
          <cell r="BH175" t="str">
            <v>na</v>
          </cell>
          <cell r="BI175" t="str">
            <v>na</v>
          </cell>
          <cell r="BJ175" t="str">
            <v>na</v>
          </cell>
          <cell r="BK175" t="str">
            <v>na</v>
          </cell>
          <cell r="BL175" t="str">
            <v>na</v>
          </cell>
          <cell r="BM175" t="str">
            <v>na</v>
          </cell>
          <cell r="BN175" t="str">
            <v>na</v>
          </cell>
          <cell r="BO175" t="str">
            <v>na</v>
          </cell>
          <cell r="BP175" t="str">
            <v>na</v>
          </cell>
          <cell r="BQ175" t="str">
            <v>na</v>
          </cell>
          <cell r="BR175" t="str">
            <v>na</v>
          </cell>
          <cell r="BS175" t="str">
            <v>na</v>
          </cell>
          <cell r="BT175" t="str">
            <v>na</v>
          </cell>
          <cell r="BU175" t="str">
            <v>na</v>
          </cell>
          <cell r="BV175" t="str">
            <v>na</v>
          </cell>
          <cell r="BW175" t="str">
            <v>na</v>
          </cell>
          <cell r="BX175" t="str">
            <v>na</v>
          </cell>
          <cell r="BY175" t="str">
            <v>na</v>
          </cell>
          <cell r="BZ175" t="str">
            <v>na</v>
          </cell>
          <cell r="CA175" t="str">
            <v>na</v>
          </cell>
          <cell r="CB175" t="str">
            <v>na</v>
          </cell>
          <cell r="CC175" t="str">
            <v>na</v>
          </cell>
          <cell r="CD175" t="str">
            <v>na</v>
          </cell>
          <cell r="CE175" t="str">
            <v>na</v>
          </cell>
          <cell r="CF175" t="str">
            <v>na</v>
          </cell>
          <cell r="CG175" t="str">
            <v>na</v>
          </cell>
          <cell r="CH175" t="str">
            <v>na</v>
          </cell>
          <cell r="CI175" t="str">
            <v>na</v>
          </cell>
          <cell r="CJ175" t="str">
            <v>na</v>
          </cell>
          <cell r="CK175" t="str">
            <v>na</v>
          </cell>
          <cell r="CL175" t="str">
            <v>na</v>
          </cell>
          <cell r="CM175" t="str">
            <v>na</v>
          </cell>
          <cell r="CN175" t="str">
            <v>na</v>
          </cell>
          <cell r="CO175" t="str">
            <v>na</v>
          </cell>
          <cell r="CP175" t="str">
            <v>na</v>
          </cell>
          <cell r="CQ175">
            <v>0.95100000000002183</v>
          </cell>
          <cell r="CR175">
            <v>0.95100000000002183</v>
          </cell>
          <cell r="CS175">
            <v>-38.900000000000034</v>
          </cell>
          <cell r="CT175">
            <v>-38.9</v>
          </cell>
          <cell r="CU175">
            <v>27.049000000000035</v>
          </cell>
          <cell r="CV175">
            <v>27.049000000000035</v>
          </cell>
          <cell r="CW175" t="str">
            <v>na</v>
          </cell>
          <cell r="CX175" t="str">
            <v>na</v>
          </cell>
          <cell r="CY175">
            <v>2.5</v>
          </cell>
          <cell r="CZ175">
            <v>2.5</v>
          </cell>
          <cell r="DA175">
            <v>4.1999999999999886</v>
          </cell>
          <cell r="DB175">
            <v>4.1999999999999886</v>
          </cell>
          <cell r="DC175">
            <v>-11.548999999999978</v>
          </cell>
          <cell r="DD175">
            <v>-11.548999999999978</v>
          </cell>
          <cell r="DE175">
            <v>4.4599999999999795</v>
          </cell>
          <cell r="DF175">
            <v>4.4599999999999795</v>
          </cell>
          <cell r="DG175" t="str">
            <v>na</v>
          </cell>
          <cell r="DH175" t="str">
            <v>na</v>
          </cell>
          <cell r="DI175">
            <v>-14.362000000000023</v>
          </cell>
          <cell r="DJ175">
            <v>0</v>
          </cell>
          <cell r="DK175" t="str">
            <v>na</v>
          </cell>
          <cell r="DL175" t="str">
            <v>na</v>
          </cell>
          <cell r="DM175" t="str">
            <v>na</v>
          </cell>
          <cell r="DN175" t="str">
            <v>na</v>
          </cell>
          <cell r="DO175" t="str">
            <v>na</v>
          </cell>
          <cell r="DP175" t="str">
            <v>na</v>
          </cell>
          <cell r="DQ175" t="str">
            <v>na</v>
          </cell>
          <cell r="DR175" t="str">
            <v>na</v>
          </cell>
          <cell r="DS175" t="str">
            <v>na</v>
          </cell>
          <cell r="DT175" t="str">
            <v>na</v>
          </cell>
          <cell r="DU175" t="str">
            <v>na</v>
          </cell>
          <cell r="DV175" t="str">
            <v>na</v>
          </cell>
          <cell r="DW175" t="str">
            <v>na</v>
          </cell>
          <cell r="DX175" t="str">
            <v>na</v>
          </cell>
          <cell r="DY175" t="str">
            <v>na</v>
          </cell>
          <cell r="DZ175" t="str">
            <v>na</v>
          </cell>
          <cell r="EA175" t="str">
            <v>na</v>
          </cell>
          <cell r="EB175" t="str">
            <v>na</v>
          </cell>
          <cell r="EC175" t="str">
            <v>na</v>
          </cell>
          <cell r="ED175" t="str">
            <v>na</v>
          </cell>
          <cell r="EE175" t="str">
            <v>na</v>
          </cell>
          <cell r="EF175" t="str">
            <v>na</v>
          </cell>
          <cell r="EG175" t="str">
            <v>na</v>
          </cell>
          <cell r="EH175" t="str">
            <v>na</v>
          </cell>
          <cell r="EI175" t="str">
            <v>na</v>
          </cell>
          <cell r="EJ175" t="str">
            <v>na</v>
          </cell>
          <cell r="EK175" t="str">
            <v>na</v>
          </cell>
          <cell r="EL175" t="str">
            <v>na</v>
          </cell>
          <cell r="EM175" t="str">
            <v>na</v>
          </cell>
          <cell r="EN175" t="str">
            <v>na</v>
          </cell>
          <cell r="EO175" t="str">
            <v>na</v>
          </cell>
          <cell r="EP175" t="str">
            <v>na</v>
          </cell>
          <cell r="EQ175" t="str">
            <v>na</v>
          </cell>
          <cell r="ER175" t="str">
            <v>na</v>
          </cell>
          <cell r="ES175" t="str">
            <v>na</v>
          </cell>
          <cell r="ET175" t="str">
            <v>na</v>
          </cell>
          <cell r="EU175" t="str">
            <v>na</v>
          </cell>
          <cell r="EV175" t="str">
            <v>na</v>
          </cell>
          <cell r="EW175" t="str">
            <v>na</v>
          </cell>
          <cell r="EX175" t="str">
            <v>na</v>
          </cell>
          <cell r="EY175" t="str">
            <v>na</v>
          </cell>
          <cell r="EZ175" t="str">
            <v>na</v>
          </cell>
          <cell r="FA175" t="str">
            <v>na</v>
          </cell>
          <cell r="FB175" t="str">
            <v>na</v>
          </cell>
          <cell r="FC175" t="str">
            <v>na</v>
          </cell>
          <cell r="FD175" t="str">
            <v>na</v>
          </cell>
          <cell r="FE175" t="str">
            <v>na</v>
          </cell>
          <cell r="FF175" t="str">
            <v>na</v>
          </cell>
          <cell r="FG175" t="str">
            <v>na</v>
          </cell>
          <cell r="FH175" t="str">
            <v>na</v>
          </cell>
          <cell r="FI175" t="str">
            <v>na</v>
          </cell>
          <cell r="FJ175" t="str">
            <v>na</v>
          </cell>
          <cell r="FK175" t="str">
            <v>na</v>
          </cell>
          <cell r="FL175" t="str">
            <v>na</v>
          </cell>
          <cell r="FM175" t="str">
            <v>na</v>
          </cell>
          <cell r="FN175" t="str">
            <v>na</v>
          </cell>
          <cell r="FO175" t="str">
            <v>na</v>
          </cell>
          <cell r="FP175" t="str">
            <v>na</v>
          </cell>
          <cell r="FQ175" t="str">
            <v>na</v>
          </cell>
          <cell r="FR175" t="str">
            <v>na</v>
          </cell>
          <cell r="FS175" t="str">
            <v>na</v>
          </cell>
          <cell r="FT175" t="str">
            <v>na</v>
          </cell>
          <cell r="FU175" t="str">
            <v>na</v>
          </cell>
          <cell r="FV175" t="str">
            <v>na</v>
          </cell>
          <cell r="FW175" t="str">
            <v>na</v>
          </cell>
          <cell r="FX175" t="str">
            <v>na</v>
          </cell>
          <cell r="FY175" t="str">
            <v>na</v>
          </cell>
          <cell r="FZ175" t="str">
            <v>na</v>
          </cell>
          <cell r="GA175" t="str">
            <v>na</v>
          </cell>
          <cell r="GB175" t="str">
            <v>na</v>
          </cell>
          <cell r="GC175" t="str">
            <v>na</v>
          </cell>
          <cell r="GD175" t="str">
            <v>na</v>
          </cell>
          <cell r="GE175" t="str">
            <v>na</v>
          </cell>
          <cell r="GF175" t="str">
            <v>na</v>
          </cell>
          <cell r="GG175" t="str">
            <v>na</v>
          </cell>
          <cell r="GH175" t="str">
            <v>na</v>
          </cell>
          <cell r="GI175" t="str">
            <v>na</v>
          </cell>
          <cell r="GJ175" t="str">
            <v>na</v>
          </cell>
          <cell r="GK175" t="str">
            <v>na</v>
          </cell>
          <cell r="GL175" t="str">
            <v>na</v>
          </cell>
          <cell r="GM175" t="str">
            <v>na</v>
          </cell>
          <cell r="GN175" t="str">
            <v>na</v>
          </cell>
          <cell r="GO175" t="str">
            <v>na</v>
          </cell>
          <cell r="GP175" t="str">
            <v>na</v>
          </cell>
          <cell r="GQ175" t="str">
            <v>na</v>
          </cell>
          <cell r="GR175" t="str">
            <v>na</v>
          </cell>
          <cell r="GS175" t="str">
            <v>na</v>
          </cell>
          <cell r="GT175" t="str">
            <v>na</v>
          </cell>
          <cell r="GU175" t="str">
            <v>na</v>
          </cell>
          <cell r="GV175" t="str">
            <v>na</v>
          </cell>
          <cell r="GW175" t="str">
            <v>na</v>
          </cell>
          <cell r="GX175" t="str">
            <v>na</v>
          </cell>
          <cell r="GY175" t="str">
            <v>na</v>
          </cell>
          <cell r="GZ175" t="str">
            <v>na</v>
          </cell>
          <cell r="HA175" t="str">
            <v>na</v>
          </cell>
          <cell r="HB175" t="str">
            <v>na</v>
          </cell>
          <cell r="HC175" t="str">
            <v>na</v>
          </cell>
          <cell r="HD175" t="str">
            <v>na</v>
          </cell>
        </row>
        <row r="176">
          <cell r="A176">
            <v>175</v>
          </cell>
          <cell r="B176" t="str">
            <v>Sequential Change in Deferred Revenue (%)</v>
          </cell>
          <cell r="C176" t="str">
            <v>na</v>
          </cell>
          <cell r="D176" t="str">
            <v>na</v>
          </cell>
          <cell r="E176" t="str">
            <v>na</v>
          </cell>
          <cell r="F176" t="str">
            <v>na</v>
          </cell>
          <cell r="G176" t="str">
            <v>na</v>
          </cell>
          <cell r="H176" t="str">
            <v>na</v>
          </cell>
          <cell r="I176" t="str">
            <v>na</v>
          </cell>
          <cell r="J176" t="str">
            <v>na</v>
          </cell>
          <cell r="K176" t="str">
            <v>na</v>
          </cell>
          <cell r="L176" t="str">
            <v>na</v>
          </cell>
          <cell r="M176" t="str">
            <v>na</v>
          </cell>
          <cell r="N176" t="str">
            <v>na</v>
          </cell>
          <cell r="O176" t="str">
            <v>na</v>
          </cell>
          <cell r="P176" t="str">
            <v>na</v>
          </cell>
          <cell r="Q176" t="str">
            <v>na</v>
          </cell>
          <cell r="R176" t="str">
            <v>na</v>
          </cell>
          <cell r="S176" t="str">
            <v>na</v>
          </cell>
          <cell r="T176" t="str">
            <v>na</v>
          </cell>
          <cell r="U176" t="str">
            <v>na</v>
          </cell>
          <cell r="V176" t="str">
            <v>na</v>
          </cell>
          <cell r="W176" t="str">
            <v>na</v>
          </cell>
          <cell r="X176" t="str">
            <v>na</v>
          </cell>
          <cell r="Y176" t="str">
            <v>na</v>
          </cell>
          <cell r="Z176" t="str">
            <v>na</v>
          </cell>
          <cell r="AA176" t="str">
            <v>na</v>
          </cell>
          <cell r="AB176" t="str">
            <v>na</v>
          </cell>
          <cell r="AC176" t="str">
            <v>na</v>
          </cell>
          <cell r="AD176" t="str">
            <v>na</v>
          </cell>
          <cell r="AE176" t="str">
            <v>na</v>
          </cell>
          <cell r="AF176" t="str">
            <v>na</v>
          </cell>
          <cell r="AG176" t="str">
            <v>na</v>
          </cell>
          <cell r="AH176" t="str">
            <v>na</v>
          </cell>
          <cell r="AI176" t="str">
            <v>na</v>
          </cell>
          <cell r="AJ176" t="str">
            <v>na</v>
          </cell>
          <cell r="AK176" t="str">
            <v>na</v>
          </cell>
          <cell r="AL176" t="str">
            <v>na</v>
          </cell>
          <cell r="AM176" t="str">
            <v>na</v>
          </cell>
          <cell r="AN176" t="str">
            <v>na</v>
          </cell>
          <cell r="AO176" t="str">
            <v>na</v>
          </cell>
          <cell r="AP176" t="str">
            <v>na</v>
          </cell>
          <cell r="AQ176" t="str">
            <v>na</v>
          </cell>
          <cell r="AR176" t="str">
            <v>na</v>
          </cell>
          <cell r="AS176" t="str">
            <v>na</v>
          </cell>
          <cell r="AT176" t="str">
            <v>na</v>
          </cell>
          <cell r="AU176" t="str">
            <v>na</v>
          </cell>
          <cell r="AV176" t="str">
            <v>na</v>
          </cell>
          <cell r="AW176" t="str">
            <v>na</v>
          </cell>
          <cell r="AX176" t="str">
            <v>na</v>
          </cell>
          <cell r="AY176" t="str">
            <v>na</v>
          </cell>
          <cell r="AZ176" t="str">
            <v>na</v>
          </cell>
          <cell r="BA176" t="str">
            <v>na</v>
          </cell>
          <cell r="BB176" t="str">
            <v>na</v>
          </cell>
          <cell r="BC176" t="str">
            <v>na</v>
          </cell>
          <cell r="BD176" t="str">
            <v>na</v>
          </cell>
          <cell r="BE176" t="str">
            <v>na</v>
          </cell>
          <cell r="BF176" t="str">
            <v>na</v>
          </cell>
          <cell r="BG176" t="str">
            <v>na</v>
          </cell>
          <cell r="BH176" t="str">
            <v>na</v>
          </cell>
          <cell r="BI176" t="str">
            <v>na</v>
          </cell>
          <cell r="BJ176" t="str">
            <v>na</v>
          </cell>
          <cell r="BK176" t="str">
            <v>na</v>
          </cell>
          <cell r="BL176" t="str">
            <v>na</v>
          </cell>
          <cell r="BM176" t="str">
            <v>na</v>
          </cell>
          <cell r="BN176" t="str">
            <v>na</v>
          </cell>
          <cell r="BO176" t="str">
            <v>na</v>
          </cell>
          <cell r="BP176" t="str">
            <v>na</v>
          </cell>
          <cell r="BQ176" t="str">
            <v>na</v>
          </cell>
          <cell r="BR176" t="str">
            <v>na</v>
          </cell>
          <cell r="BS176" t="str">
            <v>na</v>
          </cell>
          <cell r="BT176" t="str">
            <v>na</v>
          </cell>
          <cell r="BU176" t="str">
            <v>na</v>
          </cell>
          <cell r="BV176" t="str">
            <v>na</v>
          </cell>
          <cell r="BW176" t="str">
            <v>na</v>
          </cell>
          <cell r="BX176" t="str">
            <v>na</v>
          </cell>
          <cell r="BY176" t="str">
            <v>na</v>
          </cell>
          <cell r="BZ176" t="str">
            <v>na</v>
          </cell>
          <cell r="CA176" t="str">
            <v>na</v>
          </cell>
          <cell r="CB176" t="str">
            <v>na</v>
          </cell>
          <cell r="CC176" t="str">
            <v>na</v>
          </cell>
          <cell r="CD176" t="str">
            <v>na</v>
          </cell>
          <cell r="CE176" t="str">
            <v>na</v>
          </cell>
          <cell r="CF176" t="str">
            <v>na</v>
          </cell>
          <cell r="CG176" t="str">
            <v>na</v>
          </cell>
          <cell r="CH176" t="str">
            <v>na</v>
          </cell>
          <cell r="CI176" t="str">
            <v>na</v>
          </cell>
          <cell r="CJ176" t="str">
            <v>na</v>
          </cell>
          <cell r="CK176" t="str">
            <v>na</v>
          </cell>
          <cell r="CL176" t="str">
            <v>na</v>
          </cell>
          <cell r="CM176" t="str">
            <v>na</v>
          </cell>
          <cell r="CN176" t="str">
            <v>na</v>
          </cell>
          <cell r="CO176" t="str">
            <v>na</v>
          </cell>
          <cell r="CP176" t="str">
            <v>na</v>
          </cell>
          <cell r="CQ176">
            <v>2.1572012185578776E-3</v>
          </cell>
          <cell r="CR176">
            <v>2.1572012185578776E-3</v>
          </cell>
          <cell r="CS176">
            <v>-8.8048890900860197E-2</v>
          </cell>
          <cell r="CT176">
            <v>-8.8048890900860197E-2</v>
          </cell>
          <cell r="CU176">
            <v>6.7135765698684624E-2</v>
          </cell>
          <cell r="CV176">
            <v>6.7135765698684624E-2</v>
          </cell>
          <cell r="CW176" t="str">
            <v>na</v>
          </cell>
          <cell r="CX176" t="str">
            <v>na</v>
          </cell>
          <cell r="CY176">
            <v>5.8146431320924112E-3</v>
          </cell>
          <cell r="CZ176">
            <v>5.8146431320924112E-3</v>
          </cell>
          <cell r="DA176">
            <v>9.7121279040996468E-3</v>
          </cell>
          <cell r="DB176">
            <v>9.7121279040996468E-3</v>
          </cell>
          <cell r="DC176">
            <v>-2.6449161683640587E-2</v>
          </cell>
          <cell r="DD176">
            <v>-2.6449161683640587E-2</v>
          </cell>
          <cell r="DE176">
            <v>1.0491649023759066E-2</v>
          </cell>
          <cell r="DF176">
            <v>1.0491649023759066E-2</v>
          </cell>
          <cell r="DG176" t="str">
            <v>na</v>
          </cell>
          <cell r="DH176" t="str">
            <v>na</v>
          </cell>
          <cell r="DI176">
            <v>-3.3434211751559792E-2</v>
          </cell>
          <cell r="DJ176">
            <v>0</v>
          </cell>
          <cell r="DK176" t="str">
            <v>na</v>
          </cell>
          <cell r="DL176" t="str">
            <v>na</v>
          </cell>
          <cell r="DM176" t="str">
            <v>na</v>
          </cell>
          <cell r="DN176" t="str">
            <v>na</v>
          </cell>
          <cell r="DO176" t="str">
            <v>na</v>
          </cell>
          <cell r="DP176" t="str">
            <v>na</v>
          </cell>
          <cell r="DQ176" t="str">
            <v>na</v>
          </cell>
          <cell r="DR176" t="str">
            <v>na</v>
          </cell>
          <cell r="DS176" t="str">
            <v>na</v>
          </cell>
          <cell r="DT176" t="str">
            <v>na</v>
          </cell>
          <cell r="DU176" t="str">
            <v>na</v>
          </cell>
          <cell r="DV176" t="str">
            <v>na</v>
          </cell>
          <cell r="DW176" t="str">
            <v>na</v>
          </cell>
          <cell r="DX176" t="str">
            <v>na</v>
          </cell>
          <cell r="DY176" t="str">
            <v>na</v>
          </cell>
          <cell r="DZ176" t="str">
            <v>na</v>
          </cell>
          <cell r="EA176" t="str">
            <v>na</v>
          </cell>
          <cell r="EB176" t="str">
            <v>na</v>
          </cell>
          <cell r="EC176" t="str">
            <v>na</v>
          </cell>
          <cell r="ED176" t="str">
            <v>na</v>
          </cell>
          <cell r="EE176" t="str">
            <v>na</v>
          </cell>
          <cell r="EF176" t="str">
            <v>na</v>
          </cell>
          <cell r="EG176" t="str">
            <v>na</v>
          </cell>
          <cell r="EH176" t="str">
            <v>na</v>
          </cell>
          <cell r="EI176" t="str">
            <v>na</v>
          </cell>
          <cell r="EJ176" t="str">
            <v>na</v>
          </cell>
          <cell r="EK176" t="str">
            <v>na</v>
          </cell>
          <cell r="EL176" t="str">
            <v>na</v>
          </cell>
          <cell r="EM176" t="str">
            <v>na</v>
          </cell>
          <cell r="EN176" t="str">
            <v>na</v>
          </cell>
          <cell r="EO176" t="str">
            <v>na</v>
          </cell>
          <cell r="EP176" t="str">
            <v>na</v>
          </cell>
          <cell r="EQ176" t="str">
            <v>na</v>
          </cell>
          <cell r="ER176" t="str">
            <v>na</v>
          </cell>
          <cell r="ES176" t="str">
            <v>na</v>
          </cell>
          <cell r="ET176" t="str">
            <v>na</v>
          </cell>
          <cell r="EU176" t="str">
            <v>na</v>
          </cell>
          <cell r="EV176" t="str">
            <v>na</v>
          </cell>
          <cell r="EW176" t="str">
            <v>na</v>
          </cell>
          <cell r="EX176" t="str">
            <v>na</v>
          </cell>
          <cell r="EY176" t="str">
            <v>na</v>
          </cell>
          <cell r="EZ176" t="str">
            <v>na</v>
          </cell>
          <cell r="FA176" t="str">
            <v>na</v>
          </cell>
          <cell r="FB176" t="str">
            <v>na</v>
          </cell>
          <cell r="FC176" t="str">
            <v>na</v>
          </cell>
          <cell r="FD176" t="str">
            <v>na</v>
          </cell>
          <cell r="FE176" t="str">
            <v>na</v>
          </cell>
          <cell r="FF176" t="str">
            <v>na</v>
          </cell>
          <cell r="FG176" t="str">
            <v>na</v>
          </cell>
          <cell r="FH176" t="str">
            <v>na</v>
          </cell>
          <cell r="FI176" t="str">
            <v>na</v>
          </cell>
          <cell r="FJ176" t="str">
            <v>na</v>
          </cell>
          <cell r="FK176" t="str">
            <v>na</v>
          </cell>
          <cell r="FL176" t="str">
            <v>na</v>
          </cell>
          <cell r="FM176" t="str">
            <v>na</v>
          </cell>
          <cell r="FN176" t="str">
            <v>na</v>
          </cell>
          <cell r="FO176" t="str">
            <v>na</v>
          </cell>
          <cell r="FP176" t="str">
            <v>na</v>
          </cell>
          <cell r="FQ176" t="str">
            <v>na</v>
          </cell>
          <cell r="FR176" t="str">
            <v>na</v>
          </cell>
          <cell r="FS176" t="str">
            <v>na</v>
          </cell>
          <cell r="FT176" t="str">
            <v>na</v>
          </cell>
          <cell r="FU176" t="str">
            <v>na</v>
          </cell>
          <cell r="FV176" t="str">
            <v>na</v>
          </cell>
          <cell r="FW176" t="str">
            <v>na</v>
          </cell>
          <cell r="FX176" t="str">
            <v>na</v>
          </cell>
          <cell r="FY176" t="str">
            <v>na</v>
          </cell>
          <cell r="FZ176" t="str">
            <v>na</v>
          </cell>
          <cell r="GA176" t="str">
            <v>na</v>
          </cell>
          <cell r="GB176" t="str">
            <v>na</v>
          </cell>
          <cell r="GC176" t="str">
            <v>na</v>
          </cell>
          <cell r="GD176" t="str">
            <v>na</v>
          </cell>
          <cell r="GE176" t="str">
            <v>na</v>
          </cell>
          <cell r="GF176" t="str">
            <v>na</v>
          </cell>
          <cell r="GG176" t="str">
            <v>na</v>
          </cell>
          <cell r="GH176" t="str">
            <v>na</v>
          </cell>
          <cell r="GI176" t="str">
            <v>na</v>
          </cell>
          <cell r="GJ176" t="str">
            <v>na</v>
          </cell>
          <cell r="GK176" t="str">
            <v>na</v>
          </cell>
          <cell r="GL176" t="str">
            <v>na</v>
          </cell>
          <cell r="GM176" t="str">
            <v>na</v>
          </cell>
          <cell r="GN176" t="str">
            <v>na</v>
          </cell>
          <cell r="GO176" t="str">
            <v>na</v>
          </cell>
          <cell r="GP176" t="str">
            <v>na</v>
          </cell>
          <cell r="GQ176" t="str">
            <v>na</v>
          </cell>
          <cell r="GR176" t="str">
            <v>na</v>
          </cell>
          <cell r="GS176" t="str">
            <v>na</v>
          </cell>
          <cell r="GT176" t="str">
            <v>na</v>
          </cell>
          <cell r="GU176" t="str">
            <v>na</v>
          </cell>
          <cell r="GV176" t="str">
            <v>na</v>
          </cell>
          <cell r="GW176" t="str">
            <v>na</v>
          </cell>
          <cell r="GX176" t="str">
            <v>na</v>
          </cell>
          <cell r="GY176" t="str">
            <v>na</v>
          </cell>
          <cell r="GZ176" t="str">
            <v>na</v>
          </cell>
          <cell r="HA176" t="str">
            <v>na</v>
          </cell>
          <cell r="HB176" t="str">
            <v>na</v>
          </cell>
          <cell r="HC176" t="str">
            <v>na</v>
          </cell>
          <cell r="HD176" t="str">
            <v>na</v>
          </cell>
        </row>
        <row r="177">
          <cell r="A177">
            <v>176</v>
          </cell>
          <cell r="B177" t="str">
            <v>Y/Y Change in Deferred Revenue (Absolute)</v>
          </cell>
          <cell r="C177" t="str">
            <v>na</v>
          </cell>
          <cell r="D177" t="str">
            <v>na</v>
          </cell>
          <cell r="E177" t="str">
            <v>na</v>
          </cell>
          <cell r="F177" t="str">
            <v>na</v>
          </cell>
          <cell r="G177" t="str">
            <v>na</v>
          </cell>
          <cell r="H177" t="str">
            <v>na</v>
          </cell>
          <cell r="I177" t="str">
            <v>na</v>
          </cell>
          <cell r="J177" t="str">
            <v>na</v>
          </cell>
          <cell r="K177" t="str">
            <v>na</v>
          </cell>
          <cell r="L177" t="str">
            <v>na</v>
          </cell>
          <cell r="M177" t="str">
            <v>na</v>
          </cell>
          <cell r="N177" t="str">
            <v>na</v>
          </cell>
          <cell r="O177" t="str">
            <v>na</v>
          </cell>
          <cell r="P177" t="str">
            <v>na</v>
          </cell>
          <cell r="Q177" t="str">
            <v>na</v>
          </cell>
          <cell r="R177" t="str">
            <v>na</v>
          </cell>
          <cell r="S177" t="str">
            <v>na</v>
          </cell>
          <cell r="T177" t="str">
            <v>na</v>
          </cell>
          <cell r="U177" t="str">
            <v>na</v>
          </cell>
          <cell r="V177" t="str">
            <v>na</v>
          </cell>
          <cell r="W177" t="str">
            <v>na</v>
          </cell>
          <cell r="X177" t="str">
            <v>na</v>
          </cell>
          <cell r="Y177" t="str">
            <v>na</v>
          </cell>
          <cell r="Z177" t="str">
            <v>na</v>
          </cell>
          <cell r="AA177" t="str">
            <v>na</v>
          </cell>
          <cell r="AB177" t="str">
            <v>na</v>
          </cell>
          <cell r="AC177" t="str">
            <v>na</v>
          </cell>
          <cell r="AD177" t="str">
            <v>na</v>
          </cell>
          <cell r="AE177" t="str">
            <v>na</v>
          </cell>
          <cell r="AF177" t="str">
            <v>na</v>
          </cell>
          <cell r="AG177" t="str">
            <v>na</v>
          </cell>
          <cell r="AH177" t="str">
            <v>na</v>
          </cell>
          <cell r="AI177" t="str">
            <v>na</v>
          </cell>
          <cell r="AJ177" t="str">
            <v>na</v>
          </cell>
          <cell r="AK177" t="str">
            <v>na</v>
          </cell>
          <cell r="AL177" t="str">
            <v>na</v>
          </cell>
          <cell r="AM177" t="str">
            <v>na</v>
          </cell>
          <cell r="AN177" t="str">
            <v>na</v>
          </cell>
          <cell r="AO177" t="str">
            <v>na</v>
          </cell>
          <cell r="AP177" t="str">
            <v>na</v>
          </cell>
          <cell r="AQ177" t="str">
            <v>na</v>
          </cell>
          <cell r="AR177" t="str">
            <v>na</v>
          </cell>
          <cell r="AS177" t="str">
            <v>na</v>
          </cell>
          <cell r="AT177" t="str">
            <v>na</v>
          </cell>
          <cell r="AU177" t="str">
            <v>na</v>
          </cell>
          <cell r="AV177" t="str">
            <v>na</v>
          </cell>
          <cell r="AW177" t="str">
            <v>na</v>
          </cell>
          <cell r="AX177" t="str">
            <v>na</v>
          </cell>
          <cell r="AY177" t="str">
            <v>na</v>
          </cell>
          <cell r="AZ177" t="str">
            <v>na</v>
          </cell>
          <cell r="BA177" t="str">
            <v>na</v>
          </cell>
          <cell r="BB177" t="str">
            <v>na</v>
          </cell>
          <cell r="BC177" t="str">
            <v>na</v>
          </cell>
          <cell r="BD177" t="str">
            <v>na</v>
          </cell>
          <cell r="BE177" t="str">
            <v>na</v>
          </cell>
          <cell r="BF177" t="str">
            <v>na</v>
          </cell>
          <cell r="BG177" t="str">
            <v>na</v>
          </cell>
          <cell r="BH177" t="str">
            <v>na</v>
          </cell>
          <cell r="BI177" t="str">
            <v>na</v>
          </cell>
          <cell r="BJ177" t="str">
            <v>na</v>
          </cell>
          <cell r="BK177" t="str">
            <v>na</v>
          </cell>
          <cell r="BL177" t="str">
            <v>na</v>
          </cell>
          <cell r="BM177" t="str">
            <v>na</v>
          </cell>
          <cell r="BN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  <cell r="BR177" t="str">
            <v>na</v>
          </cell>
          <cell r="BS177" t="str">
            <v>na</v>
          </cell>
          <cell r="BT177" t="str">
            <v>na</v>
          </cell>
          <cell r="BU177" t="str">
            <v>na</v>
          </cell>
          <cell r="BV177" t="str">
            <v>na</v>
          </cell>
          <cell r="BW177" t="str">
            <v>na</v>
          </cell>
          <cell r="BX177" t="str">
            <v>na</v>
          </cell>
          <cell r="BY177" t="str">
            <v>na</v>
          </cell>
          <cell r="BZ177" t="str">
            <v>na</v>
          </cell>
          <cell r="CA177" t="str">
            <v>na</v>
          </cell>
          <cell r="CB177" t="str">
            <v>na</v>
          </cell>
          <cell r="CC177" t="str">
            <v>na</v>
          </cell>
          <cell r="CD177" t="str">
            <v>na</v>
          </cell>
          <cell r="CE177" t="str">
            <v>na</v>
          </cell>
          <cell r="CF177" t="str">
            <v>na</v>
          </cell>
          <cell r="CG177" t="str">
            <v>na</v>
          </cell>
          <cell r="CH177" t="str">
            <v>na</v>
          </cell>
          <cell r="CI177" t="str">
            <v>na</v>
          </cell>
          <cell r="CJ177" t="str">
            <v>na</v>
          </cell>
          <cell r="CK177" t="str">
            <v>na</v>
          </cell>
          <cell r="CL177" t="str">
            <v>na</v>
          </cell>
          <cell r="CM177" t="str">
            <v>na</v>
          </cell>
          <cell r="CN177" t="str">
            <v>na</v>
          </cell>
          <cell r="CO177" t="str">
            <v>na</v>
          </cell>
          <cell r="CP177" t="str">
            <v>na</v>
          </cell>
          <cell r="CQ177" t="str">
            <v>na</v>
          </cell>
          <cell r="CR177" t="str">
            <v>na</v>
          </cell>
          <cell r="CS177" t="str">
            <v>na</v>
          </cell>
          <cell r="CT177" t="str">
            <v>na</v>
          </cell>
          <cell r="CU177" t="str">
            <v>na</v>
          </cell>
          <cell r="CV177" t="str">
            <v>na</v>
          </cell>
          <cell r="CW177" t="str">
            <v>na</v>
          </cell>
          <cell r="CX177" t="str">
            <v>na</v>
          </cell>
          <cell r="CY177">
            <v>-8.3999999999999773</v>
          </cell>
          <cell r="CZ177">
            <v>-8.3999999999999773</v>
          </cell>
          <cell r="DA177">
            <v>-5.1510000000000105</v>
          </cell>
          <cell r="DB177">
            <v>-5.1510000000000105</v>
          </cell>
          <cell r="DC177">
            <v>22.200000000000045</v>
          </cell>
          <cell r="DD177">
            <v>22.2</v>
          </cell>
          <cell r="DE177">
            <v>-0.38900000000001</v>
          </cell>
          <cell r="DF177">
            <v>-0.38900000000001</v>
          </cell>
          <cell r="DG177" t="str">
            <v>na</v>
          </cell>
          <cell r="DH177" t="str">
            <v>na</v>
          </cell>
          <cell r="DI177">
            <v>-17.251000000000033</v>
          </cell>
          <cell r="DJ177">
            <v>0</v>
          </cell>
          <cell r="DK177" t="str">
            <v>na</v>
          </cell>
          <cell r="DL177" t="str">
            <v>na</v>
          </cell>
          <cell r="DM177" t="str">
            <v>na</v>
          </cell>
          <cell r="DN177" t="str">
            <v>na</v>
          </cell>
          <cell r="DO177" t="str">
            <v>na</v>
          </cell>
          <cell r="DP177" t="str">
            <v>na</v>
          </cell>
          <cell r="DQ177" t="str">
            <v>na</v>
          </cell>
          <cell r="DR177" t="str">
            <v>na</v>
          </cell>
          <cell r="DS177" t="str">
            <v>na</v>
          </cell>
          <cell r="DT177" t="str">
            <v>na</v>
          </cell>
          <cell r="DU177" t="str">
            <v>na</v>
          </cell>
          <cell r="DV177" t="str">
            <v>na</v>
          </cell>
          <cell r="DW177" t="str">
            <v>na</v>
          </cell>
          <cell r="DX177" t="str">
            <v>na</v>
          </cell>
          <cell r="DY177" t="str">
            <v>na</v>
          </cell>
          <cell r="DZ177" t="str">
            <v>na</v>
          </cell>
          <cell r="EA177" t="str">
            <v>na</v>
          </cell>
          <cell r="EB177" t="str">
            <v>na</v>
          </cell>
          <cell r="EC177" t="str">
            <v>na</v>
          </cell>
          <cell r="ED177" t="str">
            <v>na</v>
          </cell>
          <cell r="EE177" t="str">
            <v>na</v>
          </cell>
          <cell r="EF177" t="str">
            <v>na</v>
          </cell>
          <cell r="EG177" t="str">
            <v>na</v>
          </cell>
          <cell r="EH177" t="str">
            <v>na</v>
          </cell>
          <cell r="EI177" t="str">
            <v>na</v>
          </cell>
          <cell r="EJ177" t="str">
            <v>na</v>
          </cell>
          <cell r="EK177" t="str">
            <v>na</v>
          </cell>
          <cell r="EL177" t="str">
            <v>na</v>
          </cell>
          <cell r="EM177" t="str">
            <v>na</v>
          </cell>
          <cell r="EN177" t="str">
            <v>na</v>
          </cell>
          <cell r="EO177" t="str">
            <v>na</v>
          </cell>
          <cell r="EP177" t="str">
            <v>na</v>
          </cell>
          <cell r="EQ177" t="str">
            <v>na</v>
          </cell>
          <cell r="ER177" t="str">
            <v>na</v>
          </cell>
          <cell r="ES177" t="str">
            <v>na</v>
          </cell>
          <cell r="ET177" t="str">
            <v>na</v>
          </cell>
          <cell r="EU177" t="str">
            <v>na</v>
          </cell>
          <cell r="EV177" t="str">
            <v>na</v>
          </cell>
          <cell r="EW177" t="str">
            <v>na</v>
          </cell>
          <cell r="EX177" t="str">
            <v>na</v>
          </cell>
          <cell r="EY177" t="str">
            <v>na</v>
          </cell>
          <cell r="EZ177" t="str">
            <v>na</v>
          </cell>
          <cell r="FA177" t="str">
            <v>na</v>
          </cell>
          <cell r="FB177" t="str">
            <v>na</v>
          </cell>
          <cell r="FC177" t="str">
            <v>na</v>
          </cell>
          <cell r="FD177" t="str">
            <v>na</v>
          </cell>
          <cell r="FE177" t="str">
            <v>na</v>
          </cell>
          <cell r="FF177" t="str">
            <v>na</v>
          </cell>
          <cell r="FG177" t="str">
            <v>na</v>
          </cell>
          <cell r="FH177" t="str">
            <v>na</v>
          </cell>
          <cell r="FI177" t="str">
            <v>na</v>
          </cell>
          <cell r="FJ177" t="str">
            <v>na</v>
          </cell>
          <cell r="FK177" t="str">
            <v>na</v>
          </cell>
          <cell r="FL177" t="str">
            <v>na</v>
          </cell>
          <cell r="FM177" t="str">
            <v>na</v>
          </cell>
          <cell r="FN177" t="str">
            <v>na</v>
          </cell>
          <cell r="FO177" t="str">
            <v>na</v>
          </cell>
          <cell r="FP177" t="str">
            <v>na</v>
          </cell>
          <cell r="FQ177" t="str">
            <v>na</v>
          </cell>
          <cell r="FR177" t="str">
            <v>na</v>
          </cell>
          <cell r="FS177" t="str">
            <v>na</v>
          </cell>
          <cell r="FT177" t="str">
            <v>na</v>
          </cell>
          <cell r="FU177" t="str">
            <v>na</v>
          </cell>
          <cell r="FV177" t="str">
            <v>na</v>
          </cell>
          <cell r="FW177" t="str">
            <v>na</v>
          </cell>
          <cell r="FX177" t="str">
            <v>na</v>
          </cell>
          <cell r="FY177" t="str">
            <v>na</v>
          </cell>
          <cell r="FZ177" t="str">
            <v>na</v>
          </cell>
          <cell r="GA177" t="str">
            <v>na</v>
          </cell>
          <cell r="GB177" t="str">
            <v>na</v>
          </cell>
          <cell r="GC177" t="str">
            <v>na</v>
          </cell>
          <cell r="GD177" t="str">
            <v>na</v>
          </cell>
          <cell r="GE177" t="str">
            <v>na</v>
          </cell>
          <cell r="GF177" t="str">
            <v>na</v>
          </cell>
          <cell r="GG177" t="str">
            <v>na</v>
          </cell>
          <cell r="GH177" t="str">
            <v>na</v>
          </cell>
          <cell r="GI177" t="str">
            <v>na</v>
          </cell>
          <cell r="GJ177" t="str">
            <v>na</v>
          </cell>
          <cell r="GK177" t="str">
            <v>na</v>
          </cell>
          <cell r="GL177" t="str">
            <v>na</v>
          </cell>
          <cell r="GM177" t="str">
            <v>na</v>
          </cell>
          <cell r="GN177" t="str">
            <v>na</v>
          </cell>
          <cell r="GO177" t="str">
            <v>na</v>
          </cell>
          <cell r="GP177" t="str">
            <v>na</v>
          </cell>
          <cell r="GQ177" t="str">
            <v>na</v>
          </cell>
          <cell r="GR177" t="str">
            <v>na</v>
          </cell>
          <cell r="GS177" t="str">
            <v>na</v>
          </cell>
          <cell r="GT177" t="str">
            <v>na</v>
          </cell>
          <cell r="GU177" t="str">
            <v>na</v>
          </cell>
          <cell r="GV177" t="str">
            <v>na</v>
          </cell>
          <cell r="GW177" t="str">
            <v>na</v>
          </cell>
          <cell r="GX177" t="str">
            <v>na</v>
          </cell>
          <cell r="GY177" t="str">
            <v>na</v>
          </cell>
          <cell r="GZ177" t="str">
            <v>na</v>
          </cell>
          <cell r="HA177" t="str">
            <v>na</v>
          </cell>
          <cell r="HB177" t="str">
            <v>na</v>
          </cell>
          <cell r="HC177" t="str">
            <v>na</v>
          </cell>
          <cell r="HD177" t="str">
            <v>na</v>
          </cell>
        </row>
        <row r="178">
          <cell r="A178">
            <v>177</v>
          </cell>
          <cell r="B178" t="str">
            <v>Y/Y Change in Deferred Revenue (%)</v>
          </cell>
          <cell r="C178" t="str">
            <v>na</v>
          </cell>
          <cell r="D178" t="str">
            <v>na</v>
          </cell>
          <cell r="E178" t="str">
            <v>na</v>
          </cell>
          <cell r="F178" t="str">
            <v>na</v>
          </cell>
          <cell r="G178" t="str">
            <v>na</v>
          </cell>
          <cell r="H178" t="str">
            <v>na</v>
          </cell>
          <cell r="I178" t="str">
            <v>na</v>
          </cell>
          <cell r="J178" t="str">
            <v>na</v>
          </cell>
          <cell r="K178" t="str">
            <v>na</v>
          </cell>
          <cell r="L178" t="str">
            <v>na</v>
          </cell>
          <cell r="M178" t="str">
            <v>na</v>
          </cell>
          <cell r="N178" t="str">
            <v>na</v>
          </cell>
          <cell r="O178" t="str">
            <v>na</v>
          </cell>
          <cell r="P178" t="str">
            <v>na</v>
          </cell>
          <cell r="Q178" t="str">
            <v>na</v>
          </cell>
          <cell r="R178" t="str">
            <v>na</v>
          </cell>
          <cell r="S178" t="str">
            <v>na</v>
          </cell>
          <cell r="T178" t="str">
            <v>na</v>
          </cell>
          <cell r="U178" t="str">
            <v>na</v>
          </cell>
          <cell r="V178" t="str">
            <v>na</v>
          </cell>
          <cell r="W178" t="str">
            <v>na</v>
          </cell>
          <cell r="X178" t="str">
            <v>na</v>
          </cell>
          <cell r="Y178" t="str">
            <v>na</v>
          </cell>
          <cell r="Z178" t="str">
            <v>na</v>
          </cell>
          <cell r="AA178" t="str">
            <v>na</v>
          </cell>
          <cell r="AB178" t="str">
            <v>na</v>
          </cell>
          <cell r="AC178" t="str">
            <v>na</v>
          </cell>
          <cell r="AD178" t="str">
            <v>na</v>
          </cell>
          <cell r="AE178" t="str">
            <v>na</v>
          </cell>
          <cell r="AF178" t="str">
            <v>na</v>
          </cell>
          <cell r="AG178" t="str">
            <v>na</v>
          </cell>
          <cell r="AH178" t="str">
            <v>na</v>
          </cell>
          <cell r="AI178" t="str">
            <v>na</v>
          </cell>
          <cell r="AJ178" t="str">
            <v>na</v>
          </cell>
          <cell r="AK178" t="str">
            <v>na</v>
          </cell>
          <cell r="AL178" t="str">
            <v>na</v>
          </cell>
          <cell r="AM178" t="str">
            <v>na</v>
          </cell>
          <cell r="AN178" t="str">
            <v>na</v>
          </cell>
          <cell r="AO178" t="str">
            <v>na</v>
          </cell>
          <cell r="AP178" t="str">
            <v>na</v>
          </cell>
          <cell r="AQ178" t="str">
            <v>na</v>
          </cell>
          <cell r="AR178" t="str">
            <v>na</v>
          </cell>
          <cell r="AS178" t="str">
            <v>na</v>
          </cell>
          <cell r="AT178" t="str">
            <v>na</v>
          </cell>
          <cell r="AU178" t="str">
            <v>na</v>
          </cell>
          <cell r="AV178" t="str">
            <v>na</v>
          </cell>
          <cell r="AW178" t="str">
            <v>na</v>
          </cell>
          <cell r="AX178" t="str">
            <v>na</v>
          </cell>
          <cell r="AY178" t="str">
            <v>na</v>
          </cell>
          <cell r="AZ178" t="str">
            <v>na</v>
          </cell>
          <cell r="BA178" t="str">
            <v>na</v>
          </cell>
          <cell r="BB178" t="str">
            <v>na</v>
          </cell>
          <cell r="BC178" t="str">
            <v>na</v>
          </cell>
          <cell r="BD178" t="str">
            <v>na</v>
          </cell>
          <cell r="BE178" t="str">
            <v>na</v>
          </cell>
          <cell r="BF178" t="str">
            <v>na</v>
          </cell>
          <cell r="BG178" t="str">
            <v>na</v>
          </cell>
          <cell r="BH178" t="str">
            <v>na</v>
          </cell>
          <cell r="BI178" t="str">
            <v>na</v>
          </cell>
          <cell r="BJ178" t="str">
            <v>na</v>
          </cell>
          <cell r="BK178" t="str">
            <v>na</v>
          </cell>
          <cell r="BL178" t="str">
            <v>na</v>
          </cell>
          <cell r="BM178" t="str">
            <v>na</v>
          </cell>
          <cell r="BN178" t="str">
            <v>na</v>
          </cell>
          <cell r="BO178" t="str">
            <v>na</v>
          </cell>
          <cell r="BP178" t="str">
            <v>na</v>
          </cell>
          <cell r="BQ178" t="str">
            <v>na</v>
          </cell>
          <cell r="BR178" t="str">
            <v>na</v>
          </cell>
          <cell r="BS178" t="str">
            <v>na</v>
          </cell>
          <cell r="BT178" t="str">
            <v>na</v>
          </cell>
          <cell r="BU178" t="str">
            <v>na</v>
          </cell>
          <cell r="BV178" t="str">
            <v>na</v>
          </cell>
          <cell r="BW178" t="str">
            <v>na</v>
          </cell>
          <cell r="BX178" t="str">
            <v>na</v>
          </cell>
          <cell r="BY178" t="str">
            <v>na</v>
          </cell>
          <cell r="BZ178" t="str">
            <v>na</v>
          </cell>
          <cell r="CA178" t="str">
            <v>na</v>
          </cell>
          <cell r="CB178" t="str">
            <v>na</v>
          </cell>
          <cell r="CC178" t="str">
            <v>na</v>
          </cell>
          <cell r="CD178" t="str">
            <v>na</v>
          </cell>
          <cell r="CE178" t="str">
            <v>na</v>
          </cell>
          <cell r="CF178" t="str">
            <v>na</v>
          </cell>
          <cell r="CG178" t="str">
            <v>na</v>
          </cell>
          <cell r="CH178" t="str">
            <v>na</v>
          </cell>
          <cell r="CI178" t="str">
            <v>na</v>
          </cell>
          <cell r="CJ178" t="str">
            <v>na</v>
          </cell>
          <cell r="CK178" t="str">
            <v>na</v>
          </cell>
          <cell r="CL178" t="str">
            <v>na</v>
          </cell>
          <cell r="CM178" t="str">
            <v>na</v>
          </cell>
          <cell r="CN178" t="str">
            <v>na</v>
          </cell>
          <cell r="CO178" t="str">
            <v>na</v>
          </cell>
          <cell r="CP178" t="str">
            <v>na</v>
          </cell>
          <cell r="CQ178" t="str">
            <v>na</v>
          </cell>
          <cell r="CR178" t="str">
            <v>na</v>
          </cell>
          <cell r="CS178" t="str">
            <v>na</v>
          </cell>
          <cell r="CT178" t="str">
            <v>na</v>
          </cell>
          <cell r="CU178" t="str">
            <v>na</v>
          </cell>
          <cell r="CV178" t="str">
            <v>na</v>
          </cell>
          <cell r="CW178" t="str">
            <v>na</v>
          </cell>
          <cell r="CX178" t="str">
            <v>na</v>
          </cell>
          <cell r="CY178">
            <v>-1.9054143255400325E-2</v>
          </cell>
          <cell r="CZ178">
            <v>-1.9054143255400325E-2</v>
          </cell>
          <cell r="DA178">
            <v>-1.1659121774558648E-2</v>
          </cell>
          <cell r="DB178">
            <v>-1.1659121774558648E-2</v>
          </cell>
          <cell r="DC178">
            <v>5.5100521221146802E-2</v>
          </cell>
          <cell r="DD178">
            <v>5.5100521221146802E-2</v>
          </cell>
          <cell r="DE178">
            <v>-9.0475847135360239E-4</v>
          </cell>
          <cell r="DF178">
            <v>-9.0475847135360239E-4</v>
          </cell>
          <cell r="DG178" t="str">
            <v>na</v>
          </cell>
          <cell r="DH178" t="str">
            <v>na</v>
          </cell>
          <cell r="DI178">
            <v>-3.9891409160386616E-2</v>
          </cell>
          <cell r="DJ178">
            <v>0</v>
          </cell>
          <cell r="DK178" t="str">
            <v>na</v>
          </cell>
          <cell r="DL178" t="str">
            <v>na</v>
          </cell>
          <cell r="DM178" t="str">
            <v>na</v>
          </cell>
          <cell r="DN178" t="str">
            <v>na</v>
          </cell>
          <cell r="DO178" t="str">
            <v>na</v>
          </cell>
          <cell r="DP178" t="str">
            <v>na</v>
          </cell>
          <cell r="DQ178" t="str">
            <v>na</v>
          </cell>
          <cell r="DR178" t="str">
            <v>na</v>
          </cell>
          <cell r="DS178" t="str">
            <v>na</v>
          </cell>
          <cell r="DT178" t="str">
            <v>na</v>
          </cell>
          <cell r="DU178" t="str">
            <v>na</v>
          </cell>
          <cell r="DV178" t="str">
            <v>na</v>
          </cell>
          <cell r="DW178" t="str">
            <v>na</v>
          </cell>
          <cell r="DX178" t="str">
            <v>na</v>
          </cell>
          <cell r="DY178" t="str">
            <v>na</v>
          </cell>
          <cell r="DZ178" t="str">
            <v>na</v>
          </cell>
          <cell r="EA178" t="str">
            <v>na</v>
          </cell>
          <cell r="EB178" t="str">
            <v>na</v>
          </cell>
          <cell r="EC178" t="str">
            <v>na</v>
          </cell>
          <cell r="ED178" t="str">
            <v>na</v>
          </cell>
          <cell r="EE178" t="str">
            <v>na</v>
          </cell>
          <cell r="EF178" t="str">
            <v>na</v>
          </cell>
          <cell r="EG178" t="str">
            <v>na</v>
          </cell>
          <cell r="EH178" t="str">
            <v>na</v>
          </cell>
          <cell r="EI178" t="str">
            <v>na</v>
          </cell>
          <cell r="EJ178" t="str">
            <v>na</v>
          </cell>
          <cell r="EK178" t="str">
            <v>na</v>
          </cell>
          <cell r="EL178" t="str">
            <v>na</v>
          </cell>
          <cell r="EM178" t="str">
            <v>na</v>
          </cell>
          <cell r="EN178" t="str">
            <v>na</v>
          </cell>
          <cell r="EO178" t="str">
            <v>na</v>
          </cell>
          <cell r="EP178" t="str">
            <v>na</v>
          </cell>
          <cell r="EQ178" t="str">
            <v>na</v>
          </cell>
          <cell r="ER178" t="str">
            <v>na</v>
          </cell>
          <cell r="ES178" t="str">
            <v>na</v>
          </cell>
          <cell r="ET178" t="str">
            <v>na</v>
          </cell>
          <cell r="EU178" t="str">
            <v>na</v>
          </cell>
          <cell r="EV178" t="str">
            <v>na</v>
          </cell>
          <cell r="EW178" t="str">
            <v>na</v>
          </cell>
          <cell r="EX178" t="str">
            <v>na</v>
          </cell>
          <cell r="EY178" t="str">
            <v>na</v>
          </cell>
          <cell r="EZ178" t="str">
            <v>na</v>
          </cell>
          <cell r="FA178" t="str">
            <v>na</v>
          </cell>
          <cell r="FB178" t="str">
            <v>na</v>
          </cell>
          <cell r="FC178" t="str">
            <v>na</v>
          </cell>
          <cell r="FD178" t="str">
            <v>na</v>
          </cell>
          <cell r="FE178" t="str">
            <v>na</v>
          </cell>
          <cell r="FF178" t="str">
            <v>na</v>
          </cell>
          <cell r="FG178" t="str">
            <v>na</v>
          </cell>
          <cell r="FH178" t="str">
            <v>na</v>
          </cell>
          <cell r="FI178" t="str">
            <v>na</v>
          </cell>
          <cell r="FJ178" t="str">
            <v>na</v>
          </cell>
          <cell r="FK178" t="str">
            <v>na</v>
          </cell>
          <cell r="FL178" t="str">
            <v>na</v>
          </cell>
          <cell r="FM178" t="str">
            <v>na</v>
          </cell>
          <cell r="FN178" t="str">
            <v>na</v>
          </cell>
          <cell r="FO178" t="str">
            <v>na</v>
          </cell>
          <cell r="FP178" t="str">
            <v>na</v>
          </cell>
          <cell r="FQ178" t="str">
            <v>na</v>
          </cell>
          <cell r="FR178" t="str">
            <v>na</v>
          </cell>
          <cell r="FS178" t="str">
            <v>na</v>
          </cell>
          <cell r="FT178" t="str">
            <v>na</v>
          </cell>
          <cell r="FU178" t="str">
            <v>na</v>
          </cell>
          <cell r="FV178" t="str">
            <v>na</v>
          </cell>
          <cell r="FW178" t="str">
            <v>na</v>
          </cell>
          <cell r="FX178" t="str">
            <v>na</v>
          </cell>
          <cell r="FY178" t="str">
            <v>na</v>
          </cell>
          <cell r="FZ178" t="str">
            <v>na</v>
          </cell>
          <cell r="GA178" t="str">
            <v>na</v>
          </cell>
          <cell r="GB178" t="str">
            <v>na</v>
          </cell>
          <cell r="GC178" t="str">
            <v>na</v>
          </cell>
          <cell r="GD178" t="str">
            <v>na</v>
          </cell>
          <cell r="GE178" t="str">
            <v>na</v>
          </cell>
          <cell r="GF178" t="str">
            <v>na</v>
          </cell>
          <cell r="GG178" t="str">
            <v>na</v>
          </cell>
          <cell r="GH178" t="str">
            <v>na</v>
          </cell>
          <cell r="GI178" t="str">
            <v>na</v>
          </cell>
          <cell r="GJ178" t="str">
            <v>na</v>
          </cell>
          <cell r="GK178" t="str">
            <v>na</v>
          </cell>
          <cell r="GL178" t="str">
            <v>na</v>
          </cell>
          <cell r="GM178" t="str">
            <v>na</v>
          </cell>
          <cell r="GN178" t="str">
            <v>na</v>
          </cell>
          <cell r="GO178" t="str">
            <v>na</v>
          </cell>
          <cell r="GP178" t="str">
            <v>na</v>
          </cell>
          <cell r="GQ178" t="str">
            <v>na</v>
          </cell>
          <cell r="GR178" t="str">
            <v>na</v>
          </cell>
          <cell r="GS178" t="str">
            <v>na</v>
          </cell>
          <cell r="GT178" t="str">
            <v>na</v>
          </cell>
          <cell r="GU178" t="str">
            <v>na</v>
          </cell>
          <cell r="GV178" t="str">
            <v>na</v>
          </cell>
          <cell r="GW178" t="str">
            <v>na</v>
          </cell>
          <cell r="GX178" t="str">
            <v>na</v>
          </cell>
          <cell r="GY178" t="str">
            <v>na</v>
          </cell>
          <cell r="GZ178" t="str">
            <v>na</v>
          </cell>
          <cell r="HA178" t="str">
            <v>na</v>
          </cell>
          <cell r="HB178" t="str">
            <v>na</v>
          </cell>
          <cell r="HC178" t="str">
            <v>na</v>
          </cell>
          <cell r="HD178" t="str">
            <v>na</v>
          </cell>
        </row>
        <row r="179">
          <cell r="A179">
            <v>178</v>
          </cell>
          <cell r="B179" t="str">
            <v>DSO Metrics</v>
          </cell>
        </row>
        <row r="180">
          <cell r="A180">
            <v>179</v>
          </cell>
          <cell r="B180" t="str">
            <v>DSO (End of Quarter Basis)</v>
          </cell>
          <cell r="C180" t="str">
            <v>na</v>
          </cell>
          <cell r="D180" t="str">
            <v>na</v>
          </cell>
          <cell r="E180" t="str">
            <v>na</v>
          </cell>
          <cell r="F180" t="str">
            <v>na</v>
          </cell>
          <cell r="G180" t="str">
            <v>na</v>
          </cell>
          <cell r="H180" t="str">
            <v>na</v>
          </cell>
          <cell r="I180" t="str">
            <v>na</v>
          </cell>
          <cell r="J180" t="str">
            <v>na</v>
          </cell>
          <cell r="K180" t="str">
            <v>na</v>
          </cell>
          <cell r="L180" t="str">
            <v>na</v>
          </cell>
          <cell r="M180" t="str">
            <v>na</v>
          </cell>
          <cell r="N180" t="str">
            <v>na</v>
          </cell>
          <cell r="O180" t="str">
            <v>na</v>
          </cell>
          <cell r="P180" t="str">
            <v>na</v>
          </cell>
          <cell r="Q180" t="str">
            <v>na</v>
          </cell>
          <cell r="R180" t="str">
            <v>na</v>
          </cell>
          <cell r="S180" t="str">
            <v>na</v>
          </cell>
          <cell r="T180" t="str">
            <v>na</v>
          </cell>
          <cell r="U180" t="str">
            <v>na</v>
          </cell>
          <cell r="V180" t="str">
            <v>na</v>
          </cell>
          <cell r="W180" t="str">
            <v>na</v>
          </cell>
          <cell r="X180" t="str">
            <v>na</v>
          </cell>
          <cell r="Y180" t="str">
            <v>na</v>
          </cell>
          <cell r="Z180" t="str">
            <v>na</v>
          </cell>
          <cell r="AA180" t="str">
            <v>na</v>
          </cell>
          <cell r="AB180" t="str">
            <v>na</v>
          </cell>
          <cell r="AC180" t="str">
            <v>na</v>
          </cell>
          <cell r="AD180" t="str">
            <v>na</v>
          </cell>
          <cell r="AE180" t="str">
            <v>na</v>
          </cell>
          <cell r="AF180" t="str">
            <v>na</v>
          </cell>
          <cell r="AG180" t="str">
            <v>na</v>
          </cell>
          <cell r="AH180" t="str">
            <v>na</v>
          </cell>
          <cell r="AI180" t="str">
            <v>na</v>
          </cell>
          <cell r="AJ180" t="str">
            <v>na</v>
          </cell>
          <cell r="AK180" t="str">
            <v>na</v>
          </cell>
          <cell r="AL180" t="str">
            <v>na</v>
          </cell>
          <cell r="AM180" t="str">
            <v>na</v>
          </cell>
          <cell r="AN180" t="str">
            <v>na</v>
          </cell>
          <cell r="AO180" t="str">
            <v>na</v>
          </cell>
          <cell r="AP180" t="str">
            <v>na</v>
          </cell>
          <cell r="AQ180" t="str">
            <v>na</v>
          </cell>
          <cell r="AR180" t="str">
            <v>na</v>
          </cell>
          <cell r="AS180" t="str">
            <v>na</v>
          </cell>
          <cell r="AT180" t="str">
            <v>na</v>
          </cell>
          <cell r="AU180" t="str">
            <v>na</v>
          </cell>
          <cell r="AV180" t="str">
            <v>na</v>
          </cell>
          <cell r="AW180" t="str">
            <v>na</v>
          </cell>
          <cell r="AX180" t="str">
            <v>na</v>
          </cell>
          <cell r="AY180" t="str">
            <v>na</v>
          </cell>
          <cell r="AZ180" t="str">
            <v>na</v>
          </cell>
          <cell r="BA180" t="str">
            <v>na</v>
          </cell>
          <cell r="BB180" t="str">
            <v>na</v>
          </cell>
          <cell r="BC180" t="str">
            <v>na</v>
          </cell>
          <cell r="BD180" t="str">
            <v>na</v>
          </cell>
          <cell r="BE180" t="str">
            <v>na</v>
          </cell>
          <cell r="BF180" t="str">
            <v>na</v>
          </cell>
          <cell r="BG180" t="str">
            <v>na</v>
          </cell>
          <cell r="BH180" t="str">
            <v>na</v>
          </cell>
          <cell r="BI180" t="str">
            <v>na</v>
          </cell>
          <cell r="BJ180" t="str">
            <v>na</v>
          </cell>
          <cell r="BK180" t="str">
            <v>na</v>
          </cell>
          <cell r="BL180" t="str">
            <v>na</v>
          </cell>
          <cell r="BM180" t="str">
            <v>na</v>
          </cell>
          <cell r="BN180" t="str">
            <v>na</v>
          </cell>
          <cell r="BO180" t="str">
            <v>na</v>
          </cell>
          <cell r="BP180" t="str">
            <v>na</v>
          </cell>
          <cell r="BQ180" t="str">
            <v>na</v>
          </cell>
          <cell r="BR180" t="str">
            <v>na</v>
          </cell>
          <cell r="BS180" t="str">
            <v>na</v>
          </cell>
          <cell r="BT180" t="str">
            <v>na</v>
          </cell>
          <cell r="BU180" t="str">
            <v>na</v>
          </cell>
          <cell r="BV180" t="str">
            <v>na</v>
          </cell>
          <cell r="BW180" t="str">
            <v>na</v>
          </cell>
          <cell r="BX180" t="str">
            <v>na</v>
          </cell>
          <cell r="BY180" t="str">
            <v>na</v>
          </cell>
          <cell r="BZ180" t="str">
            <v>na</v>
          </cell>
          <cell r="CA180" t="str">
            <v>na</v>
          </cell>
          <cell r="CB180" t="str">
            <v>na</v>
          </cell>
          <cell r="CC180" t="str">
            <v>na</v>
          </cell>
          <cell r="CD180" t="str">
            <v>na</v>
          </cell>
          <cell r="CE180" t="str">
            <v>na</v>
          </cell>
          <cell r="CF180" t="str">
            <v>na</v>
          </cell>
          <cell r="CG180" t="str">
            <v>na</v>
          </cell>
          <cell r="CH180" t="str">
            <v>na</v>
          </cell>
          <cell r="CI180" t="str">
            <v>na</v>
          </cell>
          <cell r="CJ180" t="str">
            <v>na</v>
          </cell>
          <cell r="CK180" t="str">
            <v>na</v>
          </cell>
          <cell r="CL180" t="str">
            <v>na</v>
          </cell>
          <cell r="CM180" t="str">
            <v>na</v>
          </cell>
          <cell r="CN180" t="str">
            <v>na</v>
          </cell>
          <cell r="CO180">
            <v>99.714660291509205</v>
          </cell>
          <cell r="CP180">
            <v>99.714660291509205</v>
          </cell>
          <cell r="CQ180">
            <v>85.213803887645881</v>
          </cell>
          <cell r="CR180">
            <v>85.213803887645881</v>
          </cell>
          <cell r="CS180">
            <v>78.380947702692154</v>
          </cell>
          <cell r="CT180">
            <v>78.380947702692154</v>
          </cell>
          <cell r="CU180">
            <v>80.045235134053414</v>
          </cell>
          <cell r="CV180">
            <v>80.045235134053414</v>
          </cell>
          <cell r="CW180" t="str">
            <v>na</v>
          </cell>
          <cell r="CX180" t="str">
            <v>na</v>
          </cell>
          <cell r="CY180">
            <v>81.844552353503673</v>
          </cell>
          <cell r="CZ180">
            <v>81.844552353503673</v>
          </cell>
          <cell r="DA180">
            <v>81.013152320339671</v>
          </cell>
          <cell r="DB180">
            <v>81.013152320339671</v>
          </cell>
          <cell r="DC180">
            <v>80.206264668712763</v>
          </cell>
          <cell r="DD180">
            <v>80.206264668712763</v>
          </cell>
          <cell r="DE180">
            <v>81.17881034171036</v>
          </cell>
          <cell r="DF180">
            <v>81.17881034171036</v>
          </cell>
          <cell r="DG180" t="str">
            <v>na</v>
          </cell>
          <cell r="DH180" t="str">
            <v>na</v>
          </cell>
          <cell r="DI180">
            <v>76.862477339948484</v>
          </cell>
          <cell r="DJ180">
            <v>0</v>
          </cell>
          <cell r="DK180" t="str">
            <v>na</v>
          </cell>
          <cell r="DL180" t="str">
            <v>na</v>
          </cell>
          <cell r="DM180" t="str">
            <v>na</v>
          </cell>
          <cell r="DN180" t="str">
            <v>na</v>
          </cell>
          <cell r="DO180" t="str">
            <v>na</v>
          </cell>
          <cell r="DP180" t="str">
            <v>na</v>
          </cell>
          <cell r="DQ180" t="str">
            <v>na</v>
          </cell>
          <cell r="DR180" t="str">
            <v>na</v>
          </cell>
          <cell r="DS180" t="str">
            <v>na</v>
          </cell>
          <cell r="DT180" t="str">
            <v>na</v>
          </cell>
          <cell r="DU180" t="str">
            <v>na</v>
          </cell>
          <cell r="DV180" t="str">
            <v>na</v>
          </cell>
          <cell r="DW180" t="str">
            <v>na</v>
          </cell>
          <cell r="DX180" t="str">
            <v>na</v>
          </cell>
          <cell r="DY180" t="str">
            <v>na</v>
          </cell>
          <cell r="DZ180" t="str">
            <v>na</v>
          </cell>
          <cell r="EA180" t="str">
            <v>na</v>
          </cell>
          <cell r="EB180" t="str">
            <v>na</v>
          </cell>
          <cell r="EC180" t="str">
            <v>na</v>
          </cell>
          <cell r="ED180" t="str">
            <v>na</v>
          </cell>
          <cell r="EE180" t="str">
            <v>na</v>
          </cell>
          <cell r="EF180" t="str">
            <v>na</v>
          </cell>
          <cell r="EG180" t="str">
            <v>na</v>
          </cell>
          <cell r="EH180" t="str">
            <v>na</v>
          </cell>
          <cell r="EI180" t="str">
            <v>na</v>
          </cell>
          <cell r="EJ180" t="str">
            <v>na</v>
          </cell>
          <cell r="EK180" t="str">
            <v>na</v>
          </cell>
          <cell r="EL180" t="str">
            <v>na</v>
          </cell>
          <cell r="EM180" t="str">
            <v>na</v>
          </cell>
          <cell r="EN180" t="str">
            <v>na</v>
          </cell>
          <cell r="EO180" t="str">
            <v>na</v>
          </cell>
          <cell r="EP180" t="str">
            <v>na</v>
          </cell>
          <cell r="EQ180" t="str">
            <v>na</v>
          </cell>
          <cell r="ER180" t="str">
            <v>na</v>
          </cell>
          <cell r="ES180" t="str">
            <v>na</v>
          </cell>
          <cell r="ET180" t="str">
            <v>na</v>
          </cell>
          <cell r="EU180" t="str">
            <v>na</v>
          </cell>
          <cell r="EV180" t="str">
            <v>na</v>
          </cell>
          <cell r="EW180" t="str">
            <v>na</v>
          </cell>
          <cell r="EX180" t="str">
            <v>na</v>
          </cell>
          <cell r="EY180" t="str">
            <v>na</v>
          </cell>
          <cell r="EZ180" t="str">
            <v>na</v>
          </cell>
          <cell r="FA180" t="str">
            <v>na</v>
          </cell>
          <cell r="FB180" t="str">
            <v>na</v>
          </cell>
          <cell r="FC180" t="str">
            <v>na</v>
          </cell>
          <cell r="FD180" t="str">
            <v>na</v>
          </cell>
          <cell r="FE180" t="str">
            <v>na</v>
          </cell>
          <cell r="FF180" t="str">
            <v>na</v>
          </cell>
          <cell r="FG180" t="str">
            <v>na</v>
          </cell>
          <cell r="FH180" t="str">
            <v>na</v>
          </cell>
          <cell r="FI180" t="str">
            <v>na</v>
          </cell>
          <cell r="FJ180" t="str">
            <v>na</v>
          </cell>
          <cell r="FK180" t="str">
            <v>na</v>
          </cell>
          <cell r="FL180" t="str">
            <v>na</v>
          </cell>
          <cell r="FM180" t="str">
            <v>na</v>
          </cell>
          <cell r="FN180" t="str">
            <v>na</v>
          </cell>
          <cell r="FO180" t="str">
            <v>na</v>
          </cell>
          <cell r="FP180" t="str">
            <v>na</v>
          </cell>
          <cell r="FQ180" t="str">
            <v>na</v>
          </cell>
          <cell r="FR180" t="str">
            <v>na</v>
          </cell>
          <cell r="FS180" t="str">
            <v>na</v>
          </cell>
          <cell r="FT180" t="str">
            <v>na</v>
          </cell>
          <cell r="FU180" t="str">
            <v>na</v>
          </cell>
          <cell r="FV180" t="str">
            <v>na</v>
          </cell>
          <cell r="FW180" t="str">
            <v>na</v>
          </cell>
          <cell r="FX180" t="str">
            <v>na</v>
          </cell>
          <cell r="FY180" t="str">
            <v>na</v>
          </cell>
          <cell r="FZ180" t="str">
            <v>na</v>
          </cell>
          <cell r="GA180" t="str">
            <v>na</v>
          </cell>
          <cell r="GB180" t="str">
            <v>na</v>
          </cell>
          <cell r="GC180" t="str">
            <v>na</v>
          </cell>
          <cell r="GD180" t="str">
            <v>na</v>
          </cell>
          <cell r="GE180" t="str">
            <v>na</v>
          </cell>
          <cell r="GF180" t="str">
            <v>na</v>
          </cell>
          <cell r="GG180" t="str">
            <v>na</v>
          </cell>
          <cell r="GH180" t="str">
            <v>na</v>
          </cell>
          <cell r="GI180" t="str">
            <v>na</v>
          </cell>
          <cell r="GJ180" t="str">
            <v>na</v>
          </cell>
          <cell r="GK180" t="str">
            <v>na</v>
          </cell>
          <cell r="GL180" t="str">
            <v>na</v>
          </cell>
          <cell r="GM180" t="str">
            <v>na</v>
          </cell>
          <cell r="GN180" t="str">
            <v>na</v>
          </cell>
          <cell r="GO180" t="str">
            <v>na</v>
          </cell>
          <cell r="GP180" t="str">
            <v>na</v>
          </cell>
          <cell r="GQ180" t="str">
            <v>na</v>
          </cell>
          <cell r="GR180" t="str">
            <v>na</v>
          </cell>
          <cell r="GS180" t="str">
            <v>na</v>
          </cell>
          <cell r="GT180" t="str">
            <v>na</v>
          </cell>
          <cell r="GU180" t="str">
            <v>na</v>
          </cell>
          <cell r="GV180" t="str">
            <v>na</v>
          </cell>
          <cell r="GW180" t="str">
            <v>na</v>
          </cell>
          <cell r="GX180" t="str">
            <v>na</v>
          </cell>
          <cell r="GY180" t="str">
            <v>na</v>
          </cell>
          <cell r="GZ180" t="str">
            <v>na</v>
          </cell>
          <cell r="HA180" t="str">
            <v>na</v>
          </cell>
          <cell r="HB180" t="str">
            <v>na</v>
          </cell>
          <cell r="HC180" t="str">
            <v>na</v>
          </cell>
          <cell r="HD180" t="str">
            <v>na</v>
          </cell>
        </row>
        <row r="181">
          <cell r="A181">
            <v>180</v>
          </cell>
          <cell r="B181" t="str">
            <v>Sequential Change in DSO (End of Quarter Basis)</v>
          </cell>
          <cell r="C181" t="str">
            <v>na</v>
          </cell>
          <cell r="D181" t="str">
            <v>na</v>
          </cell>
          <cell r="E181" t="str">
            <v>na</v>
          </cell>
          <cell r="F181" t="str">
            <v>na</v>
          </cell>
          <cell r="G181" t="str">
            <v>na</v>
          </cell>
          <cell r="H181" t="str">
            <v>na</v>
          </cell>
          <cell r="I181" t="str">
            <v>na</v>
          </cell>
          <cell r="J181" t="str">
            <v>na</v>
          </cell>
          <cell r="K181" t="str">
            <v>na</v>
          </cell>
          <cell r="L181" t="str">
            <v>na</v>
          </cell>
          <cell r="M181" t="str">
            <v>na</v>
          </cell>
          <cell r="N181" t="str">
            <v>na</v>
          </cell>
          <cell r="O181" t="str">
            <v>na</v>
          </cell>
          <cell r="P181" t="str">
            <v>na</v>
          </cell>
          <cell r="Q181" t="str">
            <v>na</v>
          </cell>
          <cell r="R181" t="str">
            <v>na</v>
          </cell>
          <cell r="S181" t="str">
            <v>na</v>
          </cell>
          <cell r="T181" t="str">
            <v>na</v>
          </cell>
          <cell r="U181" t="str">
            <v>na</v>
          </cell>
          <cell r="V181" t="str">
            <v>na</v>
          </cell>
          <cell r="W181" t="str">
            <v>na</v>
          </cell>
          <cell r="X181" t="str">
            <v>na</v>
          </cell>
          <cell r="Y181" t="str">
            <v>na</v>
          </cell>
          <cell r="Z181" t="str">
            <v>na</v>
          </cell>
          <cell r="AA181" t="str">
            <v>na</v>
          </cell>
          <cell r="AB181" t="str">
            <v>na</v>
          </cell>
          <cell r="AC181" t="str">
            <v>na</v>
          </cell>
          <cell r="AD181" t="str">
            <v>na</v>
          </cell>
          <cell r="AE181" t="str">
            <v>na</v>
          </cell>
          <cell r="AF181" t="str">
            <v>na</v>
          </cell>
          <cell r="AG181" t="str">
            <v>na</v>
          </cell>
          <cell r="AH181" t="str">
            <v>na</v>
          </cell>
          <cell r="AI181" t="str">
            <v>na</v>
          </cell>
          <cell r="AJ181" t="str">
            <v>na</v>
          </cell>
          <cell r="AK181" t="str">
            <v>na</v>
          </cell>
          <cell r="AL181" t="str">
            <v>na</v>
          </cell>
          <cell r="AM181" t="str">
            <v>na</v>
          </cell>
          <cell r="AN181" t="str">
            <v>na</v>
          </cell>
          <cell r="AO181" t="str">
            <v>na</v>
          </cell>
          <cell r="AP181" t="str">
            <v>na</v>
          </cell>
          <cell r="AQ181" t="str">
            <v>na</v>
          </cell>
          <cell r="AR181" t="str">
            <v>na</v>
          </cell>
          <cell r="AS181" t="str">
            <v>na</v>
          </cell>
          <cell r="AT181" t="str">
            <v>na</v>
          </cell>
          <cell r="AU181" t="str">
            <v>na</v>
          </cell>
          <cell r="AV181" t="str">
            <v>na</v>
          </cell>
          <cell r="AW181" t="str">
            <v>na</v>
          </cell>
          <cell r="AX181" t="str">
            <v>na</v>
          </cell>
          <cell r="AY181" t="str">
            <v>na</v>
          </cell>
          <cell r="AZ181" t="str">
            <v>na</v>
          </cell>
          <cell r="BA181" t="str">
            <v>na</v>
          </cell>
          <cell r="BB181" t="str">
            <v>na</v>
          </cell>
          <cell r="BC181" t="str">
            <v>na</v>
          </cell>
          <cell r="BD181" t="str">
            <v>na</v>
          </cell>
          <cell r="BE181" t="str">
            <v>na</v>
          </cell>
          <cell r="BF181" t="str">
            <v>na</v>
          </cell>
          <cell r="BG181" t="str">
            <v>na</v>
          </cell>
          <cell r="BH181" t="str">
            <v>na</v>
          </cell>
          <cell r="BI181" t="str">
            <v>na</v>
          </cell>
          <cell r="BJ181" t="str">
            <v>na</v>
          </cell>
          <cell r="BK181" t="str">
            <v>na</v>
          </cell>
          <cell r="BL181" t="str">
            <v>na</v>
          </cell>
          <cell r="BM181" t="str">
            <v>na</v>
          </cell>
          <cell r="BN181" t="str">
            <v>na</v>
          </cell>
          <cell r="BO181" t="str">
            <v>na</v>
          </cell>
          <cell r="BP181" t="str">
            <v>na</v>
          </cell>
          <cell r="BQ181" t="str">
            <v>na</v>
          </cell>
          <cell r="BR181" t="str">
            <v>na</v>
          </cell>
          <cell r="BS181" t="str">
            <v>na</v>
          </cell>
          <cell r="BT181" t="str">
            <v>na</v>
          </cell>
          <cell r="BU181" t="str">
            <v>na</v>
          </cell>
          <cell r="BV181" t="str">
            <v>na</v>
          </cell>
          <cell r="BW181" t="str">
            <v>na</v>
          </cell>
          <cell r="BX181" t="str">
            <v>na</v>
          </cell>
          <cell r="BY181" t="str">
            <v>na</v>
          </cell>
          <cell r="BZ181" t="str">
            <v>na</v>
          </cell>
          <cell r="CA181" t="str">
            <v>na</v>
          </cell>
          <cell r="CB181" t="str">
            <v>na</v>
          </cell>
          <cell r="CC181" t="str">
            <v>na</v>
          </cell>
          <cell r="CD181" t="str">
            <v>na</v>
          </cell>
          <cell r="CE181" t="str">
            <v>na</v>
          </cell>
          <cell r="CF181" t="str">
            <v>na</v>
          </cell>
          <cell r="CG181" t="str">
            <v>na</v>
          </cell>
          <cell r="CH181" t="str">
            <v>na</v>
          </cell>
          <cell r="CI181" t="str">
            <v>na</v>
          </cell>
          <cell r="CJ181" t="str">
            <v>na</v>
          </cell>
          <cell r="CK181" t="str">
            <v>na</v>
          </cell>
          <cell r="CL181" t="str">
            <v>na</v>
          </cell>
          <cell r="CM181" t="str">
            <v>na</v>
          </cell>
          <cell r="CN181" t="str">
            <v>na</v>
          </cell>
          <cell r="CO181" t="str">
            <v>na</v>
          </cell>
          <cell r="CP181" t="str">
            <v>na</v>
          </cell>
          <cell r="CQ181">
            <v>-14.500856403863324</v>
          </cell>
          <cell r="CR181">
            <v>-14.500856403863324</v>
          </cell>
          <cell r="CS181">
            <v>-6.8328561849537266</v>
          </cell>
          <cell r="CT181">
            <v>-6.8328561849537266</v>
          </cell>
          <cell r="CU181">
            <v>1.6642874313612595</v>
          </cell>
          <cell r="CV181">
            <v>1.6642874313612595</v>
          </cell>
          <cell r="CW181" t="str">
            <v>na</v>
          </cell>
          <cell r="CX181" t="str">
            <v>na</v>
          </cell>
          <cell r="CY181">
            <v>1.7993172194502591</v>
          </cell>
          <cell r="CZ181">
            <v>1.7993172194502591</v>
          </cell>
          <cell r="DA181">
            <v>-0.83140003316400168</v>
          </cell>
          <cell r="DB181">
            <v>-0.83140003316400168</v>
          </cell>
          <cell r="DC181">
            <v>-0.80688765162690856</v>
          </cell>
          <cell r="DD181">
            <v>-0.80688765162690856</v>
          </cell>
          <cell r="DE181">
            <v>0.97254567299759742</v>
          </cell>
          <cell r="DF181">
            <v>0.97254567299759742</v>
          </cell>
          <cell r="DG181" t="str">
            <v>na</v>
          </cell>
          <cell r="DH181" t="str">
            <v>na</v>
          </cell>
          <cell r="DI181">
            <v>-4.3163330017618762</v>
          </cell>
          <cell r="DJ181">
            <v>0</v>
          </cell>
          <cell r="DK181" t="str">
            <v>na</v>
          </cell>
          <cell r="DL181" t="str">
            <v>na</v>
          </cell>
          <cell r="DM181" t="str">
            <v>na</v>
          </cell>
          <cell r="DN181" t="str">
            <v>na</v>
          </cell>
          <cell r="DO181" t="str">
            <v>na</v>
          </cell>
          <cell r="DP181" t="str">
            <v>na</v>
          </cell>
          <cell r="DQ181" t="str">
            <v>na</v>
          </cell>
          <cell r="DR181" t="str">
            <v>na</v>
          </cell>
          <cell r="DS181" t="str">
            <v>na</v>
          </cell>
          <cell r="DT181" t="str">
            <v>na</v>
          </cell>
          <cell r="DU181" t="str">
            <v>na</v>
          </cell>
          <cell r="DV181" t="str">
            <v>na</v>
          </cell>
          <cell r="DW181" t="str">
            <v>na</v>
          </cell>
          <cell r="DX181" t="str">
            <v>na</v>
          </cell>
          <cell r="DY181" t="str">
            <v>na</v>
          </cell>
          <cell r="DZ181" t="str">
            <v>na</v>
          </cell>
          <cell r="EA181" t="str">
            <v>na</v>
          </cell>
          <cell r="EB181" t="str">
            <v>na</v>
          </cell>
          <cell r="EC181" t="str">
            <v>na</v>
          </cell>
          <cell r="ED181" t="str">
            <v>na</v>
          </cell>
          <cell r="EE181" t="str">
            <v>na</v>
          </cell>
          <cell r="EF181" t="str">
            <v>na</v>
          </cell>
          <cell r="EG181" t="str">
            <v>na</v>
          </cell>
          <cell r="EH181" t="str">
            <v>na</v>
          </cell>
          <cell r="EI181" t="str">
            <v>na</v>
          </cell>
          <cell r="EJ181" t="str">
            <v>na</v>
          </cell>
          <cell r="EK181" t="str">
            <v>na</v>
          </cell>
          <cell r="EL181" t="str">
            <v>na</v>
          </cell>
          <cell r="EM181" t="str">
            <v>na</v>
          </cell>
          <cell r="EN181" t="str">
            <v>na</v>
          </cell>
          <cell r="EO181" t="str">
            <v>na</v>
          </cell>
          <cell r="EP181" t="str">
            <v>na</v>
          </cell>
          <cell r="EQ181" t="str">
            <v>na</v>
          </cell>
          <cell r="ER181" t="str">
            <v>na</v>
          </cell>
          <cell r="ES181" t="str">
            <v>na</v>
          </cell>
          <cell r="ET181" t="str">
            <v>na</v>
          </cell>
          <cell r="EU181" t="str">
            <v>na</v>
          </cell>
          <cell r="EV181" t="str">
            <v>na</v>
          </cell>
          <cell r="EW181" t="str">
            <v>na</v>
          </cell>
          <cell r="EX181" t="str">
            <v>na</v>
          </cell>
          <cell r="EY181" t="str">
            <v>na</v>
          </cell>
          <cell r="EZ181" t="str">
            <v>na</v>
          </cell>
          <cell r="FA181" t="str">
            <v>na</v>
          </cell>
          <cell r="FB181" t="str">
            <v>na</v>
          </cell>
          <cell r="FC181" t="str">
            <v>na</v>
          </cell>
          <cell r="FD181" t="str">
            <v>na</v>
          </cell>
          <cell r="FE181" t="str">
            <v>na</v>
          </cell>
          <cell r="FF181" t="str">
            <v>na</v>
          </cell>
          <cell r="FG181" t="str">
            <v>na</v>
          </cell>
          <cell r="FH181" t="str">
            <v>na</v>
          </cell>
          <cell r="FI181" t="str">
            <v>na</v>
          </cell>
          <cell r="FJ181" t="str">
            <v>na</v>
          </cell>
          <cell r="FK181" t="str">
            <v>na</v>
          </cell>
          <cell r="FL181" t="str">
            <v>na</v>
          </cell>
          <cell r="FM181" t="str">
            <v>na</v>
          </cell>
          <cell r="FN181" t="str">
            <v>na</v>
          </cell>
          <cell r="FO181" t="str">
            <v>na</v>
          </cell>
          <cell r="FP181" t="str">
            <v>na</v>
          </cell>
          <cell r="FQ181" t="str">
            <v>na</v>
          </cell>
          <cell r="FR181" t="str">
            <v>na</v>
          </cell>
          <cell r="FS181" t="str">
            <v>na</v>
          </cell>
          <cell r="FT181" t="str">
            <v>na</v>
          </cell>
          <cell r="FU181" t="str">
            <v>na</v>
          </cell>
          <cell r="FV181" t="str">
            <v>na</v>
          </cell>
          <cell r="FW181" t="str">
            <v>na</v>
          </cell>
          <cell r="FX181" t="str">
            <v>na</v>
          </cell>
          <cell r="FY181" t="str">
            <v>na</v>
          </cell>
          <cell r="FZ181" t="str">
            <v>na</v>
          </cell>
          <cell r="GA181" t="str">
            <v>na</v>
          </cell>
          <cell r="GB181" t="str">
            <v>na</v>
          </cell>
          <cell r="GC181" t="str">
            <v>na</v>
          </cell>
          <cell r="GD181" t="str">
            <v>na</v>
          </cell>
          <cell r="GE181" t="str">
            <v>na</v>
          </cell>
          <cell r="GF181" t="str">
            <v>na</v>
          </cell>
          <cell r="GG181" t="str">
            <v>na</v>
          </cell>
          <cell r="GH181" t="str">
            <v>na</v>
          </cell>
          <cell r="GI181" t="str">
            <v>na</v>
          </cell>
          <cell r="GJ181" t="str">
            <v>na</v>
          </cell>
          <cell r="GK181" t="str">
            <v>na</v>
          </cell>
          <cell r="GL181" t="str">
            <v>na</v>
          </cell>
          <cell r="GM181" t="str">
            <v>na</v>
          </cell>
          <cell r="GN181" t="str">
            <v>na</v>
          </cell>
          <cell r="GO181" t="str">
            <v>na</v>
          </cell>
          <cell r="GP181" t="str">
            <v>na</v>
          </cell>
          <cell r="GQ181" t="str">
            <v>na</v>
          </cell>
          <cell r="GR181" t="str">
            <v>na</v>
          </cell>
          <cell r="GS181" t="str">
            <v>na</v>
          </cell>
          <cell r="GT181" t="str">
            <v>na</v>
          </cell>
          <cell r="GU181" t="str">
            <v>na</v>
          </cell>
          <cell r="GV181" t="str">
            <v>na</v>
          </cell>
          <cell r="GW181" t="str">
            <v>na</v>
          </cell>
          <cell r="GX181" t="str">
            <v>na</v>
          </cell>
          <cell r="GY181" t="str">
            <v>na</v>
          </cell>
          <cell r="GZ181" t="str">
            <v>na</v>
          </cell>
          <cell r="HA181" t="str">
            <v>na</v>
          </cell>
          <cell r="HB181" t="str">
            <v>na</v>
          </cell>
          <cell r="HC181" t="str">
            <v>na</v>
          </cell>
          <cell r="HD181" t="str">
            <v>na</v>
          </cell>
        </row>
        <row r="182">
          <cell r="A182">
            <v>181</v>
          </cell>
          <cell r="B182" t="str">
            <v>Y/Y Change in DSO (End of Quarter Basis)</v>
          </cell>
          <cell r="C182" t="str">
            <v>na</v>
          </cell>
          <cell r="D182" t="str">
            <v>na</v>
          </cell>
          <cell r="E182" t="str">
            <v>na</v>
          </cell>
          <cell r="F182" t="str">
            <v>na</v>
          </cell>
          <cell r="G182" t="str">
            <v>na</v>
          </cell>
          <cell r="H182" t="str">
            <v>na</v>
          </cell>
          <cell r="I182" t="str">
            <v>na</v>
          </cell>
          <cell r="J182" t="str">
            <v>na</v>
          </cell>
          <cell r="K182" t="str">
            <v>na</v>
          </cell>
          <cell r="L182" t="str">
            <v>na</v>
          </cell>
          <cell r="M182" t="str">
            <v>na</v>
          </cell>
          <cell r="N182" t="str">
            <v>na</v>
          </cell>
          <cell r="O182" t="str">
            <v>na</v>
          </cell>
          <cell r="P182" t="str">
            <v>na</v>
          </cell>
          <cell r="Q182" t="str">
            <v>na</v>
          </cell>
          <cell r="R182" t="str">
            <v>na</v>
          </cell>
          <cell r="S182" t="str">
            <v>na</v>
          </cell>
          <cell r="T182" t="str">
            <v>na</v>
          </cell>
          <cell r="U182" t="str">
            <v>na</v>
          </cell>
          <cell r="V182" t="str">
            <v>na</v>
          </cell>
          <cell r="W182" t="str">
            <v>na</v>
          </cell>
          <cell r="X182" t="str">
            <v>na</v>
          </cell>
          <cell r="Y182" t="str">
            <v>na</v>
          </cell>
          <cell r="Z182" t="str">
            <v>na</v>
          </cell>
          <cell r="AA182" t="str">
            <v>na</v>
          </cell>
          <cell r="AB182" t="str">
            <v>na</v>
          </cell>
          <cell r="AC182" t="str">
            <v>na</v>
          </cell>
          <cell r="AD182" t="str">
            <v>na</v>
          </cell>
          <cell r="AE182" t="str">
            <v>na</v>
          </cell>
          <cell r="AF182" t="str">
            <v>na</v>
          </cell>
          <cell r="AG182" t="str">
            <v>na</v>
          </cell>
          <cell r="AH182" t="str">
            <v>na</v>
          </cell>
          <cell r="AI182" t="str">
            <v>na</v>
          </cell>
          <cell r="AJ182" t="str">
            <v>na</v>
          </cell>
          <cell r="AK182" t="str">
            <v>na</v>
          </cell>
          <cell r="AL182" t="str">
            <v>na</v>
          </cell>
          <cell r="AM182" t="str">
            <v>na</v>
          </cell>
          <cell r="AN182" t="str">
            <v>na</v>
          </cell>
          <cell r="AO182" t="str">
            <v>na</v>
          </cell>
          <cell r="AP182" t="str">
            <v>na</v>
          </cell>
          <cell r="AQ182" t="str">
            <v>na</v>
          </cell>
          <cell r="AR182" t="str">
            <v>na</v>
          </cell>
          <cell r="AS182" t="str">
            <v>na</v>
          </cell>
          <cell r="AT182" t="str">
            <v>na</v>
          </cell>
          <cell r="AU182" t="str">
            <v>na</v>
          </cell>
          <cell r="AV182" t="str">
            <v>na</v>
          </cell>
          <cell r="AW182" t="str">
            <v>na</v>
          </cell>
          <cell r="AX182" t="str">
            <v>na</v>
          </cell>
          <cell r="AY182" t="str">
            <v>na</v>
          </cell>
          <cell r="AZ182" t="str">
            <v>na</v>
          </cell>
          <cell r="BA182" t="str">
            <v>na</v>
          </cell>
          <cell r="BB182" t="str">
            <v>na</v>
          </cell>
          <cell r="BC182" t="str">
            <v>na</v>
          </cell>
          <cell r="BD182" t="str">
            <v>na</v>
          </cell>
          <cell r="BE182" t="str">
            <v>na</v>
          </cell>
          <cell r="BF182" t="str">
            <v>na</v>
          </cell>
          <cell r="BG182" t="str">
            <v>na</v>
          </cell>
          <cell r="BH182" t="str">
            <v>na</v>
          </cell>
          <cell r="BI182" t="str">
            <v>na</v>
          </cell>
          <cell r="BJ182" t="str">
            <v>na</v>
          </cell>
          <cell r="BK182" t="str">
            <v>na</v>
          </cell>
          <cell r="BL182" t="str">
            <v>na</v>
          </cell>
          <cell r="BM182" t="str">
            <v>na</v>
          </cell>
          <cell r="BN182" t="str">
            <v>na</v>
          </cell>
          <cell r="BO182" t="str">
            <v>na</v>
          </cell>
          <cell r="BP182" t="str">
            <v>na</v>
          </cell>
          <cell r="BQ182" t="str">
            <v>na</v>
          </cell>
          <cell r="BR182" t="str">
            <v>na</v>
          </cell>
          <cell r="BS182" t="str">
            <v>na</v>
          </cell>
          <cell r="BT182" t="str">
            <v>na</v>
          </cell>
          <cell r="BU182" t="str">
            <v>na</v>
          </cell>
          <cell r="BV182" t="str">
            <v>na</v>
          </cell>
          <cell r="BW182" t="str">
            <v>na</v>
          </cell>
          <cell r="BX182" t="str">
            <v>na</v>
          </cell>
          <cell r="BY182" t="str">
            <v>na</v>
          </cell>
          <cell r="BZ182" t="str">
            <v>na</v>
          </cell>
          <cell r="CA182" t="str">
            <v>na</v>
          </cell>
          <cell r="CB182" t="str">
            <v>na</v>
          </cell>
          <cell r="CC182" t="str">
            <v>na</v>
          </cell>
          <cell r="CD182" t="str">
            <v>na</v>
          </cell>
          <cell r="CE182" t="str">
            <v>na</v>
          </cell>
          <cell r="CF182" t="str">
            <v>na</v>
          </cell>
          <cell r="CG182" t="str">
            <v>na</v>
          </cell>
          <cell r="CH182" t="str">
            <v>na</v>
          </cell>
          <cell r="CI182" t="str">
            <v>na</v>
          </cell>
          <cell r="CJ182" t="str">
            <v>na</v>
          </cell>
          <cell r="CK182" t="str">
            <v>na</v>
          </cell>
          <cell r="CL182" t="str">
            <v>na</v>
          </cell>
          <cell r="CM182" t="str">
            <v>na</v>
          </cell>
          <cell r="CN182" t="str">
            <v>na</v>
          </cell>
          <cell r="CO182" t="str">
            <v>na</v>
          </cell>
          <cell r="CP182" t="str">
            <v>na</v>
          </cell>
          <cell r="CQ182" t="str">
            <v>na</v>
          </cell>
          <cell r="CR182" t="str">
            <v>na</v>
          </cell>
          <cell r="CS182" t="str">
            <v>na</v>
          </cell>
          <cell r="CT182" t="str">
            <v>na</v>
          </cell>
          <cell r="CU182" t="str">
            <v>na</v>
          </cell>
          <cell r="CV182" t="str">
            <v>na</v>
          </cell>
          <cell r="CW182" t="str">
            <v>na</v>
          </cell>
          <cell r="CX182" t="str">
            <v>na</v>
          </cell>
          <cell r="CY182">
            <v>-17.870107938005532</v>
          </cell>
          <cell r="CZ182">
            <v>-17.870107938005532</v>
          </cell>
          <cell r="DA182">
            <v>-4.2006515673062097</v>
          </cell>
          <cell r="DB182">
            <v>-4.2006515673062097</v>
          </cell>
          <cell r="DC182">
            <v>1.8253169660206083</v>
          </cell>
          <cell r="DD182">
            <v>1.8253169660206083</v>
          </cell>
          <cell r="DE182">
            <v>1.1335752076569463</v>
          </cell>
          <cell r="DF182">
            <v>1.1335752076569463</v>
          </cell>
          <cell r="DG182" t="str">
            <v>na</v>
          </cell>
          <cell r="DH182" t="str">
            <v>na</v>
          </cell>
          <cell r="DI182">
            <v>-4.982075013555189</v>
          </cell>
          <cell r="DJ182">
            <v>0</v>
          </cell>
          <cell r="DK182" t="str">
            <v>na</v>
          </cell>
          <cell r="DL182" t="str">
            <v>na</v>
          </cell>
          <cell r="DM182" t="str">
            <v>na</v>
          </cell>
          <cell r="DN182" t="str">
            <v>na</v>
          </cell>
          <cell r="DO182" t="str">
            <v>na</v>
          </cell>
          <cell r="DP182" t="str">
            <v>na</v>
          </cell>
          <cell r="DQ182" t="str">
            <v>na</v>
          </cell>
          <cell r="DR182" t="str">
            <v>na</v>
          </cell>
          <cell r="DS182" t="str">
            <v>na</v>
          </cell>
          <cell r="DT182" t="str">
            <v>na</v>
          </cell>
          <cell r="DU182" t="str">
            <v>na</v>
          </cell>
          <cell r="DV182" t="str">
            <v>na</v>
          </cell>
          <cell r="DW182" t="str">
            <v>na</v>
          </cell>
          <cell r="DX182" t="str">
            <v>na</v>
          </cell>
          <cell r="DY182" t="str">
            <v>na</v>
          </cell>
          <cell r="DZ182" t="str">
            <v>na</v>
          </cell>
          <cell r="EA182" t="str">
            <v>na</v>
          </cell>
          <cell r="EB182" t="str">
            <v>na</v>
          </cell>
          <cell r="EC182" t="str">
            <v>na</v>
          </cell>
          <cell r="ED182" t="str">
            <v>na</v>
          </cell>
          <cell r="EE182" t="str">
            <v>na</v>
          </cell>
          <cell r="EF182" t="str">
            <v>na</v>
          </cell>
          <cell r="EG182" t="str">
            <v>na</v>
          </cell>
          <cell r="EH182" t="str">
            <v>na</v>
          </cell>
          <cell r="EI182" t="str">
            <v>na</v>
          </cell>
          <cell r="EJ182" t="str">
            <v>na</v>
          </cell>
          <cell r="EK182" t="str">
            <v>na</v>
          </cell>
          <cell r="EL182" t="str">
            <v>na</v>
          </cell>
          <cell r="EM182" t="str">
            <v>na</v>
          </cell>
          <cell r="EN182" t="str">
            <v>na</v>
          </cell>
          <cell r="EO182" t="str">
            <v>na</v>
          </cell>
          <cell r="EP182" t="str">
            <v>na</v>
          </cell>
          <cell r="EQ182" t="str">
            <v>na</v>
          </cell>
          <cell r="ER182" t="str">
            <v>na</v>
          </cell>
          <cell r="ES182" t="str">
            <v>na</v>
          </cell>
          <cell r="ET182" t="str">
            <v>na</v>
          </cell>
          <cell r="EU182" t="str">
            <v>na</v>
          </cell>
          <cell r="EV182" t="str">
            <v>na</v>
          </cell>
          <cell r="EW182" t="str">
            <v>na</v>
          </cell>
          <cell r="EX182" t="str">
            <v>na</v>
          </cell>
          <cell r="EY182" t="str">
            <v>na</v>
          </cell>
          <cell r="EZ182" t="str">
            <v>na</v>
          </cell>
          <cell r="FA182" t="str">
            <v>na</v>
          </cell>
          <cell r="FB182" t="str">
            <v>na</v>
          </cell>
          <cell r="FC182" t="str">
            <v>na</v>
          </cell>
          <cell r="FD182" t="str">
            <v>na</v>
          </cell>
          <cell r="FE182" t="str">
            <v>na</v>
          </cell>
          <cell r="FF182" t="str">
            <v>na</v>
          </cell>
          <cell r="FG182" t="str">
            <v>na</v>
          </cell>
          <cell r="FH182" t="str">
            <v>na</v>
          </cell>
          <cell r="FI182" t="str">
            <v>na</v>
          </cell>
          <cell r="FJ182" t="str">
            <v>na</v>
          </cell>
          <cell r="FK182" t="str">
            <v>na</v>
          </cell>
          <cell r="FL182" t="str">
            <v>na</v>
          </cell>
          <cell r="FM182" t="str">
            <v>na</v>
          </cell>
          <cell r="FN182" t="str">
            <v>na</v>
          </cell>
          <cell r="FO182" t="str">
            <v>na</v>
          </cell>
          <cell r="FP182" t="str">
            <v>na</v>
          </cell>
          <cell r="FQ182" t="str">
            <v>na</v>
          </cell>
          <cell r="FR182" t="str">
            <v>na</v>
          </cell>
          <cell r="FS182" t="str">
            <v>na</v>
          </cell>
          <cell r="FT182" t="str">
            <v>na</v>
          </cell>
          <cell r="FU182" t="str">
            <v>na</v>
          </cell>
          <cell r="FV182" t="str">
            <v>na</v>
          </cell>
          <cell r="FW182" t="str">
            <v>na</v>
          </cell>
          <cell r="FX182" t="str">
            <v>na</v>
          </cell>
          <cell r="FY182" t="str">
            <v>na</v>
          </cell>
          <cell r="FZ182" t="str">
            <v>na</v>
          </cell>
          <cell r="GA182" t="str">
            <v>na</v>
          </cell>
          <cell r="GB182" t="str">
            <v>na</v>
          </cell>
          <cell r="GC182" t="str">
            <v>na</v>
          </cell>
          <cell r="GD182" t="str">
            <v>na</v>
          </cell>
          <cell r="GE182" t="str">
            <v>na</v>
          </cell>
          <cell r="GF182" t="str">
            <v>na</v>
          </cell>
          <cell r="GG182" t="str">
            <v>na</v>
          </cell>
          <cell r="GH182" t="str">
            <v>na</v>
          </cell>
          <cell r="GI182" t="str">
            <v>na</v>
          </cell>
          <cell r="GJ182" t="str">
            <v>na</v>
          </cell>
          <cell r="GK182" t="str">
            <v>na</v>
          </cell>
          <cell r="GL182" t="str">
            <v>na</v>
          </cell>
          <cell r="GM182" t="str">
            <v>na</v>
          </cell>
          <cell r="GN182" t="str">
            <v>na</v>
          </cell>
          <cell r="GO182" t="str">
            <v>na</v>
          </cell>
          <cell r="GP182" t="str">
            <v>na</v>
          </cell>
          <cell r="GQ182" t="str">
            <v>na</v>
          </cell>
          <cell r="GR182" t="str">
            <v>na</v>
          </cell>
          <cell r="GS182" t="str">
            <v>na</v>
          </cell>
          <cell r="GT182" t="str">
            <v>na</v>
          </cell>
          <cell r="GU182" t="str">
            <v>na</v>
          </cell>
          <cell r="GV182" t="str">
            <v>na</v>
          </cell>
          <cell r="GW182" t="str">
            <v>na</v>
          </cell>
          <cell r="GX182" t="str">
            <v>na</v>
          </cell>
          <cell r="GY182" t="str">
            <v>na</v>
          </cell>
          <cell r="GZ182" t="str">
            <v>na</v>
          </cell>
          <cell r="HA182" t="str">
            <v>na</v>
          </cell>
          <cell r="HB182" t="str">
            <v>na</v>
          </cell>
          <cell r="HC182" t="str">
            <v>na</v>
          </cell>
          <cell r="HD182" t="str">
            <v>na</v>
          </cell>
        </row>
        <row r="183">
          <cell r="A183">
            <v>182</v>
          </cell>
          <cell r="B183" t="str">
            <v>DSO (Average Basis)</v>
          </cell>
          <cell r="C183" t="str">
            <v>na</v>
          </cell>
          <cell r="D183" t="str">
            <v>na</v>
          </cell>
          <cell r="E183" t="str">
            <v>na</v>
          </cell>
          <cell r="F183" t="str">
            <v>na</v>
          </cell>
          <cell r="G183" t="str">
            <v>na</v>
          </cell>
          <cell r="H183" t="str">
            <v>na</v>
          </cell>
          <cell r="I183" t="str">
            <v>na</v>
          </cell>
          <cell r="J183" t="str">
            <v>na</v>
          </cell>
          <cell r="K183" t="str">
            <v>na</v>
          </cell>
          <cell r="L183" t="str">
            <v>na</v>
          </cell>
          <cell r="M183" t="str">
            <v>na</v>
          </cell>
          <cell r="N183" t="str">
            <v>na</v>
          </cell>
          <cell r="O183" t="str">
            <v>na</v>
          </cell>
          <cell r="P183" t="str">
            <v>na</v>
          </cell>
          <cell r="Q183" t="str">
            <v>na</v>
          </cell>
          <cell r="R183" t="str">
            <v>na</v>
          </cell>
          <cell r="S183" t="str">
            <v>na</v>
          </cell>
          <cell r="T183" t="str">
            <v>na</v>
          </cell>
          <cell r="U183" t="str">
            <v>na</v>
          </cell>
          <cell r="V183" t="str">
            <v>na</v>
          </cell>
          <cell r="W183" t="str">
            <v>na</v>
          </cell>
          <cell r="X183" t="str">
            <v>na</v>
          </cell>
          <cell r="Y183" t="str">
            <v>na</v>
          </cell>
          <cell r="Z183" t="str">
            <v>na</v>
          </cell>
          <cell r="AA183" t="str">
            <v>na</v>
          </cell>
          <cell r="AB183" t="str">
            <v>na</v>
          </cell>
          <cell r="AC183" t="str">
            <v>na</v>
          </cell>
          <cell r="AD183" t="str">
            <v>na</v>
          </cell>
          <cell r="AE183" t="str">
            <v>na</v>
          </cell>
          <cell r="AF183" t="str">
            <v>na</v>
          </cell>
          <cell r="AG183" t="str">
            <v>na</v>
          </cell>
          <cell r="AH183" t="str">
            <v>na</v>
          </cell>
          <cell r="AI183" t="str">
            <v>na</v>
          </cell>
          <cell r="AJ183" t="str">
            <v>na</v>
          </cell>
          <cell r="AK183" t="str">
            <v>na</v>
          </cell>
          <cell r="AL183" t="str">
            <v>na</v>
          </cell>
          <cell r="AM183" t="str">
            <v>na</v>
          </cell>
          <cell r="AN183" t="str">
            <v>na</v>
          </cell>
          <cell r="AO183" t="str">
            <v>na</v>
          </cell>
          <cell r="AP183" t="str">
            <v>na</v>
          </cell>
          <cell r="AQ183" t="str">
            <v>na</v>
          </cell>
          <cell r="AR183" t="str">
            <v>na</v>
          </cell>
          <cell r="AS183" t="str">
            <v>na</v>
          </cell>
          <cell r="AT183" t="str">
            <v>na</v>
          </cell>
          <cell r="AU183" t="str">
            <v>na</v>
          </cell>
          <cell r="AV183" t="str">
            <v>na</v>
          </cell>
          <cell r="AW183" t="str">
            <v>na</v>
          </cell>
          <cell r="AX183" t="str">
            <v>na</v>
          </cell>
          <cell r="AY183" t="str">
            <v>na</v>
          </cell>
          <cell r="AZ183" t="str">
            <v>na</v>
          </cell>
          <cell r="BA183" t="str">
            <v>na</v>
          </cell>
          <cell r="BB183" t="str">
            <v>na</v>
          </cell>
          <cell r="BC183" t="str">
            <v>na</v>
          </cell>
          <cell r="BD183" t="str">
            <v>na</v>
          </cell>
          <cell r="BE183" t="str">
            <v>na</v>
          </cell>
          <cell r="BF183" t="str">
            <v>na</v>
          </cell>
          <cell r="BG183" t="str">
            <v>na</v>
          </cell>
          <cell r="BH183" t="str">
            <v>na</v>
          </cell>
          <cell r="BI183" t="str">
            <v>na</v>
          </cell>
          <cell r="BJ183" t="str">
            <v>na</v>
          </cell>
          <cell r="BK183" t="str">
            <v>na</v>
          </cell>
          <cell r="BL183" t="str">
            <v>na</v>
          </cell>
          <cell r="BM183" t="str">
            <v>na</v>
          </cell>
          <cell r="BN183" t="str">
            <v>na</v>
          </cell>
          <cell r="BO183" t="str">
            <v>na</v>
          </cell>
          <cell r="BP183" t="str">
            <v>na</v>
          </cell>
          <cell r="BQ183" t="str">
            <v>na</v>
          </cell>
          <cell r="BR183" t="str">
            <v>na</v>
          </cell>
          <cell r="BS183" t="str">
            <v>na</v>
          </cell>
          <cell r="BT183" t="str">
            <v>na</v>
          </cell>
          <cell r="BU183" t="str">
            <v>na</v>
          </cell>
          <cell r="BV183" t="str">
            <v>na</v>
          </cell>
          <cell r="BW183" t="str">
            <v>na</v>
          </cell>
          <cell r="BX183" t="str">
            <v>na</v>
          </cell>
          <cell r="BY183" t="str">
            <v>na</v>
          </cell>
          <cell r="BZ183" t="str">
            <v>na</v>
          </cell>
          <cell r="CA183" t="str">
            <v>na</v>
          </cell>
          <cell r="CB183" t="str">
            <v>na</v>
          </cell>
          <cell r="CC183" t="str">
            <v>na</v>
          </cell>
          <cell r="CD183" t="str">
            <v>na</v>
          </cell>
          <cell r="CE183" t="str">
            <v>na</v>
          </cell>
          <cell r="CF183" t="str">
            <v>na</v>
          </cell>
          <cell r="CG183" t="str">
            <v>na</v>
          </cell>
          <cell r="CH183" t="str">
            <v>na</v>
          </cell>
          <cell r="CI183" t="str">
            <v>na</v>
          </cell>
          <cell r="CJ183" t="str">
            <v>na</v>
          </cell>
          <cell r="CK183" t="str">
            <v>na</v>
          </cell>
          <cell r="CL183" t="str">
            <v>na</v>
          </cell>
          <cell r="CM183" t="str">
            <v>na</v>
          </cell>
          <cell r="CN183" t="str">
            <v>na</v>
          </cell>
          <cell r="CO183" t="str">
            <v>na</v>
          </cell>
          <cell r="CP183" t="str">
            <v>na</v>
          </cell>
          <cell r="CQ183">
            <v>91.002852936528399</v>
          </cell>
          <cell r="CR183">
            <v>91.002852936528399</v>
          </cell>
          <cell r="CS183">
            <v>83.595075112907736</v>
          </cell>
          <cell r="CT183">
            <v>83.595075112907736</v>
          </cell>
          <cell r="CU183">
            <v>76.455166448639048</v>
          </cell>
          <cell r="CV183">
            <v>76.455166448639048</v>
          </cell>
          <cell r="CW183" t="str">
            <v>na</v>
          </cell>
          <cell r="CX183" t="str">
            <v>na</v>
          </cell>
          <cell r="CY183">
            <v>80.609931836161721</v>
          </cell>
          <cell r="CZ183">
            <v>80.609931836161721</v>
          </cell>
          <cell r="DA183">
            <v>77.071740361867299</v>
          </cell>
          <cell r="DB183">
            <v>77.071740361867299</v>
          </cell>
          <cell r="DC183">
            <v>78.510335800686036</v>
          </cell>
          <cell r="DD183">
            <v>78.510335800686036</v>
          </cell>
          <cell r="DE183">
            <v>76.288193816669676</v>
          </cell>
          <cell r="DF183">
            <v>76.288193816669676</v>
          </cell>
          <cell r="DG183" t="str">
            <v>na</v>
          </cell>
          <cell r="DH183" t="str">
            <v>na</v>
          </cell>
          <cell r="DI183">
            <v>78.593198406640596</v>
          </cell>
          <cell r="DJ183">
            <v>0</v>
          </cell>
          <cell r="DK183" t="str">
            <v>na</v>
          </cell>
          <cell r="DL183" t="str">
            <v>na</v>
          </cell>
          <cell r="DM183" t="str">
            <v>na</v>
          </cell>
          <cell r="DN183" t="str">
            <v>na</v>
          </cell>
          <cell r="DO183" t="str">
            <v>na</v>
          </cell>
          <cell r="DP183" t="str">
            <v>na</v>
          </cell>
          <cell r="DQ183" t="str">
            <v>na</v>
          </cell>
          <cell r="DR183" t="str">
            <v>na</v>
          </cell>
          <cell r="DS183" t="str">
            <v>na</v>
          </cell>
          <cell r="DT183" t="str">
            <v>na</v>
          </cell>
          <cell r="DU183" t="str">
            <v>na</v>
          </cell>
          <cell r="DV183" t="str">
            <v>na</v>
          </cell>
          <cell r="DW183" t="str">
            <v>na</v>
          </cell>
          <cell r="DX183" t="str">
            <v>na</v>
          </cell>
          <cell r="DY183" t="str">
            <v>na</v>
          </cell>
          <cell r="DZ183" t="str">
            <v>na</v>
          </cell>
          <cell r="EA183" t="str">
            <v>na</v>
          </cell>
          <cell r="EB183" t="str">
            <v>na</v>
          </cell>
          <cell r="EC183" t="str">
            <v>na</v>
          </cell>
          <cell r="ED183" t="str">
            <v>na</v>
          </cell>
          <cell r="EE183" t="str">
            <v>na</v>
          </cell>
          <cell r="EF183" t="str">
            <v>na</v>
          </cell>
          <cell r="EG183" t="str">
            <v>na</v>
          </cell>
          <cell r="EH183" t="str">
            <v>na</v>
          </cell>
          <cell r="EI183" t="str">
            <v>na</v>
          </cell>
          <cell r="EJ183" t="str">
            <v>na</v>
          </cell>
          <cell r="EK183" t="str">
            <v>na</v>
          </cell>
          <cell r="EL183" t="str">
            <v>na</v>
          </cell>
          <cell r="EM183" t="str">
            <v>na</v>
          </cell>
          <cell r="EN183" t="str">
            <v>na</v>
          </cell>
          <cell r="EO183" t="str">
            <v>na</v>
          </cell>
          <cell r="EP183" t="str">
            <v>na</v>
          </cell>
          <cell r="EQ183" t="str">
            <v>na</v>
          </cell>
          <cell r="ER183" t="str">
            <v>na</v>
          </cell>
          <cell r="ES183" t="str">
            <v>na</v>
          </cell>
          <cell r="ET183" t="str">
            <v>na</v>
          </cell>
          <cell r="EU183" t="str">
            <v>na</v>
          </cell>
          <cell r="EV183" t="str">
            <v>na</v>
          </cell>
          <cell r="EW183" t="str">
            <v>na</v>
          </cell>
          <cell r="EX183" t="str">
            <v>na</v>
          </cell>
          <cell r="EY183" t="str">
            <v>na</v>
          </cell>
          <cell r="EZ183" t="str">
            <v>na</v>
          </cell>
          <cell r="FA183" t="str">
            <v>na</v>
          </cell>
          <cell r="FB183" t="str">
            <v>na</v>
          </cell>
          <cell r="FC183" t="str">
            <v>na</v>
          </cell>
          <cell r="FD183" t="str">
            <v>na</v>
          </cell>
          <cell r="FE183" t="str">
            <v>na</v>
          </cell>
          <cell r="FF183" t="str">
            <v>na</v>
          </cell>
          <cell r="FG183" t="str">
            <v>na</v>
          </cell>
          <cell r="FH183" t="str">
            <v>na</v>
          </cell>
          <cell r="FI183" t="str">
            <v>na</v>
          </cell>
          <cell r="FJ183" t="str">
            <v>na</v>
          </cell>
          <cell r="FK183" t="str">
            <v>na</v>
          </cell>
          <cell r="FL183" t="str">
            <v>na</v>
          </cell>
          <cell r="FM183" t="str">
            <v>na</v>
          </cell>
          <cell r="FN183" t="str">
            <v>na</v>
          </cell>
          <cell r="FO183" t="str">
            <v>na</v>
          </cell>
          <cell r="FP183" t="str">
            <v>na</v>
          </cell>
          <cell r="FQ183" t="str">
            <v>na</v>
          </cell>
          <cell r="FR183" t="str">
            <v>na</v>
          </cell>
          <cell r="FS183" t="str">
            <v>na</v>
          </cell>
          <cell r="FT183" t="str">
            <v>na</v>
          </cell>
          <cell r="FU183" t="str">
            <v>na</v>
          </cell>
          <cell r="FV183" t="str">
            <v>na</v>
          </cell>
          <cell r="FW183" t="str">
            <v>na</v>
          </cell>
          <cell r="FX183" t="str">
            <v>na</v>
          </cell>
          <cell r="FY183" t="str">
            <v>na</v>
          </cell>
          <cell r="FZ183" t="str">
            <v>na</v>
          </cell>
          <cell r="GA183" t="str">
            <v>na</v>
          </cell>
          <cell r="GB183" t="str">
            <v>na</v>
          </cell>
          <cell r="GC183" t="str">
            <v>na</v>
          </cell>
          <cell r="GD183" t="str">
            <v>na</v>
          </cell>
          <cell r="GE183" t="str">
            <v>na</v>
          </cell>
          <cell r="GF183" t="str">
            <v>na</v>
          </cell>
          <cell r="GG183" t="str">
            <v>na</v>
          </cell>
          <cell r="GH183" t="str">
            <v>na</v>
          </cell>
          <cell r="GI183" t="str">
            <v>na</v>
          </cell>
          <cell r="GJ183" t="str">
            <v>na</v>
          </cell>
          <cell r="GK183" t="str">
            <v>na</v>
          </cell>
          <cell r="GL183" t="str">
            <v>na</v>
          </cell>
          <cell r="GM183" t="str">
            <v>na</v>
          </cell>
          <cell r="GN183" t="str">
            <v>na</v>
          </cell>
          <cell r="GO183" t="str">
            <v>na</v>
          </cell>
          <cell r="GP183" t="str">
            <v>na</v>
          </cell>
          <cell r="GQ183" t="str">
            <v>na</v>
          </cell>
          <cell r="GR183" t="str">
            <v>na</v>
          </cell>
          <cell r="GS183" t="str">
            <v>na</v>
          </cell>
          <cell r="GT183" t="str">
            <v>na</v>
          </cell>
          <cell r="GU183" t="str">
            <v>na</v>
          </cell>
          <cell r="GV183" t="str">
            <v>na</v>
          </cell>
          <cell r="GW183" t="str">
            <v>na</v>
          </cell>
          <cell r="GX183" t="str">
            <v>na</v>
          </cell>
          <cell r="GY183" t="str">
            <v>na</v>
          </cell>
          <cell r="GZ183" t="str">
            <v>na</v>
          </cell>
          <cell r="HA183" t="str">
            <v>na</v>
          </cell>
          <cell r="HB183" t="str">
            <v>na</v>
          </cell>
          <cell r="HC183" t="str">
            <v>na</v>
          </cell>
          <cell r="HD183" t="str">
            <v>na</v>
          </cell>
        </row>
        <row r="184">
          <cell r="A184">
            <v>183</v>
          </cell>
          <cell r="B184" t="str">
            <v>Sequential Change in DSO (Average Basis)</v>
          </cell>
          <cell r="C184" t="str">
            <v>na</v>
          </cell>
          <cell r="D184" t="str">
            <v>na</v>
          </cell>
          <cell r="E184" t="str">
            <v>na</v>
          </cell>
          <cell r="F184" t="str">
            <v>na</v>
          </cell>
          <cell r="G184" t="str">
            <v>na</v>
          </cell>
          <cell r="H184" t="str">
            <v>na</v>
          </cell>
          <cell r="I184" t="str">
            <v>na</v>
          </cell>
          <cell r="J184" t="str">
            <v>na</v>
          </cell>
          <cell r="K184" t="str">
            <v>na</v>
          </cell>
          <cell r="L184" t="str">
            <v>na</v>
          </cell>
          <cell r="M184" t="str">
            <v>na</v>
          </cell>
          <cell r="N184" t="str">
            <v>na</v>
          </cell>
          <cell r="O184" t="str">
            <v>na</v>
          </cell>
          <cell r="P184" t="str">
            <v>na</v>
          </cell>
          <cell r="Q184" t="str">
            <v>na</v>
          </cell>
          <cell r="R184" t="str">
            <v>na</v>
          </cell>
          <cell r="S184" t="str">
            <v>na</v>
          </cell>
          <cell r="T184" t="str">
            <v>na</v>
          </cell>
          <cell r="U184" t="str">
            <v>na</v>
          </cell>
          <cell r="V184" t="str">
            <v>na</v>
          </cell>
          <cell r="W184" t="str">
            <v>na</v>
          </cell>
          <cell r="X184" t="str">
            <v>na</v>
          </cell>
          <cell r="Y184" t="str">
            <v>na</v>
          </cell>
          <cell r="Z184" t="str">
            <v>na</v>
          </cell>
          <cell r="AA184" t="str">
            <v>na</v>
          </cell>
          <cell r="AB184" t="str">
            <v>na</v>
          </cell>
          <cell r="AC184" t="str">
            <v>na</v>
          </cell>
          <cell r="AD184" t="str">
            <v>na</v>
          </cell>
          <cell r="AE184" t="str">
            <v>na</v>
          </cell>
          <cell r="AF184" t="str">
            <v>na</v>
          </cell>
          <cell r="AG184" t="str">
            <v>na</v>
          </cell>
          <cell r="AH184" t="str">
            <v>na</v>
          </cell>
          <cell r="AI184" t="str">
            <v>na</v>
          </cell>
          <cell r="AJ184" t="str">
            <v>na</v>
          </cell>
          <cell r="AK184" t="str">
            <v>na</v>
          </cell>
          <cell r="AL184" t="str">
            <v>na</v>
          </cell>
          <cell r="AM184" t="str">
            <v>na</v>
          </cell>
          <cell r="AN184" t="str">
            <v>na</v>
          </cell>
          <cell r="AO184" t="str">
            <v>na</v>
          </cell>
          <cell r="AP184" t="str">
            <v>na</v>
          </cell>
          <cell r="AQ184" t="str">
            <v>na</v>
          </cell>
          <cell r="AR184" t="str">
            <v>na</v>
          </cell>
          <cell r="AS184" t="str">
            <v>na</v>
          </cell>
          <cell r="AT184" t="str">
            <v>na</v>
          </cell>
          <cell r="AU184" t="str">
            <v>na</v>
          </cell>
          <cell r="AV184" t="str">
            <v>na</v>
          </cell>
          <cell r="AW184" t="str">
            <v>na</v>
          </cell>
          <cell r="AX184" t="str">
            <v>na</v>
          </cell>
          <cell r="AY184" t="str">
            <v>na</v>
          </cell>
          <cell r="AZ184" t="str">
            <v>na</v>
          </cell>
          <cell r="BA184" t="str">
            <v>na</v>
          </cell>
          <cell r="BB184" t="str">
            <v>na</v>
          </cell>
          <cell r="BC184" t="str">
            <v>na</v>
          </cell>
          <cell r="BD184" t="str">
            <v>na</v>
          </cell>
          <cell r="BE184" t="str">
            <v>na</v>
          </cell>
          <cell r="BF184" t="str">
            <v>na</v>
          </cell>
          <cell r="BG184" t="str">
            <v>na</v>
          </cell>
          <cell r="BH184" t="str">
            <v>na</v>
          </cell>
          <cell r="BI184" t="str">
            <v>na</v>
          </cell>
          <cell r="BJ184" t="str">
            <v>na</v>
          </cell>
          <cell r="BK184" t="str">
            <v>na</v>
          </cell>
          <cell r="BL184" t="str">
            <v>na</v>
          </cell>
          <cell r="BM184" t="str">
            <v>na</v>
          </cell>
          <cell r="BN184" t="str">
            <v>na</v>
          </cell>
          <cell r="BO184" t="str">
            <v>na</v>
          </cell>
          <cell r="BP184" t="str">
            <v>na</v>
          </cell>
          <cell r="BQ184" t="str">
            <v>na</v>
          </cell>
          <cell r="BR184" t="str">
            <v>na</v>
          </cell>
          <cell r="BS184" t="str">
            <v>na</v>
          </cell>
          <cell r="BT184" t="str">
            <v>na</v>
          </cell>
          <cell r="BU184" t="str">
            <v>na</v>
          </cell>
          <cell r="BV184" t="str">
            <v>na</v>
          </cell>
          <cell r="BW184" t="str">
            <v>na</v>
          </cell>
          <cell r="BX184" t="str">
            <v>na</v>
          </cell>
          <cell r="BY184" t="str">
            <v>na</v>
          </cell>
          <cell r="BZ184" t="str">
            <v>na</v>
          </cell>
          <cell r="CA184" t="str">
            <v>na</v>
          </cell>
          <cell r="CB184" t="str">
            <v>na</v>
          </cell>
          <cell r="CC184" t="str">
            <v>na</v>
          </cell>
          <cell r="CD184" t="str">
            <v>na</v>
          </cell>
          <cell r="CE184" t="str">
            <v>na</v>
          </cell>
          <cell r="CF184" t="str">
            <v>na</v>
          </cell>
          <cell r="CG184" t="str">
            <v>na</v>
          </cell>
          <cell r="CH184" t="str">
            <v>na</v>
          </cell>
          <cell r="CI184" t="str">
            <v>na</v>
          </cell>
          <cell r="CJ184" t="str">
            <v>na</v>
          </cell>
          <cell r="CK184" t="str">
            <v>na</v>
          </cell>
          <cell r="CL184" t="str">
            <v>na</v>
          </cell>
          <cell r="CM184" t="str">
            <v>na</v>
          </cell>
          <cell r="CN184" t="str">
            <v>na</v>
          </cell>
          <cell r="CO184" t="str">
            <v>na</v>
          </cell>
          <cell r="CP184" t="str">
            <v>na</v>
          </cell>
          <cell r="CQ184" t="str">
            <v>na</v>
          </cell>
          <cell r="CR184" t="str">
            <v>na</v>
          </cell>
          <cell r="CS184">
            <v>-7.4077778236206626</v>
          </cell>
          <cell r="CT184">
            <v>-7.4077778236206626</v>
          </cell>
          <cell r="CU184">
            <v>-7.1399086642686882</v>
          </cell>
          <cell r="CV184">
            <v>-7.1399086642686882</v>
          </cell>
          <cell r="CW184" t="str">
            <v>na</v>
          </cell>
          <cell r="CX184" t="str">
            <v>na</v>
          </cell>
          <cell r="CY184">
            <v>4.1547653875226729</v>
          </cell>
          <cell r="CZ184">
            <v>4.1547653875226729</v>
          </cell>
          <cell r="DA184">
            <v>-3.5381914742944218</v>
          </cell>
          <cell r="DB184">
            <v>-3.5381914742944218</v>
          </cell>
          <cell r="DC184">
            <v>1.4385954388187372</v>
          </cell>
          <cell r="DD184">
            <v>1.4385954388187372</v>
          </cell>
          <cell r="DE184">
            <v>-2.2221419840163605</v>
          </cell>
          <cell r="DF184">
            <v>-2.2221419840163605</v>
          </cell>
          <cell r="DG184" t="str">
            <v>na</v>
          </cell>
          <cell r="DH184" t="str">
            <v>na</v>
          </cell>
          <cell r="DI184">
            <v>2.3050045899709204</v>
          </cell>
          <cell r="DJ184">
            <v>0</v>
          </cell>
          <cell r="DK184" t="str">
            <v>na</v>
          </cell>
          <cell r="DL184" t="str">
            <v>na</v>
          </cell>
          <cell r="DM184" t="str">
            <v>na</v>
          </cell>
          <cell r="DN184" t="str">
            <v>na</v>
          </cell>
          <cell r="DO184" t="str">
            <v>na</v>
          </cell>
          <cell r="DP184" t="str">
            <v>na</v>
          </cell>
          <cell r="DQ184" t="str">
            <v>na</v>
          </cell>
          <cell r="DR184" t="str">
            <v>na</v>
          </cell>
          <cell r="DS184" t="str">
            <v>na</v>
          </cell>
          <cell r="DT184" t="str">
            <v>na</v>
          </cell>
          <cell r="DU184" t="str">
            <v>na</v>
          </cell>
          <cell r="DV184" t="str">
            <v>na</v>
          </cell>
          <cell r="DW184" t="str">
            <v>na</v>
          </cell>
          <cell r="DX184" t="str">
            <v>na</v>
          </cell>
          <cell r="DY184" t="str">
            <v>na</v>
          </cell>
          <cell r="DZ184" t="str">
            <v>na</v>
          </cell>
          <cell r="EA184" t="str">
            <v>na</v>
          </cell>
          <cell r="EB184" t="str">
            <v>na</v>
          </cell>
          <cell r="EC184" t="str">
            <v>na</v>
          </cell>
          <cell r="ED184" t="str">
            <v>na</v>
          </cell>
          <cell r="EE184" t="str">
            <v>na</v>
          </cell>
          <cell r="EF184" t="str">
            <v>na</v>
          </cell>
          <cell r="EG184" t="str">
            <v>na</v>
          </cell>
          <cell r="EH184" t="str">
            <v>na</v>
          </cell>
          <cell r="EI184" t="str">
            <v>na</v>
          </cell>
          <cell r="EJ184" t="str">
            <v>na</v>
          </cell>
          <cell r="EK184" t="str">
            <v>na</v>
          </cell>
          <cell r="EL184" t="str">
            <v>na</v>
          </cell>
          <cell r="EM184" t="str">
            <v>na</v>
          </cell>
          <cell r="EN184" t="str">
            <v>na</v>
          </cell>
          <cell r="EO184" t="str">
            <v>na</v>
          </cell>
          <cell r="EP184" t="str">
            <v>na</v>
          </cell>
          <cell r="EQ184" t="str">
            <v>na</v>
          </cell>
          <cell r="ER184" t="str">
            <v>na</v>
          </cell>
          <cell r="ES184" t="str">
            <v>na</v>
          </cell>
          <cell r="ET184" t="str">
            <v>na</v>
          </cell>
          <cell r="EU184" t="str">
            <v>na</v>
          </cell>
          <cell r="EV184" t="str">
            <v>na</v>
          </cell>
          <cell r="EW184" t="str">
            <v>na</v>
          </cell>
          <cell r="EX184" t="str">
            <v>na</v>
          </cell>
          <cell r="EY184" t="str">
            <v>na</v>
          </cell>
          <cell r="EZ184" t="str">
            <v>na</v>
          </cell>
          <cell r="FA184" t="str">
            <v>na</v>
          </cell>
          <cell r="FB184" t="str">
            <v>na</v>
          </cell>
          <cell r="FC184" t="str">
            <v>na</v>
          </cell>
          <cell r="FD184" t="str">
            <v>na</v>
          </cell>
          <cell r="FE184" t="str">
            <v>na</v>
          </cell>
          <cell r="FF184" t="str">
            <v>na</v>
          </cell>
          <cell r="FG184" t="str">
            <v>na</v>
          </cell>
          <cell r="FH184" t="str">
            <v>na</v>
          </cell>
          <cell r="FI184" t="str">
            <v>na</v>
          </cell>
          <cell r="FJ184" t="str">
            <v>na</v>
          </cell>
          <cell r="FK184" t="str">
            <v>na</v>
          </cell>
          <cell r="FL184" t="str">
            <v>na</v>
          </cell>
          <cell r="FM184" t="str">
            <v>na</v>
          </cell>
          <cell r="FN184" t="str">
            <v>na</v>
          </cell>
          <cell r="FO184" t="str">
            <v>na</v>
          </cell>
          <cell r="FP184" t="str">
            <v>na</v>
          </cell>
          <cell r="FQ184" t="str">
            <v>na</v>
          </cell>
          <cell r="FR184" t="str">
            <v>na</v>
          </cell>
          <cell r="FS184" t="str">
            <v>na</v>
          </cell>
          <cell r="FT184" t="str">
            <v>na</v>
          </cell>
          <cell r="FU184" t="str">
            <v>na</v>
          </cell>
          <cell r="FV184" t="str">
            <v>na</v>
          </cell>
          <cell r="FW184" t="str">
            <v>na</v>
          </cell>
          <cell r="FX184" t="str">
            <v>na</v>
          </cell>
          <cell r="FY184" t="str">
            <v>na</v>
          </cell>
          <cell r="FZ184" t="str">
            <v>na</v>
          </cell>
          <cell r="GA184" t="str">
            <v>na</v>
          </cell>
          <cell r="GB184" t="str">
            <v>na</v>
          </cell>
          <cell r="GC184" t="str">
            <v>na</v>
          </cell>
          <cell r="GD184" t="str">
            <v>na</v>
          </cell>
          <cell r="GE184" t="str">
            <v>na</v>
          </cell>
          <cell r="GF184" t="str">
            <v>na</v>
          </cell>
          <cell r="GG184" t="str">
            <v>na</v>
          </cell>
          <cell r="GH184" t="str">
            <v>na</v>
          </cell>
          <cell r="GI184" t="str">
            <v>na</v>
          </cell>
          <cell r="GJ184" t="str">
            <v>na</v>
          </cell>
          <cell r="GK184" t="str">
            <v>na</v>
          </cell>
          <cell r="GL184" t="str">
            <v>na</v>
          </cell>
          <cell r="GM184" t="str">
            <v>na</v>
          </cell>
          <cell r="GN184" t="str">
            <v>na</v>
          </cell>
          <cell r="GO184" t="str">
            <v>na</v>
          </cell>
          <cell r="GP184" t="str">
            <v>na</v>
          </cell>
          <cell r="GQ184" t="str">
            <v>na</v>
          </cell>
          <cell r="GR184" t="str">
            <v>na</v>
          </cell>
          <cell r="GS184" t="str">
            <v>na</v>
          </cell>
          <cell r="GT184" t="str">
            <v>na</v>
          </cell>
          <cell r="GU184" t="str">
            <v>na</v>
          </cell>
          <cell r="GV184" t="str">
            <v>na</v>
          </cell>
          <cell r="GW184" t="str">
            <v>na</v>
          </cell>
          <cell r="GX184" t="str">
            <v>na</v>
          </cell>
          <cell r="GY184" t="str">
            <v>na</v>
          </cell>
          <cell r="GZ184" t="str">
            <v>na</v>
          </cell>
          <cell r="HA184" t="str">
            <v>na</v>
          </cell>
          <cell r="HB184" t="str">
            <v>na</v>
          </cell>
          <cell r="HC184" t="str">
            <v>na</v>
          </cell>
          <cell r="HD184" t="str">
            <v>na</v>
          </cell>
        </row>
        <row r="185">
          <cell r="A185">
            <v>184</v>
          </cell>
          <cell r="B185" t="str">
            <v>Y/Y Change in DSO (Average Basis)</v>
          </cell>
          <cell r="C185" t="str">
            <v>na</v>
          </cell>
          <cell r="D185" t="str">
            <v>na</v>
          </cell>
          <cell r="E185" t="str">
            <v>na</v>
          </cell>
          <cell r="F185" t="str">
            <v>na</v>
          </cell>
          <cell r="G185" t="str">
            <v>na</v>
          </cell>
          <cell r="H185" t="str">
            <v>na</v>
          </cell>
          <cell r="I185" t="str">
            <v>na</v>
          </cell>
          <cell r="J185" t="str">
            <v>na</v>
          </cell>
          <cell r="K185" t="str">
            <v>na</v>
          </cell>
          <cell r="L185" t="str">
            <v>na</v>
          </cell>
          <cell r="M185" t="str">
            <v>na</v>
          </cell>
          <cell r="N185" t="str">
            <v>na</v>
          </cell>
          <cell r="O185" t="str">
            <v>na</v>
          </cell>
          <cell r="P185" t="str">
            <v>na</v>
          </cell>
          <cell r="Q185" t="str">
            <v>na</v>
          </cell>
          <cell r="R185" t="str">
            <v>na</v>
          </cell>
          <cell r="S185" t="str">
            <v>na</v>
          </cell>
          <cell r="T185" t="str">
            <v>na</v>
          </cell>
          <cell r="U185" t="str">
            <v>na</v>
          </cell>
          <cell r="V185" t="str">
            <v>na</v>
          </cell>
          <cell r="W185" t="str">
            <v>na</v>
          </cell>
          <cell r="X185" t="str">
            <v>na</v>
          </cell>
          <cell r="Y185" t="str">
            <v>na</v>
          </cell>
          <cell r="Z185" t="str">
            <v>na</v>
          </cell>
          <cell r="AA185" t="str">
            <v>na</v>
          </cell>
          <cell r="AB185" t="str">
            <v>na</v>
          </cell>
          <cell r="AC185" t="str">
            <v>na</v>
          </cell>
          <cell r="AD185" t="str">
            <v>na</v>
          </cell>
          <cell r="AE185" t="str">
            <v>na</v>
          </cell>
          <cell r="AF185" t="str">
            <v>na</v>
          </cell>
          <cell r="AG185" t="str">
            <v>na</v>
          </cell>
          <cell r="AH185" t="str">
            <v>na</v>
          </cell>
          <cell r="AI185" t="str">
            <v>na</v>
          </cell>
          <cell r="AJ185" t="str">
            <v>na</v>
          </cell>
          <cell r="AK185" t="str">
            <v>na</v>
          </cell>
          <cell r="AL185" t="str">
            <v>na</v>
          </cell>
          <cell r="AM185" t="str">
            <v>na</v>
          </cell>
          <cell r="AN185" t="str">
            <v>na</v>
          </cell>
          <cell r="AO185" t="str">
            <v>na</v>
          </cell>
          <cell r="AP185" t="str">
            <v>na</v>
          </cell>
          <cell r="AQ185" t="str">
            <v>na</v>
          </cell>
          <cell r="AR185" t="str">
            <v>na</v>
          </cell>
          <cell r="AS185" t="str">
            <v>na</v>
          </cell>
          <cell r="AT185" t="str">
            <v>na</v>
          </cell>
          <cell r="AU185" t="str">
            <v>na</v>
          </cell>
          <cell r="AV185" t="str">
            <v>na</v>
          </cell>
          <cell r="AW185" t="str">
            <v>na</v>
          </cell>
          <cell r="AX185" t="str">
            <v>na</v>
          </cell>
          <cell r="AY185" t="str">
            <v>na</v>
          </cell>
          <cell r="AZ185" t="str">
            <v>na</v>
          </cell>
          <cell r="BA185" t="str">
            <v>na</v>
          </cell>
          <cell r="BB185" t="str">
            <v>na</v>
          </cell>
          <cell r="BC185" t="str">
            <v>na</v>
          </cell>
          <cell r="BD185" t="str">
            <v>na</v>
          </cell>
          <cell r="BE185" t="str">
            <v>na</v>
          </cell>
          <cell r="BF185" t="str">
            <v>na</v>
          </cell>
          <cell r="BG185" t="str">
            <v>na</v>
          </cell>
          <cell r="BH185" t="str">
            <v>na</v>
          </cell>
          <cell r="BI185" t="str">
            <v>na</v>
          </cell>
          <cell r="BJ185" t="str">
            <v>na</v>
          </cell>
          <cell r="BK185" t="str">
            <v>na</v>
          </cell>
          <cell r="BL185" t="str">
            <v>na</v>
          </cell>
          <cell r="BM185" t="str">
            <v>na</v>
          </cell>
          <cell r="BN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R185" t="str">
            <v>na</v>
          </cell>
          <cell r="BS185" t="str">
            <v>na</v>
          </cell>
          <cell r="BT185" t="str">
            <v>na</v>
          </cell>
          <cell r="BU185" t="str">
            <v>na</v>
          </cell>
          <cell r="BV185" t="str">
            <v>na</v>
          </cell>
          <cell r="BW185" t="str">
            <v>na</v>
          </cell>
          <cell r="BX185" t="str">
            <v>na</v>
          </cell>
          <cell r="BY185" t="str">
            <v>na</v>
          </cell>
          <cell r="BZ185" t="str">
            <v>na</v>
          </cell>
          <cell r="CA185" t="str">
            <v>na</v>
          </cell>
          <cell r="CB185" t="str">
            <v>na</v>
          </cell>
          <cell r="CC185" t="str">
            <v>na</v>
          </cell>
          <cell r="CD185" t="str">
            <v>na</v>
          </cell>
          <cell r="CE185" t="str">
            <v>na</v>
          </cell>
          <cell r="CF185" t="str">
            <v>na</v>
          </cell>
          <cell r="CG185" t="str">
            <v>na</v>
          </cell>
          <cell r="CH185" t="str">
            <v>na</v>
          </cell>
          <cell r="CI185" t="str">
            <v>na</v>
          </cell>
          <cell r="CJ185" t="str">
            <v>na</v>
          </cell>
          <cell r="CK185" t="str">
            <v>na</v>
          </cell>
          <cell r="CL185" t="str">
            <v>na</v>
          </cell>
          <cell r="CM185" t="str">
            <v>na</v>
          </cell>
          <cell r="CN185" t="str">
            <v>na</v>
          </cell>
          <cell r="CO185" t="str">
            <v>na</v>
          </cell>
          <cell r="CP185" t="str">
            <v>na</v>
          </cell>
          <cell r="CQ185" t="str">
            <v>na</v>
          </cell>
          <cell r="CR185" t="str">
            <v>na</v>
          </cell>
          <cell r="CS185" t="str">
            <v>na</v>
          </cell>
          <cell r="CT185" t="str">
            <v>na</v>
          </cell>
          <cell r="CU185" t="str">
            <v>na</v>
          </cell>
          <cell r="CV185" t="str">
            <v>na</v>
          </cell>
          <cell r="CW185" t="str">
            <v>na</v>
          </cell>
          <cell r="CX185" t="str">
            <v>na</v>
          </cell>
          <cell r="CY185" t="str">
            <v>na</v>
          </cell>
          <cell r="CZ185" t="str">
            <v>na</v>
          </cell>
          <cell r="DA185">
            <v>-13.9311125746611</v>
          </cell>
          <cell r="DB185">
            <v>-13.9311125746611</v>
          </cell>
          <cell r="DC185">
            <v>-5.0847393122216999</v>
          </cell>
          <cell r="DD185">
            <v>-5.0847393122216999</v>
          </cell>
          <cell r="DE185">
            <v>-0.16697263196937229</v>
          </cell>
          <cell r="DF185">
            <v>-0.16697263196937229</v>
          </cell>
          <cell r="DG185" t="str">
            <v>na</v>
          </cell>
          <cell r="DH185" t="str">
            <v>na</v>
          </cell>
          <cell r="DI185">
            <v>-2.0167334295211248</v>
          </cell>
          <cell r="DJ185">
            <v>0</v>
          </cell>
          <cell r="DK185" t="str">
            <v>na</v>
          </cell>
          <cell r="DL185" t="str">
            <v>na</v>
          </cell>
          <cell r="DM185" t="str">
            <v>na</v>
          </cell>
          <cell r="DN185" t="str">
            <v>na</v>
          </cell>
          <cell r="DO185" t="str">
            <v>na</v>
          </cell>
          <cell r="DP185" t="str">
            <v>na</v>
          </cell>
          <cell r="DQ185" t="str">
            <v>na</v>
          </cell>
          <cell r="DR185" t="str">
            <v>na</v>
          </cell>
          <cell r="DS185" t="str">
            <v>na</v>
          </cell>
          <cell r="DT185" t="str">
            <v>na</v>
          </cell>
          <cell r="DU185" t="str">
            <v>na</v>
          </cell>
          <cell r="DV185" t="str">
            <v>na</v>
          </cell>
          <cell r="DW185" t="str">
            <v>na</v>
          </cell>
          <cell r="DX185" t="str">
            <v>na</v>
          </cell>
          <cell r="DY185" t="str">
            <v>na</v>
          </cell>
          <cell r="DZ185" t="str">
            <v>na</v>
          </cell>
          <cell r="EA185" t="str">
            <v>na</v>
          </cell>
          <cell r="EB185" t="str">
            <v>na</v>
          </cell>
          <cell r="EC185" t="str">
            <v>na</v>
          </cell>
          <cell r="ED185" t="str">
            <v>na</v>
          </cell>
          <cell r="EE185" t="str">
            <v>na</v>
          </cell>
          <cell r="EF185" t="str">
            <v>na</v>
          </cell>
          <cell r="EG185" t="str">
            <v>na</v>
          </cell>
          <cell r="EH185" t="str">
            <v>na</v>
          </cell>
          <cell r="EI185" t="str">
            <v>na</v>
          </cell>
          <cell r="EJ185" t="str">
            <v>na</v>
          </cell>
          <cell r="EK185" t="str">
            <v>na</v>
          </cell>
          <cell r="EL185" t="str">
            <v>na</v>
          </cell>
          <cell r="EM185" t="str">
            <v>na</v>
          </cell>
          <cell r="EN185" t="str">
            <v>na</v>
          </cell>
          <cell r="EO185" t="str">
            <v>na</v>
          </cell>
          <cell r="EP185" t="str">
            <v>na</v>
          </cell>
          <cell r="EQ185" t="str">
            <v>na</v>
          </cell>
          <cell r="ER185" t="str">
            <v>na</v>
          </cell>
          <cell r="ES185" t="str">
            <v>na</v>
          </cell>
          <cell r="ET185" t="str">
            <v>na</v>
          </cell>
          <cell r="EU185" t="str">
            <v>na</v>
          </cell>
          <cell r="EV185" t="str">
            <v>na</v>
          </cell>
          <cell r="EW185" t="str">
            <v>na</v>
          </cell>
          <cell r="EX185" t="str">
            <v>na</v>
          </cell>
          <cell r="EY185" t="str">
            <v>na</v>
          </cell>
          <cell r="EZ185" t="str">
            <v>na</v>
          </cell>
          <cell r="FA185" t="str">
            <v>na</v>
          </cell>
          <cell r="FB185" t="str">
            <v>na</v>
          </cell>
          <cell r="FC185" t="str">
            <v>na</v>
          </cell>
          <cell r="FD185" t="str">
            <v>na</v>
          </cell>
          <cell r="FE185" t="str">
            <v>na</v>
          </cell>
          <cell r="FF185" t="str">
            <v>na</v>
          </cell>
          <cell r="FG185" t="str">
            <v>na</v>
          </cell>
          <cell r="FH185" t="str">
            <v>na</v>
          </cell>
          <cell r="FI185" t="str">
            <v>na</v>
          </cell>
          <cell r="FJ185" t="str">
            <v>na</v>
          </cell>
          <cell r="FK185" t="str">
            <v>na</v>
          </cell>
          <cell r="FL185" t="str">
            <v>na</v>
          </cell>
          <cell r="FM185" t="str">
            <v>na</v>
          </cell>
          <cell r="FN185" t="str">
            <v>na</v>
          </cell>
          <cell r="FO185" t="str">
            <v>na</v>
          </cell>
          <cell r="FP185" t="str">
            <v>na</v>
          </cell>
          <cell r="FQ185" t="str">
            <v>na</v>
          </cell>
          <cell r="FR185" t="str">
            <v>na</v>
          </cell>
          <cell r="FS185" t="str">
            <v>na</v>
          </cell>
          <cell r="FT185" t="str">
            <v>na</v>
          </cell>
          <cell r="FU185" t="str">
            <v>na</v>
          </cell>
          <cell r="FV185" t="str">
            <v>na</v>
          </cell>
          <cell r="FW185" t="str">
            <v>na</v>
          </cell>
          <cell r="FX185" t="str">
            <v>na</v>
          </cell>
          <cell r="FY185" t="str">
            <v>na</v>
          </cell>
          <cell r="FZ185" t="str">
            <v>na</v>
          </cell>
          <cell r="GA185" t="str">
            <v>na</v>
          </cell>
          <cell r="GB185" t="str">
            <v>na</v>
          </cell>
          <cell r="GC185" t="str">
            <v>na</v>
          </cell>
          <cell r="GD185" t="str">
            <v>na</v>
          </cell>
          <cell r="GE185" t="str">
            <v>na</v>
          </cell>
          <cell r="GF185" t="str">
            <v>na</v>
          </cell>
          <cell r="GG185" t="str">
            <v>na</v>
          </cell>
          <cell r="GH185" t="str">
            <v>na</v>
          </cell>
          <cell r="GI185" t="str">
            <v>na</v>
          </cell>
          <cell r="GJ185" t="str">
            <v>na</v>
          </cell>
          <cell r="GK185" t="str">
            <v>na</v>
          </cell>
          <cell r="GL185" t="str">
            <v>na</v>
          </cell>
          <cell r="GM185" t="str">
            <v>na</v>
          </cell>
          <cell r="GN185" t="str">
            <v>na</v>
          </cell>
          <cell r="GO185" t="str">
            <v>na</v>
          </cell>
          <cell r="GP185" t="str">
            <v>na</v>
          </cell>
          <cell r="GQ185" t="str">
            <v>na</v>
          </cell>
          <cell r="GR185" t="str">
            <v>na</v>
          </cell>
          <cell r="GS185" t="str">
            <v>na</v>
          </cell>
          <cell r="GT185" t="str">
            <v>na</v>
          </cell>
          <cell r="GU185" t="str">
            <v>na</v>
          </cell>
          <cell r="GV185" t="str">
            <v>na</v>
          </cell>
          <cell r="GW185" t="str">
            <v>na</v>
          </cell>
          <cell r="GX185" t="str">
            <v>na</v>
          </cell>
          <cell r="GY185" t="str">
            <v>na</v>
          </cell>
          <cell r="GZ185" t="str">
            <v>na</v>
          </cell>
          <cell r="HA185" t="str">
            <v>na</v>
          </cell>
          <cell r="HB185" t="str">
            <v>na</v>
          </cell>
          <cell r="HC185" t="str">
            <v>na</v>
          </cell>
          <cell r="HD185" t="str">
            <v>na</v>
          </cell>
        </row>
        <row r="186">
          <cell r="A186">
            <v>185</v>
          </cell>
          <cell r="B186" t="str">
            <v>Ratio Average DSO / End of Quarter DSO</v>
          </cell>
          <cell r="C186" t="str">
            <v>na</v>
          </cell>
          <cell r="D186" t="str">
            <v>na</v>
          </cell>
          <cell r="E186" t="str">
            <v>na</v>
          </cell>
          <cell r="F186" t="str">
            <v>na</v>
          </cell>
          <cell r="G186" t="str">
            <v>na</v>
          </cell>
          <cell r="H186" t="str">
            <v>na</v>
          </cell>
          <cell r="I186" t="str">
            <v>na</v>
          </cell>
          <cell r="J186" t="str">
            <v>na</v>
          </cell>
          <cell r="K186" t="str">
            <v>na</v>
          </cell>
          <cell r="L186" t="str">
            <v>na</v>
          </cell>
          <cell r="M186" t="str">
            <v>na</v>
          </cell>
          <cell r="N186" t="str">
            <v>na</v>
          </cell>
          <cell r="O186" t="str">
            <v>na</v>
          </cell>
          <cell r="P186" t="str">
            <v>na</v>
          </cell>
          <cell r="Q186" t="str">
            <v>na</v>
          </cell>
          <cell r="R186" t="str">
            <v>na</v>
          </cell>
          <cell r="S186" t="str">
            <v>na</v>
          </cell>
          <cell r="T186" t="str">
            <v>na</v>
          </cell>
          <cell r="U186" t="str">
            <v>na</v>
          </cell>
          <cell r="V186" t="str">
            <v>na</v>
          </cell>
          <cell r="W186" t="str">
            <v>na</v>
          </cell>
          <cell r="X186" t="str">
            <v>na</v>
          </cell>
          <cell r="Y186" t="str">
            <v>na</v>
          </cell>
          <cell r="Z186" t="str">
            <v>na</v>
          </cell>
          <cell r="AA186" t="str">
            <v>na</v>
          </cell>
          <cell r="AB186" t="str">
            <v>na</v>
          </cell>
          <cell r="AC186" t="str">
            <v>na</v>
          </cell>
          <cell r="AD186" t="str">
            <v>na</v>
          </cell>
          <cell r="AE186" t="str">
            <v>na</v>
          </cell>
          <cell r="AF186" t="str">
            <v>na</v>
          </cell>
          <cell r="AG186" t="str">
            <v>na</v>
          </cell>
          <cell r="AH186" t="str">
            <v>na</v>
          </cell>
          <cell r="AI186" t="str">
            <v>na</v>
          </cell>
          <cell r="AJ186" t="str">
            <v>na</v>
          </cell>
          <cell r="AK186" t="str">
            <v>na</v>
          </cell>
          <cell r="AL186" t="str">
            <v>na</v>
          </cell>
          <cell r="AM186" t="str">
            <v>na</v>
          </cell>
          <cell r="AN186" t="str">
            <v>na</v>
          </cell>
          <cell r="AO186" t="str">
            <v>na</v>
          </cell>
          <cell r="AP186" t="str">
            <v>na</v>
          </cell>
          <cell r="AQ186" t="str">
            <v>na</v>
          </cell>
          <cell r="AR186" t="str">
            <v>na</v>
          </cell>
          <cell r="AS186" t="str">
            <v>na</v>
          </cell>
          <cell r="AT186" t="str">
            <v>na</v>
          </cell>
          <cell r="AU186" t="str">
            <v>na</v>
          </cell>
          <cell r="AV186" t="str">
            <v>na</v>
          </cell>
          <cell r="AW186" t="str">
            <v>na</v>
          </cell>
          <cell r="AX186" t="str">
            <v>na</v>
          </cell>
          <cell r="AY186" t="str">
            <v>na</v>
          </cell>
          <cell r="AZ186" t="str">
            <v>na</v>
          </cell>
          <cell r="BA186" t="str">
            <v>na</v>
          </cell>
          <cell r="BB186" t="str">
            <v>na</v>
          </cell>
          <cell r="BC186" t="str">
            <v>na</v>
          </cell>
          <cell r="BD186" t="str">
            <v>na</v>
          </cell>
          <cell r="BE186" t="str">
            <v>na</v>
          </cell>
          <cell r="BF186" t="str">
            <v>na</v>
          </cell>
          <cell r="BG186" t="str">
            <v>na</v>
          </cell>
          <cell r="BH186" t="str">
            <v>na</v>
          </cell>
          <cell r="BI186" t="str">
            <v>na</v>
          </cell>
          <cell r="BJ186" t="str">
            <v>na</v>
          </cell>
          <cell r="BK186" t="str">
            <v>na</v>
          </cell>
          <cell r="BL186" t="str">
            <v>na</v>
          </cell>
          <cell r="BM186" t="str">
            <v>na</v>
          </cell>
          <cell r="BN186" t="str">
            <v>na</v>
          </cell>
          <cell r="BO186" t="str">
            <v>na</v>
          </cell>
          <cell r="BP186" t="str">
            <v>na</v>
          </cell>
          <cell r="BQ186" t="str">
            <v>na</v>
          </cell>
          <cell r="BR186" t="str">
            <v>na</v>
          </cell>
          <cell r="BS186" t="str">
            <v>na</v>
          </cell>
          <cell r="BT186" t="str">
            <v>na</v>
          </cell>
          <cell r="BU186" t="str">
            <v>na</v>
          </cell>
          <cell r="BV186" t="str">
            <v>na</v>
          </cell>
          <cell r="BW186" t="str">
            <v>na</v>
          </cell>
          <cell r="BX186" t="str">
            <v>na</v>
          </cell>
          <cell r="BY186" t="str">
            <v>na</v>
          </cell>
          <cell r="BZ186" t="str">
            <v>na</v>
          </cell>
          <cell r="CA186" t="str">
            <v>na</v>
          </cell>
          <cell r="CB186" t="str">
            <v>na</v>
          </cell>
          <cell r="CC186" t="str">
            <v>na</v>
          </cell>
          <cell r="CD186" t="str">
            <v>na</v>
          </cell>
          <cell r="CE186" t="str">
            <v>na</v>
          </cell>
          <cell r="CF186" t="str">
            <v>na</v>
          </cell>
          <cell r="CG186" t="str">
            <v>na</v>
          </cell>
          <cell r="CH186" t="str">
            <v>na</v>
          </cell>
          <cell r="CI186" t="str">
            <v>na</v>
          </cell>
          <cell r="CJ186" t="str">
            <v>na</v>
          </cell>
          <cell r="CK186" t="str">
            <v>na</v>
          </cell>
          <cell r="CL186" t="str">
            <v>na</v>
          </cell>
          <cell r="CM186" t="str">
            <v>na</v>
          </cell>
          <cell r="CN186" t="str">
            <v>na</v>
          </cell>
          <cell r="CO186" t="str">
            <v>na</v>
          </cell>
          <cell r="CP186" t="str">
            <v>na</v>
          </cell>
          <cell r="CQ186">
            <v>1.067935578330893</v>
          </cell>
          <cell r="CR186">
            <v>1.067935578330893</v>
          </cell>
          <cell r="CS186">
            <v>1.0665228931652289</v>
          </cell>
          <cell r="CT186">
            <v>1.0665228931652289</v>
          </cell>
          <cell r="CU186">
            <v>0.95514950166112944</v>
          </cell>
          <cell r="CV186">
            <v>0.95514950166112944</v>
          </cell>
          <cell r="CW186" t="str">
            <v>na</v>
          </cell>
          <cell r="CX186" t="str">
            <v>na</v>
          </cell>
          <cell r="CY186">
            <v>0.98491505565319282</v>
          </cell>
          <cell r="CZ186">
            <v>0.98491505565319282</v>
          </cell>
          <cell r="DA186">
            <v>0.95134849286092016</v>
          </cell>
          <cell r="DB186">
            <v>0.95134849286092016</v>
          </cell>
          <cell r="DC186">
            <v>0.97885540643200797</v>
          </cell>
          <cell r="DD186">
            <v>0.97885540643200797</v>
          </cell>
          <cell r="DE186">
            <v>0.93975501113585735</v>
          </cell>
          <cell r="DF186">
            <v>0.93975501113585735</v>
          </cell>
          <cell r="DG186" t="str">
            <v>na</v>
          </cell>
          <cell r="DH186" t="str">
            <v>na</v>
          </cell>
          <cell r="DI186">
            <v>1.0225171127263757</v>
          </cell>
          <cell r="DJ186">
            <v>0</v>
          </cell>
          <cell r="DK186" t="str">
            <v>na</v>
          </cell>
          <cell r="DL186" t="str">
            <v>na</v>
          </cell>
          <cell r="DM186" t="str">
            <v>na</v>
          </cell>
          <cell r="DN186" t="str">
            <v>na</v>
          </cell>
          <cell r="DO186" t="str">
            <v>na</v>
          </cell>
          <cell r="DP186" t="str">
            <v>na</v>
          </cell>
          <cell r="DQ186" t="str">
            <v>na</v>
          </cell>
          <cell r="DR186" t="str">
            <v>na</v>
          </cell>
          <cell r="DS186" t="str">
            <v>na</v>
          </cell>
          <cell r="DT186" t="str">
            <v>na</v>
          </cell>
          <cell r="DU186" t="str">
            <v>na</v>
          </cell>
          <cell r="DV186" t="str">
            <v>na</v>
          </cell>
          <cell r="DW186" t="str">
            <v>na</v>
          </cell>
          <cell r="DX186" t="str">
            <v>na</v>
          </cell>
          <cell r="DY186" t="str">
            <v>na</v>
          </cell>
          <cell r="DZ186" t="str">
            <v>na</v>
          </cell>
          <cell r="EA186" t="str">
            <v>na</v>
          </cell>
          <cell r="EB186" t="str">
            <v>na</v>
          </cell>
          <cell r="EC186" t="str">
            <v>na</v>
          </cell>
          <cell r="ED186" t="str">
            <v>na</v>
          </cell>
          <cell r="EE186" t="str">
            <v>na</v>
          </cell>
          <cell r="EF186" t="str">
            <v>na</v>
          </cell>
          <cell r="EG186" t="str">
            <v>na</v>
          </cell>
          <cell r="EH186" t="str">
            <v>na</v>
          </cell>
          <cell r="EI186" t="str">
            <v>na</v>
          </cell>
          <cell r="EJ186" t="str">
            <v>na</v>
          </cell>
          <cell r="EK186" t="str">
            <v>na</v>
          </cell>
          <cell r="EL186" t="str">
            <v>na</v>
          </cell>
          <cell r="EM186" t="str">
            <v>na</v>
          </cell>
          <cell r="EN186" t="str">
            <v>na</v>
          </cell>
          <cell r="EO186" t="str">
            <v>na</v>
          </cell>
          <cell r="EP186" t="str">
            <v>na</v>
          </cell>
          <cell r="EQ186" t="str">
            <v>na</v>
          </cell>
          <cell r="ER186" t="str">
            <v>na</v>
          </cell>
          <cell r="ES186" t="str">
            <v>na</v>
          </cell>
          <cell r="ET186" t="str">
            <v>na</v>
          </cell>
          <cell r="EU186" t="str">
            <v>na</v>
          </cell>
          <cell r="EV186" t="str">
            <v>na</v>
          </cell>
          <cell r="EW186" t="str">
            <v>na</v>
          </cell>
          <cell r="EX186" t="str">
            <v>na</v>
          </cell>
          <cell r="EY186" t="str">
            <v>na</v>
          </cell>
          <cell r="EZ186" t="str">
            <v>na</v>
          </cell>
          <cell r="FA186" t="str">
            <v>na</v>
          </cell>
          <cell r="FB186" t="str">
            <v>na</v>
          </cell>
          <cell r="FC186" t="str">
            <v>na</v>
          </cell>
          <cell r="FD186" t="str">
            <v>na</v>
          </cell>
          <cell r="FE186" t="str">
            <v>na</v>
          </cell>
          <cell r="FF186" t="str">
            <v>na</v>
          </cell>
          <cell r="FG186" t="str">
            <v>na</v>
          </cell>
          <cell r="FH186" t="str">
            <v>na</v>
          </cell>
          <cell r="FI186" t="str">
            <v>na</v>
          </cell>
          <cell r="FJ186" t="str">
            <v>na</v>
          </cell>
          <cell r="FK186" t="str">
            <v>na</v>
          </cell>
          <cell r="FL186" t="str">
            <v>na</v>
          </cell>
          <cell r="FM186" t="str">
            <v>na</v>
          </cell>
          <cell r="FN186" t="str">
            <v>na</v>
          </cell>
          <cell r="FO186" t="str">
            <v>na</v>
          </cell>
          <cell r="FP186" t="str">
            <v>na</v>
          </cell>
          <cell r="FQ186" t="str">
            <v>na</v>
          </cell>
          <cell r="FR186" t="str">
            <v>na</v>
          </cell>
          <cell r="FS186" t="str">
            <v>na</v>
          </cell>
          <cell r="FT186" t="str">
            <v>na</v>
          </cell>
          <cell r="FU186" t="str">
            <v>na</v>
          </cell>
          <cell r="FV186" t="str">
            <v>na</v>
          </cell>
          <cell r="FW186" t="str">
            <v>na</v>
          </cell>
          <cell r="FX186" t="str">
            <v>na</v>
          </cell>
          <cell r="FY186" t="str">
            <v>na</v>
          </cell>
          <cell r="FZ186" t="str">
            <v>na</v>
          </cell>
          <cell r="GA186" t="str">
            <v>na</v>
          </cell>
          <cell r="GB186" t="str">
            <v>na</v>
          </cell>
          <cell r="GC186" t="str">
            <v>na</v>
          </cell>
          <cell r="GD186" t="str">
            <v>na</v>
          </cell>
          <cell r="GE186" t="str">
            <v>na</v>
          </cell>
          <cell r="GF186" t="str">
            <v>na</v>
          </cell>
          <cell r="GG186" t="str">
            <v>na</v>
          </cell>
          <cell r="GH186" t="str">
            <v>na</v>
          </cell>
          <cell r="GI186" t="str">
            <v>na</v>
          </cell>
          <cell r="GJ186" t="str">
            <v>na</v>
          </cell>
          <cell r="GK186" t="str">
            <v>na</v>
          </cell>
          <cell r="GL186" t="str">
            <v>na</v>
          </cell>
          <cell r="GM186" t="str">
            <v>na</v>
          </cell>
          <cell r="GN186" t="str">
            <v>na</v>
          </cell>
          <cell r="GO186" t="str">
            <v>na</v>
          </cell>
          <cell r="GP186" t="str">
            <v>na</v>
          </cell>
          <cell r="GQ186" t="str">
            <v>na</v>
          </cell>
          <cell r="GR186" t="str">
            <v>na</v>
          </cell>
          <cell r="GS186" t="str">
            <v>na</v>
          </cell>
          <cell r="GT186" t="str">
            <v>na</v>
          </cell>
          <cell r="GU186" t="str">
            <v>na</v>
          </cell>
          <cell r="GV186" t="str">
            <v>na</v>
          </cell>
          <cell r="GW186" t="str">
            <v>na</v>
          </cell>
          <cell r="GX186" t="str">
            <v>na</v>
          </cell>
          <cell r="GY186" t="str">
            <v>na</v>
          </cell>
          <cell r="GZ186" t="str">
            <v>na</v>
          </cell>
          <cell r="HA186" t="str">
            <v>na</v>
          </cell>
          <cell r="HB186" t="str">
            <v>na</v>
          </cell>
          <cell r="HC186" t="str">
            <v>na</v>
          </cell>
          <cell r="HD186" t="str">
            <v>na</v>
          </cell>
        </row>
        <row r="187">
          <cell r="A187">
            <v>186</v>
          </cell>
          <cell r="B187" t="str">
            <v>Revenue Metrics</v>
          </cell>
        </row>
        <row r="188">
          <cell r="A188">
            <v>187</v>
          </cell>
          <cell r="B188" t="str">
            <v>Total Revenue</v>
          </cell>
          <cell r="C188" t="str">
            <v>na</v>
          </cell>
          <cell r="D188" t="str">
            <v>na</v>
          </cell>
          <cell r="E188" t="str">
            <v>na</v>
          </cell>
          <cell r="F188" t="str">
            <v>na</v>
          </cell>
          <cell r="G188" t="str">
            <v>na</v>
          </cell>
          <cell r="H188" t="str">
            <v>na</v>
          </cell>
          <cell r="I188" t="str">
            <v>na</v>
          </cell>
          <cell r="J188" t="str">
            <v>na</v>
          </cell>
          <cell r="K188" t="str">
            <v>na</v>
          </cell>
          <cell r="L188" t="str">
            <v>na</v>
          </cell>
          <cell r="M188" t="str">
            <v>na</v>
          </cell>
          <cell r="N188" t="str">
            <v>na</v>
          </cell>
          <cell r="O188" t="str">
            <v>na</v>
          </cell>
          <cell r="P188" t="str">
            <v>na</v>
          </cell>
          <cell r="Q188" t="str">
            <v>na</v>
          </cell>
          <cell r="R188" t="str">
            <v>na</v>
          </cell>
          <cell r="S188" t="str">
            <v>na</v>
          </cell>
          <cell r="T188" t="str">
            <v>na</v>
          </cell>
          <cell r="U188" t="str">
            <v>na</v>
          </cell>
          <cell r="V188" t="str">
            <v>na</v>
          </cell>
          <cell r="W188" t="str">
            <v>na</v>
          </cell>
          <cell r="X188" t="str">
            <v>na</v>
          </cell>
          <cell r="Y188" t="str">
            <v>na</v>
          </cell>
          <cell r="Z188" t="str">
            <v>na</v>
          </cell>
          <cell r="AA188" t="str">
            <v>na</v>
          </cell>
          <cell r="AB188" t="str">
            <v>na</v>
          </cell>
          <cell r="AC188" t="str">
            <v>na</v>
          </cell>
          <cell r="AD188" t="str">
            <v>na</v>
          </cell>
          <cell r="AE188" t="str">
            <v>na</v>
          </cell>
          <cell r="AF188" t="str">
            <v>na</v>
          </cell>
          <cell r="AG188" t="str">
            <v>na</v>
          </cell>
          <cell r="AH188" t="str">
            <v>na</v>
          </cell>
          <cell r="AI188" t="str">
            <v>na</v>
          </cell>
          <cell r="AJ188" t="str">
            <v>na</v>
          </cell>
          <cell r="AK188" t="str">
            <v>na</v>
          </cell>
          <cell r="AL188" t="str">
            <v>na</v>
          </cell>
          <cell r="AM188" t="str">
            <v>na</v>
          </cell>
          <cell r="AN188" t="str">
            <v>na</v>
          </cell>
          <cell r="AO188" t="str">
            <v>na</v>
          </cell>
          <cell r="AP188" t="str">
            <v>na</v>
          </cell>
          <cell r="AQ188" t="str">
            <v>na</v>
          </cell>
          <cell r="AR188" t="str">
            <v>na</v>
          </cell>
          <cell r="AS188" t="str">
            <v>na</v>
          </cell>
          <cell r="AT188" t="str">
            <v>na</v>
          </cell>
          <cell r="AU188" t="str">
            <v>na</v>
          </cell>
          <cell r="AV188" t="str">
            <v>na</v>
          </cell>
          <cell r="AW188" t="str">
            <v>na</v>
          </cell>
          <cell r="AX188" t="str">
            <v>na</v>
          </cell>
          <cell r="AY188" t="str">
            <v>na</v>
          </cell>
          <cell r="AZ188" t="str">
            <v>na</v>
          </cell>
          <cell r="BA188" t="str">
            <v>na</v>
          </cell>
          <cell r="BB188" t="str">
            <v>na</v>
          </cell>
          <cell r="BC188" t="str">
            <v>na</v>
          </cell>
          <cell r="BD188" t="str">
            <v>na</v>
          </cell>
          <cell r="BE188" t="str">
            <v>na</v>
          </cell>
          <cell r="BF188" t="str">
            <v>na</v>
          </cell>
          <cell r="BG188" t="str">
            <v>na</v>
          </cell>
          <cell r="BH188" t="str">
            <v>na</v>
          </cell>
          <cell r="BI188" t="str">
            <v>na</v>
          </cell>
          <cell r="BJ188" t="str">
            <v>na</v>
          </cell>
          <cell r="BK188" t="str">
            <v>na</v>
          </cell>
          <cell r="BL188" t="str">
            <v>na</v>
          </cell>
          <cell r="BM188" t="str">
            <v>na</v>
          </cell>
          <cell r="BN188" t="str">
            <v>na</v>
          </cell>
          <cell r="BO188" t="str">
            <v>na</v>
          </cell>
          <cell r="BP188" t="str">
            <v>na</v>
          </cell>
          <cell r="BQ188" t="str">
            <v>na</v>
          </cell>
          <cell r="BR188" t="str">
            <v>na</v>
          </cell>
          <cell r="BS188" t="str">
            <v>na</v>
          </cell>
          <cell r="BT188" t="str">
            <v>na</v>
          </cell>
          <cell r="BU188" t="str">
            <v>na</v>
          </cell>
          <cell r="BV188" t="str">
            <v>na</v>
          </cell>
          <cell r="BW188" t="str">
            <v>na</v>
          </cell>
          <cell r="BX188" t="str">
            <v>na</v>
          </cell>
          <cell r="BY188" t="str">
            <v>na</v>
          </cell>
          <cell r="BZ188" t="str">
            <v>na</v>
          </cell>
          <cell r="CA188" t="str">
            <v>na</v>
          </cell>
          <cell r="CB188" t="str">
            <v>na</v>
          </cell>
          <cell r="CC188" t="str">
            <v>na</v>
          </cell>
          <cell r="CD188" t="str">
            <v>na</v>
          </cell>
          <cell r="CE188" t="str">
            <v>na</v>
          </cell>
          <cell r="CF188" t="str">
            <v>na</v>
          </cell>
          <cell r="CG188" t="str">
            <v>na</v>
          </cell>
          <cell r="CH188" t="str">
            <v>na</v>
          </cell>
          <cell r="CI188" t="str">
            <v>na</v>
          </cell>
          <cell r="CJ188" t="str">
            <v>na</v>
          </cell>
          <cell r="CK188" t="str">
            <v>na</v>
          </cell>
          <cell r="CL188" t="str">
            <v>na</v>
          </cell>
          <cell r="CM188" t="str">
            <v>na</v>
          </cell>
          <cell r="CN188" t="str">
            <v>na</v>
          </cell>
          <cell r="CO188">
            <v>350.10900000000004</v>
          </cell>
          <cell r="CP188">
            <v>350.10900000000004</v>
          </cell>
          <cell r="CQ188">
            <v>360.68099999999998</v>
          </cell>
          <cell r="CR188">
            <v>360.68099999999998</v>
          </cell>
          <cell r="CS188">
            <v>346.07900000000001</v>
          </cell>
          <cell r="CT188">
            <v>346.07900000000001</v>
          </cell>
          <cell r="CU188">
            <v>372.27699999999999</v>
          </cell>
          <cell r="CV188">
            <v>372.27699999999999</v>
          </cell>
          <cell r="CW188" t="str">
            <v>na</v>
          </cell>
          <cell r="CX188" t="str">
            <v>na</v>
          </cell>
          <cell r="CY188">
            <v>375.41900000000004</v>
          </cell>
          <cell r="CZ188">
            <v>375.41900000000004</v>
          </cell>
          <cell r="DA188">
            <v>420.15400000000005</v>
          </cell>
          <cell r="DB188">
            <v>420.15400000000005</v>
          </cell>
          <cell r="DC188">
            <v>443.12</v>
          </cell>
          <cell r="DD188">
            <v>443.12</v>
          </cell>
          <cell r="DE188">
            <v>497.78999999999996</v>
          </cell>
          <cell r="DF188">
            <v>497.79</v>
          </cell>
          <cell r="DG188" t="str">
            <v>na</v>
          </cell>
          <cell r="DH188" t="str">
            <v>na</v>
          </cell>
          <cell r="DI188">
            <v>503.08799999999997</v>
          </cell>
          <cell r="DJ188">
            <v>0</v>
          </cell>
          <cell r="DK188" t="str">
            <v>na</v>
          </cell>
          <cell r="DL188" t="str">
            <v>na</v>
          </cell>
          <cell r="DM188" t="str">
            <v>na</v>
          </cell>
          <cell r="DN188" t="str">
            <v>na</v>
          </cell>
          <cell r="DO188" t="str">
            <v>na</v>
          </cell>
          <cell r="DP188" t="str">
            <v>na</v>
          </cell>
          <cell r="DQ188" t="str">
            <v>na</v>
          </cell>
          <cell r="DR188" t="str">
            <v>na</v>
          </cell>
          <cell r="DS188" t="str">
            <v>na</v>
          </cell>
          <cell r="DT188" t="str">
            <v>na</v>
          </cell>
          <cell r="DU188" t="str">
            <v>na</v>
          </cell>
          <cell r="DV188" t="str">
            <v>na</v>
          </cell>
          <cell r="DW188" t="str">
            <v>na</v>
          </cell>
          <cell r="DX188" t="str">
            <v>na</v>
          </cell>
          <cell r="DY188" t="str">
            <v>na</v>
          </cell>
          <cell r="DZ188" t="str">
            <v>na</v>
          </cell>
          <cell r="EA188" t="str">
            <v>na</v>
          </cell>
          <cell r="EB188" t="str">
            <v>na</v>
          </cell>
          <cell r="EC188" t="str">
            <v>na</v>
          </cell>
          <cell r="ED188" t="str">
            <v>na</v>
          </cell>
          <cell r="EE188" t="str">
            <v>na</v>
          </cell>
          <cell r="EF188" t="str">
            <v>na</v>
          </cell>
          <cell r="EG188" t="str">
            <v>na</v>
          </cell>
          <cell r="EH188" t="str">
            <v>na</v>
          </cell>
          <cell r="EI188" t="str">
            <v>na</v>
          </cell>
          <cell r="EJ188" t="str">
            <v>na</v>
          </cell>
          <cell r="EK188" t="str">
            <v>na</v>
          </cell>
          <cell r="EL188" t="str">
            <v>na</v>
          </cell>
          <cell r="EM188" t="str">
            <v>na</v>
          </cell>
          <cell r="EN188" t="str">
            <v>na</v>
          </cell>
          <cell r="EO188" t="str">
            <v>na</v>
          </cell>
          <cell r="EP188" t="str">
            <v>na</v>
          </cell>
          <cell r="EQ188" t="str">
            <v>na</v>
          </cell>
          <cell r="ER188" t="str">
            <v>na</v>
          </cell>
          <cell r="ES188" t="str">
            <v>na</v>
          </cell>
          <cell r="ET188" t="str">
            <v>na</v>
          </cell>
          <cell r="EU188" t="str">
            <v>na</v>
          </cell>
          <cell r="EV188" t="str">
            <v>na</v>
          </cell>
          <cell r="EW188" t="str">
            <v>na</v>
          </cell>
          <cell r="EX188" t="str">
            <v>na</v>
          </cell>
          <cell r="EY188" t="str">
            <v>na</v>
          </cell>
          <cell r="EZ188" t="str">
            <v>na</v>
          </cell>
          <cell r="FA188" t="str">
            <v>na</v>
          </cell>
          <cell r="FB188" t="str">
            <v>na</v>
          </cell>
          <cell r="FC188" t="str">
            <v>na</v>
          </cell>
          <cell r="FD188" t="str">
            <v>na</v>
          </cell>
          <cell r="FE188" t="str">
            <v>na</v>
          </cell>
          <cell r="FF188" t="str">
            <v>na</v>
          </cell>
          <cell r="FG188" t="str">
            <v>na</v>
          </cell>
          <cell r="FH188" t="str">
            <v>na</v>
          </cell>
          <cell r="FI188" t="str">
            <v>na</v>
          </cell>
          <cell r="FJ188" t="str">
            <v>na</v>
          </cell>
          <cell r="FK188" t="str">
            <v>na</v>
          </cell>
          <cell r="FL188" t="str">
            <v>na</v>
          </cell>
          <cell r="FM188" t="str">
            <v>na</v>
          </cell>
          <cell r="FN188" t="str">
            <v>na</v>
          </cell>
          <cell r="FO188" t="str">
            <v>na</v>
          </cell>
          <cell r="FP188" t="str">
            <v>na</v>
          </cell>
          <cell r="FQ188" t="str">
            <v>na</v>
          </cell>
          <cell r="FR188" t="str">
            <v>na</v>
          </cell>
          <cell r="FS188" t="str">
            <v>na</v>
          </cell>
          <cell r="FT188" t="str">
            <v>na</v>
          </cell>
          <cell r="FU188" t="str">
            <v>na</v>
          </cell>
          <cell r="FV188" t="str">
            <v>na</v>
          </cell>
          <cell r="FW188" t="str">
            <v>na</v>
          </cell>
          <cell r="FX188" t="str">
            <v>na</v>
          </cell>
          <cell r="FY188" t="str">
            <v>na</v>
          </cell>
          <cell r="FZ188" t="str">
            <v>na</v>
          </cell>
          <cell r="GA188" t="str">
            <v>na</v>
          </cell>
          <cell r="GB188" t="str">
            <v>na</v>
          </cell>
          <cell r="GC188" t="str">
            <v>na</v>
          </cell>
          <cell r="GD188" t="str">
            <v>na</v>
          </cell>
          <cell r="GE188" t="str">
            <v>na</v>
          </cell>
          <cell r="GF188" t="str">
            <v>na</v>
          </cell>
          <cell r="GG188" t="str">
            <v>na</v>
          </cell>
          <cell r="GH188" t="str">
            <v>na</v>
          </cell>
          <cell r="GI188" t="str">
            <v>na</v>
          </cell>
          <cell r="GJ188" t="str">
            <v>na</v>
          </cell>
          <cell r="GK188" t="str">
            <v>na</v>
          </cell>
          <cell r="GL188" t="str">
            <v>na</v>
          </cell>
          <cell r="GM188" t="str">
            <v>na</v>
          </cell>
          <cell r="GN188" t="str">
            <v>na</v>
          </cell>
          <cell r="GO188" t="str">
            <v>na</v>
          </cell>
          <cell r="GP188" t="str">
            <v>na</v>
          </cell>
          <cell r="GQ188" t="str">
            <v>na</v>
          </cell>
          <cell r="GR188" t="str">
            <v>na</v>
          </cell>
          <cell r="GS188" t="str">
            <v>na</v>
          </cell>
          <cell r="GT188" t="str">
            <v>na</v>
          </cell>
          <cell r="GU188" t="str">
            <v>na</v>
          </cell>
          <cell r="GV188" t="str">
            <v>na</v>
          </cell>
          <cell r="GW188" t="str">
            <v>na</v>
          </cell>
          <cell r="GX188" t="str">
            <v>na</v>
          </cell>
          <cell r="GY188" t="str">
            <v>na</v>
          </cell>
          <cell r="GZ188" t="str">
            <v>na</v>
          </cell>
          <cell r="HA188" t="str">
            <v>na</v>
          </cell>
          <cell r="HB188" t="str">
            <v>na</v>
          </cell>
          <cell r="HC188" t="str">
            <v>na</v>
          </cell>
          <cell r="HD188" t="str">
            <v>na</v>
          </cell>
        </row>
        <row r="189">
          <cell r="A189">
            <v>188</v>
          </cell>
          <cell r="B189" t="str">
            <v>+ Change in Deferred Revenue</v>
          </cell>
          <cell r="C189" t="str">
            <v>na</v>
          </cell>
          <cell r="D189" t="str">
            <v>na</v>
          </cell>
          <cell r="E189" t="str">
            <v>na</v>
          </cell>
          <cell r="F189" t="str">
            <v>na</v>
          </cell>
          <cell r="G189" t="str">
            <v>na</v>
          </cell>
          <cell r="H189" t="str">
            <v>na</v>
          </cell>
          <cell r="I189" t="str">
            <v>na</v>
          </cell>
          <cell r="J189" t="str">
            <v>na</v>
          </cell>
          <cell r="K189" t="str">
            <v>na</v>
          </cell>
          <cell r="L189" t="str">
            <v>na</v>
          </cell>
          <cell r="M189" t="str">
            <v>na</v>
          </cell>
          <cell r="N189" t="str">
            <v>na</v>
          </cell>
          <cell r="O189" t="str">
            <v>na</v>
          </cell>
          <cell r="P189" t="str">
            <v>na</v>
          </cell>
          <cell r="Q189" t="str">
            <v>na</v>
          </cell>
          <cell r="R189" t="str">
            <v>na</v>
          </cell>
          <cell r="S189" t="str">
            <v>na</v>
          </cell>
          <cell r="T189" t="str">
            <v>na</v>
          </cell>
          <cell r="U189" t="str">
            <v>na</v>
          </cell>
          <cell r="V189" t="str">
            <v>na</v>
          </cell>
          <cell r="W189" t="str">
            <v>na</v>
          </cell>
          <cell r="X189" t="str">
            <v>na</v>
          </cell>
          <cell r="Y189" t="str">
            <v>na</v>
          </cell>
          <cell r="Z189" t="str">
            <v>na</v>
          </cell>
          <cell r="AA189" t="str">
            <v>na</v>
          </cell>
          <cell r="AB189" t="str">
            <v>na</v>
          </cell>
          <cell r="AC189" t="str">
            <v>na</v>
          </cell>
          <cell r="AD189" t="str">
            <v>na</v>
          </cell>
          <cell r="AE189" t="str">
            <v>na</v>
          </cell>
          <cell r="AF189" t="str">
            <v>na</v>
          </cell>
          <cell r="AG189" t="str">
            <v>na</v>
          </cell>
          <cell r="AH189" t="str">
            <v>na</v>
          </cell>
          <cell r="AI189" t="str">
            <v>na</v>
          </cell>
          <cell r="AJ189" t="str">
            <v>na</v>
          </cell>
          <cell r="AK189" t="str">
            <v>na</v>
          </cell>
          <cell r="AL189" t="str">
            <v>na</v>
          </cell>
          <cell r="AM189" t="str">
            <v>na</v>
          </cell>
          <cell r="AN189" t="str">
            <v>na</v>
          </cell>
          <cell r="AO189" t="str">
            <v>na</v>
          </cell>
          <cell r="AP189" t="str">
            <v>na</v>
          </cell>
          <cell r="AQ189" t="str">
            <v>na</v>
          </cell>
          <cell r="AR189" t="str">
            <v>na</v>
          </cell>
          <cell r="AS189" t="str">
            <v>na</v>
          </cell>
          <cell r="AT189" t="str">
            <v>na</v>
          </cell>
          <cell r="AU189" t="str">
            <v>na</v>
          </cell>
          <cell r="AV189" t="str">
            <v>na</v>
          </cell>
          <cell r="AW189" t="str">
            <v>na</v>
          </cell>
          <cell r="AX189" t="str">
            <v>na</v>
          </cell>
          <cell r="AY189" t="str">
            <v>na</v>
          </cell>
          <cell r="AZ189" t="str">
            <v>na</v>
          </cell>
          <cell r="BA189" t="str">
            <v>na</v>
          </cell>
          <cell r="BB189" t="str">
            <v>na</v>
          </cell>
          <cell r="BC189" t="str">
            <v>na</v>
          </cell>
          <cell r="BD189" t="str">
            <v>na</v>
          </cell>
          <cell r="BE189" t="str">
            <v>na</v>
          </cell>
          <cell r="BF189" t="str">
            <v>na</v>
          </cell>
          <cell r="BG189" t="str">
            <v>na</v>
          </cell>
          <cell r="BH189" t="str">
            <v>na</v>
          </cell>
          <cell r="BI189" t="str">
            <v>na</v>
          </cell>
          <cell r="BJ189" t="str">
            <v>na</v>
          </cell>
          <cell r="BK189" t="str">
            <v>na</v>
          </cell>
          <cell r="BL189" t="str">
            <v>na</v>
          </cell>
          <cell r="BM189" t="str">
            <v>na</v>
          </cell>
          <cell r="BN189" t="str">
            <v>na</v>
          </cell>
          <cell r="BO189" t="str">
            <v>na</v>
          </cell>
          <cell r="BP189" t="str">
            <v>na</v>
          </cell>
          <cell r="BQ189" t="str">
            <v>na</v>
          </cell>
          <cell r="BR189" t="str">
            <v>na</v>
          </cell>
          <cell r="BS189" t="str">
            <v>na</v>
          </cell>
          <cell r="BT189" t="str">
            <v>na</v>
          </cell>
          <cell r="BU189" t="str">
            <v>na</v>
          </cell>
          <cell r="BV189" t="str">
            <v>na</v>
          </cell>
          <cell r="BW189" t="str">
            <v>na</v>
          </cell>
          <cell r="BX189" t="str">
            <v>na</v>
          </cell>
          <cell r="BY189" t="str">
            <v>na</v>
          </cell>
          <cell r="BZ189" t="str">
            <v>na</v>
          </cell>
          <cell r="CA189" t="str">
            <v>na</v>
          </cell>
          <cell r="CB189" t="str">
            <v>na</v>
          </cell>
          <cell r="CC189" t="str">
            <v>na</v>
          </cell>
          <cell r="CD189" t="str">
            <v>na</v>
          </cell>
          <cell r="CE189" t="str">
            <v>na</v>
          </cell>
          <cell r="CF189" t="str">
            <v>na</v>
          </cell>
          <cell r="CG189" t="str">
            <v>na</v>
          </cell>
          <cell r="CH189" t="str">
            <v>na</v>
          </cell>
          <cell r="CI189" t="str">
            <v>na</v>
          </cell>
          <cell r="CJ189" t="str">
            <v>na</v>
          </cell>
          <cell r="CK189" t="str">
            <v>na</v>
          </cell>
          <cell r="CL189" t="str">
            <v>na</v>
          </cell>
          <cell r="CM189" t="str">
            <v>na</v>
          </cell>
          <cell r="CN189" t="str">
            <v>na</v>
          </cell>
          <cell r="CO189" t="str">
            <v>na</v>
          </cell>
          <cell r="CP189" t="str">
            <v>na</v>
          </cell>
          <cell r="CQ189">
            <v>0.95100000000002183</v>
          </cell>
          <cell r="CR189">
            <v>0.95100000000002183</v>
          </cell>
          <cell r="CS189">
            <v>-38.900000000000034</v>
          </cell>
          <cell r="CT189">
            <v>-38.9</v>
          </cell>
          <cell r="CU189">
            <v>27.049000000000035</v>
          </cell>
          <cell r="CV189">
            <v>27.049000000000035</v>
          </cell>
          <cell r="CW189" t="str">
            <v>na</v>
          </cell>
          <cell r="CX189" t="str">
            <v>na</v>
          </cell>
          <cell r="CY189">
            <v>2.5</v>
          </cell>
          <cell r="CZ189">
            <v>2.5</v>
          </cell>
          <cell r="DA189">
            <v>4.1999999999999886</v>
          </cell>
          <cell r="DB189">
            <v>4.1999999999999886</v>
          </cell>
          <cell r="DC189">
            <v>-11.548999999999978</v>
          </cell>
          <cell r="DD189">
            <v>-11.548999999999978</v>
          </cell>
          <cell r="DE189">
            <v>4.4599999999999795</v>
          </cell>
          <cell r="DF189">
            <v>4.4599999999999795</v>
          </cell>
          <cell r="DG189" t="str">
            <v>na</v>
          </cell>
          <cell r="DH189" t="str">
            <v>na</v>
          </cell>
          <cell r="DI189">
            <v>-14.362000000000023</v>
          </cell>
          <cell r="DJ189">
            <v>0</v>
          </cell>
          <cell r="DK189" t="str">
            <v>na</v>
          </cell>
          <cell r="DL189" t="str">
            <v>na</v>
          </cell>
          <cell r="DM189" t="str">
            <v>na</v>
          </cell>
          <cell r="DN189" t="str">
            <v>na</v>
          </cell>
          <cell r="DO189" t="str">
            <v>na</v>
          </cell>
          <cell r="DP189" t="str">
            <v>na</v>
          </cell>
          <cell r="DQ189" t="str">
            <v>na</v>
          </cell>
          <cell r="DR189" t="str">
            <v>na</v>
          </cell>
          <cell r="DS189" t="str">
            <v>na</v>
          </cell>
          <cell r="DT189" t="str">
            <v>na</v>
          </cell>
          <cell r="DU189" t="str">
            <v>na</v>
          </cell>
          <cell r="DV189" t="str">
            <v>na</v>
          </cell>
          <cell r="DW189" t="str">
            <v>na</v>
          </cell>
          <cell r="DX189" t="str">
            <v>na</v>
          </cell>
          <cell r="DY189" t="str">
            <v>na</v>
          </cell>
          <cell r="DZ189" t="str">
            <v>na</v>
          </cell>
          <cell r="EA189" t="str">
            <v>na</v>
          </cell>
          <cell r="EB189" t="str">
            <v>na</v>
          </cell>
          <cell r="EC189" t="str">
            <v>na</v>
          </cell>
          <cell r="ED189" t="str">
            <v>na</v>
          </cell>
          <cell r="EE189" t="str">
            <v>na</v>
          </cell>
          <cell r="EF189" t="str">
            <v>na</v>
          </cell>
          <cell r="EG189" t="str">
            <v>na</v>
          </cell>
          <cell r="EH189" t="str">
            <v>na</v>
          </cell>
          <cell r="EI189" t="str">
            <v>na</v>
          </cell>
          <cell r="EJ189" t="str">
            <v>na</v>
          </cell>
          <cell r="EK189" t="str">
            <v>na</v>
          </cell>
          <cell r="EL189" t="str">
            <v>na</v>
          </cell>
          <cell r="EM189" t="str">
            <v>na</v>
          </cell>
          <cell r="EN189" t="str">
            <v>na</v>
          </cell>
          <cell r="EO189" t="str">
            <v>na</v>
          </cell>
          <cell r="EP189" t="str">
            <v>na</v>
          </cell>
          <cell r="EQ189" t="str">
            <v>na</v>
          </cell>
          <cell r="ER189" t="str">
            <v>na</v>
          </cell>
          <cell r="ES189" t="str">
            <v>na</v>
          </cell>
          <cell r="ET189" t="str">
            <v>na</v>
          </cell>
          <cell r="EU189" t="str">
            <v>na</v>
          </cell>
          <cell r="EV189" t="str">
            <v>na</v>
          </cell>
          <cell r="EW189" t="str">
            <v>na</v>
          </cell>
          <cell r="EX189" t="str">
            <v>na</v>
          </cell>
          <cell r="EY189" t="str">
            <v>na</v>
          </cell>
          <cell r="EZ189" t="str">
            <v>na</v>
          </cell>
          <cell r="FA189" t="str">
            <v>na</v>
          </cell>
          <cell r="FB189" t="str">
            <v>na</v>
          </cell>
          <cell r="FC189" t="str">
            <v>na</v>
          </cell>
          <cell r="FD189" t="str">
            <v>na</v>
          </cell>
          <cell r="FE189" t="str">
            <v>na</v>
          </cell>
          <cell r="FF189" t="str">
            <v>na</v>
          </cell>
          <cell r="FG189" t="str">
            <v>na</v>
          </cell>
          <cell r="FH189" t="str">
            <v>na</v>
          </cell>
          <cell r="FI189" t="str">
            <v>na</v>
          </cell>
          <cell r="FJ189" t="str">
            <v>na</v>
          </cell>
          <cell r="FK189" t="str">
            <v>na</v>
          </cell>
          <cell r="FL189" t="str">
            <v>na</v>
          </cell>
          <cell r="FM189" t="str">
            <v>na</v>
          </cell>
          <cell r="FN189" t="str">
            <v>na</v>
          </cell>
          <cell r="FO189" t="str">
            <v>na</v>
          </cell>
          <cell r="FP189" t="str">
            <v>na</v>
          </cell>
          <cell r="FQ189" t="str">
            <v>na</v>
          </cell>
          <cell r="FR189" t="str">
            <v>na</v>
          </cell>
          <cell r="FS189" t="str">
            <v>na</v>
          </cell>
          <cell r="FT189" t="str">
            <v>na</v>
          </cell>
          <cell r="FU189" t="str">
            <v>na</v>
          </cell>
          <cell r="FV189" t="str">
            <v>na</v>
          </cell>
          <cell r="FW189" t="str">
            <v>na</v>
          </cell>
          <cell r="FX189" t="str">
            <v>na</v>
          </cell>
          <cell r="FY189" t="str">
            <v>na</v>
          </cell>
          <cell r="FZ189" t="str">
            <v>na</v>
          </cell>
          <cell r="GA189" t="str">
            <v>na</v>
          </cell>
          <cell r="GB189" t="str">
            <v>na</v>
          </cell>
          <cell r="GC189" t="str">
            <v>na</v>
          </cell>
          <cell r="GD189" t="str">
            <v>na</v>
          </cell>
          <cell r="GE189" t="str">
            <v>na</v>
          </cell>
          <cell r="GF189" t="str">
            <v>na</v>
          </cell>
          <cell r="GG189" t="str">
            <v>na</v>
          </cell>
          <cell r="GH189" t="str">
            <v>na</v>
          </cell>
          <cell r="GI189" t="str">
            <v>na</v>
          </cell>
          <cell r="GJ189" t="str">
            <v>na</v>
          </cell>
          <cell r="GK189" t="str">
            <v>na</v>
          </cell>
          <cell r="GL189" t="str">
            <v>na</v>
          </cell>
          <cell r="GM189" t="str">
            <v>na</v>
          </cell>
          <cell r="GN189" t="str">
            <v>na</v>
          </cell>
          <cell r="GO189" t="str">
            <v>na</v>
          </cell>
          <cell r="GP189" t="str">
            <v>na</v>
          </cell>
          <cell r="GQ189" t="str">
            <v>na</v>
          </cell>
          <cell r="GR189" t="str">
            <v>na</v>
          </cell>
          <cell r="GS189" t="str">
            <v>na</v>
          </cell>
          <cell r="GT189" t="str">
            <v>na</v>
          </cell>
          <cell r="GU189" t="str">
            <v>na</v>
          </cell>
          <cell r="GV189" t="str">
            <v>na</v>
          </cell>
          <cell r="GW189" t="str">
            <v>na</v>
          </cell>
          <cell r="GX189" t="str">
            <v>na</v>
          </cell>
          <cell r="GY189" t="str">
            <v>na</v>
          </cell>
          <cell r="GZ189" t="str">
            <v>na</v>
          </cell>
          <cell r="HA189" t="str">
            <v>na</v>
          </cell>
          <cell r="HB189" t="str">
            <v>na</v>
          </cell>
          <cell r="HC189" t="str">
            <v>na</v>
          </cell>
          <cell r="HD189" t="str">
            <v>na</v>
          </cell>
        </row>
        <row r="190">
          <cell r="A190">
            <v>189</v>
          </cell>
          <cell r="B190" t="str">
            <v>- Change in Accounts Receivable</v>
          </cell>
          <cell r="C190" t="str">
            <v>na</v>
          </cell>
          <cell r="D190" t="str">
            <v>na</v>
          </cell>
          <cell r="E190" t="str">
            <v>na</v>
          </cell>
          <cell r="F190" t="str">
            <v>na</v>
          </cell>
          <cell r="G190" t="str">
            <v>na</v>
          </cell>
          <cell r="H190" t="str">
            <v>na</v>
          </cell>
          <cell r="I190" t="str">
            <v>na</v>
          </cell>
          <cell r="J190" t="str">
            <v>na</v>
          </cell>
          <cell r="K190" t="str">
            <v>na</v>
          </cell>
          <cell r="L190" t="str">
            <v>na</v>
          </cell>
          <cell r="M190" t="str">
            <v>na</v>
          </cell>
          <cell r="N190" t="str">
            <v>na</v>
          </cell>
          <cell r="O190" t="str">
            <v>na</v>
          </cell>
          <cell r="P190" t="str">
            <v>na</v>
          </cell>
          <cell r="Q190" t="str">
            <v>na</v>
          </cell>
          <cell r="R190" t="str">
            <v>na</v>
          </cell>
          <cell r="S190" t="str">
            <v>na</v>
          </cell>
          <cell r="T190" t="str">
            <v>na</v>
          </cell>
          <cell r="U190" t="str">
            <v>na</v>
          </cell>
          <cell r="V190" t="str">
            <v>na</v>
          </cell>
          <cell r="W190" t="str">
            <v>na</v>
          </cell>
          <cell r="X190" t="str">
            <v>na</v>
          </cell>
          <cell r="Y190" t="str">
            <v>na</v>
          </cell>
          <cell r="Z190" t="str">
            <v>na</v>
          </cell>
          <cell r="AA190" t="str">
            <v>na</v>
          </cell>
          <cell r="AB190" t="str">
            <v>na</v>
          </cell>
          <cell r="AC190" t="str">
            <v>na</v>
          </cell>
          <cell r="AD190" t="str">
            <v>na</v>
          </cell>
          <cell r="AE190" t="str">
            <v>na</v>
          </cell>
          <cell r="AF190" t="str">
            <v>na</v>
          </cell>
          <cell r="AG190" t="str">
            <v>na</v>
          </cell>
          <cell r="AH190" t="str">
            <v>na</v>
          </cell>
          <cell r="AI190" t="str">
            <v>na</v>
          </cell>
          <cell r="AJ190" t="str">
            <v>na</v>
          </cell>
          <cell r="AK190" t="str">
            <v>na</v>
          </cell>
          <cell r="AL190" t="str">
            <v>na</v>
          </cell>
          <cell r="AM190" t="str">
            <v>na</v>
          </cell>
          <cell r="AN190" t="str">
            <v>na</v>
          </cell>
          <cell r="AO190" t="str">
            <v>na</v>
          </cell>
          <cell r="AP190" t="str">
            <v>na</v>
          </cell>
          <cell r="AQ190" t="str">
            <v>na</v>
          </cell>
          <cell r="AR190" t="str">
            <v>na</v>
          </cell>
          <cell r="AS190" t="str">
            <v>na</v>
          </cell>
          <cell r="AT190" t="str">
            <v>na</v>
          </cell>
          <cell r="AU190" t="str">
            <v>na</v>
          </cell>
          <cell r="AV190" t="str">
            <v>na</v>
          </cell>
          <cell r="AW190" t="str">
            <v>na</v>
          </cell>
          <cell r="AX190" t="str">
            <v>na</v>
          </cell>
          <cell r="AY190" t="str">
            <v>na</v>
          </cell>
          <cell r="AZ190" t="str">
            <v>na</v>
          </cell>
          <cell r="BA190" t="str">
            <v>na</v>
          </cell>
          <cell r="BB190" t="str">
            <v>na</v>
          </cell>
          <cell r="BC190" t="str">
            <v>na</v>
          </cell>
          <cell r="BD190" t="str">
            <v>na</v>
          </cell>
          <cell r="BE190" t="str">
            <v>na</v>
          </cell>
          <cell r="BF190" t="str">
            <v>na</v>
          </cell>
          <cell r="BG190" t="str">
            <v>na</v>
          </cell>
          <cell r="BH190" t="str">
            <v>na</v>
          </cell>
          <cell r="BI190" t="str">
            <v>na</v>
          </cell>
          <cell r="BJ190" t="str">
            <v>na</v>
          </cell>
          <cell r="BK190" t="str">
            <v>na</v>
          </cell>
          <cell r="BL190" t="str">
            <v>na</v>
          </cell>
          <cell r="BM190" t="str">
            <v>na</v>
          </cell>
          <cell r="BN190" t="str">
            <v>na</v>
          </cell>
          <cell r="BO190" t="str">
            <v>na</v>
          </cell>
          <cell r="BP190" t="str">
            <v>na</v>
          </cell>
          <cell r="BQ190" t="str">
            <v>na</v>
          </cell>
          <cell r="BR190" t="str">
            <v>na</v>
          </cell>
          <cell r="BS190" t="str">
            <v>na</v>
          </cell>
          <cell r="BT190" t="str">
            <v>na</v>
          </cell>
          <cell r="BU190" t="str">
            <v>na</v>
          </cell>
          <cell r="BV190" t="str">
            <v>na</v>
          </cell>
          <cell r="BW190" t="str">
            <v>na</v>
          </cell>
          <cell r="BX190" t="str">
            <v>na</v>
          </cell>
          <cell r="BY190" t="str">
            <v>na</v>
          </cell>
          <cell r="BZ190" t="str">
            <v>na</v>
          </cell>
          <cell r="CA190" t="str">
            <v>na</v>
          </cell>
          <cell r="CB190" t="str">
            <v>na</v>
          </cell>
          <cell r="CC190" t="str">
            <v>na</v>
          </cell>
          <cell r="CD190" t="str">
            <v>na</v>
          </cell>
          <cell r="CE190" t="str">
            <v>na</v>
          </cell>
          <cell r="CF190" t="str">
            <v>na</v>
          </cell>
          <cell r="CG190" t="str">
            <v>na</v>
          </cell>
          <cell r="CH190" t="str">
            <v>na</v>
          </cell>
          <cell r="CI190" t="str">
            <v>na</v>
          </cell>
          <cell r="CJ190" t="str">
            <v>na</v>
          </cell>
          <cell r="CK190" t="str">
            <v>na</v>
          </cell>
          <cell r="CL190" t="str">
            <v>na</v>
          </cell>
          <cell r="CM190" t="str">
            <v>na</v>
          </cell>
          <cell r="CN190" t="str">
            <v>na</v>
          </cell>
          <cell r="CO190" t="str">
            <v>na</v>
          </cell>
          <cell r="CP190" t="str">
            <v>na</v>
          </cell>
          <cell r="CQ190">
            <v>-46.399999999999977</v>
          </cell>
          <cell r="CR190">
            <v>-46.4</v>
          </cell>
          <cell r="CS190">
            <v>-40.100000000000023</v>
          </cell>
          <cell r="CT190">
            <v>-40.1</v>
          </cell>
          <cell r="CU190">
            <v>29.700000000000045</v>
          </cell>
          <cell r="CV190">
            <v>29.7</v>
          </cell>
          <cell r="CW190" t="str">
            <v>na</v>
          </cell>
          <cell r="CX190" t="str">
            <v>na</v>
          </cell>
          <cell r="CY190">
            <v>10.299999999999955</v>
          </cell>
          <cell r="CZ190">
            <v>10.3</v>
          </cell>
          <cell r="DA190">
            <v>36.800000000000011</v>
          </cell>
          <cell r="DB190">
            <v>36.799999999999997</v>
          </cell>
          <cell r="DC190">
            <v>16.699999999999989</v>
          </cell>
          <cell r="DD190">
            <v>16.7</v>
          </cell>
          <cell r="DE190">
            <v>54.100000000000023</v>
          </cell>
          <cell r="DF190">
            <v>54.1</v>
          </cell>
          <cell r="DG190" t="str">
            <v>na</v>
          </cell>
          <cell r="DH190" t="str">
            <v>na</v>
          </cell>
          <cell r="DI190">
            <v>-19.34899999999999</v>
          </cell>
          <cell r="DJ190">
            <v>0</v>
          </cell>
          <cell r="DK190" t="str">
            <v>na</v>
          </cell>
          <cell r="DL190" t="str">
            <v>na</v>
          </cell>
          <cell r="DM190" t="str">
            <v>na</v>
          </cell>
          <cell r="DN190" t="str">
            <v>na</v>
          </cell>
          <cell r="DO190" t="str">
            <v>na</v>
          </cell>
          <cell r="DP190" t="str">
            <v>na</v>
          </cell>
          <cell r="DQ190" t="str">
            <v>na</v>
          </cell>
          <cell r="DR190" t="str">
            <v>na</v>
          </cell>
          <cell r="DS190" t="str">
            <v>na</v>
          </cell>
          <cell r="DT190" t="str">
            <v>na</v>
          </cell>
          <cell r="DU190" t="str">
            <v>na</v>
          </cell>
          <cell r="DV190" t="str">
            <v>na</v>
          </cell>
          <cell r="DW190" t="str">
            <v>na</v>
          </cell>
          <cell r="DX190" t="str">
            <v>na</v>
          </cell>
          <cell r="DY190" t="str">
            <v>na</v>
          </cell>
          <cell r="DZ190" t="str">
            <v>na</v>
          </cell>
          <cell r="EA190" t="str">
            <v>na</v>
          </cell>
          <cell r="EB190" t="str">
            <v>na</v>
          </cell>
          <cell r="EC190" t="str">
            <v>na</v>
          </cell>
          <cell r="ED190" t="str">
            <v>na</v>
          </cell>
          <cell r="EE190" t="str">
            <v>na</v>
          </cell>
          <cell r="EF190" t="str">
            <v>na</v>
          </cell>
          <cell r="EG190" t="str">
            <v>na</v>
          </cell>
          <cell r="EH190" t="str">
            <v>na</v>
          </cell>
          <cell r="EI190" t="str">
            <v>na</v>
          </cell>
          <cell r="EJ190" t="str">
            <v>na</v>
          </cell>
          <cell r="EK190" t="str">
            <v>na</v>
          </cell>
          <cell r="EL190" t="str">
            <v>na</v>
          </cell>
          <cell r="EM190" t="str">
            <v>na</v>
          </cell>
          <cell r="EN190" t="str">
            <v>na</v>
          </cell>
          <cell r="EO190" t="str">
            <v>na</v>
          </cell>
          <cell r="EP190" t="str">
            <v>na</v>
          </cell>
          <cell r="EQ190" t="str">
            <v>na</v>
          </cell>
          <cell r="ER190" t="str">
            <v>na</v>
          </cell>
          <cell r="ES190" t="str">
            <v>na</v>
          </cell>
          <cell r="ET190" t="str">
            <v>na</v>
          </cell>
          <cell r="EU190" t="str">
            <v>na</v>
          </cell>
          <cell r="EV190" t="str">
            <v>na</v>
          </cell>
          <cell r="EW190" t="str">
            <v>na</v>
          </cell>
          <cell r="EX190" t="str">
            <v>na</v>
          </cell>
          <cell r="EY190" t="str">
            <v>na</v>
          </cell>
          <cell r="EZ190" t="str">
            <v>na</v>
          </cell>
          <cell r="FA190" t="str">
            <v>na</v>
          </cell>
          <cell r="FB190" t="str">
            <v>na</v>
          </cell>
          <cell r="FC190" t="str">
            <v>na</v>
          </cell>
          <cell r="FD190" t="str">
            <v>na</v>
          </cell>
          <cell r="FE190" t="str">
            <v>na</v>
          </cell>
          <cell r="FF190" t="str">
            <v>na</v>
          </cell>
          <cell r="FG190" t="str">
            <v>na</v>
          </cell>
          <cell r="FH190" t="str">
            <v>na</v>
          </cell>
          <cell r="FI190" t="str">
            <v>na</v>
          </cell>
          <cell r="FJ190" t="str">
            <v>na</v>
          </cell>
          <cell r="FK190" t="str">
            <v>na</v>
          </cell>
          <cell r="FL190" t="str">
            <v>na</v>
          </cell>
          <cell r="FM190" t="str">
            <v>na</v>
          </cell>
          <cell r="FN190" t="str">
            <v>na</v>
          </cell>
          <cell r="FO190" t="str">
            <v>na</v>
          </cell>
          <cell r="FP190" t="str">
            <v>na</v>
          </cell>
          <cell r="FQ190" t="str">
            <v>na</v>
          </cell>
          <cell r="FR190" t="str">
            <v>na</v>
          </cell>
          <cell r="FS190" t="str">
            <v>na</v>
          </cell>
          <cell r="FT190" t="str">
            <v>na</v>
          </cell>
          <cell r="FU190" t="str">
            <v>na</v>
          </cell>
          <cell r="FV190" t="str">
            <v>na</v>
          </cell>
          <cell r="FW190" t="str">
            <v>na</v>
          </cell>
          <cell r="FX190" t="str">
            <v>na</v>
          </cell>
          <cell r="FY190" t="str">
            <v>na</v>
          </cell>
          <cell r="FZ190" t="str">
            <v>na</v>
          </cell>
          <cell r="GA190" t="str">
            <v>na</v>
          </cell>
          <cell r="GB190" t="str">
            <v>na</v>
          </cell>
          <cell r="GC190" t="str">
            <v>na</v>
          </cell>
          <cell r="GD190" t="str">
            <v>na</v>
          </cell>
          <cell r="GE190" t="str">
            <v>na</v>
          </cell>
          <cell r="GF190" t="str">
            <v>na</v>
          </cell>
          <cell r="GG190" t="str">
            <v>na</v>
          </cell>
          <cell r="GH190" t="str">
            <v>na</v>
          </cell>
          <cell r="GI190" t="str">
            <v>na</v>
          </cell>
          <cell r="GJ190" t="str">
            <v>na</v>
          </cell>
          <cell r="GK190" t="str">
            <v>na</v>
          </cell>
          <cell r="GL190" t="str">
            <v>na</v>
          </cell>
          <cell r="GM190" t="str">
            <v>na</v>
          </cell>
          <cell r="GN190" t="str">
            <v>na</v>
          </cell>
          <cell r="GO190" t="str">
            <v>na</v>
          </cell>
          <cell r="GP190" t="str">
            <v>na</v>
          </cell>
          <cell r="GQ190" t="str">
            <v>na</v>
          </cell>
          <cell r="GR190" t="str">
            <v>na</v>
          </cell>
          <cell r="GS190" t="str">
            <v>na</v>
          </cell>
          <cell r="GT190" t="str">
            <v>na</v>
          </cell>
          <cell r="GU190" t="str">
            <v>na</v>
          </cell>
          <cell r="GV190" t="str">
            <v>na</v>
          </cell>
          <cell r="GW190" t="str">
            <v>na</v>
          </cell>
          <cell r="GX190" t="str">
            <v>na</v>
          </cell>
          <cell r="GY190" t="str">
            <v>na</v>
          </cell>
          <cell r="GZ190" t="str">
            <v>na</v>
          </cell>
          <cell r="HA190" t="str">
            <v>na</v>
          </cell>
          <cell r="HB190" t="str">
            <v>na</v>
          </cell>
          <cell r="HC190" t="str">
            <v>na</v>
          </cell>
          <cell r="HD190" t="str">
            <v>na</v>
          </cell>
        </row>
        <row r="191">
          <cell r="A191">
            <v>190</v>
          </cell>
          <cell r="B191" t="str">
            <v>Adjusted Revenues</v>
          </cell>
          <cell r="C191" t="str">
            <v>na</v>
          </cell>
          <cell r="D191" t="str">
            <v>na</v>
          </cell>
          <cell r="E191" t="str">
            <v>na</v>
          </cell>
          <cell r="F191" t="str">
            <v>na</v>
          </cell>
          <cell r="G191" t="str">
            <v>na</v>
          </cell>
          <cell r="H191" t="str">
            <v>na</v>
          </cell>
          <cell r="I191" t="str">
            <v>na</v>
          </cell>
          <cell r="J191" t="str">
            <v>na</v>
          </cell>
          <cell r="K191" t="str">
            <v>na</v>
          </cell>
          <cell r="L191" t="str">
            <v>na</v>
          </cell>
          <cell r="M191" t="str">
            <v>na</v>
          </cell>
          <cell r="N191" t="str">
            <v>na</v>
          </cell>
          <cell r="O191" t="str">
            <v>na</v>
          </cell>
          <cell r="P191" t="str">
            <v>na</v>
          </cell>
          <cell r="Q191" t="str">
            <v>na</v>
          </cell>
          <cell r="R191" t="str">
            <v>na</v>
          </cell>
          <cell r="S191" t="str">
            <v>na</v>
          </cell>
          <cell r="T191" t="str">
            <v>na</v>
          </cell>
          <cell r="U191" t="str">
            <v>na</v>
          </cell>
          <cell r="V191" t="str">
            <v>na</v>
          </cell>
          <cell r="W191" t="str">
            <v>na</v>
          </cell>
          <cell r="X191" t="str">
            <v>na</v>
          </cell>
          <cell r="Y191" t="str">
            <v>na</v>
          </cell>
          <cell r="Z191" t="str">
            <v>na</v>
          </cell>
          <cell r="AA191" t="str">
            <v>na</v>
          </cell>
          <cell r="AB191" t="str">
            <v>na</v>
          </cell>
          <cell r="AC191" t="str">
            <v>na</v>
          </cell>
          <cell r="AD191" t="str">
            <v>na</v>
          </cell>
          <cell r="AE191" t="str">
            <v>na</v>
          </cell>
          <cell r="AF191" t="str">
            <v>na</v>
          </cell>
          <cell r="AG191" t="str">
            <v>na</v>
          </cell>
          <cell r="AH191" t="str">
            <v>na</v>
          </cell>
          <cell r="AI191" t="str">
            <v>na</v>
          </cell>
          <cell r="AJ191" t="str">
            <v>na</v>
          </cell>
          <cell r="AK191" t="str">
            <v>na</v>
          </cell>
          <cell r="AL191" t="str">
            <v>na</v>
          </cell>
          <cell r="AM191" t="str">
            <v>na</v>
          </cell>
          <cell r="AN191" t="str">
            <v>na</v>
          </cell>
          <cell r="AO191" t="str">
            <v>na</v>
          </cell>
          <cell r="AP191" t="str">
            <v>na</v>
          </cell>
          <cell r="AQ191" t="str">
            <v>na</v>
          </cell>
          <cell r="AR191" t="str">
            <v>na</v>
          </cell>
          <cell r="AS191" t="str">
            <v>na</v>
          </cell>
          <cell r="AT191" t="str">
            <v>na</v>
          </cell>
          <cell r="AU191" t="str">
            <v>na</v>
          </cell>
          <cell r="AV191" t="str">
            <v>na</v>
          </cell>
          <cell r="AW191" t="str">
            <v>na</v>
          </cell>
          <cell r="AX191" t="str">
            <v>na</v>
          </cell>
          <cell r="AY191" t="str">
            <v>na</v>
          </cell>
          <cell r="AZ191" t="str">
            <v>na</v>
          </cell>
          <cell r="BA191" t="str">
            <v>na</v>
          </cell>
          <cell r="BB191" t="str">
            <v>na</v>
          </cell>
          <cell r="BC191" t="str">
            <v>na</v>
          </cell>
          <cell r="BD191" t="str">
            <v>na</v>
          </cell>
          <cell r="BE191" t="str">
            <v>na</v>
          </cell>
          <cell r="BF191" t="str">
            <v>na</v>
          </cell>
          <cell r="BG191" t="str">
            <v>na</v>
          </cell>
          <cell r="BH191" t="str">
            <v>na</v>
          </cell>
          <cell r="BI191" t="str">
            <v>na</v>
          </cell>
          <cell r="BJ191" t="str">
            <v>na</v>
          </cell>
          <cell r="BK191" t="str">
            <v>na</v>
          </cell>
          <cell r="BL191" t="str">
            <v>na</v>
          </cell>
          <cell r="BM191" t="str">
            <v>na</v>
          </cell>
          <cell r="BN191" t="str">
            <v>na</v>
          </cell>
          <cell r="BO191" t="str">
            <v>na</v>
          </cell>
          <cell r="BP191" t="str">
            <v>na</v>
          </cell>
          <cell r="BQ191" t="str">
            <v>na</v>
          </cell>
          <cell r="BR191" t="str">
            <v>na</v>
          </cell>
          <cell r="BS191" t="str">
            <v>na</v>
          </cell>
          <cell r="BT191" t="str">
            <v>na</v>
          </cell>
          <cell r="BU191" t="str">
            <v>na</v>
          </cell>
          <cell r="BV191" t="str">
            <v>na</v>
          </cell>
          <cell r="BW191" t="str">
            <v>na</v>
          </cell>
          <cell r="BX191" t="str">
            <v>na</v>
          </cell>
          <cell r="BY191" t="str">
            <v>na</v>
          </cell>
          <cell r="BZ191" t="str">
            <v>na</v>
          </cell>
          <cell r="CA191" t="str">
            <v>na</v>
          </cell>
          <cell r="CB191" t="str">
            <v>na</v>
          </cell>
          <cell r="CC191" t="str">
            <v>na</v>
          </cell>
          <cell r="CD191" t="str">
            <v>na</v>
          </cell>
          <cell r="CE191" t="str">
            <v>na</v>
          </cell>
          <cell r="CF191" t="str">
            <v>na</v>
          </cell>
          <cell r="CG191" t="str">
            <v>na</v>
          </cell>
          <cell r="CH191" t="str">
            <v>na</v>
          </cell>
          <cell r="CI191" t="str">
            <v>na</v>
          </cell>
          <cell r="CJ191" t="str">
            <v>na</v>
          </cell>
          <cell r="CK191" t="str">
            <v>na</v>
          </cell>
          <cell r="CL191" t="str">
            <v>na</v>
          </cell>
          <cell r="CM191" t="str">
            <v>na</v>
          </cell>
          <cell r="CN191" t="str">
            <v>na</v>
          </cell>
          <cell r="CO191" t="str">
            <v>na</v>
          </cell>
          <cell r="CP191" t="str">
            <v>na</v>
          </cell>
          <cell r="CQ191">
            <v>408.03199999999998</v>
          </cell>
          <cell r="CR191">
            <v>408.03199999999998</v>
          </cell>
          <cell r="CS191">
            <v>347.279</v>
          </cell>
          <cell r="CT191">
            <v>347.279</v>
          </cell>
          <cell r="CU191">
            <v>369.62599999999998</v>
          </cell>
          <cell r="CV191">
            <v>369.62599999999998</v>
          </cell>
          <cell r="CW191" t="str">
            <v>na</v>
          </cell>
          <cell r="CX191" t="str">
            <v>na</v>
          </cell>
          <cell r="CY191">
            <v>367.61900000000009</v>
          </cell>
          <cell r="CZ191">
            <v>367.61900000000009</v>
          </cell>
          <cell r="DA191">
            <v>387.55400000000003</v>
          </cell>
          <cell r="DB191">
            <v>387.55400000000003</v>
          </cell>
          <cell r="DC191">
            <v>414.87100000000004</v>
          </cell>
          <cell r="DD191">
            <v>414.87100000000004</v>
          </cell>
          <cell r="DE191">
            <v>448.14999999999992</v>
          </cell>
          <cell r="DF191">
            <v>448.15</v>
          </cell>
          <cell r="DG191" t="str">
            <v>na</v>
          </cell>
          <cell r="DH191" t="str">
            <v>na</v>
          </cell>
          <cell r="DI191">
            <v>508.07499999999993</v>
          </cell>
          <cell r="DJ191">
            <v>0</v>
          </cell>
          <cell r="DK191" t="str">
            <v>na</v>
          </cell>
          <cell r="DL191" t="str">
            <v>na</v>
          </cell>
          <cell r="DM191" t="str">
            <v>na</v>
          </cell>
          <cell r="DN191" t="str">
            <v>na</v>
          </cell>
          <cell r="DO191" t="str">
            <v>na</v>
          </cell>
          <cell r="DP191" t="str">
            <v>na</v>
          </cell>
          <cell r="DQ191" t="str">
            <v>na</v>
          </cell>
          <cell r="DR191" t="str">
            <v>na</v>
          </cell>
          <cell r="DS191" t="str">
            <v>na</v>
          </cell>
          <cell r="DT191" t="str">
            <v>na</v>
          </cell>
          <cell r="DU191" t="str">
            <v>na</v>
          </cell>
          <cell r="DV191" t="str">
            <v>na</v>
          </cell>
          <cell r="DW191" t="str">
            <v>na</v>
          </cell>
          <cell r="DX191" t="str">
            <v>na</v>
          </cell>
          <cell r="DY191" t="str">
            <v>na</v>
          </cell>
          <cell r="DZ191" t="str">
            <v>na</v>
          </cell>
          <cell r="EA191" t="str">
            <v>na</v>
          </cell>
          <cell r="EB191" t="str">
            <v>na</v>
          </cell>
          <cell r="EC191" t="str">
            <v>na</v>
          </cell>
          <cell r="ED191" t="str">
            <v>na</v>
          </cell>
          <cell r="EE191" t="str">
            <v>na</v>
          </cell>
          <cell r="EF191" t="str">
            <v>na</v>
          </cell>
          <cell r="EG191" t="str">
            <v>na</v>
          </cell>
          <cell r="EH191" t="str">
            <v>na</v>
          </cell>
          <cell r="EI191" t="str">
            <v>na</v>
          </cell>
          <cell r="EJ191" t="str">
            <v>na</v>
          </cell>
          <cell r="EK191" t="str">
            <v>na</v>
          </cell>
          <cell r="EL191" t="str">
            <v>na</v>
          </cell>
          <cell r="EM191" t="str">
            <v>na</v>
          </cell>
          <cell r="EN191" t="str">
            <v>na</v>
          </cell>
          <cell r="EO191" t="str">
            <v>na</v>
          </cell>
          <cell r="EP191" t="str">
            <v>na</v>
          </cell>
          <cell r="EQ191" t="str">
            <v>na</v>
          </cell>
          <cell r="ER191" t="str">
            <v>na</v>
          </cell>
          <cell r="ES191" t="str">
            <v>na</v>
          </cell>
          <cell r="ET191" t="str">
            <v>na</v>
          </cell>
          <cell r="EU191" t="str">
            <v>na</v>
          </cell>
          <cell r="EV191" t="str">
            <v>na</v>
          </cell>
          <cell r="EW191" t="str">
            <v>na</v>
          </cell>
          <cell r="EX191" t="str">
            <v>na</v>
          </cell>
          <cell r="EY191" t="str">
            <v>na</v>
          </cell>
          <cell r="EZ191" t="str">
            <v>na</v>
          </cell>
          <cell r="FA191" t="str">
            <v>na</v>
          </cell>
          <cell r="FB191" t="str">
            <v>na</v>
          </cell>
          <cell r="FC191" t="str">
            <v>na</v>
          </cell>
          <cell r="FD191" t="str">
            <v>na</v>
          </cell>
          <cell r="FE191" t="str">
            <v>na</v>
          </cell>
          <cell r="FF191" t="str">
            <v>na</v>
          </cell>
          <cell r="FG191" t="str">
            <v>na</v>
          </cell>
          <cell r="FH191" t="str">
            <v>na</v>
          </cell>
          <cell r="FI191" t="str">
            <v>na</v>
          </cell>
          <cell r="FJ191" t="str">
            <v>na</v>
          </cell>
          <cell r="FK191" t="str">
            <v>na</v>
          </cell>
          <cell r="FL191" t="str">
            <v>na</v>
          </cell>
          <cell r="FM191" t="str">
            <v>na</v>
          </cell>
          <cell r="FN191" t="str">
            <v>na</v>
          </cell>
          <cell r="FO191" t="str">
            <v>na</v>
          </cell>
          <cell r="FP191" t="str">
            <v>na</v>
          </cell>
          <cell r="FQ191" t="str">
            <v>na</v>
          </cell>
          <cell r="FR191" t="str">
            <v>na</v>
          </cell>
          <cell r="FS191" t="str">
            <v>na</v>
          </cell>
          <cell r="FT191" t="str">
            <v>na</v>
          </cell>
          <cell r="FU191" t="str">
            <v>na</v>
          </cell>
          <cell r="FV191" t="str">
            <v>na</v>
          </cell>
          <cell r="FW191" t="str">
            <v>na</v>
          </cell>
          <cell r="FX191" t="str">
            <v>na</v>
          </cell>
          <cell r="FY191" t="str">
            <v>na</v>
          </cell>
          <cell r="FZ191" t="str">
            <v>na</v>
          </cell>
          <cell r="GA191" t="str">
            <v>na</v>
          </cell>
          <cell r="GB191" t="str">
            <v>na</v>
          </cell>
          <cell r="GC191" t="str">
            <v>na</v>
          </cell>
          <cell r="GD191" t="str">
            <v>na</v>
          </cell>
          <cell r="GE191" t="str">
            <v>na</v>
          </cell>
          <cell r="GF191" t="str">
            <v>na</v>
          </cell>
          <cell r="GG191" t="str">
            <v>na</v>
          </cell>
          <cell r="GH191" t="str">
            <v>na</v>
          </cell>
          <cell r="GI191" t="str">
            <v>na</v>
          </cell>
          <cell r="GJ191" t="str">
            <v>na</v>
          </cell>
          <cell r="GK191" t="str">
            <v>na</v>
          </cell>
          <cell r="GL191" t="str">
            <v>na</v>
          </cell>
          <cell r="GM191" t="str">
            <v>na</v>
          </cell>
          <cell r="GN191" t="str">
            <v>na</v>
          </cell>
          <cell r="GO191" t="str">
            <v>na</v>
          </cell>
          <cell r="GP191" t="str">
            <v>na</v>
          </cell>
          <cell r="GQ191" t="str">
            <v>na</v>
          </cell>
          <cell r="GR191" t="str">
            <v>na</v>
          </cell>
          <cell r="GS191" t="str">
            <v>na</v>
          </cell>
          <cell r="GT191" t="str">
            <v>na</v>
          </cell>
          <cell r="GU191" t="str">
            <v>na</v>
          </cell>
          <cell r="GV191" t="str">
            <v>na</v>
          </cell>
          <cell r="GW191" t="str">
            <v>na</v>
          </cell>
          <cell r="GX191" t="str">
            <v>na</v>
          </cell>
          <cell r="GY191" t="str">
            <v>na</v>
          </cell>
          <cell r="GZ191" t="str">
            <v>na</v>
          </cell>
          <cell r="HA191" t="str">
            <v>na</v>
          </cell>
          <cell r="HB191" t="str">
            <v>na</v>
          </cell>
          <cell r="HC191" t="str">
            <v>na</v>
          </cell>
          <cell r="HD191" t="str">
            <v>na</v>
          </cell>
        </row>
        <row r="192">
          <cell r="A192">
            <v>191</v>
          </cell>
          <cell r="B192" t="str">
            <v>Y/Y Growth in Adjusted Revenues</v>
          </cell>
          <cell r="C192" t="str">
            <v>na</v>
          </cell>
          <cell r="D192" t="str">
            <v>na</v>
          </cell>
          <cell r="E192" t="str">
            <v>na</v>
          </cell>
          <cell r="F192" t="str">
            <v>na</v>
          </cell>
          <cell r="G192" t="str">
            <v>na</v>
          </cell>
          <cell r="H192" t="str">
            <v>na</v>
          </cell>
          <cell r="I192" t="str">
            <v>na</v>
          </cell>
          <cell r="J192" t="str">
            <v>na</v>
          </cell>
          <cell r="K192" t="str">
            <v>na</v>
          </cell>
          <cell r="L192" t="str">
            <v>na</v>
          </cell>
          <cell r="M192" t="str">
            <v>na</v>
          </cell>
          <cell r="N192" t="str">
            <v>na</v>
          </cell>
          <cell r="O192" t="str">
            <v>na</v>
          </cell>
          <cell r="P192" t="str">
            <v>na</v>
          </cell>
          <cell r="Q192" t="str">
            <v>na</v>
          </cell>
          <cell r="R192" t="str">
            <v>na</v>
          </cell>
          <cell r="S192" t="str">
            <v>na</v>
          </cell>
          <cell r="T192" t="str">
            <v>na</v>
          </cell>
          <cell r="U192" t="str">
            <v>na</v>
          </cell>
          <cell r="V192" t="str">
            <v>na</v>
          </cell>
          <cell r="W192" t="str">
            <v>na</v>
          </cell>
          <cell r="X192" t="str">
            <v>na</v>
          </cell>
          <cell r="Y192" t="str">
            <v>na</v>
          </cell>
          <cell r="Z192" t="str">
            <v>na</v>
          </cell>
          <cell r="AA192" t="str">
            <v>na</v>
          </cell>
          <cell r="AB192" t="str">
            <v>na</v>
          </cell>
          <cell r="AC192" t="str">
            <v>na</v>
          </cell>
          <cell r="AD192" t="str">
            <v>na</v>
          </cell>
          <cell r="AE192" t="str">
            <v>na</v>
          </cell>
          <cell r="AF192" t="str">
            <v>na</v>
          </cell>
          <cell r="AG192" t="str">
            <v>na</v>
          </cell>
          <cell r="AH192" t="str">
            <v>na</v>
          </cell>
          <cell r="AI192" t="str">
            <v>na</v>
          </cell>
          <cell r="AJ192" t="str">
            <v>na</v>
          </cell>
          <cell r="AK192" t="str">
            <v>na</v>
          </cell>
          <cell r="AL192" t="str">
            <v>na</v>
          </cell>
          <cell r="AM192" t="str">
            <v>na</v>
          </cell>
          <cell r="AN192" t="str">
            <v>na</v>
          </cell>
          <cell r="AO192" t="str">
            <v>na</v>
          </cell>
          <cell r="AP192" t="str">
            <v>na</v>
          </cell>
          <cell r="AQ192" t="str">
            <v>na</v>
          </cell>
          <cell r="AR192" t="str">
            <v>na</v>
          </cell>
          <cell r="AS192" t="str">
            <v>na</v>
          </cell>
          <cell r="AT192" t="str">
            <v>na</v>
          </cell>
          <cell r="AU192" t="str">
            <v>na</v>
          </cell>
          <cell r="AV192" t="str">
            <v>na</v>
          </cell>
          <cell r="AW192" t="str">
            <v>na</v>
          </cell>
          <cell r="AX192" t="str">
            <v>na</v>
          </cell>
          <cell r="AY192" t="str">
            <v>na</v>
          </cell>
          <cell r="AZ192" t="str">
            <v>na</v>
          </cell>
          <cell r="BA192" t="str">
            <v>na</v>
          </cell>
          <cell r="BB192" t="str">
            <v>na</v>
          </cell>
          <cell r="BC192" t="str">
            <v>na</v>
          </cell>
          <cell r="BD192" t="str">
            <v>na</v>
          </cell>
          <cell r="BE192" t="str">
            <v>na</v>
          </cell>
          <cell r="BF192" t="str">
            <v>na</v>
          </cell>
          <cell r="BG192" t="str">
            <v>na</v>
          </cell>
          <cell r="BH192" t="str">
            <v>na</v>
          </cell>
          <cell r="BI192" t="str">
            <v>na</v>
          </cell>
          <cell r="BJ192" t="str">
            <v>na</v>
          </cell>
          <cell r="BK192" t="str">
            <v>na</v>
          </cell>
          <cell r="BL192" t="str">
            <v>na</v>
          </cell>
          <cell r="BM192" t="str">
            <v>na</v>
          </cell>
          <cell r="BN192" t="str">
            <v>na</v>
          </cell>
          <cell r="BO192" t="str">
            <v>na</v>
          </cell>
          <cell r="BP192" t="str">
            <v>na</v>
          </cell>
          <cell r="BQ192" t="str">
            <v>na</v>
          </cell>
          <cell r="BR192" t="str">
            <v>na</v>
          </cell>
          <cell r="BS192" t="str">
            <v>na</v>
          </cell>
          <cell r="BT192" t="str">
            <v>na</v>
          </cell>
          <cell r="BU192" t="str">
            <v>na</v>
          </cell>
          <cell r="BV192" t="str">
            <v>na</v>
          </cell>
          <cell r="BW192" t="str">
            <v>na</v>
          </cell>
          <cell r="BX192" t="str">
            <v>na</v>
          </cell>
          <cell r="BY192" t="str">
            <v>na</v>
          </cell>
          <cell r="BZ192" t="str">
            <v>na</v>
          </cell>
          <cell r="CA192" t="str">
            <v>na</v>
          </cell>
          <cell r="CB192" t="str">
            <v>na</v>
          </cell>
          <cell r="CC192" t="str">
            <v>na</v>
          </cell>
          <cell r="CD192" t="str">
            <v>na</v>
          </cell>
          <cell r="CE192" t="str">
            <v>na</v>
          </cell>
          <cell r="CF192" t="str">
            <v>na</v>
          </cell>
          <cell r="CG192" t="str">
            <v>na</v>
          </cell>
          <cell r="CH192" t="str">
            <v>na</v>
          </cell>
          <cell r="CI192" t="str">
            <v>na</v>
          </cell>
          <cell r="CJ192" t="str">
            <v>na</v>
          </cell>
          <cell r="CK192" t="str">
            <v>na</v>
          </cell>
          <cell r="CL192" t="str">
            <v>na</v>
          </cell>
          <cell r="CM192" t="str">
            <v>na</v>
          </cell>
          <cell r="CN192" t="str">
            <v>na</v>
          </cell>
          <cell r="CO192" t="str">
            <v>na</v>
          </cell>
          <cell r="CP192" t="str">
            <v>na</v>
          </cell>
          <cell r="CQ192" t="str">
            <v>na</v>
          </cell>
          <cell r="CR192" t="str">
            <v>na</v>
          </cell>
          <cell r="CS192" t="str">
            <v>na</v>
          </cell>
          <cell r="CT192" t="str">
            <v>na</v>
          </cell>
          <cell r="CU192" t="str">
            <v>na</v>
          </cell>
          <cell r="CV192" t="str">
            <v>na</v>
          </cell>
          <cell r="CW192" t="str">
            <v>na</v>
          </cell>
          <cell r="CX192" t="str">
            <v>na</v>
          </cell>
          <cell r="CY192" t="str">
            <v>na</v>
          </cell>
          <cell r="CZ192" t="str">
            <v>na</v>
          </cell>
          <cell r="DA192">
            <v>-5.0187240216453495E-2</v>
          </cell>
          <cell r="DB192">
            <v>-5.0187240216453495E-2</v>
          </cell>
          <cell r="DC192">
            <v>0.19463313358999548</v>
          </cell>
          <cell r="DD192">
            <v>0.19463313358999548</v>
          </cell>
          <cell r="DE192">
            <v>0.21244176546022181</v>
          </cell>
          <cell r="DF192">
            <v>0.21244176546022181</v>
          </cell>
          <cell r="DG192" t="str">
            <v>na</v>
          </cell>
          <cell r="DH192" t="str">
            <v>na</v>
          </cell>
          <cell r="DI192">
            <v>0.38206947954267817</v>
          </cell>
          <cell r="DJ192">
            <v>0</v>
          </cell>
          <cell r="DK192" t="str">
            <v>na</v>
          </cell>
          <cell r="DL192" t="str">
            <v>na</v>
          </cell>
          <cell r="DM192" t="str">
            <v>na</v>
          </cell>
          <cell r="DN192" t="str">
            <v>na</v>
          </cell>
          <cell r="DO192" t="str">
            <v>na</v>
          </cell>
          <cell r="DP192" t="str">
            <v>na</v>
          </cell>
          <cell r="DQ192" t="str">
            <v>na</v>
          </cell>
          <cell r="DR192" t="str">
            <v>na</v>
          </cell>
          <cell r="DS192" t="str">
            <v>na</v>
          </cell>
          <cell r="DT192" t="str">
            <v>na</v>
          </cell>
          <cell r="DU192" t="str">
            <v>na</v>
          </cell>
          <cell r="DV192" t="str">
            <v>na</v>
          </cell>
          <cell r="DW192" t="str">
            <v>na</v>
          </cell>
          <cell r="DX192" t="str">
            <v>na</v>
          </cell>
          <cell r="DY192" t="str">
            <v>na</v>
          </cell>
          <cell r="DZ192" t="str">
            <v>na</v>
          </cell>
          <cell r="EA192" t="str">
            <v>na</v>
          </cell>
          <cell r="EB192" t="str">
            <v>na</v>
          </cell>
          <cell r="EC192" t="str">
            <v>na</v>
          </cell>
          <cell r="ED192" t="str">
            <v>na</v>
          </cell>
          <cell r="EE192" t="str">
            <v>na</v>
          </cell>
          <cell r="EF192" t="str">
            <v>na</v>
          </cell>
          <cell r="EG192" t="str">
            <v>na</v>
          </cell>
          <cell r="EH192" t="str">
            <v>na</v>
          </cell>
          <cell r="EI192" t="str">
            <v>na</v>
          </cell>
          <cell r="EJ192" t="str">
            <v>na</v>
          </cell>
          <cell r="EK192" t="str">
            <v>na</v>
          </cell>
          <cell r="EL192" t="str">
            <v>na</v>
          </cell>
          <cell r="EM192" t="str">
            <v>na</v>
          </cell>
          <cell r="EN192" t="str">
            <v>na</v>
          </cell>
          <cell r="EO192" t="str">
            <v>na</v>
          </cell>
          <cell r="EP192" t="str">
            <v>na</v>
          </cell>
          <cell r="EQ192" t="str">
            <v>na</v>
          </cell>
          <cell r="ER192" t="str">
            <v>na</v>
          </cell>
          <cell r="ES192" t="str">
            <v>na</v>
          </cell>
          <cell r="ET192" t="str">
            <v>na</v>
          </cell>
          <cell r="EU192" t="str">
            <v>na</v>
          </cell>
          <cell r="EV192" t="str">
            <v>na</v>
          </cell>
          <cell r="EW192" t="str">
            <v>na</v>
          </cell>
          <cell r="EX192" t="str">
            <v>na</v>
          </cell>
          <cell r="EY192" t="str">
            <v>na</v>
          </cell>
          <cell r="EZ192" t="str">
            <v>na</v>
          </cell>
          <cell r="FA192" t="str">
            <v>na</v>
          </cell>
          <cell r="FB192" t="str">
            <v>na</v>
          </cell>
          <cell r="FC192" t="str">
            <v>na</v>
          </cell>
          <cell r="FD192" t="str">
            <v>na</v>
          </cell>
          <cell r="FE192" t="str">
            <v>na</v>
          </cell>
          <cell r="FF192" t="str">
            <v>na</v>
          </cell>
          <cell r="FG192" t="str">
            <v>na</v>
          </cell>
          <cell r="FH192" t="str">
            <v>na</v>
          </cell>
          <cell r="FI192" t="str">
            <v>na</v>
          </cell>
          <cell r="FJ192" t="str">
            <v>na</v>
          </cell>
          <cell r="FK192" t="str">
            <v>na</v>
          </cell>
          <cell r="FL192" t="str">
            <v>na</v>
          </cell>
          <cell r="FM192" t="str">
            <v>na</v>
          </cell>
          <cell r="FN192" t="str">
            <v>na</v>
          </cell>
          <cell r="FO192" t="str">
            <v>na</v>
          </cell>
          <cell r="FP192" t="str">
            <v>na</v>
          </cell>
          <cell r="FQ192" t="str">
            <v>na</v>
          </cell>
          <cell r="FR192" t="str">
            <v>na</v>
          </cell>
          <cell r="FS192" t="str">
            <v>na</v>
          </cell>
          <cell r="FT192" t="str">
            <v>na</v>
          </cell>
          <cell r="FU192" t="str">
            <v>na</v>
          </cell>
          <cell r="FV192" t="str">
            <v>na</v>
          </cell>
          <cell r="FW192" t="str">
            <v>na</v>
          </cell>
          <cell r="FX192" t="str">
            <v>na</v>
          </cell>
          <cell r="FY192" t="str">
            <v>na</v>
          </cell>
          <cell r="FZ192" t="str">
            <v>na</v>
          </cell>
          <cell r="GA192" t="str">
            <v>na</v>
          </cell>
          <cell r="GB192" t="str">
            <v>na</v>
          </cell>
          <cell r="GC192" t="str">
            <v>na</v>
          </cell>
          <cell r="GD192" t="str">
            <v>na</v>
          </cell>
          <cell r="GE192" t="str">
            <v>na</v>
          </cell>
          <cell r="GF192" t="str">
            <v>na</v>
          </cell>
          <cell r="GG192" t="str">
            <v>na</v>
          </cell>
          <cell r="GH192" t="str">
            <v>na</v>
          </cell>
          <cell r="GI192" t="str">
            <v>na</v>
          </cell>
          <cell r="GJ192" t="str">
            <v>na</v>
          </cell>
          <cell r="GK192" t="str">
            <v>na</v>
          </cell>
          <cell r="GL192" t="str">
            <v>na</v>
          </cell>
          <cell r="GM192" t="str">
            <v>na</v>
          </cell>
          <cell r="GN192" t="str">
            <v>na</v>
          </cell>
          <cell r="GO192" t="str">
            <v>na</v>
          </cell>
          <cell r="GP192" t="str">
            <v>na</v>
          </cell>
          <cell r="GQ192" t="str">
            <v>na</v>
          </cell>
          <cell r="GR192" t="str">
            <v>na</v>
          </cell>
          <cell r="GS192" t="str">
            <v>na</v>
          </cell>
          <cell r="GT192" t="str">
            <v>na</v>
          </cell>
          <cell r="GU192" t="str">
            <v>na</v>
          </cell>
          <cell r="GV192" t="str">
            <v>na</v>
          </cell>
          <cell r="GW192" t="str">
            <v>na</v>
          </cell>
          <cell r="GX192" t="str">
            <v>na</v>
          </cell>
          <cell r="GY192" t="str">
            <v>na</v>
          </cell>
          <cell r="GZ192" t="str">
            <v>na</v>
          </cell>
          <cell r="HA192" t="str">
            <v>na</v>
          </cell>
          <cell r="HB192" t="str">
            <v>na</v>
          </cell>
          <cell r="HC192" t="str">
            <v>na</v>
          </cell>
          <cell r="HD192" t="str">
            <v>na</v>
          </cell>
        </row>
        <row r="193">
          <cell r="A193">
            <v>192</v>
          </cell>
          <cell r="B193" t="str">
            <v>Sequential Growth in Adjusted Revenues</v>
          </cell>
          <cell r="C193" t="str">
            <v>na</v>
          </cell>
          <cell r="D193" t="str">
            <v>na</v>
          </cell>
          <cell r="E193" t="str">
            <v>na</v>
          </cell>
          <cell r="F193" t="str">
            <v>na</v>
          </cell>
          <cell r="G193" t="str">
            <v>na</v>
          </cell>
          <cell r="H193" t="str">
            <v>na</v>
          </cell>
          <cell r="I193" t="str">
            <v>na</v>
          </cell>
          <cell r="J193" t="str">
            <v>na</v>
          </cell>
          <cell r="K193" t="str">
            <v>na</v>
          </cell>
          <cell r="L193" t="str">
            <v>na</v>
          </cell>
          <cell r="M193" t="str">
            <v>na</v>
          </cell>
          <cell r="N193" t="str">
            <v>na</v>
          </cell>
          <cell r="O193" t="str">
            <v>na</v>
          </cell>
          <cell r="P193" t="str">
            <v>na</v>
          </cell>
          <cell r="Q193" t="str">
            <v>na</v>
          </cell>
          <cell r="R193" t="str">
            <v>na</v>
          </cell>
          <cell r="S193" t="str">
            <v>na</v>
          </cell>
          <cell r="T193" t="str">
            <v>na</v>
          </cell>
          <cell r="U193" t="str">
            <v>na</v>
          </cell>
          <cell r="V193" t="str">
            <v>na</v>
          </cell>
          <cell r="W193" t="str">
            <v>na</v>
          </cell>
          <cell r="X193" t="str">
            <v>na</v>
          </cell>
          <cell r="Y193" t="str">
            <v>na</v>
          </cell>
          <cell r="Z193" t="str">
            <v>na</v>
          </cell>
          <cell r="AA193" t="str">
            <v>na</v>
          </cell>
          <cell r="AB193" t="str">
            <v>na</v>
          </cell>
          <cell r="AC193" t="str">
            <v>na</v>
          </cell>
          <cell r="AD193" t="str">
            <v>na</v>
          </cell>
          <cell r="AE193" t="str">
            <v>na</v>
          </cell>
          <cell r="AF193" t="str">
            <v>na</v>
          </cell>
          <cell r="AG193" t="str">
            <v>na</v>
          </cell>
          <cell r="AH193" t="str">
            <v>na</v>
          </cell>
          <cell r="AI193" t="str">
            <v>na</v>
          </cell>
          <cell r="AJ193" t="str">
            <v>na</v>
          </cell>
          <cell r="AK193" t="str">
            <v>na</v>
          </cell>
          <cell r="AL193" t="str">
            <v>na</v>
          </cell>
          <cell r="AM193" t="str">
            <v>na</v>
          </cell>
          <cell r="AN193" t="str">
            <v>na</v>
          </cell>
          <cell r="AO193" t="str">
            <v>na</v>
          </cell>
          <cell r="AP193" t="str">
            <v>na</v>
          </cell>
          <cell r="AQ193" t="str">
            <v>na</v>
          </cell>
          <cell r="AR193" t="str">
            <v>na</v>
          </cell>
          <cell r="AS193" t="str">
            <v>na</v>
          </cell>
          <cell r="AT193" t="str">
            <v>na</v>
          </cell>
          <cell r="AU193" t="str">
            <v>na</v>
          </cell>
          <cell r="AV193" t="str">
            <v>na</v>
          </cell>
          <cell r="AW193" t="str">
            <v>na</v>
          </cell>
          <cell r="AX193" t="str">
            <v>na</v>
          </cell>
          <cell r="AY193" t="str">
            <v>na</v>
          </cell>
          <cell r="AZ193" t="str">
            <v>na</v>
          </cell>
          <cell r="BA193" t="str">
            <v>na</v>
          </cell>
          <cell r="BB193" t="str">
            <v>na</v>
          </cell>
          <cell r="BC193" t="str">
            <v>na</v>
          </cell>
          <cell r="BD193" t="str">
            <v>na</v>
          </cell>
          <cell r="BE193" t="str">
            <v>na</v>
          </cell>
          <cell r="BF193" t="str">
            <v>na</v>
          </cell>
          <cell r="BG193" t="str">
            <v>na</v>
          </cell>
          <cell r="BH193" t="str">
            <v>na</v>
          </cell>
          <cell r="BI193" t="str">
            <v>na</v>
          </cell>
          <cell r="BJ193" t="str">
            <v>na</v>
          </cell>
          <cell r="BK193" t="str">
            <v>na</v>
          </cell>
          <cell r="BL193" t="str">
            <v>na</v>
          </cell>
          <cell r="BM193" t="str">
            <v>na</v>
          </cell>
          <cell r="BN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R193" t="str">
            <v>na</v>
          </cell>
          <cell r="BS193" t="str">
            <v>na</v>
          </cell>
          <cell r="BT193" t="str">
            <v>na</v>
          </cell>
          <cell r="BU193" t="str">
            <v>na</v>
          </cell>
          <cell r="BV193" t="str">
            <v>na</v>
          </cell>
          <cell r="BW193" t="str">
            <v>na</v>
          </cell>
          <cell r="BX193" t="str">
            <v>na</v>
          </cell>
          <cell r="BY193" t="str">
            <v>na</v>
          </cell>
          <cell r="BZ193" t="str">
            <v>na</v>
          </cell>
          <cell r="CA193" t="str">
            <v>na</v>
          </cell>
          <cell r="CB193" t="str">
            <v>na</v>
          </cell>
          <cell r="CC193" t="str">
            <v>na</v>
          </cell>
          <cell r="CD193" t="str">
            <v>na</v>
          </cell>
          <cell r="CE193" t="str">
            <v>na</v>
          </cell>
          <cell r="CF193" t="str">
            <v>na</v>
          </cell>
          <cell r="CG193" t="str">
            <v>na</v>
          </cell>
          <cell r="CH193" t="str">
            <v>na</v>
          </cell>
          <cell r="CI193" t="str">
            <v>na</v>
          </cell>
          <cell r="CJ193" t="str">
            <v>na</v>
          </cell>
          <cell r="CK193" t="str">
            <v>na</v>
          </cell>
          <cell r="CL193" t="str">
            <v>na</v>
          </cell>
          <cell r="CM193" t="str">
            <v>na</v>
          </cell>
          <cell r="CN193" t="str">
            <v>na</v>
          </cell>
          <cell r="CO193" t="str">
            <v>na</v>
          </cell>
          <cell r="CP193" t="str">
            <v>na</v>
          </cell>
          <cell r="CQ193" t="str">
            <v>na</v>
          </cell>
          <cell r="CR193" t="str">
            <v>na</v>
          </cell>
          <cell r="CS193">
            <v>-0.14889273390322325</v>
          </cell>
          <cell r="CT193">
            <v>-0.14889273390322325</v>
          </cell>
          <cell r="CU193">
            <v>6.434883767806282E-2</v>
          </cell>
          <cell r="CV193">
            <v>6.434883767806282E-2</v>
          </cell>
          <cell r="CW193" t="str">
            <v>na</v>
          </cell>
          <cell r="CX193" t="str">
            <v>na</v>
          </cell>
          <cell r="CY193">
            <v>-5.4298128378412001E-3</v>
          </cell>
          <cell r="CZ193">
            <v>-5.4298128378412001E-3</v>
          </cell>
          <cell r="DA193">
            <v>5.4227338630484116E-2</v>
          </cell>
          <cell r="DB193">
            <v>5.4227338630484116E-2</v>
          </cell>
          <cell r="DC193">
            <v>7.0485661352998566E-2</v>
          </cell>
          <cell r="DD193">
            <v>7.0485661352998566E-2</v>
          </cell>
          <cell r="DE193">
            <v>8.0215295838947237E-2</v>
          </cell>
          <cell r="DF193">
            <v>8.0215295838947237E-2</v>
          </cell>
          <cell r="DG193" t="str">
            <v>na</v>
          </cell>
          <cell r="DH193" t="str">
            <v>na</v>
          </cell>
          <cell r="DI193">
            <v>0.13371638960169591</v>
          </cell>
          <cell r="DJ193">
            <v>0</v>
          </cell>
          <cell r="DK193" t="str">
            <v>na</v>
          </cell>
          <cell r="DL193" t="str">
            <v>na</v>
          </cell>
          <cell r="DM193" t="str">
            <v>na</v>
          </cell>
          <cell r="DN193" t="str">
            <v>na</v>
          </cell>
          <cell r="DO193" t="str">
            <v>na</v>
          </cell>
          <cell r="DP193" t="str">
            <v>na</v>
          </cell>
          <cell r="DQ193" t="str">
            <v>na</v>
          </cell>
          <cell r="DR193" t="str">
            <v>na</v>
          </cell>
          <cell r="DS193" t="str">
            <v>na</v>
          </cell>
          <cell r="DT193" t="str">
            <v>na</v>
          </cell>
          <cell r="DU193" t="str">
            <v>na</v>
          </cell>
          <cell r="DV193" t="str">
            <v>na</v>
          </cell>
          <cell r="DW193" t="str">
            <v>na</v>
          </cell>
          <cell r="DX193" t="str">
            <v>na</v>
          </cell>
          <cell r="DY193" t="str">
            <v>na</v>
          </cell>
          <cell r="DZ193" t="str">
            <v>na</v>
          </cell>
          <cell r="EA193" t="str">
            <v>na</v>
          </cell>
          <cell r="EB193" t="str">
            <v>na</v>
          </cell>
          <cell r="EC193" t="str">
            <v>na</v>
          </cell>
          <cell r="ED193" t="str">
            <v>na</v>
          </cell>
          <cell r="EE193" t="str">
            <v>na</v>
          </cell>
          <cell r="EF193" t="str">
            <v>na</v>
          </cell>
          <cell r="EG193" t="str">
            <v>na</v>
          </cell>
          <cell r="EH193" t="str">
            <v>na</v>
          </cell>
          <cell r="EI193" t="str">
            <v>na</v>
          </cell>
          <cell r="EJ193" t="str">
            <v>na</v>
          </cell>
          <cell r="EK193" t="str">
            <v>na</v>
          </cell>
          <cell r="EL193" t="str">
            <v>na</v>
          </cell>
          <cell r="EM193" t="str">
            <v>na</v>
          </cell>
          <cell r="EN193" t="str">
            <v>na</v>
          </cell>
          <cell r="EO193" t="str">
            <v>na</v>
          </cell>
          <cell r="EP193" t="str">
            <v>na</v>
          </cell>
          <cell r="EQ193" t="str">
            <v>na</v>
          </cell>
          <cell r="ER193" t="str">
            <v>na</v>
          </cell>
          <cell r="ES193" t="str">
            <v>na</v>
          </cell>
          <cell r="ET193" t="str">
            <v>na</v>
          </cell>
          <cell r="EU193" t="str">
            <v>na</v>
          </cell>
          <cell r="EV193" t="str">
            <v>na</v>
          </cell>
          <cell r="EW193" t="str">
            <v>na</v>
          </cell>
          <cell r="EX193" t="str">
            <v>na</v>
          </cell>
          <cell r="EY193" t="str">
            <v>na</v>
          </cell>
          <cell r="EZ193" t="str">
            <v>na</v>
          </cell>
          <cell r="FA193" t="str">
            <v>na</v>
          </cell>
          <cell r="FB193" t="str">
            <v>na</v>
          </cell>
          <cell r="FC193" t="str">
            <v>na</v>
          </cell>
          <cell r="FD193" t="str">
            <v>na</v>
          </cell>
          <cell r="FE193" t="str">
            <v>na</v>
          </cell>
          <cell r="FF193" t="str">
            <v>na</v>
          </cell>
          <cell r="FG193" t="str">
            <v>na</v>
          </cell>
          <cell r="FH193" t="str">
            <v>na</v>
          </cell>
          <cell r="FI193" t="str">
            <v>na</v>
          </cell>
          <cell r="FJ193" t="str">
            <v>na</v>
          </cell>
          <cell r="FK193" t="str">
            <v>na</v>
          </cell>
          <cell r="FL193" t="str">
            <v>na</v>
          </cell>
          <cell r="FM193" t="str">
            <v>na</v>
          </cell>
          <cell r="FN193" t="str">
            <v>na</v>
          </cell>
          <cell r="FO193" t="str">
            <v>na</v>
          </cell>
          <cell r="FP193" t="str">
            <v>na</v>
          </cell>
          <cell r="FQ193" t="str">
            <v>na</v>
          </cell>
          <cell r="FR193" t="str">
            <v>na</v>
          </cell>
          <cell r="FS193" t="str">
            <v>na</v>
          </cell>
          <cell r="FT193" t="str">
            <v>na</v>
          </cell>
          <cell r="FU193" t="str">
            <v>na</v>
          </cell>
          <cell r="FV193" t="str">
            <v>na</v>
          </cell>
          <cell r="FW193" t="str">
            <v>na</v>
          </cell>
          <cell r="FX193" t="str">
            <v>na</v>
          </cell>
          <cell r="FY193" t="str">
            <v>na</v>
          </cell>
          <cell r="FZ193" t="str">
            <v>na</v>
          </cell>
          <cell r="GA193" t="str">
            <v>na</v>
          </cell>
          <cell r="GB193" t="str">
            <v>na</v>
          </cell>
          <cell r="GC193" t="str">
            <v>na</v>
          </cell>
          <cell r="GD193" t="str">
            <v>na</v>
          </cell>
          <cell r="GE193" t="str">
            <v>na</v>
          </cell>
          <cell r="GF193" t="str">
            <v>na</v>
          </cell>
          <cell r="GG193" t="str">
            <v>na</v>
          </cell>
          <cell r="GH193" t="str">
            <v>na</v>
          </cell>
          <cell r="GI193" t="str">
            <v>na</v>
          </cell>
          <cell r="GJ193" t="str">
            <v>na</v>
          </cell>
          <cell r="GK193" t="str">
            <v>na</v>
          </cell>
          <cell r="GL193" t="str">
            <v>na</v>
          </cell>
          <cell r="GM193" t="str">
            <v>na</v>
          </cell>
          <cell r="GN193" t="str">
            <v>na</v>
          </cell>
          <cell r="GO193" t="str">
            <v>na</v>
          </cell>
          <cell r="GP193" t="str">
            <v>na</v>
          </cell>
          <cell r="GQ193" t="str">
            <v>na</v>
          </cell>
          <cell r="GR193" t="str">
            <v>na</v>
          </cell>
          <cell r="GS193" t="str">
            <v>na</v>
          </cell>
          <cell r="GT193" t="str">
            <v>na</v>
          </cell>
          <cell r="GU193" t="str">
            <v>na</v>
          </cell>
          <cell r="GV193" t="str">
            <v>na</v>
          </cell>
          <cell r="GW193" t="str">
            <v>na</v>
          </cell>
          <cell r="GX193" t="str">
            <v>na</v>
          </cell>
          <cell r="GY193" t="str">
            <v>na</v>
          </cell>
          <cell r="GZ193" t="str">
            <v>na</v>
          </cell>
          <cell r="HA193" t="str">
            <v>na</v>
          </cell>
          <cell r="HB193" t="str">
            <v>na</v>
          </cell>
          <cell r="HC193" t="str">
            <v>na</v>
          </cell>
          <cell r="HD193" t="str">
            <v>na</v>
          </cell>
        </row>
        <row r="194">
          <cell r="A194">
            <v>193</v>
          </cell>
          <cell r="B194" t="str">
            <v>Ratio of Adjusted Revenues to Reported Revenues</v>
          </cell>
          <cell r="C194" t="str">
            <v>na</v>
          </cell>
          <cell r="D194" t="str">
            <v>na</v>
          </cell>
          <cell r="E194" t="str">
            <v>na</v>
          </cell>
          <cell r="F194" t="str">
            <v>na</v>
          </cell>
          <cell r="G194" t="str">
            <v>na</v>
          </cell>
          <cell r="H194" t="str">
            <v>na</v>
          </cell>
          <cell r="I194" t="str">
            <v>na</v>
          </cell>
          <cell r="J194" t="str">
            <v>na</v>
          </cell>
          <cell r="K194" t="str">
            <v>na</v>
          </cell>
          <cell r="L194" t="str">
            <v>na</v>
          </cell>
          <cell r="M194" t="str">
            <v>na</v>
          </cell>
          <cell r="N194" t="str">
            <v>na</v>
          </cell>
          <cell r="O194" t="str">
            <v>na</v>
          </cell>
          <cell r="P194" t="str">
            <v>na</v>
          </cell>
          <cell r="Q194" t="str">
            <v>na</v>
          </cell>
          <cell r="R194" t="str">
            <v>na</v>
          </cell>
          <cell r="S194" t="str">
            <v>na</v>
          </cell>
          <cell r="T194" t="str">
            <v>na</v>
          </cell>
          <cell r="U194" t="str">
            <v>na</v>
          </cell>
          <cell r="V194" t="str">
            <v>na</v>
          </cell>
          <cell r="W194" t="str">
            <v>na</v>
          </cell>
          <cell r="X194" t="str">
            <v>na</v>
          </cell>
          <cell r="Y194" t="str">
            <v>na</v>
          </cell>
          <cell r="Z194" t="str">
            <v>na</v>
          </cell>
          <cell r="AA194" t="str">
            <v>na</v>
          </cell>
          <cell r="AB194" t="str">
            <v>na</v>
          </cell>
          <cell r="AC194" t="str">
            <v>na</v>
          </cell>
          <cell r="AD194" t="str">
            <v>na</v>
          </cell>
          <cell r="AE194" t="str">
            <v>na</v>
          </cell>
          <cell r="AF194" t="str">
            <v>na</v>
          </cell>
          <cell r="AG194" t="str">
            <v>na</v>
          </cell>
          <cell r="AH194" t="str">
            <v>na</v>
          </cell>
          <cell r="AI194" t="str">
            <v>na</v>
          </cell>
          <cell r="AJ194" t="str">
            <v>na</v>
          </cell>
          <cell r="AK194" t="str">
            <v>na</v>
          </cell>
          <cell r="AL194" t="str">
            <v>na</v>
          </cell>
          <cell r="AM194" t="str">
            <v>na</v>
          </cell>
          <cell r="AN194" t="str">
            <v>na</v>
          </cell>
          <cell r="AO194" t="str">
            <v>na</v>
          </cell>
          <cell r="AP194" t="str">
            <v>na</v>
          </cell>
          <cell r="AQ194" t="str">
            <v>na</v>
          </cell>
          <cell r="AR194" t="str">
            <v>na</v>
          </cell>
          <cell r="AS194" t="str">
            <v>na</v>
          </cell>
          <cell r="AT194" t="str">
            <v>na</v>
          </cell>
          <cell r="AU194" t="str">
            <v>na</v>
          </cell>
          <cell r="AV194" t="str">
            <v>na</v>
          </cell>
          <cell r="AW194" t="str">
            <v>na</v>
          </cell>
          <cell r="AX194" t="str">
            <v>na</v>
          </cell>
          <cell r="AY194" t="str">
            <v>na</v>
          </cell>
          <cell r="AZ194" t="str">
            <v>na</v>
          </cell>
          <cell r="BA194" t="str">
            <v>na</v>
          </cell>
          <cell r="BB194" t="str">
            <v>na</v>
          </cell>
          <cell r="BC194" t="str">
            <v>na</v>
          </cell>
          <cell r="BD194" t="str">
            <v>na</v>
          </cell>
          <cell r="BE194" t="str">
            <v>na</v>
          </cell>
          <cell r="BF194" t="str">
            <v>na</v>
          </cell>
          <cell r="BG194" t="str">
            <v>na</v>
          </cell>
          <cell r="BH194" t="str">
            <v>na</v>
          </cell>
          <cell r="BI194" t="str">
            <v>na</v>
          </cell>
          <cell r="BJ194" t="str">
            <v>na</v>
          </cell>
          <cell r="BK194" t="str">
            <v>na</v>
          </cell>
          <cell r="BL194" t="str">
            <v>na</v>
          </cell>
          <cell r="BM194" t="str">
            <v>na</v>
          </cell>
          <cell r="BN194" t="str">
            <v>na</v>
          </cell>
          <cell r="BO194" t="str">
            <v>na</v>
          </cell>
          <cell r="BP194" t="str">
            <v>na</v>
          </cell>
          <cell r="BQ194" t="str">
            <v>na</v>
          </cell>
          <cell r="BR194" t="str">
            <v>na</v>
          </cell>
          <cell r="BS194" t="str">
            <v>na</v>
          </cell>
          <cell r="BT194" t="str">
            <v>na</v>
          </cell>
          <cell r="BU194" t="str">
            <v>na</v>
          </cell>
          <cell r="BV194" t="str">
            <v>na</v>
          </cell>
          <cell r="BW194" t="str">
            <v>na</v>
          </cell>
          <cell r="BX194" t="str">
            <v>na</v>
          </cell>
          <cell r="BY194" t="str">
            <v>na</v>
          </cell>
          <cell r="BZ194" t="str">
            <v>na</v>
          </cell>
          <cell r="CA194" t="str">
            <v>na</v>
          </cell>
          <cell r="CB194" t="str">
            <v>na</v>
          </cell>
          <cell r="CC194" t="str">
            <v>na</v>
          </cell>
          <cell r="CD194" t="str">
            <v>na</v>
          </cell>
          <cell r="CE194" t="str">
            <v>na</v>
          </cell>
          <cell r="CF194" t="str">
            <v>na</v>
          </cell>
          <cell r="CG194" t="str">
            <v>na</v>
          </cell>
          <cell r="CH194" t="str">
            <v>na</v>
          </cell>
          <cell r="CI194" t="str">
            <v>na</v>
          </cell>
          <cell r="CJ194" t="str">
            <v>na</v>
          </cell>
          <cell r="CK194" t="str">
            <v>na</v>
          </cell>
          <cell r="CL194" t="str">
            <v>na</v>
          </cell>
          <cell r="CM194" t="str">
            <v>na</v>
          </cell>
          <cell r="CN194" t="str">
            <v>na</v>
          </cell>
          <cell r="CO194" t="str">
            <v>na</v>
          </cell>
          <cell r="CP194" t="str">
            <v>na</v>
          </cell>
          <cell r="CQ194">
            <v>1.1312822133686</v>
          </cell>
          <cell r="CR194">
            <v>1.1312822133686</v>
          </cell>
          <cell r="CS194">
            <v>1.0034674163991457</v>
          </cell>
          <cell r="CT194">
            <v>1.0034674163991457</v>
          </cell>
          <cell r="CU194">
            <v>0.99287895841000118</v>
          </cell>
          <cell r="CV194">
            <v>0.99287895841000118</v>
          </cell>
          <cell r="CW194" t="str">
            <v>na</v>
          </cell>
          <cell r="CX194" t="str">
            <v>na</v>
          </cell>
          <cell r="CY194">
            <v>0.97922321459489281</v>
          </cell>
          <cell r="CZ194">
            <v>0.97922321459489281</v>
          </cell>
          <cell r="DA194">
            <v>0.9224094022667878</v>
          </cell>
          <cell r="DB194">
            <v>0.9224094022667878</v>
          </cell>
          <cell r="DC194">
            <v>0.93624977432749601</v>
          </cell>
          <cell r="DD194">
            <v>0.93624977432749601</v>
          </cell>
          <cell r="DE194">
            <v>0.90027923421523126</v>
          </cell>
          <cell r="DF194">
            <v>0.90027923421523126</v>
          </cell>
          <cell r="DG194" t="str">
            <v>na</v>
          </cell>
          <cell r="DH194" t="str">
            <v>na</v>
          </cell>
          <cell r="DI194">
            <v>1.0099127786788791</v>
          </cell>
          <cell r="DJ194">
            <v>0</v>
          </cell>
          <cell r="DK194" t="str">
            <v>na</v>
          </cell>
          <cell r="DL194" t="str">
            <v>na</v>
          </cell>
          <cell r="DM194" t="str">
            <v>na</v>
          </cell>
          <cell r="DN194" t="str">
            <v>na</v>
          </cell>
          <cell r="DO194" t="str">
            <v>na</v>
          </cell>
          <cell r="DP194" t="str">
            <v>na</v>
          </cell>
          <cell r="DQ194" t="str">
            <v>na</v>
          </cell>
          <cell r="DR194" t="str">
            <v>na</v>
          </cell>
          <cell r="DS194" t="str">
            <v>na</v>
          </cell>
          <cell r="DT194" t="str">
            <v>na</v>
          </cell>
          <cell r="DU194" t="str">
            <v>na</v>
          </cell>
          <cell r="DV194" t="str">
            <v>na</v>
          </cell>
          <cell r="DW194" t="str">
            <v>na</v>
          </cell>
          <cell r="DX194" t="str">
            <v>na</v>
          </cell>
          <cell r="DY194" t="str">
            <v>na</v>
          </cell>
          <cell r="DZ194" t="str">
            <v>na</v>
          </cell>
          <cell r="EA194" t="str">
            <v>na</v>
          </cell>
          <cell r="EB194" t="str">
            <v>na</v>
          </cell>
          <cell r="EC194" t="str">
            <v>na</v>
          </cell>
          <cell r="ED194" t="str">
            <v>na</v>
          </cell>
          <cell r="EE194" t="str">
            <v>na</v>
          </cell>
          <cell r="EF194" t="str">
            <v>na</v>
          </cell>
          <cell r="EG194" t="str">
            <v>na</v>
          </cell>
          <cell r="EH194" t="str">
            <v>na</v>
          </cell>
          <cell r="EI194" t="str">
            <v>na</v>
          </cell>
          <cell r="EJ194" t="str">
            <v>na</v>
          </cell>
          <cell r="EK194" t="str">
            <v>na</v>
          </cell>
          <cell r="EL194" t="str">
            <v>na</v>
          </cell>
          <cell r="EM194" t="str">
            <v>na</v>
          </cell>
          <cell r="EN194" t="str">
            <v>na</v>
          </cell>
          <cell r="EO194" t="str">
            <v>na</v>
          </cell>
          <cell r="EP194" t="str">
            <v>na</v>
          </cell>
          <cell r="EQ194" t="str">
            <v>na</v>
          </cell>
          <cell r="ER194" t="str">
            <v>na</v>
          </cell>
          <cell r="ES194" t="str">
            <v>na</v>
          </cell>
          <cell r="ET194" t="str">
            <v>na</v>
          </cell>
          <cell r="EU194" t="str">
            <v>na</v>
          </cell>
          <cell r="EV194" t="str">
            <v>na</v>
          </cell>
          <cell r="EW194" t="str">
            <v>na</v>
          </cell>
          <cell r="EX194" t="str">
            <v>na</v>
          </cell>
          <cell r="EY194" t="str">
            <v>na</v>
          </cell>
          <cell r="EZ194" t="str">
            <v>na</v>
          </cell>
          <cell r="FA194" t="str">
            <v>na</v>
          </cell>
          <cell r="FB194" t="str">
            <v>na</v>
          </cell>
          <cell r="FC194" t="str">
            <v>na</v>
          </cell>
          <cell r="FD194" t="str">
            <v>na</v>
          </cell>
          <cell r="FE194" t="str">
            <v>na</v>
          </cell>
          <cell r="FF194" t="str">
            <v>na</v>
          </cell>
          <cell r="FG194" t="str">
            <v>na</v>
          </cell>
          <cell r="FH194" t="str">
            <v>na</v>
          </cell>
          <cell r="FI194" t="str">
            <v>na</v>
          </cell>
          <cell r="FJ194" t="str">
            <v>na</v>
          </cell>
          <cell r="FK194" t="str">
            <v>na</v>
          </cell>
          <cell r="FL194" t="str">
            <v>na</v>
          </cell>
          <cell r="FM194" t="str">
            <v>na</v>
          </cell>
          <cell r="FN194" t="str">
            <v>na</v>
          </cell>
          <cell r="FO194" t="str">
            <v>na</v>
          </cell>
          <cell r="FP194" t="str">
            <v>na</v>
          </cell>
          <cell r="FQ194" t="str">
            <v>na</v>
          </cell>
          <cell r="FR194" t="str">
            <v>na</v>
          </cell>
          <cell r="FS194" t="str">
            <v>na</v>
          </cell>
          <cell r="FT194" t="str">
            <v>na</v>
          </cell>
          <cell r="FU194" t="str">
            <v>na</v>
          </cell>
          <cell r="FV194" t="str">
            <v>na</v>
          </cell>
          <cell r="FW194" t="str">
            <v>na</v>
          </cell>
          <cell r="FX194" t="str">
            <v>na</v>
          </cell>
          <cell r="FY194" t="str">
            <v>na</v>
          </cell>
          <cell r="FZ194" t="str">
            <v>na</v>
          </cell>
          <cell r="GA194" t="str">
            <v>na</v>
          </cell>
          <cell r="GB194" t="str">
            <v>na</v>
          </cell>
          <cell r="GC194" t="str">
            <v>na</v>
          </cell>
          <cell r="GD194" t="str">
            <v>na</v>
          </cell>
          <cell r="GE194" t="str">
            <v>na</v>
          </cell>
          <cell r="GF194" t="str">
            <v>na</v>
          </cell>
          <cell r="GG194" t="str">
            <v>na</v>
          </cell>
          <cell r="GH194" t="str">
            <v>na</v>
          </cell>
          <cell r="GI194" t="str">
            <v>na</v>
          </cell>
          <cell r="GJ194" t="str">
            <v>na</v>
          </cell>
          <cell r="GK194" t="str">
            <v>na</v>
          </cell>
          <cell r="GL194" t="str">
            <v>na</v>
          </cell>
          <cell r="GM194" t="str">
            <v>na</v>
          </cell>
          <cell r="GN194" t="str">
            <v>na</v>
          </cell>
          <cell r="GO194" t="str">
            <v>na</v>
          </cell>
          <cell r="GP194" t="str">
            <v>na</v>
          </cell>
          <cell r="GQ194" t="str">
            <v>na</v>
          </cell>
          <cell r="GR194" t="str">
            <v>na</v>
          </cell>
          <cell r="GS194" t="str">
            <v>na</v>
          </cell>
          <cell r="GT194" t="str">
            <v>na</v>
          </cell>
          <cell r="GU194" t="str">
            <v>na</v>
          </cell>
          <cell r="GV194" t="str">
            <v>na</v>
          </cell>
          <cell r="GW194" t="str">
            <v>na</v>
          </cell>
          <cell r="GX194" t="str">
            <v>na</v>
          </cell>
          <cell r="GY194" t="str">
            <v>na</v>
          </cell>
          <cell r="GZ194" t="str">
            <v>na</v>
          </cell>
          <cell r="HA194" t="str">
            <v>na</v>
          </cell>
          <cell r="HB194" t="str">
            <v>na</v>
          </cell>
          <cell r="HC194" t="str">
            <v>na</v>
          </cell>
          <cell r="HD194" t="str">
            <v>na</v>
          </cell>
        </row>
        <row r="506">
          <cell r="B506">
            <v>2</v>
          </cell>
          <cell r="C506">
            <v>3</v>
          </cell>
          <cell r="D506">
            <v>3</v>
          </cell>
          <cell r="E506">
            <v>5</v>
          </cell>
          <cell r="F506">
            <v>5</v>
          </cell>
          <cell r="G506">
            <v>7</v>
          </cell>
          <cell r="H506">
            <v>7</v>
          </cell>
          <cell r="I506">
            <v>9</v>
          </cell>
          <cell r="J506">
            <v>9</v>
          </cell>
          <cell r="K506">
            <v>11</v>
          </cell>
          <cell r="L506">
            <v>11</v>
          </cell>
          <cell r="M506">
            <v>13</v>
          </cell>
          <cell r="N506">
            <v>13</v>
          </cell>
          <cell r="O506">
            <v>15</v>
          </cell>
          <cell r="P506">
            <v>15</v>
          </cell>
          <cell r="Q506">
            <v>17</v>
          </cell>
          <cell r="R506">
            <v>17</v>
          </cell>
          <cell r="S506">
            <v>19</v>
          </cell>
          <cell r="T506">
            <v>19</v>
          </cell>
          <cell r="U506">
            <v>21</v>
          </cell>
          <cell r="V506">
            <v>21</v>
          </cell>
          <cell r="W506">
            <v>23</v>
          </cell>
          <cell r="X506">
            <v>23</v>
          </cell>
          <cell r="Y506">
            <v>25</v>
          </cell>
          <cell r="Z506">
            <v>25</v>
          </cell>
          <cell r="AA506">
            <v>27</v>
          </cell>
          <cell r="AB506">
            <v>27</v>
          </cell>
          <cell r="AC506">
            <v>29</v>
          </cell>
          <cell r="AD506">
            <v>29</v>
          </cell>
          <cell r="AE506">
            <v>31</v>
          </cell>
          <cell r="AF506">
            <v>31</v>
          </cell>
          <cell r="AG506">
            <v>33</v>
          </cell>
          <cell r="AH506">
            <v>33</v>
          </cell>
          <cell r="AI506">
            <v>35</v>
          </cell>
          <cell r="AJ506">
            <v>35</v>
          </cell>
          <cell r="AK506">
            <v>37</v>
          </cell>
          <cell r="AL506">
            <v>37</v>
          </cell>
          <cell r="AM506">
            <v>39</v>
          </cell>
          <cell r="AN506">
            <v>39</v>
          </cell>
          <cell r="AO506">
            <v>41</v>
          </cell>
          <cell r="AP506">
            <v>41</v>
          </cell>
          <cell r="AQ506">
            <v>43</v>
          </cell>
          <cell r="AR506">
            <v>43</v>
          </cell>
          <cell r="AS506">
            <v>45</v>
          </cell>
          <cell r="AT506">
            <v>45</v>
          </cell>
          <cell r="AU506">
            <v>47</v>
          </cell>
          <cell r="AV506">
            <v>47</v>
          </cell>
          <cell r="AW506">
            <v>49</v>
          </cell>
          <cell r="AX506">
            <v>49</v>
          </cell>
          <cell r="AY506">
            <v>51</v>
          </cell>
          <cell r="AZ506">
            <v>51</v>
          </cell>
          <cell r="BA506">
            <v>53</v>
          </cell>
          <cell r="BB506">
            <v>53</v>
          </cell>
          <cell r="BC506">
            <v>55</v>
          </cell>
          <cell r="BD506">
            <v>55</v>
          </cell>
          <cell r="BE506">
            <v>57</v>
          </cell>
          <cell r="BF506">
            <v>57</v>
          </cell>
          <cell r="BG506">
            <v>59</v>
          </cell>
          <cell r="BH506">
            <v>59</v>
          </cell>
          <cell r="BI506">
            <v>61</v>
          </cell>
          <cell r="BJ506">
            <v>61</v>
          </cell>
          <cell r="BK506">
            <v>63</v>
          </cell>
          <cell r="BL506">
            <v>63</v>
          </cell>
          <cell r="BM506">
            <v>65</v>
          </cell>
          <cell r="BN506">
            <v>65</v>
          </cell>
          <cell r="BO506">
            <v>67</v>
          </cell>
          <cell r="BP506">
            <v>67</v>
          </cell>
          <cell r="BQ506">
            <v>69</v>
          </cell>
          <cell r="BR506">
            <v>69</v>
          </cell>
          <cell r="BS506">
            <v>71</v>
          </cell>
          <cell r="BT506">
            <v>71</v>
          </cell>
          <cell r="BU506">
            <v>73</v>
          </cell>
          <cell r="BV506">
            <v>73</v>
          </cell>
          <cell r="BW506">
            <v>75</v>
          </cell>
          <cell r="BX506">
            <v>75</v>
          </cell>
          <cell r="BY506">
            <v>77</v>
          </cell>
          <cell r="BZ506">
            <v>77</v>
          </cell>
          <cell r="CA506">
            <v>79</v>
          </cell>
          <cell r="CB506">
            <v>79</v>
          </cell>
          <cell r="CC506">
            <v>81</v>
          </cell>
          <cell r="CD506">
            <v>81</v>
          </cell>
          <cell r="CE506">
            <v>83</v>
          </cell>
          <cell r="CF506">
            <v>83</v>
          </cell>
          <cell r="CG506">
            <v>85</v>
          </cell>
          <cell r="CH506">
            <v>85</v>
          </cell>
          <cell r="CI506">
            <v>87</v>
          </cell>
          <cell r="CJ506">
            <v>87</v>
          </cell>
          <cell r="CK506">
            <v>89</v>
          </cell>
          <cell r="CL506">
            <v>89</v>
          </cell>
          <cell r="CM506">
            <v>91</v>
          </cell>
          <cell r="CN506">
            <v>91</v>
          </cell>
          <cell r="CO506">
            <v>93</v>
          </cell>
          <cell r="CP506">
            <v>93</v>
          </cell>
          <cell r="CQ506">
            <v>95</v>
          </cell>
          <cell r="CR506">
            <v>95</v>
          </cell>
          <cell r="CS506">
            <v>97</v>
          </cell>
          <cell r="CT506">
            <v>97</v>
          </cell>
          <cell r="CU506">
            <v>99</v>
          </cell>
          <cell r="CV506">
            <v>99</v>
          </cell>
          <cell r="CW506">
            <v>101</v>
          </cell>
          <cell r="CX506">
            <v>101</v>
          </cell>
          <cell r="CY506">
            <v>103</v>
          </cell>
          <cell r="CZ506">
            <v>103</v>
          </cell>
          <cell r="DA506">
            <v>105</v>
          </cell>
          <cell r="DB506">
            <v>105</v>
          </cell>
          <cell r="DC506">
            <v>107</v>
          </cell>
          <cell r="DD506">
            <v>107</v>
          </cell>
          <cell r="DE506">
            <v>109</v>
          </cell>
          <cell r="DF506">
            <v>109</v>
          </cell>
          <cell r="DG506">
            <v>111</v>
          </cell>
          <cell r="DH506">
            <v>111</v>
          </cell>
          <cell r="DI506">
            <v>113</v>
          </cell>
          <cell r="DJ506">
            <v>113</v>
          </cell>
          <cell r="DK506">
            <v>115</v>
          </cell>
          <cell r="DL506">
            <v>115</v>
          </cell>
          <cell r="DM506">
            <v>117</v>
          </cell>
          <cell r="DN506">
            <v>117</v>
          </cell>
          <cell r="DO506">
            <v>119</v>
          </cell>
          <cell r="DP506">
            <v>119</v>
          </cell>
          <cell r="DQ506">
            <v>121</v>
          </cell>
          <cell r="DR506">
            <v>121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 form lobo"/>
    </sheetNames>
    <definedNames>
      <definedName name="ModelType"/>
      <definedName name="NewPrint"/>
      <definedName name="SelectSheet"/>
    </defined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Graphs"/>
      <sheetName val="QTD Graphs"/>
      <sheetName val="Month Graphs"/>
      <sheetName val="Grainger Summary"/>
      <sheetName val="Europe V Summary"/>
      <sheetName val="Mexico"/>
      <sheetName val="Miami"/>
      <sheetName val="Brazil w_C"/>
      <sheetName val="Chile"/>
      <sheetName val="Peru"/>
      <sheetName val="Argentina"/>
      <sheetName val="Others"/>
      <sheetName val="POP SALARY "/>
    </sheetNames>
    <sheetDataSet>
      <sheetData sheetId="0"/>
      <sheetData sheetId="1"/>
      <sheetData sheetId="2"/>
      <sheetData sheetId="3"/>
      <sheetData sheetId="4"/>
      <sheetData sheetId="5">
        <row r="72">
          <cell r="M72">
            <v>37391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P&amp;L"/>
      <sheetName val="P&amp;L hist"/>
      <sheetName val="Returns 5yr"/>
      <sheetName val="Returns 5yr (2)"/>
      <sheetName val="Returns 3yr"/>
      <sheetName val="Cap table"/>
      <sheetName val="__FDSCACHE__"/>
      <sheetName val="GAP case"/>
      <sheetName val="Mgmt case"/>
      <sheetName val="Val Mat"/>
      <sheetName val="Trading Stats"/>
      <sheetName val="Comps raw data (values)"/>
      <sheetName val="Comps raw data (formulas)"/>
      <sheetName val="Op Stats"/>
      <sheetName val="Op Stats raw data"/>
      <sheetName val="Trading Stats OLD"/>
      <sheetName val="Cap table raw data"/>
      <sheetName val="Base Salary"/>
      <sheetName val="Options &amp; Warrants"/>
      <sheetName val="Market Size"/>
      <sheetName val="Mgmt Case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fit and Loss"/>
      <sheetName val="Cash Flo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YS"/>
      <sheetName val="BS"/>
      <sheetName val="GW"/>
      <sheetName val="Head office"/>
      <sheetName val="consolidated"/>
      <sheetName val="Consolidated excl pz&amp;gw"/>
      <sheetName val="Financials"/>
      <sheetName val="trial_HO"/>
      <sheetName val="trial_Plant"/>
      <sheetName val="U-4_Investments &amp; FD"/>
      <sheetName val="Stock St."/>
      <sheetName val="TOTAL GP"/>
      <sheetName val="Head_office"/>
      <sheetName val="Consolidated_excl_pz&amp;gw"/>
      <sheetName val="U-4_Investments_&amp;_FD"/>
      <sheetName val="TB   Rs  $  APR"/>
      <sheetName val="TB  Rupees "/>
      <sheetName val="P&amp;LSC"/>
      <sheetName val="dump"/>
      <sheetName val="MCCW"/>
      <sheetName val="PO"/>
      <sheetName val="SUMMARY SHEET"/>
      <sheetName val="A"/>
      <sheetName val="Sales inputs "/>
      <sheetName val="Grey Prodn"/>
      <sheetName val="Sales Budget"/>
      <sheetName val="Inputs"/>
      <sheetName val="KPMG-Balance Sheet_EXAMPLE"/>
      <sheetName val="ROIC - NWA"/>
      <sheetName val="43B"/>
      <sheetName val="INV"/>
      <sheetName val="Monat"/>
      <sheetName val="Ref"/>
      <sheetName val="sales "/>
      <sheetName val="Do not delete"/>
      <sheetName val="Financial Codes"/>
      <sheetName val="mgt9900_GE (1)"/>
      <sheetName val="V_Assum"/>
      <sheetName val="GraphData"/>
      <sheetName val="1-2-1"/>
      <sheetName val="FXRATES"/>
      <sheetName val="BALANCE SHEET"/>
      <sheetName val="Links"/>
      <sheetName val="Lead"/>
      <sheetName val="Sheet1"/>
      <sheetName val="COST"/>
      <sheetName val="Rules"/>
      <sheetName val="POP SALARY "/>
      <sheetName val="cell rel"/>
      <sheetName val="Contract Details"/>
      <sheetName val="rawmat break up"/>
      <sheetName val="General Model Upload"/>
      <sheetName val="coa_ramco_168"/>
      <sheetName val="Listing"/>
      <sheetName val="M2M Rates"/>
      <sheetName val="Licences"/>
      <sheetName val="Personal"/>
      <sheetName val="Improvements"/>
      <sheetName val="schedules"/>
      <sheetName val="Mexico"/>
      <sheetName val="SCPC Profile"/>
      <sheetName val="MultipleSecurities"/>
      <sheetName val="FA(Apr 07)"/>
      <sheetName val="Reco O.S"/>
      <sheetName val="WTB"/>
      <sheetName val="Data"/>
      <sheetName val="Cover Page"/>
      <sheetName val="Memphis"/>
      <sheetName val="Lookup"/>
      <sheetName val="Control"/>
      <sheetName val="DRS"/>
      <sheetName val="TB FOR MIS"/>
      <sheetName val="Production &amp; Revenue Schedules"/>
      <sheetName val="Parameter"/>
      <sheetName val="P&amp;L February"/>
      <sheetName val="P&amp;L Feb 2001 cumulative"/>
      <sheetName val="sEP2003"/>
      <sheetName val="TaxComputn"/>
      <sheetName val="(M+L)"/>
      <sheetName val="Performance Summary"/>
      <sheetName val="APR"/>
      <sheetName val="AUG"/>
      <sheetName val="DEC"/>
      <sheetName val="FEB"/>
      <sheetName val="JAN"/>
      <sheetName val="JUL"/>
      <sheetName val="JUN"/>
      <sheetName val="MAR"/>
      <sheetName val="MAY"/>
      <sheetName val="NOV"/>
      <sheetName val="OCT"/>
      <sheetName val="SEP"/>
      <sheetName val="MONTHLY"/>
      <sheetName val="15"/>
      <sheetName val="Profit and Loss"/>
      <sheetName val="Transaction Inputs"/>
      <sheetName val="Target 1"/>
      <sheetName val="Share Calculations"/>
      <sheetName val="Transaction Calculations"/>
      <sheetName val="Sheet3 (2)"/>
      <sheetName val="Set"/>
      <sheetName val="LBO"/>
      <sheetName val="FA"/>
      <sheetName val="F.01 - June 2005"/>
      <sheetName val="Form"/>
      <sheetName val="Challan"/>
      <sheetName val="FORM-16"/>
      <sheetName val="Intaccrual"/>
      <sheetName val="Cash Flow "/>
      <sheetName val="Design"/>
      <sheetName val="Assumptions"/>
      <sheetName val="Sch5TO10"/>
      <sheetName val="Temp"/>
      <sheetName val="Reference"/>
      <sheetName val="Power_Fuel"/>
      <sheetName val="Support"/>
      <sheetName val="N-LIABIL"/>
      <sheetName val="Master (2)"/>
      <sheetName val="Portfolio Summary"/>
      <sheetName val="Standalone"/>
      <sheetName val="entitlements"/>
      <sheetName val="RetailExpenses-Input"/>
      <sheetName val="2003-04"/>
      <sheetName val="INVENTORY"/>
      <sheetName val="lot no 86"/>
      <sheetName val="Users Authorisations"/>
      <sheetName val="Feuil1"/>
      <sheetName val="OFICIAL"/>
      <sheetName val="Revenue Assumptions"/>
    </sheetNames>
    <sheetDataSet>
      <sheetData sheetId="0" refreshError="1">
        <row r="7">
          <cell r="D7">
            <v>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99"/>
      <sheetName val="MAR00"/>
      <sheetName val="B (3)"/>
      <sheetName val="MRRV"/>
      <sheetName val="JUN00"/>
      <sheetName val="JNQTR"/>
      <sheetName val="A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come (2)"/>
      <sheetName val="Income NT"/>
      <sheetName val="CIPL JULY04"/>
      <sheetName val="CPIPL JULY 04"/>
      <sheetName val="Income"/>
      <sheetName val="TB RS $"/>
    </sheetNames>
    <sheetDataSet>
      <sheetData sheetId="0" refreshError="1"/>
      <sheetData sheetId="1" refreshError="1"/>
      <sheetData sheetId="2" refreshError="1"/>
      <sheetData sheetId="3" refreshError="1">
        <row r="7">
          <cell r="B7" t="str">
            <v>Ledger Acc.</v>
          </cell>
          <cell r="C7" t="str">
            <v>Ledger Account Description</v>
          </cell>
          <cell r="D7" t="str">
            <v>Rupees YTD JULY-04</v>
          </cell>
          <cell r="E7" t="str">
            <v>US$ YTD JULY-04</v>
          </cell>
          <cell r="F7" t="str">
            <v>Rupees YTD JUNE-04</v>
          </cell>
          <cell r="G7" t="str">
            <v>US$ YTD JUNE-04</v>
          </cell>
          <cell r="H7" t="str">
            <v>Rupees MONTH JULY -04</v>
          </cell>
          <cell r="I7" t="str">
            <v>US$ MONTH JULY-04</v>
          </cell>
        </row>
        <row r="9">
          <cell r="B9">
            <v>300000</v>
          </cell>
          <cell r="C9" t="str">
            <v xml:space="preserve">GROSS SALES - EXTERNAL.        </v>
          </cell>
          <cell r="D9">
            <v>-5789.25</v>
          </cell>
          <cell r="E9">
            <v>-127.88</v>
          </cell>
          <cell r="F9">
            <v>-5789.25</v>
          </cell>
          <cell r="G9">
            <v>-127.88</v>
          </cell>
          <cell r="H9">
            <v>0</v>
          </cell>
          <cell r="I9">
            <v>0</v>
          </cell>
        </row>
        <row r="10">
          <cell r="B10">
            <v>300999</v>
          </cell>
          <cell r="C10" t="str">
            <v xml:space="preserve">EXTERNAL SLS CIPL NON BAAN DIV </v>
          </cell>
          <cell r="D10">
            <v>-26194370.329999998</v>
          </cell>
          <cell r="E10">
            <v>-584043.65</v>
          </cell>
          <cell r="F10">
            <v>-24436830.329999998</v>
          </cell>
          <cell r="G10">
            <v>-545564.39</v>
          </cell>
          <cell r="H10">
            <v>-1757540</v>
          </cell>
          <cell r="I10">
            <v>-38479.260000000009</v>
          </cell>
        </row>
        <row r="11">
          <cell r="B11">
            <v>350015</v>
          </cell>
          <cell r="C11" t="str">
            <v xml:space="preserve">I/C Sales Sri Lanka_015        </v>
          </cell>
          <cell r="D11">
            <v>-82253122.579999998</v>
          </cell>
          <cell r="E11">
            <v>-1812655.82</v>
          </cell>
          <cell r="F11">
            <v>-27117030.48</v>
          </cell>
          <cell r="G11">
            <v>-605516.42000000004</v>
          </cell>
          <cell r="H11">
            <v>-55136092.099999994</v>
          </cell>
          <cell r="I11">
            <v>-1207139.3999999999</v>
          </cell>
        </row>
        <row r="12">
          <cell r="B12">
            <v>350016</v>
          </cell>
          <cell r="C12" t="str">
            <v xml:space="preserve">I/C Sales USA_016              </v>
          </cell>
          <cell r="D12">
            <v>-3181694858.1399999</v>
          </cell>
          <cell r="E12">
            <v>-70825636.790000007</v>
          </cell>
          <cell r="F12">
            <v>-2559815244.6300001</v>
          </cell>
          <cell r="G12">
            <v>-57210319.579999998</v>
          </cell>
          <cell r="H12">
            <v>-621879613.50999975</v>
          </cell>
          <cell r="I12">
            <v>-13615317.210000008</v>
          </cell>
        </row>
        <row r="13">
          <cell r="B13">
            <v>350018</v>
          </cell>
          <cell r="C13" t="str">
            <v xml:space="preserve">I/C Sales Singapore_018        </v>
          </cell>
          <cell r="D13">
            <v>-76379890.120000005</v>
          </cell>
          <cell r="E13">
            <v>-1707967.35</v>
          </cell>
          <cell r="F13">
            <v>-65843237.189999998</v>
          </cell>
          <cell r="G13">
            <v>-1477342.87</v>
          </cell>
          <cell r="H13">
            <v>-10536652.930000007</v>
          </cell>
          <cell r="I13">
            <v>-230624.47999999998</v>
          </cell>
        </row>
        <row r="14">
          <cell r="B14">
            <v>350020</v>
          </cell>
          <cell r="C14" t="str">
            <v xml:space="preserve">I/C Sales Malaysia_020         </v>
          </cell>
          <cell r="D14">
            <v>-96103.71</v>
          </cell>
          <cell r="E14">
            <v>-2146.37</v>
          </cell>
          <cell r="F14">
            <v>-96103.71</v>
          </cell>
          <cell r="G14">
            <v>-2146.37</v>
          </cell>
          <cell r="H14">
            <v>0</v>
          </cell>
          <cell r="I14">
            <v>0</v>
          </cell>
        </row>
        <row r="15">
          <cell r="B15">
            <v>350021</v>
          </cell>
          <cell r="C15" t="str">
            <v xml:space="preserve">I/C Sales CIPL_021             </v>
          </cell>
          <cell r="D15">
            <v>-2714.72</v>
          </cell>
          <cell r="E15">
            <v>-60.63</v>
          </cell>
          <cell r="F15">
            <v>-2714.72</v>
          </cell>
          <cell r="G15">
            <v>-60.63</v>
          </cell>
          <cell r="H15">
            <v>0</v>
          </cell>
          <cell r="I15">
            <v>0</v>
          </cell>
        </row>
        <row r="16">
          <cell r="B16">
            <v>350022</v>
          </cell>
          <cell r="C16" t="str">
            <v xml:space="preserve">I/C Sales CPIPL_022            </v>
          </cell>
          <cell r="D16">
            <v>-909896.94</v>
          </cell>
          <cell r="E16">
            <v>-20202.28</v>
          </cell>
          <cell r="F16">
            <v>-881557.88</v>
          </cell>
          <cell r="G16">
            <v>-19581.830000000002</v>
          </cell>
          <cell r="H16">
            <v>-28339.059999999939</v>
          </cell>
          <cell r="I16">
            <v>-620.44999999999709</v>
          </cell>
        </row>
        <row r="17">
          <cell r="B17">
            <v>350099</v>
          </cell>
          <cell r="C17" t="str">
            <v xml:space="preserve">I/C SALES NON BAAN CIPL DIV    </v>
          </cell>
          <cell r="D17">
            <v>-13969829.970000001</v>
          </cell>
          <cell r="E17">
            <v>-312783.73</v>
          </cell>
          <cell r="F17">
            <v>-11740939.970000001</v>
          </cell>
          <cell r="G17">
            <v>-263814.82</v>
          </cell>
          <cell r="H17">
            <v>-2228890</v>
          </cell>
          <cell r="I17">
            <v>-48968.909999999974</v>
          </cell>
        </row>
        <row r="18">
          <cell r="C18" t="str">
            <v>TOTAL SALES</v>
          </cell>
          <cell r="D18">
            <v>-3381506575.7599993</v>
          </cell>
          <cell r="E18">
            <v>-75265624.5</v>
          </cell>
          <cell r="F18">
            <v>-2689939448.1599998</v>
          </cell>
          <cell r="G18">
            <v>-60124474.789999992</v>
          </cell>
          <cell r="H18">
            <v>-691567127.59999967</v>
          </cell>
          <cell r="I18">
            <v>-15141149.710000008</v>
          </cell>
        </row>
        <row r="20">
          <cell r="B20">
            <v>500700</v>
          </cell>
          <cell r="C20" t="str">
            <v xml:space="preserve">COMMISSIONS                    </v>
          </cell>
          <cell r="D20">
            <v>173200</v>
          </cell>
          <cell r="E20">
            <v>3825.47</v>
          </cell>
          <cell r="F20">
            <v>197375</v>
          </cell>
          <cell r="G20">
            <v>4363.17</v>
          </cell>
          <cell r="H20">
            <v>-24175</v>
          </cell>
          <cell r="I20">
            <v>-537.70000000000027</v>
          </cell>
        </row>
        <row r="21">
          <cell r="D21">
            <v>173200</v>
          </cell>
          <cell r="E21">
            <v>3825.47</v>
          </cell>
          <cell r="F21">
            <v>197375</v>
          </cell>
          <cell r="G21">
            <v>4363.17</v>
          </cell>
          <cell r="H21">
            <v>-24175</v>
          </cell>
          <cell r="I21">
            <v>-537.70000000000027</v>
          </cell>
        </row>
        <row r="23">
          <cell r="C23" t="str">
            <v>NET  SALES</v>
          </cell>
          <cell r="D23">
            <v>-3381333375.7599993</v>
          </cell>
          <cell r="E23">
            <v>-75261799.030000001</v>
          </cell>
          <cell r="F23">
            <v>-2689742073.1599998</v>
          </cell>
          <cell r="G23">
            <v>-60120111.61999999</v>
          </cell>
          <cell r="H23">
            <v>-691591302.59999967</v>
          </cell>
          <cell r="I23">
            <v>-15141687.410000008</v>
          </cell>
        </row>
        <row r="26">
          <cell r="B26">
            <v>400015</v>
          </cell>
          <cell r="C26" t="str">
            <v xml:space="preserve">I/C MATL. COGS SRILANKA_015    </v>
          </cell>
          <cell r="D26">
            <v>71674475.090000004</v>
          </cell>
          <cell r="E26">
            <v>1578898.02</v>
          </cell>
          <cell r="F26">
            <v>22909361.280000001</v>
          </cell>
          <cell r="G26">
            <v>511243.64</v>
          </cell>
          <cell r="H26">
            <v>48765113.810000002</v>
          </cell>
          <cell r="I26">
            <v>1067654.3799999999</v>
          </cell>
        </row>
        <row r="27">
          <cell r="B27">
            <v>400016</v>
          </cell>
          <cell r="C27" t="str">
            <v xml:space="preserve">I/C MATL. COGS USA_016         </v>
          </cell>
          <cell r="D27">
            <v>2782244471.2600002</v>
          </cell>
          <cell r="E27">
            <v>61927055.960000001</v>
          </cell>
          <cell r="F27">
            <v>2234246661.4099998</v>
          </cell>
          <cell r="G27">
            <v>49929293.289999999</v>
          </cell>
          <cell r="H27">
            <v>547997809.85000038</v>
          </cell>
          <cell r="I27">
            <v>11997762.670000002</v>
          </cell>
        </row>
        <row r="28">
          <cell r="B28">
            <v>400018</v>
          </cell>
          <cell r="C28" t="str">
            <v xml:space="preserve">I/C MATL. COGS SINGAPORE_018   </v>
          </cell>
          <cell r="D28">
            <v>75519826.159999996</v>
          </cell>
          <cell r="E28">
            <v>1688564.58</v>
          </cell>
          <cell r="F28">
            <v>64779028.82</v>
          </cell>
          <cell r="G28">
            <v>1453407.55</v>
          </cell>
          <cell r="H28">
            <v>10740797.339999996</v>
          </cell>
          <cell r="I28">
            <v>235157.03000000003</v>
          </cell>
        </row>
        <row r="29">
          <cell r="B29">
            <v>400021</v>
          </cell>
          <cell r="C29" t="str">
            <v xml:space="preserve">I/C MATL. COGS CIPL_021        </v>
          </cell>
          <cell r="D29">
            <v>827.63</v>
          </cell>
          <cell r="E29">
            <v>18.28</v>
          </cell>
          <cell r="F29">
            <v>827.63</v>
          </cell>
          <cell r="G29">
            <v>18.28</v>
          </cell>
          <cell r="H29">
            <v>0</v>
          </cell>
          <cell r="I29">
            <v>0</v>
          </cell>
        </row>
        <row r="30">
          <cell r="B30">
            <v>400022</v>
          </cell>
          <cell r="C30" t="str">
            <v xml:space="preserve">I/C MATL. COGS CPIPL_022       </v>
          </cell>
          <cell r="D30">
            <v>909803.95</v>
          </cell>
          <cell r="E30">
            <v>20214.73</v>
          </cell>
          <cell r="F30">
            <v>881464.89</v>
          </cell>
          <cell r="G30">
            <v>19594.28</v>
          </cell>
          <cell r="H30">
            <v>28339.059999999939</v>
          </cell>
          <cell r="I30">
            <v>620.45000000000073</v>
          </cell>
        </row>
        <row r="31">
          <cell r="B31">
            <v>400097</v>
          </cell>
          <cell r="C31" t="str">
            <v xml:space="preserve">I/C COGS NON BAAN DIV. (CIPL)  </v>
          </cell>
          <cell r="D31">
            <v>9405403.6799999997</v>
          </cell>
          <cell r="E31">
            <v>209969.92000000001</v>
          </cell>
          <cell r="F31">
            <v>7361353.6799999997</v>
          </cell>
          <cell r="G31">
            <v>165322.09</v>
          </cell>
          <cell r="H31">
            <v>2044050</v>
          </cell>
          <cell r="I31">
            <v>44647.830000000016</v>
          </cell>
        </row>
        <row r="32">
          <cell r="B32">
            <v>400199</v>
          </cell>
          <cell r="C32" t="str">
            <v xml:space="preserve">MCOGS NON BAAN DIV. CIPL       </v>
          </cell>
          <cell r="D32">
            <v>20868794.719999999</v>
          </cell>
          <cell r="E32">
            <v>464742.86</v>
          </cell>
          <cell r="F32">
            <v>19169734.350000001</v>
          </cell>
          <cell r="G32">
            <v>427764.81</v>
          </cell>
          <cell r="H32">
            <v>1699060.3699999973</v>
          </cell>
          <cell r="I32">
            <v>36978.049999999988</v>
          </cell>
        </row>
        <row r="33">
          <cell r="B33">
            <v>462200</v>
          </cell>
          <cell r="C33" t="str">
            <v xml:space="preserve">CHANGE IN LABOR AND O/H IN INV </v>
          </cell>
          <cell r="D33">
            <v>9689780.4399999995</v>
          </cell>
          <cell r="E33">
            <v>212146.26</v>
          </cell>
          <cell r="F33">
            <v>-3418966.93</v>
          </cell>
          <cell r="G33">
            <v>-74854.23</v>
          </cell>
          <cell r="H33">
            <v>13108747.369999999</v>
          </cell>
          <cell r="I33">
            <v>287000.49</v>
          </cell>
        </row>
        <row r="34">
          <cell r="B34">
            <v>400098</v>
          </cell>
          <cell r="C34" t="str">
            <v xml:space="preserve">COGS FOR HISTORICAL LOAD       </v>
          </cell>
          <cell r="D34">
            <v>-2821</v>
          </cell>
          <cell r="E34">
            <v>-61.14</v>
          </cell>
          <cell r="F34">
            <v>1399</v>
          </cell>
          <cell r="G34">
            <v>31.25</v>
          </cell>
          <cell r="H34">
            <v>-4220</v>
          </cell>
          <cell r="I34">
            <v>-92.39</v>
          </cell>
        </row>
        <row r="35">
          <cell r="C35" t="str">
            <v>TOTAL COST OF MATERIALS</v>
          </cell>
          <cell r="D35">
            <v>2970310561.9299998</v>
          </cell>
          <cell r="E35">
            <v>66101549.469999999</v>
          </cell>
          <cell r="F35">
            <v>2345930864.1300001</v>
          </cell>
          <cell r="G35">
            <v>52431820.960000008</v>
          </cell>
          <cell r="H35">
            <v>624379697.80000031</v>
          </cell>
          <cell r="I35">
            <v>13669728.51</v>
          </cell>
        </row>
        <row r="37">
          <cell r="C37" t="str">
            <v>MATERIAL MARGIN</v>
          </cell>
          <cell r="D37">
            <v>-411022813.82999945</v>
          </cell>
          <cell r="E37">
            <v>-9160249.5600000024</v>
          </cell>
          <cell r="F37">
            <v>-343811209.02999973</v>
          </cell>
          <cell r="G37">
            <v>-7688290.6599999815</v>
          </cell>
          <cell r="H37">
            <v>-67211604.799999356</v>
          </cell>
          <cell r="I37">
            <v>-1471958.9000000078</v>
          </cell>
        </row>
        <row r="39">
          <cell r="C39" t="str">
            <v>MATERIAL MARGIN  %</v>
          </cell>
          <cell r="D39">
            <v>12.155020391690984</v>
          </cell>
          <cell r="E39">
            <v>12.170562087078681</v>
          </cell>
          <cell r="F39">
            <v>12.781373545979893</v>
          </cell>
          <cell r="G39">
            <v>12.787289513718484</v>
          </cell>
          <cell r="H39">
            <v>9.7187390952558914</v>
          </cell>
          <cell r="I39">
            <v>9.7215794585786917</v>
          </cell>
        </row>
        <row r="41">
          <cell r="B41">
            <v>400200</v>
          </cell>
          <cell r="C41" t="str">
            <v xml:space="preserve">Manufacturing Operating Suppli </v>
          </cell>
          <cell r="D41">
            <v>12418800.279999999</v>
          </cell>
          <cell r="E41">
            <v>272043.74</v>
          </cell>
          <cell r="F41">
            <v>9532940.3499999996</v>
          </cell>
          <cell r="G41">
            <v>208862.23</v>
          </cell>
          <cell r="H41">
            <v>2885859.9299999997</v>
          </cell>
          <cell r="I41">
            <v>63181.50999999998</v>
          </cell>
        </row>
        <row r="42">
          <cell r="B42">
            <v>401901</v>
          </cell>
          <cell r="C42" t="str">
            <v xml:space="preserve">SUBCONTRACT HOUSE CHARGES      </v>
          </cell>
          <cell r="D42">
            <v>941943.82</v>
          </cell>
          <cell r="E42">
            <v>20624.240000000002</v>
          </cell>
          <cell r="F42">
            <v>55917.43</v>
          </cell>
          <cell r="G42">
            <v>1225.77</v>
          </cell>
          <cell r="H42">
            <v>886026.3899999999</v>
          </cell>
          <cell r="I42">
            <v>19398.47</v>
          </cell>
        </row>
        <row r="43">
          <cell r="B43">
            <v>400204</v>
          </cell>
          <cell r="C43" t="str">
            <v xml:space="preserve">Direct Expensed Material Cost  </v>
          </cell>
          <cell r="D43">
            <v>4527071.97</v>
          </cell>
          <cell r="E43">
            <v>104568.65</v>
          </cell>
          <cell r="F43">
            <v>3510328.35</v>
          </cell>
          <cell r="G43">
            <v>82307.22</v>
          </cell>
          <cell r="H43">
            <v>1016743.6199999996</v>
          </cell>
          <cell r="I43">
            <v>22261.429999999993</v>
          </cell>
        </row>
        <row r="44">
          <cell r="B44">
            <v>400600</v>
          </cell>
          <cell r="C44" t="str">
            <v xml:space="preserve">FREIGHT IN                     </v>
          </cell>
          <cell r="D44">
            <v>19943110.649999999</v>
          </cell>
          <cell r="E44">
            <v>443695.6</v>
          </cell>
          <cell r="F44">
            <v>16079610.199999999</v>
          </cell>
          <cell r="G44">
            <v>359583.14</v>
          </cell>
          <cell r="H44">
            <v>3863500.4499999993</v>
          </cell>
          <cell r="I44">
            <v>84112.459999999963</v>
          </cell>
        </row>
        <row r="45">
          <cell r="B45">
            <v>400201</v>
          </cell>
          <cell r="C45" t="str">
            <v xml:space="preserve">NRE/Tooling Recoverable        </v>
          </cell>
          <cell r="D45">
            <v>2703000</v>
          </cell>
          <cell r="E45">
            <v>60873.21</v>
          </cell>
          <cell r="F45">
            <v>2702999.9</v>
          </cell>
          <cell r="G45">
            <v>60969.93</v>
          </cell>
          <cell r="H45">
            <v>0.10000000009313226</v>
          </cell>
          <cell r="I45">
            <v>-96.720000000001164</v>
          </cell>
        </row>
        <row r="46">
          <cell r="B46">
            <v>400202</v>
          </cell>
          <cell r="C46" t="str">
            <v xml:space="preserve">NRE/Tooling Non-Recoverable    </v>
          </cell>
          <cell r="D46">
            <v>110873.02</v>
          </cell>
          <cell r="E46">
            <v>2501.04</v>
          </cell>
          <cell r="F46">
            <v>110873.02</v>
          </cell>
          <cell r="G46">
            <v>2501.04</v>
          </cell>
          <cell r="H46">
            <v>0</v>
          </cell>
          <cell r="I46">
            <v>0</v>
          </cell>
        </row>
        <row r="47">
          <cell r="B47">
            <v>400302</v>
          </cell>
          <cell r="C47" t="str">
            <v xml:space="preserve">INVENTORY LOSS SHPMNT VARIANCE </v>
          </cell>
          <cell r="D47">
            <v>648349.06999999995</v>
          </cell>
          <cell r="E47">
            <v>14195.33</v>
          </cell>
          <cell r="F47">
            <v>0</v>
          </cell>
          <cell r="G47">
            <v>0.49</v>
          </cell>
          <cell r="H47">
            <v>648349.06999999995</v>
          </cell>
          <cell r="I47">
            <v>14194.84</v>
          </cell>
        </row>
        <row r="48">
          <cell r="B48">
            <v>533608</v>
          </cell>
          <cell r="C48" t="str">
            <v xml:space="preserve">PROJECT RELATED - I/ORDER      </v>
          </cell>
          <cell r="D48">
            <v>1343376.99</v>
          </cell>
          <cell r="E48">
            <v>30601.65</v>
          </cell>
          <cell r="F48">
            <v>1063552.21</v>
          </cell>
          <cell r="G48">
            <v>24444.83</v>
          </cell>
          <cell r="H48">
            <v>279824.78000000003</v>
          </cell>
          <cell r="I48">
            <v>6156.82</v>
          </cell>
        </row>
        <row r="49">
          <cell r="B49">
            <v>470508</v>
          </cell>
          <cell r="C49" t="str">
            <v xml:space="preserve">MAINTENANCE SUPPLIES           </v>
          </cell>
          <cell r="D49">
            <v>249531.81</v>
          </cell>
          <cell r="E49">
            <v>5524.8</v>
          </cell>
          <cell r="F49">
            <v>230495.84</v>
          </cell>
          <cell r="G49">
            <v>5093.3900000000003</v>
          </cell>
          <cell r="H49">
            <v>19035.97</v>
          </cell>
          <cell r="I49">
            <v>431.40999999999985</v>
          </cell>
        </row>
        <row r="50">
          <cell r="B50">
            <v>401300</v>
          </cell>
          <cell r="C50" t="str">
            <v xml:space="preserve"> MATERIAL SCRAP - NON RECOVERAB </v>
          </cell>
          <cell r="D50">
            <v>43384.44</v>
          </cell>
          <cell r="E50">
            <v>949.84</v>
          </cell>
          <cell r="H50">
            <v>43384.44</v>
          </cell>
          <cell r="I50">
            <v>949.84</v>
          </cell>
        </row>
        <row r="51">
          <cell r="B51">
            <v>401801</v>
          </cell>
          <cell r="C51" t="str">
            <v xml:space="preserve"> INVOICE PRICE VAR - MANUAL POS </v>
          </cell>
          <cell r="D51">
            <v>31354.799999999999</v>
          </cell>
          <cell r="E51">
            <v>686.48</v>
          </cell>
          <cell r="H51">
            <v>31354.799999999999</v>
          </cell>
          <cell r="I51">
            <v>686.48</v>
          </cell>
        </row>
        <row r="52">
          <cell r="B52">
            <v>408001</v>
          </cell>
          <cell r="C52" t="str">
            <v xml:space="preserve">OTHER COST REWORK              </v>
          </cell>
          <cell r="D52">
            <v>5566415.75</v>
          </cell>
          <cell r="E52">
            <v>124727.81</v>
          </cell>
          <cell r="F52">
            <v>5565991.9400000004</v>
          </cell>
          <cell r="G52">
            <v>124720.68</v>
          </cell>
          <cell r="H52">
            <v>423.80999999959022</v>
          </cell>
          <cell r="I52">
            <v>7.1300000000046566</v>
          </cell>
        </row>
        <row r="53">
          <cell r="B53">
            <v>408002</v>
          </cell>
          <cell r="C53" t="str">
            <v xml:space="preserve">OTHER COST MISCELLANEOUS       </v>
          </cell>
          <cell r="D53">
            <v>5581445.4900000002</v>
          </cell>
          <cell r="E53">
            <v>125428.58</v>
          </cell>
          <cell r="F53">
            <v>5581445.4900000002</v>
          </cell>
          <cell r="G53">
            <v>125428.58</v>
          </cell>
          <cell r="H53">
            <v>0</v>
          </cell>
          <cell r="I53">
            <v>0</v>
          </cell>
        </row>
        <row r="54">
          <cell r="B54">
            <v>470500</v>
          </cell>
          <cell r="C54" t="str">
            <v xml:space="preserve">OTHER COST MISCELLANEOUS       </v>
          </cell>
          <cell r="D54">
            <v>38420.9</v>
          </cell>
          <cell r="E54">
            <v>841.18</v>
          </cell>
          <cell r="F54">
            <v>0</v>
          </cell>
          <cell r="G54">
            <v>0</v>
          </cell>
          <cell r="H54">
            <v>38420.9</v>
          </cell>
          <cell r="I54">
            <v>841.18</v>
          </cell>
        </row>
        <row r="55">
          <cell r="B55">
            <v>470400</v>
          </cell>
          <cell r="C55" t="str">
            <v xml:space="preserve">OTHER COST SUBCONTRACT FREIGHT </v>
          </cell>
          <cell r="D55">
            <v>72651.98</v>
          </cell>
          <cell r="E55">
            <v>1549.82</v>
          </cell>
          <cell r="F55">
            <v>0</v>
          </cell>
          <cell r="G55">
            <v>0</v>
          </cell>
          <cell r="H55">
            <v>72651.98</v>
          </cell>
          <cell r="I55">
            <v>1549.82</v>
          </cell>
        </row>
        <row r="56">
          <cell r="B56">
            <v>470200</v>
          </cell>
          <cell r="C56" t="str">
            <v xml:space="preserve">OTHER COST REWORK              </v>
          </cell>
          <cell r="D56">
            <v>466969.93</v>
          </cell>
          <cell r="E56">
            <v>9900.91</v>
          </cell>
          <cell r="F56">
            <v>0</v>
          </cell>
          <cell r="G56">
            <v>0</v>
          </cell>
          <cell r="H56">
            <v>466969.93</v>
          </cell>
          <cell r="I56">
            <v>9900.91</v>
          </cell>
        </row>
        <row r="57">
          <cell r="C57" t="str">
            <v>OTHER  COST OF MANUFACTURING</v>
          </cell>
          <cell r="D57">
            <v>54686700.899999999</v>
          </cell>
          <cell r="E57">
            <v>1218712.8799999999</v>
          </cell>
          <cell r="F57">
            <v>44434154.729999997</v>
          </cell>
          <cell r="G57">
            <v>995137.29999999993</v>
          </cell>
          <cell r="H57">
            <v>10252546.17</v>
          </cell>
          <cell r="I57">
            <v>223575.57999999996</v>
          </cell>
        </row>
        <row r="59">
          <cell r="C59" t="str">
            <v>TOTAL MATERIAL CONTRIBUTION</v>
          </cell>
          <cell r="D59">
            <v>-356336112.92999947</v>
          </cell>
          <cell r="E59">
            <v>-7941536.6800000025</v>
          </cell>
          <cell r="F59">
            <v>-299377054.29999971</v>
          </cell>
          <cell r="G59">
            <v>-6693153.3599999817</v>
          </cell>
          <cell r="H59">
            <v>-56959058.629999354</v>
          </cell>
          <cell r="I59">
            <v>-1248383.3200000077</v>
          </cell>
        </row>
        <row r="61">
          <cell r="C61" t="str">
            <v>TOTAL MATERIAL CONTRIBUTION %</v>
          </cell>
          <cell r="D61">
            <v>10.537791512350152</v>
          </cell>
          <cell r="E61">
            <v>10.55134629222402</v>
          </cell>
          <cell r="F61">
            <v>11.129509049164014</v>
          </cell>
          <cell r="G61">
            <v>11.132161043198332</v>
          </cell>
          <cell r="H61">
            <v>8.2362299127300762</v>
          </cell>
          <cell r="I61">
            <v>8.2449704540964284</v>
          </cell>
        </row>
        <row r="63">
          <cell r="B63">
            <v>401802</v>
          </cell>
          <cell r="C63" t="str">
            <v xml:space="preserve">INVOICE PRICE VAR - Integratio </v>
          </cell>
          <cell r="D63">
            <v>8559462.9000000004</v>
          </cell>
          <cell r="E63">
            <v>183817.44</v>
          </cell>
          <cell r="F63">
            <v>589674.78</v>
          </cell>
          <cell r="G63">
            <v>21167.97</v>
          </cell>
          <cell r="H63">
            <v>7969788.1200000001</v>
          </cell>
          <cell r="I63">
            <v>162649.47</v>
          </cell>
        </row>
        <row r="64">
          <cell r="B64">
            <v>407003</v>
          </cell>
          <cell r="C64" t="str">
            <v xml:space="preserve">PRODUCTION VARIANCES- PLANNING </v>
          </cell>
          <cell r="D64">
            <v>-72835330.459999993</v>
          </cell>
          <cell r="E64">
            <v>-1593359.77</v>
          </cell>
          <cell r="F64">
            <v>-2830870.26</v>
          </cell>
          <cell r="G64">
            <v>-60695.07</v>
          </cell>
          <cell r="H64">
            <v>-70004460.199999988</v>
          </cell>
          <cell r="I64">
            <v>-1532664.7</v>
          </cell>
        </row>
        <row r="65">
          <cell r="B65">
            <v>407002</v>
          </cell>
          <cell r="C65" t="str">
            <v xml:space="preserve">PRODUCTION VARIANCES-PRICE     </v>
          </cell>
          <cell r="D65">
            <v>-5895026.8600000003</v>
          </cell>
          <cell r="E65">
            <v>-130062.88</v>
          </cell>
          <cell r="F65">
            <v>-2536115.61</v>
          </cell>
          <cell r="G65">
            <v>-56523.5</v>
          </cell>
          <cell r="H65">
            <v>-3358911.2500000005</v>
          </cell>
          <cell r="I65">
            <v>-73539.38</v>
          </cell>
        </row>
        <row r="66">
          <cell r="B66">
            <v>407004</v>
          </cell>
          <cell r="C66" t="str">
            <v xml:space="preserve">EFFICIENCY VARIANCES           </v>
          </cell>
          <cell r="D66">
            <v>-61569129.829999998</v>
          </cell>
          <cell r="E66">
            <v>-1313478.75</v>
          </cell>
          <cell r="F66">
            <v>118156177.62</v>
          </cell>
          <cell r="G66">
            <v>2621393.88</v>
          </cell>
          <cell r="H66">
            <v>-179725307.44999999</v>
          </cell>
          <cell r="I66">
            <v>-3934872.63</v>
          </cell>
        </row>
        <row r="67">
          <cell r="B67">
            <v>400402</v>
          </cell>
          <cell r="C67" t="str">
            <v xml:space="preserve">INVENTORY REVALUATIONS Correct </v>
          </cell>
          <cell r="D67">
            <v>63859093.219999999</v>
          </cell>
          <cell r="E67">
            <v>1388144.46</v>
          </cell>
          <cell r="F67">
            <v>-16064544.15</v>
          </cell>
          <cell r="G67">
            <v>-361688.87</v>
          </cell>
          <cell r="H67">
            <v>79923637.370000005</v>
          </cell>
          <cell r="I67">
            <v>1749833.33</v>
          </cell>
        </row>
        <row r="68">
          <cell r="B68">
            <v>400500</v>
          </cell>
          <cell r="C68" t="str">
            <v xml:space="preserve">PURCHASE PRICE VARIANCE - Roll </v>
          </cell>
          <cell r="D68">
            <v>-157805991.22</v>
          </cell>
          <cell r="E68">
            <v>-3520280.09</v>
          </cell>
          <cell r="F68">
            <v>-140432739.18000001</v>
          </cell>
          <cell r="G68">
            <v>-3139383.04</v>
          </cell>
          <cell r="H68">
            <v>-17373252.039999992</v>
          </cell>
          <cell r="I68">
            <v>-380897.04999999981</v>
          </cell>
        </row>
        <row r="69">
          <cell r="B69">
            <v>400300</v>
          </cell>
          <cell r="C69" t="str">
            <v xml:space="preserve">INVENTORY ADJUSTMENTS - Non PI </v>
          </cell>
          <cell r="D69">
            <v>-75236530.950000003</v>
          </cell>
          <cell r="E69">
            <v>-1568293.54</v>
          </cell>
          <cell r="F69">
            <v>6284431.0800000001</v>
          </cell>
          <cell r="G69">
            <v>216511.71</v>
          </cell>
          <cell r="H69">
            <v>-81520962.030000001</v>
          </cell>
          <cell r="I69">
            <v>-1784805.25</v>
          </cell>
        </row>
        <row r="70">
          <cell r="C70" t="str">
            <v>VARIANCES</v>
          </cell>
          <cell r="D70">
            <v>-300923453.19999999</v>
          </cell>
          <cell r="E70">
            <v>-6553513.1299999999</v>
          </cell>
          <cell r="F70">
            <v>-36833985.720000014</v>
          </cell>
          <cell r="G70">
            <v>-759216.92000000039</v>
          </cell>
          <cell r="H70">
            <v>-264089467.47999996</v>
          </cell>
          <cell r="I70">
            <v>-5794296.21</v>
          </cell>
        </row>
        <row r="72">
          <cell r="C72" t="str">
            <v>CLEARING AND  FREIGHT OUTWARD</v>
          </cell>
        </row>
        <row r="73">
          <cell r="B73">
            <v>400601</v>
          </cell>
          <cell r="C73" t="str">
            <v xml:space="preserve">CLG. &amp; FREIGHT FWD CHGS IMPORT </v>
          </cell>
          <cell r="D73">
            <v>9120247</v>
          </cell>
          <cell r="E73">
            <v>202997.68</v>
          </cell>
          <cell r="F73">
            <v>7352615</v>
          </cell>
          <cell r="G73">
            <v>164309.65</v>
          </cell>
          <cell r="H73">
            <v>1767632</v>
          </cell>
          <cell r="I73">
            <v>38688.03</v>
          </cell>
        </row>
        <row r="74">
          <cell r="B74">
            <v>400801</v>
          </cell>
          <cell r="C74" t="str">
            <v xml:space="preserve">CLG. &amp; FREIGHT FWD. EXPORT     </v>
          </cell>
          <cell r="D74">
            <v>1823362</v>
          </cell>
          <cell r="E74">
            <v>40363.08</v>
          </cell>
          <cell r="F74">
            <v>1019130</v>
          </cell>
          <cell r="G74">
            <v>22758.1</v>
          </cell>
          <cell r="H74">
            <v>804232</v>
          </cell>
          <cell r="I74">
            <v>17604.980000000003</v>
          </cell>
        </row>
        <row r="75">
          <cell r="B75">
            <v>400800</v>
          </cell>
          <cell r="C75" t="str">
            <v xml:space="preserve">FREIGHT OUT                    </v>
          </cell>
          <cell r="D75">
            <v>10740942.34</v>
          </cell>
          <cell r="E75">
            <v>238306.01</v>
          </cell>
          <cell r="F75">
            <v>7376953.1500000004</v>
          </cell>
          <cell r="G75">
            <v>164732.73000000001</v>
          </cell>
          <cell r="H75">
            <v>3363989.1899999995</v>
          </cell>
          <cell r="I75">
            <v>73573.279999999999</v>
          </cell>
        </row>
        <row r="76">
          <cell r="C76" t="str">
            <v xml:space="preserve">CLEARING EXPENSES </v>
          </cell>
          <cell r="D76">
            <v>21684551.34</v>
          </cell>
          <cell r="E76">
            <v>481666.77</v>
          </cell>
          <cell r="F76">
            <v>15748698.15</v>
          </cell>
          <cell r="G76">
            <v>351800.48</v>
          </cell>
          <cell r="H76">
            <v>5935853.1899999995</v>
          </cell>
          <cell r="I76">
            <v>129866.29000000001</v>
          </cell>
        </row>
        <row r="78">
          <cell r="C78" t="str">
            <v>CONTRIBUTION</v>
          </cell>
          <cell r="D78">
            <v>-635575014.78999937</v>
          </cell>
          <cell r="E78">
            <v>-14013383.040000003</v>
          </cell>
          <cell r="F78">
            <v>-320462341.86999977</v>
          </cell>
          <cell r="G78">
            <v>-7100569.7999999821</v>
          </cell>
          <cell r="H78">
            <v>-315112672.9199993</v>
          </cell>
          <cell r="I78">
            <v>-6912813.2400000077</v>
          </cell>
        </row>
        <row r="80">
          <cell r="C80" t="str">
            <v>CONTRIBUTION  %</v>
          </cell>
          <cell r="D80">
            <v>18.795616703692282</v>
          </cell>
          <cell r="E80">
            <v>18.618570075107797</v>
          </cell>
          <cell r="F80">
            <v>11.913366380392159</v>
          </cell>
          <cell r="G80">
            <v>11.809782663051156</v>
          </cell>
          <cell r="H80">
            <v>45.565016083624428</v>
          </cell>
          <cell r="I80">
            <v>45.655801391584042</v>
          </cell>
        </row>
        <row r="82">
          <cell r="B82">
            <v>450100</v>
          </cell>
          <cell r="C82" t="str">
            <v xml:space="preserve">DIRECT LABOR WAGES             </v>
          </cell>
          <cell r="D82">
            <v>51334560.049999997</v>
          </cell>
          <cell r="E82">
            <v>1136529.04</v>
          </cell>
          <cell r="F82">
            <v>38212886.899999999</v>
          </cell>
          <cell r="G82">
            <v>851654.96</v>
          </cell>
          <cell r="H82">
            <v>13121673.149999999</v>
          </cell>
          <cell r="I82">
            <v>284874.08000000007</v>
          </cell>
        </row>
        <row r="83">
          <cell r="B83">
            <v>450400</v>
          </cell>
          <cell r="C83" t="str">
            <v xml:space="preserve">DIRECT LABOR BONUSES           </v>
          </cell>
          <cell r="D83">
            <v>1200000</v>
          </cell>
          <cell r="E83">
            <v>26272.59</v>
          </cell>
          <cell r="F83">
            <v>900000</v>
          </cell>
          <cell r="G83">
            <v>19878.509999999998</v>
          </cell>
          <cell r="H83">
            <v>300000</v>
          </cell>
          <cell r="I83">
            <v>6394.0800000000017</v>
          </cell>
        </row>
        <row r="84">
          <cell r="C84" t="str">
            <v>DIRECT OPERATORS COST</v>
          </cell>
          <cell r="D84">
            <v>52534560.049999997</v>
          </cell>
          <cell r="E84">
            <v>1162801.6300000001</v>
          </cell>
          <cell r="F84">
            <v>39112886.899999999</v>
          </cell>
          <cell r="G84">
            <v>871533.47</v>
          </cell>
          <cell r="H84">
            <v>13421673.149999999</v>
          </cell>
          <cell r="I84">
            <v>291268.16000000009</v>
          </cell>
        </row>
        <row r="86">
          <cell r="B86">
            <v>450101</v>
          </cell>
          <cell r="C86" t="str">
            <v xml:space="preserve">DIRECT LABOR WAGES-OTHER SERV  </v>
          </cell>
          <cell r="D86">
            <v>4497795.58</v>
          </cell>
          <cell r="E86">
            <v>99309.99</v>
          </cell>
          <cell r="F86">
            <v>3497385.58</v>
          </cell>
          <cell r="G86">
            <v>77722.710000000006</v>
          </cell>
          <cell r="H86">
            <v>1000410</v>
          </cell>
          <cell r="I86">
            <v>21587.279999999999</v>
          </cell>
        </row>
        <row r="87">
          <cell r="B87">
            <v>531400</v>
          </cell>
          <cell r="C87" t="str">
            <v xml:space="preserve">FACILITIES SECURITY            </v>
          </cell>
          <cell r="D87">
            <v>135305</v>
          </cell>
          <cell r="E87">
            <v>3003.96</v>
          </cell>
          <cell r="F87">
            <v>117119</v>
          </cell>
          <cell r="G87">
            <v>2605.8000000000002</v>
          </cell>
          <cell r="H87">
            <v>18186</v>
          </cell>
          <cell r="I87">
            <v>398.15999999999985</v>
          </cell>
        </row>
        <row r="88">
          <cell r="B88">
            <v>531300</v>
          </cell>
          <cell r="C88" t="str">
            <v xml:space="preserve">FACILITIES JANITORIAL          </v>
          </cell>
          <cell r="D88">
            <v>655730.92000000004</v>
          </cell>
          <cell r="E88">
            <v>14511.61</v>
          </cell>
          <cell r="F88">
            <v>887730.92</v>
          </cell>
          <cell r="G88">
            <v>19590.98</v>
          </cell>
          <cell r="H88">
            <v>-232000</v>
          </cell>
          <cell r="I88">
            <v>-5079.369999999999</v>
          </cell>
        </row>
        <row r="89">
          <cell r="C89" t="str">
            <v>INDIRECT OPERATORS COST</v>
          </cell>
          <cell r="D89">
            <v>5288831.5</v>
          </cell>
          <cell r="E89">
            <v>116825.56000000001</v>
          </cell>
          <cell r="F89">
            <v>4502235.5</v>
          </cell>
          <cell r="G89">
            <v>99919.49</v>
          </cell>
          <cell r="H89">
            <v>786596</v>
          </cell>
          <cell r="I89">
            <v>16906.07</v>
          </cell>
        </row>
        <row r="91">
          <cell r="B91">
            <v>500000</v>
          </cell>
          <cell r="C91" t="str">
            <v xml:space="preserve">IND SALARIES &amp; WAGES           </v>
          </cell>
          <cell r="D91">
            <v>42753159.799999997</v>
          </cell>
          <cell r="E91">
            <v>953570.08</v>
          </cell>
          <cell r="F91">
            <v>30315115</v>
          </cell>
          <cell r="G91">
            <v>681151</v>
          </cell>
          <cell r="H91">
            <v>12438044.799999997</v>
          </cell>
          <cell r="I91">
            <v>272419.07999999996</v>
          </cell>
        </row>
        <row r="92">
          <cell r="B92">
            <v>500100</v>
          </cell>
          <cell r="C92" t="str">
            <v xml:space="preserve">INDIRECT BONUSES             </v>
          </cell>
          <cell r="D92">
            <v>2254762</v>
          </cell>
          <cell r="E92">
            <v>50189.06</v>
          </cell>
          <cell r="F92">
            <v>1954762</v>
          </cell>
          <cell r="G92">
            <v>43795.02</v>
          </cell>
          <cell r="H92">
            <v>300000</v>
          </cell>
          <cell r="I92">
            <v>6394.0400000000009</v>
          </cell>
        </row>
        <row r="93">
          <cell r="B93">
            <v>500200</v>
          </cell>
          <cell r="C93" t="str">
            <v xml:space="preserve">IND EMPLOYEE BENEFITS          </v>
          </cell>
          <cell r="D93">
            <v>1499874</v>
          </cell>
          <cell r="E93">
            <v>33580.870000000003</v>
          </cell>
          <cell r="F93">
            <v>1152481.5</v>
          </cell>
          <cell r="G93">
            <v>26006.01</v>
          </cell>
          <cell r="H93">
            <v>347392.5</v>
          </cell>
          <cell r="I93">
            <v>7574.8600000000042</v>
          </cell>
        </row>
        <row r="94">
          <cell r="B94">
            <v>500201</v>
          </cell>
          <cell r="C94" t="str">
            <v xml:space="preserve">IND EMPLOYEE HRA               </v>
          </cell>
          <cell r="D94">
            <v>0</v>
          </cell>
          <cell r="E94">
            <v>0</v>
          </cell>
          <cell r="F94">
            <v>83131</v>
          </cell>
          <cell r="G94">
            <v>1873.59</v>
          </cell>
          <cell r="H94">
            <v>-83131</v>
          </cell>
          <cell r="I94">
            <v>-1873.59</v>
          </cell>
        </row>
        <row r="95">
          <cell r="B95">
            <v>500202</v>
          </cell>
          <cell r="C95" t="str">
            <v xml:space="preserve">INDIRECT EMP. CO. CONTRI TO PF </v>
          </cell>
          <cell r="D95">
            <v>5050462.9000000004</v>
          </cell>
          <cell r="E95">
            <v>111881.05</v>
          </cell>
          <cell r="F95">
            <v>3774405.45</v>
          </cell>
          <cell r="G95">
            <v>84154.2</v>
          </cell>
          <cell r="H95">
            <v>1276057.4500000002</v>
          </cell>
          <cell r="I95">
            <v>27726.850000000006</v>
          </cell>
        </row>
        <row r="96">
          <cell r="B96">
            <v>500207</v>
          </cell>
          <cell r="C96" t="str">
            <v xml:space="preserve">MEDICAL                        </v>
          </cell>
          <cell r="D96">
            <v>1067519.5</v>
          </cell>
          <cell r="E96">
            <v>23398.55</v>
          </cell>
          <cell r="F96">
            <v>677679.5</v>
          </cell>
          <cell r="G96">
            <v>14987.48</v>
          </cell>
          <cell r="H96">
            <v>389840</v>
          </cell>
          <cell r="I96">
            <v>8411.07</v>
          </cell>
        </row>
        <row r="97">
          <cell r="B97">
            <v>500209</v>
          </cell>
          <cell r="C97" t="str">
            <v xml:space="preserve">INDIRECT - SERVICE AWARD       </v>
          </cell>
          <cell r="D97">
            <v>750230</v>
          </cell>
          <cell r="E97">
            <v>16425.400000000001</v>
          </cell>
          <cell r="F97">
            <v>485500</v>
          </cell>
          <cell r="G97">
            <v>10723.36</v>
          </cell>
          <cell r="H97">
            <v>264730</v>
          </cell>
          <cell r="I97">
            <v>5702.0400000000009</v>
          </cell>
        </row>
        <row r="98">
          <cell r="B98">
            <v>500210</v>
          </cell>
          <cell r="C98" t="str">
            <v xml:space="preserve">GRATUTIY/MEDICLAIM/OTHER BENEF </v>
          </cell>
          <cell r="D98">
            <v>2764609.57</v>
          </cell>
          <cell r="E98">
            <v>60348.06</v>
          </cell>
          <cell r="F98">
            <v>2025464.89</v>
          </cell>
          <cell r="G98">
            <v>44598.19</v>
          </cell>
          <cell r="H98">
            <v>739144.67999999993</v>
          </cell>
          <cell r="I98">
            <v>15749.869999999995</v>
          </cell>
        </row>
        <row r="99">
          <cell r="B99">
            <v>500211</v>
          </cell>
          <cell r="C99" t="str">
            <v xml:space="preserve">INDIRECT - CONVEYANCE REIMBURS </v>
          </cell>
          <cell r="D99">
            <v>5754322</v>
          </cell>
          <cell r="E99">
            <v>128294.94</v>
          </cell>
          <cell r="F99">
            <v>4011020</v>
          </cell>
          <cell r="G99">
            <v>90127.4</v>
          </cell>
          <cell r="H99">
            <v>1743302</v>
          </cell>
          <cell r="I99">
            <v>38167.540000000008</v>
          </cell>
        </row>
        <row r="100">
          <cell r="B100">
            <v>500212</v>
          </cell>
          <cell r="C100" t="str">
            <v xml:space="preserve">INDIRECT - ENTERTAINMENT REIMB </v>
          </cell>
          <cell r="D100">
            <v>1811847</v>
          </cell>
          <cell r="E100">
            <v>40422.129999999997</v>
          </cell>
          <cell r="F100">
            <v>1359271</v>
          </cell>
          <cell r="G100">
            <v>30513.5</v>
          </cell>
          <cell r="H100">
            <v>452576</v>
          </cell>
          <cell r="I100">
            <v>9908.6299999999974</v>
          </cell>
        </row>
        <row r="101">
          <cell r="B101">
            <v>500213</v>
          </cell>
          <cell r="C101" t="str">
            <v xml:space="preserve">INDIRECT - BOOKS AND PERIODICA </v>
          </cell>
          <cell r="D101">
            <v>1768279</v>
          </cell>
          <cell r="E101">
            <v>39413.19</v>
          </cell>
          <cell r="F101">
            <v>1232514</v>
          </cell>
          <cell r="G101">
            <v>27683.279999999999</v>
          </cell>
          <cell r="H101">
            <v>535765</v>
          </cell>
          <cell r="I101">
            <v>11729.910000000003</v>
          </cell>
        </row>
        <row r="102">
          <cell r="B102">
            <v>500214</v>
          </cell>
          <cell r="C102" t="str">
            <v xml:space="preserve">INDIRECT - TELEPHONE REIMBURSE </v>
          </cell>
          <cell r="D102">
            <v>39681</v>
          </cell>
          <cell r="E102">
            <v>886.88</v>
          </cell>
          <cell r="F102">
            <v>37500</v>
          </cell>
          <cell r="G102">
            <v>839.13</v>
          </cell>
          <cell r="H102">
            <v>2181</v>
          </cell>
          <cell r="I102">
            <v>47.75</v>
          </cell>
        </row>
        <row r="103">
          <cell r="B103">
            <v>531804</v>
          </cell>
          <cell r="C103" t="str">
            <v xml:space="preserve">TELEPHONE REIMBURSMENT         </v>
          </cell>
          <cell r="D103">
            <v>69949</v>
          </cell>
          <cell r="E103">
            <v>1543.84</v>
          </cell>
          <cell r="F103">
            <v>47765</v>
          </cell>
          <cell r="G103">
            <v>1058.1400000000001</v>
          </cell>
          <cell r="H103">
            <v>22184</v>
          </cell>
          <cell r="I103">
            <v>485.69999999999982</v>
          </cell>
        </row>
        <row r="104">
          <cell r="B104">
            <v>500215</v>
          </cell>
          <cell r="C104" t="str">
            <v xml:space="preserve">INDIRECT - FLAT MAINTENACE     </v>
          </cell>
          <cell r="D104">
            <v>164949</v>
          </cell>
          <cell r="E104">
            <v>3650.65</v>
          </cell>
          <cell r="F104">
            <v>164949</v>
          </cell>
          <cell r="G104">
            <v>3650.65</v>
          </cell>
          <cell r="H104">
            <v>0</v>
          </cell>
          <cell r="I104">
            <v>0</v>
          </cell>
        </row>
        <row r="105">
          <cell r="B105">
            <v>500216</v>
          </cell>
          <cell r="C105" t="str">
            <v xml:space="preserve">INDIRECT - CAR REIMBURSEMENT   </v>
          </cell>
          <cell r="D105">
            <v>783779</v>
          </cell>
          <cell r="E105">
            <v>17414.740000000002</v>
          </cell>
          <cell r="F105">
            <v>552647</v>
          </cell>
          <cell r="G105">
            <v>12354.37</v>
          </cell>
          <cell r="H105">
            <v>231132</v>
          </cell>
          <cell r="I105">
            <v>5060.3700000000008</v>
          </cell>
        </row>
        <row r="106">
          <cell r="B106">
            <v>510112</v>
          </cell>
          <cell r="C106" t="str">
            <v xml:space="preserve">MEDICAL SUPPLIES &amp; SERVICES    </v>
          </cell>
          <cell r="D106">
            <v>0</v>
          </cell>
          <cell r="E106">
            <v>0</v>
          </cell>
          <cell r="F106">
            <v>800</v>
          </cell>
          <cell r="G106">
            <v>17.670000000000002</v>
          </cell>
          <cell r="H106">
            <v>-800</v>
          </cell>
          <cell r="I106">
            <v>-17.670000000000002</v>
          </cell>
        </row>
        <row r="107">
          <cell r="B107">
            <v>510114</v>
          </cell>
          <cell r="C107" t="str">
            <v xml:space="preserve">LEAVE TRAVEL ALLOWANCE REIMB.  </v>
          </cell>
          <cell r="D107">
            <v>1494906</v>
          </cell>
          <cell r="E107">
            <v>33272.67</v>
          </cell>
          <cell r="F107">
            <v>1124093.5</v>
          </cell>
          <cell r="G107">
            <v>25189.84</v>
          </cell>
          <cell r="H107">
            <v>370812.5</v>
          </cell>
          <cell r="I107">
            <v>8082.8299999999981</v>
          </cell>
        </row>
        <row r="108">
          <cell r="B108">
            <v>530102</v>
          </cell>
          <cell r="C108" t="str">
            <v xml:space="preserve">HOUSE RENTAL - EMPLOYEE        </v>
          </cell>
          <cell r="D108">
            <v>2479802</v>
          </cell>
          <cell r="E108">
            <v>54907.98</v>
          </cell>
          <cell r="F108">
            <v>1788365</v>
          </cell>
          <cell r="G108">
            <v>39769.769999999997</v>
          </cell>
          <cell r="H108">
            <v>691437</v>
          </cell>
          <cell r="I108">
            <v>15138.210000000006</v>
          </cell>
        </row>
        <row r="109">
          <cell r="C109" t="str">
            <v>STAFF COST</v>
          </cell>
          <cell r="D109">
            <v>70508131.769999996</v>
          </cell>
          <cell r="E109">
            <v>1569200.0899999994</v>
          </cell>
          <cell r="F109">
            <v>50787463.840000004</v>
          </cell>
          <cell r="G109">
            <v>1138492.5999999996</v>
          </cell>
          <cell r="H109">
            <v>19720667.929999996</v>
          </cell>
          <cell r="I109">
            <v>430707.49</v>
          </cell>
        </row>
        <row r="111">
          <cell r="B111">
            <v>510106</v>
          </cell>
          <cell r="C111" t="str">
            <v xml:space="preserve">STAFF WELFARE                  </v>
          </cell>
          <cell r="D111">
            <v>1727265.55</v>
          </cell>
          <cell r="E111">
            <v>38055.33</v>
          </cell>
          <cell r="F111">
            <v>1806292.45</v>
          </cell>
          <cell r="G111">
            <v>39993.269999999997</v>
          </cell>
          <cell r="H111">
            <v>-79026.899999999907</v>
          </cell>
          <cell r="I111">
            <v>-1937.9399999999951</v>
          </cell>
        </row>
        <row r="112">
          <cell r="B112">
            <v>450300</v>
          </cell>
          <cell r="C112" t="str">
            <v xml:space="preserve">DIRECT LABOR BENEFITS          </v>
          </cell>
          <cell r="D112">
            <v>341849.75</v>
          </cell>
          <cell r="E112">
            <v>7369.95</v>
          </cell>
          <cell r="F112">
            <v>-47747.9</v>
          </cell>
          <cell r="G112">
            <v>-1159.8599999999999</v>
          </cell>
          <cell r="H112">
            <v>389597.65</v>
          </cell>
          <cell r="I112">
            <v>8529.81</v>
          </cell>
        </row>
        <row r="113">
          <cell r="C113" t="str">
            <v xml:space="preserve">STAFF WELFARE                  </v>
          </cell>
          <cell r="D113">
            <v>2069115.3</v>
          </cell>
          <cell r="E113">
            <v>45425.279999999999</v>
          </cell>
          <cell r="F113">
            <v>1758544.55</v>
          </cell>
          <cell r="G113">
            <v>38833.409999999996</v>
          </cell>
          <cell r="H113">
            <v>310570.75000000012</v>
          </cell>
          <cell r="I113">
            <v>6591.8700000000044</v>
          </cell>
        </row>
        <row r="115">
          <cell r="B115">
            <v>510113</v>
          </cell>
          <cell r="C115" t="str">
            <v xml:space="preserve">CONVEYANCE                     </v>
          </cell>
          <cell r="D115">
            <v>724057.5</v>
          </cell>
          <cell r="E115">
            <v>16144.01</v>
          </cell>
          <cell r="F115">
            <v>589730</v>
          </cell>
          <cell r="G115">
            <v>13203.09</v>
          </cell>
          <cell r="H115">
            <v>134327.5</v>
          </cell>
          <cell r="I115">
            <v>2940.92</v>
          </cell>
        </row>
        <row r="116">
          <cell r="B116">
            <v>510200</v>
          </cell>
          <cell r="C116" t="str">
            <v xml:space="preserve">TRAVEL AIRFARE (DOMESTIC)      </v>
          </cell>
          <cell r="D116">
            <v>828419</v>
          </cell>
          <cell r="E116">
            <v>18427.23</v>
          </cell>
          <cell r="F116">
            <v>659241</v>
          </cell>
          <cell r="G116">
            <v>14725.51</v>
          </cell>
          <cell r="H116">
            <v>169178</v>
          </cell>
          <cell r="I116">
            <v>3701.7199999999993</v>
          </cell>
        </row>
        <row r="117">
          <cell r="B117">
            <v>510201</v>
          </cell>
          <cell r="C117" t="str">
            <v xml:space="preserve">TRAVEL AIRFARE (INTERNATIONAL) </v>
          </cell>
          <cell r="D117">
            <v>2853520</v>
          </cell>
          <cell r="E117">
            <v>63738.34</v>
          </cell>
          <cell r="F117">
            <v>2592604</v>
          </cell>
          <cell r="G117">
            <v>58039.09</v>
          </cell>
          <cell r="H117">
            <v>260916</v>
          </cell>
          <cell r="I117">
            <v>5699.25</v>
          </cell>
        </row>
        <row r="118">
          <cell r="B118">
            <v>510400</v>
          </cell>
          <cell r="C118" t="str">
            <v xml:space="preserve">TRAVEL OTHER (DOMESTIC)        </v>
          </cell>
          <cell r="D118">
            <v>204072.54</v>
          </cell>
          <cell r="E118">
            <v>4542.3100000000004</v>
          </cell>
          <cell r="F118">
            <v>165726.54</v>
          </cell>
          <cell r="G118">
            <v>3703.39</v>
          </cell>
          <cell r="H118">
            <v>38346</v>
          </cell>
          <cell r="I118">
            <v>838.92000000000053</v>
          </cell>
        </row>
        <row r="119">
          <cell r="B119">
            <v>510401</v>
          </cell>
          <cell r="C119" t="str">
            <v xml:space="preserve">TRAVEL OTHER (INTERNATIONAL)   </v>
          </cell>
          <cell r="D119">
            <v>2954326.76</v>
          </cell>
          <cell r="E119">
            <v>65486.61</v>
          </cell>
          <cell r="F119">
            <v>1786526.98</v>
          </cell>
          <cell r="G119">
            <v>39918.980000000003</v>
          </cell>
          <cell r="H119">
            <v>1167799.7799999998</v>
          </cell>
          <cell r="I119">
            <v>25567.629999999997</v>
          </cell>
        </row>
        <row r="120">
          <cell r="C120" t="str">
            <v>TRAVEL EXPENSES</v>
          </cell>
          <cell r="D120">
            <v>7564395.7999999998</v>
          </cell>
          <cell r="E120">
            <v>168338.5</v>
          </cell>
          <cell r="F120">
            <v>5793828.5199999996</v>
          </cell>
          <cell r="G120">
            <v>129590.06</v>
          </cell>
          <cell r="H120">
            <v>1770567.2799999998</v>
          </cell>
          <cell r="I120">
            <v>38748.439999999995</v>
          </cell>
        </row>
        <row r="122">
          <cell r="B122">
            <v>450308</v>
          </cell>
          <cell r="C122" t="str">
            <v xml:space="preserve">DIRECT LABOR TRANSPORTION      </v>
          </cell>
          <cell r="D122">
            <v>3430532</v>
          </cell>
          <cell r="E122">
            <v>75710.2</v>
          </cell>
          <cell r="F122">
            <v>2619113.7000000002</v>
          </cell>
          <cell r="G122">
            <v>58398.29</v>
          </cell>
          <cell r="H122">
            <v>811418.29999999981</v>
          </cell>
          <cell r="I122">
            <v>17311.909999999996</v>
          </cell>
        </row>
        <row r="123">
          <cell r="B123">
            <v>510300</v>
          </cell>
          <cell r="C123" t="str">
            <v xml:space="preserve">TRAVEL CAR RENTAL              </v>
          </cell>
          <cell r="D123">
            <v>124075</v>
          </cell>
          <cell r="E123">
            <v>2756.07</v>
          </cell>
          <cell r="F123">
            <v>72771</v>
          </cell>
          <cell r="G123">
            <v>1633.8</v>
          </cell>
          <cell r="H123">
            <v>51304</v>
          </cell>
          <cell r="I123">
            <v>1122.2700000000002</v>
          </cell>
        </row>
        <row r="124">
          <cell r="B124">
            <v>530900</v>
          </cell>
          <cell r="C124" t="str">
            <v xml:space="preserve">VEHICLE EXPENSES               </v>
          </cell>
          <cell r="D124">
            <v>1060411.47</v>
          </cell>
          <cell r="E124">
            <v>23598.33</v>
          </cell>
          <cell r="F124">
            <v>950224.47</v>
          </cell>
          <cell r="G124">
            <v>21208.720000000001</v>
          </cell>
          <cell r="H124">
            <v>110187</v>
          </cell>
          <cell r="I124">
            <v>2389.6100000000006</v>
          </cell>
        </row>
        <row r="125">
          <cell r="C125" t="str">
            <v>BUS / VEHICLE EXPENSES</v>
          </cell>
          <cell r="D125">
            <v>4615018.47</v>
          </cell>
          <cell r="E125">
            <v>102064.6</v>
          </cell>
          <cell r="F125">
            <v>3642109.17</v>
          </cell>
          <cell r="G125">
            <v>81240.81</v>
          </cell>
          <cell r="H125">
            <v>972909.29999999981</v>
          </cell>
          <cell r="I125">
            <v>20823.789999999997</v>
          </cell>
        </row>
        <row r="127">
          <cell r="B127">
            <v>531800</v>
          </cell>
          <cell r="C127" t="str">
            <v xml:space="preserve">TELEPHONE AND FAX OFFICE       </v>
          </cell>
          <cell r="D127">
            <v>1703858.03</v>
          </cell>
          <cell r="E127">
            <v>37572</v>
          </cell>
          <cell r="F127">
            <v>1201051.53</v>
          </cell>
          <cell r="G127">
            <v>26611.98</v>
          </cell>
          <cell r="H127">
            <v>502806.5</v>
          </cell>
          <cell r="I127">
            <v>10960.02</v>
          </cell>
        </row>
        <row r="128">
          <cell r="B128">
            <v>531803</v>
          </cell>
          <cell r="C128" t="str">
            <v xml:space="preserve">INTERNET LEASE LINE RENT/EXPEN </v>
          </cell>
          <cell r="D128">
            <v>278246.86</v>
          </cell>
          <cell r="E128">
            <v>6104.36</v>
          </cell>
          <cell r="F128">
            <v>18166</v>
          </cell>
          <cell r="G128">
            <v>410.2</v>
          </cell>
          <cell r="H128">
            <v>260080.86</v>
          </cell>
          <cell r="I128">
            <v>5694.16</v>
          </cell>
        </row>
        <row r="129">
          <cell r="B129">
            <v>532200</v>
          </cell>
          <cell r="C129" t="str">
            <v xml:space="preserve">POSTAGE                        </v>
          </cell>
          <cell r="D129">
            <v>3348</v>
          </cell>
          <cell r="E129">
            <v>75.67</v>
          </cell>
          <cell r="F129">
            <v>3294</v>
          </cell>
          <cell r="G129">
            <v>74.48</v>
          </cell>
          <cell r="H129">
            <v>54</v>
          </cell>
          <cell r="I129">
            <v>1.1899999999999977</v>
          </cell>
        </row>
        <row r="130">
          <cell r="B130">
            <v>532202</v>
          </cell>
          <cell r="C130" t="str">
            <v xml:space="preserve">COURIER                        </v>
          </cell>
          <cell r="D130">
            <v>238836.8</v>
          </cell>
          <cell r="E130">
            <v>5308.99</v>
          </cell>
          <cell r="F130">
            <v>219597.8</v>
          </cell>
          <cell r="G130">
            <v>4892.32</v>
          </cell>
          <cell r="H130">
            <v>19239</v>
          </cell>
          <cell r="I130">
            <v>416.67000000000007</v>
          </cell>
        </row>
        <row r="131">
          <cell r="C131" t="str">
            <v>COMMUNICATION EXPNSES</v>
          </cell>
          <cell r="D131">
            <v>2224289.69</v>
          </cell>
          <cell r="E131">
            <v>49061.02</v>
          </cell>
          <cell r="F131">
            <v>1442109.33</v>
          </cell>
          <cell r="G131">
            <v>31988.98</v>
          </cell>
          <cell r="H131">
            <v>782180.36</v>
          </cell>
          <cell r="I131">
            <v>17072.04</v>
          </cell>
        </row>
        <row r="133">
          <cell r="B133">
            <v>530200</v>
          </cell>
          <cell r="C133" t="str">
            <v xml:space="preserve">LEASE EXPENSE                  </v>
          </cell>
          <cell r="D133">
            <v>3078927</v>
          </cell>
          <cell r="E133">
            <v>68710.61</v>
          </cell>
          <cell r="F133">
            <v>2367035</v>
          </cell>
          <cell r="G133">
            <v>53128.97</v>
          </cell>
          <cell r="H133">
            <v>711892</v>
          </cell>
          <cell r="I133">
            <v>15581.64</v>
          </cell>
        </row>
        <row r="134">
          <cell r="B134">
            <v>530100</v>
          </cell>
          <cell r="C134" t="str">
            <v xml:space="preserve">RENT                           </v>
          </cell>
          <cell r="D134">
            <v>873248</v>
          </cell>
          <cell r="E134">
            <v>19364.669999999998</v>
          </cell>
          <cell r="F134">
            <v>665748</v>
          </cell>
          <cell r="G134">
            <v>14821.71</v>
          </cell>
          <cell r="H134">
            <v>207500</v>
          </cell>
          <cell r="I134">
            <v>4542.9599999999991</v>
          </cell>
        </row>
        <row r="135">
          <cell r="B135">
            <v>530101</v>
          </cell>
          <cell r="C135" t="str">
            <v xml:space="preserve">EQUIPMENT RENTAL               </v>
          </cell>
          <cell r="D135">
            <v>330421</v>
          </cell>
          <cell r="E135">
            <v>7360.49</v>
          </cell>
          <cell r="F135">
            <v>252891</v>
          </cell>
          <cell r="G135">
            <v>5663.06</v>
          </cell>
          <cell r="H135">
            <v>77530</v>
          </cell>
          <cell r="I135">
            <v>1697.4299999999994</v>
          </cell>
        </row>
        <row r="136">
          <cell r="B136">
            <v>531900</v>
          </cell>
          <cell r="C136" t="str">
            <v xml:space="preserve">TAXES/ FEES/ LICENSES          </v>
          </cell>
          <cell r="D136">
            <v>710093.98</v>
          </cell>
          <cell r="E136">
            <v>15743.07</v>
          </cell>
          <cell r="F136">
            <v>524175.29</v>
          </cell>
          <cell r="G136">
            <v>11700.92</v>
          </cell>
          <cell r="H136">
            <v>185918.69</v>
          </cell>
          <cell r="I136">
            <v>4042.1499999999996</v>
          </cell>
        </row>
        <row r="137">
          <cell r="B137">
            <v>405103</v>
          </cell>
          <cell r="C137" t="str">
            <v xml:space="preserve">PURCHASE TAX PAID              </v>
          </cell>
          <cell r="D137">
            <v>85115.58</v>
          </cell>
          <cell r="E137">
            <v>1894.82</v>
          </cell>
          <cell r="F137">
            <v>67556.639999999999</v>
          </cell>
          <cell r="G137">
            <v>1510.41</v>
          </cell>
          <cell r="H137">
            <v>17558.940000000002</v>
          </cell>
          <cell r="I137">
            <v>384.40999999999985</v>
          </cell>
        </row>
        <row r="138">
          <cell r="B138">
            <v>405104</v>
          </cell>
          <cell r="C138" t="str">
            <v xml:space="preserve">OCTOROI / OTHER TAXES          </v>
          </cell>
          <cell r="D138">
            <v>102016.23</v>
          </cell>
          <cell r="E138">
            <v>2287.6999999999998</v>
          </cell>
          <cell r="F138">
            <v>109781</v>
          </cell>
          <cell r="G138">
            <v>2457.71</v>
          </cell>
          <cell r="H138">
            <v>-7764.7700000000041</v>
          </cell>
          <cell r="I138">
            <v>-170.01000000000022</v>
          </cell>
        </row>
        <row r="139">
          <cell r="B139">
            <v>405100</v>
          </cell>
          <cell r="C139" t="str">
            <v xml:space="preserve">CUSTOM DUTIES                  </v>
          </cell>
          <cell r="D139">
            <v>16928</v>
          </cell>
          <cell r="E139">
            <v>383.63</v>
          </cell>
          <cell r="F139">
            <v>16913</v>
          </cell>
          <cell r="G139">
            <v>383.3</v>
          </cell>
          <cell r="H139">
            <v>15</v>
          </cell>
          <cell r="I139">
            <v>0.32999999999998408</v>
          </cell>
        </row>
        <row r="140">
          <cell r="C140" t="str">
            <v>LEASE EXPENSES  AND TAXES</v>
          </cell>
          <cell r="D140">
            <v>5196749.790000001</v>
          </cell>
          <cell r="E140">
            <v>115744.99</v>
          </cell>
          <cell r="F140">
            <v>4004099.93</v>
          </cell>
          <cell r="G140">
            <v>89666.08</v>
          </cell>
          <cell r="H140">
            <v>1192649.8599999999</v>
          </cell>
          <cell r="I140">
            <v>26078.910000000003</v>
          </cell>
        </row>
        <row r="142">
          <cell r="B142">
            <v>531200</v>
          </cell>
          <cell r="C142" t="str">
            <v xml:space="preserve">FACILITIES MAINTENANE          </v>
          </cell>
          <cell r="D142">
            <v>1299959.55</v>
          </cell>
          <cell r="E142">
            <v>29022.84</v>
          </cell>
          <cell r="F142">
            <v>981613.02</v>
          </cell>
          <cell r="G142">
            <v>22072.09</v>
          </cell>
          <cell r="H142">
            <v>318346.53000000003</v>
          </cell>
          <cell r="I142">
            <v>6950.75</v>
          </cell>
        </row>
        <row r="143">
          <cell r="B143">
            <v>532000</v>
          </cell>
          <cell r="C143" t="str">
            <v xml:space="preserve">OFFICE SUPPLIES                </v>
          </cell>
          <cell r="D143">
            <v>1324128.04</v>
          </cell>
          <cell r="E143">
            <v>29388.89</v>
          </cell>
          <cell r="F143">
            <v>1007932.06</v>
          </cell>
          <cell r="G143">
            <v>22505.85</v>
          </cell>
          <cell r="H143">
            <v>316195.98</v>
          </cell>
          <cell r="I143">
            <v>6883.0400000000009</v>
          </cell>
        </row>
        <row r="144">
          <cell r="B144">
            <v>531201</v>
          </cell>
          <cell r="C144" t="str">
            <v xml:space="preserve">PLANT &amp; M/C REPAIR AND MAIN.   </v>
          </cell>
          <cell r="D144">
            <v>4764837.96</v>
          </cell>
          <cell r="E144">
            <v>106045.86</v>
          </cell>
          <cell r="F144">
            <v>3140042.03</v>
          </cell>
          <cell r="G144">
            <v>70390.91</v>
          </cell>
          <cell r="H144">
            <v>1624795.9300000002</v>
          </cell>
          <cell r="I144">
            <v>35654.949999999997</v>
          </cell>
        </row>
        <row r="145">
          <cell r="B145">
            <v>530302</v>
          </cell>
          <cell r="C145" t="str">
            <v xml:space="preserve">EQUIP MAINTENANCE - TEST EQUIP </v>
          </cell>
          <cell r="D145">
            <v>3895970.42</v>
          </cell>
          <cell r="E145">
            <v>87594.16</v>
          </cell>
          <cell r="F145">
            <v>3760107.37</v>
          </cell>
          <cell r="G145">
            <v>84700.160000000003</v>
          </cell>
          <cell r="H145">
            <v>135863.04999999981</v>
          </cell>
          <cell r="I145">
            <v>2894</v>
          </cell>
        </row>
        <row r="146">
          <cell r="B146">
            <v>530306</v>
          </cell>
          <cell r="C146" t="str">
            <v xml:space="preserve">INSTRUMENT CALIBRATION         </v>
          </cell>
          <cell r="D146">
            <v>857250.18</v>
          </cell>
          <cell r="E146">
            <v>19087.46</v>
          </cell>
          <cell r="F146">
            <v>670015.94999999995</v>
          </cell>
          <cell r="G146">
            <v>14983.91</v>
          </cell>
          <cell r="H146">
            <v>187234.2300000001</v>
          </cell>
          <cell r="I146">
            <v>4103.5499999999993</v>
          </cell>
        </row>
        <row r="147">
          <cell r="B147">
            <v>533100</v>
          </cell>
          <cell r="C147" t="str">
            <v xml:space="preserve">COMPUTER MAINTENANCE SOFTWARE  </v>
          </cell>
          <cell r="D147">
            <v>13673.63</v>
          </cell>
          <cell r="E147">
            <v>302</v>
          </cell>
          <cell r="F147">
            <v>11302.05</v>
          </cell>
          <cell r="G147">
            <v>251.6</v>
          </cell>
          <cell r="H147">
            <v>2371.58</v>
          </cell>
          <cell r="I147">
            <v>50.400000000000006</v>
          </cell>
        </row>
        <row r="148">
          <cell r="B148">
            <v>530304</v>
          </cell>
          <cell r="C148" t="str">
            <v xml:space="preserve"> EQUIP MAINT - FIXTURE &amp; FITTI  </v>
          </cell>
          <cell r="D148">
            <v>10237</v>
          </cell>
          <cell r="E148">
            <v>232</v>
          </cell>
          <cell r="H148">
            <v>10237</v>
          </cell>
          <cell r="I148">
            <v>232</v>
          </cell>
        </row>
        <row r="149">
          <cell r="B149">
            <v>531202</v>
          </cell>
          <cell r="C149" t="str">
            <v xml:space="preserve">BLDG FUR. OTH REPAIR AND MAIN. </v>
          </cell>
          <cell r="D149">
            <v>4631241.3499999996</v>
          </cell>
          <cell r="E149">
            <v>102451.6</v>
          </cell>
          <cell r="F149">
            <v>3165272.96</v>
          </cell>
          <cell r="G149">
            <v>70545.789999999994</v>
          </cell>
          <cell r="H149">
            <v>1465968.3899999997</v>
          </cell>
          <cell r="I149">
            <v>31905.810000000012</v>
          </cell>
        </row>
        <row r="150">
          <cell r="C150" t="str">
            <v>REPAIRS AND MAINTENANCE</v>
          </cell>
          <cell r="D150">
            <v>16797298.129999999</v>
          </cell>
          <cell r="E150">
            <v>374124.81000000006</v>
          </cell>
          <cell r="F150">
            <v>12736285.440000001</v>
          </cell>
          <cell r="G150">
            <v>285450.31</v>
          </cell>
          <cell r="H150">
            <v>4061012.69</v>
          </cell>
          <cell r="I150">
            <v>88674.5</v>
          </cell>
        </row>
        <row r="152">
          <cell r="B152">
            <v>531500</v>
          </cell>
          <cell r="C152" t="str">
            <v xml:space="preserve">UTILITIES ELECTRIC             </v>
          </cell>
          <cell r="D152">
            <v>18695798.52</v>
          </cell>
          <cell r="E152">
            <v>414249.91</v>
          </cell>
          <cell r="F152">
            <v>13467654.52</v>
          </cell>
          <cell r="G152">
            <v>300419.38</v>
          </cell>
          <cell r="H152">
            <v>5228144</v>
          </cell>
          <cell r="I152">
            <v>113830.52999999997</v>
          </cell>
        </row>
        <row r="153">
          <cell r="B153">
            <v>531600</v>
          </cell>
          <cell r="C153" t="str">
            <v xml:space="preserve">UTILITIES WATER                </v>
          </cell>
          <cell r="D153">
            <v>1645549.5</v>
          </cell>
          <cell r="E153">
            <v>36668.99</v>
          </cell>
          <cell r="F153">
            <v>1291475</v>
          </cell>
          <cell r="G153">
            <v>28996.26</v>
          </cell>
          <cell r="H153">
            <v>354074.5</v>
          </cell>
          <cell r="I153">
            <v>7672.73</v>
          </cell>
        </row>
        <row r="154">
          <cell r="C154" t="str">
            <v xml:space="preserve">UTILITIES        </v>
          </cell>
          <cell r="D154">
            <v>20341348.02</v>
          </cell>
          <cell r="E154">
            <v>450918.89999999997</v>
          </cell>
          <cell r="F154">
            <v>14759129.52</v>
          </cell>
          <cell r="G154">
            <v>329415.64</v>
          </cell>
          <cell r="H154">
            <v>5582218.5</v>
          </cell>
          <cell r="I154">
            <v>121503.25999999997</v>
          </cell>
        </row>
        <row r="156">
          <cell r="B156">
            <v>531102</v>
          </cell>
          <cell r="C156" t="str">
            <v xml:space="preserve">INSURANCE                      </v>
          </cell>
          <cell r="D156">
            <v>1604321.24</v>
          </cell>
          <cell r="E156">
            <v>35279.67</v>
          </cell>
          <cell r="F156">
            <v>1226085.07</v>
          </cell>
          <cell r="G156">
            <v>27181.73</v>
          </cell>
          <cell r="H156">
            <v>378236.16999999993</v>
          </cell>
          <cell r="I156">
            <v>8097.9399999999987</v>
          </cell>
        </row>
        <row r="157">
          <cell r="B157">
            <v>531103</v>
          </cell>
          <cell r="C157" t="str">
            <v xml:space="preserve">INSURANCE RECOVERY             </v>
          </cell>
          <cell r="D157">
            <v>0</v>
          </cell>
          <cell r="E157">
            <v>0</v>
          </cell>
          <cell r="F157">
            <v>-8236</v>
          </cell>
          <cell r="G157">
            <v>-181.91</v>
          </cell>
          <cell r="H157">
            <v>8236</v>
          </cell>
          <cell r="I157">
            <v>181.91</v>
          </cell>
        </row>
        <row r="158">
          <cell r="C158" t="str">
            <v xml:space="preserve">INSURANCE                      </v>
          </cell>
          <cell r="D158">
            <v>1604321.24</v>
          </cell>
          <cell r="E158">
            <v>35279.67</v>
          </cell>
          <cell r="F158">
            <v>1217849.07</v>
          </cell>
          <cell r="G158">
            <v>26999.82</v>
          </cell>
          <cell r="H158">
            <v>386472.16999999993</v>
          </cell>
          <cell r="I158">
            <v>8279.8499999999985</v>
          </cell>
        </row>
        <row r="160">
          <cell r="B160">
            <v>520100</v>
          </cell>
          <cell r="C160" t="str">
            <v xml:space="preserve">DEPRECIATION LEASEHOLD IMPROVE </v>
          </cell>
          <cell r="D160">
            <v>92948.63</v>
          </cell>
          <cell r="E160">
            <v>2035</v>
          </cell>
          <cell r="F160">
            <v>70385.179999999993</v>
          </cell>
          <cell r="G160">
            <v>1541</v>
          </cell>
          <cell r="H160">
            <v>22563.450000000012</v>
          </cell>
          <cell r="I160">
            <v>494</v>
          </cell>
        </row>
        <row r="161">
          <cell r="B161">
            <v>520200</v>
          </cell>
          <cell r="C161" t="str">
            <v xml:space="preserve">DEPRECIATION MACHINERY &amp; EQUIP </v>
          </cell>
          <cell r="D161">
            <v>37639243.189999998</v>
          </cell>
          <cell r="E161">
            <v>824345</v>
          </cell>
          <cell r="F161">
            <v>28755975.170000002</v>
          </cell>
          <cell r="G161">
            <v>629578</v>
          </cell>
          <cell r="H161">
            <v>8883268.0199999958</v>
          </cell>
          <cell r="I161">
            <v>194767</v>
          </cell>
        </row>
        <row r="162">
          <cell r="B162">
            <v>520300</v>
          </cell>
          <cell r="C162" t="str">
            <v xml:space="preserve">DEPRECIATION VEHICLES          </v>
          </cell>
          <cell r="D162">
            <v>1368341.06</v>
          </cell>
          <cell r="E162">
            <v>35816</v>
          </cell>
          <cell r="F162">
            <v>814933.37</v>
          </cell>
          <cell r="G162">
            <v>17842</v>
          </cell>
          <cell r="H162">
            <v>553407.69000000006</v>
          </cell>
          <cell r="I162">
            <v>17974</v>
          </cell>
        </row>
        <row r="163">
          <cell r="B163">
            <v>520400</v>
          </cell>
          <cell r="C163" t="str">
            <v xml:space="preserve">DEPREC OFFICE FUR, FIX         </v>
          </cell>
          <cell r="D163">
            <v>266063.96000000002</v>
          </cell>
          <cell r="E163">
            <v>5933</v>
          </cell>
          <cell r="F163">
            <v>194484.17</v>
          </cell>
          <cell r="G163">
            <v>4258</v>
          </cell>
          <cell r="H163">
            <v>71579.790000000008</v>
          </cell>
          <cell r="I163">
            <v>1675</v>
          </cell>
        </row>
        <row r="164">
          <cell r="B164">
            <v>520401</v>
          </cell>
          <cell r="C164" t="str">
            <v xml:space="preserve">DEPREC OFFICE EQUIPMENT        </v>
          </cell>
          <cell r="D164">
            <v>171037.61</v>
          </cell>
          <cell r="E164">
            <v>3797</v>
          </cell>
          <cell r="F164">
            <v>126474.1</v>
          </cell>
          <cell r="G164">
            <v>2769</v>
          </cell>
          <cell r="H164">
            <v>44563.50999999998</v>
          </cell>
          <cell r="I164">
            <v>1028</v>
          </cell>
        </row>
        <row r="165">
          <cell r="B165">
            <v>520600</v>
          </cell>
          <cell r="C165" t="str">
            <v xml:space="preserve">DEPRECIATION COMP EQUIP &amp; SOFT </v>
          </cell>
          <cell r="D165">
            <v>814862.38</v>
          </cell>
          <cell r="E165">
            <v>17825</v>
          </cell>
          <cell r="F165">
            <v>617891.42000000004</v>
          </cell>
          <cell r="G165">
            <v>13528</v>
          </cell>
          <cell r="H165">
            <v>196970.95999999996</v>
          </cell>
          <cell r="I165">
            <v>4297</v>
          </cell>
        </row>
        <row r="166">
          <cell r="C166" t="str">
            <v>DEPRECIATION</v>
          </cell>
          <cell r="D166">
            <v>40352496.830000006</v>
          </cell>
          <cell r="E166">
            <v>889751</v>
          </cell>
          <cell r="F166">
            <v>30580143.410000008</v>
          </cell>
          <cell r="G166">
            <v>669516</v>
          </cell>
          <cell r="H166">
            <v>9772353.4199999943</v>
          </cell>
          <cell r="I166">
            <v>220235</v>
          </cell>
        </row>
        <row r="168">
          <cell r="B168">
            <v>532500</v>
          </cell>
          <cell r="C168" t="str">
            <v xml:space="preserve">LEGAL                          </v>
          </cell>
          <cell r="D168">
            <v>559400</v>
          </cell>
          <cell r="E168">
            <v>12280.22</v>
          </cell>
          <cell r="F168">
            <v>459250</v>
          </cell>
          <cell r="G168">
            <v>10145.58</v>
          </cell>
          <cell r="H168">
            <v>100150</v>
          </cell>
          <cell r="I168">
            <v>2134.6399999999994</v>
          </cell>
        </row>
        <row r="169">
          <cell r="B169">
            <v>532600</v>
          </cell>
          <cell r="C169" t="str">
            <v xml:space="preserve">AUDIT AND TAX FEES             </v>
          </cell>
          <cell r="D169">
            <v>503742</v>
          </cell>
          <cell r="E169">
            <v>11030.86</v>
          </cell>
          <cell r="F169">
            <v>378742</v>
          </cell>
          <cell r="G169">
            <v>8366.67</v>
          </cell>
          <cell r="H169">
            <v>125000</v>
          </cell>
          <cell r="I169">
            <v>2664.1900000000005</v>
          </cell>
        </row>
        <row r="170">
          <cell r="B170">
            <v>532700</v>
          </cell>
          <cell r="C170" t="str">
            <v xml:space="preserve">PROFESSIONAL FEES              </v>
          </cell>
          <cell r="D170">
            <v>3455643</v>
          </cell>
          <cell r="E170">
            <v>76405.05</v>
          </cell>
          <cell r="F170">
            <v>1929613</v>
          </cell>
          <cell r="G170">
            <v>43067.73</v>
          </cell>
          <cell r="H170">
            <v>1526030</v>
          </cell>
          <cell r="I170">
            <v>33337.32</v>
          </cell>
        </row>
        <row r="171">
          <cell r="C171" t="str">
            <v xml:space="preserve">AUDIT &amp; PROFESSIONAL FEES              </v>
          </cell>
          <cell r="D171">
            <v>4518785</v>
          </cell>
          <cell r="E171">
            <v>99716.13</v>
          </cell>
          <cell r="F171">
            <v>2767605</v>
          </cell>
          <cell r="G171">
            <v>61579.98</v>
          </cell>
          <cell r="H171">
            <v>1751180</v>
          </cell>
          <cell r="I171">
            <v>38136.15</v>
          </cell>
        </row>
        <row r="173">
          <cell r="B173">
            <v>510700</v>
          </cell>
          <cell r="C173" t="str">
            <v xml:space="preserve">ENTERTAINMENT                  </v>
          </cell>
          <cell r="D173">
            <v>140673</v>
          </cell>
          <cell r="E173">
            <v>3111.76</v>
          </cell>
          <cell r="F173">
            <v>72912</v>
          </cell>
          <cell r="G173">
            <v>1627.77</v>
          </cell>
          <cell r="H173">
            <v>67761</v>
          </cell>
          <cell r="I173">
            <v>1483.9900000000002</v>
          </cell>
        </row>
        <row r="174">
          <cell r="B174">
            <v>510000</v>
          </cell>
          <cell r="C174" t="str">
            <v xml:space="preserve">MEETINGS                       </v>
          </cell>
          <cell r="D174">
            <v>11000</v>
          </cell>
          <cell r="E174">
            <v>242.37</v>
          </cell>
          <cell r="F174">
            <v>2000</v>
          </cell>
          <cell r="G174">
            <v>45.33</v>
          </cell>
          <cell r="H174">
            <v>9000</v>
          </cell>
          <cell r="I174">
            <v>197.04000000000002</v>
          </cell>
        </row>
        <row r="175">
          <cell r="B175">
            <v>533505</v>
          </cell>
          <cell r="C175" t="str">
            <v xml:space="preserve">ENTERTAINMENT EXPENSES (SG&amp;A)  </v>
          </cell>
          <cell r="D175">
            <v>0</v>
          </cell>
          <cell r="E175">
            <v>0</v>
          </cell>
          <cell r="F175">
            <v>1000</v>
          </cell>
          <cell r="G175">
            <v>22.33</v>
          </cell>
          <cell r="H175">
            <v>-1000</v>
          </cell>
          <cell r="I175">
            <v>-22.33</v>
          </cell>
        </row>
        <row r="176">
          <cell r="B176">
            <v>530700</v>
          </cell>
          <cell r="C176" t="str">
            <v xml:space="preserve">TRAINING AND SEMINARS          </v>
          </cell>
          <cell r="D176">
            <v>318109</v>
          </cell>
          <cell r="E176">
            <v>7102.81</v>
          </cell>
          <cell r="F176">
            <v>318109</v>
          </cell>
          <cell r="G176">
            <v>7102.81</v>
          </cell>
          <cell r="H176">
            <v>0</v>
          </cell>
          <cell r="I176">
            <v>0</v>
          </cell>
        </row>
        <row r="177">
          <cell r="B177">
            <v>531203</v>
          </cell>
          <cell r="C177" t="str">
            <v xml:space="preserve">GUEST HOUSE MAINTENANCE        </v>
          </cell>
          <cell r="D177">
            <v>1002106.6</v>
          </cell>
          <cell r="E177">
            <v>22063.66</v>
          </cell>
          <cell r="F177">
            <v>767072.6</v>
          </cell>
          <cell r="G177">
            <v>16945.349999999999</v>
          </cell>
          <cell r="H177">
            <v>235034</v>
          </cell>
          <cell r="I177">
            <v>5118.3100000000013</v>
          </cell>
        </row>
        <row r="178">
          <cell r="B178">
            <v>532100</v>
          </cell>
          <cell r="C178" t="str">
            <v xml:space="preserve">RECRUITING                     </v>
          </cell>
          <cell r="D178">
            <v>587239</v>
          </cell>
          <cell r="E178">
            <v>13225.65</v>
          </cell>
          <cell r="F178">
            <v>525918</v>
          </cell>
          <cell r="G178">
            <v>11883.12</v>
          </cell>
          <cell r="H178">
            <v>61321</v>
          </cell>
          <cell r="I178">
            <v>1342.5299999999988</v>
          </cell>
        </row>
        <row r="179">
          <cell r="B179">
            <v>532304</v>
          </cell>
          <cell r="C179" t="str">
            <v xml:space="preserve">SUBSCRIPTIONS                  </v>
          </cell>
          <cell r="D179">
            <v>12400</v>
          </cell>
          <cell r="E179">
            <v>274.63</v>
          </cell>
          <cell r="F179">
            <v>11360</v>
          </cell>
          <cell r="G179">
            <v>251.86</v>
          </cell>
          <cell r="H179">
            <v>1040</v>
          </cell>
          <cell r="I179">
            <v>22.769999999999982</v>
          </cell>
        </row>
        <row r="180">
          <cell r="B180">
            <v>533000</v>
          </cell>
          <cell r="C180" t="str">
            <v xml:space="preserve">DONATIONS AND CONTRIBUTIONS    </v>
          </cell>
          <cell r="D180">
            <v>1500500</v>
          </cell>
          <cell r="E180">
            <v>33511.79</v>
          </cell>
          <cell r="F180">
            <v>1500000</v>
          </cell>
          <cell r="G180">
            <v>33500.839999999997</v>
          </cell>
          <cell r="H180">
            <v>500</v>
          </cell>
          <cell r="I180">
            <v>10.950000000004366</v>
          </cell>
        </row>
        <row r="181">
          <cell r="B181">
            <v>533500</v>
          </cell>
          <cell r="C181" t="str">
            <v xml:space="preserve">ADVERTISING AND PROMOTION      </v>
          </cell>
          <cell r="D181">
            <v>45976</v>
          </cell>
          <cell r="E181">
            <v>1011.97</v>
          </cell>
          <cell r="F181">
            <v>15976</v>
          </cell>
          <cell r="G181">
            <v>355.16</v>
          </cell>
          <cell r="H181">
            <v>30000</v>
          </cell>
          <cell r="I181">
            <v>656.81</v>
          </cell>
        </row>
        <row r="182">
          <cell r="B182">
            <v>533617</v>
          </cell>
          <cell r="C182" t="str">
            <v xml:space="preserve">GIFTS                          </v>
          </cell>
          <cell r="D182">
            <v>41876</v>
          </cell>
          <cell r="E182">
            <v>919.18</v>
          </cell>
          <cell r="F182">
            <v>3729</v>
          </cell>
          <cell r="G182">
            <v>84</v>
          </cell>
          <cell r="H182">
            <v>38147</v>
          </cell>
          <cell r="I182">
            <v>835.18</v>
          </cell>
        </row>
        <row r="183">
          <cell r="B183">
            <v>750201</v>
          </cell>
          <cell r="C183" t="str">
            <v xml:space="preserve">DIRECTOR SITTING FEES          </v>
          </cell>
          <cell r="D183">
            <v>10000</v>
          </cell>
          <cell r="E183">
            <v>223.34</v>
          </cell>
          <cell r="F183">
            <v>10000</v>
          </cell>
          <cell r="G183">
            <v>223.34</v>
          </cell>
          <cell r="H183">
            <v>0</v>
          </cell>
          <cell r="I183">
            <v>0</v>
          </cell>
        </row>
        <row r="184">
          <cell r="C184" t="str">
            <v>CORPORATE SERVICES</v>
          </cell>
          <cell r="D184">
            <v>3669879.6</v>
          </cell>
          <cell r="E184">
            <v>81687.159999999989</v>
          </cell>
          <cell r="F184">
            <v>3228076.6</v>
          </cell>
          <cell r="G184">
            <v>72041.91</v>
          </cell>
          <cell r="H184">
            <v>441803</v>
          </cell>
          <cell r="I184">
            <v>9645.2500000000055</v>
          </cell>
        </row>
        <row r="186">
          <cell r="B186">
            <v>532300</v>
          </cell>
          <cell r="C186" t="str">
            <v xml:space="preserve">BOOKS AND PERIODICALS OFFICE   </v>
          </cell>
          <cell r="D186">
            <v>31696</v>
          </cell>
          <cell r="E186">
            <v>705.53</v>
          </cell>
          <cell r="F186">
            <v>14958</v>
          </cell>
          <cell r="G186">
            <v>339.06</v>
          </cell>
          <cell r="H186">
            <v>16738</v>
          </cell>
          <cell r="I186">
            <v>366.46999999999997</v>
          </cell>
        </row>
        <row r="187">
          <cell r="B187">
            <v>533600</v>
          </cell>
          <cell r="C187" t="str">
            <v xml:space="preserve">MISC. EXPENSES                 </v>
          </cell>
          <cell r="D187">
            <v>592801.26</v>
          </cell>
          <cell r="E187">
            <v>13185.34</v>
          </cell>
          <cell r="F187">
            <v>396297.5</v>
          </cell>
          <cell r="G187">
            <v>8876.64</v>
          </cell>
          <cell r="H187">
            <v>196503.76</v>
          </cell>
          <cell r="I187">
            <v>4308.7000000000007</v>
          </cell>
        </row>
        <row r="188">
          <cell r="B188">
            <v>600000</v>
          </cell>
          <cell r="C188" t="str">
            <v xml:space="preserve">DEPARTMENT EXP ALLOCATION IN   </v>
          </cell>
          <cell r="D188">
            <v>99090.98</v>
          </cell>
          <cell r="E188">
            <v>2250.7600000000002</v>
          </cell>
          <cell r="F188">
            <v>94202.32</v>
          </cell>
          <cell r="G188">
            <v>2152.09</v>
          </cell>
          <cell r="H188">
            <v>4888.6599999999889</v>
          </cell>
          <cell r="I188">
            <v>98.670000000000073</v>
          </cell>
        </row>
        <row r="189">
          <cell r="B189">
            <v>810210</v>
          </cell>
          <cell r="C189" t="str">
            <v xml:space="preserve">PAYMENT DIFFERENCES            </v>
          </cell>
          <cell r="D189">
            <v>2.4</v>
          </cell>
          <cell r="E189">
            <v>0.05</v>
          </cell>
          <cell r="F189">
            <v>2.4</v>
          </cell>
          <cell r="G189">
            <v>0.05</v>
          </cell>
          <cell r="H189">
            <v>0</v>
          </cell>
          <cell r="I189">
            <v>0</v>
          </cell>
        </row>
        <row r="190">
          <cell r="B190">
            <v>810201</v>
          </cell>
          <cell r="C190" t="str">
            <v xml:space="preserve">ROUNDING DIFFERENCES (PAR)     </v>
          </cell>
          <cell r="D190">
            <v>-2.98</v>
          </cell>
          <cell r="E190">
            <v>-2.31</v>
          </cell>
          <cell r="F190">
            <v>-2.0099999999999998</v>
          </cell>
          <cell r="G190">
            <v>-1.18</v>
          </cell>
          <cell r="H190">
            <v>-0.9700000000000002</v>
          </cell>
          <cell r="I190">
            <v>-1.1300000000000001</v>
          </cell>
        </row>
        <row r="191">
          <cell r="B191">
            <v>810225</v>
          </cell>
          <cell r="C191" t="str">
            <v xml:space="preserve">ROUNDING DIFF.ACCOUNT          </v>
          </cell>
          <cell r="D191">
            <v>-56.12</v>
          </cell>
          <cell r="E191">
            <v>-1.18</v>
          </cell>
          <cell r="F191">
            <v>38</v>
          </cell>
          <cell r="G191">
            <v>0.87</v>
          </cell>
          <cell r="H191">
            <v>-94.12</v>
          </cell>
          <cell r="I191">
            <v>-2.0499999999999998</v>
          </cell>
        </row>
        <row r="192">
          <cell r="B192">
            <v>405102</v>
          </cell>
          <cell r="C192" t="str">
            <v xml:space="preserve">EXCISE DUTY PAID               </v>
          </cell>
          <cell r="D192">
            <v>4077981.36</v>
          </cell>
          <cell r="E192">
            <v>90956.67</v>
          </cell>
          <cell r="F192">
            <v>3824097.4</v>
          </cell>
          <cell r="G192">
            <v>85398.18</v>
          </cell>
          <cell r="H192">
            <v>253883.95999999996</v>
          </cell>
          <cell r="I192">
            <v>5558.4900000000052</v>
          </cell>
        </row>
        <row r="193">
          <cell r="B193">
            <v>405106</v>
          </cell>
          <cell r="C193" t="str">
            <v xml:space="preserve">EXCISDE DUTY RECOVERED         </v>
          </cell>
          <cell r="D193">
            <v>-4063239.36</v>
          </cell>
          <cell r="E193">
            <v>-90630.33</v>
          </cell>
          <cell r="F193">
            <v>-3809571.36</v>
          </cell>
          <cell r="G193">
            <v>-85076.57</v>
          </cell>
          <cell r="H193">
            <v>-253668</v>
          </cell>
          <cell r="I193">
            <v>-5553.7599999999948</v>
          </cell>
        </row>
        <row r="194">
          <cell r="C194" t="str">
            <v>OTHER EXPENSES</v>
          </cell>
          <cell r="D194">
            <v>738273.5400000005</v>
          </cell>
          <cell r="E194">
            <v>16464.53</v>
          </cell>
          <cell r="F194">
            <v>520022.25000000047</v>
          </cell>
          <cell r="G194">
            <v>11689.139999999985</v>
          </cell>
          <cell r="H194">
            <v>218251.28999999992</v>
          </cell>
          <cell r="I194">
            <v>4775.3900000000103</v>
          </cell>
        </row>
        <row r="196">
          <cell r="C196" t="str">
            <v>TOTAL MANUFACTURING AND SGA EXPENSES</v>
          </cell>
          <cell r="D196">
            <v>238023494.72999999</v>
          </cell>
          <cell r="E196">
            <v>5277403.8699999992</v>
          </cell>
          <cell r="F196">
            <v>176852389.03</v>
          </cell>
          <cell r="G196">
            <v>3937957.7</v>
          </cell>
          <cell r="H196">
            <v>61171105.699999988</v>
          </cell>
          <cell r="I196">
            <v>1339446.17</v>
          </cell>
        </row>
        <row r="197">
          <cell r="I197">
            <v>1119211.17</v>
          </cell>
        </row>
        <row r="198">
          <cell r="B198">
            <v>800000</v>
          </cell>
          <cell r="C198" t="str">
            <v xml:space="preserve">INTEREST EXPENSE EXTERNAL PART </v>
          </cell>
          <cell r="D198">
            <v>7999543.9500000002</v>
          </cell>
          <cell r="E198">
            <v>177881.2</v>
          </cell>
          <cell r="F198">
            <v>6044775.1500000004</v>
          </cell>
          <cell r="G198">
            <v>135032.85</v>
          </cell>
          <cell r="H198">
            <v>1954768.7999999998</v>
          </cell>
          <cell r="I198">
            <v>42848.350000000006</v>
          </cell>
        </row>
        <row r="199">
          <cell r="B199">
            <v>532800</v>
          </cell>
          <cell r="C199" t="str">
            <v xml:space="preserve">BANK FEES AND CHARGES          </v>
          </cell>
          <cell r="D199">
            <v>4611875.09</v>
          </cell>
          <cell r="E199">
            <v>102922.77</v>
          </cell>
          <cell r="F199">
            <v>3671688.28</v>
          </cell>
          <cell r="G199">
            <v>82345.440000000002</v>
          </cell>
          <cell r="H199">
            <v>940186.81</v>
          </cell>
          <cell r="I199">
            <v>20577.330000000002</v>
          </cell>
        </row>
        <row r="200">
          <cell r="C200" t="str">
            <v>INTREST EXPENSE EXTERNAL</v>
          </cell>
          <cell r="D200">
            <v>12611419.039999999</v>
          </cell>
          <cell r="E200">
            <v>280803.97000000003</v>
          </cell>
          <cell r="F200">
            <v>9716463.4299999997</v>
          </cell>
          <cell r="G200">
            <v>217378.29</v>
          </cell>
          <cell r="H200">
            <v>2894955.61</v>
          </cell>
          <cell r="I200">
            <v>63425.680000000008</v>
          </cell>
        </row>
        <row r="202">
          <cell r="B202">
            <v>803000</v>
          </cell>
          <cell r="C202" t="str">
            <v xml:space="preserve">INTEREST EXP INTERNAL          </v>
          </cell>
          <cell r="D202">
            <v>4430326.5199999996</v>
          </cell>
          <cell r="E202">
            <v>96996.76</v>
          </cell>
          <cell r="F202">
            <v>3322744.89</v>
          </cell>
          <cell r="G202">
            <v>73390.289999999994</v>
          </cell>
          <cell r="H202">
            <v>1107581.6299999994</v>
          </cell>
          <cell r="I202">
            <v>23606.47</v>
          </cell>
        </row>
        <row r="203">
          <cell r="C203" t="str">
            <v xml:space="preserve">INTEREST EXP INTERNAL          </v>
          </cell>
          <cell r="D203">
            <v>4430326.5199999996</v>
          </cell>
          <cell r="E203">
            <v>96996.76</v>
          </cell>
          <cell r="F203">
            <v>3322744.89</v>
          </cell>
          <cell r="G203">
            <v>73390.289999999994</v>
          </cell>
          <cell r="H203">
            <v>1107581.6299999994</v>
          </cell>
          <cell r="I203">
            <v>23606.47</v>
          </cell>
        </row>
        <row r="205">
          <cell r="C205" t="str">
            <v>TOTAL FINANCE COST</v>
          </cell>
          <cell r="D205">
            <v>17041745.559999999</v>
          </cell>
          <cell r="E205">
            <v>377800.73000000004</v>
          </cell>
          <cell r="F205">
            <v>13039208.32</v>
          </cell>
          <cell r="G205">
            <v>290768.58</v>
          </cell>
          <cell r="H205">
            <v>4002537.2399999993</v>
          </cell>
          <cell r="I205">
            <v>87032.150000000009</v>
          </cell>
        </row>
        <row r="207">
          <cell r="B207">
            <v>826000</v>
          </cell>
          <cell r="C207" t="str">
            <v xml:space="preserve">OTHER (INCOME)/ EXPENSE        </v>
          </cell>
          <cell r="D207">
            <v>-551691.81999999995</v>
          </cell>
          <cell r="E207">
            <v>-12096.06</v>
          </cell>
          <cell r="F207">
            <v>-29410.82</v>
          </cell>
          <cell r="G207">
            <v>-661.34</v>
          </cell>
          <cell r="H207">
            <v>-522280.99999999994</v>
          </cell>
          <cell r="I207">
            <v>-11434.72</v>
          </cell>
        </row>
        <row r="208">
          <cell r="B208">
            <v>405101</v>
          </cell>
          <cell r="C208" t="str">
            <v xml:space="preserve"> CST/BST/PT CLAIM RECEIVED      </v>
          </cell>
          <cell r="D208">
            <v>-13623</v>
          </cell>
          <cell r="E208">
            <v>-298.26</v>
          </cell>
          <cell r="H208">
            <v>-13623</v>
          </cell>
          <cell r="I208">
            <v>-298.26</v>
          </cell>
        </row>
        <row r="209">
          <cell r="C209" t="str">
            <v>OTHER INCOME/EXPENSE</v>
          </cell>
          <cell r="D209">
            <v>-565314.81999999995</v>
          </cell>
          <cell r="E209">
            <v>-12394.32</v>
          </cell>
          <cell r="F209">
            <v>-29410.82</v>
          </cell>
          <cell r="G209">
            <v>-661.34</v>
          </cell>
          <cell r="H209">
            <v>-535904</v>
          </cell>
          <cell r="I209">
            <v>-11732.98</v>
          </cell>
        </row>
        <row r="211">
          <cell r="B211">
            <v>805000</v>
          </cell>
          <cell r="C211" t="str">
            <v xml:space="preserve">INTEREST INCOME EXTERNAL PART  </v>
          </cell>
          <cell r="D211">
            <v>-2975795.36</v>
          </cell>
          <cell r="E211">
            <v>-63287.63</v>
          </cell>
          <cell r="F211">
            <v>-2305140.36</v>
          </cell>
          <cell r="G211">
            <v>-51021.35</v>
          </cell>
          <cell r="H211">
            <v>-670655</v>
          </cell>
          <cell r="I211">
            <v>-12266.279999999999</v>
          </cell>
        </row>
        <row r="212">
          <cell r="C212" t="str">
            <v xml:space="preserve">TOTAL INTEREST INCOME </v>
          </cell>
          <cell r="D212">
            <v>-2975795.36</v>
          </cell>
          <cell r="E212">
            <v>-63287.63</v>
          </cell>
          <cell r="F212">
            <v>-2305140.36</v>
          </cell>
          <cell r="G212">
            <v>-51021.35</v>
          </cell>
          <cell r="H212">
            <v>-670655</v>
          </cell>
          <cell r="I212">
            <v>-12266.279999999999</v>
          </cell>
        </row>
        <row r="214">
          <cell r="B214">
            <v>999640</v>
          </cell>
          <cell r="C214" t="str">
            <v>OPENING GL MIGRATION  -  CTA</v>
          </cell>
          <cell r="D214">
            <v>-37</v>
          </cell>
          <cell r="E214">
            <v>-1.43</v>
          </cell>
          <cell r="F214">
            <v>-37</v>
          </cell>
          <cell r="G214">
            <v>-1.43</v>
          </cell>
          <cell r="H214">
            <v>0</v>
          </cell>
          <cell r="I214">
            <v>0</v>
          </cell>
        </row>
        <row r="215">
          <cell r="B215">
            <v>810402</v>
          </cell>
          <cell r="C215" t="str">
            <v xml:space="preserve">CUMULATIVE TRANSLN ADJUSTMENT  </v>
          </cell>
          <cell r="D215">
            <v>1078679.8999999999</v>
          </cell>
          <cell r="E215">
            <v>253605.28</v>
          </cell>
          <cell r="F215">
            <v>1158364.71</v>
          </cell>
          <cell r="G215">
            <v>9722.18</v>
          </cell>
          <cell r="H215">
            <v>-79684.810000000056</v>
          </cell>
          <cell r="I215">
            <v>243883.1</v>
          </cell>
        </row>
        <row r="216">
          <cell r="B216">
            <v>810401</v>
          </cell>
          <cell r="C216" t="str">
            <v xml:space="preserve">CUMULATIVE TRNSLN ADJUS        </v>
          </cell>
          <cell r="D216">
            <v>0</v>
          </cell>
          <cell r="E216">
            <v>0</v>
          </cell>
          <cell r="H216">
            <v>0</v>
          </cell>
          <cell r="I216">
            <v>0</v>
          </cell>
        </row>
        <row r="217">
          <cell r="B217">
            <v>810204</v>
          </cell>
          <cell r="C217" t="str">
            <v xml:space="preserve">A/R REALISED GAIN              </v>
          </cell>
          <cell r="D217">
            <v>-7463357.4800000004</v>
          </cell>
          <cell r="E217">
            <v>-1422.91</v>
          </cell>
          <cell r="F217">
            <v>-3923637.08</v>
          </cell>
          <cell r="G217">
            <v>-1422.91</v>
          </cell>
          <cell r="H217">
            <v>-3539720.4000000004</v>
          </cell>
          <cell r="I217">
            <v>0</v>
          </cell>
        </row>
        <row r="218">
          <cell r="B218">
            <v>810202</v>
          </cell>
          <cell r="C218" t="str">
            <v xml:space="preserve">A/P REALISED GAIN OR LOSS      </v>
          </cell>
          <cell r="D218">
            <v>138706.82</v>
          </cell>
          <cell r="E218">
            <v>5101.3999999999996</v>
          </cell>
          <cell r="F218">
            <v>-3005351.53</v>
          </cell>
          <cell r="G218">
            <v>9843</v>
          </cell>
          <cell r="H218">
            <v>3144058.3499999996</v>
          </cell>
          <cell r="I218">
            <v>-4741.6000000000004</v>
          </cell>
        </row>
        <row r="219">
          <cell r="B219">
            <v>810205</v>
          </cell>
          <cell r="C219" t="str">
            <v xml:space="preserve">A/R REALISED LOSS              </v>
          </cell>
          <cell r="D219">
            <v>13652458.49</v>
          </cell>
          <cell r="E219">
            <v>25.38</v>
          </cell>
          <cell r="F219">
            <v>13547160.039999999</v>
          </cell>
          <cell r="G219">
            <v>25.38</v>
          </cell>
          <cell r="H219">
            <v>105298.45000000112</v>
          </cell>
          <cell r="I219">
            <v>0</v>
          </cell>
        </row>
        <row r="220">
          <cell r="B220">
            <v>810200</v>
          </cell>
          <cell r="C220" t="str">
            <v xml:space="preserve">FOREIGN EXCHANGE (GAIN)/LOSS   </v>
          </cell>
          <cell r="D220">
            <v>144128.53</v>
          </cell>
          <cell r="E220">
            <v>3183.03</v>
          </cell>
          <cell r="F220">
            <v>129959.87</v>
          </cell>
          <cell r="G220">
            <v>2870.45</v>
          </cell>
          <cell r="H220">
            <v>14168.660000000003</v>
          </cell>
          <cell r="I220">
            <v>312.58000000000038</v>
          </cell>
        </row>
        <row r="221">
          <cell r="D221">
            <v>7550579.2600000007</v>
          </cell>
          <cell r="E221">
            <v>260490.75</v>
          </cell>
          <cell r="F221">
            <v>7906459.0099999988</v>
          </cell>
          <cell r="G221">
            <v>21036.670000000002</v>
          </cell>
          <cell r="H221">
            <v>-355879.74999999965</v>
          </cell>
          <cell r="I221">
            <v>239454.07999999999</v>
          </cell>
        </row>
        <row r="223">
          <cell r="B223">
            <v>900000</v>
          </cell>
          <cell r="C223" t="str">
            <v xml:space="preserve">INCOME TAXES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6">
          <cell r="C226" t="str">
            <v>NET INCOME</v>
          </cell>
          <cell r="D226">
            <v>-376500305.41999936</v>
          </cell>
          <cell r="E226">
            <v>-8173369.6400000043</v>
          </cell>
          <cell r="F226">
            <v>-124998836.68999976</v>
          </cell>
          <cell r="G226">
            <v>-2902489.5399999819</v>
          </cell>
          <cell r="H226">
            <v>-251501468.7299993</v>
          </cell>
          <cell r="I226">
            <v>-5270880.100000008</v>
          </cell>
        </row>
        <row r="228">
          <cell r="H228">
            <v>-251501468.7299996</v>
          </cell>
          <cell r="I228">
            <v>-5270880.100000022</v>
          </cell>
        </row>
        <row r="230">
          <cell r="I230">
            <v>-1.3969838619232178E-8</v>
          </cell>
        </row>
      </sheetData>
      <sheetData sheetId="4" refreshError="1">
        <row r="3">
          <cell r="A3" t="str">
            <v>Led.Cd</v>
          </cell>
          <cell r="B3" t="str">
            <v>Account Description</v>
          </cell>
          <cell r="D3">
            <v>38172</v>
          </cell>
          <cell r="E3">
            <v>38142</v>
          </cell>
        </row>
        <row r="5">
          <cell r="A5">
            <v>450100</v>
          </cell>
          <cell r="B5" t="str">
            <v xml:space="preserve">Direct Labor Wages             </v>
          </cell>
          <cell r="D5">
            <v>118527.23</v>
          </cell>
          <cell r="E5">
            <v>114938.13</v>
          </cell>
        </row>
        <row r="6">
          <cell r="A6">
            <v>450400</v>
          </cell>
          <cell r="B6" t="str">
            <v xml:space="preserve">Direct Labor Bonuses           </v>
          </cell>
          <cell r="D6">
            <v>3056.3500000000004</v>
          </cell>
          <cell r="E6">
            <v>3002.22</v>
          </cell>
        </row>
        <row r="7">
          <cell r="A7">
            <v>450101</v>
          </cell>
          <cell r="B7" t="str">
            <v xml:space="preserve">Direct Labor Wages-Other Serv  </v>
          </cell>
          <cell r="D7">
            <v>10580.810000000001</v>
          </cell>
          <cell r="E7">
            <v>10208.870000000001</v>
          </cell>
        </row>
        <row r="8">
          <cell r="A8">
            <v>1</v>
          </cell>
          <cell r="B8" t="str">
            <v>Operator Cost</v>
          </cell>
          <cell r="D8">
            <v>132164.39000000001</v>
          </cell>
          <cell r="E8">
            <v>128149.22</v>
          </cell>
        </row>
        <row r="9">
          <cell r="A9">
            <v>531500</v>
          </cell>
          <cell r="B9" t="str">
            <v xml:space="preserve">Utilities Electricity             </v>
          </cell>
          <cell r="D9">
            <v>22361.860000000004</v>
          </cell>
          <cell r="E9">
            <v>29238.87</v>
          </cell>
        </row>
        <row r="10">
          <cell r="A10">
            <v>531600</v>
          </cell>
          <cell r="B10" t="str">
            <v xml:space="preserve">Utilities Water                </v>
          </cell>
          <cell r="D10">
            <v>1586.4099999999999</v>
          </cell>
          <cell r="E10">
            <v>1569.15</v>
          </cell>
        </row>
        <row r="11">
          <cell r="A11">
            <v>2</v>
          </cell>
          <cell r="B11" t="str">
            <v>Utilites</v>
          </cell>
          <cell r="D11">
            <v>23948.270000000004</v>
          </cell>
          <cell r="E11">
            <v>30808.02</v>
          </cell>
        </row>
        <row r="12">
          <cell r="A12">
            <v>500000</v>
          </cell>
          <cell r="B12" t="str">
            <v xml:space="preserve">Indirect Salaries &amp; Wages           </v>
          </cell>
          <cell r="D12">
            <v>60846.079999999994</v>
          </cell>
          <cell r="E12">
            <v>51132.160000000003</v>
          </cell>
        </row>
        <row r="13">
          <cell r="A13">
            <v>500100</v>
          </cell>
          <cell r="B13" t="str">
            <v xml:space="preserve">Indirect Bonuses             </v>
          </cell>
          <cell r="D13">
            <v>1545.2399999999998</v>
          </cell>
          <cell r="E13">
            <v>1563.17</v>
          </cell>
        </row>
        <row r="14">
          <cell r="A14">
            <v>500200</v>
          </cell>
          <cell r="B14" t="str">
            <v xml:space="preserve">Indirect Employee Benefits          </v>
          </cell>
          <cell r="D14">
            <v>3446.4500000000007</v>
          </cell>
          <cell r="E14">
            <v>2454.6999999999998</v>
          </cell>
        </row>
        <row r="15">
          <cell r="A15">
            <v>500202</v>
          </cell>
          <cell r="B15" t="str">
            <v xml:space="preserve">Indirect Emp. Co. Contri To PF </v>
          </cell>
          <cell r="D15">
            <v>6071.1900000000005</v>
          </cell>
          <cell r="E15">
            <v>5860.04</v>
          </cell>
        </row>
        <row r="16">
          <cell r="A16">
            <v>500207</v>
          </cell>
          <cell r="B16" t="str">
            <v xml:space="preserve">Medical                        </v>
          </cell>
          <cell r="D16">
            <v>2580.8000000000002</v>
          </cell>
          <cell r="E16">
            <v>1434.38</v>
          </cell>
        </row>
        <row r="17">
          <cell r="A17">
            <v>500209</v>
          </cell>
          <cell r="B17" t="str">
            <v xml:space="preserve">Indirect - Service Award       </v>
          </cell>
          <cell r="D17">
            <v>1632.3200000000002</v>
          </cell>
          <cell r="E17">
            <v>838.8</v>
          </cell>
        </row>
        <row r="18">
          <cell r="A18">
            <v>500210</v>
          </cell>
          <cell r="B18" t="str">
            <v xml:space="preserve">Gratutiy/Mediclaim/Other Benef </v>
          </cell>
          <cell r="D18">
            <v>1236.1899999999996</v>
          </cell>
          <cell r="E18">
            <v>1214.28</v>
          </cell>
        </row>
        <row r="19">
          <cell r="A19">
            <v>500211</v>
          </cell>
          <cell r="B19" t="str">
            <v xml:space="preserve">Indirect - Conveyance Reimburs </v>
          </cell>
          <cell r="D19">
            <v>9140.5199999999986</v>
          </cell>
          <cell r="E19">
            <v>8187.66</v>
          </cell>
        </row>
        <row r="20">
          <cell r="A20">
            <v>500212</v>
          </cell>
          <cell r="B20" t="str">
            <v xml:space="preserve">Indirect - Entertainment Reimb </v>
          </cell>
          <cell r="D20">
            <v>2653.55</v>
          </cell>
          <cell r="E20">
            <v>2674.38</v>
          </cell>
        </row>
        <row r="21">
          <cell r="A21">
            <v>500213</v>
          </cell>
          <cell r="B21" t="str">
            <v xml:space="preserve">Indirect - Books And Periodica </v>
          </cell>
          <cell r="D21">
            <v>2868.7999999999997</v>
          </cell>
          <cell r="E21">
            <v>2449.94</v>
          </cell>
        </row>
        <row r="22">
          <cell r="A22">
            <v>500214</v>
          </cell>
          <cell r="B22" t="str">
            <v xml:space="preserve">Indirect - Telephone Reimburse </v>
          </cell>
          <cell r="D22">
            <v>621.01</v>
          </cell>
          <cell r="E22">
            <v>34.42</v>
          </cell>
        </row>
        <row r="23">
          <cell r="A23">
            <v>500215</v>
          </cell>
          <cell r="B23" t="str">
            <v xml:space="preserve">Indirect - Flat Maintenace     </v>
          </cell>
          <cell r="D23">
            <v>-3.5300000000000296</v>
          </cell>
          <cell r="E23">
            <v>402.87</v>
          </cell>
        </row>
        <row r="24">
          <cell r="A24">
            <v>500216</v>
          </cell>
          <cell r="B24" t="str">
            <v xml:space="preserve">Indirect - Car Maintenance  </v>
          </cell>
          <cell r="D24">
            <v>3662.54</v>
          </cell>
          <cell r="E24">
            <v>0</v>
          </cell>
        </row>
        <row r="25">
          <cell r="A25">
            <v>510114</v>
          </cell>
          <cell r="B25" t="str">
            <v xml:space="preserve">Leave Travel Allowance Reimb.  </v>
          </cell>
          <cell r="D25">
            <v>2354.34</v>
          </cell>
          <cell r="E25">
            <v>3511.71</v>
          </cell>
        </row>
        <row r="26">
          <cell r="A26">
            <v>531804</v>
          </cell>
          <cell r="B26" t="str">
            <v xml:space="preserve"> TELEPHONE REIMBURSMENT         </v>
          </cell>
          <cell r="D26">
            <v>-455.7</v>
          </cell>
          <cell r="E26">
            <v>170</v>
          </cell>
        </row>
        <row r="27">
          <cell r="A27">
            <v>530102</v>
          </cell>
          <cell r="B27" t="str">
            <v xml:space="preserve">House Rental - Employee        </v>
          </cell>
          <cell r="D27">
            <v>2726.97</v>
          </cell>
          <cell r="E27">
            <v>0</v>
          </cell>
        </row>
        <row r="28">
          <cell r="A28">
            <v>530100</v>
          </cell>
          <cell r="B28" t="str">
            <v xml:space="preserve">Rent                           </v>
          </cell>
          <cell r="D28">
            <v>-2048.4499999999998</v>
          </cell>
          <cell r="E28">
            <v>662.56</v>
          </cell>
        </row>
        <row r="29">
          <cell r="A29">
            <v>3</v>
          </cell>
          <cell r="B29" t="str">
            <v>Staff Cost</v>
          </cell>
          <cell r="D29">
            <v>98878.32</v>
          </cell>
          <cell r="E29">
            <v>82591.070000000007</v>
          </cell>
        </row>
        <row r="30">
          <cell r="A30">
            <v>531203</v>
          </cell>
          <cell r="B30" t="str">
            <v xml:space="preserve">Guest House Maintenance        </v>
          </cell>
          <cell r="D30">
            <v>0</v>
          </cell>
          <cell r="E30">
            <v>0</v>
          </cell>
        </row>
        <row r="31">
          <cell r="A31">
            <v>510106</v>
          </cell>
          <cell r="B31" t="str">
            <v xml:space="preserve">Staff Welfare                  </v>
          </cell>
          <cell r="D31">
            <v>4462.420000000001</v>
          </cell>
          <cell r="E31">
            <v>4735.6000000000004</v>
          </cell>
        </row>
        <row r="32">
          <cell r="A32">
            <v>4</v>
          </cell>
          <cell r="B32" t="str">
            <v>Staff Welfare</v>
          </cell>
          <cell r="D32">
            <v>4462.420000000001</v>
          </cell>
          <cell r="E32">
            <v>4735.6000000000004</v>
          </cell>
        </row>
        <row r="33">
          <cell r="A33">
            <v>510113</v>
          </cell>
          <cell r="B33" t="str">
            <v xml:space="preserve">Conveyance                     </v>
          </cell>
          <cell r="D33">
            <v>741.86</v>
          </cell>
          <cell r="E33">
            <v>1030.57</v>
          </cell>
        </row>
        <row r="34">
          <cell r="A34">
            <v>510200</v>
          </cell>
          <cell r="B34" t="str">
            <v xml:space="preserve">Travel Airfare (Domestic)      </v>
          </cell>
          <cell r="D34">
            <v>0</v>
          </cell>
          <cell r="E34">
            <v>0</v>
          </cell>
        </row>
        <row r="35">
          <cell r="A35">
            <v>510201</v>
          </cell>
          <cell r="B35" t="str">
            <v xml:space="preserve">Travel Airfare (International) </v>
          </cell>
          <cell r="D35">
            <v>7114.55</v>
          </cell>
          <cell r="E35">
            <v>2394.4</v>
          </cell>
        </row>
        <row r="36">
          <cell r="A36">
            <v>510400</v>
          </cell>
          <cell r="B36" t="str">
            <v xml:space="preserve">Travel Other (Domestic)        </v>
          </cell>
          <cell r="D36">
            <v>988.41</v>
          </cell>
          <cell r="E36">
            <v>1123.5999999999999</v>
          </cell>
        </row>
        <row r="37">
          <cell r="A37">
            <v>510401</v>
          </cell>
          <cell r="B37" t="str">
            <v>Engineers' Exp</v>
          </cell>
          <cell r="D37">
            <v>3897.4000000000005</v>
          </cell>
          <cell r="E37">
            <v>6074.73</v>
          </cell>
        </row>
        <row r="38">
          <cell r="A38">
            <v>5</v>
          </cell>
          <cell r="B38" t="str">
            <v xml:space="preserve">Travelling </v>
          </cell>
          <cell r="D38">
            <v>12742.220000000001</v>
          </cell>
          <cell r="E38">
            <v>10623.3</v>
          </cell>
        </row>
        <row r="39">
          <cell r="A39">
            <v>530900</v>
          </cell>
          <cell r="B39" t="str">
            <v xml:space="preserve">Vehicle Expenses               </v>
          </cell>
          <cell r="D39">
            <v>-2479.94</v>
          </cell>
          <cell r="E39">
            <v>1076.57</v>
          </cell>
        </row>
        <row r="40">
          <cell r="A40">
            <v>510300</v>
          </cell>
          <cell r="B40" t="str">
            <v xml:space="preserve">Travel Car Rental              </v>
          </cell>
          <cell r="D40">
            <v>435.65</v>
          </cell>
          <cell r="E40">
            <v>254.86</v>
          </cell>
        </row>
        <row r="41">
          <cell r="A41">
            <v>450308</v>
          </cell>
          <cell r="B41" t="str">
            <v xml:space="preserve">Transportion      </v>
          </cell>
          <cell r="D41">
            <v>4470.0099999999984</v>
          </cell>
          <cell r="E41">
            <v>4662.72</v>
          </cell>
        </row>
        <row r="42">
          <cell r="A42">
            <v>6</v>
          </cell>
          <cell r="B42" t="str">
            <v>Transportation</v>
          </cell>
          <cell r="D42">
            <v>2425.7199999999984</v>
          </cell>
          <cell r="E42">
            <v>5994.15</v>
          </cell>
        </row>
        <row r="43">
          <cell r="A43">
            <v>531800</v>
          </cell>
          <cell r="B43" t="str">
            <v xml:space="preserve">Telephone And Fax  </v>
          </cell>
          <cell r="D43">
            <v>1055.6400000000003</v>
          </cell>
          <cell r="E43">
            <v>925.81</v>
          </cell>
        </row>
        <row r="44">
          <cell r="A44">
            <v>531803</v>
          </cell>
          <cell r="B44" t="str">
            <v xml:space="preserve">Internet Lease Line Rent/Expen </v>
          </cell>
          <cell r="D44">
            <v>0</v>
          </cell>
          <cell r="E44">
            <v>0</v>
          </cell>
        </row>
        <row r="45">
          <cell r="A45">
            <v>532200</v>
          </cell>
          <cell r="B45" t="str">
            <v xml:space="preserve">Postage                        </v>
          </cell>
          <cell r="D45">
            <v>0</v>
          </cell>
          <cell r="E45">
            <v>0</v>
          </cell>
        </row>
        <row r="46">
          <cell r="A46">
            <v>532202</v>
          </cell>
          <cell r="B46" t="str">
            <v xml:space="preserve">Courier                        </v>
          </cell>
          <cell r="D46">
            <v>0</v>
          </cell>
          <cell r="E46">
            <v>0</v>
          </cell>
        </row>
        <row r="47">
          <cell r="A47">
            <v>7</v>
          </cell>
          <cell r="B47" t="str">
            <v>Communication</v>
          </cell>
          <cell r="D47">
            <v>1055.6400000000003</v>
          </cell>
          <cell r="E47">
            <v>925.81</v>
          </cell>
        </row>
        <row r="48">
          <cell r="A48">
            <v>405104</v>
          </cell>
          <cell r="B48" t="str">
            <v xml:space="preserve">Octoroi / Other Taxes          </v>
          </cell>
          <cell r="D48">
            <v>587.41</v>
          </cell>
          <cell r="E48">
            <v>801.17</v>
          </cell>
        </row>
        <row r="49">
          <cell r="A49">
            <v>405103</v>
          </cell>
          <cell r="B49" t="str">
            <v xml:space="preserve">Purchase Tax Paid              </v>
          </cell>
          <cell r="D49">
            <v>336.33</v>
          </cell>
          <cell r="E49">
            <v>208.88</v>
          </cell>
        </row>
        <row r="50">
          <cell r="A50">
            <v>405100</v>
          </cell>
          <cell r="B50" t="str">
            <v xml:space="preserve">Custom Duties                  </v>
          </cell>
          <cell r="D50">
            <v>0</v>
          </cell>
          <cell r="E50">
            <v>0</v>
          </cell>
        </row>
        <row r="51">
          <cell r="A51">
            <v>531900</v>
          </cell>
          <cell r="B51" t="str">
            <v xml:space="preserve">Taxes/ Fees/ Licenses          </v>
          </cell>
          <cell r="D51">
            <v>2046.96</v>
          </cell>
          <cell r="E51">
            <v>1209.3900000000001</v>
          </cell>
        </row>
        <row r="52">
          <cell r="A52">
            <v>530101</v>
          </cell>
          <cell r="B52" t="str">
            <v xml:space="preserve">Equipment Rental               </v>
          </cell>
          <cell r="D52">
            <v>0</v>
          </cell>
          <cell r="E52">
            <v>0</v>
          </cell>
        </row>
        <row r="53">
          <cell r="A53">
            <v>405102</v>
          </cell>
          <cell r="B53" t="str">
            <v xml:space="preserve">Excise Duty Paid               </v>
          </cell>
          <cell r="D53">
            <v>60.33</v>
          </cell>
          <cell r="E53">
            <v>40.69</v>
          </cell>
        </row>
        <row r="54">
          <cell r="A54">
            <v>405106</v>
          </cell>
          <cell r="B54" t="str">
            <v xml:space="preserve">Excisde Duty Recovered         </v>
          </cell>
          <cell r="D54">
            <v>0</v>
          </cell>
          <cell r="E54">
            <v>0</v>
          </cell>
        </row>
        <row r="55">
          <cell r="A55">
            <v>530200</v>
          </cell>
          <cell r="B55" t="str">
            <v xml:space="preserve">Lease Expense                  </v>
          </cell>
          <cell r="D55">
            <v>3887.33</v>
          </cell>
          <cell r="E55">
            <v>3765.35</v>
          </cell>
        </row>
        <row r="56">
          <cell r="A56">
            <v>8</v>
          </cell>
          <cell r="B56" t="str">
            <v>Rent &amp; Taxes</v>
          </cell>
          <cell r="D56">
            <v>6918.36</v>
          </cell>
          <cell r="E56">
            <v>6025.48</v>
          </cell>
        </row>
        <row r="57">
          <cell r="A57">
            <v>533100</v>
          </cell>
          <cell r="B57" t="str">
            <v>Computer Maintenance</v>
          </cell>
          <cell r="D57">
            <v>0</v>
          </cell>
          <cell r="E57">
            <v>0</v>
          </cell>
        </row>
        <row r="58">
          <cell r="A58">
            <v>532000</v>
          </cell>
          <cell r="B58" t="str">
            <v xml:space="preserve">Office Supplies                </v>
          </cell>
          <cell r="D58">
            <v>59.579999999999927</v>
          </cell>
          <cell r="E58">
            <v>2458.4899999999998</v>
          </cell>
        </row>
        <row r="59">
          <cell r="A59">
            <v>531200</v>
          </cell>
          <cell r="B59" t="str">
            <v xml:space="preserve">Facilities Maintenane          </v>
          </cell>
          <cell r="D59">
            <v>3022.41</v>
          </cell>
          <cell r="E59">
            <v>2615.48</v>
          </cell>
        </row>
        <row r="60">
          <cell r="A60">
            <v>531201</v>
          </cell>
          <cell r="B60" t="str">
            <v xml:space="preserve">Plant &amp; M/C Repair And Main.   </v>
          </cell>
          <cell r="D60">
            <v>4698.71</v>
          </cell>
          <cell r="E60">
            <v>2500.16</v>
          </cell>
        </row>
        <row r="61">
          <cell r="A61">
            <v>530302</v>
          </cell>
          <cell r="B61" t="str">
            <v xml:space="preserve">Equip Maintenance - Test Equip </v>
          </cell>
          <cell r="D61">
            <v>205.93</v>
          </cell>
          <cell r="E61">
            <v>775.02</v>
          </cell>
        </row>
        <row r="62">
          <cell r="A62">
            <v>530306</v>
          </cell>
          <cell r="B62" t="str">
            <v xml:space="preserve">Instrument Calibration         </v>
          </cell>
          <cell r="D62">
            <v>809.54000000000008</v>
          </cell>
          <cell r="E62">
            <v>2710.87</v>
          </cell>
        </row>
        <row r="63">
          <cell r="A63">
            <v>531202</v>
          </cell>
          <cell r="B63" t="str">
            <v xml:space="preserve">Bldg Fur. Oth Repair And Main. </v>
          </cell>
          <cell r="D63">
            <v>4809.45</v>
          </cell>
          <cell r="E63">
            <v>5008.84</v>
          </cell>
        </row>
        <row r="64">
          <cell r="A64">
            <v>9</v>
          </cell>
          <cell r="B64" t="str">
            <v>Repairs &amp; Maint</v>
          </cell>
          <cell r="D64">
            <v>13605.619999999999</v>
          </cell>
          <cell r="E64">
            <v>16068.86</v>
          </cell>
        </row>
        <row r="65">
          <cell r="A65">
            <v>531103</v>
          </cell>
          <cell r="B65" t="str">
            <v xml:space="preserve">Insurance Recovery             </v>
          </cell>
          <cell r="D65">
            <v>0</v>
          </cell>
          <cell r="E65">
            <v>0</v>
          </cell>
        </row>
        <row r="66">
          <cell r="A66">
            <v>531102</v>
          </cell>
          <cell r="B66" t="str">
            <v xml:space="preserve">Insurance                      </v>
          </cell>
          <cell r="D66">
            <v>1931.2700000000002</v>
          </cell>
          <cell r="E66">
            <v>44.17</v>
          </cell>
        </row>
        <row r="67">
          <cell r="A67">
            <v>10</v>
          </cell>
          <cell r="B67" t="str">
            <v>Insurance</v>
          </cell>
          <cell r="D67">
            <v>1931.2700000000002</v>
          </cell>
          <cell r="E67">
            <v>44.17</v>
          </cell>
        </row>
        <row r="68">
          <cell r="A68">
            <v>400601</v>
          </cell>
          <cell r="B68" t="str">
            <v xml:space="preserve">Clg. &amp; Freight Fwd Chgs Import </v>
          </cell>
          <cell r="D68">
            <v>14216.1</v>
          </cell>
          <cell r="E68">
            <v>24012.29</v>
          </cell>
        </row>
        <row r="69">
          <cell r="A69">
            <v>400801</v>
          </cell>
          <cell r="B69" t="str">
            <v xml:space="preserve">Clg. &amp; Freight Fwd. Export     </v>
          </cell>
          <cell r="D69">
            <v>8847.5099999999984</v>
          </cell>
          <cell r="E69">
            <v>10301.219999999999</v>
          </cell>
        </row>
        <row r="70">
          <cell r="A70">
            <v>400600</v>
          </cell>
          <cell r="B70" t="str">
            <v xml:space="preserve"> Freight In                     </v>
          </cell>
          <cell r="D70">
            <v>61498.95</v>
          </cell>
          <cell r="E70">
            <v>73420.320000000007</v>
          </cell>
        </row>
        <row r="71">
          <cell r="A71">
            <v>400800</v>
          </cell>
          <cell r="B71" t="str">
            <v xml:space="preserve">Freight Out                    </v>
          </cell>
          <cell r="D71">
            <v>69732.56</v>
          </cell>
          <cell r="E71">
            <v>114191.59</v>
          </cell>
        </row>
        <row r="72">
          <cell r="A72">
            <v>11</v>
          </cell>
          <cell r="B72" t="str">
            <v>C &amp; F &amp; Freight</v>
          </cell>
          <cell r="D72">
            <v>154295.12</v>
          </cell>
          <cell r="E72">
            <v>221925.42</v>
          </cell>
        </row>
        <row r="73">
          <cell r="A73">
            <v>532100</v>
          </cell>
          <cell r="B73" t="str">
            <v xml:space="preserve">Recruiting                     </v>
          </cell>
          <cell r="D73">
            <v>0</v>
          </cell>
          <cell r="E73">
            <v>0</v>
          </cell>
        </row>
        <row r="74">
          <cell r="A74">
            <v>532500</v>
          </cell>
          <cell r="B74" t="str">
            <v xml:space="preserve">Legal                          </v>
          </cell>
          <cell r="D74">
            <v>0</v>
          </cell>
          <cell r="E74">
            <v>3130.7</v>
          </cell>
        </row>
        <row r="75">
          <cell r="A75">
            <v>532600</v>
          </cell>
          <cell r="B75" t="str">
            <v xml:space="preserve">Audit And Tax Fees             </v>
          </cell>
          <cell r="D75">
            <v>5212.5600000000004</v>
          </cell>
          <cell r="E75">
            <v>694.42</v>
          </cell>
        </row>
        <row r="76">
          <cell r="A76">
            <v>532700</v>
          </cell>
          <cell r="B76" t="str">
            <v xml:space="preserve">Professional Fees              </v>
          </cell>
          <cell r="D76">
            <v>972.34</v>
          </cell>
          <cell r="E76">
            <v>1183.8800000000001</v>
          </cell>
        </row>
        <row r="77">
          <cell r="A77">
            <v>12</v>
          </cell>
          <cell r="B77" t="str">
            <v>Professional Fees</v>
          </cell>
          <cell r="D77">
            <v>6184.9000000000005</v>
          </cell>
          <cell r="E77">
            <v>5009</v>
          </cell>
        </row>
        <row r="78">
          <cell r="A78">
            <v>510700</v>
          </cell>
          <cell r="B78" t="str">
            <v xml:space="preserve">Entertainment                  </v>
          </cell>
          <cell r="D78">
            <v>0</v>
          </cell>
          <cell r="E78">
            <v>0</v>
          </cell>
        </row>
        <row r="79">
          <cell r="A79">
            <v>510000</v>
          </cell>
          <cell r="B79" t="str">
            <v xml:space="preserve">Meetings                       </v>
          </cell>
          <cell r="D79">
            <v>0</v>
          </cell>
          <cell r="E79">
            <v>0</v>
          </cell>
        </row>
        <row r="80">
          <cell r="A80">
            <v>533504</v>
          </cell>
          <cell r="B80" t="str">
            <v xml:space="preserve">Business Promotion Expenses    </v>
          </cell>
          <cell r="D80">
            <v>42.78</v>
          </cell>
          <cell r="E80">
            <v>5.52</v>
          </cell>
        </row>
        <row r="81">
          <cell r="A81">
            <v>530700</v>
          </cell>
          <cell r="B81" t="str">
            <v xml:space="preserve">Training And Seminars          </v>
          </cell>
          <cell r="D81">
            <v>0</v>
          </cell>
          <cell r="E81">
            <v>0</v>
          </cell>
        </row>
        <row r="82">
          <cell r="A82">
            <v>750201</v>
          </cell>
          <cell r="B82" t="str">
            <v xml:space="preserve">Director Sitting Fees          </v>
          </cell>
          <cell r="D82">
            <v>0</v>
          </cell>
          <cell r="E82">
            <v>0</v>
          </cell>
        </row>
        <row r="83">
          <cell r="A83">
            <v>533617</v>
          </cell>
          <cell r="B83" t="str">
            <v xml:space="preserve">Gifts                          </v>
          </cell>
          <cell r="D83">
            <v>0</v>
          </cell>
          <cell r="E83">
            <v>0</v>
          </cell>
        </row>
        <row r="84">
          <cell r="A84">
            <v>532304</v>
          </cell>
          <cell r="B84" t="str">
            <v xml:space="preserve">Subscriptions                  </v>
          </cell>
          <cell r="D84">
            <v>182.44</v>
          </cell>
          <cell r="E84">
            <v>88.35</v>
          </cell>
        </row>
        <row r="85">
          <cell r="A85">
            <v>533000</v>
          </cell>
          <cell r="B85" t="str">
            <v xml:space="preserve">Donations And Contributions    </v>
          </cell>
          <cell r="D85">
            <v>0</v>
          </cell>
          <cell r="E85">
            <v>0</v>
          </cell>
        </row>
        <row r="86">
          <cell r="A86">
            <v>533500</v>
          </cell>
          <cell r="B86" t="str">
            <v xml:space="preserve">Advertising And Promotion      </v>
          </cell>
          <cell r="D86">
            <v>0</v>
          </cell>
          <cell r="E86">
            <v>0</v>
          </cell>
        </row>
        <row r="87">
          <cell r="A87">
            <v>13</v>
          </cell>
          <cell r="B87" t="str">
            <v>Corporate Services</v>
          </cell>
          <cell r="D87">
            <v>225.22</v>
          </cell>
          <cell r="E87">
            <v>93.87</v>
          </cell>
        </row>
        <row r="88">
          <cell r="A88">
            <v>533600</v>
          </cell>
          <cell r="B88" t="str">
            <v xml:space="preserve">Misc. Expenses                 </v>
          </cell>
          <cell r="D88">
            <v>603.91999999999996</v>
          </cell>
          <cell r="E88">
            <v>769.88</v>
          </cell>
        </row>
        <row r="89">
          <cell r="A89">
            <v>532300</v>
          </cell>
          <cell r="B89" t="str">
            <v xml:space="preserve">Books And Periodicals Office   </v>
          </cell>
          <cell r="D89">
            <v>0</v>
          </cell>
          <cell r="E89">
            <v>0</v>
          </cell>
        </row>
        <row r="90">
          <cell r="A90">
            <v>600000</v>
          </cell>
          <cell r="B90" t="str">
            <v xml:space="preserve">Department Exp Allocation In   </v>
          </cell>
          <cell r="D90">
            <v>-13.85</v>
          </cell>
          <cell r="E90">
            <v>0</v>
          </cell>
        </row>
        <row r="91">
          <cell r="A91">
            <v>810210</v>
          </cell>
          <cell r="B91" t="str">
            <v xml:space="preserve">Payment Differences            </v>
          </cell>
          <cell r="D91">
            <v>0</v>
          </cell>
          <cell r="E91">
            <v>0</v>
          </cell>
        </row>
        <row r="92">
          <cell r="A92">
            <v>810201</v>
          </cell>
          <cell r="B92" t="str">
            <v xml:space="preserve">Rounding Differences (Par)     </v>
          </cell>
          <cell r="D92">
            <v>-0.87000000000000011</v>
          </cell>
          <cell r="E92">
            <v>0.21</v>
          </cell>
        </row>
        <row r="93">
          <cell r="A93">
            <v>810225</v>
          </cell>
          <cell r="B93" t="str">
            <v xml:space="preserve">Rounding Diff.Account          </v>
          </cell>
          <cell r="D93">
            <v>0</v>
          </cell>
          <cell r="E93">
            <v>0</v>
          </cell>
        </row>
        <row r="94">
          <cell r="A94">
            <v>14</v>
          </cell>
          <cell r="B94" t="str">
            <v>Other Misc Expense</v>
          </cell>
          <cell r="D94">
            <v>589.19999999999993</v>
          </cell>
          <cell r="E94">
            <v>770.09</v>
          </cell>
        </row>
        <row r="95">
          <cell r="A95">
            <v>520200</v>
          </cell>
          <cell r="B95" t="str">
            <v xml:space="preserve"> DEPRECIATION MACHINERY &amp; EQUIP </v>
          </cell>
          <cell r="D95">
            <v>14406.92</v>
          </cell>
          <cell r="E95">
            <v>16810</v>
          </cell>
        </row>
        <row r="96">
          <cell r="A96">
            <v>520300</v>
          </cell>
          <cell r="B96" t="str">
            <v xml:space="preserve"> DEPRECIATION VEHICLES          </v>
          </cell>
          <cell r="D96">
            <v>0</v>
          </cell>
          <cell r="E96">
            <v>-142</v>
          </cell>
        </row>
        <row r="97">
          <cell r="A97">
            <v>520400</v>
          </cell>
          <cell r="B97" t="str">
            <v xml:space="preserve"> DEPREC OFFICE FUR, FIX         </v>
          </cell>
          <cell r="D97">
            <v>494</v>
          </cell>
          <cell r="E97">
            <v>545</v>
          </cell>
        </row>
        <row r="98">
          <cell r="A98">
            <v>520500</v>
          </cell>
          <cell r="B98" t="str">
            <v xml:space="preserve"> DEPRECIATION TOOLS &amp; FIXTURES  </v>
          </cell>
          <cell r="D98">
            <v>5112.3</v>
          </cell>
          <cell r="E98">
            <v>5483</v>
          </cell>
        </row>
        <row r="99">
          <cell r="A99">
            <v>520600</v>
          </cell>
          <cell r="B99" t="str">
            <v xml:space="preserve"> DEPRECIATION COMP EQUIP &amp; SOFT </v>
          </cell>
          <cell r="D99">
            <v>3016</v>
          </cell>
          <cell r="E99">
            <v>3244</v>
          </cell>
        </row>
        <row r="100">
          <cell r="A100">
            <v>15</v>
          </cell>
          <cell r="B100" t="str">
            <v>Depriciation</v>
          </cell>
          <cell r="D100">
            <v>23029.22</v>
          </cell>
          <cell r="E100">
            <v>25940</v>
          </cell>
        </row>
        <row r="101">
          <cell r="A101">
            <v>532800</v>
          </cell>
          <cell r="B101" t="str">
            <v xml:space="preserve"> BANK FEES AND CHARGES          </v>
          </cell>
          <cell r="D101">
            <v>6096.41</v>
          </cell>
          <cell r="E101">
            <v>4816</v>
          </cell>
        </row>
        <row r="102">
          <cell r="A102">
            <v>16</v>
          </cell>
          <cell r="B102" t="str">
            <v>Bank Charges</v>
          </cell>
          <cell r="D102">
            <v>6096.41</v>
          </cell>
          <cell r="E102">
            <v>4816</v>
          </cell>
        </row>
        <row r="104">
          <cell r="B104" t="str">
            <v>Total Manufacturing And Sga Expenses</v>
          </cell>
          <cell r="D104">
            <v>488552.3</v>
          </cell>
          <cell r="E104">
            <v>544520.06000000006</v>
          </cell>
        </row>
      </sheetData>
      <sheetData sheetId="5" refreshError="1"/>
      <sheetData sheetId="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mary"/>
      <sheetName val="YARN PIVOT"/>
      <sheetName val="Sheet1"/>
      <sheetName val="Sheet2"/>
      <sheetName val="YARN CONSUMP-JULY-06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-2.2799999999999998</v>
          </cell>
        </row>
        <row r="3">
          <cell r="N3">
            <v>-2.1850000000000001</v>
          </cell>
        </row>
        <row r="4">
          <cell r="N4">
            <v>-2.415</v>
          </cell>
        </row>
        <row r="5">
          <cell r="N5">
            <v>-2.7069999999999999</v>
          </cell>
        </row>
        <row r="6">
          <cell r="N6">
            <v>-2.0299999999999998</v>
          </cell>
        </row>
        <row r="7">
          <cell r="N7">
            <v>-2.109</v>
          </cell>
        </row>
        <row r="8">
          <cell r="N8">
            <v>-2.1749999999999998</v>
          </cell>
        </row>
        <row r="9">
          <cell r="N9">
            <v>-1.9339999999999999</v>
          </cell>
        </row>
        <row r="10">
          <cell r="N10">
            <v>-1.958</v>
          </cell>
        </row>
        <row r="11">
          <cell r="N11">
            <v>-0.94299999999999995</v>
          </cell>
        </row>
        <row r="12">
          <cell r="N12">
            <v>-2.7559999999999998</v>
          </cell>
        </row>
        <row r="13">
          <cell r="N13">
            <v>-2.6829999999999998</v>
          </cell>
        </row>
        <row r="14">
          <cell r="N14">
            <v>-2.2719999999999998</v>
          </cell>
        </row>
        <row r="15">
          <cell r="N15">
            <v>-2.2719999999999998</v>
          </cell>
        </row>
        <row r="16">
          <cell r="N16">
            <v>-2.5310000000000001</v>
          </cell>
        </row>
        <row r="17">
          <cell r="N17">
            <v>-2.4169999999999998</v>
          </cell>
        </row>
        <row r="18">
          <cell r="N18">
            <v>-1.9339999999999999</v>
          </cell>
        </row>
        <row r="19">
          <cell r="N19">
            <v>-2.1749999999999998</v>
          </cell>
        </row>
        <row r="20">
          <cell r="N20">
            <v>-2.0059999999999998</v>
          </cell>
        </row>
        <row r="21">
          <cell r="N21">
            <v>-4.9649999999999999</v>
          </cell>
        </row>
        <row r="22">
          <cell r="N22">
            <v>-2.0550000000000002</v>
          </cell>
        </row>
        <row r="23">
          <cell r="N23">
            <v>-2.8039999999999998</v>
          </cell>
        </row>
        <row r="24">
          <cell r="N24">
            <v>-2.3199999999999998</v>
          </cell>
        </row>
        <row r="25">
          <cell r="N25">
            <v>-1.6919999999999999</v>
          </cell>
        </row>
        <row r="26">
          <cell r="N26">
            <v>-4.8120000000000003</v>
          </cell>
        </row>
        <row r="27">
          <cell r="N27">
            <v>-2.2240000000000002</v>
          </cell>
        </row>
        <row r="28">
          <cell r="N28">
            <v>-5.31</v>
          </cell>
        </row>
        <row r="29">
          <cell r="N29">
            <v>-6</v>
          </cell>
        </row>
        <row r="30">
          <cell r="N30">
            <v>-6.25</v>
          </cell>
        </row>
        <row r="31">
          <cell r="N31">
            <v>-5.6550000000000002</v>
          </cell>
        </row>
        <row r="32">
          <cell r="N32">
            <v>-5.444</v>
          </cell>
        </row>
        <row r="33">
          <cell r="N33">
            <v>-258.54199999999997</v>
          </cell>
        </row>
        <row r="34">
          <cell r="N34">
            <v>-116.458</v>
          </cell>
        </row>
        <row r="35">
          <cell r="N35">
            <v>-18.395</v>
          </cell>
        </row>
        <row r="36">
          <cell r="N36">
            <v>-0.69</v>
          </cell>
        </row>
        <row r="37">
          <cell r="N37">
            <v>-400.41300000000001</v>
          </cell>
        </row>
        <row r="38">
          <cell r="N38">
            <v>-566.61500000000001</v>
          </cell>
        </row>
        <row r="39">
          <cell r="N39">
            <v>-711</v>
          </cell>
        </row>
        <row r="40">
          <cell r="N40">
            <v>-1184.376</v>
          </cell>
        </row>
        <row r="41">
          <cell r="N41">
            <v>-1197.99</v>
          </cell>
        </row>
        <row r="42">
          <cell r="N42">
            <v>-485.62900000000002</v>
          </cell>
        </row>
        <row r="43">
          <cell r="N43">
            <v>-698.74699999999996</v>
          </cell>
        </row>
        <row r="44">
          <cell r="N44">
            <v>-39.624000000000002</v>
          </cell>
        </row>
        <row r="45">
          <cell r="N45">
            <v>-86.763000000000005</v>
          </cell>
        </row>
        <row r="46">
          <cell r="N46">
            <v>-38.457999999999998</v>
          </cell>
        </row>
        <row r="47">
          <cell r="N47">
            <v>-147</v>
          </cell>
        </row>
        <row r="48">
          <cell r="N48">
            <v>-1183.211</v>
          </cell>
        </row>
        <row r="49">
          <cell r="N49">
            <v>-111.511</v>
          </cell>
        </row>
        <row r="50">
          <cell r="N50">
            <v>-1184.376</v>
          </cell>
        </row>
        <row r="51">
          <cell r="N51">
            <v>-1192.508</v>
          </cell>
        </row>
        <row r="52">
          <cell r="N52">
            <v>-1775.981</v>
          </cell>
        </row>
        <row r="53">
          <cell r="N53">
            <v>-518.23699999999997</v>
          </cell>
        </row>
        <row r="54">
          <cell r="N54">
            <v>-1300</v>
          </cell>
        </row>
        <row r="55">
          <cell r="N55">
            <v>-477</v>
          </cell>
        </row>
        <row r="56">
          <cell r="N56">
            <v>-1194.4259999999999</v>
          </cell>
        </row>
        <row r="57">
          <cell r="N57">
            <v>-1184.376</v>
          </cell>
        </row>
        <row r="58">
          <cell r="N58">
            <v>-1187.8699999999999</v>
          </cell>
        </row>
        <row r="59">
          <cell r="N59">
            <v>-1187.8699999999999</v>
          </cell>
        </row>
        <row r="60">
          <cell r="N60">
            <v>-1067.9179999999999</v>
          </cell>
        </row>
        <row r="61">
          <cell r="N61">
            <v>-1124.9559999999999</v>
          </cell>
        </row>
        <row r="62">
          <cell r="N62">
            <v>-116.458</v>
          </cell>
        </row>
        <row r="63">
          <cell r="N63">
            <v>-1184.376</v>
          </cell>
        </row>
        <row r="64">
          <cell r="N64">
            <v>-1777.146</v>
          </cell>
        </row>
        <row r="65">
          <cell r="N65">
            <v>-1777.146</v>
          </cell>
        </row>
        <row r="66">
          <cell r="N66">
            <v>-37.86</v>
          </cell>
        </row>
        <row r="67">
          <cell r="N67">
            <v>-696</v>
          </cell>
        </row>
        <row r="68">
          <cell r="N68">
            <v>-440.91399999999999</v>
          </cell>
        </row>
        <row r="69">
          <cell r="N69">
            <v>-108.681</v>
          </cell>
        </row>
        <row r="70">
          <cell r="N70">
            <v>-222.624</v>
          </cell>
        </row>
        <row r="71">
          <cell r="N71">
            <v>-177</v>
          </cell>
        </row>
        <row r="72">
          <cell r="N72">
            <v>-229</v>
          </cell>
        </row>
        <row r="73">
          <cell r="N73">
            <v>-1184.376</v>
          </cell>
        </row>
        <row r="74">
          <cell r="N74">
            <v>-209.624</v>
          </cell>
        </row>
        <row r="75">
          <cell r="N75">
            <v>-974.75199999999995</v>
          </cell>
        </row>
        <row r="76">
          <cell r="N76">
            <v>-112.14</v>
          </cell>
        </row>
        <row r="77">
          <cell r="N77">
            <v>-964.27099999999996</v>
          </cell>
        </row>
        <row r="78">
          <cell r="N78">
            <v>-1169.319</v>
          </cell>
        </row>
        <row r="79">
          <cell r="N79">
            <v>-1048.1199999999999</v>
          </cell>
        </row>
        <row r="80">
          <cell r="N80">
            <v>-695</v>
          </cell>
        </row>
        <row r="81">
          <cell r="N81">
            <v>-692</v>
          </cell>
        </row>
        <row r="82">
          <cell r="N82">
            <v>-636</v>
          </cell>
        </row>
        <row r="83">
          <cell r="N83">
            <v>-656</v>
          </cell>
        </row>
        <row r="84">
          <cell r="N84">
            <v>-1169.319</v>
          </cell>
        </row>
        <row r="85">
          <cell r="N85">
            <v>-36.866999999999997</v>
          </cell>
        </row>
        <row r="86">
          <cell r="N86">
            <v>-45</v>
          </cell>
        </row>
        <row r="87">
          <cell r="N87">
            <v>-1.5269999999999999</v>
          </cell>
        </row>
        <row r="88">
          <cell r="N88">
            <v>-0.88700000000000001</v>
          </cell>
        </row>
        <row r="89">
          <cell r="N89">
            <v>-0.60799999999999998</v>
          </cell>
        </row>
        <row r="90">
          <cell r="N90">
            <v>-1.6359999999999999</v>
          </cell>
        </row>
        <row r="91">
          <cell r="N91">
            <v>-1.7949999999999999</v>
          </cell>
        </row>
        <row r="92">
          <cell r="N92">
            <v>-1.5720000000000001</v>
          </cell>
        </row>
        <row r="93">
          <cell r="N93">
            <v>-1.925</v>
          </cell>
        </row>
        <row r="94">
          <cell r="N94">
            <v>-1.161</v>
          </cell>
        </row>
        <row r="95">
          <cell r="N95">
            <v>-1.6679999999999999</v>
          </cell>
        </row>
        <row r="96">
          <cell r="N96">
            <v>-1.1830000000000001</v>
          </cell>
        </row>
        <row r="97">
          <cell r="N97">
            <v>-1.4710000000000001</v>
          </cell>
        </row>
        <row r="98">
          <cell r="N98">
            <v>-1.119</v>
          </cell>
        </row>
        <row r="99">
          <cell r="N99">
            <v>-1.837</v>
          </cell>
        </row>
        <row r="100">
          <cell r="N100">
            <v>-1.1399999999999999</v>
          </cell>
        </row>
        <row r="101">
          <cell r="N101">
            <v>-0.59</v>
          </cell>
        </row>
        <row r="102">
          <cell r="N102">
            <v>-1.31</v>
          </cell>
        </row>
        <row r="103">
          <cell r="N103">
            <v>-0.84499999999999997</v>
          </cell>
        </row>
        <row r="104">
          <cell r="N104">
            <v>-0.56000000000000005</v>
          </cell>
        </row>
        <row r="105">
          <cell r="N105">
            <v>-8.2910000000000004</v>
          </cell>
        </row>
        <row r="106">
          <cell r="N106">
            <v>-0.51</v>
          </cell>
        </row>
        <row r="107">
          <cell r="N107">
            <v>-0.69299999999999995</v>
          </cell>
        </row>
        <row r="108">
          <cell r="N108">
            <v>-1.4570000000000001</v>
          </cell>
        </row>
        <row r="109">
          <cell r="N109">
            <v>-0.5</v>
          </cell>
        </row>
        <row r="110">
          <cell r="N110">
            <v>-0.65100000000000002</v>
          </cell>
        </row>
        <row r="111">
          <cell r="N111">
            <v>-1.2729999999999999</v>
          </cell>
        </row>
        <row r="112">
          <cell r="N112">
            <v>-0.49</v>
          </cell>
        </row>
        <row r="113">
          <cell r="N113">
            <v>-0.4</v>
          </cell>
        </row>
        <row r="114">
          <cell r="N114">
            <v>-0.82</v>
          </cell>
        </row>
        <row r="115">
          <cell r="N115">
            <v>-0.54</v>
          </cell>
        </row>
        <row r="116">
          <cell r="N116">
            <v>-1.66</v>
          </cell>
        </row>
        <row r="117">
          <cell r="N117">
            <v>-2.718</v>
          </cell>
        </row>
        <row r="118">
          <cell r="N118">
            <v>-2.3740000000000001</v>
          </cell>
        </row>
        <row r="119">
          <cell r="N119">
            <v>-0.76600000000000001</v>
          </cell>
        </row>
        <row r="120">
          <cell r="N120">
            <v>-0.98</v>
          </cell>
        </row>
        <row r="121">
          <cell r="N121">
            <v>-1.903</v>
          </cell>
        </row>
        <row r="122">
          <cell r="N122">
            <v>-1.35</v>
          </cell>
        </row>
        <row r="123">
          <cell r="N123">
            <v>-2.0529999999999999</v>
          </cell>
        </row>
        <row r="124">
          <cell r="N124">
            <v>-2.1749999999999998</v>
          </cell>
        </row>
        <row r="125">
          <cell r="N125">
            <v>-1.9890000000000001</v>
          </cell>
        </row>
        <row r="126">
          <cell r="N126">
            <v>-1.6950000000000001</v>
          </cell>
        </row>
        <row r="127">
          <cell r="N127">
            <v>-1.6160000000000001</v>
          </cell>
        </row>
        <row r="128">
          <cell r="N128">
            <v>-0.92900000000000005</v>
          </cell>
        </row>
        <row r="129">
          <cell r="N129">
            <v>-2.2069999999999999</v>
          </cell>
        </row>
        <row r="130">
          <cell r="N130">
            <v>-1.726</v>
          </cell>
        </row>
        <row r="131">
          <cell r="N131">
            <v>-0.99399999999999999</v>
          </cell>
        </row>
        <row r="132">
          <cell r="N132">
            <v>-2.181</v>
          </cell>
        </row>
        <row r="133">
          <cell r="N133">
            <v>-0.77500000000000002</v>
          </cell>
        </row>
        <row r="134">
          <cell r="N134">
            <v>-2.181</v>
          </cell>
        </row>
        <row r="135">
          <cell r="N135">
            <v>-1.9510000000000001</v>
          </cell>
        </row>
        <row r="136">
          <cell r="N136">
            <v>-1.107</v>
          </cell>
        </row>
        <row r="137">
          <cell r="N137">
            <v>-1.35</v>
          </cell>
        </row>
        <row r="138">
          <cell r="N138">
            <v>-1.7589999999999999</v>
          </cell>
        </row>
        <row r="139">
          <cell r="N139">
            <v>-2.036</v>
          </cell>
        </row>
        <row r="140">
          <cell r="N140">
            <v>-2.2570000000000001</v>
          </cell>
        </row>
        <row r="141">
          <cell r="N141">
            <v>-1.5049999999999999</v>
          </cell>
        </row>
        <row r="142">
          <cell r="N142">
            <v>-2.5009999999999999</v>
          </cell>
        </row>
        <row r="143">
          <cell r="N143">
            <v>-1.3720000000000001</v>
          </cell>
        </row>
        <row r="144">
          <cell r="N144">
            <v>-2.5979999999999999</v>
          </cell>
        </row>
        <row r="145">
          <cell r="N145">
            <v>-1.3720000000000001</v>
          </cell>
        </row>
        <row r="146">
          <cell r="N146">
            <v>-0.66600000000000004</v>
          </cell>
        </row>
        <row r="147">
          <cell r="N147">
            <v>-0.97699999999999998</v>
          </cell>
        </row>
        <row r="148">
          <cell r="N148">
            <v>-0.216</v>
          </cell>
        </row>
        <row r="149">
          <cell r="N149">
            <v>-0.36499999999999999</v>
          </cell>
        </row>
        <row r="150">
          <cell r="N150">
            <v>-0.45100000000000001</v>
          </cell>
        </row>
        <row r="151">
          <cell r="N151">
            <v>-1.1579999999999999</v>
          </cell>
        </row>
        <row r="152">
          <cell r="N152">
            <v>-1.4890000000000001</v>
          </cell>
        </row>
        <row r="153">
          <cell r="N153">
            <v>-0.76900000000000002</v>
          </cell>
        </row>
        <row r="154">
          <cell r="N154">
            <v>-1.105</v>
          </cell>
        </row>
        <row r="155">
          <cell r="N155">
            <v>-1.4890000000000001</v>
          </cell>
        </row>
        <row r="156">
          <cell r="N156">
            <v>-1.681</v>
          </cell>
        </row>
        <row r="157">
          <cell r="N157">
            <v>-1.425</v>
          </cell>
        </row>
        <row r="158">
          <cell r="N158">
            <v>-1.073</v>
          </cell>
        </row>
        <row r="159">
          <cell r="N159">
            <v>-1.0569999999999999</v>
          </cell>
        </row>
        <row r="160">
          <cell r="N160">
            <v>-0.20200000000000001</v>
          </cell>
        </row>
        <row r="161">
          <cell r="N161">
            <v>-0.74199999999999999</v>
          </cell>
        </row>
        <row r="162">
          <cell r="N162">
            <v>-0.69699999999999995</v>
          </cell>
        </row>
        <row r="163">
          <cell r="N163">
            <v>-0.36499999999999999</v>
          </cell>
        </row>
        <row r="164">
          <cell r="N164">
            <v>-0.82099999999999995</v>
          </cell>
        </row>
        <row r="165">
          <cell r="N165">
            <v>-0.877</v>
          </cell>
        </row>
        <row r="166">
          <cell r="N166">
            <v>-48</v>
          </cell>
        </row>
        <row r="167">
          <cell r="N167">
            <v>-24.228999999999999</v>
          </cell>
        </row>
        <row r="168">
          <cell r="N168">
            <v>-31.021000000000001</v>
          </cell>
        </row>
        <row r="169">
          <cell r="N169">
            <v>-17.504999999999999</v>
          </cell>
        </row>
        <row r="170">
          <cell r="N170">
            <v>-49.341000000000001</v>
          </cell>
        </row>
        <row r="171">
          <cell r="N171">
            <v>-13.227</v>
          </cell>
        </row>
        <row r="172">
          <cell r="N172">
            <v>-8.0329999999999995</v>
          </cell>
        </row>
        <row r="173">
          <cell r="N173">
            <v>-1.5529999999999999</v>
          </cell>
        </row>
        <row r="174">
          <cell r="N174">
            <v>-17.026</v>
          </cell>
        </row>
        <row r="175">
          <cell r="N175">
            <v>-21.876999999999999</v>
          </cell>
        </row>
        <row r="176">
          <cell r="N176">
            <v>-2.641</v>
          </cell>
        </row>
        <row r="177">
          <cell r="N177">
            <v>-47.503</v>
          </cell>
        </row>
        <row r="178">
          <cell r="N178">
            <v>-42.615000000000002</v>
          </cell>
        </row>
        <row r="179">
          <cell r="N179">
            <v>-628.87199999999996</v>
          </cell>
        </row>
        <row r="180">
          <cell r="N180">
            <v>-43.213000000000001</v>
          </cell>
        </row>
        <row r="181">
          <cell r="N181">
            <v>-20.068999999999999</v>
          </cell>
        </row>
        <row r="182">
          <cell r="N182">
            <v>-16.981000000000002</v>
          </cell>
        </row>
        <row r="183">
          <cell r="N183">
            <v>-49.222999999999999</v>
          </cell>
        </row>
        <row r="184">
          <cell r="N184">
            <v>-71.980999999999995</v>
          </cell>
        </row>
        <row r="185">
          <cell r="N185">
            <v>-13.343</v>
          </cell>
        </row>
        <row r="186">
          <cell r="N186">
            <v>-15.135</v>
          </cell>
        </row>
        <row r="187">
          <cell r="N187">
            <v>-17.905000000000001</v>
          </cell>
        </row>
        <row r="188">
          <cell r="N188">
            <v>-24.016999999999999</v>
          </cell>
        </row>
        <row r="189">
          <cell r="N189">
            <v>-13.593999999999999</v>
          </cell>
        </row>
        <row r="190">
          <cell r="N190">
            <v>-65.86</v>
          </cell>
        </row>
        <row r="191">
          <cell r="N191">
            <v>-40.948999999999998</v>
          </cell>
        </row>
        <row r="192">
          <cell r="N192">
            <v>-9.8859999999999992</v>
          </cell>
        </row>
        <row r="193">
          <cell r="N193">
            <v>-29.911999999999999</v>
          </cell>
        </row>
        <row r="194">
          <cell r="N194">
            <v>-64.492999999999995</v>
          </cell>
        </row>
        <row r="195">
          <cell r="N195">
            <v>-35.752000000000002</v>
          </cell>
        </row>
        <row r="196">
          <cell r="N196">
            <v>-41.47</v>
          </cell>
        </row>
        <row r="197">
          <cell r="N197">
            <v>-628.87199999999996</v>
          </cell>
        </row>
        <row r="198">
          <cell r="N198">
            <v>-42.652999999999999</v>
          </cell>
        </row>
        <row r="199">
          <cell r="N199">
            <v>-13.994999999999999</v>
          </cell>
        </row>
        <row r="200">
          <cell r="N200">
            <v>-52.798999999999999</v>
          </cell>
        </row>
        <row r="201">
          <cell r="N201">
            <v>-20.018999999999998</v>
          </cell>
        </row>
        <row r="202">
          <cell r="N202">
            <v>-47.173000000000002</v>
          </cell>
        </row>
        <row r="203">
          <cell r="N203">
            <v>-48.88</v>
          </cell>
        </row>
        <row r="204">
          <cell r="N204">
            <v>-13.227</v>
          </cell>
        </row>
        <row r="205">
          <cell r="N205">
            <v>-9.8620000000000001</v>
          </cell>
        </row>
        <row r="206">
          <cell r="N206">
            <v>-53.42</v>
          </cell>
        </row>
        <row r="207">
          <cell r="N207">
            <v>-46.262999999999998</v>
          </cell>
        </row>
        <row r="208">
          <cell r="N208">
            <v>-4.8979999999999997</v>
          </cell>
        </row>
        <row r="209">
          <cell r="N209">
            <v>-21.446999999999999</v>
          </cell>
        </row>
        <row r="210">
          <cell r="N210">
            <v>-21.326000000000001</v>
          </cell>
        </row>
        <row r="211">
          <cell r="N211">
            <v>-43.448999999999998</v>
          </cell>
        </row>
        <row r="212">
          <cell r="N212">
            <v>-22.126999999999999</v>
          </cell>
        </row>
        <row r="213">
          <cell r="N213">
            <v>-17.696000000000002</v>
          </cell>
        </row>
        <row r="214">
          <cell r="N214">
            <v>-54</v>
          </cell>
        </row>
        <row r="215">
          <cell r="N215">
            <v>-46.418999999999997</v>
          </cell>
        </row>
        <row r="216">
          <cell r="N216">
            <v>-42.054000000000002</v>
          </cell>
        </row>
        <row r="217">
          <cell r="N217">
            <v>-18.206</v>
          </cell>
        </row>
        <row r="218">
          <cell r="N218">
            <v>-40.268000000000001</v>
          </cell>
        </row>
        <row r="219">
          <cell r="N219">
            <v>-44.844000000000001</v>
          </cell>
        </row>
        <row r="220">
          <cell r="N220">
            <v>-44.585000000000001</v>
          </cell>
        </row>
        <row r="221">
          <cell r="N221">
            <v>-41.283000000000001</v>
          </cell>
        </row>
        <row r="222">
          <cell r="N222">
            <v>-15.241</v>
          </cell>
        </row>
        <row r="223">
          <cell r="N223">
            <v>-43.762</v>
          </cell>
        </row>
        <row r="224">
          <cell r="N224">
            <v>-14.34</v>
          </cell>
        </row>
        <row r="225">
          <cell r="N225">
            <v>-10.263999999999999</v>
          </cell>
        </row>
        <row r="226">
          <cell r="N226">
            <v>-4.1539999999999999</v>
          </cell>
        </row>
        <row r="227">
          <cell r="N227">
            <v>-45.628</v>
          </cell>
        </row>
        <row r="228">
          <cell r="N228">
            <v>-17.026</v>
          </cell>
        </row>
        <row r="229">
          <cell r="N229">
            <v>-52.289000000000001</v>
          </cell>
        </row>
        <row r="230">
          <cell r="N230">
            <v>-32.929000000000002</v>
          </cell>
        </row>
        <row r="231">
          <cell r="N231">
            <v>-15.295999999999999</v>
          </cell>
        </row>
        <row r="232">
          <cell r="N232">
            <v>-18.469000000000001</v>
          </cell>
        </row>
        <row r="233">
          <cell r="N233">
            <v>-20.588999999999999</v>
          </cell>
        </row>
        <row r="234">
          <cell r="N234">
            <v>-46.841999999999999</v>
          </cell>
        </row>
        <row r="235">
          <cell r="N235">
            <v>-5.1790000000000003</v>
          </cell>
        </row>
        <row r="236">
          <cell r="N236">
            <v>-5.0819999999999999</v>
          </cell>
        </row>
        <row r="237">
          <cell r="N237">
            <v>-58.332999999999998</v>
          </cell>
        </row>
        <row r="238">
          <cell r="N238">
            <v>-41.636000000000003</v>
          </cell>
        </row>
        <row r="239">
          <cell r="N239">
            <v>-19.510999999999999</v>
          </cell>
        </row>
        <row r="240">
          <cell r="N240">
            <v>-6.9649999999999999</v>
          </cell>
        </row>
        <row r="241">
          <cell r="N241">
            <v>-7.2560000000000002</v>
          </cell>
        </row>
        <row r="242">
          <cell r="N242">
            <v>-43.222000000000001</v>
          </cell>
        </row>
        <row r="243">
          <cell r="N243">
            <v>-31.337</v>
          </cell>
        </row>
        <row r="244">
          <cell r="N244">
            <v>-14.643000000000001</v>
          </cell>
        </row>
        <row r="245">
          <cell r="N245">
            <v>-47.856999999999999</v>
          </cell>
        </row>
        <row r="246">
          <cell r="N246">
            <v>-39.35</v>
          </cell>
        </row>
        <row r="247">
          <cell r="N247">
            <v>-43.981000000000002</v>
          </cell>
        </row>
        <row r="248">
          <cell r="N248">
            <v>-52.87</v>
          </cell>
        </row>
        <row r="249">
          <cell r="N249">
            <v>-42.981000000000002</v>
          </cell>
        </row>
        <row r="250">
          <cell r="N250">
            <v>-46.573999999999998</v>
          </cell>
        </row>
        <row r="251">
          <cell r="N251">
            <v>-35.929000000000002</v>
          </cell>
        </row>
        <row r="252">
          <cell r="N252">
            <v>-19.696999999999999</v>
          </cell>
        </row>
        <row r="253">
          <cell r="N253">
            <v>-19.317</v>
          </cell>
        </row>
        <row r="254">
          <cell r="N254">
            <v>-18.603999999999999</v>
          </cell>
        </row>
        <row r="255">
          <cell r="N255">
            <v>-53.781999999999996</v>
          </cell>
        </row>
        <row r="256">
          <cell r="N256">
            <v>-50.494</v>
          </cell>
        </row>
        <row r="257">
          <cell r="N257">
            <v>-4.1340000000000003</v>
          </cell>
        </row>
        <row r="258">
          <cell r="N258">
            <v>-43.957999999999998</v>
          </cell>
        </row>
        <row r="259">
          <cell r="N259">
            <v>-14.56</v>
          </cell>
        </row>
        <row r="260">
          <cell r="N260">
            <v>-43.448999999999998</v>
          </cell>
        </row>
        <row r="261">
          <cell r="N261">
            <v>-17.623000000000001</v>
          </cell>
        </row>
        <row r="262">
          <cell r="N262">
            <v>-13.227</v>
          </cell>
        </row>
        <row r="263">
          <cell r="N263">
            <v>-34.509</v>
          </cell>
        </row>
        <row r="264">
          <cell r="N264">
            <v>-63.732999999999997</v>
          </cell>
        </row>
        <row r="265">
          <cell r="N265">
            <v>-9.36</v>
          </cell>
        </row>
        <row r="266">
          <cell r="N266">
            <v>-42.085000000000001</v>
          </cell>
        </row>
        <row r="267">
          <cell r="N267">
            <v>-48.768000000000001</v>
          </cell>
        </row>
        <row r="268">
          <cell r="N268">
            <v>-40.948999999999998</v>
          </cell>
        </row>
        <row r="269">
          <cell r="N269">
            <v>-52.750999999999998</v>
          </cell>
        </row>
        <row r="270">
          <cell r="N270">
            <v>-45.779000000000003</v>
          </cell>
        </row>
        <row r="271">
          <cell r="N271">
            <v>-5.42</v>
          </cell>
        </row>
        <row r="272">
          <cell r="N272">
            <v>-63.832000000000001</v>
          </cell>
        </row>
        <row r="273">
          <cell r="N273">
            <v>-16.13</v>
          </cell>
        </row>
        <row r="274">
          <cell r="N274">
            <v>-18.376999999999999</v>
          </cell>
        </row>
        <row r="275">
          <cell r="N275">
            <v>-43.606000000000002</v>
          </cell>
        </row>
        <row r="276">
          <cell r="N276">
            <v>-13.231999999999999</v>
          </cell>
        </row>
        <row r="277">
          <cell r="N277">
            <v>-16.477</v>
          </cell>
        </row>
        <row r="278">
          <cell r="N278">
            <v>-36.616</v>
          </cell>
        </row>
        <row r="279">
          <cell r="N279">
            <v>-44.075000000000003</v>
          </cell>
        </row>
        <row r="280">
          <cell r="N280">
            <v>-23.02</v>
          </cell>
        </row>
        <row r="281">
          <cell r="N281">
            <v>-67.231999999999999</v>
          </cell>
        </row>
        <row r="282">
          <cell r="N282">
            <v>-11.981999999999999</v>
          </cell>
        </row>
        <row r="283">
          <cell r="N283">
            <v>-45.731000000000002</v>
          </cell>
        </row>
        <row r="284">
          <cell r="N284">
            <v>-7.4329999999999998</v>
          </cell>
        </row>
        <row r="285">
          <cell r="N285">
            <v>-17.818999999999999</v>
          </cell>
        </row>
        <row r="286">
          <cell r="N286">
            <v>-45.567</v>
          </cell>
        </row>
        <row r="287">
          <cell r="N287">
            <v>-6.76</v>
          </cell>
        </row>
        <row r="288">
          <cell r="N288">
            <v>-4.9930000000000003</v>
          </cell>
        </row>
        <row r="289">
          <cell r="N289">
            <v>-45.637999999999998</v>
          </cell>
        </row>
        <row r="290">
          <cell r="N290">
            <v>-43.917999999999999</v>
          </cell>
        </row>
        <row r="291">
          <cell r="N291">
            <v>-13.807</v>
          </cell>
        </row>
        <row r="292">
          <cell r="N292">
            <v>-16.34</v>
          </cell>
        </row>
        <row r="293">
          <cell r="N293">
            <v>-38.460999999999999</v>
          </cell>
        </row>
        <row r="294">
          <cell r="N294">
            <v>-44.231000000000002</v>
          </cell>
        </row>
        <row r="295">
          <cell r="N295">
            <v>-51.503</v>
          </cell>
        </row>
        <row r="296">
          <cell r="N296">
            <v>-48.188000000000002</v>
          </cell>
        </row>
        <row r="297">
          <cell r="N297">
            <v>-44.390999999999998</v>
          </cell>
        </row>
        <row r="298">
          <cell r="N298">
            <v>-18.603999999999999</v>
          </cell>
        </row>
        <row r="299">
          <cell r="N299">
            <v>-21.802</v>
          </cell>
        </row>
        <row r="300">
          <cell r="N300">
            <v>-13.691000000000001</v>
          </cell>
        </row>
        <row r="301">
          <cell r="N301">
            <v>-20.530999999999999</v>
          </cell>
        </row>
        <row r="302">
          <cell r="N302">
            <v>-6.1029999999999998</v>
          </cell>
        </row>
        <row r="303">
          <cell r="N303">
            <v>-43.027999999999999</v>
          </cell>
        </row>
        <row r="304">
          <cell r="N304">
            <v>-19.23</v>
          </cell>
        </row>
        <row r="305">
          <cell r="N305">
            <v>-16.414000000000001</v>
          </cell>
        </row>
        <row r="306">
          <cell r="N306">
            <v>-19.460999999999999</v>
          </cell>
        </row>
        <row r="307">
          <cell r="N307">
            <v>-40.302</v>
          </cell>
        </row>
        <row r="308">
          <cell r="N308">
            <v>-11.254</v>
          </cell>
        </row>
        <row r="309">
          <cell r="N309">
            <v>-35.273000000000003</v>
          </cell>
        </row>
        <row r="310">
          <cell r="N310">
            <v>-35.585000000000001</v>
          </cell>
        </row>
        <row r="311">
          <cell r="N311">
            <v>-52.414000000000001</v>
          </cell>
        </row>
        <row r="312">
          <cell r="N312">
            <v>-46.262999999999998</v>
          </cell>
        </row>
        <row r="313">
          <cell r="N313">
            <v>-55.104999999999997</v>
          </cell>
        </row>
        <row r="314">
          <cell r="N314">
            <v>-16.414000000000001</v>
          </cell>
        </row>
        <row r="315">
          <cell r="N315">
            <v>-11.765000000000001</v>
          </cell>
        </row>
        <row r="316">
          <cell r="N316">
            <v>-14.861000000000001</v>
          </cell>
        </row>
        <row r="317">
          <cell r="N317">
            <v>-77.98</v>
          </cell>
        </row>
        <row r="318">
          <cell r="N318">
            <v>-39.948999999999998</v>
          </cell>
        </row>
        <row r="319">
          <cell r="N319">
            <v>-46.106000000000002</v>
          </cell>
        </row>
        <row r="320">
          <cell r="N320">
            <v>-21.693000000000001</v>
          </cell>
        </row>
        <row r="321">
          <cell r="N321">
            <v>-9.2910000000000004</v>
          </cell>
        </row>
        <row r="322">
          <cell r="N322">
            <v>-49.802</v>
          </cell>
        </row>
        <row r="323">
          <cell r="N323">
            <v>-13.888999999999999</v>
          </cell>
        </row>
        <row r="324">
          <cell r="N324">
            <v>-45.481000000000002</v>
          </cell>
        </row>
        <row r="325">
          <cell r="N325">
            <v>-41.97</v>
          </cell>
        </row>
        <row r="326">
          <cell r="N326">
            <v>-12.182</v>
          </cell>
        </row>
        <row r="327">
          <cell r="N327">
            <v>-18.206</v>
          </cell>
        </row>
        <row r="328">
          <cell r="N328">
            <v>-12.182</v>
          </cell>
        </row>
        <row r="329">
          <cell r="N329">
            <v>-41.104999999999997</v>
          </cell>
        </row>
        <row r="330">
          <cell r="N330">
            <v>-3.1520000000000001</v>
          </cell>
        </row>
        <row r="331">
          <cell r="N331">
            <v>-42.198999999999998</v>
          </cell>
        </row>
        <row r="332">
          <cell r="N332">
            <v>-3.5750000000000002</v>
          </cell>
        </row>
        <row r="333">
          <cell r="N333">
            <v>-43.417000000000002</v>
          </cell>
        </row>
        <row r="334">
          <cell r="N334">
            <v>-5.9219999999999997</v>
          </cell>
        </row>
        <row r="335">
          <cell r="N335">
            <v>-7.7080000000000002</v>
          </cell>
        </row>
        <row r="336">
          <cell r="N336">
            <v>-13.343999999999999</v>
          </cell>
        </row>
        <row r="337">
          <cell r="N337">
            <v>-41.081000000000003</v>
          </cell>
        </row>
        <row r="338">
          <cell r="N338">
            <v>-16.789000000000001</v>
          </cell>
        </row>
        <row r="339">
          <cell r="N339">
            <v>-14.18</v>
          </cell>
        </row>
        <row r="340">
          <cell r="N340">
            <v>-57.884</v>
          </cell>
        </row>
        <row r="341">
          <cell r="N341">
            <v>-35.878</v>
          </cell>
        </row>
        <row r="342">
          <cell r="N342">
            <v>-13.585000000000001</v>
          </cell>
        </row>
        <row r="343">
          <cell r="N343">
            <v>-65.25</v>
          </cell>
        </row>
        <row r="344">
          <cell r="N344">
            <v>-14.952999999999999</v>
          </cell>
        </row>
        <row r="345">
          <cell r="N345">
            <v>-11.846</v>
          </cell>
        </row>
        <row r="346">
          <cell r="N346">
            <v>-36.872999999999998</v>
          </cell>
        </row>
        <row r="347">
          <cell r="N347">
            <v>-11.164999999999999</v>
          </cell>
        </row>
        <row r="348">
          <cell r="N348">
            <v>-47.265999999999998</v>
          </cell>
        </row>
        <row r="349">
          <cell r="N349">
            <v>-12.496</v>
          </cell>
        </row>
        <row r="350">
          <cell r="N350">
            <v>-44.719000000000001</v>
          </cell>
        </row>
        <row r="351">
          <cell r="N351">
            <v>-5.681</v>
          </cell>
        </row>
        <row r="352">
          <cell r="N352">
            <v>-22.155999999999999</v>
          </cell>
        </row>
        <row r="353">
          <cell r="N353">
            <v>-20.111999999999998</v>
          </cell>
        </row>
        <row r="354">
          <cell r="N354">
            <v>-44.313000000000002</v>
          </cell>
        </row>
        <row r="355">
          <cell r="N355">
            <v>-37.304000000000002</v>
          </cell>
        </row>
        <row r="356">
          <cell r="N356">
            <v>-43.070999999999998</v>
          </cell>
        </row>
        <row r="357">
          <cell r="N357">
            <v>-55.335999999999999</v>
          </cell>
        </row>
        <row r="358">
          <cell r="N358">
            <v>-298</v>
          </cell>
        </row>
        <row r="359">
          <cell r="N359">
            <v>-30.896000000000001</v>
          </cell>
        </row>
        <row r="360">
          <cell r="N360">
            <v>-20.856000000000002</v>
          </cell>
        </row>
        <row r="361">
          <cell r="N361">
            <v>-52.289000000000001</v>
          </cell>
        </row>
        <row r="362">
          <cell r="N362">
            <v>-5.4960000000000004</v>
          </cell>
        </row>
        <row r="363">
          <cell r="N363">
            <v>-6.35</v>
          </cell>
        </row>
        <row r="364">
          <cell r="N364">
            <v>-37.51</v>
          </cell>
        </row>
        <row r="365">
          <cell r="N365">
            <v>-9.218</v>
          </cell>
        </row>
        <row r="366">
          <cell r="N366">
            <v>-12.266999999999999</v>
          </cell>
        </row>
        <row r="367">
          <cell r="N367">
            <v>-51.162999999999997</v>
          </cell>
        </row>
        <row r="368">
          <cell r="N368">
            <v>-5.24</v>
          </cell>
        </row>
        <row r="369">
          <cell r="N369">
            <v>-0.16200000000000001</v>
          </cell>
        </row>
        <row r="370">
          <cell r="N370">
            <v>-35.947000000000003</v>
          </cell>
        </row>
        <row r="371">
          <cell r="N371">
            <v>-41.86</v>
          </cell>
        </row>
        <row r="372">
          <cell r="N372">
            <v>-10.459</v>
          </cell>
        </row>
        <row r="373">
          <cell r="N373">
            <v>-3.5000000000000003E-2</v>
          </cell>
        </row>
        <row r="374">
          <cell r="N374">
            <v>-22.864999999999998</v>
          </cell>
        </row>
        <row r="375">
          <cell r="N375">
            <v>-58.112000000000002</v>
          </cell>
        </row>
        <row r="376">
          <cell r="N376">
            <v>-11.37</v>
          </cell>
        </row>
        <row r="377">
          <cell r="N377">
            <v>-5.34</v>
          </cell>
        </row>
        <row r="378">
          <cell r="N378">
            <v>-2.524</v>
          </cell>
        </row>
        <row r="379">
          <cell r="N379">
            <v>-45.168999999999997</v>
          </cell>
        </row>
        <row r="380">
          <cell r="N380">
            <v>-14.161</v>
          </cell>
        </row>
        <row r="381">
          <cell r="N381">
            <v>-1.988</v>
          </cell>
        </row>
        <row r="382">
          <cell r="N382">
            <v>-0.53</v>
          </cell>
        </row>
        <row r="383">
          <cell r="N383">
            <v>-6.9880000000000004</v>
          </cell>
        </row>
        <row r="384">
          <cell r="N384">
            <v>-0.81499999999999995</v>
          </cell>
        </row>
        <row r="385">
          <cell r="N385">
            <v>-6.0000000000000001E-3</v>
          </cell>
        </row>
        <row r="386">
          <cell r="N386">
            <v>-9.1229999999999993</v>
          </cell>
        </row>
        <row r="387">
          <cell r="N387">
            <v>-21.248999999999999</v>
          </cell>
        </row>
        <row r="388">
          <cell r="N388">
            <v>-6.4000000000000001E-2</v>
          </cell>
        </row>
        <row r="389">
          <cell r="N389">
            <v>-22.405000000000001</v>
          </cell>
        </row>
        <row r="390">
          <cell r="N390">
            <v>-16.241</v>
          </cell>
        </row>
        <row r="391">
          <cell r="N391">
            <v>-34.554000000000002</v>
          </cell>
        </row>
        <row r="392">
          <cell r="N392">
            <v>-11.677</v>
          </cell>
        </row>
        <row r="393">
          <cell r="N393">
            <v>-49.222999999999999</v>
          </cell>
        </row>
        <row r="394">
          <cell r="N394">
            <v>-67.911000000000001</v>
          </cell>
        </row>
        <row r="395">
          <cell r="N395">
            <v>-33.134</v>
          </cell>
        </row>
        <row r="396">
          <cell r="N396">
            <v>-43.234999999999999</v>
          </cell>
        </row>
        <row r="397">
          <cell r="N397">
            <v>-43.780999999999999</v>
          </cell>
        </row>
        <row r="398">
          <cell r="N398">
            <v>-10.586</v>
          </cell>
        </row>
        <row r="399">
          <cell r="N399">
            <v>-40.9</v>
          </cell>
        </row>
        <row r="400">
          <cell r="N400">
            <v>-32.491</v>
          </cell>
        </row>
        <row r="401">
          <cell r="N401">
            <v>-39.698</v>
          </cell>
        </row>
        <row r="402">
          <cell r="N402">
            <v>-37.932000000000002</v>
          </cell>
        </row>
        <row r="403">
          <cell r="N403">
            <v>-15.598000000000001</v>
          </cell>
        </row>
        <row r="404">
          <cell r="N404">
            <v>-4.5810000000000004</v>
          </cell>
        </row>
        <row r="405">
          <cell r="N405">
            <v>-51.274999999999999</v>
          </cell>
        </row>
        <row r="406">
          <cell r="N406">
            <v>-13.055</v>
          </cell>
        </row>
        <row r="407">
          <cell r="N407">
            <v>-36.103999999999999</v>
          </cell>
        </row>
        <row r="408">
          <cell r="N408">
            <v>-15.347</v>
          </cell>
        </row>
        <row r="409">
          <cell r="N409">
            <v>-40.692</v>
          </cell>
        </row>
        <row r="410">
          <cell r="N410">
            <v>-5.66</v>
          </cell>
        </row>
        <row r="411">
          <cell r="N411">
            <v>-36.796999999999997</v>
          </cell>
        </row>
        <row r="412">
          <cell r="N412">
            <v>-9.2590000000000003</v>
          </cell>
        </row>
        <row r="413">
          <cell r="N413">
            <v>-49.908000000000001</v>
          </cell>
        </row>
        <row r="414">
          <cell r="N414">
            <v>-10.906000000000001</v>
          </cell>
        </row>
        <row r="415">
          <cell r="N415">
            <v>-31.571000000000002</v>
          </cell>
        </row>
        <row r="416">
          <cell r="N416">
            <v>-49.741999999999997</v>
          </cell>
        </row>
        <row r="417">
          <cell r="N417">
            <v>-21.7</v>
          </cell>
        </row>
        <row r="418">
          <cell r="N418">
            <v>-14.756</v>
          </cell>
        </row>
        <row r="419">
          <cell r="N419">
            <v>-4.6779999999999999</v>
          </cell>
        </row>
        <row r="420">
          <cell r="N420">
            <v>-40.691000000000003</v>
          </cell>
        </row>
        <row r="421">
          <cell r="N421">
            <v>-10.856999999999999</v>
          </cell>
        </row>
        <row r="422">
          <cell r="N422">
            <v>-25.584</v>
          </cell>
        </row>
        <row r="423">
          <cell r="N423">
            <v>-43.664999999999999</v>
          </cell>
        </row>
        <row r="424">
          <cell r="N424">
            <v>-17.623000000000001</v>
          </cell>
        </row>
        <row r="425">
          <cell r="N425">
            <v>-13.843</v>
          </cell>
        </row>
        <row r="426">
          <cell r="N426">
            <v>-22.978999999999999</v>
          </cell>
        </row>
        <row r="427">
          <cell r="N427">
            <v>-59.716000000000001</v>
          </cell>
        </row>
        <row r="428">
          <cell r="N428">
            <v>-6.0430000000000001</v>
          </cell>
        </row>
        <row r="429">
          <cell r="N429">
            <v>-51.225999999999999</v>
          </cell>
        </row>
        <row r="430">
          <cell r="N430">
            <v>-11.834</v>
          </cell>
        </row>
        <row r="431">
          <cell r="N431">
            <v>-19.855</v>
          </cell>
        </row>
        <row r="432">
          <cell r="N432">
            <v>-51.58</v>
          </cell>
        </row>
        <row r="433">
          <cell r="N433">
            <v>-9.9659999999999993</v>
          </cell>
        </row>
        <row r="434">
          <cell r="N434">
            <v>-38.238999999999997</v>
          </cell>
        </row>
        <row r="435">
          <cell r="N435">
            <v>-14.56</v>
          </cell>
        </row>
        <row r="436">
          <cell r="N436">
            <v>-11.677</v>
          </cell>
        </row>
        <row r="437">
          <cell r="N437">
            <v>-17.117999999999999</v>
          </cell>
        </row>
        <row r="438">
          <cell r="N438">
            <v>-32.491</v>
          </cell>
        </row>
        <row r="439">
          <cell r="N439">
            <v>-62.021999999999998</v>
          </cell>
        </row>
        <row r="440">
          <cell r="N440">
            <v>-12.994999999999999</v>
          </cell>
        </row>
        <row r="441">
          <cell r="N441">
            <v>-45.99</v>
          </cell>
        </row>
        <row r="442">
          <cell r="N442">
            <v>-11.029</v>
          </cell>
        </row>
        <row r="443">
          <cell r="N443">
            <v>-5.8819999999999997</v>
          </cell>
        </row>
        <row r="444">
          <cell r="N444">
            <v>-2.9449999999999998</v>
          </cell>
        </row>
        <row r="445">
          <cell r="N445">
            <v>-42.042999999999999</v>
          </cell>
        </row>
        <row r="446">
          <cell r="N446">
            <v>-3.6259999999999999</v>
          </cell>
        </row>
        <row r="447">
          <cell r="N447">
            <v>-40.874000000000002</v>
          </cell>
        </row>
        <row r="448">
          <cell r="N448">
            <v>-12.994999999999999</v>
          </cell>
        </row>
        <row r="449">
          <cell r="N449">
            <v>-46.106000000000002</v>
          </cell>
        </row>
        <row r="450">
          <cell r="N450">
            <v>-16.657</v>
          </cell>
        </row>
        <row r="451">
          <cell r="N451">
            <v>-14.333</v>
          </cell>
        </row>
        <row r="452">
          <cell r="N452">
            <v>-10.993</v>
          </cell>
        </row>
        <row r="453">
          <cell r="N453">
            <v>-66.981999999999999</v>
          </cell>
        </row>
        <row r="454">
          <cell r="N454">
            <v>-23.923999999999999</v>
          </cell>
        </row>
        <row r="455">
          <cell r="N455">
            <v>-57.2</v>
          </cell>
        </row>
        <row r="456">
          <cell r="N456">
            <v>-2.3290000000000002</v>
          </cell>
        </row>
        <row r="457">
          <cell r="N457">
            <v>-5.8220000000000001</v>
          </cell>
        </row>
        <row r="458">
          <cell r="N458">
            <v>-13.071999999999999</v>
          </cell>
        </row>
        <row r="459">
          <cell r="N459">
            <v>-44.390999999999998</v>
          </cell>
        </row>
        <row r="460">
          <cell r="N460">
            <v>-15.199</v>
          </cell>
        </row>
        <row r="461">
          <cell r="N461">
            <v>-20.384</v>
          </cell>
        </row>
        <row r="462">
          <cell r="N462">
            <v>-60.390999999999998</v>
          </cell>
        </row>
        <row r="463">
          <cell r="N463">
            <v>-60.390999999999998</v>
          </cell>
        </row>
        <row r="464">
          <cell r="N464">
            <v>-3.0950000000000002</v>
          </cell>
        </row>
        <row r="465">
          <cell r="N465">
            <v>-36.520000000000003</v>
          </cell>
        </row>
        <row r="466">
          <cell r="N466">
            <v>-47.68</v>
          </cell>
        </row>
        <row r="467">
          <cell r="N467">
            <v>-5.0620000000000003</v>
          </cell>
        </row>
        <row r="468">
          <cell r="N468">
            <v>-12.214</v>
          </cell>
        </row>
        <row r="469">
          <cell r="N469">
            <v>-15.159000000000001</v>
          </cell>
        </row>
        <row r="470">
          <cell r="N470">
            <v>-42.249000000000002</v>
          </cell>
        </row>
        <row r="471">
          <cell r="N471">
            <v>-48.478999999999999</v>
          </cell>
        </row>
        <row r="472">
          <cell r="N472">
            <v>-77.78</v>
          </cell>
        </row>
        <row r="473">
          <cell r="N473">
            <v>-51.048000000000002</v>
          </cell>
        </row>
        <row r="474">
          <cell r="N474">
            <v>-10.558</v>
          </cell>
        </row>
        <row r="475">
          <cell r="N475">
            <v>-4.4370000000000003</v>
          </cell>
        </row>
        <row r="476">
          <cell r="N476">
            <v>-11.881</v>
          </cell>
        </row>
        <row r="477">
          <cell r="N477">
            <v>-45.481000000000002</v>
          </cell>
        </row>
        <row r="478">
          <cell r="N478">
            <v>-9.5679999999999996</v>
          </cell>
        </row>
        <row r="479">
          <cell r="N479">
            <v>-4.9749999999999996</v>
          </cell>
        </row>
        <row r="480">
          <cell r="N480">
            <v>-15.066000000000001</v>
          </cell>
        </row>
        <row r="481">
          <cell r="N481">
            <v>-10.348000000000001</v>
          </cell>
        </row>
        <row r="482">
          <cell r="N482">
            <v>-13.231999999999999</v>
          </cell>
        </row>
        <row r="483">
          <cell r="N483">
            <v>-46.106000000000002</v>
          </cell>
        </row>
        <row r="484">
          <cell r="N484">
            <v>-13.888999999999999</v>
          </cell>
        </row>
        <row r="485">
          <cell r="N485">
            <v>-18.141999999999999</v>
          </cell>
        </row>
        <row r="486">
          <cell r="N486">
            <v>-22.661000000000001</v>
          </cell>
        </row>
        <row r="487">
          <cell r="N487">
            <v>-46.262999999999998</v>
          </cell>
        </row>
        <row r="488">
          <cell r="N488">
            <v>-2.7949999999999999</v>
          </cell>
        </row>
        <row r="489">
          <cell r="N489">
            <v>-51.228999999999999</v>
          </cell>
        </row>
        <row r="490">
          <cell r="N490">
            <v>-18.66</v>
          </cell>
        </row>
        <row r="491">
          <cell r="N491">
            <v>-15.523</v>
          </cell>
        </row>
        <row r="492">
          <cell r="N492">
            <v>-42.198999999999998</v>
          </cell>
        </row>
        <row r="493">
          <cell r="N493">
            <v>-40.412999999999997</v>
          </cell>
        </row>
        <row r="494">
          <cell r="N494">
            <v>-15.199</v>
          </cell>
        </row>
        <row r="495">
          <cell r="N495">
            <v>-37.151000000000003</v>
          </cell>
        </row>
        <row r="496">
          <cell r="N496">
            <v>-37.381999999999998</v>
          </cell>
        </row>
        <row r="497">
          <cell r="N497">
            <v>-21.251999999999999</v>
          </cell>
        </row>
        <row r="498">
          <cell r="N498">
            <v>-1.4999999999999999E-2</v>
          </cell>
        </row>
        <row r="499">
          <cell r="N499">
            <v>-13.526</v>
          </cell>
        </row>
        <row r="500">
          <cell r="N500">
            <v>-5.5810000000000004</v>
          </cell>
        </row>
        <row r="501">
          <cell r="N501">
            <v>-15.377000000000001</v>
          </cell>
        </row>
        <row r="502">
          <cell r="N502">
            <v>-29.670999999999999</v>
          </cell>
        </row>
        <row r="503">
          <cell r="N503">
            <v>-47.41</v>
          </cell>
        </row>
        <row r="504">
          <cell r="N504">
            <v>-13.638999999999999</v>
          </cell>
        </row>
        <row r="505">
          <cell r="N505">
            <v>-47.866999999999997</v>
          </cell>
        </row>
        <row r="506">
          <cell r="N506">
            <v>-56.95</v>
          </cell>
        </row>
        <row r="507">
          <cell r="N507">
            <v>-12.417999999999999</v>
          </cell>
        </row>
        <row r="508">
          <cell r="N508">
            <v>-12.066000000000001</v>
          </cell>
        </row>
        <row r="509">
          <cell r="N509">
            <v>-5.28</v>
          </cell>
        </row>
        <row r="510">
          <cell r="N510">
            <v>-42.158999999999999</v>
          </cell>
        </row>
        <row r="511">
          <cell r="N511">
            <v>-4.8680000000000003</v>
          </cell>
        </row>
        <row r="512">
          <cell r="N512">
            <v>-20.462</v>
          </cell>
        </row>
        <row r="513">
          <cell r="N513">
            <v>-4.2160000000000002</v>
          </cell>
        </row>
        <row r="514">
          <cell r="N514">
            <v>-48.649000000000001</v>
          </cell>
        </row>
        <row r="515">
          <cell r="N515">
            <v>-54.643999999999998</v>
          </cell>
        </row>
        <row r="516">
          <cell r="N516">
            <v>-14.161</v>
          </cell>
        </row>
        <row r="517">
          <cell r="N517">
            <v>-9.8780000000000001</v>
          </cell>
        </row>
        <row r="518">
          <cell r="N518">
            <v>-25.76</v>
          </cell>
        </row>
        <row r="519">
          <cell r="N519">
            <v>-14.859</v>
          </cell>
        </row>
        <row r="520">
          <cell r="N520">
            <v>-3.9350000000000001</v>
          </cell>
        </row>
        <row r="521">
          <cell r="N521">
            <v>-3.1850000000000001</v>
          </cell>
        </row>
        <row r="522">
          <cell r="N522">
            <v>-45.35</v>
          </cell>
        </row>
        <row r="523">
          <cell r="N523">
            <v>-17.314</v>
          </cell>
        </row>
        <row r="524">
          <cell r="N524">
            <v>-60.162999999999997</v>
          </cell>
        </row>
        <row r="525">
          <cell r="N525">
            <v>-38.549999999999997</v>
          </cell>
        </row>
        <row r="526">
          <cell r="N526">
            <v>-65.483000000000004</v>
          </cell>
        </row>
        <row r="527">
          <cell r="N527">
            <v>-13.083</v>
          </cell>
        </row>
        <row r="528">
          <cell r="N528">
            <v>-48.606999999999999</v>
          </cell>
        </row>
        <row r="529">
          <cell r="N529">
            <v>-12.689</v>
          </cell>
        </row>
        <row r="530">
          <cell r="N530">
            <v>-13.343999999999999</v>
          </cell>
        </row>
        <row r="531">
          <cell r="N531">
            <v>-50.871000000000002</v>
          </cell>
        </row>
        <row r="532">
          <cell r="N532">
            <v>-13.459</v>
          </cell>
        </row>
        <row r="533">
          <cell r="N533">
            <v>-50.515999999999998</v>
          </cell>
        </row>
        <row r="534">
          <cell r="N534">
            <v>-6.4009999999999998</v>
          </cell>
        </row>
        <row r="535">
          <cell r="N535">
            <v>-22.318000000000001</v>
          </cell>
        </row>
        <row r="536">
          <cell r="N536">
            <v>-15.204000000000001</v>
          </cell>
        </row>
        <row r="537">
          <cell r="N537">
            <v>-2E-3</v>
          </cell>
        </row>
        <row r="538">
          <cell r="N538">
            <v>-43.603999999999999</v>
          </cell>
        </row>
        <row r="539">
          <cell r="N539">
            <v>-4.3170000000000002</v>
          </cell>
        </row>
        <row r="540">
          <cell r="N540">
            <v>-50.723999999999997</v>
          </cell>
        </row>
        <row r="541">
          <cell r="N541">
            <v>-14.734999999999999</v>
          </cell>
        </row>
        <row r="542">
          <cell r="N542">
            <v>-46.575000000000003</v>
          </cell>
        </row>
        <row r="543">
          <cell r="N543">
            <v>-46.08</v>
          </cell>
        </row>
        <row r="544">
          <cell r="N544">
            <v>-71.87</v>
          </cell>
        </row>
        <row r="545">
          <cell r="N545">
            <v>-13.247</v>
          </cell>
        </row>
        <row r="546">
          <cell r="N546">
            <v>-43.070999999999998</v>
          </cell>
        </row>
        <row r="547">
          <cell r="N547">
            <v>-44.231000000000002</v>
          </cell>
        </row>
        <row r="548">
          <cell r="N548">
            <v>-45.866</v>
          </cell>
        </row>
        <row r="549">
          <cell r="N549">
            <v>-21.347000000000001</v>
          </cell>
        </row>
        <row r="550">
          <cell r="N550">
            <v>-37.301000000000002</v>
          </cell>
        </row>
        <row r="551">
          <cell r="N551">
            <v>-11.621</v>
          </cell>
        </row>
        <row r="552">
          <cell r="N552">
            <v>-14.138</v>
          </cell>
        </row>
        <row r="553">
          <cell r="N553">
            <v>-38.679000000000002</v>
          </cell>
        </row>
        <row r="554">
          <cell r="N554">
            <v>-22.687999999999999</v>
          </cell>
        </row>
        <row r="555">
          <cell r="N555">
            <v>-53.521000000000001</v>
          </cell>
        </row>
        <row r="556">
          <cell r="N556">
            <v>-49.856999999999999</v>
          </cell>
        </row>
        <row r="557">
          <cell r="N557">
            <v>-41.47</v>
          </cell>
        </row>
        <row r="558">
          <cell r="N558">
            <v>-39.698</v>
          </cell>
        </row>
        <row r="559">
          <cell r="N559">
            <v>-34.939</v>
          </cell>
        </row>
        <row r="560">
          <cell r="N560">
            <v>-30.58</v>
          </cell>
        </row>
        <row r="561">
          <cell r="N561">
            <v>-7</v>
          </cell>
        </row>
        <row r="562">
          <cell r="N562">
            <v>-7</v>
          </cell>
        </row>
        <row r="563">
          <cell r="N563">
            <v>-7</v>
          </cell>
        </row>
        <row r="564">
          <cell r="N564">
            <v>-39.710999999999999</v>
          </cell>
        </row>
        <row r="565">
          <cell r="N565">
            <v>-37.991999999999997</v>
          </cell>
        </row>
        <row r="566">
          <cell r="N566">
            <v>-15.723000000000001</v>
          </cell>
        </row>
        <row r="567">
          <cell r="N567">
            <v>-15.494999999999999</v>
          </cell>
        </row>
        <row r="568">
          <cell r="N568">
            <v>-45.99</v>
          </cell>
        </row>
        <row r="569">
          <cell r="N569">
            <v>-9.5139999999999993</v>
          </cell>
        </row>
        <row r="570">
          <cell r="N570">
            <v>-15.244</v>
          </cell>
        </row>
        <row r="571">
          <cell r="N571">
            <v>-13.585000000000001</v>
          </cell>
        </row>
        <row r="572">
          <cell r="N572">
            <v>-18.297999999999998</v>
          </cell>
        </row>
        <row r="573">
          <cell r="N573">
            <v>-12.762</v>
          </cell>
        </row>
        <row r="574">
          <cell r="N574">
            <v>-44.231000000000002</v>
          </cell>
        </row>
        <row r="575">
          <cell r="N575">
            <v>-44.747999999999998</v>
          </cell>
        </row>
        <row r="576">
          <cell r="N576">
            <v>-5.0880000000000001</v>
          </cell>
        </row>
        <row r="577">
          <cell r="N577">
            <v>-53.326000000000001</v>
          </cell>
        </row>
        <row r="578">
          <cell r="N578">
            <v>-15.494999999999999</v>
          </cell>
        </row>
        <row r="579">
          <cell r="N579">
            <v>-9.843</v>
          </cell>
        </row>
        <row r="580">
          <cell r="N580">
            <v>-16.850999999999999</v>
          </cell>
        </row>
        <row r="581">
          <cell r="N581">
            <v>-13.753</v>
          </cell>
        </row>
        <row r="582">
          <cell r="N582">
            <v>-3.085</v>
          </cell>
        </row>
        <row r="583">
          <cell r="N583">
            <v>-44.075000000000003</v>
          </cell>
        </row>
        <row r="584">
          <cell r="N584">
            <v>-12.798999999999999</v>
          </cell>
        </row>
        <row r="585">
          <cell r="N585">
            <v>-45.354999999999997</v>
          </cell>
        </row>
        <row r="586">
          <cell r="N586">
            <v>-12.689</v>
          </cell>
        </row>
        <row r="587">
          <cell r="N587">
            <v>-35.683999999999997</v>
          </cell>
        </row>
        <row r="588">
          <cell r="N588">
            <v>-59.734000000000002</v>
          </cell>
        </row>
        <row r="589">
          <cell r="N589">
            <v>-63.914999999999999</v>
          </cell>
        </row>
        <row r="590">
          <cell r="N590">
            <v>-3.2749999999999999</v>
          </cell>
        </row>
        <row r="591">
          <cell r="N591">
            <v>-32.094000000000001</v>
          </cell>
        </row>
        <row r="592">
          <cell r="N592">
            <v>-2.3730000000000002</v>
          </cell>
        </row>
        <row r="593">
          <cell r="N593">
            <v>-4.407</v>
          </cell>
        </row>
        <row r="594">
          <cell r="N594">
            <v>-43.186</v>
          </cell>
        </row>
        <row r="595">
          <cell r="N595">
            <v>-0.75900000000000001</v>
          </cell>
        </row>
        <row r="596">
          <cell r="N596">
            <v>-42.942</v>
          </cell>
        </row>
        <row r="597">
          <cell r="N597">
            <v>-10.039999999999999</v>
          </cell>
        </row>
        <row r="598">
          <cell r="N598">
            <v>-15.775</v>
          </cell>
        </row>
        <row r="599">
          <cell r="N599">
            <v>-36.17</v>
          </cell>
        </row>
        <row r="600">
          <cell r="N600">
            <v>-6.0999999999999999E-2</v>
          </cell>
        </row>
        <row r="601">
          <cell r="N601">
            <v>-19.053999999999998</v>
          </cell>
        </row>
        <row r="602">
          <cell r="N602">
            <v>-20.337</v>
          </cell>
        </row>
        <row r="603">
          <cell r="N603">
            <v>-18.399999999999999</v>
          </cell>
        </row>
        <row r="604">
          <cell r="N604">
            <v>-5.1589999999999998</v>
          </cell>
        </row>
        <row r="605">
          <cell r="N605">
            <v>-14.643000000000001</v>
          </cell>
        </row>
        <row r="606">
          <cell r="N606">
            <v>-40.302</v>
          </cell>
        </row>
        <row r="607">
          <cell r="N607">
            <v>-3.3780000000000001</v>
          </cell>
        </row>
        <row r="608">
          <cell r="N608">
            <v>-4.6779999999999999</v>
          </cell>
        </row>
        <row r="609">
          <cell r="N609">
            <v>-14.271000000000001</v>
          </cell>
        </row>
        <row r="610">
          <cell r="N610">
            <v>-35.069000000000003</v>
          </cell>
        </row>
        <row r="611">
          <cell r="N611">
            <v>-18.876999999999999</v>
          </cell>
        </row>
        <row r="612">
          <cell r="N612">
            <v>-18.966000000000001</v>
          </cell>
        </row>
        <row r="613">
          <cell r="N613">
            <v>-70.924000000000007</v>
          </cell>
        </row>
        <row r="614">
          <cell r="N614">
            <v>-43.866</v>
          </cell>
        </row>
        <row r="615">
          <cell r="N615">
            <v>-19.562000000000001</v>
          </cell>
        </row>
        <row r="616">
          <cell r="N616">
            <v>-58.793999999999997</v>
          </cell>
        </row>
        <row r="617">
          <cell r="N617">
            <v>-43.780999999999999</v>
          </cell>
        </row>
        <row r="618">
          <cell r="N618">
            <v>-43.292999999999999</v>
          </cell>
        </row>
        <row r="619">
          <cell r="N619">
            <v>-42.249000000000002</v>
          </cell>
        </row>
        <row r="620">
          <cell r="N620">
            <v>-5.0289999999999999</v>
          </cell>
        </row>
        <row r="621">
          <cell r="N621">
            <v>-8.6850000000000005</v>
          </cell>
        </row>
        <row r="622">
          <cell r="N622">
            <v>-40.941000000000003</v>
          </cell>
        </row>
        <row r="623">
          <cell r="N623">
            <v>-22.466999999999999</v>
          </cell>
        </row>
        <row r="624">
          <cell r="N624">
            <v>-10.076000000000001</v>
          </cell>
        </row>
        <row r="625">
          <cell r="N625">
            <v>-23.436</v>
          </cell>
        </row>
        <row r="626">
          <cell r="N626">
            <v>-42.707999999999998</v>
          </cell>
        </row>
        <row r="627">
          <cell r="N627">
            <v>-43.298999999999999</v>
          </cell>
        </row>
        <row r="628">
          <cell r="N628">
            <v>-35.165999999999997</v>
          </cell>
        </row>
        <row r="629">
          <cell r="N629">
            <v>-45.375999999999998</v>
          </cell>
        </row>
        <row r="630">
          <cell r="N630">
            <v>-48.88</v>
          </cell>
        </row>
        <row r="631">
          <cell r="N631">
            <v>-16.931999999999999</v>
          </cell>
        </row>
        <row r="632">
          <cell r="N632">
            <v>-43.414999999999999</v>
          </cell>
        </row>
        <row r="633">
          <cell r="N633">
            <v>-10.997</v>
          </cell>
        </row>
        <row r="634">
          <cell r="N634">
            <v>-14.34</v>
          </cell>
        </row>
        <row r="635">
          <cell r="N635">
            <v>-32.548000000000002</v>
          </cell>
        </row>
        <row r="636">
          <cell r="N636">
            <v>-14.18</v>
          </cell>
        </row>
        <row r="637">
          <cell r="N637">
            <v>-40.768000000000001</v>
          </cell>
        </row>
        <row r="638">
          <cell r="N638">
            <v>-51.731000000000002</v>
          </cell>
        </row>
        <row r="639">
          <cell r="N639">
            <v>-39.195</v>
          </cell>
        </row>
        <row r="640">
          <cell r="N640">
            <v>-17.314</v>
          </cell>
        </row>
        <row r="641">
          <cell r="N641">
            <v>-14.861000000000001</v>
          </cell>
        </row>
        <row r="642">
          <cell r="N642">
            <v>-44.457000000000001</v>
          </cell>
        </row>
        <row r="643">
          <cell r="N643">
            <v>-13.574999999999999</v>
          </cell>
        </row>
        <row r="644">
          <cell r="N644">
            <v>-45.779000000000003</v>
          </cell>
        </row>
        <row r="645">
          <cell r="N645">
            <v>-45.122</v>
          </cell>
        </row>
        <row r="646">
          <cell r="N646">
            <v>-9.5679999999999996</v>
          </cell>
        </row>
        <row r="647">
          <cell r="N647">
            <v>-52.643999999999998</v>
          </cell>
        </row>
        <row r="648">
          <cell r="N648">
            <v>-19.367999999999999</v>
          </cell>
        </row>
        <row r="649">
          <cell r="N649">
            <v>-51.487000000000002</v>
          </cell>
        </row>
        <row r="650">
          <cell r="N650">
            <v>-162</v>
          </cell>
        </row>
        <row r="651">
          <cell r="N651">
            <v>-288</v>
          </cell>
        </row>
        <row r="652">
          <cell r="N652">
            <v>-7</v>
          </cell>
        </row>
        <row r="653">
          <cell r="N653">
            <v>-14.467000000000001</v>
          </cell>
        </row>
        <row r="654">
          <cell r="N654">
            <v>-13.835000000000001</v>
          </cell>
        </row>
        <row r="655">
          <cell r="N655">
            <v>-32.630000000000003</v>
          </cell>
        </row>
        <row r="656">
          <cell r="N656">
            <v>-2.3439999999999999</v>
          </cell>
        </row>
        <row r="657">
          <cell r="N657">
            <v>-42.576999999999998</v>
          </cell>
        </row>
        <row r="658">
          <cell r="N658">
            <v>-40.058999999999997</v>
          </cell>
        </row>
        <row r="659">
          <cell r="N659">
            <v>-32.978000000000002</v>
          </cell>
        </row>
        <row r="660">
          <cell r="N660">
            <v>-9.5679999999999996</v>
          </cell>
        </row>
        <row r="661">
          <cell r="N661">
            <v>-20.209</v>
          </cell>
        </row>
        <row r="662">
          <cell r="N662">
            <v>-50.161999999999999</v>
          </cell>
        </row>
        <row r="663">
          <cell r="N663">
            <v>-32.353000000000002</v>
          </cell>
        </row>
        <row r="664">
          <cell r="N664">
            <v>-43.298999999999999</v>
          </cell>
        </row>
        <row r="665">
          <cell r="N665">
            <v>-12.414</v>
          </cell>
        </row>
        <row r="666">
          <cell r="N666">
            <v>-4.6790000000000003</v>
          </cell>
        </row>
        <row r="667">
          <cell r="N667">
            <v>-43.292999999999999</v>
          </cell>
        </row>
        <row r="668">
          <cell r="N668">
            <v>-4.1340000000000003</v>
          </cell>
        </row>
        <row r="669">
          <cell r="N669">
            <v>-35.752000000000002</v>
          </cell>
        </row>
        <row r="670">
          <cell r="N670">
            <v>-35.4</v>
          </cell>
        </row>
        <row r="671">
          <cell r="N671">
            <v>-12.298</v>
          </cell>
        </row>
        <row r="672">
          <cell r="N672">
            <v>-41.932000000000002</v>
          </cell>
        </row>
        <row r="673">
          <cell r="N673">
            <v>-2.2440000000000002</v>
          </cell>
        </row>
        <row r="674">
          <cell r="N674">
            <v>-24.016999999999999</v>
          </cell>
        </row>
        <row r="675">
          <cell r="N675">
            <v>-10.79</v>
          </cell>
        </row>
        <row r="676">
          <cell r="N676">
            <v>-16.657</v>
          </cell>
        </row>
        <row r="677">
          <cell r="N677">
            <v>-22.855</v>
          </cell>
        </row>
        <row r="678">
          <cell r="N678">
            <v>-17.314</v>
          </cell>
        </row>
        <row r="679">
          <cell r="N679">
            <v>-29.52</v>
          </cell>
        </row>
        <row r="680">
          <cell r="N680">
            <v>-13.821999999999999</v>
          </cell>
        </row>
        <row r="681">
          <cell r="N681">
            <v>-46.930999999999997</v>
          </cell>
        </row>
        <row r="682">
          <cell r="N682">
            <v>-56.734999999999999</v>
          </cell>
        </row>
        <row r="683">
          <cell r="N683">
            <v>-73.930000000000007</v>
          </cell>
        </row>
        <row r="684">
          <cell r="N684">
            <v>-15.494999999999999</v>
          </cell>
        </row>
        <row r="685">
          <cell r="N685">
            <v>-8.7530000000000001</v>
          </cell>
        </row>
        <row r="686">
          <cell r="N686">
            <v>-54.412999999999997</v>
          </cell>
        </row>
        <row r="687">
          <cell r="N687">
            <v>-17.431999999999999</v>
          </cell>
        </row>
        <row r="688">
          <cell r="N688">
            <v>-15.811999999999999</v>
          </cell>
        </row>
        <row r="689">
          <cell r="N689">
            <v>-22.687999999999999</v>
          </cell>
        </row>
        <row r="690">
          <cell r="N690">
            <v>-11.066000000000001</v>
          </cell>
        </row>
        <row r="691">
          <cell r="N691">
            <v>-70.924000000000007</v>
          </cell>
        </row>
        <row r="692">
          <cell r="N692">
            <v>-61.984000000000002</v>
          </cell>
        </row>
        <row r="693">
          <cell r="N693">
            <v>-40.479999999999997</v>
          </cell>
        </row>
        <row r="694">
          <cell r="N694">
            <v>-35.585000000000001</v>
          </cell>
        </row>
        <row r="695">
          <cell r="N695">
            <v>-43.249000000000002</v>
          </cell>
        </row>
        <row r="696">
          <cell r="N696">
            <v>-49.11</v>
          </cell>
        </row>
        <row r="697">
          <cell r="N697">
            <v>-5.9039999999999999</v>
          </cell>
        </row>
        <row r="698">
          <cell r="N698">
            <v>-19.478999999999999</v>
          </cell>
        </row>
        <row r="699">
          <cell r="N699">
            <v>-34.21</v>
          </cell>
        </row>
        <row r="700">
          <cell r="N700">
            <v>-19.004999999999999</v>
          </cell>
        </row>
        <row r="701">
          <cell r="N701">
            <v>-1.6E-2</v>
          </cell>
        </row>
        <row r="702">
          <cell r="N702">
            <v>-15.723000000000001</v>
          </cell>
        </row>
        <row r="703">
          <cell r="N703">
            <v>-57.884</v>
          </cell>
        </row>
        <row r="704">
          <cell r="N704">
            <v>-43.664999999999999</v>
          </cell>
        </row>
        <row r="705">
          <cell r="N705">
            <v>-42.466999999999999</v>
          </cell>
        </row>
        <row r="706">
          <cell r="N706">
            <v>-43.345999999999997</v>
          </cell>
        </row>
        <row r="707">
          <cell r="N707">
            <v>-3.1909999999999998</v>
          </cell>
        </row>
        <row r="708">
          <cell r="N708">
            <v>-47.488</v>
          </cell>
        </row>
        <row r="709">
          <cell r="N709">
            <v>-298</v>
          </cell>
        </row>
        <row r="710">
          <cell r="N710">
            <v>-240</v>
          </cell>
        </row>
        <row r="711">
          <cell r="N711">
            <v>-8.5</v>
          </cell>
        </row>
        <row r="712">
          <cell r="N712">
            <v>-17.238</v>
          </cell>
        </row>
        <row r="713">
          <cell r="N713">
            <v>-12.35</v>
          </cell>
        </row>
        <row r="714">
          <cell r="N714">
            <v>-68.731999999999999</v>
          </cell>
        </row>
        <row r="715">
          <cell r="N715">
            <v>-45.637999999999998</v>
          </cell>
        </row>
        <row r="716">
          <cell r="N716">
            <v>-11.196</v>
          </cell>
        </row>
        <row r="717">
          <cell r="N717">
            <v>-18.701000000000001</v>
          </cell>
        </row>
        <row r="718">
          <cell r="N718">
            <v>-31.884</v>
          </cell>
        </row>
        <row r="719">
          <cell r="N719">
            <v>-58.984999999999999</v>
          </cell>
        </row>
        <row r="720">
          <cell r="N720">
            <v>-14.859</v>
          </cell>
        </row>
        <row r="721">
          <cell r="N721">
            <v>-13.111000000000001</v>
          </cell>
        </row>
        <row r="722">
          <cell r="N722">
            <v>-40.414999999999999</v>
          </cell>
        </row>
        <row r="723">
          <cell r="N723">
            <v>-4.5279999999999996</v>
          </cell>
        </row>
        <row r="724">
          <cell r="N724">
            <v>-27.863</v>
          </cell>
        </row>
        <row r="725">
          <cell r="N725">
            <v>-31.192</v>
          </cell>
        </row>
        <row r="726">
          <cell r="N726">
            <v>-37.088999999999999</v>
          </cell>
        </row>
        <row r="727">
          <cell r="N727">
            <v>-45.805999999999997</v>
          </cell>
        </row>
        <row r="728">
          <cell r="N728">
            <v>-10.789</v>
          </cell>
        </row>
        <row r="729">
          <cell r="N729">
            <v>-36.103999999999999</v>
          </cell>
        </row>
        <row r="730">
          <cell r="N730">
            <v>-20.068999999999999</v>
          </cell>
        </row>
        <row r="731">
          <cell r="N731">
            <v>-22.274000000000001</v>
          </cell>
        </row>
        <row r="732">
          <cell r="N732">
            <v>-43.387999999999998</v>
          </cell>
        </row>
        <row r="733">
          <cell r="N733">
            <v>-43.292999999999999</v>
          </cell>
        </row>
        <row r="734">
          <cell r="N734">
            <v>-36.573</v>
          </cell>
        </row>
        <row r="735">
          <cell r="N735">
            <v>-43.524000000000001</v>
          </cell>
        </row>
        <row r="736">
          <cell r="N736">
            <v>-54.238</v>
          </cell>
        </row>
        <row r="737">
          <cell r="N737">
            <v>-14.039</v>
          </cell>
        </row>
        <row r="738">
          <cell r="N738">
            <v>-17.431999999999999</v>
          </cell>
        </row>
        <row r="739">
          <cell r="N739">
            <v>-14.428000000000001</v>
          </cell>
        </row>
        <row r="740">
          <cell r="N740">
            <v>-17.117999999999999</v>
          </cell>
        </row>
        <row r="741">
          <cell r="N741">
            <v>-51.237000000000002</v>
          </cell>
        </row>
        <row r="742">
          <cell r="N742">
            <v>-37.040999999999997</v>
          </cell>
        </row>
        <row r="743">
          <cell r="N743">
            <v>-46.414999999999999</v>
          </cell>
        </row>
        <row r="744">
          <cell r="N744">
            <v>-0.88</v>
          </cell>
        </row>
        <row r="745">
          <cell r="N745">
            <v>-11.922000000000001</v>
          </cell>
        </row>
        <row r="746">
          <cell r="N746">
            <v>-42.843000000000004</v>
          </cell>
        </row>
        <row r="747">
          <cell r="N747">
            <v>-41.104999999999997</v>
          </cell>
        </row>
        <row r="748">
          <cell r="N748">
            <v>-39.386000000000003</v>
          </cell>
        </row>
        <row r="749">
          <cell r="N749">
            <v>-42.198999999999998</v>
          </cell>
        </row>
        <row r="750">
          <cell r="N750">
            <v>-54.238</v>
          </cell>
        </row>
        <row r="751">
          <cell r="N751">
            <v>-20.530999999999999</v>
          </cell>
        </row>
        <row r="752">
          <cell r="N752">
            <v>-32.082000000000001</v>
          </cell>
        </row>
        <row r="753">
          <cell r="N753">
            <v>-37.991999999999997</v>
          </cell>
        </row>
        <row r="754">
          <cell r="N754">
            <v>-80.703999999999994</v>
          </cell>
        </row>
        <row r="755">
          <cell r="N755">
            <v>-17.867000000000001</v>
          </cell>
        </row>
        <row r="756">
          <cell r="N756">
            <v>-52.485999999999997</v>
          </cell>
        </row>
        <row r="757">
          <cell r="N757">
            <v>-71.161000000000001</v>
          </cell>
        </row>
        <row r="758">
          <cell r="N758">
            <v>-48.667000000000002</v>
          </cell>
        </row>
        <row r="759">
          <cell r="N759">
            <v>-30</v>
          </cell>
        </row>
        <row r="760">
          <cell r="N760">
            <v>-18.297999999999998</v>
          </cell>
        </row>
        <row r="761">
          <cell r="N761">
            <v>-15.525</v>
          </cell>
        </row>
        <row r="762">
          <cell r="N762">
            <v>-18.314</v>
          </cell>
        </row>
        <row r="763">
          <cell r="N763">
            <v>-51.503</v>
          </cell>
        </row>
        <row r="764">
          <cell r="N764">
            <v>-10.993</v>
          </cell>
        </row>
        <row r="765">
          <cell r="N765">
            <v>-13.227</v>
          </cell>
        </row>
        <row r="766">
          <cell r="N766">
            <v>-16.248999999999999</v>
          </cell>
        </row>
        <row r="767">
          <cell r="N767">
            <v>-31.942</v>
          </cell>
        </row>
        <row r="768">
          <cell r="N768">
            <v>-11.372999999999999</v>
          </cell>
        </row>
        <row r="769">
          <cell r="N769">
            <v>-14.657</v>
          </cell>
        </row>
        <row r="770">
          <cell r="N770">
            <v>-14.039</v>
          </cell>
        </row>
        <row r="771">
          <cell r="N771">
            <v>-41.298999999999999</v>
          </cell>
        </row>
        <row r="772">
          <cell r="N772">
            <v>-43.292999999999999</v>
          </cell>
        </row>
        <row r="773">
          <cell r="N773">
            <v>-13.286</v>
          </cell>
        </row>
        <row r="774">
          <cell r="N774">
            <v>-21.498999999999999</v>
          </cell>
        </row>
        <row r="775">
          <cell r="N775">
            <v>-48.768000000000001</v>
          </cell>
        </row>
        <row r="776">
          <cell r="N776">
            <v>-162</v>
          </cell>
        </row>
        <row r="777">
          <cell r="N777">
            <v>-41.573999999999998</v>
          </cell>
        </row>
        <row r="778">
          <cell r="N778">
            <v>-63.482999999999997</v>
          </cell>
        </row>
        <row r="779">
          <cell r="N779">
            <v>-45.097000000000001</v>
          </cell>
        </row>
        <row r="780">
          <cell r="N780">
            <v>-22.855</v>
          </cell>
        </row>
        <row r="781">
          <cell r="N781">
            <v>-40.792000000000002</v>
          </cell>
        </row>
        <row r="782">
          <cell r="N782">
            <v>-21.885999999999999</v>
          </cell>
        </row>
        <row r="783">
          <cell r="N783">
            <v>-38.49</v>
          </cell>
        </row>
        <row r="784">
          <cell r="N784">
            <v>-30.477</v>
          </cell>
        </row>
        <row r="785">
          <cell r="N785">
            <v>-57.2</v>
          </cell>
        </row>
        <row r="786">
          <cell r="N786">
            <v>-46.945</v>
          </cell>
        </row>
        <row r="787">
          <cell r="N787">
            <v>-73.340999999999994</v>
          </cell>
        </row>
        <row r="788">
          <cell r="N788">
            <v>-9.9779999999999998</v>
          </cell>
        </row>
        <row r="789">
          <cell r="N789">
            <v>-40.414999999999999</v>
          </cell>
        </row>
        <row r="790">
          <cell r="N790">
            <v>-13.058999999999999</v>
          </cell>
        </row>
        <row r="791">
          <cell r="N791">
            <v>-8.8179999999999996</v>
          </cell>
        </row>
        <row r="792">
          <cell r="N792">
            <v>-40.052999999999997</v>
          </cell>
        </row>
        <row r="793">
          <cell r="N793">
            <v>-37.088999999999999</v>
          </cell>
        </row>
        <row r="794">
          <cell r="N794">
            <v>-11.117000000000001</v>
          </cell>
        </row>
        <row r="795">
          <cell r="N795">
            <v>-53.485999999999997</v>
          </cell>
        </row>
        <row r="796">
          <cell r="N796">
            <v>-41.73</v>
          </cell>
        </row>
        <row r="797">
          <cell r="N797">
            <v>-13.448</v>
          </cell>
        </row>
        <row r="798">
          <cell r="N798">
            <v>-17.818999999999999</v>
          </cell>
        </row>
        <row r="799">
          <cell r="N799">
            <v>-61.984000000000002</v>
          </cell>
        </row>
        <row r="800">
          <cell r="N800">
            <v>-45.234000000000002</v>
          </cell>
        </row>
        <row r="801">
          <cell r="N801">
            <v>-14.167999999999999</v>
          </cell>
        </row>
        <row r="802">
          <cell r="N802">
            <v>-48.103999999999999</v>
          </cell>
        </row>
        <row r="803">
          <cell r="N803">
            <v>-4.1879999999999997</v>
          </cell>
        </row>
        <row r="804">
          <cell r="N804">
            <v>-24.016999999999999</v>
          </cell>
        </row>
        <row r="805">
          <cell r="N805">
            <v>-45.325000000000003</v>
          </cell>
        </row>
        <row r="806">
          <cell r="N806">
            <v>-30.256</v>
          </cell>
        </row>
        <row r="807">
          <cell r="N807">
            <v>-47.597000000000001</v>
          </cell>
        </row>
        <row r="808">
          <cell r="N808">
            <v>-33.909999999999997</v>
          </cell>
        </row>
        <row r="809">
          <cell r="N809">
            <v>-13.728</v>
          </cell>
        </row>
        <row r="810">
          <cell r="N810">
            <v>-56.258000000000003</v>
          </cell>
        </row>
        <row r="811">
          <cell r="N811">
            <v>-43.058</v>
          </cell>
        </row>
        <row r="812">
          <cell r="N812">
            <v>-49.509</v>
          </cell>
        </row>
        <row r="813">
          <cell r="N813">
            <v>-44.7</v>
          </cell>
        </row>
        <row r="814">
          <cell r="N814">
            <v>-19.696999999999999</v>
          </cell>
        </row>
        <row r="815">
          <cell r="N815">
            <v>-12.977</v>
          </cell>
        </row>
        <row r="816">
          <cell r="N816">
            <v>-1.2E-2</v>
          </cell>
        </row>
        <row r="817">
          <cell r="N817">
            <v>-47.173000000000002</v>
          </cell>
        </row>
        <row r="818">
          <cell r="N818">
            <v>-14.387</v>
          </cell>
        </row>
        <row r="819">
          <cell r="N819">
            <v>-12.182</v>
          </cell>
        </row>
        <row r="820">
          <cell r="N820">
            <v>-53.722000000000001</v>
          </cell>
        </row>
        <row r="821">
          <cell r="N821">
            <v>-45.375999999999998</v>
          </cell>
        </row>
        <row r="822">
          <cell r="N822">
            <v>-40.954999999999998</v>
          </cell>
        </row>
        <row r="823">
          <cell r="N823">
            <v>-38.084000000000003</v>
          </cell>
        </row>
        <row r="824">
          <cell r="N824">
            <v>-40.143999999999998</v>
          </cell>
        </row>
        <row r="825">
          <cell r="N825">
            <v>-53.554000000000002</v>
          </cell>
        </row>
        <row r="826">
          <cell r="N826">
            <v>-38.917000000000002</v>
          </cell>
        </row>
        <row r="827">
          <cell r="N827">
            <v>-14.271000000000001</v>
          </cell>
        </row>
        <row r="828">
          <cell r="N828">
            <v>-9.9779999999999998</v>
          </cell>
        </row>
        <row r="829">
          <cell r="N829">
            <v>-45.325000000000003</v>
          </cell>
        </row>
        <row r="830">
          <cell r="N830">
            <v>-9.6839999999999993</v>
          </cell>
        </row>
        <row r="831">
          <cell r="N831">
            <v>-18.771000000000001</v>
          </cell>
        </row>
        <row r="832">
          <cell r="N832">
            <v>-15.301</v>
          </cell>
        </row>
        <row r="833">
          <cell r="N833">
            <v>-40.588000000000001</v>
          </cell>
        </row>
        <row r="834">
          <cell r="N834">
            <v>-13.994999999999999</v>
          </cell>
        </row>
        <row r="835">
          <cell r="N835">
            <v>-33.152999999999999</v>
          </cell>
        </row>
        <row r="836">
          <cell r="N836">
            <v>-15.083</v>
          </cell>
        </row>
        <row r="837">
          <cell r="N837">
            <v>-48.737000000000002</v>
          </cell>
        </row>
        <row r="838">
          <cell r="N838">
            <v>-9.1660000000000004</v>
          </cell>
        </row>
        <row r="839">
          <cell r="N839">
            <v>-40.549999999999997</v>
          </cell>
        </row>
        <row r="840">
          <cell r="N840">
            <v>-46.496000000000002</v>
          </cell>
        </row>
        <row r="841">
          <cell r="N841">
            <v>-40.323999999999998</v>
          </cell>
        </row>
        <row r="842">
          <cell r="N842">
            <v>-37.581000000000003</v>
          </cell>
        </row>
        <row r="843">
          <cell r="N843">
            <v>-21.498999999999999</v>
          </cell>
        </row>
        <row r="844">
          <cell r="N844">
            <v>-68.731999999999999</v>
          </cell>
        </row>
        <row r="845">
          <cell r="N845">
            <v>-43.448999999999998</v>
          </cell>
        </row>
        <row r="846">
          <cell r="N846">
            <v>-44.695999999999998</v>
          </cell>
        </row>
        <row r="847">
          <cell r="N847">
            <v>-13.752000000000001</v>
          </cell>
        </row>
        <row r="848">
          <cell r="N848">
            <v>-4.8730000000000002</v>
          </cell>
        </row>
        <row r="849">
          <cell r="N849">
            <v>-14.428000000000001</v>
          </cell>
        </row>
        <row r="850">
          <cell r="N850">
            <v>-39.073</v>
          </cell>
        </row>
        <row r="851">
          <cell r="N851">
            <v>-48.487000000000002</v>
          </cell>
        </row>
        <row r="852">
          <cell r="N852">
            <v>-45.097000000000001</v>
          </cell>
        </row>
        <row r="853">
          <cell r="N853">
            <v>-108</v>
          </cell>
        </row>
        <row r="854">
          <cell r="N854">
            <v>-3.57</v>
          </cell>
        </row>
        <row r="855">
          <cell r="N855">
            <v>-16.241</v>
          </cell>
        </row>
        <row r="856">
          <cell r="N856">
            <v>-52.414000000000001</v>
          </cell>
        </row>
        <row r="857">
          <cell r="N857">
            <v>-44.543999999999997</v>
          </cell>
        </row>
        <row r="858">
          <cell r="N858">
            <v>-39.835999999999999</v>
          </cell>
        </row>
        <row r="859">
          <cell r="N859">
            <v>-44.075000000000003</v>
          </cell>
        </row>
        <row r="860">
          <cell r="N860">
            <v>-59.484000000000002</v>
          </cell>
        </row>
        <row r="861">
          <cell r="N861">
            <v>-21.693000000000001</v>
          </cell>
        </row>
        <row r="862">
          <cell r="N862">
            <v>-12.994999999999999</v>
          </cell>
        </row>
        <row r="863">
          <cell r="N863">
            <v>-11.807</v>
          </cell>
        </row>
        <row r="864">
          <cell r="N864">
            <v>-53.485999999999997</v>
          </cell>
        </row>
        <row r="865">
          <cell r="N865">
            <v>-49.389000000000003</v>
          </cell>
        </row>
        <row r="866">
          <cell r="N866">
            <v>-12.214</v>
          </cell>
        </row>
        <row r="867">
          <cell r="N867">
            <v>-53.326000000000001</v>
          </cell>
        </row>
        <row r="868">
          <cell r="N868">
            <v>-6.8010000000000002</v>
          </cell>
        </row>
        <row r="869">
          <cell r="N869">
            <v>-9</v>
          </cell>
        </row>
        <row r="870">
          <cell r="N870">
            <v>-57.484999999999999</v>
          </cell>
        </row>
        <row r="871">
          <cell r="N871">
            <v>-19.524000000000001</v>
          </cell>
        </row>
        <row r="872">
          <cell r="N872">
            <v>-41.527000000000001</v>
          </cell>
        </row>
        <row r="873">
          <cell r="N873">
            <v>-100</v>
          </cell>
        </row>
        <row r="874">
          <cell r="N874">
            <v>-17.09</v>
          </cell>
        </row>
        <row r="875">
          <cell r="N875">
            <v>-13.192</v>
          </cell>
        </row>
        <row r="876">
          <cell r="N876">
            <v>-39.942</v>
          </cell>
        </row>
        <row r="877">
          <cell r="N877">
            <v>-40.011000000000003</v>
          </cell>
        </row>
        <row r="878">
          <cell r="N878">
            <v>-6.6340000000000003</v>
          </cell>
        </row>
        <row r="879">
          <cell r="N879">
            <v>-170.63800000000001</v>
          </cell>
        </row>
        <row r="880">
          <cell r="N880">
            <v>-22.661000000000001</v>
          </cell>
        </row>
        <row r="881">
          <cell r="N881">
            <v>-47.401000000000003</v>
          </cell>
        </row>
        <row r="882">
          <cell r="N882">
            <v>-8.7639999999999993</v>
          </cell>
        </row>
        <row r="883">
          <cell r="N883">
            <v>-440.74700000000001</v>
          </cell>
        </row>
        <row r="884">
          <cell r="N884">
            <v>-24.210999999999999</v>
          </cell>
        </row>
        <row r="885">
          <cell r="N885">
            <v>-39.229999999999997</v>
          </cell>
        </row>
        <row r="886">
          <cell r="N886">
            <v>-815.57899999999995</v>
          </cell>
        </row>
        <row r="887">
          <cell r="N887">
            <v>-29.187999999999999</v>
          </cell>
        </row>
        <row r="888">
          <cell r="N888">
            <v>-2000</v>
          </cell>
        </row>
        <row r="889">
          <cell r="N889">
            <v>-35.121000000000002</v>
          </cell>
        </row>
        <row r="890">
          <cell r="N890">
            <v>-54.692999999999998</v>
          </cell>
        </row>
        <row r="891">
          <cell r="N891">
            <v>-36.840000000000003</v>
          </cell>
        </row>
        <row r="892">
          <cell r="N892">
            <v>-10.442</v>
          </cell>
        </row>
        <row r="893">
          <cell r="N893">
            <v>-57.411000000000001</v>
          </cell>
        </row>
        <row r="894">
          <cell r="N894">
            <v>-48.996000000000002</v>
          </cell>
        </row>
        <row r="895">
          <cell r="N895">
            <v>-40.590000000000003</v>
          </cell>
        </row>
        <row r="896">
          <cell r="N896">
            <v>-42.354999999999997</v>
          </cell>
        </row>
        <row r="897">
          <cell r="N897">
            <v>-67.555999999999997</v>
          </cell>
        </row>
        <row r="898">
          <cell r="N898">
            <v>-10.586</v>
          </cell>
        </row>
        <row r="899">
          <cell r="N899">
            <v>-37.131999999999998</v>
          </cell>
        </row>
        <row r="900">
          <cell r="N900">
            <v>-11.95</v>
          </cell>
        </row>
        <row r="901">
          <cell r="N901">
            <v>-38.917000000000002</v>
          </cell>
        </row>
        <row r="902">
          <cell r="N902">
            <v>-13.558</v>
          </cell>
        </row>
        <row r="903">
          <cell r="N903">
            <v>-49.572000000000003</v>
          </cell>
        </row>
        <row r="904">
          <cell r="N904">
            <v>-40.792000000000002</v>
          </cell>
        </row>
        <row r="905">
          <cell r="N905">
            <v>-21</v>
          </cell>
        </row>
        <row r="906">
          <cell r="N906">
            <v>-49.223999999999997</v>
          </cell>
        </row>
        <row r="907">
          <cell r="N907">
            <v>-6.3810000000000002</v>
          </cell>
        </row>
        <row r="908">
          <cell r="N908">
            <v>-40.26</v>
          </cell>
        </row>
        <row r="909">
          <cell r="N909">
            <v>-60.984000000000002</v>
          </cell>
        </row>
        <row r="910">
          <cell r="N910">
            <v>-36.03</v>
          </cell>
        </row>
        <row r="911">
          <cell r="N911">
            <v>-49.109000000000002</v>
          </cell>
        </row>
        <row r="912">
          <cell r="N912">
            <v>-40.412999999999997</v>
          </cell>
        </row>
        <row r="913">
          <cell r="N913">
            <v>-30.256</v>
          </cell>
        </row>
        <row r="914">
          <cell r="N914">
            <v>-11.602</v>
          </cell>
        </row>
        <row r="915">
          <cell r="N915">
            <v>-15.199</v>
          </cell>
        </row>
        <row r="916">
          <cell r="N916">
            <v>-9.9749999999999996</v>
          </cell>
        </row>
        <row r="917">
          <cell r="N917">
            <v>-57.884</v>
          </cell>
        </row>
        <row r="918">
          <cell r="N918">
            <v>-38.761000000000003</v>
          </cell>
        </row>
        <row r="919">
          <cell r="N919">
            <v>-12.414</v>
          </cell>
        </row>
        <row r="920">
          <cell r="N920">
            <v>-53.235999999999997</v>
          </cell>
        </row>
        <row r="921">
          <cell r="N921">
            <v>-13.459</v>
          </cell>
        </row>
        <row r="922">
          <cell r="N922">
            <v>-2.0750000000000002</v>
          </cell>
        </row>
        <row r="923">
          <cell r="N923">
            <v>-53.985999999999997</v>
          </cell>
        </row>
        <row r="924">
          <cell r="N924">
            <v>-51.838999999999999</v>
          </cell>
        </row>
        <row r="925">
          <cell r="N925">
            <v>-20.614000000000001</v>
          </cell>
        </row>
        <row r="926">
          <cell r="N926">
            <v>-19.004999999999999</v>
          </cell>
        </row>
        <row r="927">
          <cell r="N927">
            <v>-158</v>
          </cell>
        </row>
        <row r="928">
          <cell r="N928">
            <v>-14.989000000000001</v>
          </cell>
        </row>
        <row r="929">
          <cell r="N929">
            <v>-46.414999999999999</v>
          </cell>
        </row>
        <row r="930">
          <cell r="N930">
            <v>-37.222999999999999</v>
          </cell>
        </row>
        <row r="931">
          <cell r="N931">
            <v>-10.586</v>
          </cell>
        </row>
        <row r="932">
          <cell r="N932">
            <v>-50.482999999999997</v>
          </cell>
        </row>
        <row r="933">
          <cell r="N933">
            <v>-19.292000000000002</v>
          </cell>
        </row>
        <row r="934">
          <cell r="N934">
            <v>-45.168999999999997</v>
          </cell>
        </row>
        <row r="935">
          <cell r="N935">
            <v>-27.401</v>
          </cell>
        </row>
        <row r="936">
          <cell r="N936">
            <v>-41.945999999999998</v>
          </cell>
        </row>
        <row r="937">
          <cell r="N937">
            <v>-53.722000000000001</v>
          </cell>
        </row>
        <row r="938">
          <cell r="N938">
            <v>-21.1</v>
          </cell>
        </row>
        <row r="939">
          <cell r="N939">
            <v>-3.8679999999999999</v>
          </cell>
        </row>
        <row r="940">
          <cell r="N940">
            <v>-66.861000000000004</v>
          </cell>
        </row>
        <row r="941">
          <cell r="N941">
            <v>-51.935000000000002</v>
          </cell>
        </row>
        <row r="942">
          <cell r="N942">
            <v>-56.95</v>
          </cell>
        </row>
        <row r="943">
          <cell r="N943">
            <v>-39.704000000000001</v>
          </cell>
        </row>
        <row r="944">
          <cell r="N944">
            <v>-38.335000000000001</v>
          </cell>
        </row>
        <row r="945">
          <cell r="N945">
            <v>-15.547000000000001</v>
          </cell>
        </row>
        <row r="946">
          <cell r="N946">
            <v>-42.512</v>
          </cell>
        </row>
        <row r="947">
          <cell r="N947">
            <v>-41.97</v>
          </cell>
        </row>
        <row r="948">
          <cell r="N948">
            <v>-21.943000000000001</v>
          </cell>
        </row>
        <row r="949">
          <cell r="N949">
            <v>-14.154999999999999</v>
          </cell>
        </row>
        <row r="950">
          <cell r="N950">
            <v>-53.985999999999997</v>
          </cell>
        </row>
        <row r="951">
          <cell r="N951">
            <v>-46.226999999999997</v>
          </cell>
        </row>
        <row r="952">
          <cell r="N952">
            <v>-23.18</v>
          </cell>
        </row>
        <row r="953">
          <cell r="N953">
            <v>-2.6539999999999999</v>
          </cell>
        </row>
        <row r="954">
          <cell r="N954">
            <v>-2.504</v>
          </cell>
        </row>
        <row r="955">
          <cell r="N955">
            <v>-43.137</v>
          </cell>
        </row>
        <row r="956">
          <cell r="N956">
            <v>-44.008000000000003</v>
          </cell>
        </row>
        <row r="957">
          <cell r="N957">
            <v>-44.868000000000002</v>
          </cell>
        </row>
        <row r="958">
          <cell r="N958">
            <v>-18.206</v>
          </cell>
        </row>
        <row r="959">
          <cell r="N959">
            <v>-45.908000000000001</v>
          </cell>
        </row>
        <row r="960">
          <cell r="N960">
            <v>-20.289000000000001</v>
          </cell>
        </row>
        <row r="961">
          <cell r="N961">
            <v>-15.083</v>
          </cell>
        </row>
        <row r="962">
          <cell r="N962">
            <v>-61.985999999999997</v>
          </cell>
        </row>
        <row r="963">
          <cell r="N963">
            <v>-13.558</v>
          </cell>
        </row>
        <row r="964">
          <cell r="N964">
            <v>-13.459</v>
          </cell>
        </row>
        <row r="965">
          <cell r="N965">
            <v>-50.987000000000002</v>
          </cell>
        </row>
        <row r="966">
          <cell r="N966">
            <v>-43.755000000000003</v>
          </cell>
        </row>
        <row r="967">
          <cell r="N967">
            <v>-7.1150000000000002</v>
          </cell>
        </row>
        <row r="968">
          <cell r="N968">
            <v>-15.083</v>
          </cell>
        </row>
        <row r="969">
          <cell r="N969">
            <v>-15.349</v>
          </cell>
        </row>
        <row r="970">
          <cell r="N970">
            <v>-13.477</v>
          </cell>
        </row>
        <row r="971">
          <cell r="N971">
            <v>-54.735999999999997</v>
          </cell>
        </row>
        <row r="972">
          <cell r="N972">
            <v>-53.485999999999997</v>
          </cell>
        </row>
        <row r="973">
          <cell r="N973">
            <v>-58.613999999999997</v>
          </cell>
        </row>
        <row r="974">
          <cell r="N974">
            <v>-5.6820000000000004</v>
          </cell>
        </row>
        <row r="975">
          <cell r="N975">
            <v>-34.031999999999996</v>
          </cell>
        </row>
        <row r="976">
          <cell r="N976">
            <v>-30.132999999999999</v>
          </cell>
        </row>
        <row r="977">
          <cell r="N977">
            <v>-11.486000000000001</v>
          </cell>
        </row>
        <row r="978">
          <cell r="N978">
            <v>-162</v>
          </cell>
        </row>
        <row r="979">
          <cell r="N979">
            <v>-15.077</v>
          </cell>
        </row>
        <row r="980">
          <cell r="N980">
            <v>-55.604999999999997</v>
          </cell>
        </row>
        <row r="981">
          <cell r="N981">
            <v>-96</v>
          </cell>
        </row>
        <row r="982">
          <cell r="N982">
            <v>-25</v>
          </cell>
        </row>
        <row r="983">
          <cell r="N983">
            <v>-9</v>
          </cell>
        </row>
        <row r="984">
          <cell r="N984">
            <v>-45.805999999999997</v>
          </cell>
        </row>
        <row r="985">
          <cell r="N985">
            <v>-628.87300000000005</v>
          </cell>
        </row>
        <row r="986">
          <cell r="N986">
            <v>-67.481999999999999</v>
          </cell>
        </row>
        <row r="987">
          <cell r="N987">
            <v>-39.386000000000003</v>
          </cell>
        </row>
        <row r="988">
          <cell r="N988">
            <v>-628.572</v>
          </cell>
        </row>
        <row r="989">
          <cell r="N989">
            <v>-100.873</v>
          </cell>
        </row>
        <row r="990">
          <cell r="N990">
            <v>-39.536000000000001</v>
          </cell>
        </row>
        <row r="991">
          <cell r="N991">
            <v>-46.844999999999999</v>
          </cell>
        </row>
        <row r="992">
          <cell r="N992">
            <v>-16.268999999999998</v>
          </cell>
        </row>
        <row r="993">
          <cell r="N993">
            <v>-42.198999999999998</v>
          </cell>
        </row>
        <row r="994">
          <cell r="N994">
            <v>-12.994999999999999</v>
          </cell>
        </row>
        <row r="995">
          <cell r="N995">
            <v>-13.231999999999999</v>
          </cell>
        </row>
        <row r="996">
          <cell r="N996">
            <v>-42.198999999999998</v>
          </cell>
        </row>
        <row r="997">
          <cell r="N997">
            <v>-10.997</v>
          </cell>
        </row>
        <row r="998">
          <cell r="N998">
            <v>-22.466999999999999</v>
          </cell>
        </row>
        <row r="999">
          <cell r="N999">
            <v>-49.338000000000001</v>
          </cell>
        </row>
        <row r="1000">
          <cell r="N1000">
            <v>-2.6539999999999999</v>
          </cell>
        </row>
        <row r="1001">
          <cell r="N1001">
            <v>-20.530999999999999</v>
          </cell>
        </row>
        <row r="1002">
          <cell r="N1002">
            <v>-36.484000000000002</v>
          </cell>
        </row>
        <row r="1003">
          <cell r="N1003">
            <v>-12.298</v>
          </cell>
        </row>
        <row r="1004">
          <cell r="N1004">
            <v>-5.7489999999999997</v>
          </cell>
        </row>
        <row r="1005">
          <cell r="N1005">
            <v>-14.851000000000001</v>
          </cell>
        </row>
        <row r="1006">
          <cell r="N1006">
            <v>-59.707000000000001</v>
          </cell>
        </row>
        <row r="1007">
          <cell r="N1007">
            <v>-50.338999999999999</v>
          </cell>
        </row>
        <row r="1008">
          <cell r="N1008">
            <v>-52.466000000000001</v>
          </cell>
        </row>
        <row r="1009">
          <cell r="N1009">
            <v>-2.7949999999999999</v>
          </cell>
        </row>
        <row r="1010">
          <cell r="N1010">
            <v>-16.931999999999999</v>
          </cell>
        </row>
        <row r="1011">
          <cell r="N1011">
            <v>-58.484999999999999</v>
          </cell>
        </row>
        <row r="1012">
          <cell r="N1012">
            <v>-2.4940000000000002</v>
          </cell>
        </row>
        <row r="1013">
          <cell r="N1013">
            <v>-13.691000000000001</v>
          </cell>
        </row>
        <row r="1014">
          <cell r="N1014">
            <v>-25.606000000000002</v>
          </cell>
        </row>
        <row r="1015">
          <cell r="N1015">
            <v>-19.058</v>
          </cell>
        </row>
        <row r="1016">
          <cell r="N1016">
            <v>-41.298999999999999</v>
          </cell>
        </row>
        <row r="1017">
          <cell r="N1017">
            <v>-54.643999999999998</v>
          </cell>
        </row>
        <row r="1018">
          <cell r="N1018">
            <v>-50.954999999999998</v>
          </cell>
        </row>
        <row r="1019">
          <cell r="N1019">
            <v>-43.606000000000002</v>
          </cell>
        </row>
        <row r="1020">
          <cell r="N1020">
            <v>-14.013999999999999</v>
          </cell>
        </row>
        <row r="1021">
          <cell r="N1021">
            <v>-18.594000000000001</v>
          </cell>
        </row>
        <row r="1022">
          <cell r="N1022">
            <v>-35.286000000000001</v>
          </cell>
        </row>
        <row r="1023">
          <cell r="N1023">
            <v>-42.981000000000002</v>
          </cell>
        </row>
        <row r="1024">
          <cell r="N1024">
            <v>-54.49</v>
          </cell>
        </row>
        <row r="1025">
          <cell r="N1025">
            <v>-16.949000000000002</v>
          </cell>
        </row>
        <row r="1026">
          <cell r="N1026">
            <v>-36.573</v>
          </cell>
        </row>
        <row r="1027">
          <cell r="N1027">
            <v>-53.781999999999996</v>
          </cell>
        </row>
        <row r="1028">
          <cell r="N1028">
            <v>-43.070999999999998</v>
          </cell>
        </row>
        <row r="1029">
          <cell r="N1029">
            <v>-36.374000000000002</v>
          </cell>
        </row>
        <row r="1030">
          <cell r="N1030">
            <v>-45.021999999999998</v>
          </cell>
        </row>
        <row r="1031">
          <cell r="N1031">
            <v>-35.634999999999998</v>
          </cell>
        </row>
        <row r="1032">
          <cell r="N1032">
            <v>-14.039</v>
          </cell>
        </row>
        <row r="1033">
          <cell r="N1033">
            <v>-14.686</v>
          </cell>
        </row>
        <row r="1034">
          <cell r="N1034">
            <v>-72.730999999999995</v>
          </cell>
        </row>
        <row r="1035">
          <cell r="N1035">
            <v>-15.882</v>
          </cell>
        </row>
        <row r="1036">
          <cell r="N1036">
            <v>-32.698999999999998</v>
          </cell>
        </row>
        <row r="1037">
          <cell r="N1037">
            <v>-43.781999999999996</v>
          </cell>
        </row>
        <row r="1038">
          <cell r="N1038">
            <v>-9.0500000000000007</v>
          </cell>
        </row>
        <row r="1039">
          <cell r="N1039">
            <v>-77</v>
          </cell>
        </row>
        <row r="1040">
          <cell r="N1040">
            <v>-298</v>
          </cell>
        </row>
        <row r="1041">
          <cell r="N1041">
            <v>-52.107999999999997</v>
          </cell>
        </row>
        <row r="1042">
          <cell r="N1042">
            <v>-16.850999999999999</v>
          </cell>
        </row>
        <row r="1043">
          <cell r="N1043">
            <v>-10.326000000000001</v>
          </cell>
        </row>
        <row r="1044">
          <cell r="N1044">
            <v>-36.273000000000003</v>
          </cell>
        </row>
        <row r="1045">
          <cell r="N1045">
            <v>-68.923000000000002</v>
          </cell>
        </row>
        <row r="1046">
          <cell r="N1046">
            <v>-55.984999999999999</v>
          </cell>
        </row>
        <row r="1047">
          <cell r="N1047">
            <v>-36.26</v>
          </cell>
        </row>
        <row r="1048">
          <cell r="N1048">
            <v>-37.040999999999997</v>
          </cell>
        </row>
        <row r="1049">
          <cell r="N1049">
            <v>-49.223999999999997</v>
          </cell>
        </row>
        <row r="1050">
          <cell r="N1050">
            <v>-11.948</v>
          </cell>
        </row>
        <row r="1051">
          <cell r="N1051">
            <v>-17.625</v>
          </cell>
        </row>
        <row r="1052">
          <cell r="N1052">
            <v>-12.994999999999999</v>
          </cell>
        </row>
        <row r="1053">
          <cell r="N1053">
            <v>-59.024999999999999</v>
          </cell>
        </row>
        <row r="1054">
          <cell r="N1054">
            <v>-40.792000000000002</v>
          </cell>
        </row>
        <row r="1055">
          <cell r="N1055">
            <v>-42.823999999999998</v>
          </cell>
        </row>
        <row r="1056">
          <cell r="N1056">
            <v>-64.233000000000004</v>
          </cell>
        </row>
        <row r="1057">
          <cell r="N1057">
            <v>-48.478000000000002</v>
          </cell>
        </row>
        <row r="1058">
          <cell r="N1058">
            <v>-50.064999999999998</v>
          </cell>
        </row>
        <row r="1059">
          <cell r="N1059">
            <v>-14.762</v>
          </cell>
        </row>
        <row r="1060">
          <cell r="N1060">
            <v>-13.111000000000001</v>
          </cell>
        </row>
        <row r="1061">
          <cell r="N1061">
            <v>-38.448</v>
          </cell>
        </row>
        <row r="1062">
          <cell r="N1062">
            <v>-15.55</v>
          </cell>
        </row>
        <row r="1063">
          <cell r="N1063">
            <v>-63.808999999999997</v>
          </cell>
        </row>
        <row r="1064">
          <cell r="N1064">
            <v>-45.578000000000003</v>
          </cell>
        </row>
        <row r="1065">
          <cell r="N1065">
            <v>-36.335999999999999</v>
          </cell>
        </row>
        <row r="1066">
          <cell r="N1066">
            <v>-71.480999999999995</v>
          </cell>
        </row>
        <row r="1067">
          <cell r="N1067">
            <v>-41.814</v>
          </cell>
        </row>
        <row r="1068">
          <cell r="N1068">
            <v>-48.88</v>
          </cell>
        </row>
        <row r="1069">
          <cell r="N1069">
            <v>-34.814999999999998</v>
          </cell>
        </row>
        <row r="1070">
          <cell r="N1070">
            <v>-26.524999999999999</v>
          </cell>
        </row>
        <row r="1071">
          <cell r="N1071">
            <v>-0.81399999999999995</v>
          </cell>
        </row>
        <row r="1072">
          <cell r="N1072">
            <v>-0.92800000000000005</v>
          </cell>
        </row>
        <row r="1073">
          <cell r="N1073">
            <v>-46.225000000000001</v>
          </cell>
        </row>
        <row r="1074">
          <cell r="N1074">
            <v>-38.134999999999998</v>
          </cell>
        </row>
        <row r="1075">
          <cell r="N1075">
            <v>-22.855</v>
          </cell>
        </row>
        <row r="1076">
          <cell r="N1076">
            <v>-20.724</v>
          </cell>
        </row>
        <row r="1077">
          <cell r="N1077">
            <v>-45.35</v>
          </cell>
        </row>
        <row r="1078">
          <cell r="N1078">
            <v>-15.779</v>
          </cell>
        </row>
        <row r="1079">
          <cell r="N1079">
            <v>-2.8050000000000002</v>
          </cell>
        </row>
        <row r="1080">
          <cell r="N1080">
            <v>-52.622999999999998</v>
          </cell>
        </row>
        <row r="1081">
          <cell r="N1081">
            <v>-41.085999999999999</v>
          </cell>
        </row>
        <row r="1082">
          <cell r="N1082">
            <v>-10.79</v>
          </cell>
        </row>
        <row r="1083">
          <cell r="N1083">
            <v>-35.585000000000001</v>
          </cell>
        </row>
        <row r="1084">
          <cell r="N1084">
            <v>-53.235999999999997</v>
          </cell>
        </row>
        <row r="1085">
          <cell r="N1085">
            <v>-43.762</v>
          </cell>
        </row>
        <row r="1086">
          <cell r="N1086">
            <v>-61.234000000000002</v>
          </cell>
        </row>
        <row r="1087">
          <cell r="N1087">
            <v>-13.172000000000001</v>
          </cell>
        </row>
        <row r="1088">
          <cell r="N1088">
            <v>-49.381</v>
          </cell>
        </row>
        <row r="1089">
          <cell r="N1089">
            <v>-18.66</v>
          </cell>
        </row>
        <row r="1090">
          <cell r="N1090">
            <v>-21.082000000000001</v>
          </cell>
        </row>
        <row r="1091">
          <cell r="N1091">
            <v>-15.199</v>
          </cell>
        </row>
        <row r="1092">
          <cell r="N1092">
            <v>-41.573999999999998</v>
          </cell>
        </row>
        <row r="1093">
          <cell r="N1093">
            <v>-14.539</v>
          </cell>
        </row>
        <row r="1094">
          <cell r="N1094">
            <v>-15.895</v>
          </cell>
        </row>
        <row r="1095">
          <cell r="N1095">
            <v>-48.085000000000001</v>
          </cell>
        </row>
        <row r="1096">
          <cell r="N1096">
            <v>-29.460999999999999</v>
          </cell>
        </row>
        <row r="1097">
          <cell r="N1097">
            <v>-36.03</v>
          </cell>
        </row>
        <row r="1098">
          <cell r="N1098">
            <v>-14.234</v>
          </cell>
        </row>
        <row r="1099">
          <cell r="N1099">
            <v>-18.074999999999999</v>
          </cell>
        </row>
        <row r="1100">
          <cell r="N1100">
            <v>-13.807</v>
          </cell>
        </row>
        <row r="1101">
          <cell r="N1101">
            <v>-2.194</v>
          </cell>
        </row>
        <row r="1102">
          <cell r="N1102">
            <v>-46.793999999999997</v>
          </cell>
        </row>
        <row r="1103">
          <cell r="N1103">
            <v>-8.6780000000000008</v>
          </cell>
        </row>
        <row r="1104">
          <cell r="N1104">
            <v>-15.723000000000001</v>
          </cell>
        </row>
        <row r="1105">
          <cell r="N1105">
            <v>-12.414</v>
          </cell>
        </row>
        <row r="1106">
          <cell r="N1106">
            <v>-45.021999999999998</v>
          </cell>
        </row>
        <row r="1107">
          <cell r="N1107">
            <v>-45.481999999999999</v>
          </cell>
        </row>
        <row r="1108">
          <cell r="N1108">
            <v>-2.6040000000000001</v>
          </cell>
        </row>
        <row r="1109">
          <cell r="N1109">
            <v>-1.482</v>
          </cell>
        </row>
        <row r="1110">
          <cell r="N1110">
            <v>-1.4930000000000001</v>
          </cell>
        </row>
        <row r="1111">
          <cell r="N1111">
            <v>-2.2309999999999999</v>
          </cell>
        </row>
        <row r="1112">
          <cell r="N1112">
            <v>-55.484999999999999</v>
          </cell>
        </row>
        <row r="1113">
          <cell r="N1113">
            <v>-4.1630000000000003</v>
          </cell>
        </row>
        <row r="1114">
          <cell r="N1114">
            <v>-5.2160000000000002</v>
          </cell>
        </row>
        <row r="1115">
          <cell r="N1115">
            <v>-7.7469999999999999</v>
          </cell>
        </row>
        <row r="1116">
          <cell r="N1116">
            <v>-7.827</v>
          </cell>
        </row>
        <row r="1117">
          <cell r="N1117">
            <v>-7.9349999999999996</v>
          </cell>
        </row>
        <row r="1118">
          <cell r="N1118">
            <v>-9.9320000000000004</v>
          </cell>
        </row>
        <row r="1119">
          <cell r="N1119">
            <v>-9.6920000000000002</v>
          </cell>
        </row>
        <row r="1120">
          <cell r="N1120">
            <v>-9.4770000000000003</v>
          </cell>
        </row>
        <row r="1121">
          <cell r="N1121">
            <v>-9.4550000000000001</v>
          </cell>
        </row>
        <row r="1122">
          <cell r="N1122">
            <v>-9.2720000000000002</v>
          </cell>
        </row>
        <row r="1123">
          <cell r="N1123">
            <v>-30.256</v>
          </cell>
        </row>
        <row r="1124">
          <cell r="N1124">
            <v>-9.2040000000000006</v>
          </cell>
        </row>
        <row r="1125">
          <cell r="N1125">
            <v>-8.5340000000000007</v>
          </cell>
        </row>
        <row r="1126">
          <cell r="N1126">
            <v>-36.26</v>
          </cell>
        </row>
        <row r="1127">
          <cell r="N1127">
            <v>-48.212000000000003</v>
          </cell>
        </row>
        <row r="1128">
          <cell r="N1128">
            <v>-1.022</v>
          </cell>
        </row>
        <row r="1129">
          <cell r="N1129">
            <v>-59.984000000000002</v>
          </cell>
        </row>
        <row r="1130">
          <cell r="N1130">
            <v>-8.8179999999999996</v>
          </cell>
        </row>
        <row r="1131">
          <cell r="N1131">
            <v>-3.0350000000000001</v>
          </cell>
        </row>
        <row r="1132">
          <cell r="N1132">
            <v>-40.954999999999998</v>
          </cell>
        </row>
        <row r="1133">
          <cell r="N1133">
            <v>-162</v>
          </cell>
        </row>
        <row r="1134">
          <cell r="N1134">
            <v>-81</v>
          </cell>
        </row>
        <row r="1135">
          <cell r="N1135">
            <v>-298</v>
          </cell>
        </row>
        <row r="1136">
          <cell r="N1136">
            <v>-298</v>
          </cell>
        </row>
        <row r="1137">
          <cell r="N1137">
            <v>-38.603999999999999</v>
          </cell>
        </row>
        <row r="1138">
          <cell r="N1138">
            <v>-7.4939999999999998</v>
          </cell>
        </row>
        <row r="1139">
          <cell r="N1139">
            <v>-49.076000000000001</v>
          </cell>
        </row>
        <row r="1140">
          <cell r="N1140">
            <v>-43.405999999999999</v>
          </cell>
        </row>
        <row r="1141">
          <cell r="N1141">
            <v>-56.289000000000001</v>
          </cell>
        </row>
        <row r="1142">
          <cell r="N1142">
            <v>-55.832999999999998</v>
          </cell>
        </row>
        <row r="1143">
          <cell r="N1143">
            <v>-56.484999999999999</v>
          </cell>
        </row>
        <row r="1144">
          <cell r="N1144">
            <v>-12.298</v>
          </cell>
        </row>
        <row r="1145">
          <cell r="N1145">
            <v>-47.447000000000003</v>
          </cell>
        </row>
        <row r="1146">
          <cell r="N1146">
            <v>-12.066000000000001</v>
          </cell>
        </row>
        <row r="1147">
          <cell r="N1147">
            <v>-19.178000000000001</v>
          </cell>
        </row>
        <row r="1148">
          <cell r="N1148">
            <v>-42.667999999999999</v>
          </cell>
        </row>
        <row r="1149">
          <cell r="N1149">
            <v>-52.735999999999997</v>
          </cell>
        </row>
        <row r="1150">
          <cell r="N1150">
            <v>-23.823</v>
          </cell>
        </row>
        <row r="1151">
          <cell r="N1151">
            <v>-3.1850000000000001</v>
          </cell>
        </row>
        <row r="1152">
          <cell r="N1152">
            <v>-31.975000000000001</v>
          </cell>
        </row>
        <row r="1153">
          <cell r="N1153">
            <v>-73.230999999999995</v>
          </cell>
        </row>
        <row r="1154">
          <cell r="N1154">
            <v>-3.9540000000000002</v>
          </cell>
        </row>
        <row r="1155">
          <cell r="N1155">
            <v>-60.265000000000001</v>
          </cell>
        </row>
        <row r="1156">
          <cell r="N1156">
            <v>-48.920999999999999</v>
          </cell>
        </row>
        <row r="1157">
          <cell r="N1157">
            <v>-14.039</v>
          </cell>
        </row>
        <row r="1158">
          <cell r="N1158">
            <v>-44.387</v>
          </cell>
        </row>
        <row r="1159">
          <cell r="N1159">
            <v>-23.242000000000001</v>
          </cell>
        </row>
        <row r="1160">
          <cell r="N1160">
            <v>-19.148</v>
          </cell>
        </row>
        <row r="1161">
          <cell r="N1161">
            <v>-56.542999999999999</v>
          </cell>
        </row>
        <row r="1162">
          <cell r="N1162">
            <v>-16.501000000000001</v>
          </cell>
        </row>
        <row r="1163">
          <cell r="N1163">
            <v>-45.012</v>
          </cell>
        </row>
        <row r="1164">
          <cell r="N1164">
            <v>-9.1660000000000004</v>
          </cell>
        </row>
        <row r="1165">
          <cell r="N1165">
            <v>-65.25</v>
          </cell>
        </row>
        <row r="1166">
          <cell r="N1166">
            <v>-63.866999999999997</v>
          </cell>
        </row>
        <row r="1167">
          <cell r="N1167">
            <v>-3.2149999999999999</v>
          </cell>
        </row>
        <row r="1168">
          <cell r="N1168">
            <v>-2.6949999999999998</v>
          </cell>
        </row>
        <row r="1169">
          <cell r="N1169">
            <v>-43.982999999999997</v>
          </cell>
        </row>
        <row r="1170">
          <cell r="N1170">
            <v>-29.065999999999999</v>
          </cell>
        </row>
        <row r="1171">
          <cell r="N1171">
            <v>-45.04</v>
          </cell>
        </row>
        <row r="1172">
          <cell r="N1172">
            <v>-43.386000000000003</v>
          </cell>
        </row>
        <row r="1173">
          <cell r="N1173">
            <v>-43.606000000000002</v>
          </cell>
        </row>
        <row r="1174">
          <cell r="N1174">
            <v>-40.479999999999997</v>
          </cell>
        </row>
        <row r="1175">
          <cell r="N1175">
            <v>-53.174999999999997</v>
          </cell>
        </row>
        <row r="1176">
          <cell r="N1176">
            <v>-13.477</v>
          </cell>
        </row>
        <row r="1177">
          <cell r="N1177">
            <v>-15.779</v>
          </cell>
        </row>
        <row r="1178">
          <cell r="N1178">
            <v>-18.373999999999999</v>
          </cell>
        </row>
        <row r="1179">
          <cell r="N1179">
            <v>-35.121000000000002</v>
          </cell>
        </row>
        <row r="1180">
          <cell r="N1180">
            <v>-45.805999999999997</v>
          </cell>
        </row>
        <row r="1181">
          <cell r="N1181">
            <v>-42.436</v>
          </cell>
        </row>
        <row r="1182">
          <cell r="N1182">
            <v>-12.53</v>
          </cell>
        </row>
        <row r="1183">
          <cell r="N1183">
            <v>-14.989000000000001</v>
          </cell>
        </row>
        <row r="1184">
          <cell r="N1184">
            <v>-62.442999999999998</v>
          </cell>
        </row>
        <row r="1185">
          <cell r="N1185">
            <v>-48.768000000000001</v>
          </cell>
        </row>
        <row r="1186">
          <cell r="N1186">
            <v>-54.412999999999997</v>
          </cell>
        </row>
        <row r="1187">
          <cell r="N1187">
            <v>-47.68</v>
          </cell>
        </row>
        <row r="1188">
          <cell r="N1188">
            <v>-59.255000000000003</v>
          </cell>
        </row>
        <row r="1189">
          <cell r="N1189">
            <v>-18.206</v>
          </cell>
        </row>
        <row r="1190">
          <cell r="N1190">
            <v>-16.827000000000002</v>
          </cell>
        </row>
        <row r="1191">
          <cell r="N1191">
            <v>-49.268000000000001</v>
          </cell>
        </row>
        <row r="1192">
          <cell r="N1192">
            <v>-38.238999999999997</v>
          </cell>
        </row>
        <row r="1193">
          <cell r="N1193">
            <v>-10.093999999999999</v>
          </cell>
        </row>
        <row r="1194">
          <cell r="N1194">
            <v>-40.167000000000002</v>
          </cell>
        </row>
        <row r="1195">
          <cell r="N1195">
            <v>-30.425000000000001</v>
          </cell>
        </row>
        <row r="1196">
          <cell r="N1196">
            <v>-4.8000000000000001E-2</v>
          </cell>
        </row>
        <row r="1197">
          <cell r="N1197">
            <v>-2.9249999999999998</v>
          </cell>
        </row>
        <row r="1198">
          <cell r="N1198">
            <v>-2.274</v>
          </cell>
        </row>
        <row r="1199">
          <cell r="N1199">
            <v>-22.466999999999999</v>
          </cell>
        </row>
        <row r="1200">
          <cell r="N1200">
            <v>-75.48</v>
          </cell>
        </row>
        <row r="1201">
          <cell r="N1201">
            <v>-56.72</v>
          </cell>
        </row>
        <row r="1202">
          <cell r="N1202">
            <v>-39.942</v>
          </cell>
        </row>
        <row r="1203">
          <cell r="N1203">
            <v>-2.9350000000000001</v>
          </cell>
        </row>
        <row r="1204">
          <cell r="N1204">
            <v>-0.11700000000000001</v>
          </cell>
        </row>
        <row r="1205">
          <cell r="N1205">
            <v>-47.619</v>
          </cell>
        </row>
        <row r="1206">
          <cell r="N1206">
            <v>-4.2590000000000003</v>
          </cell>
        </row>
        <row r="1207">
          <cell r="N1207">
            <v>-14.34</v>
          </cell>
        </row>
        <row r="1208">
          <cell r="N1208">
            <v>-8.9999999999999993E-3</v>
          </cell>
        </row>
        <row r="1209">
          <cell r="N1209">
            <v>-40.118000000000002</v>
          </cell>
        </row>
        <row r="1210">
          <cell r="N1210">
            <v>-44.078000000000003</v>
          </cell>
        </row>
        <row r="1211">
          <cell r="N1211">
            <v>-41.887</v>
          </cell>
        </row>
        <row r="1212">
          <cell r="N1212">
            <v>-34.213000000000001</v>
          </cell>
        </row>
        <row r="1213">
          <cell r="N1213">
            <v>-2.4E-2</v>
          </cell>
        </row>
        <row r="1214">
          <cell r="N1214">
            <v>-5.0000000000000001E-3</v>
          </cell>
        </row>
        <row r="1215">
          <cell r="N1215">
            <v>-63.125</v>
          </cell>
        </row>
        <row r="1216">
          <cell r="N1216">
            <v>-3.3000000000000002E-2</v>
          </cell>
        </row>
        <row r="1217">
          <cell r="N1217">
            <v>-13.638999999999999</v>
          </cell>
        </row>
        <row r="1218">
          <cell r="N1218">
            <v>-8.9999999999999993E-3</v>
          </cell>
        </row>
        <row r="1219">
          <cell r="N1219">
            <v>-5.0000000000000001E-3</v>
          </cell>
        </row>
        <row r="1220">
          <cell r="N1220">
            <v>-3.2210000000000001</v>
          </cell>
        </row>
        <row r="1221">
          <cell r="N1221">
            <v>-46.085000000000001</v>
          </cell>
        </row>
        <row r="1222">
          <cell r="N1222">
            <v>-3.0000000000000001E-3</v>
          </cell>
        </row>
        <row r="1223">
          <cell r="N1223">
            <v>-17.986999999999998</v>
          </cell>
        </row>
        <row r="1224">
          <cell r="N1224">
            <v>-6.0000000000000001E-3</v>
          </cell>
        </row>
        <row r="1225">
          <cell r="N1225">
            <v>-11.95</v>
          </cell>
        </row>
        <row r="1226">
          <cell r="N1226">
            <v>-40.636000000000003</v>
          </cell>
        </row>
        <row r="1227">
          <cell r="N1227">
            <v>-52.348999999999997</v>
          </cell>
        </row>
        <row r="1228">
          <cell r="N1228">
            <v>-15.032</v>
          </cell>
        </row>
        <row r="1229">
          <cell r="N1229">
            <v>-26.02</v>
          </cell>
        </row>
        <row r="1230">
          <cell r="N1230">
            <v>-53.235999999999997</v>
          </cell>
        </row>
        <row r="1231">
          <cell r="N1231">
            <v>-18.13</v>
          </cell>
        </row>
        <row r="1232">
          <cell r="N1232">
            <v>-12.785</v>
          </cell>
        </row>
        <row r="1233">
          <cell r="N1233">
            <v>-40.948999999999998</v>
          </cell>
        </row>
        <row r="1234">
          <cell r="N1234">
            <v>-600</v>
          </cell>
        </row>
        <row r="1235">
          <cell r="N1235">
            <v>-617.226</v>
          </cell>
        </row>
        <row r="1236">
          <cell r="N1236">
            <v>-16.242999999999999</v>
          </cell>
        </row>
        <row r="1237">
          <cell r="N1237">
            <v>-45.728000000000002</v>
          </cell>
        </row>
        <row r="1238">
          <cell r="N1238">
            <v>-22.855</v>
          </cell>
        </row>
        <row r="1239">
          <cell r="N1239">
            <v>-29.454000000000001</v>
          </cell>
        </row>
        <row r="1240">
          <cell r="N1240">
            <v>-19.148</v>
          </cell>
        </row>
        <row r="1241">
          <cell r="N1241">
            <v>-2.9049999999999998</v>
          </cell>
        </row>
        <row r="1242">
          <cell r="N1242">
            <v>-46.575000000000003</v>
          </cell>
        </row>
        <row r="1243">
          <cell r="N1243">
            <v>-41.887</v>
          </cell>
        </row>
        <row r="1244">
          <cell r="N1244">
            <v>-44.738</v>
          </cell>
        </row>
        <row r="1245">
          <cell r="N1245">
            <v>-2.895</v>
          </cell>
        </row>
        <row r="1246">
          <cell r="N1246">
            <v>-47.957999999999998</v>
          </cell>
        </row>
        <row r="1247">
          <cell r="N1247">
            <v>-36.9</v>
          </cell>
        </row>
        <row r="1248">
          <cell r="N1248">
            <v>-44.893999999999998</v>
          </cell>
        </row>
        <row r="1249">
          <cell r="N1249">
            <v>-12.879</v>
          </cell>
        </row>
        <row r="1250">
          <cell r="N1250">
            <v>-18.567</v>
          </cell>
        </row>
        <row r="1251">
          <cell r="N1251">
            <v>-54.466000000000001</v>
          </cell>
        </row>
        <row r="1252">
          <cell r="N1252">
            <v>-84.477999999999994</v>
          </cell>
        </row>
        <row r="1253">
          <cell r="N1253">
            <v>-298</v>
          </cell>
        </row>
        <row r="1254">
          <cell r="N1254">
            <v>-13.343</v>
          </cell>
        </row>
        <row r="1255">
          <cell r="N1255">
            <v>-298</v>
          </cell>
        </row>
        <row r="1256">
          <cell r="N1256">
            <v>-18.206</v>
          </cell>
        </row>
        <row r="1257">
          <cell r="N1257">
            <v>-298</v>
          </cell>
        </row>
        <row r="1258">
          <cell r="N1258">
            <v>-53.14</v>
          </cell>
        </row>
        <row r="1259">
          <cell r="N1259">
            <v>-2.5339999999999998</v>
          </cell>
        </row>
        <row r="1260">
          <cell r="N1260">
            <v>-5.7</v>
          </cell>
        </row>
        <row r="1261">
          <cell r="N1261">
            <v>-3.8119999999999998</v>
          </cell>
        </row>
        <row r="1262">
          <cell r="N1262">
            <v>-20.905999999999999</v>
          </cell>
        </row>
        <row r="1263">
          <cell r="N1263">
            <v>-39.542000000000002</v>
          </cell>
        </row>
        <row r="1264">
          <cell r="N1264">
            <v>-11.718</v>
          </cell>
        </row>
        <row r="1265">
          <cell r="N1265">
            <v>-61.073999999999998</v>
          </cell>
        </row>
        <row r="1266">
          <cell r="N1266">
            <v>-50.921999999999997</v>
          </cell>
        </row>
        <row r="1267">
          <cell r="N1267">
            <v>-2.835</v>
          </cell>
        </row>
        <row r="1268">
          <cell r="N1268">
            <v>-59.255000000000003</v>
          </cell>
        </row>
        <row r="1269">
          <cell r="N1269">
            <v>-2.8450000000000002</v>
          </cell>
        </row>
        <row r="1270">
          <cell r="N1270">
            <v>-5.6719999999999997</v>
          </cell>
        </row>
        <row r="1271">
          <cell r="N1271">
            <v>-23.823</v>
          </cell>
        </row>
        <row r="1272">
          <cell r="N1272">
            <v>-2.7850000000000001</v>
          </cell>
        </row>
        <row r="1273">
          <cell r="N1273">
            <v>-53.722000000000001</v>
          </cell>
        </row>
        <row r="1274">
          <cell r="N1274">
            <v>-18.832999999999998</v>
          </cell>
        </row>
        <row r="1275">
          <cell r="N1275">
            <v>-298</v>
          </cell>
        </row>
        <row r="1276">
          <cell r="N1276">
            <v>-16.440000000000001</v>
          </cell>
        </row>
        <row r="1277">
          <cell r="N1277">
            <v>-38.448</v>
          </cell>
        </row>
        <row r="1278">
          <cell r="N1278">
            <v>-42.981000000000002</v>
          </cell>
        </row>
        <row r="1279">
          <cell r="N1279">
            <v>-14.311999999999999</v>
          </cell>
        </row>
        <row r="1280">
          <cell r="N1280">
            <v>-2.3439999999999999</v>
          </cell>
        </row>
        <row r="1281">
          <cell r="N1281">
            <v>-11.138</v>
          </cell>
        </row>
        <row r="1282">
          <cell r="N1282">
            <v>-66.087999999999994</v>
          </cell>
        </row>
        <row r="1283">
          <cell r="N1283">
            <v>-11.718</v>
          </cell>
        </row>
        <row r="1284">
          <cell r="N1284">
            <v>-10.178000000000001</v>
          </cell>
        </row>
        <row r="1285">
          <cell r="N1285">
            <v>-54.01</v>
          </cell>
        </row>
        <row r="1286">
          <cell r="N1286">
            <v>-42.78</v>
          </cell>
        </row>
        <row r="1287">
          <cell r="N1287">
            <v>-39.386000000000003</v>
          </cell>
        </row>
        <row r="1288">
          <cell r="N1288">
            <v>-18.399999999999999</v>
          </cell>
        </row>
        <row r="1289">
          <cell r="N1289">
            <v>-10.586</v>
          </cell>
        </row>
        <row r="1290">
          <cell r="N1290">
            <v>-14.72</v>
          </cell>
        </row>
        <row r="1291">
          <cell r="N1291">
            <v>-100</v>
          </cell>
        </row>
        <row r="1292">
          <cell r="N1292">
            <v>-12.824999999999999</v>
          </cell>
        </row>
        <row r="1293">
          <cell r="N1293">
            <v>-14.513</v>
          </cell>
        </row>
        <row r="1294">
          <cell r="N1294">
            <v>-53.261000000000003</v>
          </cell>
        </row>
        <row r="1295">
          <cell r="N1295">
            <v>-60.845999999999997</v>
          </cell>
        </row>
        <row r="1296">
          <cell r="N1296">
            <v>-28.222000000000001</v>
          </cell>
        </row>
        <row r="1297">
          <cell r="N1297">
            <v>-15.723000000000001</v>
          </cell>
        </row>
        <row r="1298">
          <cell r="N1298">
            <v>-15.032</v>
          </cell>
        </row>
        <row r="1299">
          <cell r="N1299">
            <v>-1.7729999999999999</v>
          </cell>
        </row>
        <row r="1300">
          <cell r="N1300">
            <v>-12.182</v>
          </cell>
        </row>
        <row r="1301">
          <cell r="N1301">
            <v>-13.345000000000001</v>
          </cell>
        </row>
        <row r="1302">
          <cell r="N1302">
            <v>-60.408000000000001</v>
          </cell>
        </row>
        <row r="1303">
          <cell r="N1303">
            <v>-38.463000000000001</v>
          </cell>
        </row>
        <row r="1304">
          <cell r="N1304">
            <v>-51.744</v>
          </cell>
        </row>
        <row r="1305">
          <cell r="N1305">
            <v>-48.478000000000002</v>
          </cell>
        </row>
        <row r="1306">
          <cell r="N1306">
            <v>-162</v>
          </cell>
        </row>
        <row r="1307">
          <cell r="N1307">
            <v>-2.1840000000000002</v>
          </cell>
        </row>
        <row r="1308">
          <cell r="N1308">
            <v>-2.8149999999999999</v>
          </cell>
        </row>
        <row r="1309">
          <cell r="N1309">
            <v>-33.002000000000002</v>
          </cell>
        </row>
        <row r="1310">
          <cell r="N1310">
            <v>-37.978999999999999</v>
          </cell>
        </row>
        <row r="1311">
          <cell r="N1311">
            <v>-58.734999999999999</v>
          </cell>
        </row>
        <row r="1312">
          <cell r="N1312">
            <v>-38.761000000000003</v>
          </cell>
        </row>
        <row r="1313">
          <cell r="N1313">
            <v>-45.122</v>
          </cell>
        </row>
        <row r="1314">
          <cell r="N1314">
            <v>-42.354999999999997</v>
          </cell>
        </row>
        <row r="1315">
          <cell r="N1315">
            <v>-77.73</v>
          </cell>
        </row>
        <row r="1316">
          <cell r="N1316">
            <v>-65.483000000000004</v>
          </cell>
        </row>
        <row r="1317">
          <cell r="N1317">
            <v>-2.7450000000000001</v>
          </cell>
        </row>
        <row r="1318">
          <cell r="N1318">
            <v>-11.834</v>
          </cell>
        </row>
        <row r="1319">
          <cell r="N1319">
            <v>-14.526</v>
          </cell>
        </row>
        <row r="1320">
          <cell r="N1320">
            <v>-2.7149999999999999</v>
          </cell>
        </row>
        <row r="1321">
          <cell r="N1321">
            <v>-38.917000000000002</v>
          </cell>
        </row>
        <row r="1322">
          <cell r="N1322">
            <v>-23.823</v>
          </cell>
        </row>
        <row r="1323">
          <cell r="N1323">
            <v>-43.780999999999999</v>
          </cell>
        </row>
        <row r="1324">
          <cell r="N1324">
            <v>-2.7450000000000001</v>
          </cell>
        </row>
        <row r="1325">
          <cell r="N1325">
            <v>-58.484999999999999</v>
          </cell>
        </row>
        <row r="1326">
          <cell r="N1326">
            <v>-57.655999999999999</v>
          </cell>
        </row>
        <row r="1327">
          <cell r="N1327">
            <v>-44.008000000000003</v>
          </cell>
        </row>
        <row r="1328">
          <cell r="N1328">
            <v>-2.3740000000000001</v>
          </cell>
        </row>
        <row r="1329">
          <cell r="N1329">
            <v>-16.068000000000001</v>
          </cell>
        </row>
        <row r="1330">
          <cell r="N1330">
            <v>-29.852</v>
          </cell>
        </row>
        <row r="1331">
          <cell r="N1331">
            <v>-39.542000000000002</v>
          </cell>
        </row>
        <row r="1332">
          <cell r="N1332">
            <v>-298</v>
          </cell>
        </row>
        <row r="1333">
          <cell r="N1333">
            <v>-34.228000000000002</v>
          </cell>
        </row>
        <row r="1334">
          <cell r="N1334">
            <v>-35.322000000000003</v>
          </cell>
        </row>
        <row r="1335">
          <cell r="N1335">
            <v>-10.586</v>
          </cell>
        </row>
        <row r="1336">
          <cell r="N1336">
            <v>-38.448</v>
          </cell>
        </row>
        <row r="1337">
          <cell r="N1337">
            <v>-9.8620000000000001</v>
          </cell>
        </row>
        <row r="1338">
          <cell r="N1338">
            <v>-52.985999999999997</v>
          </cell>
        </row>
        <row r="1339">
          <cell r="N1339">
            <v>-3.2210000000000001</v>
          </cell>
        </row>
        <row r="1340">
          <cell r="N1340">
            <v>-40.235999999999997</v>
          </cell>
        </row>
        <row r="1341">
          <cell r="N1341">
            <v>-55.377000000000002</v>
          </cell>
        </row>
        <row r="1342">
          <cell r="N1342">
            <v>-48.994</v>
          </cell>
        </row>
        <row r="1343">
          <cell r="N1343">
            <v>-27.946999999999999</v>
          </cell>
        </row>
        <row r="1344">
          <cell r="N1344">
            <v>-59.234000000000002</v>
          </cell>
        </row>
        <row r="1345">
          <cell r="N1345">
            <v>-25.734999999999999</v>
          </cell>
        </row>
        <row r="1346">
          <cell r="N1346">
            <v>-17.105</v>
          </cell>
        </row>
        <row r="1347">
          <cell r="N1347">
            <v>-44.351999999999997</v>
          </cell>
        </row>
        <row r="1348">
          <cell r="N1348">
            <v>-53.235999999999997</v>
          </cell>
        </row>
        <row r="1349">
          <cell r="N1349">
            <v>-48.643000000000001</v>
          </cell>
        </row>
        <row r="1350">
          <cell r="N1350">
            <v>-20.724</v>
          </cell>
        </row>
        <row r="1351">
          <cell r="N1351">
            <v>-13.574999999999999</v>
          </cell>
        </row>
        <row r="1352">
          <cell r="N1352">
            <v>-2.3639999999999999</v>
          </cell>
        </row>
        <row r="1353">
          <cell r="N1353">
            <v>-18.66</v>
          </cell>
        </row>
        <row r="1354">
          <cell r="N1354">
            <v>-19.350999999999999</v>
          </cell>
        </row>
        <row r="1355">
          <cell r="N1355">
            <v>-27.672000000000001</v>
          </cell>
        </row>
        <row r="1356">
          <cell r="N1356">
            <v>-12.762</v>
          </cell>
        </row>
        <row r="1357">
          <cell r="N1357">
            <v>-15.675000000000001</v>
          </cell>
        </row>
        <row r="1358">
          <cell r="N1358">
            <v>-64.983000000000004</v>
          </cell>
        </row>
        <row r="1359">
          <cell r="N1359">
            <v>-42.354999999999997</v>
          </cell>
        </row>
        <row r="1360">
          <cell r="N1360">
            <v>-38.905999999999999</v>
          </cell>
        </row>
        <row r="1361">
          <cell r="N1361">
            <v>-37.51</v>
          </cell>
        </row>
        <row r="1362">
          <cell r="N1362">
            <v>-36.698</v>
          </cell>
        </row>
        <row r="1363">
          <cell r="N1363">
            <v>-39.698</v>
          </cell>
        </row>
        <row r="1364">
          <cell r="N1364">
            <v>-52.338000000000001</v>
          </cell>
        </row>
        <row r="1365">
          <cell r="N1365">
            <v>-59.947000000000003</v>
          </cell>
        </row>
        <row r="1366">
          <cell r="N1366">
            <v>-37.51</v>
          </cell>
        </row>
        <row r="1367">
          <cell r="N1367">
            <v>-56.366</v>
          </cell>
        </row>
        <row r="1368">
          <cell r="N1368">
            <v>-43.527000000000001</v>
          </cell>
        </row>
        <row r="1369">
          <cell r="N1369">
            <v>-81.478999999999999</v>
          </cell>
        </row>
        <row r="1370">
          <cell r="N1370">
            <v>-61.1</v>
          </cell>
        </row>
        <row r="1371">
          <cell r="N1371">
            <v>-47.274999999999999</v>
          </cell>
        </row>
        <row r="1372">
          <cell r="N1372">
            <v>-4.1870000000000003</v>
          </cell>
        </row>
        <row r="1373">
          <cell r="N1373">
            <v>-2.8849999999999998</v>
          </cell>
        </row>
        <row r="1374">
          <cell r="N1374">
            <v>-20.77</v>
          </cell>
        </row>
        <row r="1375">
          <cell r="N1375">
            <v>-55.566000000000003</v>
          </cell>
        </row>
        <row r="1376">
          <cell r="N1376">
            <v>-65.983000000000004</v>
          </cell>
        </row>
        <row r="1377">
          <cell r="N1377">
            <v>-53.792000000000002</v>
          </cell>
        </row>
        <row r="1378">
          <cell r="N1378">
            <v>-35.273000000000003</v>
          </cell>
        </row>
        <row r="1379">
          <cell r="N1379">
            <v>-17.238</v>
          </cell>
        </row>
        <row r="1380">
          <cell r="N1380">
            <v>-2.5139999999999998</v>
          </cell>
        </row>
        <row r="1381">
          <cell r="N1381">
            <v>-2.4540000000000002</v>
          </cell>
        </row>
        <row r="1382">
          <cell r="N1382">
            <v>-2.5640000000000001</v>
          </cell>
        </row>
        <row r="1383">
          <cell r="N1383">
            <v>-10.210000000000001</v>
          </cell>
        </row>
        <row r="1384">
          <cell r="N1384">
            <v>-36.494999999999997</v>
          </cell>
        </row>
        <row r="1385">
          <cell r="N1385">
            <v>-55.734999999999999</v>
          </cell>
        </row>
        <row r="1386">
          <cell r="N1386">
            <v>-33.759</v>
          </cell>
        </row>
        <row r="1387">
          <cell r="N1387">
            <v>-11.403</v>
          </cell>
        </row>
        <row r="1388">
          <cell r="N1388">
            <v>-55.302</v>
          </cell>
        </row>
        <row r="1389">
          <cell r="N1389">
            <v>-11.749000000000001</v>
          </cell>
        </row>
        <row r="1390">
          <cell r="N1390">
            <v>-55.149000000000001</v>
          </cell>
        </row>
        <row r="1391">
          <cell r="N1391">
            <v>-15.377000000000001</v>
          </cell>
        </row>
        <row r="1392">
          <cell r="N1392">
            <v>-54.920999999999999</v>
          </cell>
        </row>
        <row r="1393">
          <cell r="N1393">
            <v>-18.594000000000001</v>
          </cell>
        </row>
        <row r="1394">
          <cell r="N1394">
            <v>-31.337</v>
          </cell>
        </row>
        <row r="1395">
          <cell r="N1395">
            <v>-13.945</v>
          </cell>
        </row>
        <row r="1396">
          <cell r="N1396">
            <v>-21.085999999999999</v>
          </cell>
        </row>
        <row r="1397">
          <cell r="N1397">
            <v>-0.02</v>
          </cell>
        </row>
        <row r="1398">
          <cell r="N1398">
            <v>-4.2229999999999999</v>
          </cell>
        </row>
        <row r="1399">
          <cell r="N1399">
            <v>-44.438000000000002</v>
          </cell>
        </row>
        <row r="1400">
          <cell r="N1400">
            <v>-2.8149999999999999</v>
          </cell>
        </row>
        <row r="1401">
          <cell r="N1401">
            <v>-3.105</v>
          </cell>
        </row>
        <row r="1402">
          <cell r="N1402">
            <v>-298</v>
          </cell>
        </row>
        <row r="1403">
          <cell r="N1403">
            <v>-9.1880000000000006</v>
          </cell>
        </row>
        <row r="1404">
          <cell r="N1404">
            <v>-11.576000000000001</v>
          </cell>
        </row>
        <row r="1405">
          <cell r="N1405">
            <v>-298</v>
          </cell>
        </row>
        <row r="1406">
          <cell r="N1406">
            <v>-26.946000000000002</v>
          </cell>
        </row>
        <row r="1407">
          <cell r="N1407">
            <v>-20.77</v>
          </cell>
        </row>
        <row r="1408">
          <cell r="N1408">
            <v>-298</v>
          </cell>
        </row>
        <row r="1409">
          <cell r="N1409">
            <v>-298</v>
          </cell>
        </row>
        <row r="1410">
          <cell r="N1410">
            <v>-162</v>
          </cell>
        </row>
        <row r="1411">
          <cell r="N1411">
            <v>-13.821999999999999</v>
          </cell>
        </row>
        <row r="1412">
          <cell r="N1412">
            <v>-16.068000000000001</v>
          </cell>
        </row>
        <row r="1413">
          <cell r="N1413">
            <v>-54.965000000000003</v>
          </cell>
        </row>
        <row r="1414">
          <cell r="N1414">
            <v>-59.485999999999997</v>
          </cell>
        </row>
        <row r="1415">
          <cell r="N1415">
            <v>-24.597999999999999</v>
          </cell>
        </row>
        <row r="1416">
          <cell r="N1416">
            <v>-44.665999999999997</v>
          </cell>
        </row>
        <row r="1417">
          <cell r="N1417">
            <v>-8.9570000000000007</v>
          </cell>
        </row>
        <row r="1418">
          <cell r="N1418">
            <v>-11.37</v>
          </cell>
        </row>
        <row r="1419">
          <cell r="N1419">
            <v>-3.0249999999999999</v>
          </cell>
        </row>
        <row r="1420">
          <cell r="N1420">
            <v>-13.131</v>
          </cell>
        </row>
        <row r="1421">
          <cell r="N1421">
            <v>-56.734999999999999</v>
          </cell>
        </row>
        <row r="1422">
          <cell r="N1422">
            <v>-63.982999999999997</v>
          </cell>
        </row>
        <row r="1423">
          <cell r="N1423">
            <v>-17.349</v>
          </cell>
        </row>
        <row r="1424">
          <cell r="N1424">
            <v>-56.517000000000003</v>
          </cell>
        </row>
        <row r="1425">
          <cell r="N1425">
            <v>-53.353000000000002</v>
          </cell>
        </row>
        <row r="1426">
          <cell r="N1426">
            <v>-49.223999999999997</v>
          </cell>
        </row>
        <row r="1427">
          <cell r="N1427">
            <v>-4.0000000000000001E-3</v>
          </cell>
        </row>
        <row r="1428">
          <cell r="N1428">
            <v>-14.917999999999999</v>
          </cell>
        </row>
        <row r="1429">
          <cell r="N1429">
            <v>-31.388999999999999</v>
          </cell>
        </row>
        <row r="1430">
          <cell r="N1430">
            <v>-15.438000000000001</v>
          </cell>
        </row>
        <row r="1431">
          <cell r="N1431">
            <v>-47.149000000000001</v>
          </cell>
        </row>
        <row r="1432">
          <cell r="N1432">
            <v>-277</v>
          </cell>
        </row>
        <row r="1433">
          <cell r="N1433">
            <v>-25</v>
          </cell>
        </row>
        <row r="1434">
          <cell r="N1434">
            <v>-44.665999999999997</v>
          </cell>
        </row>
        <row r="1435">
          <cell r="N1435">
            <v>-48.88</v>
          </cell>
        </row>
        <row r="1436">
          <cell r="N1436">
            <v>-29.974</v>
          </cell>
        </row>
        <row r="1437">
          <cell r="N1437">
            <v>-14.167999999999999</v>
          </cell>
        </row>
        <row r="1438">
          <cell r="N1438">
            <v>-2.294</v>
          </cell>
        </row>
        <row r="1439">
          <cell r="N1439">
            <v>-23.242000000000001</v>
          </cell>
        </row>
        <row r="1440">
          <cell r="N1440">
            <v>-49.11</v>
          </cell>
        </row>
        <row r="1441">
          <cell r="N1441">
            <v>-83.227999999999994</v>
          </cell>
        </row>
        <row r="1442">
          <cell r="N1442">
            <v>-18.309999999999999</v>
          </cell>
        </row>
        <row r="1443">
          <cell r="N1443">
            <v>-2.254</v>
          </cell>
        </row>
        <row r="1444">
          <cell r="N1444">
            <v>-42.043999999999997</v>
          </cell>
        </row>
        <row r="1445">
          <cell r="N1445">
            <v>-19.756</v>
          </cell>
        </row>
        <row r="1446">
          <cell r="N1446">
            <v>-2.0880000000000001</v>
          </cell>
        </row>
        <row r="1447">
          <cell r="N1447">
            <v>-15.265000000000001</v>
          </cell>
        </row>
        <row r="1448">
          <cell r="N1448">
            <v>-14.686</v>
          </cell>
        </row>
        <row r="1449">
          <cell r="N1449">
            <v>-15.55</v>
          </cell>
        </row>
        <row r="1450">
          <cell r="N1450">
            <v>-9.4220000000000006</v>
          </cell>
        </row>
        <row r="1451">
          <cell r="N1451">
            <v>-18.314</v>
          </cell>
        </row>
        <row r="1452">
          <cell r="N1452">
            <v>-14.526</v>
          </cell>
        </row>
        <row r="1453">
          <cell r="N1453">
            <v>-35.805</v>
          </cell>
        </row>
        <row r="1454">
          <cell r="N1454">
            <v>-31.728000000000002</v>
          </cell>
        </row>
        <row r="1455">
          <cell r="N1455">
            <v>-51.877000000000002</v>
          </cell>
        </row>
        <row r="1456">
          <cell r="N1456">
            <v>-59.478999999999999</v>
          </cell>
        </row>
        <row r="1457">
          <cell r="N1457">
            <v>-12.785</v>
          </cell>
        </row>
        <row r="1458">
          <cell r="N1458">
            <v>-63.482999999999997</v>
          </cell>
        </row>
        <row r="1459">
          <cell r="N1459">
            <v>-10.5</v>
          </cell>
        </row>
        <row r="1460">
          <cell r="N1460">
            <v>-51.959000000000003</v>
          </cell>
        </row>
        <row r="1461">
          <cell r="N1461">
            <v>-2.6040000000000001</v>
          </cell>
        </row>
        <row r="1462">
          <cell r="N1462">
            <v>-25</v>
          </cell>
        </row>
        <row r="1463">
          <cell r="N1463">
            <v>-10</v>
          </cell>
        </row>
        <row r="1464">
          <cell r="N1464">
            <v>-298</v>
          </cell>
        </row>
        <row r="1465">
          <cell r="N1465">
            <v>-2.544</v>
          </cell>
        </row>
        <row r="1466">
          <cell r="N1466">
            <v>-24.07</v>
          </cell>
        </row>
        <row r="1467">
          <cell r="N1467">
            <v>-37.4</v>
          </cell>
        </row>
        <row r="1468">
          <cell r="N1468">
            <v>-46.488999999999997</v>
          </cell>
        </row>
        <row r="1469">
          <cell r="N1469">
            <v>-20.337</v>
          </cell>
        </row>
        <row r="1470">
          <cell r="N1470">
            <v>-60.796999999999997</v>
          </cell>
        </row>
        <row r="1471">
          <cell r="N1471">
            <v>-3.1150000000000002</v>
          </cell>
        </row>
        <row r="1472">
          <cell r="N1472">
            <v>-93.724999999999994</v>
          </cell>
        </row>
        <row r="1473">
          <cell r="N1473">
            <v>-13.795999999999999</v>
          </cell>
        </row>
        <row r="1474">
          <cell r="N1474">
            <v>-14.005000000000001</v>
          </cell>
        </row>
        <row r="1475">
          <cell r="N1475">
            <v>-49.572000000000003</v>
          </cell>
        </row>
        <row r="1476">
          <cell r="N1476">
            <v>-13.994999999999999</v>
          </cell>
        </row>
        <row r="1477">
          <cell r="N1477">
            <v>-13.477</v>
          </cell>
        </row>
        <row r="1478">
          <cell r="N1478">
            <v>-8.8119999999999994</v>
          </cell>
        </row>
        <row r="1479">
          <cell r="N1479">
            <v>-24.015999999999998</v>
          </cell>
        </row>
        <row r="1480">
          <cell r="N1480">
            <v>-12.55</v>
          </cell>
        </row>
        <row r="1481">
          <cell r="N1481">
            <v>-27.620999999999999</v>
          </cell>
        </row>
        <row r="1482">
          <cell r="N1482">
            <v>-25.338000000000001</v>
          </cell>
        </row>
        <row r="1483">
          <cell r="N1483">
            <v>-15.55</v>
          </cell>
        </row>
        <row r="1484">
          <cell r="N1484">
            <v>-46.024000000000001</v>
          </cell>
        </row>
        <row r="1485">
          <cell r="N1485">
            <v>-54.412999999999997</v>
          </cell>
        </row>
        <row r="1486">
          <cell r="N1486">
            <v>-2.8650000000000002</v>
          </cell>
        </row>
        <row r="1487">
          <cell r="N1487">
            <v>-2.7349999999999999</v>
          </cell>
        </row>
        <row r="1488">
          <cell r="N1488">
            <v>-15.55</v>
          </cell>
        </row>
        <row r="1489">
          <cell r="N1489">
            <v>-56.517000000000003</v>
          </cell>
        </row>
        <row r="1490">
          <cell r="N1490">
            <v>-39.786999999999999</v>
          </cell>
        </row>
        <row r="1491">
          <cell r="N1491">
            <v>-18.907</v>
          </cell>
        </row>
        <row r="1492">
          <cell r="N1492">
            <v>-53.326000000000001</v>
          </cell>
        </row>
        <row r="1493">
          <cell r="N1493">
            <v>-31.728000000000002</v>
          </cell>
        </row>
        <row r="1494">
          <cell r="N1494">
            <v>-2.8650000000000002</v>
          </cell>
        </row>
        <row r="1495">
          <cell r="N1495">
            <v>-3.0150000000000001</v>
          </cell>
        </row>
        <row r="1496">
          <cell r="N1496">
            <v>-13.356999999999999</v>
          </cell>
        </row>
        <row r="1497">
          <cell r="N1497">
            <v>-11.749000000000001</v>
          </cell>
        </row>
        <row r="1498">
          <cell r="N1498">
            <v>-76.23</v>
          </cell>
        </row>
        <row r="1499">
          <cell r="N1499">
            <v>-10.473000000000001</v>
          </cell>
        </row>
        <row r="1500">
          <cell r="N1500">
            <v>-2.4740000000000002</v>
          </cell>
        </row>
        <row r="1501">
          <cell r="N1501">
            <v>-15.882</v>
          </cell>
        </row>
        <row r="1502">
          <cell r="N1502">
            <v>-13.994999999999999</v>
          </cell>
        </row>
        <row r="1503">
          <cell r="N1503">
            <v>-56.258000000000003</v>
          </cell>
        </row>
        <row r="1504">
          <cell r="N1504">
            <v>-16.076000000000001</v>
          </cell>
        </row>
        <row r="1505">
          <cell r="N1505">
            <v>-53.781999999999996</v>
          </cell>
        </row>
        <row r="1506">
          <cell r="N1506">
            <v>-35.793999999999997</v>
          </cell>
        </row>
        <row r="1507">
          <cell r="N1507">
            <v>-8.4659999999999993</v>
          </cell>
        </row>
        <row r="1508">
          <cell r="N1508">
            <v>-16.998999999999999</v>
          </cell>
        </row>
        <row r="1509">
          <cell r="N1509">
            <v>-63.982999999999997</v>
          </cell>
        </row>
        <row r="1510">
          <cell r="N1510">
            <v>-57.247999999999998</v>
          </cell>
        </row>
        <row r="1511">
          <cell r="N1511">
            <v>-84.227999999999994</v>
          </cell>
        </row>
        <row r="1512">
          <cell r="N1512">
            <v>-0.69799999999999995</v>
          </cell>
        </row>
        <row r="1513">
          <cell r="N1513">
            <v>-18.314</v>
          </cell>
        </row>
        <row r="1514">
          <cell r="N1514">
            <v>-2.9449999999999998</v>
          </cell>
        </row>
        <row r="1515">
          <cell r="N1515">
            <v>-13.877000000000001</v>
          </cell>
        </row>
        <row r="1516">
          <cell r="N1516">
            <v>-2.464</v>
          </cell>
        </row>
        <row r="1517">
          <cell r="N1517">
            <v>-48.567</v>
          </cell>
        </row>
        <row r="1518">
          <cell r="N1518">
            <v>-5.1890000000000001</v>
          </cell>
        </row>
        <row r="1519">
          <cell r="N1519">
            <v>-21.597000000000001</v>
          </cell>
        </row>
        <row r="1520">
          <cell r="N1520">
            <v>-60.639000000000003</v>
          </cell>
        </row>
        <row r="1521">
          <cell r="N1521">
            <v>-15.478</v>
          </cell>
        </row>
        <row r="1522">
          <cell r="N1522">
            <v>-52.338000000000001</v>
          </cell>
        </row>
        <row r="1523">
          <cell r="N1523">
            <v>-43.387999999999998</v>
          </cell>
        </row>
        <row r="1524">
          <cell r="N1524">
            <v>-50.591000000000001</v>
          </cell>
        </row>
        <row r="1525">
          <cell r="N1525">
            <v>-26.038</v>
          </cell>
        </row>
        <row r="1526">
          <cell r="N1526">
            <v>-12.266999999999999</v>
          </cell>
        </row>
        <row r="1527">
          <cell r="N1527">
            <v>-15.032</v>
          </cell>
        </row>
        <row r="1528">
          <cell r="N1528">
            <v>-54.920999999999999</v>
          </cell>
        </row>
        <row r="1529">
          <cell r="N1529">
            <v>-22.141999999999999</v>
          </cell>
        </row>
        <row r="1530">
          <cell r="N1530">
            <v>-70.481999999999999</v>
          </cell>
        </row>
        <row r="1531">
          <cell r="N1531">
            <v>-16.826000000000001</v>
          </cell>
        </row>
        <row r="1532">
          <cell r="N1532">
            <v>-298</v>
          </cell>
        </row>
        <row r="1533">
          <cell r="N1533">
            <v>-77.98</v>
          </cell>
        </row>
        <row r="1534">
          <cell r="N1534">
            <v>-13.304</v>
          </cell>
        </row>
        <row r="1535">
          <cell r="N1535">
            <v>-58.734999999999999</v>
          </cell>
        </row>
        <row r="1536">
          <cell r="N1536">
            <v>-45.552999999999997</v>
          </cell>
        </row>
        <row r="1537">
          <cell r="N1537">
            <v>-66.543999999999997</v>
          </cell>
        </row>
        <row r="1538">
          <cell r="N1538">
            <v>-10</v>
          </cell>
        </row>
        <row r="1539">
          <cell r="N1539">
            <v>-10</v>
          </cell>
        </row>
        <row r="1540">
          <cell r="N1540">
            <v>-11.016</v>
          </cell>
        </row>
        <row r="1541">
          <cell r="N1541">
            <v>-13.994999999999999</v>
          </cell>
        </row>
        <row r="1542">
          <cell r="N1542">
            <v>-16.664000000000001</v>
          </cell>
        </row>
        <row r="1543">
          <cell r="N1543">
            <v>-16.241</v>
          </cell>
        </row>
        <row r="1544">
          <cell r="N1544">
            <v>-2.6640000000000001</v>
          </cell>
        </row>
        <row r="1545">
          <cell r="N1545">
            <v>-6.6890000000000001</v>
          </cell>
        </row>
        <row r="1546">
          <cell r="N1546">
            <v>-13.648999999999999</v>
          </cell>
        </row>
        <row r="1547">
          <cell r="N1547">
            <v>-17</v>
          </cell>
        </row>
        <row r="1548">
          <cell r="N1548">
            <v>-41.301000000000002</v>
          </cell>
        </row>
        <row r="1549">
          <cell r="N1549">
            <v>-56.95</v>
          </cell>
        </row>
        <row r="1550">
          <cell r="N1550">
            <v>-324</v>
          </cell>
        </row>
        <row r="1551">
          <cell r="N1551">
            <v>-3.1949999999999998</v>
          </cell>
        </row>
        <row r="1552">
          <cell r="N1552">
            <v>-28.762</v>
          </cell>
        </row>
        <row r="1553">
          <cell r="N1553">
            <v>-51.186</v>
          </cell>
        </row>
        <row r="1554">
          <cell r="N1554">
            <v>-13.53</v>
          </cell>
        </row>
        <row r="1555">
          <cell r="N1555">
            <v>-25</v>
          </cell>
        </row>
        <row r="1556">
          <cell r="N1556">
            <v>-14.05</v>
          </cell>
        </row>
        <row r="1557">
          <cell r="N1557">
            <v>-45.569000000000003</v>
          </cell>
        </row>
        <row r="1558">
          <cell r="N1558">
            <v>-13.994999999999999</v>
          </cell>
        </row>
        <row r="1559">
          <cell r="N1559">
            <v>-9.4909999999999997</v>
          </cell>
        </row>
        <row r="1560">
          <cell r="N1560">
            <v>-3.5609999999999999</v>
          </cell>
        </row>
        <row r="1561">
          <cell r="N1561">
            <v>-49.341000000000001</v>
          </cell>
        </row>
        <row r="1562">
          <cell r="N1562">
            <v>-21.77</v>
          </cell>
        </row>
        <row r="1563">
          <cell r="N1563">
            <v>-55.149000000000001</v>
          </cell>
        </row>
        <row r="1564">
          <cell r="N1564">
            <v>-65.733000000000004</v>
          </cell>
        </row>
        <row r="1565">
          <cell r="N1565">
            <v>-16.207000000000001</v>
          </cell>
        </row>
        <row r="1566">
          <cell r="N1566">
            <v>-52.512</v>
          </cell>
        </row>
        <row r="1567">
          <cell r="N1567">
            <v>-50.694000000000003</v>
          </cell>
        </row>
        <row r="1568">
          <cell r="N1568">
            <v>-51.804000000000002</v>
          </cell>
        </row>
        <row r="1569">
          <cell r="N1569">
            <v>-45.805999999999997</v>
          </cell>
        </row>
        <row r="1570">
          <cell r="N1570">
            <v>-48.88</v>
          </cell>
        </row>
        <row r="1571">
          <cell r="N1571">
            <v>-27</v>
          </cell>
        </row>
        <row r="1572">
          <cell r="N1572">
            <v>-21.251999999999999</v>
          </cell>
        </row>
        <row r="1573">
          <cell r="N1573">
            <v>-56.734999999999999</v>
          </cell>
        </row>
        <row r="1574">
          <cell r="N1574">
            <v>-23.629000000000001</v>
          </cell>
        </row>
        <row r="1575">
          <cell r="N1575">
            <v>-75.203000000000003</v>
          </cell>
        </row>
        <row r="1576">
          <cell r="N1576">
            <v>-50.363</v>
          </cell>
        </row>
        <row r="1577">
          <cell r="N1577">
            <v>-16.068000000000001</v>
          </cell>
        </row>
        <row r="1578">
          <cell r="N1578">
            <v>-14.05</v>
          </cell>
        </row>
        <row r="1579">
          <cell r="N1579">
            <v>-69.731999999999999</v>
          </cell>
        </row>
        <row r="1580">
          <cell r="N1580">
            <v>-2.6440000000000001</v>
          </cell>
        </row>
        <row r="1581">
          <cell r="N1581">
            <v>-17.105</v>
          </cell>
        </row>
        <row r="1582">
          <cell r="N1582">
            <v>-15.723000000000001</v>
          </cell>
        </row>
        <row r="1583">
          <cell r="N1583">
            <v>-28.309000000000001</v>
          </cell>
        </row>
        <row r="1584">
          <cell r="N1584">
            <v>-47.326000000000001</v>
          </cell>
        </row>
        <row r="1585">
          <cell r="N1585">
            <v>-2.8650000000000002</v>
          </cell>
        </row>
        <row r="1586">
          <cell r="N1586">
            <v>-16.068000000000001</v>
          </cell>
        </row>
        <row r="1587">
          <cell r="N1587">
            <v>-30.817</v>
          </cell>
        </row>
        <row r="1588">
          <cell r="N1588">
            <v>-14.167999999999999</v>
          </cell>
        </row>
        <row r="1589">
          <cell r="N1589">
            <v>-12.785</v>
          </cell>
        </row>
        <row r="1590">
          <cell r="N1590">
            <v>-15.377000000000001</v>
          </cell>
        </row>
        <row r="1591">
          <cell r="N1591">
            <v>-12.316000000000001</v>
          </cell>
        </row>
        <row r="1592">
          <cell r="N1592">
            <v>-126</v>
          </cell>
        </row>
        <row r="1593">
          <cell r="N1593">
            <v>-10</v>
          </cell>
        </row>
        <row r="1594">
          <cell r="N1594">
            <v>-14.513</v>
          </cell>
        </row>
        <row r="1595">
          <cell r="N1595">
            <v>-15.032</v>
          </cell>
        </row>
        <row r="1596">
          <cell r="N1596">
            <v>-19.081</v>
          </cell>
        </row>
        <row r="1597">
          <cell r="N1597">
            <v>-2.4239999999999999</v>
          </cell>
        </row>
        <row r="1598">
          <cell r="N1598">
            <v>-2.7650000000000001</v>
          </cell>
        </row>
        <row r="1599">
          <cell r="N1599">
            <v>-2.7549999999999999</v>
          </cell>
        </row>
        <row r="1600">
          <cell r="N1600">
            <v>-34.831000000000003</v>
          </cell>
        </row>
        <row r="1601">
          <cell r="N1601">
            <v>-15.265000000000001</v>
          </cell>
        </row>
        <row r="1602">
          <cell r="N1602">
            <v>-2.5739999999999998</v>
          </cell>
        </row>
        <row r="1603">
          <cell r="N1603">
            <v>-15.895</v>
          </cell>
        </row>
        <row r="1604">
          <cell r="N1604">
            <v>-2.2240000000000002</v>
          </cell>
        </row>
        <row r="1605">
          <cell r="N1605">
            <v>-34.817999999999998</v>
          </cell>
        </row>
        <row r="1606">
          <cell r="N1606">
            <v>-2.9849999999999999</v>
          </cell>
        </row>
        <row r="1607">
          <cell r="N1607">
            <v>-42.387</v>
          </cell>
        </row>
        <row r="1608">
          <cell r="N1608">
            <v>-41.122</v>
          </cell>
        </row>
        <row r="1609">
          <cell r="N1609">
            <v>-52.569000000000003</v>
          </cell>
        </row>
        <row r="1610">
          <cell r="N1610">
            <v>-64.983000000000004</v>
          </cell>
        </row>
        <row r="1611">
          <cell r="N1611">
            <v>-17.346</v>
          </cell>
        </row>
        <row r="1612">
          <cell r="N1612">
            <v>-46.033999999999999</v>
          </cell>
        </row>
        <row r="1613">
          <cell r="N1613">
            <v>-10</v>
          </cell>
        </row>
        <row r="1614">
          <cell r="N1614">
            <v>-12.785</v>
          </cell>
        </row>
        <row r="1615">
          <cell r="N1615">
            <v>-19.756</v>
          </cell>
        </row>
        <row r="1616">
          <cell r="N1616">
            <v>-3.6680000000000001</v>
          </cell>
        </row>
        <row r="1617">
          <cell r="N1617">
            <v>-15.265000000000001</v>
          </cell>
        </row>
        <row r="1618">
          <cell r="N1618">
            <v>-43.640999999999998</v>
          </cell>
        </row>
        <row r="1619">
          <cell r="N1619">
            <v>-21.597000000000001</v>
          </cell>
        </row>
        <row r="1620">
          <cell r="N1620">
            <v>-15.204000000000001</v>
          </cell>
        </row>
        <row r="1621">
          <cell r="N1621">
            <v>-2.7149999999999999</v>
          </cell>
        </row>
        <row r="1622">
          <cell r="N1622">
            <v>-15.612</v>
          </cell>
        </row>
        <row r="1623">
          <cell r="N1623">
            <v>-60.484000000000002</v>
          </cell>
        </row>
        <row r="1624">
          <cell r="N1624">
            <v>-58.795000000000002</v>
          </cell>
        </row>
        <row r="1625">
          <cell r="N1625">
            <v>-2.3639999999999999</v>
          </cell>
        </row>
        <row r="1626">
          <cell r="N1626">
            <v>-13.994999999999999</v>
          </cell>
        </row>
        <row r="1627">
          <cell r="N1627">
            <v>-14.859</v>
          </cell>
        </row>
        <row r="1628">
          <cell r="N1628">
            <v>-52.308999999999997</v>
          </cell>
        </row>
        <row r="1629">
          <cell r="N1629">
            <v>-2.6640000000000001</v>
          </cell>
        </row>
        <row r="1630">
          <cell r="N1630">
            <v>-29.823</v>
          </cell>
        </row>
        <row r="1631">
          <cell r="N1631">
            <v>-12.266999999999999</v>
          </cell>
        </row>
        <row r="1632">
          <cell r="N1632">
            <v>-17.346</v>
          </cell>
        </row>
        <row r="1633">
          <cell r="N1633">
            <v>-75.48</v>
          </cell>
        </row>
        <row r="1634">
          <cell r="N1634">
            <v>-14.167999999999999</v>
          </cell>
        </row>
        <row r="1635">
          <cell r="N1635">
            <v>-2.8050000000000002</v>
          </cell>
        </row>
        <row r="1636">
          <cell r="N1636">
            <v>-63.732999999999997</v>
          </cell>
        </row>
        <row r="1637">
          <cell r="N1637">
            <v>-2.7650000000000001</v>
          </cell>
        </row>
        <row r="1638">
          <cell r="N1638">
            <v>-16.132000000000001</v>
          </cell>
        </row>
        <row r="1639">
          <cell r="N1639">
            <v>-17.277999999999999</v>
          </cell>
        </row>
        <row r="1640">
          <cell r="N1640">
            <v>-22.978999999999999</v>
          </cell>
        </row>
        <row r="1641">
          <cell r="N1641">
            <v>-7.1929999999999996</v>
          </cell>
        </row>
        <row r="1642">
          <cell r="N1642">
            <v>-15.032</v>
          </cell>
        </row>
        <row r="1643">
          <cell r="N1643">
            <v>-51.186</v>
          </cell>
        </row>
        <row r="1644">
          <cell r="N1644">
            <v>-20.122</v>
          </cell>
        </row>
        <row r="1645">
          <cell r="N1645">
            <v>-3.597</v>
          </cell>
        </row>
        <row r="1646">
          <cell r="N1646">
            <v>-47.034999999999997</v>
          </cell>
        </row>
        <row r="1647">
          <cell r="N1647">
            <v>-31.337</v>
          </cell>
        </row>
        <row r="1648">
          <cell r="N1648">
            <v>-14.526</v>
          </cell>
        </row>
        <row r="1649">
          <cell r="N1649">
            <v>-36.786000000000001</v>
          </cell>
        </row>
        <row r="1650">
          <cell r="N1650">
            <v>-54.920999999999999</v>
          </cell>
        </row>
        <row r="1651">
          <cell r="N1651">
            <v>-53.408000000000001</v>
          </cell>
        </row>
        <row r="1652">
          <cell r="N1652">
            <v>-56.542999999999999</v>
          </cell>
        </row>
        <row r="1653">
          <cell r="N1653">
            <v>-20.917999999999999</v>
          </cell>
        </row>
        <row r="1654">
          <cell r="N1654">
            <v>-2.3140000000000001</v>
          </cell>
        </row>
        <row r="1655">
          <cell r="N1655">
            <v>-12.836</v>
          </cell>
        </row>
        <row r="1656">
          <cell r="N1656">
            <v>-3.3820000000000001</v>
          </cell>
        </row>
        <row r="1657">
          <cell r="N1657">
            <v>-10</v>
          </cell>
        </row>
        <row r="1658">
          <cell r="N1658">
            <v>-31.337</v>
          </cell>
        </row>
        <row r="1659">
          <cell r="N1659">
            <v>-11.834</v>
          </cell>
        </row>
        <row r="1660">
          <cell r="N1660">
            <v>-21.498999999999999</v>
          </cell>
        </row>
        <row r="1661">
          <cell r="N1661">
            <v>-6.9459999999999997</v>
          </cell>
        </row>
        <row r="1662">
          <cell r="N1662">
            <v>-20.388000000000002</v>
          </cell>
        </row>
        <row r="1663">
          <cell r="N1663">
            <v>-38.170999999999999</v>
          </cell>
        </row>
        <row r="1664">
          <cell r="N1664">
            <v>-13.183</v>
          </cell>
        </row>
        <row r="1665">
          <cell r="N1665">
            <v>-40.954999999999998</v>
          </cell>
        </row>
        <row r="1666">
          <cell r="N1666">
            <v>-2.464</v>
          </cell>
        </row>
        <row r="1667">
          <cell r="N1667">
            <v>-47.957999999999998</v>
          </cell>
        </row>
        <row r="1668">
          <cell r="N1668">
            <v>-43.345999999999997</v>
          </cell>
        </row>
        <row r="1669">
          <cell r="N1669">
            <v>-11.449</v>
          </cell>
        </row>
        <row r="1670">
          <cell r="N1670">
            <v>-10.558</v>
          </cell>
        </row>
        <row r="1671">
          <cell r="N1671">
            <v>-40.564</v>
          </cell>
        </row>
        <row r="1672">
          <cell r="N1672">
            <v>-34.968000000000004</v>
          </cell>
        </row>
        <row r="1673">
          <cell r="N1673">
            <v>-3.0169999999999999</v>
          </cell>
        </row>
        <row r="1674">
          <cell r="N1674">
            <v>-50.161999999999999</v>
          </cell>
        </row>
        <row r="1675">
          <cell r="N1675">
            <v>-12.53</v>
          </cell>
        </row>
        <row r="1676">
          <cell r="N1676">
            <v>-18.66</v>
          </cell>
        </row>
        <row r="1677">
          <cell r="N1677">
            <v>-18.832999999999998</v>
          </cell>
        </row>
        <row r="1678">
          <cell r="N1678">
            <v>-19.869</v>
          </cell>
        </row>
        <row r="1679">
          <cell r="N1679">
            <v>-15.204000000000001</v>
          </cell>
        </row>
        <row r="1680">
          <cell r="N1680">
            <v>-16.826000000000001</v>
          </cell>
        </row>
        <row r="1681">
          <cell r="N1681">
            <v>-10.673999999999999</v>
          </cell>
        </row>
        <row r="1682">
          <cell r="N1682">
            <v>-58.137999999999998</v>
          </cell>
        </row>
        <row r="1683">
          <cell r="N1683">
            <v>-2.3639999999999999</v>
          </cell>
        </row>
        <row r="1684">
          <cell r="N1684">
            <v>-21.423999999999999</v>
          </cell>
        </row>
        <row r="1685">
          <cell r="N1685">
            <v>-14.167999999999999</v>
          </cell>
        </row>
        <row r="1686">
          <cell r="N1686">
            <v>-43.762</v>
          </cell>
        </row>
        <row r="1687">
          <cell r="N1687">
            <v>-57.427999999999997</v>
          </cell>
        </row>
        <row r="1688">
          <cell r="N1688">
            <v>-9.7460000000000004</v>
          </cell>
        </row>
        <row r="1689">
          <cell r="N1689">
            <v>-2.8149999999999999</v>
          </cell>
        </row>
        <row r="1690">
          <cell r="N1690">
            <v>-10.79</v>
          </cell>
        </row>
        <row r="1691">
          <cell r="N1691">
            <v>-13.356999999999999</v>
          </cell>
        </row>
        <row r="1692">
          <cell r="N1692">
            <v>-19.178000000000001</v>
          </cell>
        </row>
        <row r="1693">
          <cell r="N1693">
            <v>-80.978999999999999</v>
          </cell>
        </row>
        <row r="1694">
          <cell r="N1694">
            <v>-15.420999999999999</v>
          </cell>
        </row>
        <row r="1695">
          <cell r="N1695">
            <v>-40.792000000000002</v>
          </cell>
        </row>
        <row r="1696">
          <cell r="N1696">
            <v>-42.173000000000002</v>
          </cell>
        </row>
        <row r="1697">
          <cell r="N1697">
            <v>-16.652000000000001</v>
          </cell>
        </row>
        <row r="1698">
          <cell r="N1698">
            <v>-49.872999999999998</v>
          </cell>
        </row>
        <row r="1699">
          <cell r="N1699">
            <v>-19.367999999999999</v>
          </cell>
        </row>
        <row r="1700">
          <cell r="N1700">
            <v>-50.987000000000002</v>
          </cell>
        </row>
        <row r="1701">
          <cell r="N1701">
            <v>-13.131</v>
          </cell>
        </row>
        <row r="1702">
          <cell r="N1702">
            <v>-24.016999999999999</v>
          </cell>
        </row>
        <row r="1703">
          <cell r="N1703">
            <v>-45.805999999999997</v>
          </cell>
        </row>
        <row r="1704">
          <cell r="N1704">
            <v>-34.831000000000003</v>
          </cell>
        </row>
        <row r="1705">
          <cell r="N1705">
            <v>-15.977</v>
          </cell>
        </row>
        <row r="1706">
          <cell r="N1706">
            <v>-13.648999999999999</v>
          </cell>
        </row>
        <row r="1707">
          <cell r="N1707">
            <v>-15.106999999999999</v>
          </cell>
        </row>
        <row r="1708">
          <cell r="N1708">
            <v>-32.85</v>
          </cell>
        </row>
        <row r="1709">
          <cell r="N1709">
            <v>-4.008</v>
          </cell>
        </row>
        <row r="1710">
          <cell r="N1710">
            <v>-55.566000000000003</v>
          </cell>
        </row>
        <row r="1711">
          <cell r="N1711">
            <v>-16.998999999999999</v>
          </cell>
        </row>
        <row r="1712">
          <cell r="N1712">
            <v>-59.984000000000002</v>
          </cell>
        </row>
        <row r="1713">
          <cell r="N1713">
            <v>-46.488999999999997</v>
          </cell>
        </row>
        <row r="1714">
          <cell r="N1714">
            <v>-56.95</v>
          </cell>
        </row>
        <row r="1715">
          <cell r="N1715">
            <v>-49.237000000000002</v>
          </cell>
        </row>
        <row r="1716">
          <cell r="N1716">
            <v>-17.45</v>
          </cell>
        </row>
        <row r="1717">
          <cell r="N1717">
            <v>-15.032</v>
          </cell>
        </row>
        <row r="1718">
          <cell r="N1718">
            <v>-45.122</v>
          </cell>
        </row>
        <row r="1719">
          <cell r="N1719">
            <v>-2.3940000000000001</v>
          </cell>
        </row>
        <row r="1720">
          <cell r="N1720">
            <v>-25.565999999999999</v>
          </cell>
        </row>
        <row r="1721">
          <cell r="N1721">
            <v>-17.818999999999999</v>
          </cell>
        </row>
        <row r="1722">
          <cell r="N1722">
            <v>-11.602</v>
          </cell>
        </row>
        <row r="1723">
          <cell r="N1723">
            <v>-11.138</v>
          </cell>
        </row>
        <row r="1724">
          <cell r="N1724">
            <v>-18.486999999999998</v>
          </cell>
        </row>
        <row r="1725">
          <cell r="N1725">
            <v>-15.895</v>
          </cell>
        </row>
        <row r="1726">
          <cell r="N1726">
            <v>-2.3340000000000001</v>
          </cell>
        </row>
        <row r="1727">
          <cell r="N1727">
            <v>-13.131</v>
          </cell>
        </row>
        <row r="1728">
          <cell r="N1728">
            <v>-45.012</v>
          </cell>
        </row>
        <row r="1729">
          <cell r="N1729">
            <v>-56.258000000000003</v>
          </cell>
        </row>
        <row r="1730">
          <cell r="N1730">
            <v>-64.721000000000004</v>
          </cell>
        </row>
        <row r="1731">
          <cell r="N1731">
            <v>-23.629000000000001</v>
          </cell>
        </row>
        <row r="1732">
          <cell r="N1732">
            <v>-18.314</v>
          </cell>
        </row>
        <row r="1733">
          <cell r="N1733">
            <v>-11.95</v>
          </cell>
        </row>
        <row r="1734">
          <cell r="N1734">
            <v>-8.3539999999999992</v>
          </cell>
        </row>
        <row r="1735">
          <cell r="N1735">
            <v>-57.252000000000002</v>
          </cell>
        </row>
        <row r="1736">
          <cell r="N1736">
            <v>-14.744</v>
          </cell>
        </row>
        <row r="1737">
          <cell r="N1737">
            <v>-66.316000000000003</v>
          </cell>
        </row>
        <row r="1738">
          <cell r="N1738">
            <v>-37.584000000000003</v>
          </cell>
        </row>
        <row r="1739">
          <cell r="N1739">
            <v>-38.652999999999999</v>
          </cell>
        </row>
        <row r="1740">
          <cell r="N1740">
            <v>-17.227</v>
          </cell>
        </row>
        <row r="1741">
          <cell r="N1741">
            <v>-15.06</v>
          </cell>
        </row>
        <row r="1742">
          <cell r="N1742">
            <v>-48.487000000000002</v>
          </cell>
        </row>
        <row r="1743">
          <cell r="N1743">
            <v>-11.022</v>
          </cell>
        </row>
        <row r="1744">
          <cell r="N1744">
            <v>-45.35</v>
          </cell>
        </row>
        <row r="1745">
          <cell r="N1745">
            <v>-39.536000000000001</v>
          </cell>
        </row>
        <row r="1746">
          <cell r="N1746">
            <v>-25</v>
          </cell>
        </row>
        <row r="1747">
          <cell r="N1747">
            <v>-25</v>
          </cell>
        </row>
        <row r="1748">
          <cell r="N1748">
            <v>-11.254</v>
          </cell>
        </row>
        <row r="1749">
          <cell r="N1749">
            <v>-15.723000000000001</v>
          </cell>
        </row>
        <row r="1750">
          <cell r="N1750">
            <v>-12.298</v>
          </cell>
        </row>
        <row r="1751">
          <cell r="N1751">
            <v>-2.5539999999999998</v>
          </cell>
        </row>
        <row r="1752">
          <cell r="N1752">
            <v>-13.821999999999999</v>
          </cell>
        </row>
        <row r="1753">
          <cell r="N1753">
            <v>-8.673</v>
          </cell>
        </row>
        <row r="1754">
          <cell r="N1754">
            <v>-4.0259999999999998</v>
          </cell>
        </row>
        <row r="1755">
          <cell r="N1755">
            <v>-20.56</v>
          </cell>
        </row>
        <row r="1756">
          <cell r="N1756">
            <v>-34.968000000000004</v>
          </cell>
        </row>
        <row r="1757">
          <cell r="N1757">
            <v>-17.45</v>
          </cell>
        </row>
        <row r="1758">
          <cell r="N1758">
            <v>-2.0329999999999999</v>
          </cell>
        </row>
        <row r="1759">
          <cell r="N1759">
            <v>-10</v>
          </cell>
        </row>
        <row r="1760">
          <cell r="N1760">
            <v>-35.981999999999999</v>
          </cell>
        </row>
        <row r="1761">
          <cell r="N1761">
            <v>-17.783000000000001</v>
          </cell>
        </row>
        <row r="1762">
          <cell r="N1762">
            <v>-33.316000000000003</v>
          </cell>
        </row>
        <row r="1763">
          <cell r="N1763">
            <v>-10</v>
          </cell>
        </row>
        <row r="1764">
          <cell r="N1764">
            <v>-18.04</v>
          </cell>
        </row>
        <row r="1765">
          <cell r="N1765">
            <v>-33.447000000000003</v>
          </cell>
        </row>
        <row r="1766">
          <cell r="N1766">
            <v>-42.488999999999997</v>
          </cell>
        </row>
        <row r="1767">
          <cell r="N1767">
            <v>-23.67</v>
          </cell>
        </row>
        <row r="1768">
          <cell r="N1768">
            <v>-21.498999999999999</v>
          </cell>
        </row>
        <row r="1769">
          <cell r="N1769">
            <v>-16.268999999999998</v>
          </cell>
        </row>
        <row r="1770">
          <cell r="N1770">
            <v>-162</v>
          </cell>
        </row>
        <row r="1771">
          <cell r="N1771">
            <v>-17.366</v>
          </cell>
        </row>
        <row r="1772">
          <cell r="N1772">
            <v>-19.350999999999999</v>
          </cell>
        </row>
        <row r="1773">
          <cell r="N1773">
            <v>-14.167999999999999</v>
          </cell>
        </row>
        <row r="1774">
          <cell r="N1774">
            <v>-36.415999999999997</v>
          </cell>
        </row>
        <row r="1775">
          <cell r="N1775">
            <v>-50.723999999999997</v>
          </cell>
        </row>
        <row r="1776">
          <cell r="N1776">
            <v>-3.2749999999999999</v>
          </cell>
        </row>
        <row r="1777">
          <cell r="N1777">
            <v>-35.277000000000001</v>
          </cell>
        </row>
        <row r="1778">
          <cell r="N1778">
            <v>-42.512</v>
          </cell>
        </row>
        <row r="1779">
          <cell r="N1779">
            <v>-15.895</v>
          </cell>
        </row>
        <row r="1780">
          <cell r="N1780">
            <v>-56.972000000000001</v>
          </cell>
        </row>
        <row r="1781">
          <cell r="N1781">
            <v>-7</v>
          </cell>
        </row>
        <row r="1782">
          <cell r="N1782">
            <v>-7</v>
          </cell>
        </row>
        <row r="1783">
          <cell r="N1783">
            <v>-6</v>
          </cell>
        </row>
        <row r="1784">
          <cell r="N1784">
            <v>-45.405000000000001</v>
          </cell>
        </row>
        <row r="1785">
          <cell r="N1785">
            <v>-15</v>
          </cell>
        </row>
        <row r="1786">
          <cell r="N1786">
            <v>-15.723000000000001</v>
          </cell>
        </row>
        <row r="1787">
          <cell r="N1787">
            <v>-54.238999999999997</v>
          </cell>
        </row>
        <row r="1788">
          <cell r="N1788">
            <v>-40.75</v>
          </cell>
        </row>
        <row r="1789">
          <cell r="N1789">
            <v>-37.51</v>
          </cell>
        </row>
        <row r="1790">
          <cell r="N1790">
            <v>-53.781999999999996</v>
          </cell>
        </row>
        <row r="1791">
          <cell r="N1791">
            <v>-17.625</v>
          </cell>
        </row>
        <row r="1792">
          <cell r="N1792">
            <v>-40.590000000000003</v>
          </cell>
        </row>
        <row r="1793">
          <cell r="N1793">
            <v>-45.198999999999998</v>
          </cell>
        </row>
        <row r="1794">
          <cell r="N1794">
            <v>-16.038</v>
          </cell>
        </row>
        <row r="1795">
          <cell r="N1795">
            <v>-19.588999999999999</v>
          </cell>
        </row>
        <row r="1796">
          <cell r="N1796">
            <v>-26.725000000000001</v>
          </cell>
        </row>
        <row r="1797">
          <cell r="N1797">
            <v>-21.77</v>
          </cell>
        </row>
        <row r="1798">
          <cell r="N1798">
            <v>-19.562000000000001</v>
          </cell>
        </row>
        <row r="1799">
          <cell r="N1799">
            <v>-12.007999999999999</v>
          </cell>
        </row>
        <row r="1800">
          <cell r="N1800">
            <v>-21.411999999999999</v>
          </cell>
        </row>
        <row r="1801">
          <cell r="N1801">
            <v>-11.574</v>
          </cell>
        </row>
        <row r="1802">
          <cell r="N1802">
            <v>-15.420999999999999</v>
          </cell>
        </row>
        <row r="1803">
          <cell r="N1803">
            <v>-45.122</v>
          </cell>
        </row>
        <row r="1804">
          <cell r="N1804">
            <v>-79.728999999999999</v>
          </cell>
        </row>
        <row r="1805">
          <cell r="N1805">
            <v>-14.513</v>
          </cell>
        </row>
        <row r="1806">
          <cell r="N1806">
            <v>-51.093000000000004</v>
          </cell>
        </row>
        <row r="1807">
          <cell r="N1807">
            <v>-56.719000000000001</v>
          </cell>
        </row>
        <row r="1808">
          <cell r="N1808">
            <v>-48.567</v>
          </cell>
        </row>
        <row r="1809">
          <cell r="N1809">
            <v>-13.648999999999999</v>
          </cell>
        </row>
        <row r="1810">
          <cell r="N1810">
            <v>-45.578000000000003</v>
          </cell>
        </row>
        <row r="1811">
          <cell r="N1811">
            <v>-16.759</v>
          </cell>
        </row>
        <row r="1812">
          <cell r="N1812">
            <v>-17.975999999999999</v>
          </cell>
        </row>
        <row r="1813">
          <cell r="N1813">
            <v>-17.623000000000001</v>
          </cell>
        </row>
        <row r="1814">
          <cell r="N1814">
            <v>-14.781000000000001</v>
          </cell>
        </row>
        <row r="1815">
          <cell r="N1815">
            <v>-49.341000000000001</v>
          </cell>
        </row>
        <row r="1816">
          <cell r="N1816">
            <v>-37.445999999999998</v>
          </cell>
        </row>
        <row r="1817">
          <cell r="N1817">
            <v>-15.377000000000001</v>
          </cell>
        </row>
        <row r="1818">
          <cell r="N1818">
            <v>-21</v>
          </cell>
        </row>
        <row r="1819">
          <cell r="N1819">
            <v>-15</v>
          </cell>
        </row>
        <row r="1820">
          <cell r="N1820">
            <v>-25</v>
          </cell>
        </row>
        <row r="1821">
          <cell r="N1821">
            <v>-47.987000000000002</v>
          </cell>
        </row>
        <row r="1822">
          <cell r="N1822">
            <v>-50.954999999999998</v>
          </cell>
        </row>
        <row r="1823">
          <cell r="N1823">
            <v>-39.493000000000002</v>
          </cell>
        </row>
        <row r="1824">
          <cell r="N1824">
            <v>-14.223000000000001</v>
          </cell>
        </row>
        <row r="1825">
          <cell r="N1825">
            <v>-12.958</v>
          </cell>
        </row>
        <row r="1826">
          <cell r="N1826">
            <v>-35.277999999999999</v>
          </cell>
        </row>
        <row r="1827">
          <cell r="N1827">
            <v>-18.013000000000002</v>
          </cell>
        </row>
        <row r="1828">
          <cell r="N1828">
            <v>-19.135999999999999</v>
          </cell>
        </row>
        <row r="1829">
          <cell r="N1829">
            <v>-12.613</v>
          </cell>
        </row>
        <row r="1830">
          <cell r="N1830">
            <v>-36.323999999999998</v>
          </cell>
        </row>
        <row r="1831">
          <cell r="N1831">
            <v>-15.837999999999999</v>
          </cell>
        </row>
        <row r="1832">
          <cell r="N1832">
            <v>-14.34</v>
          </cell>
        </row>
        <row r="1833">
          <cell r="N1833">
            <v>-3.8290000000000002</v>
          </cell>
        </row>
        <row r="1834">
          <cell r="N1834">
            <v>-47.401000000000003</v>
          </cell>
        </row>
        <row r="1835">
          <cell r="N1835">
            <v>-51.58</v>
          </cell>
        </row>
        <row r="1836">
          <cell r="N1836">
            <v>-21.477</v>
          </cell>
        </row>
        <row r="1837">
          <cell r="N1837">
            <v>-3.794</v>
          </cell>
        </row>
        <row r="1838">
          <cell r="N1838">
            <v>-53.735999999999997</v>
          </cell>
        </row>
        <row r="1839">
          <cell r="N1839">
            <v>-42.018999999999998</v>
          </cell>
        </row>
        <row r="1840">
          <cell r="N1840">
            <v>-14.848000000000001</v>
          </cell>
        </row>
        <row r="1841">
          <cell r="N1841">
            <v>-34.872999999999998</v>
          </cell>
        </row>
        <row r="1842">
          <cell r="N1842">
            <v>-36.588000000000001</v>
          </cell>
        </row>
        <row r="1843">
          <cell r="N1843">
            <v>-15.757</v>
          </cell>
        </row>
        <row r="1844">
          <cell r="N1844">
            <v>-46.395000000000003</v>
          </cell>
        </row>
        <row r="1845">
          <cell r="N1845">
            <v>-13.148</v>
          </cell>
        </row>
        <row r="1846">
          <cell r="N1846">
            <v>-48.904000000000003</v>
          </cell>
        </row>
        <row r="1847">
          <cell r="N1847">
            <v>-16.587</v>
          </cell>
        </row>
        <row r="1848">
          <cell r="N1848">
            <v>-14.686</v>
          </cell>
        </row>
        <row r="1849">
          <cell r="N1849">
            <v>-53.554000000000002</v>
          </cell>
        </row>
        <row r="1850">
          <cell r="N1850">
            <v>-47.726999999999997</v>
          </cell>
        </row>
        <row r="1851">
          <cell r="N1851">
            <v>-19.696999999999999</v>
          </cell>
        </row>
        <row r="1852">
          <cell r="N1852">
            <v>-21.423999999999999</v>
          </cell>
        </row>
        <row r="1853">
          <cell r="N1853">
            <v>-14.686</v>
          </cell>
        </row>
        <row r="1854">
          <cell r="N1854">
            <v>-56.011000000000003</v>
          </cell>
        </row>
        <row r="1855">
          <cell r="N1855">
            <v>-3.1789999999999998</v>
          </cell>
        </row>
        <row r="1856">
          <cell r="N1856">
            <v>-43.426000000000002</v>
          </cell>
        </row>
        <row r="1857">
          <cell r="N1857">
            <v>-19.088999999999999</v>
          </cell>
        </row>
        <row r="1858">
          <cell r="N1858">
            <v>-3.9860000000000002</v>
          </cell>
        </row>
        <row r="1859">
          <cell r="N1859">
            <v>-19.175000000000001</v>
          </cell>
        </row>
        <row r="1860">
          <cell r="N1860">
            <v>-53.491</v>
          </cell>
        </row>
        <row r="1861">
          <cell r="N1861">
            <v>-13.666</v>
          </cell>
        </row>
        <row r="1862">
          <cell r="N1862">
            <v>-20.006</v>
          </cell>
        </row>
        <row r="1863">
          <cell r="N1863">
            <v>-45.097000000000001</v>
          </cell>
        </row>
        <row r="1864">
          <cell r="N1864">
            <v>-51.402999999999999</v>
          </cell>
        </row>
        <row r="1865">
          <cell r="N1865">
            <v>-31.802</v>
          </cell>
        </row>
        <row r="1866">
          <cell r="N1866">
            <v>-15.032</v>
          </cell>
        </row>
        <row r="1867">
          <cell r="N1867">
            <v>-45.883000000000003</v>
          </cell>
        </row>
        <row r="1868">
          <cell r="N1868">
            <v>-13.821999999999999</v>
          </cell>
        </row>
        <row r="1869">
          <cell r="N1869">
            <v>-12.411</v>
          </cell>
        </row>
        <row r="1870">
          <cell r="N1870">
            <v>-57.378</v>
          </cell>
        </row>
        <row r="1871">
          <cell r="N1871">
            <v>-47.265999999999998</v>
          </cell>
        </row>
        <row r="1872">
          <cell r="N1872">
            <v>-11.853</v>
          </cell>
        </row>
        <row r="1873">
          <cell r="N1873">
            <v>-32.351999999999997</v>
          </cell>
        </row>
        <row r="1874">
          <cell r="N1874">
            <v>-14.513</v>
          </cell>
        </row>
        <row r="1875">
          <cell r="N1875">
            <v>-21.943000000000001</v>
          </cell>
        </row>
        <row r="1876">
          <cell r="N1876">
            <v>-9.2029999999999994</v>
          </cell>
        </row>
        <row r="1877">
          <cell r="N1877">
            <v>-22.864999999999998</v>
          </cell>
        </row>
        <row r="1878">
          <cell r="N1878">
            <v>-53.305</v>
          </cell>
        </row>
        <row r="1879">
          <cell r="N1879">
            <v>-51.959000000000003</v>
          </cell>
        </row>
        <row r="1880">
          <cell r="N1880">
            <v>-15.170999999999999</v>
          </cell>
        </row>
        <row r="1881">
          <cell r="N1881">
            <v>-17.277999999999999</v>
          </cell>
        </row>
        <row r="1882">
          <cell r="N1882">
            <v>-13.821999999999999</v>
          </cell>
        </row>
        <row r="1883">
          <cell r="N1883">
            <v>-37.859000000000002</v>
          </cell>
        </row>
        <row r="1884">
          <cell r="N1884">
            <v>-18.141999999999999</v>
          </cell>
        </row>
        <row r="1885">
          <cell r="N1885">
            <v>-51.048000000000002</v>
          </cell>
        </row>
        <row r="1886">
          <cell r="N1886">
            <v>-14.513</v>
          </cell>
        </row>
        <row r="1887">
          <cell r="N1887">
            <v>-55.48</v>
          </cell>
        </row>
        <row r="1888">
          <cell r="N1888">
            <v>-52.938000000000002</v>
          </cell>
        </row>
        <row r="1889">
          <cell r="N1889">
            <v>-63.405999999999999</v>
          </cell>
        </row>
        <row r="1890">
          <cell r="N1890">
            <v>-17.105</v>
          </cell>
        </row>
        <row r="1891">
          <cell r="N1891">
            <v>-13.387</v>
          </cell>
        </row>
        <row r="1892">
          <cell r="N1892">
            <v>-18.963999999999999</v>
          </cell>
        </row>
        <row r="1893">
          <cell r="N1893">
            <v>-53.951999999999998</v>
          </cell>
        </row>
        <row r="1894">
          <cell r="N1894">
            <v>-40.247</v>
          </cell>
        </row>
        <row r="1895">
          <cell r="N1895">
            <v>-34.997</v>
          </cell>
        </row>
        <row r="1896">
          <cell r="N1896">
            <v>-12.613</v>
          </cell>
        </row>
        <row r="1897">
          <cell r="N1897">
            <v>-23.484999999999999</v>
          </cell>
        </row>
        <row r="1898">
          <cell r="N1898">
            <v>-10</v>
          </cell>
        </row>
        <row r="1899">
          <cell r="N1899">
            <v>-42.042999999999999</v>
          </cell>
        </row>
        <row r="1900">
          <cell r="N1900">
            <v>-43.11</v>
          </cell>
        </row>
        <row r="1901">
          <cell r="N1901">
            <v>-58.137999999999998</v>
          </cell>
        </row>
        <row r="1902">
          <cell r="N1902">
            <v>-46.768999999999998</v>
          </cell>
        </row>
        <row r="1903">
          <cell r="N1903">
            <v>-8.5670000000000002</v>
          </cell>
        </row>
        <row r="1904">
          <cell r="N1904">
            <v>-54.183</v>
          </cell>
        </row>
        <row r="1905">
          <cell r="N1905">
            <v>-11.433999999999999</v>
          </cell>
        </row>
        <row r="1906">
          <cell r="N1906">
            <v>-36.207000000000001</v>
          </cell>
        </row>
        <row r="1907">
          <cell r="N1907">
            <v>-43.429000000000002</v>
          </cell>
        </row>
        <row r="1908">
          <cell r="N1908">
            <v>-15.377000000000001</v>
          </cell>
        </row>
        <row r="1909">
          <cell r="N1909">
            <v>-29.396999999999998</v>
          </cell>
        </row>
        <row r="1910">
          <cell r="N1910">
            <v>-34.829000000000001</v>
          </cell>
        </row>
        <row r="1911">
          <cell r="N1911">
            <v>-51.58</v>
          </cell>
        </row>
        <row r="1912">
          <cell r="N1912">
            <v>-12.829000000000001</v>
          </cell>
        </row>
        <row r="1913">
          <cell r="N1913">
            <v>-11.503</v>
          </cell>
        </row>
        <row r="1914">
          <cell r="N1914">
            <v>-35.932000000000002</v>
          </cell>
        </row>
        <row r="1915">
          <cell r="N1915">
            <v>-33.040999999999997</v>
          </cell>
        </row>
        <row r="1916">
          <cell r="N1916">
            <v>-33.491</v>
          </cell>
        </row>
        <row r="1917">
          <cell r="N1917">
            <v>-2.98</v>
          </cell>
        </row>
        <row r="1918">
          <cell r="N1918">
            <v>-57.2</v>
          </cell>
        </row>
        <row r="1919">
          <cell r="N1919">
            <v>-14.513</v>
          </cell>
        </row>
        <row r="1920">
          <cell r="N1920">
            <v>-49.912999999999997</v>
          </cell>
        </row>
        <row r="1921">
          <cell r="N1921">
            <v>-29.873999999999999</v>
          </cell>
        </row>
        <row r="1922">
          <cell r="N1922">
            <v>-18.314</v>
          </cell>
        </row>
        <row r="1923">
          <cell r="N1923">
            <v>-29.599</v>
          </cell>
        </row>
        <row r="1924">
          <cell r="N1924">
            <v>-47.246000000000002</v>
          </cell>
        </row>
        <row r="1925">
          <cell r="N1925">
            <v>-47.61</v>
          </cell>
        </row>
        <row r="1926">
          <cell r="N1926">
            <v>-13.994999999999999</v>
          </cell>
        </row>
        <row r="1927">
          <cell r="N1927">
            <v>-17.152000000000001</v>
          </cell>
        </row>
        <row r="1928">
          <cell r="N1928">
            <v>-13.805</v>
          </cell>
        </row>
        <row r="1929">
          <cell r="N1929">
            <v>-6.9130000000000003</v>
          </cell>
        </row>
        <row r="1930">
          <cell r="N1930">
            <v>-17.105</v>
          </cell>
        </row>
        <row r="1931">
          <cell r="N1931">
            <v>-11.564</v>
          </cell>
        </row>
        <row r="1932">
          <cell r="N1932">
            <v>-51.402999999999999</v>
          </cell>
        </row>
        <row r="1933">
          <cell r="N1933">
            <v>-50.262999999999998</v>
          </cell>
        </row>
        <row r="1934">
          <cell r="N1934">
            <v>-52.569000000000003</v>
          </cell>
        </row>
        <row r="1935">
          <cell r="N1935">
            <v>-16.454000000000001</v>
          </cell>
        </row>
        <row r="1936">
          <cell r="N1936">
            <v>-13.131</v>
          </cell>
        </row>
        <row r="1937">
          <cell r="N1937">
            <v>-32.911999999999999</v>
          </cell>
        </row>
        <row r="1938">
          <cell r="N1938">
            <v>-31.388999999999999</v>
          </cell>
        </row>
        <row r="1939">
          <cell r="N1939">
            <v>-13.821999999999999</v>
          </cell>
        </row>
        <row r="1940">
          <cell r="N1940">
            <v>-19.350999999999999</v>
          </cell>
        </row>
        <row r="1941">
          <cell r="N1941">
            <v>-41.298999999999999</v>
          </cell>
        </row>
        <row r="1942">
          <cell r="N1942">
            <v>-16.594000000000001</v>
          </cell>
        </row>
        <row r="1943">
          <cell r="N1943">
            <v>-51.756999999999998</v>
          </cell>
        </row>
        <row r="1944">
          <cell r="N1944">
            <v>-14.686</v>
          </cell>
        </row>
        <row r="1945">
          <cell r="N1945">
            <v>-20.45</v>
          </cell>
        </row>
        <row r="1946">
          <cell r="N1946">
            <v>-15.032</v>
          </cell>
        </row>
        <row r="1947">
          <cell r="N1947">
            <v>-30.585999999999999</v>
          </cell>
        </row>
        <row r="1948">
          <cell r="N1948">
            <v>-40.167000000000002</v>
          </cell>
        </row>
        <row r="1949">
          <cell r="N1949">
            <v>-41.417999999999999</v>
          </cell>
        </row>
        <row r="1950">
          <cell r="N1950">
            <v>-25.15</v>
          </cell>
        </row>
        <row r="1951">
          <cell r="N1951">
            <v>-4</v>
          </cell>
        </row>
        <row r="1952">
          <cell r="N1952">
            <v>-3.5920000000000001</v>
          </cell>
        </row>
        <row r="1953">
          <cell r="N1953">
            <v>-8</v>
          </cell>
        </row>
        <row r="1954">
          <cell r="N1954">
            <v>-8</v>
          </cell>
        </row>
        <row r="1955">
          <cell r="N1955">
            <v>-5.0000000000000001E-3</v>
          </cell>
        </row>
        <row r="1956">
          <cell r="N1956">
            <v>-12.403</v>
          </cell>
        </row>
        <row r="1957">
          <cell r="N1957">
            <v>-4.1980000000000004</v>
          </cell>
        </row>
        <row r="1958">
          <cell r="N1958">
            <v>-0.48199999999999998</v>
          </cell>
        </row>
        <row r="1959">
          <cell r="N1959">
            <v>-3.1070000000000002</v>
          </cell>
        </row>
        <row r="1960">
          <cell r="N1960">
            <v>-1.593</v>
          </cell>
        </row>
        <row r="1961">
          <cell r="N1961">
            <v>-0.437</v>
          </cell>
        </row>
        <row r="1962">
          <cell r="N1962">
            <v>-4.4509999999999996</v>
          </cell>
        </row>
        <row r="1963">
          <cell r="N1963">
            <v>-1.208</v>
          </cell>
        </row>
        <row r="1964">
          <cell r="N1964">
            <v>-2.8290000000000002</v>
          </cell>
        </row>
        <row r="1965">
          <cell r="N1965">
            <v>-4.3150000000000004</v>
          </cell>
        </row>
        <row r="1966">
          <cell r="N1966">
            <v>-4.1399999999999997</v>
          </cell>
        </row>
        <row r="1967">
          <cell r="N1967">
            <v>-4.2949999999999999</v>
          </cell>
        </row>
        <row r="1968">
          <cell r="N1968">
            <v>-1.1819999999999999</v>
          </cell>
        </row>
        <row r="1969">
          <cell r="N1969">
            <v>-1.3620000000000001</v>
          </cell>
        </row>
        <row r="1970">
          <cell r="N1970">
            <v>-4.431</v>
          </cell>
        </row>
        <row r="1971">
          <cell r="N1971">
            <v>-0.42099999999999999</v>
          </cell>
        </row>
        <row r="1972">
          <cell r="N1972">
            <v>-4.3339999999999996</v>
          </cell>
        </row>
        <row r="1973">
          <cell r="N1973">
            <v>-1.208</v>
          </cell>
        </row>
        <row r="1974">
          <cell r="N1974">
            <v>-4.101</v>
          </cell>
        </row>
        <row r="1975">
          <cell r="N1975">
            <v>-1.4390000000000001</v>
          </cell>
        </row>
        <row r="1976">
          <cell r="N1976">
            <v>-2.34</v>
          </cell>
        </row>
        <row r="1977">
          <cell r="N1977">
            <v>-4.0229999999999997</v>
          </cell>
        </row>
        <row r="1978">
          <cell r="N1978">
            <v>-0.86499999999999999</v>
          </cell>
        </row>
        <row r="1979">
          <cell r="N1979">
            <v>-4.1790000000000003</v>
          </cell>
        </row>
        <row r="1980">
          <cell r="N1980">
            <v>-2.2349999999999999</v>
          </cell>
        </row>
        <row r="1981">
          <cell r="N1981">
            <v>-4.0620000000000003</v>
          </cell>
        </row>
        <row r="1982">
          <cell r="N1982">
            <v>-0.69399999999999995</v>
          </cell>
        </row>
        <row r="1983">
          <cell r="N1983">
            <v>-2.1789999999999998</v>
          </cell>
        </row>
        <row r="1984">
          <cell r="N1984">
            <v>-1.667</v>
          </cell>
        </row>
        <row r="1985">
          <cell r="N1985">
            <v>-3.673</v>
          </cell>
        </row>
        <row r="1986">
          <cell r="N1986">
            <v>-1.923</v>
          </cell>
        </row>
        <row r="1987">
          <cell r="N1987">
            <v>-1.5029999999999999</v>
          </cell>
        </row>
        <row r="1988">
          <cell r="N1988">
            <v>-1.506</v>
          </cell>
        </row>
        <row r="1989">
          <cell r="N1989">
            <v>-4.8390000000000004</v>
          </cell>
        </row>
        <row r="1990">
          <cell r="N1990">
            <v>-1.7310000000000001</v>
          </cell>
        </row>
        <row r="1991">
          <cell r="N1991">
            <v>-1.105</v>
          </cell>
        </row>
        <row r="1992">
          <cell r="N1992">
            <v>-0.95099999999999996</v>
          </cell>
        </row>
        <row r="1993">
          <cell r="N1993">
            <v>-4.431</v>
          </cell>
        </row>
        <row r="1994">
          <cell r="N1994">
            <v>-4.2169999999999996</v>
          </cell>
        </row>
        <row r="1995">
          <cell r="N1995">
            <v>-3.7320000000000002</v>
          </cell>
        </row>
        <row r="1996">
          <cell r="N1996">
            <v>-1.028</v>
          </cell>
        </row>
        <row r="1997">
          <cell r="N1997">
            <v>-2.1469999999999998</v>
          </cell>
        </row>
        <row r="1998">
          <cell r="N1998">
            <v>-3.056</v>
          </cell>
        </row>
        <row r="1999">
          <cell r="N1999">
            <v>-0.77100000000000002</v>
          </cell>
        </row>
        <row r="2000">
          <cell r="N2000">
            <v>-1.7090000000000001</v>
          </cell>
        </row>
        <row r="2001">
          <cell r="N2001">
            <v>-3.8479999999999999</v>
          </cell>
        </row>
        <row r="2002">
          <cell r="N2002">
            <v>-1.9550000000000001</v>
          </cell>
        </row>
        <row r="2003">
          <cell r="N2003">
            <v>-0.65500000000000003</v>
          </cell>
        </row>
        <row r="2004">
          <cell r="N2004">
            <v>-4.1399999999999997</v>
          </cell>
        </row>
        <row r="2005">
          <cell r="N2005">
            <v>-2.34</v>
          </cell>
        </row>
        <row r="2006">
          <cell r="N2006">
            <v>-1.298</v>
          </cell>
        </row>
        <row r="2007">
          <cell r="N2007">
            <v>-4.2169999999999996</v>
          </cell>
        </row>
        <row r="2008">
          <cell r="N2008">
            <v>-2.968</v>
          </cell>
        </row>
        <row r="2009">
          <cell r="N2009">
            <v>-1.028</v>
          </cell>
        </row>
        <row r="2010">
          <cell r="N2010">
            <v>-1.49</v>
          </cell>
        </row>
        <row r="2011">
          <cell r="N2011">
            <v>-1.5549999999999999</v>
          </cell>
        </row>
        <row r="2012">
          <cell r="N2012">
            <v>-1.1180000000000001</v>
          </cell>
        </row>
        <row r="2013">
          <cell r="N2013">
            <v>-2.88</v>
          </cell>
        </row>
        <row r="2014">
          <cell r="N2014">
            <v>-4.0229999999999997</v>
          </cell>
        </row>
        <row r="2015">
          <cell r="N2015">
            <v>-1.349</v>
          </cell>
        </row>
        <row r="2016">
          <cell r="N2016">
            <v>-1.2210000000000001</v>
          </cell>
        </row>
        <row r="2017">
          <cell r="N2017">
            <v>-1.105</v>
          </cell>
        </row>
        <row r="2018">
          <cell r="N2018">
            <v>-1.506</v>
          </cell>
        </row>
        <row r="2019">
          <cell r="N2019">
            <v>-1.593</v>
          </cell>
        </row>
        <row r="2020">
          <cell r="N2020">
            <v>-1.028</v>
          </cell>
        </row>
        <row r="2021">
          <cell r="N2021">
            <v>-1.1559999999999999</v>
          </cell>
        </row>
        <row r="2022">
          <cell r="N2022">
            <v>-1.5549999999999999</v>
          </cell>
        </row>
        <row r="2023">
          <cell r="N2023">
            <v>-1.506</v>
          </cell>
        </row>
        <row r="2024">
          <cell r="N2024">
            <v>-1.2849999999999999</v>
          </cell>
        </row>
        <row r="2025">
          <cell r="N2025">
            <v>-1.3779999999999999</v>
          </cell>
        </row>
        <row r="2026">
          <cell r="N2026">
            <v>-1.516</v>
          </cell>
        </row>
        <row r="2027">
          <cell r="N2027">
            <v>-1.143</v>
          </cell>
        </row>
        <row r="2028">
          <cell r="N2028">
            <v>-1.7629999999999999</v>
          </cell>
        </row>
        <row r="2029">
          <cell r="N2029">
            <v>-1.1559999999999999</v>
          </cell>
        </row>
        <row r="2030">
          <cell r="N2030">
            <v>-1.6990000000000001</v>
          </cell>
        </row>
        <row r="2031">
          <cell r="N2031">
            <v>-1.4770000000000001</v>
          </cell>
        </row>
        <row r="2032">
          <cell r="N2032">
            <v>-1.3620000000000001</v>
          </cell>
        </row>
        <row r="2033">
          <cell r="N2033">
            <v>-1.827</v>
          </cell>
        </row>
        <row r="2034">
          <cell r="N2034">
            <v>-1.452</v>
          </cell>
        </row>
        <row r="2035">
          <cell r="N2035">
            <v>-1.1819999999999999</v>
          </cell>
        </row>
        <row r="2036">
          <cell r="N2036">
            <v>-2.3069999999999999</v>
          </cell>
        </row>
        <row r="2037">
          <cell r="N2037">
            <v>-1.593</v>
          </cell>
        </row>
        <row r="2038">
          <cell r="N2038">
            <v>-1.516</v>
          </cell>
        </row>
        <row r="2039">
          <cell r="N2039">
            <v>-1.4259999999999999</v>
          </cell>
        </row>
        <row r="2040">
          <cell r="N2040">
            <v>-1.7310000000000001</v>
          </cell>
        </row>
        <row r="2041">
          <cell r="N2041">
            <v>-0.86099999999999999</v>
          </cell>
        </row>
        <row r="2042">
          <cell r="N2042">
            <v>-1.859</v>
          </cell>
        </row>
        <row r="2043">
          <cell r="N2043">
            <v>-1.4390000000000001</v>
          </cell>
        </row>
        <row r="2044">
          <cell r="N2044">
            <v>-1.375</v>
          </cell>
        </row>
        <row r="2045">
          <cell r="N2045">
            <v>-0.64200000000000002</v>
          </cell>
        </row>
        <row r="2046">
          <cell r="N2046">
            <v>-1.923</v>
          </cell>
        </row>
        <row r="2047">
          <cell r="N2047">
            <v>-1.4259999999999999</v>
          </cell>
        </row>
        <row r="2048">
          <cell r="N2048">
            <v>-0.91200000000000003</v>
          </cell>
        </row>
        <row r="2049">
          <cell r="N2049">
            <v>-1.0149999999999999</v>
          </cell>
        </row>
        <row r="2050">
          <cell r="N2050">
            <v>-26.922000000000001</v>
          </cell>
        </row>
        <row r="2051">
          <cell r="N2051">
            <v>-0.32100000000000001</v>
          </cell>
        </row>
        <row r="2052">
          <cell r="N2052">
            <v>-25</v>
          </cell>
        </row>
        <row r="2053">
          <cell r="N2053">
            <v>-1.57</v>
          </cell>
        </row>
        <row r="2054">
          <cell r="N2054">
            <v>-0.89900000000000002</v>
          </cell>
        </row>
        <row r="2055">
          <cell r="N2055">
            <v>-1.667</v>
          </cell>
        </row>
        <row r="2056">
          <cell r="N2056">
            <v>-1.5029999999999999</v>
          </cell>
        </row>
        <row r="2057">
          <cell r="N2057">
            <v>-1.6060000000000001</v>
          </cell>
        </row>
        <row r="2058">
          <cell r="N2058">
            <v>-1.667</v>
          </cell>
        </row>
        <row r="2059">
          <cell r="N2059">
            <v>-0.505</v>
          </cell>
        </row>
        <row r="2060">
          <cell r="N2060">
            <v>-1.208</v>
          </cell>
        </row>
        <row r="2061">
          <cell r="N2061">
            <v>-0.89900000000000002</v>
          </cell>
        </row>
        <row r="2062">
          <cell r="N2062">
            <v>-0.60899999999999999</v>
          </cell>
        </row>
        <row r="2063">
          <cell r="N2063">
            <v>-1.079</v>
          </cell>
        </row>
        <row r="2064">
          <cell r="N2064">
            <v>-1.49</v>
          </cell>
        </row>
        <row r="2065">
          <cell r="N2065">
            <v>-2.0830000000000002</v>
          </cell>
        </row>
        <row r="2066">
          <cell r="N2066">
            <v>-1.0529999999999999</v>
          </cell>
        </row>
        <row r="2067">
          <cell r="N2067">
            <v>-1.3620000000000001</v>
          </cell>
        </row>
        <row r="2068">
          <cell r="N2068">
            <v>-1.169</v>
          </cell>
        </row>
        <row r="2069">
          <cell r="N2069">
            <v>-1.2330000000000001</v>
          </cell>
        </row>
        <row r="2070">
          <cell r="N2070">
            <v>-1.1180000000000001</v>
          </cell>
        </row>
        <row r="2071">
          <cell r="N2071">
            <v>-1.452</v>
          </cell>
        </row>
        <row r="2072">
          <cell r="N2072">
            <v>-0.89900000000000002</v>
          </cell>
        </row>
        <row r="2073">
          <cell r="N2073">
            <v>-0.99199999999999999</v>
          </cell>
        </row>
        <row r="2074">
          <cell r="N2074">
            <v>-1.516</v>
          </cell>
        </row>
        <row r="2075">
          <cell r="N2075">
            <v>-1.375</v>
          </cell>
        </row>
        <row r="2076">
          <cell r="N2076">
            <v>-1.542</v>
          </cell>
        </row>
        <row r="2077">
          <cell r="N2077">
            <v>-1.208</v>
          </cell>
        </row>
        <row r="2078">
          <cell r="N2078">
            <v>-1.58</v>
          </cell>
        </row>
        <row r="2079">
          <cell r="N2079">
            <v>-1.49</v>
          </cell>
        </row>
        <row r="2080">
          <cell r="N2080">
            <v>-1.0660000000000001</v>
          </cell>
        </row>
        <row r="2081">
          <cell r="N2081">
            <v>-2.1469999999999998</v>
          </cell>
        </row>
        <row r="2082">
          <cell r="N2082">
            <v>-0.96099999999999997</v>
          </cell>
        </row>
        <row r="2083">
          <cell r="N2083">
            <v>-1.208</v>
          </cell>
        </row>
        <row r="2084">
          <cell r="N2084">
            <v>-0.89700000000000002</v>
          </cell>
        </row>
        <row r="2085">
          <cell r="N2085">
            <v>-1.516</v>
          </cell>
        </row>
        <row r="2086">
          <cell r="N2086">
            <v>-1.667</v>
          </cell>
        </row>
        <row r="2087">
          <cell r="N2087">
            <v>-1.58</v>
          </cell>
        </row>
        <row r="2088">
          <cell r="N2088">
            <v>-2.0190000000000001</v>
          </cell>
        </row>
        <row r="2089">
          <cell r="N2089">
            <v>-1.2210000000000001</v>
          </cell>
        </row>
        <row r="2090">
          <cell r="N2090">
            <v>-0.97599999999999998</v>
          </cell>
        </row>
        <row r="2091">
          <cell r="N2091">
            <v>-1.6020000000000001</v>
          </cell>
        </row>
        <row r="2092">
          <cell r="N2092">
            <v>-1.667</v>
          </cell>
        </row>
        <row r="2093">
          <cell r="N2093">
            <v>-1.375</v>
          </cell>
        </row>
        <row r="2094">
          <cell r="N2094">
            <v>-1.58</v>
          </cell>
        </row>
        <row r="2095">
          <cell r="N2095">
            <v>-2.468</v>
          </cell>
        </row>
        <row r="2096">
          <cell r="N2096">
            <v>-1.0609999999999999</v>
          </cell>
        </row>
        <row r="2097">
          <cell r="N2097">
            <v>-0.96399999999999997</v>
          </cell>
        </row>
        <row r="2098">
          <cell r="N2098">
            <v>-1.143</v>
          </cell>
        </row>
        <row r="2099">
          <cell r="N2099">
            <v>-1.198</v>
          </cell>
        </row>
        <row r="2100">
          <cell r="N2100">
            <v>-1.2330000000000001</v>
          </cell>
        </row>
        <row r="2101">
          <cell r="N2101">
            <v>-1.6319999999999999</v>
          </cell>
        </row>
        <row r="2102">
          <cell r="N2102">
            <v>-0.92500000000000004</v>
          </cell>
        </row>
        <row r="2103">
          <cell r="N2103">
            <v>-1.41</v>
          </cell>
        </row>
        <row r="2104">
          <cell r="N2104">
            <v>-1.31</v>
          </cell>
        </row>
        <row r="2105">
          <cell r="N2105">
            <v>-0.96399999999999997</v>
          </cell>
        </row>
        <row r="2106">
          <cell r="N2106">
            <v>-1.542</v>
          </cell>
        </row>
        <row r="2107">
          <cell r="N2107">
            <v>-0.20799999999999999</v>
          </cell>
        </row>
        <row r="2108">
          <cell r="N2108">
            <v>-0.752</v>
          </cell>
        </row>
        <row r="2109">
          <cell r="N2109">
            <v>-0.34399999999999997</v>
          </cell>
        </row>
        <row r="2110">
          <cell r="N2110">
            <v>-2.02</v>
          </cell>
        </row>
        <row r="2111">
          <cell r="N2111">
            <v>-0.95099999999999996</v>
          </cell>
        </row>
        <row r="2112">
          <cell r="N2112">
            <v>-0.878</v>
          </cell>
        </row>
        <row r="2113">
          <cell r="N2113">
            <v>-0.503</v>
          </cell>
        </row>
        <row r="2114">
          <cell r="N2114">
            <v>-0.61699999999999999</v>
          </cell>
        </row>
        <row r="2115">
          <cell r="N2115">
            <v>-1.248</v>
          </cell>
        </row>
        <row r="2116">
          <cell r="N2116">
            <v>-1.0529999999999999</v>
          </cell>
        </row>
        <row r="2117">
          <cell r="N2117">
            <v>-1.0660000000000001</v>
          </cell>
        </row>
        <row r="2118">
          <cell r="N2118">
            <v>-0.54800000000000004</v>
          </cell>
        </row>
        <row r="2119">
          <cell r="N2119">
            <v>-1.349</v>
          </cell>
        </row>
        <row r="2120">
          <cell r="N2120">
            <v>-0.439</v>
          </cell>
        </row>
        <row r="2121">
          <cell r="N2121">
            <v>-0.56999999999999995</v>
          </cell>
        </row>
        <row r="2122">
          <cell r="N2122">
            <v>-0.33</v>
          </cell>
        </row>
        <row r="2123">
          <cell r="N2123">
            <v>-0.63</v>
          </cell>
        </row>
        <row r="2124">
          <cell r="N2124">
            <v>-0.61099999999999999</v>
          </cell>
        </row>
        <row r="2125">
          <cell r="N2125">
            <v>-1.5669999999999999</v>
          </cell>
        </row>
        <row r="2126">
          <cell r="N2126">
            <v>-1.1299999999999999</v>
          </cell>
        </row>
        <row r="2127">
          <cell r="N2127">
            <v>-0.32100000000000001</v>
          </cell>
        </row>
        <row r="2128">
          <cell r="N2128">
            <v>-1.31</v>
          </cell>
        </row>
        <row r="2129">
          <cell r="N2129">
            <v>-0.96399999999999997</v>
          </cell>
        </row>
        <row r="2130">
          <cell r="N2130">
            <v>-1.3879999999999999</v>
          </cell>
        </row>
        <row r="2131">
          <cell r="N2131">
            <v>-1.2849999999999999</v>
          </cell>
        </row>
        <row r="2132">
          <cell r="N2132">
            <v>-1.087</v>
          </cell>
        </row>
        <row r="2133">
          <cell r="N2133">
            <v>-1.4259999999999999</v>
          </cell>
        </row>
        <row r="2134">
          <cell r="N2134">
            <v>-1.593</v>
          </cell>
        </row>
        <row r="2135">
          <cell r="N2135">
            <v>-1.002</v>
          </cell>
        </row>
        <row r="2136">
          <cell r="N2136">
            <v>-1.5669999999999999</v>
          </cell>
        </row>
        <row r="2137">
          <cell r="N2137">
            <v>-1.696</v>
          </cell>
        </row>
        <row r="2138">
          <cell r="N2138">
            <v>-1.1819999999999999</v>
          </cell>
        </row>
        <row r="2139">
          <cell r="N2139">
            <v>-0.79700000000000004</v>
          </cell>
        </row>
        <row r="2140">
          <cell r="N2140">
            <v>-1.4259999999999999</v>
          </cell>
        </row>
        <row r="2141">
          <cell r="N2141">
            <v>-1.169</v>
          </cell>
        </row>
        <row r="2142">
          <cell r="N2142">
            <v>-1.298</v>
          </cell>
        </row>
        <row r="2143">
          <cell r="N2143">
            <v>-1.079</v>
          </cell>
        </row>
        <row r="2144">
          <cell r="N2144">
            <v>-1.272</v>
          </cell>
        </row>
        <row r="2145">
          <cell r="N2145">
            <v>-1.1950000000000001</v>
          </cell>
        </row>
        <row r="2146">
          <cell r="N2146">
            <v>-1.571</v>
          </cell>
        </row>
        <row r="2147">
          <cell r="N2147">
            <v>-7.0999999999999994E-2</v>
          </cell>
        </row>
        <row r="2148">
          <cell r="N2148">
            <v>-3.5999999999999997E-2</v>
          </cell>
        </row>
        <row r="2149">
          <cell r="N2149">
            <v>-0.32</v>
          </cell>
        </row>
        <row r="2150">
          <cell r="N2150">
            <v>-22.145</v>
          </cell>
        </row>
        <row r="2151">
          <cell r="N2151">
            <v>-28.917000000000002</v>
          </cell>
        </row>
        <row r="2152">
          <cell r="N2152">
            <v>-253.39699999999999</v>
          </cell>
        </row>
        <row r="2153">
          <cell r="N2153">
            <v>-32.152000000000001</v>
          </cell>
        </row>
        <row r="2154">
          <cell r="N2154">
            <v>-48.85</v>
          </cell>
        </row>
        <row r="2155">
          <cell r="N2155">
            <v>-8.9999999999999993E-3</v>
          </cell>
        </row>
        <row r="2156">
          <cell r="N2156">
            <v>-47.767000000000003</v>
          </cell>
        </row>
        <row r="2157">
          <cell r="N2157">
            <v>-9.5169999999999995</v>
          </cell>
        </row>
        <row r="2158">
          <cell r="N2158">
            <v>-40.996000000000002</v>
          </cell>
        </row>
        <row r="2159">
          <cell r="N2159">
            <v>-15</v>
          </cell>
        </row>
        <row r="2160">
          <cell r="N2160">
            <v>-20.12</v>
          </cell>
        </row>
        <row r="2161">
          <cell r="N2161">
            <v>-7.2380000000000004</v>
          </cell>
        </row>
        <row r="2162">
          <cell r="N2162">
            <v>-12.16</v>
          </cell>
        </row>
        <row r="2163">
          <cell r="N2163">
            <v>-11.832000000000001</v>
          </cell>
        </row>
        <row r="2164">
          <cell r="N2164">
            <v>-16</v>
          </cell>
        </row>
        <row r="2165">
          <cell r="N2165">
            <v>-8</v>
          </cell>
        </row>
        <row r="2166">
          <cell r="N2166">
            <v>-16</v>
          </cell>
        </row>
        <row r="2167">
          <cell r="N2167">
            <v>-148.75</v>
          </cell>
        </row>
        <row r="2168">
          <cell r="N2168">
            <v>-604.976</v>
          </cell>
        </row>
        <row r="2169">
          <cell r="N2169">
            <v>-149.40100000000001</v>
          </cell>
        </row>
        <row r="2170">
          <cell r="N2170">
            <v>-80.935000000000002</v>
          </cell>
        </row>
        <row r="2171">
          <cell r="N2171">
            <v>-1426.89</v>
          </cell>
        </row>
        <row r="2172">
          <cell r="N2172">
            <v>-1176.1099999999999</v>
          </cell>
        </row>
        <row r="2173">
          <cell r="N2173">
            <v>-1.1759999999999999</v>
          </cell>
        </row>
        <row r="2174">
          <cell r="N2174">
            <v>-245</v>
          </cell>
        </row>
        <row r="2175">
          <cell r="N2175">
            <v>-32.689</v>
          </cell>
        </row>
        <row r="2176">
          <cell r="N2176">
            <v>-121.557</v>
          </cell>
        </row>
        <row r="2177">
          <cell r="N2177">
            <v>-180</v>
          </cell>
        </row>
        <row r="2178">
          <cell r="N2178">
            <v>-13.443</v>
          </cell>
        </row>
        <row r="2179">
          <cell r="N2179">
            <v>-1765.5989999999999</v>
          </cell>
        </row>
        <row r="2180">
          <cell r="N2180">
            <v>-1765.598</v>
          </cell>
        </row>
        <row r="2181">
          <cell r="N2181">
            <v>-716</v>
          </cell>
        </row>
        <row r="2182">
          <cell r="N2182">
            <v>-546.09699999999998</v>
          </cell>
        </row>
        <row r="2183">
          <cell r="N2183">
            <v>-716</v>
          </cell>
        </row>
        <row r="2184">
          <cell r="N2184">
            <v>-1431.25</v>
          </cell>
        </row>
        <row r="2185">
          <cell r="N2185">
            <v>-433.19299999999998</v>
          </cell>
        </row>
        <row r="2186">
          <cell r="N2186">
            <v>-48.706000000000003</v>
          </cell>
        </row>
        <row r="2187">
          <cell r="N2187">
            <v>-1172.8340000000001</v>
          </cell>
        </row>
        <row r="2188">
          <cell r="N2188">
            <v>-847.15300000000002</v>
          </cell>
        </row>
        <row r="2189">
          <cell r="N2189">
            <v>-396.75</v>
          </cell>
        </row>
        <row r="2190">
          <cell r="N2190">
            <v>-770</v>
          </cell>
        </row>
        <row r="2191">
          <cell r="N2191">
            <v>-1000</v>
          </cell>
        </row>
        <row r="2192">
          <cell r="N2192">
            <v>-1764.1659999999999</v>
          </cell>
        </row>
        <row r="2193">
          <cell r="N2193">
            <v>-1764.1659999999999</v>
          </cell>
        </row>
        <row r="2194">
          <cell r="N2194">
            <v>-29.355</v>
          </cell>
        </row>
        <row r="2195">
          <cell r="N2195">
            <v>-422</v>
          </cell>
        </row>
        <row r="2196">
          <cell r="N2196">
            <v>-217</v>
          </cell>
        </row>
        <row r="2197">
          <cell r="N2197">
            <v>-0.14099999999999999</v>
          </cell>
        </row>
        <row r="2198">
          <cell r="N2198">
            <v>-924</v>
          </cell>
        </row>
        <row r="2199">
          <cell r="N2199">
            <v>-351</v>
          </cell>
        </row>
        <row r="2200">
          <cell r="N2200">
            <v>-14.35</v>
          </cell>
        </row>
        <row r="2201">
          <cell r="N2201">
            <v>-989.89700000000005</v>
          </cell>
        </row>
        <row r="2202">
          <cell r="N2202">
            <v>-557.76099999999997</v>
          </cell>
        </row>
        <row r="2203">
          <cell r="N2203">
            <v>-186.22900000000001</v>
          </cell>
        </row>
        <row r="2204">
          <cell r="N2204">
            <v>-251.982</v>
          </cell>
        </row>
        <row r="2205">
          <cell r="N2205">
            <v>-589.48699999999997</v>
          </cell>
        </row>
        <row r="2206">
          <cell r="N2206">
            <v>-0.10100000000000001</v>
          </cell>
        </row>
        <row r="2207">
          <cell r="N2207">
            <v>-589.48800000000006</v>
          </cell>
        </row>
        <row r="2208">
          <cell r="N2208">
            <v>-589.48800000000006</v>
          </cell>
        </row>
        <row r="2209">
          <cell r="N2209">
            <v>-659.17200000000003</v>
          </cell>
        </row>
        <row r="2210">
          <cell r="N2210">
            <v>-659.17200000000003</v>
          </cell>
        </row>
        <row r="2211">
          <cell r="N2211">
            <v>-90.254999999999995</v>
          </cell>
        </row>
        <row r="2212">
          <cell r="N2212">
            <v>-392.96800000000002</v>
          </cell>
        </row>
        <row r="2213">
          <cell r="N2213">
            <v>-62.207000000000001</v>
          </cell>
        </row>
        <row r="2214">
          <cell r="N2214">
            <v>-1267.7929999999999</v>
          </cell>
        </row>
        <row r="2215">
          <cell r="N2215">
            <v>-1000.793</v>
          </cell>
        </row>
        <row r="2216">
          <cell r="N2216">
            <v>-267.79300000000001</v>
          </cell>
        </row>
        <row r="2217">
          <cell r="N2217">
            <v>-298</v>
          </cell>
        </row>
        <row r="2218">
          <cell r="N2218">
            <v>-117.20699999999999</v>
          </cell>
        </row>
        <row r="2219">
          <cell r="N2219">
            <v>-1296.443</v>
          </cell>
        </row>
        <row r="2220">
          <cell r="N2220">
            <v>-208.07</v>
          </cell>
        </row>
        <row r="2221">
          <cell r="N2221">
            <v>-240</v>
          </cell>
        </row>
        <row r="2222">
          <cell r="N2222">
            <v>-54.685000000000002</v>
          </cell>
        </row>
        <row r="2223">
          <cell r="N2223">
            <v>-71.206999999999994</v>
          </cell>
        </row>
        <row r="2224">
          <cell r="N2224">
            <v>-477.697</v>
          </cell>
        </row>
        <row r="2225">
          <cell r="N2225">
            <v>-211.55699999999999</v>
          </cell>
        </row>
        <row r="2226">
          <cell r="N2226">
            <v>-162</v>
          </cell>
        </row>
        <row r="2227">
          <cell r="N2227">
            <v>-298</v>
          </cell>
        </row>
        <row r="2228">
          <cell r="N2228">
            <v>-292</v>
          </cell>
        </row>
        <row r="2229">
          <cell r="N2229">
            <v>-1267.7929999999999</v>
          </cell>
        </row>
        <row r="2230">
          <cell r="N2230">
            <v>-429.2</v>
          </cell>
        </row>
        <row r="2231">
          <cell r="N2231">
            <v>-214.4</v>
          </cell>
        </row>
        <row r="2232">
          <cell r="N2232">
            <v>-261</v>
          </cell>
        </row>
        <row r="2233">
          <cell r="N2233">
            <v>-144.315</v>
          </cell>
        </row>
        <row r="2234">
          <cell r="N2234">
            <v>-1151.412</v>
          </cell>
        </row>
        <row r="2235">
          <cell r="N2235">
            <v>-64.95</v>
          </cell>
        </row>
        <row r="2236">
          <cell r="N2236">
            <v>-1294.2940000000001</v>
          </cell>
        </row>
        <row r="2237">
          <cell r="N2237">
            <v>-1294.2940000000001</v>
          </cell>
        </row>
        <row r="2238">
          <cell r="N2238">
            <v>-9.5939999999999994</v>
          </cell>
        </row>
        <row r="2239">
          <cell r="N2239">
            <v>-360</v>
          </cell>
        </row>
        <row r="2240">
          <cell r="N2240">
            <v>-1000</v>
          </cell>
        </row>
        <row r="2241">
          <cell r="N2241">
            <v>-199.03299999999999</v>
          </cell>
        </row>
        <row r="2242">
          <cell r="N2242">
            <v>-1267.7929999999999</v>
          </cell>
        </row>
        <row r="2243">
          <cell r="N2243">
            <v>-162</v>
          </cell>
        </row>
        <row r="2244">
          <cell r="N2244">
            <v>-1267.7929999999999</v>
          </cell>
        </row>
        <row r="2245">
          <cell r="N2245">
            <v>-1241.8520000000001</v>
          </cell>
        </row>
        <row r="2246">
          <cell r="N2246">
            <v>-20.405999999999999</v>
          </cell>
        </row>
        <row r="2247">
          <cell r="N2247">
            <v>-1296.443</v>
          </cell>
        </row>
        <row r="2248">
          <cell r="N2248">
            <v>-1275.672</v>
          </cell>
        </row>
        <row r="2249">
          <cell r="N2249">
            <v>-1941</v>
          </cell>
        </row>
        <row r="2250">
          <cell r="N2250">
            <v>-1942</v>
          </cell>
        </row>
        <row r="2251">
          <cell r="N2251">
            <v>-1318.3440000000001</v>
          </cell>
        </row>
        <row r="2252">
          <cell r="N2252">
            <v>-80.165999999999997</v>
          </cell>
        </row>
        <row r="2253">
          <cell r="N2253">
            <v>-128</v>
          </cell>
        </row>
        <row r="2254">
          <cell r="N2254">
            <v>-22.337</v>
          </cell>
        </row>
        <row r="2255">
          <cell r="N2255">
            <v>-40.680999999999997</v>
          </cell>
        </row>
        <row r="2256">
          <cell r="N2256">
            <v>-981.399</v>
          </cell>
        </row>
        <row r="2257">
          <cell r="N2257">
            <v>-364</v>
          </cell>
        </row>
        <row r="2258">
          <cell r="N2258">
            <v>-898.17</v>
          </cell>
        </row>
        <row r="2259">
          <cell r="N2259">
            <v>-280.66300000000001</v>
          </cell>
        </row>
        <row r="2260">
          <cell r="N2260">
            <v>-1223</v>
          </cell>
        </row>
        <row r="2261">
          <cell r="N2261">
            <v>-1262.0619999999999</v>
          </cell>
        </row>
        <row r="2262">
          <cell r="N2262">
            <v>-171.904</v>
          </cell>
        </row>
        <row r="2263">
          <cell r="N2263">
            <v>-1233.6279999999999</v>
          </cell>
        </row>
        <row r="2264">
          <cell r="N2264">
            <v>-156.69999999999999</v>
          </cell>
        </row>
        <row r="2265">
          <cell r="N2265">
            <v>-1880.201</v>
          </cell>
        </row>
        <row r="2266">
          <cell r="N2266">
            <v>-1248</v>
          </cell>
        </row>
        <row r="2267">
          <cell r="N2267">
            <v>-1880.201</v>
          </cell>
        </row>
        <row r="2268">
          <cell r="N2268">
            <v>-1251.318</v>
          </cell>
        </row>
        <row r="2269">
          <cell r="N2269">
            <v>-1235.432</v>
          </cell>
        </row>
        <row r="2270">
          <cell r="N2270">
            <v>-1226.2550000000001</v>
          </cell>
        </row>
        <row r="2271">
          <cell r="N2271">
            <v>-298</v>
          </cell>
        </row>
        <row r="2272">
          <cell r="N2272">
            <v>-1204.136</v>
          </cell>
        </row>
        <row r="2273">
          <cell r="N2273">
            <v>-227.31899999999999</v>
          </cell>
        </row>
        <row r="2274">
          <cell r="N2274">
            <v>-1272.0899999999999</v>
          </cell>
        </row>
        <row r="2275">
          <cell r="N2275">
            <v>-979.48299999999995</v>
          </cell>
        </row>
        <row r="2276">
          <cell r="N2276">
            <v>-673.29100000000005</v>
          </cell>
        </row>
        <row r="2277">
          <cell r="N2277">
            <v>-580.29999999999995</v>
          </cell>
        </row>
        <row r="2278">
          <cell r="N2278">
            <v>-634</v>
          </cell>
        </row>
        <row r="2279">
          <cell r="N2279">
            <v>-1208.076</v>
          </cell>
        </row>
        <row r="2280">
          <cell r="N2280">
            <v>-733</v>
          </cell>
        </row>
        <row r="2281">
          <cell r="N2281">
            <v>-1204</v>
          </cell>
        </row>
        <row r="2282">
          <cell r="N2282">
            <v>-298</v>
          </cell>
        </row>
        <row r="2283">
          <cell r="N2283">
            <v>-16</v>
          </cell>
        </row>
        <row r="2284">
          <cell r="N2284">
            <v>-298</v>
          </cell>
        </row>
        <row r="2285">
          <cell r="N2285">
            <v>-1403.924</v>
          </cell>
        </row>
        <row r="2286">
          <cell r="N2286">
            <v>-298</v>
          </cell>
        </row>
        <row r="2287">
          <cell r="N2287">
            <v>-198</v>
          </cell>
        </row>
        <row r="2288">
          <cell r="N2288">
            <v>-298</v>
          </cell>
        </row>
        <row r="2289">
          <cell r="N2289">
            <v>-1017</v>
          </cell>
        </row>
        <row r="2290">
          <cell r="N2290">
            <v>-1176.1099999999999</v>
          </cell>
        </row>
        <row r="2291">
          <cell r="N2291">
            <v>-12</v>
          </cell>
        </row>
        <row r="2292">
          <cell r="N2292">
            <v>-315.90600000000001</v>
          </cell>
        </row>
        <row r="2293">
          <cell r="N2293">
            <v>-1893.0940000000001</v>
          </cell>
        </row>
        <row r="2294">
          <cell r="N2294">
            <v>-286.89</v>
          </cell>
        </row>
        <row r="2295">
          <cell r="N2295">
            <v>-298</v>
          </cell>
        </row>
        <row r="2296">
          <cell r="N2296">
            <v>-730</v>
          </cell>
        </row>
        <row r="2297">
          <cell r="N2297">
            <v>-334.90600000000001</v>
          </cell>
        </row>
        <row r="2298">
          <cell r="N2298">
            <v>-1600.0029999999999</v>
          </cell>
        </row>
        <row r="2299">
          <cell r="N2299">
            <v>-917</v>
          </cell>
        </row>
        <row r="2300">
          <cell r="N2300">
            <v>-1893.0940000000001</v>
          </cell>
        </row>
        <row r="2301">
          <cell r="N2301">
            <v>-174.053</v>
          </cell>
        </row>
        <row r="2302">
          <cell r="N2302">
            <v>-11</v>
          </cell>
        </row>
        <row r="2303">
          <cell r="N2303">
            <v>-50</v>
          </cell>
        </row>
        <row r="2304">
          <cell r="N2304">
            <v>-1719.0409999999999</v>
          </cell>
        </row>
        <row r="2305">
          <cell r="N2305">
            <v>-298</v>
          </cell>
        </row>
        <row r="2306">
          <cell r="N2306">
            <v>-255</v>
          </cell>
        </row>
        <row r="2307">
          <cell r="N2307">
            <v>-695.91099999999994</v>
          </cell>
        </row>
        <row r="2308">
          <cell r="N2308">
            <v>-1243.903</v>
          </cell>
        </row>
        <row r="2309">
          <cell r="N2309">
            <v>-290.06700000000001</v>
          </cell>
        </row>
        <row r="2310">
          <cell r="N2310">
            <v>-50</v>
          </cell>
        </row>
        <row r="2311">
          <cell r="N2311">
            <v>-376.89</v>
          </cell>
        </row>
        <row r="2312">
          <cell r="N2312">
            <v>-324</v>
          </cell>
        </row>
        <row r="2313">
          <cell r="N2313">
            <v>-298</v>
          </cell>
        </row>
        <row r="2314">
          <cell r="N2314">
            <v>-298</v>
          </cell>
        </row>
        <row r="2315">
          <cell r="N2315">
            <v>-1176.1099999999999</v>
          </cell>
        </row>
        <row r="2316">
          <cell r="N2316">
            <v>-1893.0940000000001</v>
          </cell>
        </row>
        <row r="2317">
          <cell r="N2317">
            <v>-298</v>
          </cell>
        </row>
        <row r="2318">
          <cell r="N2318">
            <v>-298</v>
          </cell>
        </row>
        <row r="2319">
          <cell r="N2319">
            <v>-214.87</v>
          </cell>
        </row>
        <row r="2320">
          <cell r="N2320">
            <v>-174.053</v>
          </cell>
        </row>
        <row r="2321">
          <cell r="N2321">
            <v>-214.89</v>
          </cell>
        </row>
        <row r="2322">
          <cell r="N2322">
            <v>-732</v>
          </cell>
        </row>
        <row r="2323">
          <cell r="N2323">
            <v>-662.20600000000002</v>
          </cell>
        </row>
        <row r="2324">
          <cell r="N2324">
            <v>-1160.7850000000001</v>
          </cell>
        </row>
        <row r="2325">
          <cell r="N2325">
            <v>-1893.0940000000001</v>
          </cell>
        </row>
        <row r="2326">
          <cell r="N2326">
            <v>-9.15</v>
          </cell>
        </row>
        <row r="2327">
          <cell r="N2327">
            <v>-3.2280000000000002</v>
          </cell>
        </row>
        <row r="2328">
          <cell r="N2328">
            <v>-31</v>
          </cell>
        </row>
        <row r="2329">
          <cell r="N2329">
            <v>-105.642</v>
          </cell>
        </row>
        <row r="2330">
          <cell r="N2330">
            <v>-106.358</v>
          </cell>
        </row>
        <row r="2331">
          <cell r="N2331">
            <v>-151.38499999999999</v>
          </cell>
        </row>
        <row r="2332">
          <cell r="N2332">
            <v>-61.122</v>
          </cell>
        </row>
        <row r="2333">
          <cell r="N2333">
            <v>-0.4</v>
          </cell>
        </row>
        <row r="2334">
          <cell r="N2334">
            <v>-637.47799999999995</v>
          </cell>
        </row>
        <row r="2335">
          <cell r="N2335">
            <v>-15</v>
          </cell>
        </row>
        <row r="2336">
          <cell r="N2336">
            <v>-150</v>
          </cell>
        </row>
        <row r="2337">
          <cell r="N2337">
            <v>-6.1040000000000001</v>
          </cell>
        </row>
        <row r="2338">
          <cell r="N2338">
            <v>-126.4</v>
          </cell>
        </row>
        <row r="2339">
          <cell r="N2339">
            <v>-559.20699999999999</v>
          </cell>
        </row>
        <row r="2340">
          <cell r="N2340">
            <v>-600.89599999999996</v>
          </cell>
        </row>
        <row r="2341">
          <cell r="N2341">
            <v>-35</v>
          </cell>
        </row>
        <row r="2342">
          <cell r="N2342">
            <v>-1267.7929999999999</v>
          </cell>
        </row>
        <row r="2343">
          <cell r="N2343">
            <v>-300.83199999999999</v>
          </cell>
        </row>
        <row r="2344">
          <cell r="N2344">
            <v>-684.78300000000002</v>
          </cell>
        </row>
        <row r="2345">
          <cell r="N2345">
            <v>-1020</v>
          </cell>
        </row>
        <row r="2346">
          <cell r="N2346">
            <v>-1220</v>
          </cell>
        </row>
        <row r="2347">
          <cell r="N2347">
            <v>-33</v>
          </cell>
        </row>
        <row r="2348">
          <cell r="N2348">
            <v>-644.79999999999995</v>
          </cell>
        </row>
        <row r="2349">
          <cell r="N2349">
            <v>-178.15799999999999</v>
          </cell>
        </row>
        <row r="2350">
          <cell r="N2350">
            <v>-165.589</v>
          </cell>
        </row>
        <row r="2351">
          <cell r="N2351">
            <v>-616.64300000000003</v>
          </cell>
        </row>
        <row r="2352">
          <cell r="N2352">
            <v>-231.267</v>
          </cell>
        </row>
        <row r="2353">
          <cell r="N2353">
            <v>-458.411</v>
          </cell>
        </row>
        <row r="2354">
          <cell r="N2354">
            <v>-691.84199999999998</v>
          </cell>
        </row>
        <row r="2355">
          <cell r="N2355">
            <v>-54.09</v>
          </cell>
        </row>
        <row r="2356">
          <cell r="N2356">
            <v>-1218</v>
          </cell>
        </row>
        <row r="2357">
          <cell r="N2357">
            <v>-1178.7739999999999</v>
          </cell>
        </row>
        <row r="2358">
          <cell r="N2358">
            <v>-1269.2260000000001</v>
          </cell>
        </row>
        <row r="2359">
          <cell r="N2359">
            <v>-15</v>
          </cell>
        </row>
        <row r="2360">
          <cell r="N2360">
            <v>-11.161</v>
          </cell>
        </row>
        <row r="2361">
          <cell r="N2361">
            <v>-123</v>
          </cell>
        </row>
        <row r="2362">
          <cell r="N2362">
            <v>-2709</v>
          </cell>
        </row>
        <row r="2363">
          <cell r="N2363">
            <v>-6.585</v>
          </cell>
        </row>
        <row r="2364">
          <cell r="N2364">
            <v>-87.132000000000005</v>
          </cell>
        </row>
        <row r="2365">
          <cell r="N2365">
            <v>-1283.415</v>
          </cell>
        </row>
        <row r="2366">
          <cell r="N2366">
            <v>-188</v>
          </cell>
        </row>
        <row r="2367">
          <cell r="N2367">
            <v>-1410.16</v>
          </cell>
        </row>
        <row r="2368">
          <cell r="N2368">
            <v>-335.976</v>
          </cell>
        </row>
        <row r="2369">
          <cell r="N2369">
            <v>-940.73199999999997</v>
          </cell>
        </row>
        <row r="2370">
          <cell r="N2370">
            <v>-147.029</v>
          </cell>
        </row>
        <row r="2371">
          <cell r="N2371">
            <v>-736</v>
          </cell>
        </row>
        <row r="2372">
          <cell r="N2372">
            <v>-1018</v>
          </cell>
        </row>
        <row r="2373">
          <cell r="N2373">
            <v>-30</v>
          </cell>
        </row>
        <row r="2374">
          <cell r="N2374">
            <v>-1256.2929999999999</v>
          </cell>
        </row>
        <row r="2375">
          <cell r="N2375">
            <v>-1276.7070000000001</v>
          </cell>
        </row>
        <row r="2376">
          <cell r="N2376">
            <v>-0.59299999999999997</v>
          </cell>
        </row>
        <row r="2377">
          <cell r="N2377">
            <v>-366</v>
          </cell>
        </row>
        <row r="2378">
          <cell r="N2378">
            <v>-150.858</v>
          </cell>
        </row>
        <row r="2379">
          <cell r="N2379">
            <v>-400</v>
          </cell>
        </row>
        <row r="2380">
          <cell r="N2380">
            <v>-56.8</v>
          </cell>
        </row>
        <row r="2381">
          <cell r="N2381">
            <v>-50.601999999999997</v>
          </cell>
        </row>
        <row r="2382">
          <cell r="N2382">
            <v>-226.233</v>
          </cell>
        </row>
        <row r="2383">
          <cell r="N2383">
            <v>-1792.43</v>
          </cell>
        </row>
        <row r="2384">
          <cell r="N2384">
            <v>-1248.749</v>
          </cell>
        </row>
        <row r="2385">
          <cell r="N2385">
            <v>-158.71199999999999</v>
          </cell>
        </row>
        <row r="2386">
          <cell r="N2386">
            <v>-1250.54</v>
          </cell>
        </row>
        <row r="2387">
          <cell r="N2387">
            <v>-1276.7070000000001</v>
          </cell>
        </row>
        <row r="2388">
          <cell r="N2388">
            <v>-1263.268</v>
          </cell>
        </row>
        <row r="2389">
          <cell r="N2389">
            <v>-196.54599999999999</v>
          </cell>
        </row>
        <row r="2390">
          <cell r="N2390">
            <v>-1131.5989999999999</v>
          </cell>
        </row>
        <row r="2391">
          <cell r="N2391">
            <v>-937.37199999999996</v>
          </cell>
        </row>
        <row r="2392">
          <cell r="N2392">
            <v>-335.976</v>
          </cell>
        </row>
        <row r="2393">
          <cell r="N2393">
            <v>-1000.85</v>
          </cell>
        </row>
        <row r="2394">
          <cell r="N2394">
            <v>-282.85000000000002</v>
          </cell>
        </row>
        <row r="2395">
          <cell r="N2395">
            <v>-1280.067</v>
          </cell>
        </row>
        <row r="2396">
          <cell r="N2396">
            <v>-1282.8499999999999</v>
          </cell>
        </row>
        <row r="2397">
          <cell r="N2397">
            <v>-1341.5730000000001</v>
          </cell>
        </row>
        <row r="2398">
          <cell r="N2398">
            <v>-638.04399999999998</v>
          </cell>
        </row>
        <row r="2399">
          <cell r="N2399">
            <v>-638.04399999999998</v>
          </cell>
        </row>
        <row r="2400">
          <cell r="N2400">
            <v>-1274.7370000000001</v>
          </cell>
        </row>
        <row r="2401">
          <cell r="N2401">
            <v>-905.69200000000001</v>
          </cell>
        </row>
        <row r="2402">
          <cell r="N2402">
            <v>-351</v>
          </cell>
        </row>
        <row r="2403">
          <cell r="N2403">
            <v>-1268.308</v>
          </cell>
        </row>
        <row r="2404">
          <cell r="N2404">
            <v>-406</v>
          </cell>
        </row>
        <row r="2405">
          <cell r="N2405">
            <v>-320</v>
          </cell>
        </row>
        <row r="2406">
          <cell r="N2406">
            <v>-11.789</v>
          </cell>
        </row>
        <row r="2407">
          <cell r="N2407">
            <v>-150</v>
          </cell>
        </row>
        <row r="2408">
          <cell r="N2408">
            <v>-1264.211</v>
          </cell>
        </row>
        <row r="2409">
          <cell r="N2409">
            <v>-1051</v>
          </cell>
        </row>
        <row r="2410">
          <cell r="N2410">
            <v>-787.89400000000001</v>
          </cell>
        </row>
        <row r="2411">
          <cell r="N2411">
            <v>-218.20500000000001</v>
          </cell>
        </row>
        <row r="2412">
          <cell r="N2412">
            <v>-38.405000000000001</v>
          </cell>
        </row>
        <row r="2413">
          <cell r="N2413">
            <v>-75.594999999999999</v>
          </cell>
        </row>
        <row r="2414">
          <cell r="N2414">
            <v>-54.091999999999999</v>
          </cell>
        </row>
        <row r="2415">
          <cell r="N2415">
            <v>-31.908000000000001</v>
          </cell>
        </row>
        <row r="2416">
          <cell r="N2416">
            <v>-1.1479999999999999</v>
          </cell>
        </row>
        <row r="2417">
          <cell r="N2417">
            <v>-2.1989999999999998</v>
          </cell>
        </row>
        <row r="2418">
          <cell r="N2418">
            <v>-6.1989999999999998</v>
          </cell>
        </row>
        <row r="2419">
          <cell r="N2419">
            <v>-2.1139999999999999</v>
          </cell>
        </row>
        <row r="2420">
          <cell r="N2420">
            <v>-1.5509999999999999</v>
          </cell>
        </row>
        <row r="2421">
          <cell r="N2421">
            <v>-1.7729999999999999</v>
          </cell>
        </row>
        <row r="2422">
          <cell r="N2422">
            <v>-1.7649999999999999</v>
          </cell>
        </row>
        <row r="2423">
          <cell r="N2423">
            <v>-1.248</v>
          </cell>
        </row>
        <row r="2424">
          <cell r="N2424">
            <v>-6.2519999999999998</v>
          </cell>
        </row>
        <row r="2425">
          <cell r="N2425">
            <v>-3</v>
          </cell>
        </row>
        <row r="2426">
          <cell r="N2426">
            <v>-4.5019999999999998</v>
          </cell>
        </row>
        <row r="2427">
          <cell r="N2427">
            <v>-1.9119999999999999</v>
          </cell>
        </row>
        <row r="2428">
          <cell r="N2428">
            <v>-1.329</v>
          </cell>
        </row>
        <row r="2429">
          <cell r="N2429">
            <v>-7.391</v>
          </cell>
        </row>
        <row r="2430">
          <cell r="N2430">
            <v>-3.2850000000000001</v>
          </cell>
        </row>
        <row r="2431">
          <cell r="N2431">
            <v>-7.6369999999999996</v>
          </cell>
        </row>
        <row r="2432">
          <cell r="N2432">
            <v>-3.2069999999999999</v>
          </cell>
        </row>
        <row r="2433">
          <cell r="N2433">
            <v>-2.8879999999999999</v>
          </cell>
        </row>
        <row r="2434">
          <cell r="N2434">
            <v>-7.9210000000000003</v>
          </cell>
        </row>
        <row r="2435">
          <cell r="N2435">
            <v>-6.2880000000000003</v>
          </cell>
        </row>
        <row r="2436">
          <cell r="N2436">
            <v>-1.266</v>
          </cell>
        </row>
        <row r="2437">
          <cell r="N2437">
            <v>-1.9870000000000001</v>
          </cell>
        </row>
        <row r="2438">
          <cell r="N2438">
            <v>-5.7750000000000004</v>
          </cell>
        </row>
        <row r="2439">
          <cell r="N2439">
            <v>-1.845</v>
          </cell>
        </row>
        <row r="2440">
          <cell r="N2440">
            <v>-1.4239999999999999</v>
          </cell>
        </row>
        <row r="2441">
          <cell r="N2441">
            <v>-1.282</v>
          </cell>
        </row>
        <row r="2442">
          <cell r="N2442">
            <v>-8.1329999999999991</v>
          </cell>
        </row>
        <row r="2443">
          <cell r="N2443">
            <v>-7.6829999999999998</v>
          </cell>
        </row>
        <row r="2444">
          <cell r="N2444">
            <v>-0.82799999999999996</v>
          </cell>
        </row>
        <row r="2445">
          <cell r="N2445">
            <v>-0.44600000000000001</v>
          </cell>
        </row>
        <row r="2446">
          <cell r="N2446">
            <v>-0.82799999999999996</v>
          </cell>
        </row>
        <row r="2447">
          <cell r="N2447">
            <v>-0.79700000000000004</v>
          </cell>
        </row>
        <row r="2448">
          <cell r="N2448">
            <v>-2.04</v>
          </cell>
        </row>
        <row r="2449">
          <cell r="N2449">
            <v>-5.5369999999999999</v>
          </cell>
        </row>
        <row r="2450">
          <cell r="N2450">
            <v>-3.02</v>
          </cell>
        </row>
        <row r="2451">
          <cell r="N2451">
            <v>-7.391</v>
          </cell>
        </row>
        <row r="2452">
          <cell r="N2452">
            <v>-2.7290000000000001</v>
          </cell>
        </row>
        <row r="2453">
          <cell r="N2453">
            <v>-3.2589999999999999</v>
          </cell>
        </row>
        <row r="2454">
          <cell r="N2454">
            <v>-1.96</v>
          </cell>
        </row>
        <row r="2455">
          <cell r="N2455">
            <v>-5.484</v>
          </cell>
        </row>
        <row r="2456">
          <cell r="N2456">
            <v>-1.9870000000000001</v>
          </cell>
        </row>
        <row r="2457">
          <cell r="N2457">
            <v>-3.206</v>
          </cell>
        </row>
        <row r="2458">
          <cell r="N2458">
            <v>-0.78100000000000003</v>
          </cell>
        </row>
        <row r="2459">
          <cell r="N2459">
            <v>-2.04</v>
          </cell>
        </row>
        <row r="2460">
          <cell r="N2460">
            <v>-2.835</v>
          </cell>
        </row>
        <row r="2461">
          <cell r="N2461">
            <v>-2.1989999999999998</v>
          </cell>
        </row>
        <row r="2462">
          <cell r="N2462">
            <v>-2.8610000000000002</v>
          </cell>
        </row>
        <row r="2463">
          <cell r="N2463">
            <v>-2.1720000000000002</v>
          </cell>
        </row>
        <row r="2464">
          <cell r="N2464">
            <v>-1.02</v>
          </cell>
        </row>
        <row r="2465">
          <cell r="N2465">
            <v>-2.8079999999999998</v>
          </cell>
        </row>
        <row r="2466">
          <cell r="N2466">
            <v>-1.8540000000000001</v>
          </cell>
        </row>
        <row r="2467">
          <cell r="N2467">
            <v>-1.179</v>
          </cell>
        </row>
        <row r="2468">
          <cell r="N2468">
            <v>-1.714</v>
          </cell>
        </row>
        <row r="2469">
          <cell r="N2469">
            <v>-1.6240000000000001</v>
          </cell>
        </row>
        <row r="2470">
          <cell r="N2470">
            <v>-2.331</v>
          </cell>
        </row>
        <row r="2471">
          <cell r="N2471">
            <v>-0.61699999999999999</v>
          </cell>
        </row>
        <row r="2472">
          <cell r="N2472">
            <v>-2.1429999999999998</v>
          </cell>
        </row>
        <row r="2473">
          <cell r="N2473">
            <v>-1.75</v>
          </cell>
        </row>
        <row r="2474">
          <cell r="N2474">
            <v>-2.464</v>
          </cell>
        </row>
        <row r="2475">
          <cell r="N2475">
            <v>-1.804</v>
          </cell>
        </row>
        <row r="2476">
          <cell r="N2476">
            <v>-1.7569999999999999</v>
          </cell>
        </row>
        <row r="2477">
          <cell r="N2477">
            <v>-2.8610000000000002</v>
          </cell>
        </row>
        <row r="2478">
          <cell r="N2478">
            <v>-1.964</v>
          </cell>
        </row>
        <row r="2479">
          <cell r="N2479">
            <v>-1.992</v>
          </cell>
        </row>
        <row r="2480">
          <cell r="N2480">
            <v>-1.8140000000000001</v>
          </cell>
        </row>
        <row r="2481">
          <cell r="N2481">
            <v>-1.488</v>
          </cell>
        </row>
        <row r="2482">
          <cell r="N2482">
            <v>-2.464</v>
          </cell>
        </row>
        <row r="2483">
          <cell r="N2483">
            <v>-2.3180000000000001</v>
          </cell>
        </row>
        <row r="2484">
          <cell r="N2484">
            <v>-1.488</v>
          </cell>
        </row>
        <row r="2485">
          <cell r="N2485">
            <v>-3.0470000000000002</v>
          </cell>
        </row>
        <row r="2486">
          <cell r="N2486">
            <v>-2.4990000000000001</v>
          </cell>
        </row>
        <row r="2487">
          <cell r="N2487">
            <v>-2.3050000000000002</v>
          </cell>
        </row>
        <row r="2488">
          <cell r="N2488">
            <v>-1.536</v>
          </cell>
        </row>
        <row r="2489">
          <cell r="N2489">
            <v>-2.214</v>
          </cell>
        </row>
        <row r="2490">
          <cell r="N2490">
            <v>-2.9689999999999999</v>
          </cell>
        </row>
        <row r="2491">
          <cell r="N2491">
            <v>-1.857</v>
          </cell>
        </row>
        <row r="2492">
          <cell r="N2492">
            <v>-1.583</v>
          </cell>
        </row>
        <row r="2493">
          <cell r="N2493">
            <v>-2.2090000000000001</v>
          </cell>
        </row>
        <row r="2494">
          <cell r="N2494">
            <v>-1.6779999999999999</v>
          </cell>
        </row>
        <row r="2495">
          <cell r="N2495">
            <v>-1.714</v>
          </cell>
        </row>
        <row r="2496">
          <cell r="N2496">
            <v>-1.266</v>
          </cell>
        </row>
        <row r="2497">
          <cell r="N2497">
            <v>-2.8610000000000002</v>
          </cell>
        </row>
        <row r="2498">
          <cell r="N2498">
            <v>-3</v>
          </cell>
        </row>
        <row r="2499">
          <cell r="N2499">
            <v>-2.1779999999999999</v>
          </cell>
        </row>
        <row r="2500">
          <cell r="N2500">
            <v>-1.345</v>
          </cell>
        </row>
        <row r="2501">
          <cell r="N2501">
            <v>-1.3140000000000001</v>
          </cell>
        </row>
        <row r="2502">
          <cell r="N2502">
            <v>-3</v>
          </cell>
        </row>
        <row r="2503">
          <cell r="N2503">
            <v>-2.2090000000000001</v>
          </cell>
        </row>
        <row r="2504">
          <cell r="N2504">
            <v>-3</v>
          </cell>
        </row>
        <row r="2505">
          <cell r="N2505">
            <v>-3</v>
          </cell>
        </row>
        <row r="2506">
          <cell r="N2506">
            <v>-3</v>
          </cell>
        </row>
        <row r="2507">
          <cell r="N2507">
            <v>-3</v>
          </cell>
        </row>
        <row r="2508">
          <cell r="N2508">
            <v>-4.3449999999999998</v>
          </cell>
        </row>
        <row r="2509">
          <cell r="N2509">
            <v>-1.4239999999999999</v>
          </cell>
        </row>
        <row r="2510">
          <cell r="N2510">
            <v>-3</v>
          </cell>
        </row>
        <row r="2511">
          <cell r="N2511">
            <v>-3</v>
          </cell>
        </row>
        <row r="2512">
          <cell r="N2512">
            <v>-3</v>
          </cell>
        </row>
        <row r="2513">
          <cell r="N2513">
            <v>-3</v>
          </cell>
        </row>
        <row r="2514">
          <cell r="N2514">
            <v>-3</v>
          </cell>
        </row>
        <row r="2515">
          <cell r="N2515">
            <v>-3</v>
          </cell>
        </row>
        <row r="2516">
          <cell r="N2516">
            <v>-1.1080000000000001</v>
          </cell>
        </row>
        <row r="2517">
          <cell r="N2517">
            <v>-2.0640000000000001</v>
          </cell>
        </row>
        <row r="2518">
          <cell r="N2518">
            <v>-1.6850000000000001</v>
          </cell>
        </row>
        <row r="2519">
          <cell r="N2519">
            <v>-1.8360000000000001</v>
          </cell>
        </row>
        <row r="2520">
          <cell r="N2520">
            <v>-1.5189999999999999</v>
          </cell>
        </row>
        <row r="2521">
          <cell r="N2521">
            <v>-2.464</v>
          </cell>
        </row>
        <row r="2522">
          <cell r="N2522">
            <v>-2.0710000000000002</v>
          </cell>
        </row>
        <row r="2523">
          <cell r="N2523">
            <v>-2.3210000000000002</v>
          </cell>
        </row>
        <row r="2524">
          <cell r="N2524">
            <v>-2.75</v>
          </cell>
        </row>
        <row r="2525">
          <cell r="N2525">
            <v>-1.607</v>
          </cell>
        </row>
        <row r="2526">
          <cell r="N2526">
            <v>-1.393</v>
          </cell>
        </row>
        <row r="2527">
          <cell r="N2527">
            <v>-1.4850000000000001</v>
          </cell>
        </row>
        <row r="2528">
          <cell r="N2528">
            <v>-1.456</v>
          </cell>
        </row>
        <row r="2529">
          <cell r="N2529">
            <v>-2.5710000000000002</v>
          </cell>
        </row>
        <row r="2530">
          <cell r="N2530">
            <v>-162</v>
          </cell>
        </row>
        <row r="2531">
          <cell r="N2531">
            <v>-4.2110000000000003</v>
          </cell>
        </row>
        <row r="2532">
          <cell r="N2532">
            <v>-2.6429999999999998</v>
          </cell>
        </row>
        <row r="2533">
          <cell r="N2533">
            <v>-1.714</v>
          </cell>
        </row>
        <row r="2534">
          <cell r="N2534">
            <v>-1.446</v>
          </cell>
        </row>
        <row r="2535">
          <cell r="N2535">
            <v>-0.33600000000000002</v>
          </cell>
        </row>
        <row r="2536">
          <cell r="N2536">
            <v>-1.857</v>
          </cell>
        </row>
        <row r="2537">
          <cell r="N2537">
            <v>-1.857</v>
          </cell>
        </row>
        <row r="2538">
          <cell r="N2538">
            <v>-2.8570000000000002</v>
          </cell>
        </row>
        <row r="2539">
          <cell r="N2539">
            <v>-3.694</v>
          </cell>
        </row>
        <row r="2540">
          <cell r="N2540">
            <v>-2.1779999999999999</v>
          </cell>
        </row>
        <row r="2541">
          <cell r="N2541">
            <v>-2.286</v>
          </cell>
        </row>
        <row r="2542">
          <cell r="N2542">
            <v>-2.1779999999999999</v>
          </cell>
        </row>
        <row r="2543">
          <cell r="N2543">
            <v>-2.4279999999999999</v>
          </cell>
        </row>
        <row r="2544">
          <cell r="N2544">
            <v>-0.82199999999999995</v>
          </cell>
        </row>
        <row r="2545">
          <cell r="N2545">
            <v>-1.893</v>
          </cell>
        </row>
        <row r="2546">
          <cell r="N2546">
            <v>-5.2510000000000003</v>
          </cell>
        </row>
        <row r="2547">
          <cell r="N2547">
            <v>-3.476</v>
          </cell>
        </row>
        <row r="2548">
          <cell r="N2548">
            <v>-1.75</v>
          </cell>
        </row>
        <row r="2549">
          <cell r="N2549">
            <v>-2.2090000000000001</v>
          </cell>
        </row>
        <row r="2550">
          <cell r="N2550">
            <v>-1.821</v>
          </cell>
        </row>
        <row r="2551">
          <cell r="N2551">
            <v>-2.3010000000000002</v>
          </cell>
        </row>
        <row r="2552">
          <cell r="N2552">
            <v>-1.4279999999999999</v>
          </cell>
        </row>
        <row r="2553">
          <cell r="N2553">
            <v>-1.464</v>
          </cell>
        </row>
        <row r="2554">
          <cell r="N2554">
            <v>-3.657</v>
          </cell>
        </row>
        <row r="2555">
          <cell r="N2555">
            <v>-1.847</v>
          </cell>
        </row>
        <row r="2556">
          <cell r="N2556">
            <v>-1.821</v>
          </cell>
        </row>
        <row r="2557">
          <cell r="N2557">
            <v>-1.714</v>
          </cell>
        </row>
        <row r="2558">
          <cell r="N2558">
            <v>-2.0640000000000001</v>
          </cell>
        </row>
        <row r="2559">
          <cell r="N2559">
            <v>-1.008</v>
          </cell>
        </row>
        <row r="2560">
          <cell r="N2560">
            <v>-2.6890000000000001</v>
          </cell>
        </row>
        <row r="2561">
          <cell r="N2561">
            <v>-2.39</v>
          </cell>
        </row>
        <row r="2562">
          <cell r="N2562">
            <v>-1.665</v>
          </cell>
        </row>
        <row r="2563">
          <cell r="N2563">
            <v>-2.6509999999999998</v>
          </cell>
        </row>
        <row r="2564">
          <cell r="N2564">
            <v>-2.4319999999999999</v>
          </cell>
        </row>
        <row r="2565">
          <cell r="N2565">
            <v>-3.694</v>
          </cell>
        </row>
        <row r="2566">
          <cell r="N2566">
            <v>-3.0419999999999998</v>
          </cell>
        </row>
        <row r="2567">
          <cell r="N2567">
            <v>-1.492</v>
          </cell>
        </row>
        <row r="2568">
          <cell r="N2568">
            <v>-2.4990000000000001</v>
          </cell>
        </row>
        <row r="2569">
          <cell r="N2569">
            <v>-1.607</v>
          </cell>
        </row>
        <row r="2570">
          <cell r="N2570">
            <v>-2.5350000000000001</v>
          </cell>
        </row>
        <row r="2571">
          <cell r="N2571">
            <v>-2.028</v>
          </cell>
        </row>
        <row r="2572">
          <cell r="N2572">
            <v>-2.5710000000000002</v>
          </cell>
        </row>
        <row r="2573">
          <cell r="N2573">
            <v>-2</v>
          </cell>
        </row>
        <row r="2574">
          <cell r="N2574">
            <v>-2.8969999999999998</v>
          </cell>
        </row>
        <row r="2575">
          <cell r="N2575">
            <v>-2.6070000000000002</v>
          </cell>
        </row>
        <row r="2576">
          <cell r="N2576">
            <v>-2.1240000000000001</v>
          </cell>
        </row>
        <row r="2577">
          <cell r="N2577">
            <v>-5.4690000000000003</v>
          </cell>
        </row>
        <row r="2578">
          <cell r="N2578">
            <v>-2.125</v>
          </cell>
        </row>
        <row r="2579">
          <cell r="N2579">
            <v>-2.8610000000000002</v>
          </cell>
        </row>
        <row r="2580">
          <cell r="N2580">
            <v>-2.4260000000000002</v>
          </cell>
        </row>
        <row r="2581">
          <cell r="N2581">
            <v>-1.5</v>
          </cell>
        </row>
        <row r="2582">
          <cell r="N2582">
            <v>-162</v>
          </cell>
        </row>
        <row r="2583">
          <cell r="N2583">
            <v>-1.571</v>
          </cell>
        </row>
        <row r="2584">
          <cell r="N2584">
            <v>-2.7610000000000001</v>
          </cell>
        </row>
        <row r="2585">
          <cell r="N2585">
            <v>-1.599</v>
          </cell>
        </row>
        <row r="2586">
          <cell r="N2586">
            <v>-1.4279999999999999</v>
          </cell>
        </row>
        <row r="2587">
          <cell r="N2587">
            <v>-3.476</v>
          </cell>
        </row>
        <row r="2588">
          <cell r="N2588">
            <v>-162</v>
          </cell>
        </row>
        <row r="2589">
          <cell r="N2589">
            <v>-2.9329999999999998</v>
          </cell>
        </row>
        <row r="2590">
          <cell r="N2590">
            <v>-2.9580000000000002</v>
          </cell>
        </row>
        <row r="2591">
          <cell r="N2591">
            <v>-3.4039999999999999</v>
          </cell>
        </row>
        <row r="2592">
          <cell r="N2592">
            <v>-4.9489999999999998</v>
          </cell>
        </row>
        <row r="2593">
          <cell r="N2593">
            <v>-3.7999999999999999E-2</v>
          </cell>
        </row>
        <row r="2594">
          <cell r="N2594">
            <v>-3.7999999999999999E-2</v>
          </cell>
        </row>
        <row r="2595">
          <cell r="N2595">
            <v>-4.3999999999999997E-2</v>
          </cell>
        </row>
        <row r="2596">
          <cell r="N2596">
            <v>-4.2000000000000003E-2</v>
          </cell>
        </row>
        <row r="2597">
          <cell r="N2597">
            <v>-3.7999999999999999E-2</v>
          </cell>
        </row>
        <row r="2598">
          <cell r="N2598">
            <v>-4.2000000000000003E-2</v>
          </cell>
        </row>
        <row r="2599">
          <cell r="N2599">
            <v>-3.7999999999999999E-2</v>
          </cell>
        </row>
        <row r="2600">
          <cell r="N2600">
            <v>-4.2000000000000003E-2</v>
          </cell>
        </row>
        <row r="2601">
          <cell r="N2601">
            <v>-4.2000000000000003E-2</v>
          </cell>
        </row>
        <row r="2602">
          <cell r="N2602">
            <v>-4.2000000000000003E-2</v>
          </cell>
        </row>
        <row r="2603">
          <cell r="N2603">
            <v>-1.556</v>
          </cell>
        </row>
        <row r="2604">
          <cell r="N2604">
            <v>-4.2000000000000003E-2</v>
          </cell>
        </row>
        <row r="2605">
          <cell r="N2605">
            <v>-5.3999999999999999E-2</v>
          </cell>
        </row>
        <row r="2606">
          <cell r="N2606">
            <v>-3.7999999999999999E-2</v>
          </cell>
        </row>
        <row r="2607">
          <cell r="N2607">
            <v>-5.3999999999999999E-2</v>
          </cell>
        </row>
        <row r="2608">
          <cell r="N2608">
            <v>-2.6429999999999998</v>
          </cell>
        </row>
        <row r="2609">
          <cell r="N2609">
            <v>-2.39</v>
          </cell>
        </row>
        <row r="2610">
          <cell r="N2610">
            <v>-3.7999999999999999E-2</v>
          </cell>
        </row>
        <row r="2611">
          <cell r="N2611">
            <v>-3.7999999999999999E-2</v>
          </cell>
        </row>
        <row r="2612">
          <cell r="N2612">
            <v>-2.8610000000000002</v>
          </cell>
        </row>
        <row r="2613">
          <cell r="N2613">
            <v>-2.1360000000000001</v>
          </cell>
        </row>
        <row r="2614">
          <cell r="N2614">
            <v>-0.114</v>
          </cell>
        </row>
        <row r="2615">
          <cell r="N2615">
            <v>-3.44</v>
          </cell>
        </row>
        <row r="2616">
          <cell r="N2616">
            <v>-3.0059999999999998</v>
          </cell>
        </row>
        <row r="2617">
          <cell r="N2617">
            <v>-162</v>
          </cell>
        </row>
        <row r="2618">
          <cell r="N2618">
            <v>-2.39</v>
          </cell>
        </row>
        <row r="2619">
          <cell r="N2619">
            <v>-4.7640000000000002</v>
          </cell>
        </row>
        <row r="2620">
          <cell r="N2620">
            <v>-178</v>
          </cell>
        </row>
        <row r="2621">
          <cell r="N2621">
            <v>-19.699000000000002</v>
          </cell>
        </row>
        <row r="2622">
          <cell r="N2622">
            <v>-1.54</v>
          </cell>
        </row>
        <row r="2623">
          <cell r="N2623">
            <v>-12.483000000000001</v>
          </cell>
        </row>
        <row r="2624">
          <cell r="N2624">
            <v>-10.207000000000001</v>
          </cell>
        </row>
        <row r="2625">
          <cell r="N2625">
            <v>-40.756999999999998</v>
          </cell>
        </row>
        <row r="2626">
          <cell r="N2626">
            <v>-20.283999999999999</v>
          </cell>
        </row>
        <row r="2627">
          <cell r="N2627">
            <v>-41.515999999999998</v>
          </cell>
        </row>
        <row r="2628">
          <cell r="N2628">
            <v>-21.356000000000002</v>
          </cell>
        </row>
        <row r="2629">
          <cell r="N2629">
            <v>-2.6360000000000001</v>
          </cell>
        </row>
        <row r="2630">
          <cell r="N2630">
            <v>-10.576000000000001</v>
          </cell>
        </row>
        <row r="2631">
          <cell r="N2631">
            <v>-41.718000000000004</v>
          </cell>
        </row>
        <row r="2632">
          <cell r="N2632">
            <v>-2.0579999999999998</v>
          </cell>
        </row>
        <row r="2633">
          <cell r="N2633">
            <v>-13.523</v>
          </cell>
        </row>
        <row r="2634">
          <cell r="N2634">
            <v>-30.382000000000001</v>
          </cell>
        </row>
        <row r="2635">
          <cell r="N2635">
            <v>-32.238999999999997</v>
          </cell>
        </row>
        <row r="2636">
          <cell r="N2636">
            <v>-9.7460000000000004</v>
          </cell>
        </row>
        <row r="2637">
          <cell r="N2637">
            <v>-20.283999999999999</v>
          </cell>
        </row>
        <row r="2638">
          <cell r="N2638">
            <v>-37.65</v>
          </cell>
        </row>
        <row r="2639">
          <cell r="N2639">
            <v>-21.064</v>
          </cell>
        </row>
        <row r="2640">
          <cell r="N2640">
            <v>-31.588000000000001</v>
          </cell>
        </row>
        <row r="2641">
          <cell r="N2641">
            <v>-11.208</v>
          </cell>
        </row>
        <row r="2642">
          <cell r="N2642">
            <v>-11.682</v>
          </cell>
        </row>
        <row r="2643">
          <cell r="N2643">
            <v>-37.384</v>
          </cell>
        </row>
        <row r="2644">
          <cell r="N2644">
            <v>-39.270000000000003</v>
          </cell>
        </row>
        <row r="2645">
          <cell r="N2645">
            <v>-50.177</v>
          </cell>
        </row>
        <row r="2646">
          <cell r="N2646">
            <v>-31.347000000000001</v>
          </cell>
        </row>
        <row r="2647">
          <cell r="N2647">
            <v>-38.862000000000002</v>
          </cell>
        </row>
        <row r="2648">
          <cell r="N2648">
            <v>-10.358000000000001</v>
          </cell>
        </row>
        <row r="2649">
          <cell r="N2649">
            <v>-23.891999999999999</v>
          </cell>
        </row>
        <row r="2650">
          <cell r="N2650">
            <v>-45.99</v>
          </cell>
        </row>
        <row r="2651">
          <cell r="N2651">
            <v>-18.431000000000001</v>
          </cell>
        </row>
        <row r="2652">
          <cell r="N2652">
            <v>-30.503</v>
          </cell>
        </row>
        <row r="2653">
          <cell r="N2653">
            <v>-34.24</v>
          </cell>
        </row>
        <row r="2654">
          <cell r="N2654">
            <v>-11.734999999999999</v>
          </cell>
        </row>
        <row r="2655">
          <cell r="N2655">
            <v>-43.953000000000003</v>
          </cell>
        </row>
        <row r="2656">
          <cell r="N2656">
            <v>-38.322000000000003</v>
          </cell>
        </row>
        <row r="2657">
          <cell r="N2657">
            <v>-40.47</v>
          </cell>
        </row>
        <row r="2658">
          <cell r="N2658">
            <v>-12.005000000000001</v>
          </cell>
        </row>
        <row r="2659">
          <cell r="N2659">
            <v>-18.550999999999998</v>
          </cell>
        </row>
        <row r="2660">
          <cell r="N2660">
            <v>-39.331000000000003</v>
          </cell>
        </row>
        <row r="2661">
          <cell r="N2661">
            <v>-14.151</v>
          </cell>
        </row>
        <row r="2662">
          <cell r="N2662">
            <v>-19.600999999999999</v>
          </cell>
        </row>
        <row r="2663">
          <cell r="N2663">
            <v>-36.640999999999998</v>
          </cell>
        </row>
        <row r="2664">
          <cell r="N2664">
            <v>-44.985999999999997</v>
          </cell>
        </row>
        <row r="2665">
          <cell r="N2665">
            <v>-10.207000000000001</v>
          </cell>
        </row>
        <row r="2666">
          <cell r="N2666">
            <v>-46.332000000000001</v>
          </cell>
        </row>
        <row r="2667">
          <cell r="N2667">
            <v>-1.885</v>
          </cell>
        </row>
        <row r="2668">
          <cell r="N2668">
            <v>-1.85</v>
          </cell>
        </row>
        <row r="2669">
          <cell r="N2669">
            <v>-41.347999999999999</v>
          </cell>
        </row>
        <row r="2670">
          <cell r="N2670">
            <v>-40.338999999999999</v>
          </cell>
        </row>
        <row r="2671">
          <cell r="N2671">
            <v>-27.489000000000001</v>
          </cell>
        </row>
        <row r="2672">
          <cell r="N2672">
            <v>-16.471</v>
          </cell>
        </row>
        <row r="2673">
          <cell r="N2673">
            <v>-4.5919999999999996</v>
          </cell>
        </row>
        <row r="2674">
          <cell r="N2674">
            <v>-20.576000000000001</v>
          </cell>
        </row>
        <row r="2675">
          <cell r="N2675">
            <v>-43.256</v>
          </cell>
        </row>
        <row r="2676">
          <cell r="N2676">
            <v>-34.811</v>
          </cell>
        </row>
        <row r="2677">
          <cell r="N2677">
            <v>-4.1870000000000003</v>
          </cell>
        </row>
        <row r="2678">
          <cell r="N2678">
            <v>-8.5440000000000005</v>
          </cell>
        </row>
        <row r="2679">
          <cell r="N2679">
            <v>-47.677999999999997</v>
          </cell>
        </row>
        <row r="2680">
          <cell r="N2680">
            <v>-39.441000000000003</v>
          </cell>
        </row>
        <row r="2681">
          <cell r="N2681">
            <v>-20.088999999999999</v>
          </cell>
        </row>
        <row r="2682">
          <cell r="N2682">
            <v>-40.948999999999998</v>
          </cell>
        </row>
        <row r="2683">
          <cell r="N2683">
            <v>-11.709</v>
          </cell>
        </row>
        <row r="2684">
          <cell r="N2684">
            <v>-19.600999999999999</v>
          </cell>
        </row>
        <row r="2685">
          <cell r="N2685">
            <v>-1.8320000000000001</v>
          </cell>
        </row>
        <row r="2686">
          <cell r="N2686">
            <v>-12.456</v>
          </cell>
        </row>
        <row r="2687">
          <cell r="N2687">
            <v>-20.673999999999999</v>
          </cell>
        </row>
        <row r="2688">
          <cell r="N2688">
            <v>-22.917000000000002</v>
          </cell>
        </row>
        <row r="2689">
          <cell r="N2689">
            <v>-9.3450000000000006</v>
          </cell>
        </row>
        <row r="2690">
          <cell r="N2690">
            <v>-48.255000000000003</v>
          </cell>
        </row>
        <row r="2691">
          <cell r="N2691">
            <v>-46.39</v>
          </cell>
        </row>
        <row r="2692">
          <cell r="N2692">
            <v>-41.526000000000003</v>
          </cell>
        </row>
        <row r="2693">
          <cell r="N2693">
            <v>-28.693999999999999</v>
          </cell>
        </row>
        <row r="2694">
          <cell r="N2694">
            <v>-1.921</v>
          </cell>
        </row>
        <row r="2695">
          <cell r="N2695">
            <v>-36.526000000000003</v>
          </cell>
        </row>
        <row r="2696">
          <cell r="N2696">
            <v>-13.766999999999999</v>
          </cell>
        </row>
        <row r="2697">
          <cell r="N2697">
            <v>-18.204999999999998</v>
          </cell>
        </row>
        <row r="2698">
          <cell r="N2698">
            <v>-12.324999999999999</v>
          </cell>
        </row>
        <row r="2699">
          <cell r="N2699">
            <v>-36.354999999999997</v>
          </cell>
        </row>
        <row r="2700">
          <cell r="N2700">
            <v>-24.867000000000001</v>
          </cell>
        </row>
        <row r="2701">
          <cell r="N2701">
            <v>-7.1779999999999999</v>
          </cell>
        </row>
        <row r="2702">
          <cell r="N2702">
            <v>-26.765000000000001</v>
          </cell>
        </row>
        <row r="2703">
          <cell r="N2703">
            <v>-43.274999999999999</v>
          </cell>
        </row>
        <row r="2704">
          <cell r="N2704">
            <v>-44.540999999999997</v>
          </cell>
        </row>
        <row r="2705">
          <cell r="N2705">
            <v>-32.552999999999997</v>
          </cell>
        </row>
        <row r="2706">
          <cell r="N2706">
            <v>-9.907</v>
          </cell>
        </row>
        <row r="2707">
          <cell r="N2707">
            <v>-13.003</v>
          </cell>
        </row>
        <row r="2708">
          <cell r="N2708">
            <v>-9.1069999999999993</v>
          </cell>
        </row>
        <row r="2709">
          <cell r="N2709">
            <v>-57.866999999999997</v>
          </cell>
        </row>
        <row r="2710">
          <cell r="N2710">
            <v>-28.003</v>
          </cell>
        </row>
        <row r="2711">
          <cell r="N2711">
            <v>-35.746000000000002</v>
          </cell>
        </row>
        <row r="2712">
          <cell r="N2712">
            <v>-30.140999999999998</v>
          </cell>
        </row>
        <row r="2713">
          <cell r="N2713">
            <v>-22.137</v>
          </cell>
        </row>
        <row r="2714">
          <cell r="N2714">
            <v>-20.506</v>
          </cell>
        </row>
        <row r="2715">
          <cell r="N2715">
            <v>-11.79</v>
          </cell>
        </row>
        <row r="2716">
          <cell r="N2716">
            <v>-10.814</v>
          </cell>
        </row>
        <row r="2717">
          <cell r="N2717">
            <v>-24.38</v>
          </cell>
        </row>
        <row r="2718">
          <cell r="N2718">
            <v>-37.384</v>
          </cell>
        </row>
        <row r="2719">
          <cell r="N2719">
            <v>-14.819000000000001</v>
          </cell>
        </row>
        <row r="2720">
          <cell r="N2720">
            <v>-491.596</v>
          </cell>
        </row>
        <row r="2721">
          <cell r="N2721">
            <v>-2.2480000000000002</v>
          </cell>
        </row>
        <row r="2722">
          <cell r="N2722">
            <v>-4.8550000000000004</v>
          </cell>
        </row>
        <row r="2723">
          <cell r="N2723">
            <v>-0.46899999999999997</v>
          </cell>
        </row>
        <row r="2724">
          <cell r="N2724">
            <v>-31.382000000000001</v>
          </cell>
        </row>
        <row r="2725">
          <cell r="N2725">
            <v>-36.901000000000003</v>
          </cell>
        </row>
        <row r="2726">
          <cell r="N2726">
            <v>-40.18</v>
          </cell>
        </row>
        <row r="2727">
          <cell r="N2727">
            <v>-37.103999999999999</v>
          </cell>
        </row>
        <row r="2728">
          <cell r="N2728">
            <v>-327.95600000000002</v>
          </cell>
        </row>
        <row r="2729">
          <cell r="N2729">
            <v>-1.4850000000000001</v>
          </cell>
        </row>
        <row r="2730">
          <cell r="N2730">
            <v>-15.430999999999999</v>
          </cell>
        </row>
        <row r="2731">
          <cell r="N2731">
            <v>-36.284999999999997</v>
          </cell>
        </row>
        <row r="2732">
          <cell r="N2732">
            <v>-24.696000000000002</v>
          </cell>
        </row>
        <row r="2733">
          <cell r="N2733">
            <v>-987.49800000000005</v>
          </cell>
        </row>
        <row r="2734">
          <cell r="N2734">
            <v>-12.209</v>
          </cell>
        </row>
        <row r="2735">
          <cell r="N2735">
            <v>-14.417999999999999</v>
          </cell>
        </row>
        <row r="2736">
          <cell r="N2736">
            <v>-7.0000000000000001E-3</v>
          </cell>
        </row>
        <row r="2737">
          <cell r="N2737">
            <v>-20.673999999999999</v>
          </cell>
        </row>
        <row r="2738">
          <cell r="N2738">
            <v>-41.347999999999999</v>
          </cell>
        </row>
        <row r="2739">
          <cell r="N2739">
            <v>-29.245999999999999</v>
          </cell>
        </row>
        <row r="2740">
          <cell r="N2740">
            <v>-29.297000000000001</v>
          </cell>
        </row>
        <row r="2741">
          <cell r="N2741">
            <v>-5</v>
          </cell>
        </row>
        <row r="2742">
          <cell r="N2742">
            <v>-32.311</v>
          </cell>
        </row>
        <row r="2743">
          <cell r="N2743">
            <v>-43.042999999999999</v>
          </cell>
        </row>
        <row r="2744">
          <cell r="N2744">
            <v>-14.91</v>
          </cell>
        </row>
        <row r="2745">
          <cell r="N2745">
            <v>-40.39</v>
          </cell>
        </row>
        <row r="2746">
          <cell r="N2746">
            <v>-8.8059999999999992</v>
          </cell>
        </row>
        <row r="2747">
          <cell r="N2747">
            <v>-1.7789999999999999</v>
          </cell>
        </row>
        <row r="2748">
          <cell r="N2748">
            <v>-28.405999999999999</v>
          </cell>
        </row>
        <row r="2749">
          <cell r="N2749">
            <v>-23.393000000000001</v>
          </cell>
        </row>
        <row r="2750">
          <cell r="N2750">
            <v>-14.409000000000001</v>
          </cell>
        </row>
        <row r="2751">
          <cell r="N2751">
            <v>-10.146000000000001</v>
          </cell>
        </row>
        <row r="2752">
          <cell r="N2752">
            <v>-43.027999999999999</v>
          </cell>
        </row>
        <row r="2753">
          <cell r="N2753">
            <v>-15.782</v>
          </cell>
        </row>
        <row r="2754">
          <cell r="N2754">
            <v>-22.039000000000001</v>
          </cell>
        </row>
        <row r="2755">
          <cell r="N2755">
            <v>-31.934999999999999</v>
          </cell>
        </row>
        <row r="2756">
          <cell r="N2756">
            <v>-38.000999999999998</v>
          </cell>
        </row>
        <row r="2757">
          <cell r="N2757">
            <v>-503.37599999999998</v>
          </cell>
        </row>
        <row r="2758">
          <cell r="N2758">
            <v>-9.6069999999999993</v>
          </cell>
        </row>
        <row r="2759">
          <cell r="N2759">
            <v>-4.2039999999999997</v>
          </cell>
        </row>
        <row r="2760">
          <cell r="N2760">
            <v>-1.673</v>
          </cell>
        </row>
        <row r="2761">
          <cell r="N2761">
            <v>-40.506999999999998</v>
          </cell>
        </row>
        <row r="2762">
          <cell r="N2762">
            <v>-40.027999999999999</v>
          </cell>
        </row>
        <row r="2763">
          <cell r="N2763">
            <v>-27.986999999999998</v>
          </cell>
        </row>
        <row r="2764">
          <cell r="N2764">
            <v>-44.024999999999999</v>
          </cell>
        </row>
        <row r="2765">
          <cell r="N2765">
            <v>-1.673</v>
          </cell>
        </row>
        <row r="2766">
          <cell r="N2766">
            <v>-11.108000000000001</v>
          </cell>
        </row>
        <row r="2767">
          <cell r="N2767">
            <v>-50.945999999999998</v>
          </cell>
        </row>
        <row r="2768">
          <cell r="N2768">
            <v>-52.869</v>
          </cell>
        </row>
        <row r="2769">
          <cell r="N2769">
            <v>-39.682000000000002</v>
          </cell>
        </row>
        <row r="2770">
          <cell r="N2770">
            <v>-27.175999999999998</v>
          </cell>
        </row>
        <row r="2771">
          <cell r="N2771">
            <v>-40.372</v>
          </cell>
        </row>
        <row r="2772">
          <cell r="N2772">
            <v>-30.984999999999999</v>
          </cell>
        </row>
        <row r="2773">
          <cell r="N2773">
            <v>-47.734999999999999</v>
          </cell>
        </row>
        <row r="2774">
          <cell r="N2774">
            <v>-2.6379999999999999</v>
          </cell>
        </row>
        <row r="2775">
          <cell r="N2775">
            <v>-11.096</v>
          </cell>
        </row>
        <row r="2776">
          <cell r="N2776">
            <v>-32.924999999999997</v>
          </cell>
        </row>
        <row r="2777">
          <cell r="N2777">
            <v>-22.623999999999999</v>
          </cell>
        </row>
        <row r="2778">
          <cell r="N2778">
            <v>-38.982999999999997</v>
          </cell>
        </row>
        <row r="2779">
          <cell r="N2779">
            <v>-37.384</v>
          </cell>
        </row>
        <row r="2780">
          <cell r="N2780">
            <v>-24.184000000000001</v>
          </cell>
        </row>
        <row r="2781">
          <cell r="N2781">
            <v>-14.552</v>
          </cell>
        </row>
        <row r="2782">
          <cell r="N2782">
            <v>-42.871000000000002</v>
          </cell>
        </row>
        <row r="2783">
          <cell r="N2783">
            <v>-42.356999999999999</v>
          </cell>
        </row>
        <row r="2784">
          <cell r="N2784">
            <v>-32.191000000000003</v>
          </cell>
        </row>
        <row r="2785">
          <cell r="N2785">
            <v>-9.7070000000000007</v>
          </cell>
        </row>
        <row r="2786">
          <cell r="N2786">
            <v>-26.039000000000001</v>
          </cell>
        </row>
        <row r="2787">
          <cell r="N2787">
            <v>-30.140999999999998</v>
          </cell>
        </row>
        <row r="2788">
          <cell r="N2788">
            <v>-23.989000000000001</v>
          </cell>
        </row>
        <row r="2789">
          <cell r="N2789">
            <v>-40.170999999999999</v>
          </cell>
        </row>
        <row r="2790">
          <cell r="N2790">
            <v>-33.856999999999999</v>
          </cell>
        </row>
        <row r="2791">
          <cell r="N2791">
            <v>-34.317</v>
          </cell>
        </row>
        <row r="2792">
          <cell r="N2792">
            <v>-18.204999999999998</v>
          </cell>
        </row>
        <row r="2793">
          <cell r="N2793">
            <v>-11.882</v>
          </cell>
        </row>
        <row r="2794">
          <cell r="N2794">
            <v>-32.651000000000003</v>
          </cell>
        </row>
        <row r="2795">
          <cell r="N2795">
            <v>-19.893999999999998</v>
          </cell>
        </row>
        <row r="2796">
          <cell r="N2796">
            <v>-15.430999999999999</v>
          </cell>
        </row>
        <row r="2797">
          <cell r="N2797">
            <v>-41.18</v>
          </cell>
        </row>
        <row r="2798">
          <cell r="N2798">
            <v>-20.381</v>
          </cell>
        </row>
        <row r="2799">
          <cell r="N2799">
            <v>-9.3620000000000001</v>
          </cell>
        </row>
        <row r="2800">
          <cell r="N2800">
            <v>-34.412999999999997</v>
          </cell>
        </row>
        <row r="2801">
          <cell r="N2801">
            <v>-1.992</v>
          </cell>
        </row>
        <row r="2802">
          <cell r="N2802">
            <v>-33.095999999999997</v>
          </cell>
        </row>
        <row r="2803">
          <cell r="N2803">
            <v>-10.775</v>
          </cell>
        </row>
        <row r="2804">
          <cell r="N2804">
            <v>-16.123999999999999</v>
          </cell>
        </row>
        <row r="2805">
          <cell r="N2805">
            <v>-9.8770000000000007</v>
          </cell>
        </row>
        <row r="2806">
          <cell r="N2806">
            <v>-25.72</v>
          </cell>
        </row>
        <row r="2807">
          <cell r="N2807">
            <v>-34.119999999999997</v>
          </cell>
        </row>
        <row r="2808">
          <cell r="N2808">
            <v>-31.834</v>
          </cell>
        </row>
        <row r="2809">
          <cell r="N2809">
            <v>-7.3049999999999997</v>
          </cell>
        </row>
        <row r="2810">
          <cell r="N2810">
            <v>-45.948</v>
          </cell>
        </row>
        <row r="2811">
          <cell r="N2811">
            <v>-25.062000000000001</v>
          </cell>
        </row>
        <row r="2812">
          <cell r="N2812">
            <v>-21.259</v>
          </cell>
        </row>
        <row r="2813">
          <cell r="N2813">
            <v>-2.0449999999999999</v>
          </cell>
        </row>
        <row r="2814">
          <cell r="N2814">
            <v>-1.5489999999999999</v>
          </cell>
        </row>
        <row r="2815">
          <cell r="N2815">
            <v>-19.795999999999999</v>
          </cell>
        </row>
        <row r="2816">
          <cell r="N2816">
            <v>-1.956</v>
          </cell>
        </row>
        <row r="2817">
          <cell r="N2817">
            <v>-13.217000000000001</v>
          </cell>
        </row>
        <row r="2818">
          <cell r="N2818">
            <v>-35.567</v>
          </cell>
        </row>
        <row r="2819">
          <cell r="N2819">
            <v>-46.893000000000001</v>
          </cell>
        </row>
        <row r="2820">
          <cell r="N2820">
            <v>-41.816000000000003</v>
          </cell>
        </row>
        <row r="2821">
          <cell r="N2821">
            <v>-28.047000000000001</v>
          </cell>
        </row>
        <row r="2822">
          <cell r="N2822">
            <v>-8.9060000000000006</v>
          </cell>
        </row>
        <row r="2823">
          <cell r="N2823">
            <v>-40.843000000000004</v>
          </cell>
        </row>
        <row r="2824">
          <cell r="N2824">
            <v>-32.863</v>
          </cell>
        </row>
        <row r="2825">
          <cell r="N2825">
            <v>-28.815000000000001</v>
          </cell>
        </row>
        <row r="2826">
          <cell r="N2826">
            <v>-9.8070000000000004</v>
          </cell>
        </row>
        <row r="2827">
          <cell r="N2827">
            <v>-46.716999999999999</v>
          </cell>
        </row>
        <row r="2828">
          <cell r="N2828">
            <v>-28.192</v>
          </cell>
        </row>
        <row r="2829">
          <cell r="N2829">
            <v>-35.317</v>
          </cell>
        </row>
        <row r="2830">
          <cell r="N2830">
            <v>-12.548999999999999</v>
          </cell>
        </row>
        <row r="2831">
          <cell r="N2831">
            <v>-15.951000000000001</v>
          </cell>
        </row>
        <row r="2832">
          <cell r="N2832">
            <v>-10.475</v>
          </cell>
        </row>
        <row r="2833">
          <cell r="N2833">
            <v>-49.968000000000004</v>
          </cell>
        </row>
        <row r="2834">
          <cell r="N2834">
            <v>-37.094999999999999</v>
          </cell>
        </row>
        <row r="2835">
          <cell r="N2835">
            <v>-12.416</v>
          </cell>
        </row>
        <row r="2836">
          <cell r="N2836">
            <v>-23.989000000000001</v>
          </cell>
        </row>
        <row r="2837">
          <cell r="N2837">
            <v>-10.407999999999999</v>
          </cell>
        </row>
        <row r="2838">
          <cell r="N2838">
            <v>-2.0179999999999998</v>
          </cell>
        </row>
        <row r="2839">
          <cell r="N2839">
            <v>-27.556999999999999</v>
          </cell>
        </row>
        <row r="2840">
          <cell r="N2840">
            <v>-34.601999999999997</v>
          </cell>
        </row>
        <row r="2841">
          <cell r="N2841">
            <v>-34.671999999999997</v>
          </cell>
        </row>
        <row r="2842">
          <cell r="N2842">
            <v>-48.061999999999998</v>
          </cell>
        </row>
        <row r="2843">
          <cell r="N2843">
            <v>-23.559000000000001</v>
          </cell>
        </row>
        <row r="2844">
          <cell r="N2844">
            <v>-42.679000000000002</v>
          </cell>
        </row>
        <row r="2845">
          <cell r="N2845">
            <v>-12.83</v>
          </cell>
        </row>
        <row r="2846">
          <cell r="N2846">
            <v>-31.382000000000001</v>
          </cell>
        </row>
        <row r="2847">
          <cell r="N2847">
            <v>-32.432000000000002</v>
          </cell>
        </row>
        <row r="2848">
          <cell r="N2848">
            <v>-16.968</v>
          </cell>
        </row>
        <row r="2849">
          <cell r="N2849">
            <v>-33.781999999999996</v>
          </cell>
        </row>
        <row r="2850">
          <cell r="N2850">
            <v>-18.146999999999998</v>
          </cell>
        </row>
        <row r="2851">
          <cell r="N2851">
            <v>-34.127000000000002</v>
          </cell>
        </row>
        <row r="2852">
          <cell r="N2852">
            <v>-19.795999999999999</v>
          </cell>
        </row>
        <row r="2853">
          <cell r="N2853">
            <v>-11.308</v>
          </cell>
        </row>
        <row r="2854">
          <cell r="N2854">
            <v>-16.286999999999999</v>
          </cell>
        </row>
        <row r="2855">
          <cell r="N2855">
            <v>-39.387999999999998</v>
          </cell>
        </row>
        <row r="2856">
          <cell r="N2856">
            <v>-30.763000000000002</v>
          </cell>
        </row>
        <row r="2857">
          <cell r="N2857">
            <v>-34.206000000000003</v>
          </cell>
        </row>
        <row r="2858">
          <cell r="N2858">
            <v>-33.429000000000002</v>
          </cell>
        </row>
        <row r="2859">
          <cell r="N2859">
            <v>-13.319000000000001</v>
          </cell>
        </row>
        <row r="2860">
          <cell r="N2860">
            <v>-3.1</v>
          </cell>
        </row>
        <row r="2861">
          <cell r="N2861">
            <v>-19.015999999999998</v>
          </cell>
        </row>
        <row r="2862">
          <cell r="N2862">
            <v>-41.515999999999998</v>
          </cell>
        </row>
        <row r="2863">
          <cell r="N2863">
            <v>-1.806</v>
          </cell>
        </row>
        <row r="2864">
          <cell r="N2864">
            <v>-12.483000000000001</v>
          </cell>
        </row>
        <row r="2865">
          <cell r="N2865">
            <v>-8.8059999999999992</v>
          </cell>
        </row>
        <row r="2866">
          <cell r="N2866">
            <v>-9.4280000000000008</v>
          </cell>
        </row>
        <row r="2867">
          <cell r="N2867">
            <v>-14.366</v>
          </cell>
        </row>
        <row r="2868">
          <cell r="N2868">
            <v>-43.832999999999998</v>
          </cell>
        </row>
        <row r="2869">
          <cell r="N2869">
            <v>-24.876999999999999</v>
          </cell>
        </row>
        <row r="2870">
          <cell r="N2870">
            <v>-1.8320000000000001</v>
          </cell>
        </row>
        <row r="2871">
          <cell r="N2871">
            <v>-8.1059999999999999</v>
          </cell>
        </row>
        <row r="2872">
          <cell r="N2872">
            <v>-41.411000000000001</v>
          </cell>
        </row>
        <row r="2873">
          <cell r="N2873">
            <v>-35.15</v>
          </cell>
        </row>
        <row r="2874">
          <cell r="N2874">
            <v>-31.599</v>
          </cell>
        </row>
        <row r="2875">
          <cell r="N2875">
            <v>-22.931000000000001</v>
          </cell>
        </row>
        <row r="2876">
          <cell r="N2876">
            <v>-16.991</v>
          </cell>
        </row>
        <row r="2877">
          <cell r="N2877">
            <v>-34.722999999999999</v>
          </cell>
        </row>
        <row r="2878">
          <cell r="N2878">
            <v>-24.696000000000002</v>
          </cell>
        </row>
        <row r="2879">
          <cell r="N2879">
            <v>-1.7609999999999999</v>
          </cell>
        </row>
        <row r="2880">
          <cell r="N2880">
            <v>-2.4159999999999999</v>
          </cell>
        </row>
        <row r="2881">
          <cell r="N2881">
            <v>-29.675999999999998</v>
          </cell>
        </row>
        <row r="2882">
          <cell r="N2882">
            <v>-25.988</v>
          </cell>
        </row>
        <row r="2883">
          <cell r="N2883">
            <v>-18.138000000000002</v>
          </cell>
        </row>
        <row r="2884">
          <cell r="N2884">
            <v>-11.096</v>
          </cell>
        </row>
        <row r="2885">
          <cell r="N2885">
            <v>-39.523000000000003</v>
          </cell>
        </row>
        <row r="2886">
          <cell r="N2886">
            <v>-37.771000000000001</v>
          </cell>
        </row>
        <row r="2887">
          <cell r="N2887">
            <v>-43.341000000000001</v>
          </cell>
        </row>
        <row r="2888">
          <cell r="N2888">
            <v>-41.758000000000003</v>
          </cell>
        </row>
        <row r="2889">
          <cell r="N2889">
            <v>-52.082000000000001</v>
          </cell>
        </row>
        <row r="2890">
          <cell r="N2890">
            <v>-35.084000000000003</v>
          </cell>
        </row>
        <row r="2891">
          <cell r="N2891">
            <v>-33.268000000000001</v>
          </cell>
        </row>
        <row r="2892">
          <cell r="N2892">
            <v>-15.62</v>
          </cell>
        </row>
        <row r="2893">
          <cell r="N2893">
            <v>-8.5060000000000002</v>
          </cell>
        </row>
        <row r="2894">
          <cell r="N2894">
            <v>-24.087</v>
          </cell>
        </row>
        <row r="2895">
          <cell r="N2895">
            <v>-49.6</v>
          </cell>
        </row>
        <row r="2896">
          <cell r="N2896">
            <v>-18.812000000000001</v>
          </cell>
        </row>
        <row r="2897">
          <cell r="N2897">
            <v>-29.760999999999999</v>
          </cell>
        </row>
        <row r="2898">
          <cell r="N2898">
            <v>-40.279000000000003</v>
          </cell>
        </row>
        <row r="2899">
          <cell r="N2899">
            <v>-14.39</v>
          </cell>
        </row>
        <row r="2900">
          <cell r="N2900">
            <v>-24.867000000000001</v>
          </cell>
        </row>
        <row r="2901">
          <cell r="N2901">
            <v>-15.308999999999999</v>
          </cell>
        </row>
        <row r="2902">
          <cell r="N2902">
            <v>-40.125</v>
          </cell>
        </row>
        <row r="2903">
          <cell r="N2903">
            <v>-20.576000000000001</v>
          </cell>
        </row>
        <row r="2904">
          <cell r="N2904">
            <v>-42.472999999999999</v>
          </cell>
        </row>
        <row r="2905">
          <cell r="N2905">
            <v>-11.962999999999999</v>
          </cell>
        </row>
        <row r="2906">
          <cell r="N2906">
            <v>-9.2070000000000007</v>
          </cell>
        </row>
        <row r="2907">
          <cell r="N2907">
            <v>-14.91</v>
          </cell>
        </row>
        <row r="2908">
          <cell r="N2908">
            <v>-32.238999999999997</v>
          </cell>
        </row>
        <row r="2909">
          <cell r="N2909">
            <v>-13.617000000000001</v>
          </cell>
        </row>
        <row r="2910">
          <cell r="N2910">
            <v>-12.122</v>
          </cell>
        </row>
        <row r="2911">
          <cell r="N2911">
            <v>-14.067</v>
          </cell>
        </row>
        <row r="2912">
          <cell r="N2912">
            <v>-15.084</v>
          </cell>
        </row>
        <row r="2913">
          <cell r="N2913">
            <v>-31.844000000000001</v>
          </cell>
        </row>
        <row r="2914">
          <cell r="N2914">
            <v>-32.07</v>
          </cell>
        </row>
        <row r="2915">
          <cell r="N2915">
            <v>-26.945</v>
          </cell>
        </row>
        <row r="2916">
          <cell r="N2916">
            <v>-6.9050000000000002</v>
          </cell>
        </row>
        <row r="2917">
          <cell r="N2917">
            <v>-40.564999999999998</v>
          </cell>
        </row>
        <row r="2918">
          <cell r="N2918">
            <v>-40.293999999999997</v>
          </cell>
        </row>
        <row r="2919">
          <cell r="N2919">
            <v>-7.61</v>
          </cell>
        </row>
        <row r="2920">
          <cell r="N2920">
            <v>-6.2750000000000004</v>
          </cell>
        </row>
        <row r="2921">
          <cell r="N2921">
            <v>-40.332000000000001</v>
          </cell>
        </row>
        <row r="2922">
          <cell r="N2922">
            <v>-2.39</v>
          </cell>
        </row>
        <row r="2923">
          <cell r="N2923">
            <v>-11.214</v>
          </cell>
        </row>
        <row r="2924">
          <cell r="N2924">
            <v>-2.2480000000000002</v>
          </cell>
        </row>
        <row r="2925">
          <cell r="N2925">
            <v>-19.600999999999999</v>
          </cell>
        </row>
        <row r="2926">
          <cell r="N2926">
            <v>-16.954999999999998</v>
          </cell>
        </row>
        <row r="2927">
          <cell r="N2927">
            <v>-34.488999999999997</v>
          </cell>
        </row>
        <row r="2928">
          <cell r="N2928">
            <v>-9.0069999999999997</v>
          </cell>
        </row>
        <row r="2929">
          <cell r="N2929">
            <v>-24.184000000000001</v>
          </cell>
        </row>
        <row r="2930">
          <cell r="N2930">
            <v>-20.283999999999999</v>
          </cell>
        </row>
        <row r="2931">
          <cell r="N2931">
            <v>-48.814999999999998</v>
          </cell>
        </row>
        <row r="2932">
          <cell r="N2932">
            <v>-31.588000000000001</v>
          </cell>
        </row>
        <row r="2933">
          <cell r="N2933">
            <v>-4.0000000000000001E-3</v>
          </cell>
        </row>
        <row r="2934">
          <cell r="N2934">
            <v>-32.753999999999998</v>
          </cell>
        </row>
        <row r="2935">
          <cell r="N2935">
            <v>-22.722000000000001</v>
          </cell>
        </row>
        <row r="2936">
          <cell r="N2936">
            <v>-1.956</v>
          </cell>
        </row>
        <row r="2937">
          <cell r="N2937">
            <v>-10.814</v>
          </cell>
        </row>
        <row r="2938">
          <cell r="N2938">
            <v>-8.7059999999999995</v>
          </cell>
        </row>
        <row r="2939">
          <cell r="N2939">
            <v>-21.161000000000001</v>
          </cell>
        </row>
        <row r="2940">
          <cell r="N2940">
            <v>-32.912999999999997</v>
          </cell>
        </row>
        <row r="2941">
          <cell r="N2941">
            <v>-14.067</v>
          </cell>
        </row>
        <row r="2942">
          <cell r="N2942">
            <v>-1.452</v>
          </cell>
        </row>
        <row r="2943">
          <cell r="N2943">
            <v>-35.686999999999998</v>
          </cell>
        </row>
        <row r="2944">
          <cell r="N2944">
            <v>-36.627000000000002</v>
          </cell>
        </row>
        <row r="2945">
          <cell r="N2945">
            <v>-10.176</v>
          </cell>
        </row>
        <row r="2946">
          <cell r="N2946">
            <v>-44.853000000000002</v>
          </cell>
        </row>
        <row r="2947">
          <cell r="N2947">
            <v>-11.081</v>
          </cell>
        </row>
        <row r="2948">
          <cell r="N2948">
            <v>-2.5489999999999999</v>
          </cell>
        </row>
        <row r="2949">
          <cell r="N2949">
            <v>-9.7460000000000004</v>
          </cell>
        </row>
        <row r="2950">
          <cell r="N2950">
            <v>-32.578000000000003</v>
          </cell>
        </row>
        <row r="2951">
          <cell r="N2951">
            <v>-16.064</v>
          </cell>
        </row>
        <row r="2952">
          <cell r="N2952">
            <v>-24.184000000000001</v>
          </cell>
        </row>
        <row r="2953">
          <cell r="N2953">
            <v>-15.218999999999999</v>
          </cell>
        </row>
        <row r="2954">
          <cell r="N2954">
            <v>-8.4060000000000006</v>
          </cell>
        </row>
        <row r="2955">
          <cell r="N2955">
            <v>-49.6</v>
          </cell>
        </row>
        <row r="2956">
          <cell r="N2956">
            <v>-38.655999999999999</v>
          </cell>
        </row>
        <row r="2957">
          <cell r="N2957">
            <v>-1.5580000000000001</v>
          </cell>
        </row>
        <row r="2958">
          <cell r="N2958">
            <v>-20.381</v>
          </cell>
        </row>
        <row r="2959">
          <cell r="N2959">
            <v>-20.283999999999999</v>
          </cell>
        </row>
        <row r="2960">
          <cell r="N2960">
            <v>-35.027999999999999</v>
          </cell>
        </row>
        <row r="2961">
          <cell r="N2961">
            <v>-10.608000000000001</v>
          </cell>
        </row>
        <row r="2962">
          <cell r="N2962">
            <v>-10.413</v>
          </cell>
        </row>
        <row r="2963">
          <cell r="N2963">
            <v>-14.151</v>
          </cell>
        </row>
        <row r="2964">
          <cell r="N2964">
            <v>-41.753999999999998</v>
          </cell>
        </row>
        <row r="2965">
          <cell r="N2965">
            <v>-26.036999999999999</v>
          </cell>
        </row>
        <row r="2966">
          <cell r="N2966">
            <v>-11.616</v>
          </cell>
        </row>
        <row r="2967">
          <cell r="N2967">
            <v>-30.01</v>
          </cell>
        </row>
        <row r="2968">
          <cell r="N2968">
            <v>-33.856999999999999</v>
          </cell>
        </row>
        <row r="2969">
          <cell r="N2969">
            <v>-37.844999999999999</v>
          </cell>
        </row>
        <row r="2970">
          <cell r="N2970">
            <v>-15.353</v>
          </cell>
        </row>
        <row r="2971">
          <cell r="N2971">
            <v>-8.3059999999999992</v>
          </cell>
        </row>
        <row r="2972">
          <cell r="N2972">
            <v>-40.18</v>
          </cell>
        </row>
        <row r="2973">
          <cell r="N2973">
            <v>-28.414000000000001</v>
          </cell>
        </row>
        <row r="2974">
          <cell r="N2974">
            <v>-35.884999999999998</v>
          </cell>
        </row>
        <row r="2975">
          <cell r="N2975">
            <v>-45.354999999999997</v>
          </cell>
        </row>
        <row r="2976">
          <cell r="N2976">
            <v>-19.532</v>
          </cell>
        </row>
        <row r="2977">
          <cell r="N2977">
            <v>-31.638999999999999</v>
          </cell>
        </row>
        <row r="2978">
          <cell r="N2978">
            <v>-11.615</v>
          </cell>
        </row>
        <row r="2979">
          <cell r="N2979">
            <v>-31.347000000000001</v>
          </cell>
        </row>
        <row r="2980">
          <cell r="N2980">
            <v>-12.683</v>
          </cell>
        </row>
        <row r="2981">
          <cell r="N2981">
            <v>-38.442999999999998</v>
          </cell>
        </row>
        <row r="2982">
          <cell r="N2982">
            <v>-32.578000000000003</v>
          </cell>
        </row>
        <row r="2983">
          <cell r="N2983">
            <v>-2.3010000000000002</v>
          </cell>
        </row>
        <row r="2984">
          <cell r="N2984">
            <v>-11.615</v>
          </cell>
        </row>
        <row r="2985">
          <cell r="N2985">
            <v>-37.228999999999999</v>
          </cell>
        </row>
        <row r="2986">
          <cell r="N2986">
            <v>-14.018000000000001</v>
          </cell>
        </row>
        <row r="2987">
          <cell r="N2987">
            <v>-30.524000000000001</v>
          </cell>
        </row>
        <row r="2988">
          <cell r="N2988">
            <v>-24.574999999999999</v>
          </cell>
        </row>
        <row r="2989">
          <cell r="N2989">
            <v>-21.454000000000001</v>
          </cell>
        </row>
        <row r="2990">
          <cell r="N2990">
            <v>-19.795999999999999</v>
          </cell>
        </row>
        <row r="2991">
          <cell r="N2991">
            <v>-1.6020000000000001</v>
          </cell>
        </row>
        <row r="2992">
          <cell r="N2992">
            <v>-15.086</v>
          </cell>
        </row>
        <row r="2993">
          <cell r="N2993">
            <v>-9.8789999999999996</v>
          </cell>
        </row>
        <row r="2994">
          <cell r="N2994">
            <v>-34.061999999999998</v>
          </cell>
        </row>
        <row r="2995">
          <cell r="N2995">
            <v>-12.122</v>
          </cell>
        </row>
        <row r="2996">
          <cell r="N2996">
            <v>-40.009</v>
          </cell>
        </row>
        <row r="2997">
          <cell r="N2997">
            <v>-35.326000000000001</v>
          </cell>
        </row>
        <row r="2998">
          <cell r="N2998">
            <v>-35.027999999999999</v>
          </cell>
        </row>
        <row r="2999">
          <cell r="N2999">
            <v>-9.8070000000000004</v>
          </cell>
        </row>
        <row r="3000">
          <cell r="N3000">
            <v>-11.108000000000001</v>
          </cell>
        </row>
        <row r="3001">
          <cell r="N3001">
            <v>-15.563000000000001</v>
          </cell>
        </row>
        <row r="3002">
          <cell r="N3002">
            <v>-39.206000000000003</v>
          </cell>
        </row>
        <row r="3003">
          <cell r="N3003">
            <v>-14.018000000000001</v>
          </cell>
        </row>
        <row r="3004">
          <cell r="N3004">
            <v>-13.35</v>
          </cell>
        </row>
        <row r="3005">
          <cell r="N3005">
            <v>-19.699000000000002</v>
          </cell>
        </row>
        <row r="3006">
          <cell r="N3006">
            <v>-3.5649999999999999</v>
          </cell>
        </row>
        <row r="3007">
          <cell r="N3007">
            <v>-17.844000000000001</v>
          </cell>
        </row>
        <row r="3008">
          <cell r="N3008">
            <v>-30.62</v>
          </cell>
        </row>
        <row r="3009">
          <cell r="N3009">
            <v>-33.781999999999996</v>
          </cell>
        </row>
        <row r="3010">
          <cell r="N3010">
            <v>-33.067999999999998</v>
          </cell>
        </row>
        <row r="3011">
          <cell r="N3011">
            <v>-24.77</v>
          </cell>
        </row>
        <row r="3012">
          <cell r="N3012">
            <v>-10.146000000000001</v>
          </cell>
        </row>
        <row r="3013">
          <cell r="N3013">
            <v>-30.140999999999998</v>
          </cell>
        </row>
        <row r="3014">
          <cell r="N3014">
            <v>-2.39</v>
          </cell>
        </row>
        <row r="3015">
          <cell r="N3015">
            <v>-13.468</v>
          </cell>
        </row>
        <row r="3016">
          <cell r="N3016">
            <v>-33.777000000000001</v>
          </cell>
        </row>
        <row r="3017">
          <cell r="N3017">
            <v>-11.208</v>
          </cell>
        </row>
        <row r="3018">
          <cell r="N3018">
            <v>-11.972</v>
          </cell>
        </row>
        <row r="3019">
          <cell r="N3019">
            <v>-26.524999999999999</v>
          </cell>
        </row>
        <row r="3020">
          <cell r="N3020">
            <v>-30.140999999999998</v>
          </cell>
        </row>
        <row r="3021">
          <cell r="N3021">
            <v>-32.067999999999998</v>
          </cell>
        </row>
        <row r="3022">
          <cell r="N3022">
            <v>-14.285</v>
          </cell>
        </row>
        <row r="3023">
          <cell r="N3023">
            <v>-1.9119999999999999</v>
          </cell>
        </row>
        <row r="3024">
          <cell r="N3024">
            <v>-11.007999999999999</v>
          </cell>
        </row>
        <row r="3025">
          <cell r="N3025">
            <v>-30.495999999999999</v>
          </cell>
        </row>
        <row r="3026">
          <cell r="N3026">
            <v>-22.527000000000001</v>
          </cell>
        </row>
        <row r="3027">
          <cell r="N3027">
            <v>-17.222000000000001</v>
          </cell>
        </row>
        <row r="3028">
          <cell r="N3028">
            <v>-25.55</v>
          </cell>
        </row>
        <row r="3029">
          <cell r="N3029">
            <v>-42.472999999999999</v>
          </cell>
        </row>
        <row r="3030">
          <cell r="N3030">
            <v>-37.363999999999997</v>
          </cell>
        </row>
        <row r="3031">
          <cell r="N3031">
            <v>-11.747999999999999</v>
          </cell>
        </row>
        <row r="3032">
          <cell r="N3032">
            <v>-51.720999999999997</v>
          </cell>
        </row>
        <row r="3033">
          <cell r="N3033">
            <v>-24.992000000000001</v>
          </cell>
        </row>
        <row r="3034">
          <cell r="N3034">
            <v>-34.127000000000002</v>
          </cell>
        </row>
        <row r="3035">
          <cell r="N3035">
            <v>-5.694</v>
          </cell>
        </row>
        <row r="3036">
          <cell r="N3036">
            <v>-32.209000000000003</v>
          </cell>
        </row>
        <row r="3037">
          <cell r="N3037">
            <v>-33.517000000000003</v>
          </cell>
        </row>
        <row r="3038">
          <cell r="N3038">
            <v>-24.77</v>
          </cell>
        </row>
        <row r="3039">
          <cell r="N3039">
            <v>-1.5580000000000001</v>
          </cell>
        </row>
        <row r="3040">
          <cell r="N3040">
            <v>-31.428999999999998</v>
          </cell>
        </row>
        <row r="3041">
          <cell r="N3041">
            <v>-19.600999999999999</v>
          </cell>
        </row>
        <row r="3042">
          <cell r="N3042">
            <v>-44.41</v>
          </cell>
        </row>
        <row r="3043">
          <cell r="N3043">
            <v>-41.328000000000003</v>
          </cell>
        </row>
        <row r="3044">
          <cell r="N3044">
            <v>-25.257000000000001</v>
          </cell>
        </row>
        <row r="3045">
          <cell r="N3045">
            <v>-2.31</v>
          </cell>
        </row>
        <row r="3046">
          <cell r="N3046">
            <v>-9.6069999999999993</v>
          </cell>
        </row>
        <row r="3047">
          <cell r="N3047">
            <v>-21.454000000000001</v>
          </cell>
        </row>
        <row r="3048">
          <cell r="N3048">
            <v>-27.765000000000001</v>
          </cell>
        </row>
        <row r="3049">
          <cell r="N3049">
            <v>-2.266</v>
          </cell>
        </row>
        <row r="3050">
          <cell r="N3050">
            <v>-30.382000000000001</v>
          </cell>
        </row>
        <row r="3051">
          <cell r="N3051">
            <v>-51.662999999999997</v>
          </cell>
        </row>
        <row r="3052">
          <cell r="N3052">
            <v>-29.43</v>
          </cell>
        </row>
        <row r="3053">
          <cell r="N3053">
            <v>-14.685</v>
          </cell>
        </row>
        <row r="3054">
          <cell r="N3054">
            <v>-27.579000000000001</v>
          </cell>
        </row>
        <row r="3055">
          <cell r="N3055">
            <v>-37.368000000000002</v>
          </cell>
        </row>
        <row r="3056">
          <cell r="N3056">
            <v>-2.54</v>
          </cell>
        </row>
        <row r="3057">
          <cell r="N3057">
            <v>-14.516</v>
          </cell>
        </row>
        <row r="3058">
          <cell r="N3058">
            <v>-30.864999999999998</v>
          </cell>
        </row>
        <row r="3059">
          <cell r="N3059">
            <v>-40.048000000000002</v>
          </cell>
        </row>
        <row r="3060">
          <cell r="N3060">
            <v>-29.43</v>
          </cell>
        </row>
        <row r="3061">
          <cell r="N3061">
            <v>-35.668999999999997</v>
          </cell>
        </row>
        <row r="3062">
          <cell r="N3062">
            <v>-10.547000000000001</v>
          </cell>
        </row>
        <row r="3063">
          <cell r="N3063">
            <v>-33.878999999999998</v>
          </cell>
        </row>
        <row r="3064">
          <cell r="N3064">
            <v>-23.891999999999999</v>
          </cell>
        </row>
        <row r="3065">
          <cell r="N3065">
            <v>-31.347000000000001</v>
          </cell>
        </row>
        <row r="3066">
          <cell r="N3066">
            <v>-12.416</v>
          </cell>
        </row>
        <row r="3067">
          <cell r="N3067">
            <v>-2.16</v>
          </cell>
        </row>
        <row r="3068">
          <cell r="N3068">
            <v>-24.672000000000001</v>
          </cell>
        </row>
        <row r="3069">
          <cell r="N3069">
            <v>-12.148999999999999</v>
          </cell>
        </row>
        <row r="3070">
          <cell r="N3070">
            <v>-10.814</v>
          </cell>
        </row>
        <row r="3071">
          <cell r="N3071">
            <v>-12.502000000000001</v>
          </cell>
        </row>
        <row r="3072">
          <cell r="N3072">
            <v>-31.783999999999999</v>
          </cell>
        </row>
        <row r="3073">
          <cell r="N3073">
            <v>-1.974</v>
          </cell>
        </row>
        <row r="3074">
          <cell r="N3074">
            <v>-14.151</v>
          </cell>
        </row>
        <row r="3075">
          <cell r="N3075">
            <v>-33.453000000000003</v>
          </cell>
        </row>
        <row r="3076">
          <cell r="N3076">
            <v>-12.148999999999999</v>
          </cell>
        </row>
        <row r="3077">
          <cell r="N3077">
            <v>-13.169</v>
          </cell>
        </row>
        <row r="3078">
          <cell r="N3078">
            <v>-23.989000000000001</v>
          </cell>
        </row>
        <row r="3079">
          <cell r="N3079">
            <v>-33.758000000000003</v>
          </cell>
        </row>
        <row r="3080">
          <cell r="N3080">
            <v>-22.623000000000001</v>
          </cell>
        </row>
        <row r="3081">
          <cell r="N3081">
            <v>-18.332999999999998</v>
          </cell>
        </row>
        <row r="3082">
          <cell r="N3082">
            <v>-21.064</v>
          </cell>
        </row>
        <row r="3083">
          <cell r="N3083">
            <v>-27.652999999999999</v>
          </cell>
        </row>
        <row r="3084">
          <cell r="N3084">
            <v>-33.585000000000001</v>
          </cell>
        </row>
        <row r="3085">
          <cell r="N3085">
            <v>-26.036999999999999</v>
          </cell>
        </row>
        <row r="3086">
          <cell r="N3086">
            <v>-25.16</v>
          </cell>
        </row>
        <row r="3087">
          <cell r="N3087">
            <v>-13.884</v>
          </cell>
        </row>
        <row r="3088">
          <cell r="N3088">
            <v>-30.984999999999999</v>
          </cell>
        </row>
        <row r="3089">
          <cell r="N3089">
            <v>-6.4420000000000002</v>
          </cell>
        </row>
        <row r="3090">
          <cell r="N3090">
            <v>-33.034999999999997</v>
          </cell>
        </row>
        <row r="3091">
          <cell r="N3091">
            <v>-19.015999999999998</v>
          </cell>
        </row>
        <row r="3092">
          <cell r="N3092">
            <v>-29.074000000000002</v>
          </cell>
        </row>
        <row r="3093">
          <cell r="N3093">
            <v>-11.821999999999999</v>
          </cell>
        </row>
        <row r="3094">
          <cell r="N3094">
            <v>-33.396000000000001</v>
          </cell>
        </row>
        <row r="3095">
          <cell r="N3095">
            <v>-9.8789999999999996</v>
          </cell>
        </row>
        <row r="3096">
          <cell r="N3096">
            <v>-1.8680000000000001</v>
          </cell>
        </row>
        <row r="3097">
          <cell r="N3097">
            <v>-12.683</v>
          </cell>
        </row>
        <row r="3098">
          <cell r="N3098">
            <v>-24.477</v>
          </cell>
        </row>
        <row r="3099">
          <cell r="N3099">
            <v>-10.413</v>
          </cell>
        </row>
        <row r="3100">
          <cell r="N3100">
            <v>-18.041</v>
          </cell>
        </row>
        <row r="3101">
          <cell r="N3101">
            <v>-33.587000000000003</v>
          </cell>
        </row>
        <row r="3102">
          <cell r="N3102">
            <v>-10.814</v>
          </cell>
        </row>
        <row r="3103">
          <cell r="N3103">
            <v>-0.749</v>
          </cell>
        </row>
        <row r="3104">
          <cell r="N3104">
            <v>-2.1709999999999998</v>
          </cell>
        </row>
        <row r="3105">
          <cell r="N3105">
            <v>-2.7469999999999999</v>
          </cell>
        </row>
        <row r="3106">
          <cell r="N3106">
            <v>-0.63500000000000001</v>
          </cell>
        </row>
        <row r="3107">
          <cell r="N3107">
            <v>-1.19</v>
          </cell>
        </row>
        <row r="3108">
          <cell r="N3108">
            <v>-0.17799999999999999</v>
          </cell>
        </row>
        <row r="3109">
          <cell r="N3109">
            <v>-2.5209999999999999</v>
          </cell>
        </row>
        <row r="3110">
          <cell r="N3110">
            <v>-7.798</v>
          </cell>
        </row>
        <row r="3111">
          <cell r="N3111">
            <v>-29.9</v>
          </cell>
        </row>
        <row r="3112">
          <cell r="N3112">
            <v>-13.217000000000001</v>
          </cell>
        </row>
        <row r="3113">
          <cell r="N3113">
            <v>-5.0410000000000004</v>
          </cell>
        </row>
        <row r="3114">
          <cell r="N3114">
            <v>-31.096</v>
          </cell>
        </row>
        <row r="3115">
          <cell r="N3115">
            <v>-8.5500000000000007</v>
          </cell>
        </row>
        <row r="3116">
          <cell r="N3116">
            <v>-1.8320000000000001</v>
          </cell>
        </row>
        <row r="3117">
          <cell r="N3117">
            <v>-8.0980000000000008</v>
          </cell>
        </row>
        <row r="3118">
          <cell r="N3118">
            <v>-13.019</v>
          </cell>
        </row>
        <row r="3119">
          <cell r="N3119">
            <v>-24.321999999999999</v>
          </cell>
        </row>
        <row r="3120">
          <cell r="N3120">
            <v>-2.2869999999999999</v>
          </cell>
        </row>
        <row r="3121">
          <cell r="N3121">
            <v>-1.143</v>
          </cell>
        </row>
        <row r="3122">
          <cell r="N3122">
            <v>-2.1150000000000002</v>
          </cell>
        </row>
        <row r="3123">
          <cell r="N3123">
            <v>-9.6120000000000001</v>
          </cell>
        </row>
        <row r="3124">
          <cell r="N3124">
            <v>-33.31</v>
          </cell>
        </row>
        <row r="3125">
          <cell r="N3125">
            <v>-10.946999999999999</v>
          </cell>
        </row>
        <row r="3126">
          <cell r="N3126">
            <v>-19.991</v>
          </cell>
        </row>
        <row r="3127">
          <cell r="N3127">
            <v>-12.683</v>
          </cell>
        </row>
        <row r="3128">
          <cell r="N3128">
            <v>-12.72</v>
          </cell>
        </row>
        <row r="3129">
          <cell r="N3129">
            <v>-4.3739999999999997</v>
          </cell>
        </row>
        <row r="3130">
          <cell r="N3130">
            <v>-2.5209999999999999</v>
          </cell>
        </row>
        <row r="3131">
          <cell r="N3131">
            <v>-1.5580000000000001</v>
          </cell>
        </row>
        <row r="3132">
          <cell r="N3132">
            <v>-30.03</v>
          </cell>
        </row>
        <row r="3133">
          <cell r="N3133">
            <v>-3.7160000000000002</v>
          </cell>
        </row>
        <row r="3134">
          <cell r="N3134">
            <v>-20.367999999999999</v>
          </cell>
        </row>
        <row r="3135">
          <cell r="N3135">
            <v>-13.750999999999999</v>
          </cell>
        </row>
        <row r="3136">
          <cell r="N3136">
            <v>-14.151</v>
          </cell>
        </row>
        <row r="3137">
          <cell r="N3137">
            <v>-32.921999999999997</v>
          </cell>
        </row>
        <row r="3138">
          <cell r="N3138">
            <v>-28.875</v>
          </cell>
        </row>
        <row r="3139">
          <cell r="N3139">
            <v>-2.496</v>
          </cell>
        </row>
        <row r="3140">
          <cell r="N3140">
            <v>-2.2869999999999999</v>
          </cell>
        </row>
        <row r="3141">
          <cell r="N3141">
            <v>-28.73</v>
          </cell>
        </row>
        <row r="3142">
          <cell r="N3142">
            <v>-20.402999999999999</v>
          </cell>
        </row>
        <row r="3143">
          <cell r="N3143">
            <v>-35.317</v>
          </cell>
        </row>
        <row r="3144">
          <cell r="N3144">
            <v>-1.6459999999999999</v>
          </cell>
        </row>
        <row r="3145">
          <cell r="N3145">
            <v>-0.20399999999999999</v>
          </cell>
        </row>
        <row r="3146">
          <cell r="N3146">
            <v>-33.448999999999998</v>
          </cell>
        </row>
        <row r="3147">
          <cell r="N3147">
            <v>-3.0710000000000002</v>
          </cell>
        </row>
        <row r="3148">
          <cell r="N3148">
            <v>-3.1230000000000002</v>
          </cell>
        </row>
        <row r="3149">
          <cell r="N3149">
            <v>-12.816000000000001</v>
          </cell>
        </row>
        <row r="3150">
          <cell r="N3150">
            <v>-16.02</v>
          </cell>
        </row>
        <row r="3151">
          <cell r="N3151">
            <v>-34.837000000000003</v>
          </cell>
        </row>
        <row r="3152">
          <cell r="N3152">
            <v>-12.015000000000001</v>
          </cell>
        </row>
        <row r="3153">
          <cell r="N3153">
            <v>-35.058999999999997</v>
          </cell>
        </row>
        <row r="3154">
          <cell r="N3154">
            <v>-11.523</v>
          </cell>
        </row>
        <row r="3155">
          <cell r="N3155">
            <v>-10.141999999999999</v>
          </cell>
        </row>
        <row r="3156">
          <cell r="N3156">
            <v>-25.062000000000001</v>
          </cell>
        </row>
        <row r="3157">
          <cell r="N3157">
            <v>-20.381</v>
          </cell>
        </row>
        <row r="3158">
          <cell r="N3158">
            <v>-33.585000000000001</v>
          </cell>
        </row>
        <row r="3159">
          <cell r="N3159">
            <v>-3.7170000000000001</v>
          </cell>
        </row>
        <row r="3160">
          <cell r="N3160">
            <v>-2.137</v>
          </cell>
        </row>
        <row r="3161">
          <cell r="N3161">
            <v>-4.0129999999999999</v>
          </cell>
        </row>
        <row r="3162">
          <cell r="N3162">
            <v>-33.651000000000003</v>
          </cell>
        </row>
        <row r="3163">
          <cell r="N3163">
            <v>-14.819000000000001</v>
          </cell>
        </row>
        <row r="3164">
          <cell r="N3164">
            <v>-1.0999999999999999E-2</v>
          </cell>
        </row>
        <row r="3165">
          <cell r="N3165">
            <v>-15.407999999999999</v>
          </cell>
        </row>
        <row r="3166">
          <cell r="N3166">
            <v>-12.72</v>
          </cell>
        </row>
        <row r="3167">
          <cell r="N3167">
            <v>-4.7320000000000002</v>
          </cell>
        </row>
        <row r="3168">
          <cell r="N3168">
            <v>-5.5739999999999998</v>
          </cell>
        </row>
        <row r="3169">
          <cell r="N3169">
            <v>-2.4430000000000001</v>
          </cell>
        </row>
        <row r="3170">
          <cell r="N3170">
            <v>-14.685</v>
          </cell>
        </row>
        <row r="3171">
          <cell r="N3171">
            <v>-35.65</v>
          </cell>
        </row>
        <row r="3172">
          <cell r="N3172">
            <v>-8.8109999999999999</v>
          </cell>
        </row>
        <row r="3173">
          <cell r="N3173">
            <v>-35.301000000000002</v>
          </cell>
        </row>
        <row r="3174">
          <cell r="N3174">
            <v>-29.875</v>
          </cell>
        </row>
        <row r="3175">
          <cell r="N3175">
            <v>-24.477</v>
          </cell>
        </row>
        <row r="3176">
          <cell r="N3176">
            <v>-2.319</v>
          </cell>
        </row>
        <row r="3177">
          <cell r="N3177">
            <v>-3.242</v>
          </cell>
        </row>
        <row r="3178">
          <cell r="N3178">
            <v>-10.837</v>
          </cell>
        </row>
        <row r="3179">
          <cell r="N3179">
            <v>-26.036999999999999</v>
          </cell>
        </row>
        <row r="3180">
          <cell r="N3180">
            <v>-25.21</v>
          </cell>
        </row>
        <row r="3181">
          <cell r="N3181">
            <v>-45.524000000000001</v>
          </cell>
        </row>
        <row r="3182">
          <cell r="N3182">
            <v>-12.148999999999999</v>
          </cell>
        </row>
        <row r="3183">
          <cell r="N3183">
            <v>-19.309000000000001</v>
          </cell>
        </row>
        <row r="3184">
          <cell r="N3184">
            <v>-43.997999999999998</v>
          </cell>
        </row>
        <row r="3185">
          <cell r="N3185">
            <v>-2.1640000000000001</v>
          </cell>
        </row>
        <row r="3186">
          <cell r="N3186">
            <v>-30.812000000000001</v>
          </cell>
        </row>
        <row r="3187">
          <cell r="N3187">
            <v>-1.4079999999999999</v>
          </cell>
        </row>
        <row r="3188">
          <cell r="N3188">
            <v>-11.615</v>
          </cell>
        </row>
        <row r="3189">
          <cell r="N3189">
            <v>-34.442999999999998</v>
          </cell>
        </row>
        <row r="3190">
          <cell r="N3190">
            <v>-21.649000000000001</v>
          </cell>
        </row>
        <row r="3191">
          <cell r="N3191">
            <v>-2.3540000000000001</v>
          </cell>
        </row>
        <row r="3192">
          <cell r="N3192">
            <v>-24.282</v>
          </cell>
        </row>
        <row r="3193">
          <cell r="N3193">
            <v>-9.4789999999999992</v>
          </cell>
        </row>
        <row r="3194">
          <cell r="N3194">
            <v>-32.311</v>
          </cell>
        </row>
        <row r="3195">
          <cell r="N3195">
            <v>-16.420999999999999</v>
          </cell>
        </row>
        <row r="3196">
          <cell r="N3196">
            <v>-45.941000000000003</v>
          </cell>
        </row>
        <row r="3197">
          <cell r="N3197">
            <v>-32.429000000000002</v>
          </cell>
        </row>
        <row r="3198">
          <cell r="N3198">
            <v>-16.954999999999998</v>
          </cell>
        </row>
        <row r="3199">
          <cell r="N3199">
            <v>-11.217000000000001</v>
          </cell>
        </row>
        <row r="3200">
          <cell r="N3200">
            <v>-21.454000000000001</v>
          </cell>
        </row>
        <row r="3201">
          <cell r="N3201">
            <v>-29.940999999999999</v>
          </cell>
        </row>
        <row r="3202">
          <cell r="N3202">
            <v>-8.1709999999999994</v>
          </cell>
        </row>
        <row r="3203">
          <cell r="N3203">
            <v>-32.207000000000001</v>
          </cell>
        </row>
        <row r="3204">
          <cell r="N3204">
            <v>-29.538</v>
          </cell>
        </row>
        <row r="3205">
          <cell r="N3205">
            <v>-35.084000000000003</v>
          </cell>
        </row>
        <row r="3206">
          <cell r="N3206">
            <v>-25.257000000000001</v>
          </cell>
        </row>
        <row r="3207">
          <cell r="N3207">
            <v>-6.327</v>
          </cell>
        </row>
        <row r="3208">
          <cell r="N3208">
            <v>-28.789000000000001</v>
          </cell>
        </row>
        <row r="3209">
          <cell r="N3209">
            <v>-32.54</v>
          </cell>
        </row>
        <row r="3210">
          <cell r="N3210">
            <v>-12.015000000000001</v>
          </cell>
        </row>
        <row r="3211">
          <cell r="N3211">
            <v>-11.615</v>
          </cell>
        </row>
        <row r="3212">
          <cell r="N3212">
            <v>-28.097999999999999</v>
          </cell>
        </row>
        <row r="3213">
          <cell r="N3213">
            <v>-0.80800000000000005</v>
          </cell>
        </row>
        <row r="3214">
          <cell r="N3214">
            <v>-1.6E-2</v>
          </cell>
        </row>
        <row r="3215">
          <cell r="N3215">
            <v>-30.327999999999999</v>
          </cell>
        </row>
        <row r="3216">
          <cell r="N3216">
            <v>-2.452</v>
          </cell>
        </row>
        <row r="3217">
          <cell r="N3217">
            <v>-22.645</v>
          </cell>
        </row>
        <row r="3218">
          <cell r="N3218">
            <v>-20.869</v>
          </cell>
        </row>
        <row r="3219">
          <cell r="N3219">
            <v>-27.402999999999999</v>
          </cell>
        </row>
        <row r="3220">
          <cell r="N3220">
            <v>-15.246</v>
          </cell>
        </row>
        <row r="3221">
          <cell r="N3221">
            <v>-32.095999999999997</v>
          </cell>
        </row>
        <row r="3222">
          <cell r="N3222">
            <v>-8.56</v>
          </cell>
        </row>
        <row r="3223">
          <cell r="N3223">
            <v>-15.114000000000001</v>
          </cell>
        </row>
        <row r="3224">
          <cell r="N3224">
            <v>-25.988</v>
          </cell>
        </row>
        <row r="3225">
          <cell r="N3225">
            <v>-12.282</v>
          </cell>
        </row>
        <row r="3226">
          <cell r="N3226">
            <v>-11.72</v>
          </cell>
        </row>
        <row r="3227">
          <cell r="N3227">
            <v>-12.891999999999999</v>
          </cell>
        </row>
        <row r="3228">
          <cell r="N3228">
            <v>-2.6640000000000001</v>
          </cell>
        </row>
        <row r="3229">
          <cell r="N3229">
            <v>-6</v>
          </cell>
        </row>
        <row r="3230">
          <cell r="N3230">
            <v>-15.114000000000001</v>
          </cell>
        </row>
        <row r="3231">
          <cell r="N3231">
            <v>-24.210999999999999</v>
          </cell>
        </row>
        <row r="3232">
          <cell r="N3232">
            <v>-40.944000000000003</v>
          </cell>
        </row>
        <row r="3233">
          <cell r="N3233">
            <v>-15.353</v>
          </cell>
        </row>
        <row r="3234">
          <cell r="N3234">
            <v>-13.884</v>
          </cell>
        </row>
        <row r="3235">
          <cell r="N3235">
            <v>-25.55</v>
          </cell>
        </row>
        <row r="3236">
          <cell r="N3236">
            <v>-19.657</v>
          </cell>
        </row>
        <row r="3237">
          <cell r="N3237">
            <v>-32.552999999999997</v>
          </cell>
        </row>
        <row r="3238">
          <cell r="N3238">
            <v>-12.074999999999999</v>
          </cell>
        </row>
        <row r="3239">
          <cell r="N3239">
            <v>-31.428999999999998</v>
          </cell>
        </row>
        <row r="3240">
          <cell r="N3240">
            <v>-2.496</v>
          </cell>
        </row>
        <row r="3241">
          <cell r="N3241">
            <v>-31.541</v>
          </cell>
        </row>
        <row r="3242">
          <cell r="N3242">
            <v>-24.477</v>
          </cell>
        </row>
        <row r="3243">
          <cell r="N3243">
            <v>-11.523</v>
          </cell>
        </row>
        <row r="3244">
          <cell r="N3244">
            <v>-30.873999999999999</v>
          </cell>
        </row>
        <row r="3245">
          <cell r="N3245">
            <v>-26.795999999999999</v>
          </cell>
        </row>
        <row r="3246">
          <cell r="N3246">
            <v>-20.125</v>
          </cell>
        </row>
        <row r="3247">
          <cell r="N3247">
            <v>-31.207000000000001</v>
          </cell>
        </row>
        <row r="3248">
          <cell r="N3248">
            <v>-27.402999999999999</v>
          </cell>
        </row>
        <row r="3249">
          <cell r="N3249">
            <v>-27.207999999999998</v>
          </cell>
        </row>
        <row r="3250">
          <cell r="N3250">
            <v>-22.722000000000001</v>
          </cell>
        </row>
        <row r="3251">
          <cell r="N3251">
            <v>-13.083</v>
          </cell>
        </row>
        <row r="3252">
          <cell r="N3252">
            <v>-25.55</v>
          </cell>
        </row>
        <row r="3253">
          <cell r="N3253">
            <v>-15.887</v>
          </cell>
        </row>
        <row r="3254">
          <cell r="N3254">
            <v>-38.029000000000003</v>
          </cell>
        </row>
        <row r="3255">
          <cell r="N3255">
            <v>-30.43</v>
          </cell>
        </row>
        <row r="3256">
          <cell r="N3256">
            <v>-11.214</v>
          </cell>
        </row>
        <row r="3257">
          <cell r="N3257">
            <v>-16.760999999999999</v>
          </cell>
        </row>
        <row r="3258">
          <cell r="N3258">
            <v>-26.21</v>
          </cell>
        </row>
        <row r="3259">
          <cell r="N3259">
            <v>-39.834000000000003</v>
          </cell>
        </row>
        <row r="3260">
          <cell r="N3260">
            <v>-30.43</v>
          </cell>
        </row>
        <row r="3261">
          <cell r="N3261">
            <v>-30.097000000000001</v>
          </cell>
        </row>
        <row r="3262">
          <cell r="N3262">
            <v>-21.064</v>
          </cell>
        </row>
        <row r="3263">
          <cell r="N3263">
            <v>-31.010999999999999</v>
          </cell>
        </row>
        <row r="3264">
          <cell r="N3264">
            <v>-21.356000000000002</v>
          </cell>
        </row>
        <row r="3265">
          <cell r="N3265">
            <v>-4</v>
          </cell>
        </row>
        <row r="3266">
          <cell r="N3266">
            <v>-5</v>
          </cell>
        </row>
        <row r="3267">
          <cell r="N3267">
            <v>-9.1809999999999992</v>
          </cell>
        </row>
        <row r="3268">
          <cell r="N3268">
            <v>-12.808999999999999</v>
          </cell>
        </row>
        <row r="3269">
          <cell r="N3269">
            <v>-20.771000000000001</v>
          </cell>
        </row>
        <row r="3270">
          <cell r="N3270">
            <v>-2.266</v>
          </cell>
        </row>
        <row r="3271">
          <cell r="N3271">
            <v>-2.2839999999999998</v>
          </cell>
        </row>
        <row r="3272">
          <cell r="N3272">
            <v>-28.815000000000001</v>
          </cell>
        </row>
        <row r="3273">
          <cell r="N3273">
            <v>-10.28</v>
          </cell>
        </row>
        <row r="3274">
          <cell r="N3274">
            <v>-29.353000000000002</v>
          </cell>
        </row>
        <row r="3275">
          <cell r="N3275">
            <v>-29.256</v>
          </cell>
        </row>
        <row r="3276">
          <cell r="N3276">
            <v>-22.645</v>
          </cell>
        </row>
        <row r="3277">
          <cell r="N3277">
            <v>-2.5230000000000001</v>
          </cell>
        </row>
        <row r="3278">
          <cell r="N3278">
            <v>-24.965</v>
          </cell>
        </row>
        <row r="3279">
          <cell r="N3279">
            <v>-26.321000000000002</v>
          </cell>
        </row>
        <row r="3280">
          <cell r="N3280">
            <v>-9.6120000000000001</v>
          </cell>
        </row>
        <row r="3281">
          <cell r="N3281">
            <v>-24.867000000000001</v>
          </cell>
        </row>
        <row r="3282">
          <cell r="N3282">
            <v>-18.597999999999999</v>
          </cell>
        </row>
        <row r="3283">
          <cell r="N3283">
            <v>-30.231000000000002</v>
          </cell>
        </row>
        <row r="3284">
          <cell r="N3284">
            <v>-2.2749999999999999</v>
          </cell>
        </row>
        <row r="3285">
          <cell r="N3285">
            <v>-39.834000000000003</v>
          </cell>
        </row>
        <row r="3286">
          <cell r="N3286">
            <v>-6.8570000000000002</v>
          </cell>
        </row>
        <row r="3287">
          <cell r="N3287">
            <v>-28.28</v>
          </cell>
        </row>
        <row r="3288">
          <cell r="N3288">
            <v>-25.745000000000001</v>
          </cell>
        </row>
        <row r="3289">
          <cell r="N3289">
            <v>-11.882</v>
          </cell>
        </row>
        <row r="3290">
          <cell r="N3290">
            <v>-33.585000000000001</v>
          </cell>
        </row>
        <row r="3291">
          <cell r="N3291">
            <v>-28.431000000000001</v>
          </cell>
        </row>
        <row r="3292">
          <cell r="N3292">
            <v>-11.747999999999999</v>
          </cell>
        </row>
        <row r="3293">
          <cell r="N3293">
            <v>-20.381</v>
          </cell>
        </row>
        <row r="3294">
          <cell r="N3294">
            <v>-34.427999999999997</v>
          </cell>
        </row>
        <row r="3295">
          <cell r="N3295">
            <v>-31.207000000000001</v>
          </cell>
        </row>
        <row r="3296">
          <cell r="N3296">
            <v>-29.437999999999999</v>
          </cell>
        </row>
        <row r="3297">
          <cell r="N3297">
            <v>-27.209</v>
          </cell>
        </row>
        <row r="3298">
          <cell r="N3298">
            <v>-19.600999999999999</v>
          </cell>
        </row>
        <row r="3299">
          <cell r="N3299">
            <v>-29.702000000000002</v>
          </cell>
        </row>
        <row r="3300">
          <cell r="N3300">
            <v>-27.876000000000001</v>
          </cell>
        </row>
        <row r="3301">
          <cell r="N3301">
            <v>-29.69</v>
          </cell>
        </row>
        <row r="3302">
          <cell r="N3302">
            <v>-0.46899999999999997</v>
          </cell>
        </row>
        <row r="3303">
          <cell r="N3303">
            <v>-33.54</v>
          </cell>
        </row>
        <row r="3304">
          <cell r="N3304">
            <v>-14.285</v>
          </cell>
        </row>
        <row r="3305">
          <cell r="N3305">
            <v>-9.8789999999999996</v>
          </cell>
        </row>
        <row r="3306">
          <cell r="N3306">
            <v>-10.923999999999999</v>
          </cell>
        </row>
        <row r="3307">
          <cell r="N3307">
            <v>-35.808999999999997</v>
          </cell>
        </row>
        <row r="3308">
          <cell r="N3308">
            <v>-13.653</v>
          </cell>
        </row>
        <row r="3309">
          <cell r="N3309">
            <v>-18.138000000000002</v>
          </cell>
        </row>
        <row r="3310">
          <cell r="N3310">
            <v>-32.793999999999997</v>
          </cell>
        </row>
        <row r="3311">
          <cell r="N3311">
            <v>-23.891999999999999</v>
          </cell>
        </row>
        <row r="3312">
          <cell r="N3312">
            <v>-9.0779999999999994</v>
          </cell>
        </row>
        <row r="3313">
          <cell r="N3313">
            <v>-2E-3</v>
          </cell>
        </row>
        <row r="3314">
          <cell r="N3314">
            <v>-31.984999999999999</v>
          </cell>
        </row>
        <row r="3315">
          <cell r="N3315">
            <v>-12.416</v>
          </cell>
        </row>
        <row r="3316">
          <cell r="N3316">
            <v>-9.7460000000000004</v>
          </cell>
        </row>
        <row r="3317">
          <cell r="N3317">
            <v>-2.4340000000000002</v>
          </cell>
        </row>
        <row r="3318">
          <cell r="N3318">
            <v>-29.251999999999999</v>
          </cell>
        </row>
        <row r="3319">
          <cell r="N3319">
            <v>-33.585000000000001</v>
          </cell>
        </row>
        <row r="3320">
          <cell r="N3320">
            <v>-22.818999999999999</v>
          </cell>
        </row>
        <row r="3321">
          <cell r="N3321">
            <v>-20.673999999999999</v>
          </cell>
        </row>
        <row r="3322">
          <cell r="N3322">
            <v>-10.814</v>
          </cell>
        </row>
        <row r="3323">
          <cell r="N3323">
            <v>-28.875</v>
          </cell>
        </row>
        <row r="3324">
          <cell r="N3324">
            <v>-25.431999999999999</v>
          </cell>
        </row>
        <row r="3325">
          <cell r="N3325">
            <v>-43.026000000000003</v>
          </cell>
        </row>
        <row r="3326">
          <cell r="N3326">
            <v>-9.8789999999999996</v>
          </cell>
        </row>
        <row r="3327">
          <cell r="N3327">
            <v>-33.83</v>
          </cell>
        </row>
        <row r="3328">
          <cell r="N3328">
            <v>-38.167999999999999</v>
          </cell>
        </row>
        <row r="3329">
          <cell r="N3329">
            <v>-15.414</v>
          </cell>
        </row>
        <row r="3330">
          <cell r="N3330">
            <v>-1.34</v>
          </cell>
        </row>
        <row r="3331">
          <cell r="N3331">
            <v>-11.523</v>
          </cell>
        </row>
        <row r="3332">
          <cell r="N3332">
            <v>-29.995000000000001</v>
          </cell>
        </row>
        <row r="3333">
          <cell r="N3333">
            <v>-24.574999999999999</v>
          </cell>
        </row>
        <row r="3334">
          <cell r="N3334">
            <v>-8.4109999999999996</v>
          </cell>
        </row>
        <row r="3335">
          <cell r="N3335">
            <v>-21.942</v>
          </cell>
        </row>
        <row r="3336">
          <cell r="N3336">
            <v>-12.542999999999999</v>
          </cell>
        </row>
        <row r="3337">
          <cell r="N3337">
            <v>-11.481</v>
          </cell>
        </row>
        <row r="3338">
          <cell r="N3338">
            <v>-13.884</v>
          </cell>
        </row>
        <row r="3339">
          <cell r="N3339">
            <v>-12.816000000000001</v>
          </cell>
        </row>
        <row r="3340">
          <cell r="N3340">
            <v>-19.603999999999999</v>
          </cell>
        </row>
        <row r="3341">
          <cell r="N3341">
            <v>-14.07</v>
          </cell>
        </row>
        <row r="3342">
          <cell r="N3342">
            <v>-14.018000000000001</v>
          </cell>
        </row>
        <row r="3343">
          <cell r="N3343">
            <v>-45.371000000000002</v>
          </cell>
        </row>
        <row r="3344">
          <cell r="N3344">
            <v>-11.973000000000001</v>
          </cell>
        </row>
        <row r="3345">
          <cell r="N3345">
            <v>-10.547000000000001</v>
          </cell>
        </row>
        <row r="3346">
          <cell r="N3346">
            <v>-15.510999999999999</v>
          </cell>
        </row>
        <row r="3347">
          <cell r="N3347">
            <v>-7.875</v>
          </cell>
        </row>
        <row r="3348">
          <cell r="N3348">
            <v>-21.443000000000001</v>
          </cell>
        </row>
        <row r="3349">
          <cell r="N3349">
            <v>-24.988</v>
          </cell>
        </row>
        <row r="3350">
          <cell r="N3350">
            <v>-6.3719999999999999</v>
          </cell>
        </row>
        <row r="3351">
          <cell r="N3351">
            <v>-33.048000000000002</v>
          </cell>
        </row>
        <row r="3352">
          <cell r="N3352">
            <v>-31.763000000000002</v>
          </cell>
        </row>
        <row r="3353">
          <cell r="N3353">
            <v>-30.318999999999999</v>
          </cell>
        </row>
        <row r="3354">
          <cell r="N3354">
            <v>-16.420999999999999</v>
          </cell>
        </row>
        <row r="3355">
          <cell r="N3355">
            <v>-27.431000000000001</v>
          </cell>
        </row>
        <row r="3356">
          <cell r="N3356">
            <v>-26.914999999999999</v>
          </cell>
        </row>
        <row r="3357">
          <cell r="N3357">
            <v>-34.688000000000002</v>
          </cell>
        </row>
        <row r="3358">
          <cell r="N3358">
            <v>-33.429000000000002</v>
          </cell>
        </row>
        <row r="3359">
          <cell r="N3359">
            <v>-16.154</v>
          </cell>
        </row>
        <row r="3360">
          <cell r="N3360">
            <v>-12.71</v>
          </cell>
        </row>
        <row r="3361">
          <cell r="N3361">
            <v>-31.763000000000002</v>
          </cell>
        </row>
        <row r="3362">
          <cell r="N3362">
            <v>-27.988</v>
          </cell>
        </row>
        <row r="3363">
          <cell r="N3363">
            <v>-33.341999999999999</v>
          </cell>
        </row>
        <row r="3364">
          <cell r="N3364">
            <v>-16.611000000000001</v>
          </cell>
        </row>
        <row r="3365">
          <cell r="N3365">
            <v>-28.768000000000001</v>
          </cell>
        </row>
        <row r="3366">
          <cell r="N3366">
            <v>-18.096</v>
          </cell>
        </row>
        <row r="3367">
          <cell r="N3367">
            <v>-40.33</v>
          </cell>
        </row>
        <row r="3368">
          <cell r="N3368">
            <v>-34.539000000000001</v>
          </cell>
        </row>
        <row r="3369">
          <cell r="N3369">
            <v>-9.4789999999999992</v>
          </cell>
        </row>
        <row r="3370">
          <cell r="N3370">
            <v>-26.135000000000002</v>
          </cell>
        </row>
        <row r="3371">
          <cell r="N3371">
            <v>-36.555</v>
          </cell>
        </row>
        <row r="3372">
          <cell r="N3372">
            <v>-28.209</v>
          </cell>
        </row>
        <row r="3373">
          <cell r="N3373">
            <v>-39.927</v>
          </cell>
        </row>
        <row r="3374">
          <cell r="N3374">
            <v>-9.3450000000000006</v>
          </cell>
        </row>
        <row r="3375">
          <cell r="N3375">
            <v>-12.015000000000001</v>
          </cell>
        </row>
        <row r="3376">
          <cell r="N3376">
            <v>-37.094999999999999</v>
          </cell>
        </row>
        <row r="3377">
          <cell r="N3377">
            <v>-34.075000000000003</v>
          </cell>
        </row>
        <row r="3378">
          <cell r="N3378">
            <v>-3.923</v>
          </cell>
        </row>
        <row r="3379">
          <cell r="N3379">
            <v>-39.698999999999998</v>
          </cell>
        </row>
        <row r="3380">
          <cell r="N3380">
            <v>-27.32</v>
          </cell>
        </row>
        <row r="3381">
          <cell r="N3381">
            <v>-31.791</v>
          </cell>
        </row>
        <row r="3382">
          <cell r="N3382">
            <v>-29.541</v>
          </cell>
        </row>
        <row r="3383">
          <cell r="N3383">
            <v>-18.256</v>
          </cell>
        </row>
        <row r="3384">
          <cell r="N3384">
            <v>-32.651000000000003</v>
          </cell>
        </row>
        <row r="3385">
          <cell r="N3385">
            <v>-35.427999999999997</v>
          </cell>
        </row>
        <row r="3386">
          <cell r="N3386">
            <v>-6.2709999999999999</v>
          </cell>
        </row>
        <row r="3387">
          <cell r="N3387">
            <v>-13.569000000000001</v>
          </cell>
        </row>
        <row r="3388">
          <cell r="N3388">
            <v>-4.9059999999999997</v>
          </cell>
        </row>
        <row r="3389">
          <cell r="N3389">
            <v>-6.2690000000000001</v>
          </cell>
        </row>
        <row r="3390">
          <cell r="N3390">
            <v>-36.482999999999997</v>
          </cell>
        </row>
        <row r="3391">
          <cell r="N3391">
            <v>-11.081</v>
          </cell>
        </row>
        <row r="3392">
          <cell r="N3392">
            <v>-5.2380000000000004</v>
          </cell>
        </row>
        <row r="3393">
          <cell r="N3393">
            <v>-42.49</v>
          </cell>
        </row>
        <row r="3394">
          <cell r="N3394">
            <v>-36.69</v>
          </cell>
        </row>
        <row r="3395">
          <cell r="N3395">
            <v>-15.486000000000001</v>
          </cell>
        </row>
        <row r="3396">
          <cell r="N3396">
            <v>-18.762</v>
          </cell>
        </row>
        <row r="3397">
          <cell r="N3397">
            <v>-8.6780000000000008</v>
          </cell>
        </row>
        <row r="3398">
          <cell r="N3398">
            <v>-25.062000000000001</v>
          </cell>
        </row>
        <row r="3399">
          <cell r="N3399">
            <v>-9.2119999999999997</v>
          </cell>
        </row>
        <row r="3400">
          <cell r="N3400">
            <v>-37.262</v>
          </cell>
        </row>
        <row r="3401">
          <cell r="N3401">
            <v>-33.585000000000001</v>
          </cell>
        </row>
        <row r="3402">
          <cell r="N3402">
            <v>-32.238999999999997</v>
          </cell>
        </row>
        <row r="3403">
          <cell r="N3403">
            <v>-9.6120000000000001</v>
          </cell>
        </row>
        <row r="3404">
          <cell r="N3404">
            <v>-41.045000000000002</v>
          </cell>
        </row>
        <row r="3405">
          <cell r="N3405">
            <v>-24.574999999999999</v>
          </cell>
        </row>
        <row r="3406">
          <cell r="N3406">
            <v>-33.094999999999999</v>
          </cell>
        </row>
        <row r="3407">
          <cell r="N3407">
            <v>-30.541</v>
          </cell>
        </row>
        <row r="3408">
          <cell r="N3408">
            <v>-26.876000000000001</v>
          </cell>
        </row>
        <row r="3409">
          <cell r="N3409">
            <v>-30.652000000000001</v>
          </cell>
        </row>
        <row r="3410">
          <cell r="N3410">
            <v>-3.8239999999999998</v>
          </cell>
        </row>
        <row r="3411">
          <cell r="N3411">
            <v>-29.318999999999999</v>
          </cell>
        </row>
        <row r="3412">
          <cell r="N3412">
            <v>-28.542000000000002</v>
          </cell>
        </row>
        <row r="3413">
          <cell r="N3413">
            <v>-14.685</v>
          </cell>
        </row>
        <row r="3414">
          <cell r="N3414">
            <v>-8.9450000000000003</v>
          </cell>
        </row>
        <row r="3415">
          <cell r="N3415">
            <v>-21.492999999999999</v>
          </cell>
        </row>
        <row r="3416">
          <cell r="N3416">
            <v>-23.794</v>
          </cell>
        </row>
        <row r="3417">
          <cell r="N3417">
            <v>-11.615</v>
          </cell>
        </row>
        <row r="3418">
          <cell r="N3418">
            <v>-25.035</v>
          </cell>
        </row>
        <row r="3419">
          <cell r="N3419">
            <v>-31.923999999999999</v>
          </cell>
        </row>
        <row r="3420">
          <cell r="N3420">
            <v>-31.763000000000002</v>
          </cell>
        </row>
        <row r="3421">
          <cell r="N3421">
            <v>-24.655000000000001</v>
          </cell>
        </row>
        <row r="3422">
          <cell r="N3422">
            <v>-5.1539999999999999</v>
          </cell>
        </row>
        <row r="3423">
          <cell r="N3423">
            <v>-30.097000000000001</v>
          </cell>
        </row>
        <row r="3424">
          <cell r="N3424">
            <v>-30.652000000000001</v>
          </cell>
        </row>
        <row r="3425">
          <cell r="N3425">
            <v>-26.21</v>
          </cell>
        </row>
        <row r="3426">
          <cell r="N3426">
            <v>-25.286000000000001</v>
          </cell>
        </row>
        <row r="3427">
          <cell r="N3427">
            <v>-25.79</v>
          </cell>
        </row>
        <row r="3428">
          <cell r="N3428">
            <v>-12.816000000000001</v>
          </cell>
        </row>
        <row r="3429">
          <cell r="N3429">
            <v>-14.417999999999999</v>
          </cell>
        </row>
        <row r="3430">
          <cell r="N3430">
            <v>-10.68</v>
          </cell>
        </row>
        <row r="3431">
          <cell r="N3431">
            <v>-29.541</v>
          </cell>
        </row>
        <row r="3432">
          <cell r="N3432">
            <v>-27.792999999999999</v>
          </cell>
        </row>
        <row r="3433">
          <cell r="N3433">
            <v>-36.649000000000001</v>
          </cell>
        </row>
        <row r="3434">
          <cell r="N3434">
            <v>-30.213999999999999</v>
          </cell>
        </row>
        <row r="3435">
          <cell r="N3435">
            <v>-7.29</v>
          </cell>
        </row>
        <row r="3436">
          <cell r="N3436">
            <v>-31.096</v>
          </cell>
        </row>
        <row r="3437">
          <cell r="N3437">
            <v>-7.7469999999999999</v>
          </cell>
        </row>
        <row r="3438">
          <cell r="N3438">
            <v>-34.566000000000003</v>
          </cell>
        </row>
        <row r="3439">
          <cell r="N3439">
            <v>-26.21</v>
          </cell>
        </row>
        <row r="3440">
          <cell r="N3440">
            <v>-25.654</v>
          </cell>
        </row>
        <row r="3441">
          <cell r="N3441">
            <v>-11.747999999999999</v>
          </cell>
        </row>
        <row r="3442">
          <cell r="N3442">
            <v>-27.32</v>
          </cell>
        </row>
        <row r="3443">
          <cell r="N3443">
            <v>-11.526999999999999</v>
          </cell>
        </row>
        <row r="3444">
          <cell r="N3444">
            <v>-10.090999999999999</v>
          </cell>
        </row>
        <row r="3445">
          <cell r="N3445">
            <v>-14.685</v>
          </cell>
        </row>
        <row r="3446">
          <cell r="N3446">
            <v>-31.207000000000001</v>
          </cell>
        </row>
        <row r="3447">
          <cell r="N3447">
            <v>-23.777000000000001</v>
          </cell>
        </row>
        <row r="3448">
          <cell r="N3448">
            <v>-9.4789999999999992</v>
          </cell>
        </row>
        <row r="3449">
          <cell r="N3449">
            <v>-25.876999999999999</v>
          </cell>
        </row>
        <row r="3450">
          <cell r="N3450">
            <v>-28.18</v>
          </cell>
        </row>
        <row r="3451">
          <cell r="N3451">
            <v>-28.32</v>
          </cell>
        </row>
        <row r="3452">
          <cell r="N3452">
            <v>-24.672000000000001</v>
          </cell>
        </row>
        <row r="3453">
          <cell r="N3453">
            <v>-22.545000000000002</v>
          </cell>
        </row>
        <row r="3454">
          <cell r="N3454">
            <v>-33.094999999999999</v>
          </cell>
        </row>
        <row r="3455">
          <cell r="N3455">
            <v>-1.365</v>
          </cell>
        </row>
        <row r="3456">
          <cell r="N3456">
            <v>-11.214</v>
          </cell>
        </row>
        <row r="3457">
          <cell r="N3457">
            <v>-11.615</v>
          </cell>
        </row>
        <row r="3458">
          <cell r="N3458">
            <v>-0.86699999999999999</v>
          </cell>
        </row>
        <row r="3459">
          <cell r="N3459">
            <v>-23.021999999999998</v>
          </cell>
        </row>
        <row r="3460">
          <cell r="N3460">
            <v>-25.452000000000002</v>
          </cell>
        </row>
        <row r="3461">
          <cell r="N3461">
            <v>-11.323</v>
          </cell>
        </row>
        <row r="3462">
          <cell r="N3462">
            <v>-0.504</v>
          </cell>
        </row>
        <row r="3463">
          <cell r="N3463">
            <v>-5.1619999999999999</v>
          </cell>
        </row>
        <row r="3464">
          <cell r="N3464">
            <v>-11.311999999999999</v>
          </cell>
        </row>
        <row r="3465">
          <cell r="N3465">
            <v>-34.32</v>
          </cell>
        </row>
        <row r="3466">
          <cell r="N3466">
            <v>-14.33</v>
          </cell>
        </row>
        <row r="3467">
          <cell r="N3467">
            <v>-14.151</v>
          </cell>
        </row>
        <row r="3468">
          <cell r="N3468">
            <v>-16.187999999999999</v>
          </cell>
        </row>
        <row r="3469">
          <cell r="N3469">
            <v>-10.881</v>
          </cell>
        </row>
        <row r="3470">
          <cell r="N3470">
            <v>-3.98</v>
          </cell>
        </row>
        <row r="3471">
          <cell r="N3471">
            <v>-5.9539999999999997</v>
          </cell>
        </row>
        <row r="3472">
          <cell r="N3472">
            <v>-15.218999999999999</v>
          </cell>
        </row>
        <row r="3473">
          <cell r="N3473">
            <v>-26.922000000000001</v>
          </cell>
        </row>
        <row r="3474">
          <cell r="N3474">
            <v>-6.4489999999999998</v>
          </cell>
        </row>
        <row r="3475">
          <cell r="N3475">
            <v>-11.96</v>
          </cell>
        </row>
        <row r="3476">
          <cell r="N3476">
            <v>-15.377000000000001</v>
          </cell>
        </row>
        <row r="3477">
          <cell r="N3477">
            <v>-22.917000000000002</v>
          </cell>
        </row>
        <row r="3478">
          <cell r="N3478">
            <v>-3.6949999999999998</v>
          </cell>
        </row>
        <row r="3479">
          <cell r="N3479">
            <v>-6.1440000000000001</v>
          </cell>
        </row>
        <row r="3480">
          <cell r="N3480">
            <v>-11.481</v>
          </cell>
        </row>
        <row r="3481">
          <cell r="N3481">
            <v>-26.67</v>
          </cell>
        </row>
        <row r="3482">
          <cell r="N3482">
            <v>-13.699</v>
          </cell>
        </row>
        <row r="3483">
          <cell r="N3483">
            <v>-34.32</v>
          </cell>
        </row>
        <row r="3484">
          <cell r="N3484">
            <v>-25.841999999999999</v>
          </cell>
        </row>
        <row r="3485">
          <cell r="N3485">
            <v>-22.917000000000002</v>
          </cell>
        </row>
        <row r="3486">
          <cell r="N3486">
            <v>-0.02</v>
          </cell>
        </row>
        <row r="3487">
          <cell r="N3487">
            <v>-8.9700000000000006</v>
          </cell>
        </row>
        <row r="3488">
          <cell r="N3488">
            <v>-2.5999999999999999E-2</v>
          </cell>
        </row>
        <row r="3489">
          <cell r="N3489">
            <v>-31.498000000000001</v>
          </cell>
        </row>
        <row r="3490">
          <cell r="N3490">
            <v>-9.7170000000000005</v>
          </cell>
        </row>
        <row r="3491">
          <cell r="N3491">
            <v>-10.714</v>
          </cell>
        </row>
        <row r="3492">
          <cell r="N3492">
            <v>-34.32</v>
          </cell>
        </row>
        <row r="3493">
          <cell r="N3493">
            <v>-14.433</v>
          </cell>
        </row>
        <row r="3494">
          <cell r="N3494">
            <v>-13.952999999999999</v>
          </cell>
        </row>
        <row r="3495">
          <cell r="N3495">
            <v>-14.285</v>
          </cell>
        </row>
        <row r="3496">
          <cell r="N3496">
            <v>-4.1929999999999996</v>
          </cell>
        </row>
        <row r="3497">
          <cell r="N3497">
            <v>-12.112</v>
          </cell>
        </row>
        <row r="3498">
          <cell r="N3498">
            <v>-5.5430000000000001</v>
          </cell>
        </row>
        <row r="3499">
          <cell r="N3499">
            <v>-23.599</v>
          </cell>
        </row>
        <row r="3500">
          <cell r="N3500">
            <v>-13.833</v>
          </cell>
        </row>
        <row r="3501">
          <cell r="N3501">
            <v>-9.593</v>
          </cell>
        </row>
        <row r="3502">
          <cell r="N3502">
            <v>-6.2770000000000001</v>
          </cell>
        </row>
        <row r="3503">
          <cell r="N3503">
            <v>-7.9729999999999999</v>
          </cell>
        </row>
        <row r="3504">
          <cell r="N3504">
            <v>-14.97</v>
          </cell>
        </row>
        <row r="3505">
          <cell r="N3505">
            <v>-14.022</v>
          </cell>
        </row>
        <row r="3506">
          <cell r="N3506">
            <v>-26.524999999999999</v>
          </cell>
        </row>
        <row r="3507">
          <cell r="N3507">
            <v>-11.882</v>
          </cell>
        </row>
        <row r="3508">
          <cell r="N3508">
            <v>-8.8450000000000006</v>
          </cell>
        </row>
        <row r="3509">
          <cell r="N3509">
            <v>-25.841999999999999</v>
          </cell>
        </row>
        <row r="3510">
          <cell r="N3510">
            <v>-13.138999999999999</v>
          </cell>
        </row>
        <row r="3511">
          <cell r="N3511">
            <v>-34.442999999999998</v>
          </cell>
        </row>
        <row r="3512">
          <cell r="N3512">
            <v>-2.8330000000000002</v>
          </cell>
        </row>
        <row r="3513">
          <cell r="N3513">
            <v>-5.2050000000000001</v>
          </cell>
        </row>
        <row r="3514">
          <cell r="N3514">
            <v>-11.337</v>
          </cell>
        </row>
        <row r="3515">
          <cell r="N3515">
            <v>-1.349</v>
          </cell>
        </row>
        <row r="3516">
          <cell r="N3516">
            <v>-31.401</v>
          </cell>
        </row>
        <row r="3517">
          <cell r="N3517">
            <v>-1664</v>
          </cell>
        </row>
        <row r="3518">
          <cell r="N3518">
            <v>-614</v>
          </cell>
        </row>
        <row r="3519">
          <cell r="N3519">
            <v>-41.72</v>
          </cell>
        </row>
        <row r="3520">
          <cell r="N3520">
            <v>-167</v>
          </cell>
        </row>
        <row r="3521">
          <cell r="N3521">
            <v>-61.320999999999998</v>
          </cell>
        </row>
        <row r="3522">
          <cell r="N3522">
            <v>-61.320999999999998</v>
          </cell>
        </row>
        <row r="3523">
          <cell r="N3523">
            <v>-16</v>
          </cell>
        </row>
        <row r="3524">
          <cell r="N3524">
            <v>-27.373000000000001</v>
          </cell>
        </row>
        <row r="3525">
          <cell r="N3525">
            <v>-8.5749999999999993</v>
          </cell>
        </row>
        <row r="3526">
          <cell r="N3526">
            <v>-14.263999999999999</v>
          </cell>
        </row>
        <row r="3527">
          <cell r="N3527">
            <v>-8.9540000000000006</v>
          </cell>
        </row>
        <row r="3528">
          <cell r="N3528">
            <v>-37.707000000000001</v>
          </cell>
        </row>
        <row r="3529">
          <cell r="N3529">
            <v>-26.317</v>
          </cell>
        </row>
        <row r="3530">
          <cell r="N3530">
            <v>-1.2999999999999999E-2</v>
          </cell>
        </row>
        <row r="3531">
          <cell r="N3531">
            <v>-37.140999999999998</v>
          </cell>
        </row>
        <row r="3532">
          <cell r="N3532">
            <v>-28.274000000000001</v>
          </cell>
        </row>
        <row r="3533">
          <cell r="N3533">
            <v>-27.995999999999999</v>
          </cell>
        </row>
        <row r="3534">
          <cell r="N3534">
            <v>-7.5670000000000002</v>
          </cell>
        </row>
        <row r="3535">
          <cell r="N3535">
            <v>-32.904000000000003</v>
          </cell>
        </row>
        <row r="3536">
          <cell r="N3536">
            <v>-7.7619999999999996</v>
          </cell>
        </row>
        <row r="3537">
          <cell r="N3537">
            <v>-12.196</v>
          </cell>
        </row>
        <row r="3538">
          <cell r="N3538">
            <v>-9.7100000000000009</v>
          </cell>
        </row>
        <row r="3539">
          <cell r="N3539">
            <v>-28.122</v>
          </cell>
        </row>
        <row r="3540">
          <cell r="N3540">
            <v>-28.943000000000001</v>
          </cell>
        </row>
        <row r="3541">
          <cell r="N3541">
            <v>-9.08</v>
          </cell>
        </row>
        <row r="3542">
          <cell r="N3542">
            <v>-29.774000000000001</v>
          </cell>
        </row>
        <row r="3543">
          <cell r="N3543">
            <v>-29.635999999999999</v>
          </cell>
        </row>
        <row r="3544">
          <cell r="N3544">
            <v>-9.2059999999999995</v>
          </cell>
        </row>
        <row r="3545">
          <cell r="N3545">
            <v>-8.3230000000000004</v>
          </cell>
        </row>
        <row r="3546">
          <cell r="N3546">
            <v>-27.87</v>
          </cell>
        </row>
        <row r="3547">
          <cell r="N3547">
            <v>-23.303000000000001</v>
          </cell>
        </row>
        <row r="3548">
          <cell r="N3548">
            <v>-25.096</v>
          </cell>
        </row>
        <row r="3549">
          <cell r="N3549">
            <v>-11.481</v>
          </cell>
        </row>
        <row r="3550">
          <cell r="N3550">
            <v>-9.734</v>
          </cell>
        </row>
        <row r="3551">
          <cell r="N3551">
            <v>-35.185000000000002</v>
          </cell>
        </row>
        <row r="3552">
          <cell r="N3552">
            <v>-34.805999999999997</v>
          </cell>
        </row>
        <row r="3553">
          <cell r="N3553">
            <v>-19.042999999999999</v>
          </cell>
        </row>
        <row r="3554">
          <cell r="N3554">
            <v>-7.819</v>
          </cell>
        </row>
        <row r="3555">
          <cell r="N3555">
            <v>-8.86</v>
          </cell>
        </row>
        <row r="3556">
          <cell r="N3556">
            <v>-37.959000000000003</v>
          </cell>
        </row>
        <row r="3557">
          <cell r="N3557">
            <v>-27.617999999999999</v>
          </cell>
        </row>
        <row r="3558">
          <cell r="N3558">
            <v>-36.552</v>
          </cell>
        </row>
        <row r="3559">
          <cell r="N3559">
            <v>-38.085000000000001</v>
          </cell>
        </row>
        <row r="3560">
          <cell r="N3560">
            <v>-16.260999999999999</v>
          </cell>
        </row>
        <row r="3561">
          <cell r="N3561">
            <v>-36.445999999999998</v>
          </cell>
        </row>
        <row r="3562">
          <cell r="N3562">
            <v>-8.8279999999999994</v>
          </cell>
        </row>
        <row r="3563">
          <cell r="N3563">
            <v>-31.581</v>
          </cell>
        </row>
        <row r="3564">
          <cell r="N3564">
            <v>-9.2059999999999995</v>
          </cell>
        </row>
        <row r="3565">
          <cell r="N3565">
            <v>-28.375</v>
          </cell>
        </row>
        <row r="3566">
          <cell r="N3566">
            <v>-7.3140000000000001</v>
          </cell>
        </row>
        <row r="3567">
          <cell r="N3567">
            <v>-31.905999999999999</v>
          </cell>
        </row>
        <row r="3568">
          <cell r="N3568">
            <v>-31.52</v>
          </cell>
        </row>
        <row r="3569">
          <cell r="N3569">
            <v>-36.445999999999998</v>
          </cell>
        </row>
        <row r="3570">
          <cell r="N3570">
            <v>-9.5839999999999996</v>
          </cell>
        </row>
        <row r="3571">
          <cell r="N3571">
            <v>-38.521999999999998</v>
          </cell>
        </row>
        <row r="3572">
          <cell r="N3572">
            <v>-31.274999999999999</v>
          </cell>
        </row>
        <row r="3573">
          <cell r="N3573">
            <v>-10.731999999999999</v>
          </cell>
        </row>
        <row r="3574">
          <cell r="N3574">
            <v>-11.615</v>
          </cell>
        </row>
        <row r="3575">
          <cell r="N3575">
            <v>-9.8369999999999997</v>
          </cell>
        </row>
        <row r="3576">
          <cell r="N3576">
            <v>-8.3230000000000004</v>
          </cell>
        </row>
        <row r="3577">
          <cell r="N3577">
            <v>-36.987000000000002</v>
          </cell>
        </row>
        <row r="3578">
          <cell r="N3578">
            <v>-5.5289999999999999</v>
          </cell>
        </row>
        <row r="3579">
          <cell r="N3579">
            <v>-27.789000000000001</v>
          </cell>
        </row>
        <row r="3580">
          <cell r="N3580">
            <v>-32.536000000000001</v>
          </cell>
        </row>
        <row r="3581">
          <cell r="N3581">
            <v>-7.5670000000000002</v>
          </cell>
        </row>
        <row r="3582">
          <cell r="N3582">
            <v>-31.141999999999999</v>
          </cell>
        </row>
        <row r="3583">
          <cell r="N3583">
            <v>-35.880000000000003</v>
          </cell>
        </row>
        <row r="3584">
          <cell r="N3584">
            <v>-8.5749999999999993</v>
          </cell>
        </row>
        <row r="3585">
          <cell r="N3585">
            <v>-30.995999999999999</v>
          </cell>
        </row>
        <row r="3586">
          <cell r="N3586">
            <v>-33.923000000000002</v>
          </cell>
        </row>
        <row r="3587">
          <cell r="N3587">
            <v>-40.670999999999999</v>
          </cell>
        </row>
        <row r="3588">
          <cell r="N3588">
            <v>-31.149000000000001</v>
          </cell>
        </row>
        <row r="3589">
          <cell r="N3589">
            <v>-29.257000000000001</v>
          </cell>
        </row>
        <row r="3590">
          <cell r="N3590">
            <v>-35.880000000000003</v>
          </cell>
        </row>
        <row r="3591">
          <cell r="N3591">
            <v>-39.976999999999997</v>
          </cell>
        </row>
        <row r="3592">
          <cell r="N3592">
            <v>-35.185000000000002</v>
          </cell>
        </row>
        <row r="3593">
          <cell r="N3593">
            <v>-37.328000000000003</v>
          </cell>
        </row>
        <row r="3594">
          <cell r="N3594">
            <v>-14.102</v>
          </cell>
        </row>
        <row r="3595">
          <cell r="N3595">
            <v>-7.508</v>
          </cell>
        </row>
        <row r="3596">
          <cell r="N3596">
            <v>-29.100999999999999</v>
          </cell>
        </row>
        <row r="3597">
          <cell r="N3597">
            <v>-13.067</v>
          </cell>
        </row>
        <row r="3598">
          <cell r="N3598">
            <v>-34.554000000000002</v>
          </cell>
        </row>
        <row r="3599">
          <cell r="N3599">
            <v>-32.997</v>
          </cell>
        </row>
        <row r="3600">
          <cell r="N3600">
            <v>-27.744</v>
          </cell>
        </row>
        <row r="3601">
          <cell r="N3601">
            <v>-25.638000000000002</v>
          </cell>
        </row>
        <row r="3602">
          <cell r="N3602">
            <v>-8.0709999999999997</v>
          </cell>
        </row>
        <row r="3603">
          <cell r="N3603">
            <v>-27.366</v>
          </cell>
        </row>
        <row r="3604">
          <cell r="N3604">
            <v>-13.852</v>
          </cell>
        </row>
        <row r="3605">
          <cell r="N3605">
            <v>-7.44</v>
          </cell>
        </row>
        <row r="3606">
          <cell r="N3606">
            <v>-30.289000000000001</v>
          </cell>
        </row>
        <row r="3607">
          <cell r="N3607">
            <v>-33.670999999999999</v>
          </cell>
        </row>
        <row r="3608">
          <cell r="N3608">
            <v>-31.023</v>
          </cell>
        </row>
        <row r="3609">
          <cell r="N3609">
            <v>-10.215</v>
          </cell>
        </row>
        <row r="3610">
          <cell r="N3610">
            <v>-29.382999999999999</v>
          </cell>
        </row>
        <row r="3611">
          <cell r="N3611">
            <v>-32.283999999999999</v>
          </cell>
        </row>
        <row r="3612">
          <cell r="N3612">
            <v>-34.427999999999997</v>
          </cell>
        </row>
        <row r="3613">
          <cell r="N3613">
            <v>-30.093</v>
          </cell>
        </row>
        <row r="3614">
          <cell r="N3614">
            <v>-34.838999999999999</v>
          </cell>
        </row>
        <row r="3615">
          <cell r="N3615">
            <v>-12.105</v>
          </cell>
        </row>
        <row r="3616">
          <cell r="N3616">
            <v>-32.536000000000001</v>
          </cell>
        </row>
        <row r="3617">
          <cell r="N3617">
            <v>-21.06</v>
          </cell>
        </row>
        <row r="3618">
          <cell r="N3618">
            <v>-9.9629999999999992</v>
          </cell>
        </row>
        <row r="3619">
          <cell r="N3619">
            <v>-28.375</v>
          </cell>
        </row>
        <row r="3620">
          <cell r="N3620">
            <v>-8.3230000000000004</v>
          </cell>
        </row>
        <row r="3621">
          <cell r="N3621">
            <v>-28.501000000000001</v>
          </cell>
        </row>
        <row r="3622">
          <cell r="N3622">
            <v>-30.965</v>
          </cell>
        </row>
        <row r="3623">
          <cell r="N3623">
            <v>-10.089</v>
          </cell>
        </row>
        <row r="3624">
          <cell r="N3624">
            <v>-34.103999999999999</v>
          </cell>
        </row>
        <row r="3625">
          <cell r="N3625">
            <v>-7.0620000000000003</v>
          </cell>
        </row>
        <row r="3626">
          <cell r="N3626">
            <v>-8.9540000000000006</v>
          </cell>
        </row>
        <row r="3627">
          <cell r="N3627">
            <v>-8.2059999999999995</v>
          </cell>
        </row>
        <row r="3628">
          <cell r="N3628">
            <v>-31.434999999999999</v>
          </cell>
        </row>
        <row r="3629">
          <cell r="N3629">
            <v>-41.006</v>
          </cell>
        </row>
        <row r="3630">
          <cell r="N3630">
            <v>-7.6820000000000004</v>
          </cell>
        </row>
        <row r="3631">
          <cell r="N3631">
            <v>-35.219000000000001</v>
          </cell>
        </row>
        <row r="3632">
          <cell r="N3632">
            <v>-8.8279999999999994</v>
          </cell>
        </row>
        <row r="3633">
          <cell r="N3633">
            <v>-10.718999999999999</v>
          </cell>
        </row>
        <row r="3634">
          <cell r="N3634">
            <v>-7.9450000000000003</v>
          </cell>
        </row>
        <row r="3635">
          <cell r="N3635">
            <v>-10.606999999999999</v>
          </cell>
        </row>
        <row r="3636">
          <cell r="N3636">
            <v>-28.248999999999999</v>
          </cell>
        </row>
        <row r="3637">
          <cell r="N3637">
            <v>-9.3320000000000007</v>
          </cell>
        </row>
        <row r="3638">
          <cell r="N3638">
            <v>-37.201999999999998</v>
          </cell>
        </row>
        <row r="3639">
          <cell r="N3639">
            <v>-38.463000000000001</v>
          </cell>
        </row>
        <row r="3640">
          <cell r="N3640">
            <v>-31.401</v>
          </cell>
        </row>
        <row r="3641">
          <cell r="N3641">
            <v>-37.137</v>
          </cell>
        </row>
        <row r="3642">
          <cell r="N3642">
            <v>-7.9450000000000003</v>
          </cell>
        </row>
        <row r="3643">
          <cell r="N3643">
            <v>-9.5839999999999996</v>
          </cell>
        </row>
        <row r="3644">
          <cell r="N3644">
            <v>-25.222000000000001</v>
          </cell>
        </row>
        <row r="3645">
          <cell r="N3645">
            <v>-29.28</v>
          </cell>
        </row>
        <row r="3646">
          <cell r="N3646">
            <v>-32.243000000000002</v>
          </cell>
        </row>
        <row r="3647">
          <cell r="N3647">
            <v>-27.744</v>
          </cell>
        </row>
        <row r="3648">
          <cell r="N3648">
            <v>-11.35</v>
          </cell>
        </row>
        <row r="3649">
          <cell r="N3649">
            <v>-40.207000000000001</v>
          </cell>
        </row>
        <row r="3650">
          <cell r="N3650">
            <v>-8.4489999999999998</v>
          </cell>
        </row>
        <row r="3651">
          <cell r="N3651">
            <v>-34.932000000000002</v>
          </cell>
        </row>
        <row r="3652">
          <cell r="N3652">
            <v>-22.43</v>
          </cell>
        </row>
        <row r="3653">
          <cell r="N3653">
            <v>-31.748000000000001</v>
          </cell>
        </row>
        <row r="3654">
          <cell r="N3654">
            <v>-29.620999999999999</v>
          </cell>
        </row>
        <row r="3655">
          <cell r="N3655">
            <v>-30.518000000000001</v>
          </cell>
        </row>
        <row r="3656">
          <cell r="N3656">
            <v>-35.814999999999998</v>
          </cell>
        </row>
        <row r="3657">
          <cell r="N3657">
            <v>-36.192999999999998</v>
          </cell>
        </row>
        <row r="3658">
          <cell r="N3658">
            <v>-31.155000000000001</v>
          </cell>
        </row>
        <row r="3659">
          <cell r="N3659">
            <v>-7.1879999999999997</v>
          </cell>
        </row>
        <row r="3660">
          <cell r="N3660">
            <v>-11.106999999999999</v>
          </cell>
        </row>
        <row r="3661">
          <cell r="N3661">
            <v>-41.284999999999997</v>
          </cell>
        </row>
        <row r="3662">
          <cell r="N3662">
            <v>-27.492000000000001</v>
          </cell>
        </row>
        <row r="3663">
          <cell r="N3663">
            <v>-33.040999999999997</v>
          </cell>
        </row>
        <row r="3664">
          <cell r="N3664">
            <v>-7.6929999999999996</v>
          </cell>
        </row>
        <row r="3665">
          <cell r="N3665">
            <v>-10.972</v>
          </cell>
        </row>
        <row r="3666">
          <cell r="N3666">
            <v>-28.122</v>
          </cell>
        </row>
        <row r="3667">
          <cell r="N3667">
            <v>-17.613</v>
          </cell>
        </row>
        <row r="3668">
          <cell r="N3668">
            <v>-34.932000000000002</v>
          </cell>
        </row>
        <row r="3669">
          <cell r="N3669">
            <v>-30.645</v>
          </cell>
        </row>
        <row r="3670">
          <cell r="N3670">
            <v>-31.085000000000001</v>
          </cell>
        </row>
        <row r="3671">
          <cell r="N3671">
            <v>-33.094000000000001</v>
          </cell>
        </row>
        <row r="3672">
          <cell r="N3672">
            <v>-34.991999999999997</v>
          </cell>
        </row>
        <row r="3673">
          <cell r="N3673">
            <v>-14.351000000000001</v>
          </cell>
        </row>
        <row r="3674">
          <cell r="N3674">
            <v>-11.76</v>
          </cell>
        </row>
        <row r="3675">
          <cell r="N3675">
            <v>-37.707000000000001</v>
          </cell>
        </row>
        <row r="3676">
          <cell r="N3676">
            <v>-1E-3</v>
          </cell>
        </row>
        <row r="3677">
          <cell r="N3677">
            <v>-10.856999999999999</v>
          </cell>
        </row>
        <row r="3678">
          <cell r="N3678">
            <v>-30.259</v>
          </cell>
        </row>
        <row r="3679">
          <cell r="N3679">
            <v>-11.231</v>
          </cell>
        </row>
        <row r="3680">
          <cell r="N3680">
            <v>-7.0709999999999997</v>
          </cell>
        </row>
        <row r="3681">
          <cell r="N3681">
            <v>-11.231</v>
          </cell>
        </row>
        <row r="3682">
          <cell r="N3682">
            <v>-8.1189999999999998</v>
          </cell>
        </row>
        <row r="3683">
          <cell r="N3683">
            <v>-34.685000000000002</v>
          </cell>
        </row>
        <row r="3684">
          <cell r="N3684">
            <v>-7.2380000000000004</v>
          </cell>
        </row>
        <row r="3685">
          <cell r="N3685">
            <v>-8.0709999999999997</v>
          </cell>
        </row>
        <row r="3686">
          <cell r="N3686">
            <v>-6.859</v>
          </cell>
        </row>
        <row r="3687">
          <cell r="N3687">
            <v>-41.112000000000002</v>
          </cell>
        </row>
        <row r="3688">
          <cell r="N3688">
            <v>-32.304000000000002</v>
          </cell>
        </row>
        <row r="3689">
          <cell r="N3689">
            <v>-10.467000000000001</v>
          </cell>
        </row>
        <row r="3690">
          <cell r="N3690">
            <v>-30.896999999999998</v>
          </cell>
        </row>
        <row r="3691">
          <cell r="N3691">
            <v>-872.48800000000006</v>
          </cell>
        </row>
        <row r="3692">
          <cell r="N3692">
            <v>-11.474</v>
          </cell>
        </row>
        <row r="3693">
          <cell r="N3693">
            <v>-981.78499999999997</v>
          </cell>
        </row>
        <row r="3694">
          <cell r="N3694">
            <v>-34.712000000000003</v>
          </cell>
        </row>
        <row r="3695">
          <cell r="N3695">
            <v>-31.07</v>
          </cell>
        </row>
        <row r="3696">
          <cell r="N3696">
            <v>-8.8279999999999994</v>
          </cell>
        </row>
        <row r="3697">
          <cell r="N3697">
            <v>-33.545000000000002</v>
          </cell>
        </row>
        <row r="3698">
          <cell r="N3698">
            <v>-167.09299999999999</v>
          </cell>
        </row>
        <row r="3699">
          <cell r="N3699">
            <v>-44.81</v>
          </cell>
        </row>
        <row r="3700">
          <cell r="N3700">
            <v>-33.796999999999997</v>
          </cell>
        </row>
        <row r="3701">
          <cell r="N3701">
            <v>-7.9450000000000003</v>
          </cell>
        </row>
        <row r="3702">
          <cell r="N3702">
            <v>-26.861000000000001</v>
          </cell>
        </row>
        <row r="3703">
          <cell r="N3703">
            <v>-8.9920000000000009</v>
          </cell>
        </row>
        <row r="3704">
          <cell r="N3704">
            <v>-14.476000000000001</v>
          </cell>
        </row>
        <row r="3705">
          <cell r="N3705">
            <v>-8.8279999999999994</v>
          </cell>
        </row>
        <row r="3706">
          <cell r="N3706">
            <v>-33.670999999999999</v>
          </cell>
        </row>
        <row r="3707">
          <cell r="N3707">
            <v>-33.767000000000003</v>
          </cell>
        </row>
        <row r="3708">
          <cell r="N3708">
            <v>-30.518000000000001</v>
          </cell>
        </row>
        <row r="3709">
          <cell r="N3709">
            <v>-32.409999999999997</v>
          </cell>
        </row>
        <row r="3710">
          <cell r="N3710">
            <v>-29.888000000000002</v>
          </cell>
        </row>
        <row r="3711">
          <cell r="N3711">
            <v>-8.5749999999999993</v>
          </cell>
        </row>
        <row r="3712">
          <cell r="N3712">
            <v>-11.606</v>
          </cell>
        </row>
        <row r="3713">
          <cell r="N3713">
            <v>-31.727</v>
          </cell>
        </row>
        <row r="3714">
          <cell r="N3714">
            <v>-9.609</v>
          </cell>
        </row>
        <row r="3715">
          <cell r="N3715">
            <v>-7.819</v>
          </cell>
        </row>
        <row r="3716">
          <cell r="N3716">
            <v>-46.66</v>
          </cell>
        </row>
        <row r="3717">
          <cell r="N3717">
            <v>-28.411999999999999</v>
          </cell>
        </row>
        <row r="3718">
          <cell r="N3718">
            <v>-7.819</v>
          </cell>
        </row>
        <row r="3719">
          <cell r="N3719">
            <v>-1.81</v>
          </cell>
        </row>
        <row r="3720">
          <cell r="N3720">
            <v>-34.932000000000002</v>
          </cell>
        </row>
        <row r="3721">
          <cell r="N3721">
            <v>-23.077000000000002</v>
          </cell>
        </row>
        <row r="3722">
          <cell r="N3722">
            <v>-26.786000000000001</v>
          </cell>
        </row>
        <row r="3723">
          <cell r="N3723">
            <v>-9.734</v>
          </cell>
        </row>
        <row r="3724">
          <cell r="N3724">
            <v>-33.418999999999997</v>
          </cell>
        </row>
        <row r="3725">
          <cell r="N3725">
            <v>-10.108000000000001</v>
          </cell>
        </row>
        <row r="3726">
          <cell r="N3726">
            <v>-39.914999999999999</v>
          </cell>
        </row>
        <row r="3727">
          <cell r="N3727">
            <v>-10.731999999999999</v>
          </cell>
        </row>
        <row r="3728">
          <cell r="N3728">
            <v>-35.146000000000001</v>
          </cell>
        </row>
        <row r="3729">
          <cell r="N3729">
            <v>-32.661999999999999</v>
          </cell>
        </row>
        <row r="3730">
          <cell r="N3730">
            <v>-36.552</v>
          </cell>
        </row>
        <row r="3731">
          <cell r="N3731">
            <v>-34.176000000000002</v>
          </cell>
        </row>
        <row r="3732">
          <cell r="N3732">
            <v>-31.527000000000001</v>
          </cell>
        </row>
        <row r="3733">
          <cell r="N3733">
            <v>-35.814999999999998</v>
          </cell>
        </row>
        <row r="3734">
          <cell r="N3734">
            <v>-40.228999999999999</v>
          </cell>
        </row>
        <row r="3735">
          <cell r="N3735">
            <v>-33.917999999999999</v>
          </cell>
        </row>
        <row r="3736">
          <cell r="N3736">
            <v>-30.896999999999998</v>
          </cell>
        </row>
        <row r="3737">
          <cell r="N3737">
            <v>-9.8369999999999997</v>
          </cell>
        </row>
        <row r="3738">
          <cell r="N3738">
            <v>-34.302</v>
          </cell>
        </row>
        <row r="3739">
          <cell r="N3739">
            <v>-27.24</v>
          </cell>
        </row>
        <row r="3740">
          <cell r="N3740">
            <v>-10.215</v>
          </cell>
        </row>
        <row r="3741">
          <cell r="N3741">
            <v>-26.138999999999999</v>
          </cell>
        </row>
        <row r="3742">
          <cell r="N3742">
            <v>-9.734</v>
          </cell>
        </row>
        <row r="3743">
          <cell r="N3743">
            <v>-30.013999999999999</v>
          </cell>
        </row>
        <row r="3744">
          <cell r="N3744">
            <v>-8.0709999999999997</v>
          </cell>
        </row>
        <row r="3745">
          <cell r="N3745">
            <v>-8.8279999999999994</v>
          </cell>
        </row>
        <row r="3746">
          <cell r="N3746">
            <v>-20.81</v>
          </cell>
        </row>
        <row r="3747">
          <cell r="N3747">
            <v>-8.8279999999999994</v>
          </cell>
        </row>
        <row r="3748">
          <cell r="N3748">
            <v>-29.841000000000001</v>
          </cell>
        </row>
        <row r="3749">
          <cell r="N3749">
            <v>-32.69</v>
          </cell>
        </row>
        <row r="3750">
          <cell r="N3750">
            <v>-11.855</v>
          </cell>
        </row>
        <row r="3751">
          <cell r="N3751">
            <v>-7.5949999999999998</v>
          </cell>
        </row>
        <row r="3752">
          <cell r="N3752">
            <v>-32.158000000000001</v>
          </cell>
        </row>
        <row r="3753">
          <cell r="N3753">
            <v>-8.4489999999999998</v>
          </cell>
        </row>
        <row r="3754">
          <cell r="N3754">
            <v>-33.292999999999999</v>
          </cell>
        </row>
        <row r="3755">
          <cell r="N3755">
            <v>-29.888000000000002</v>
          </cell>
        </row>
        <row r="3756">
          <cell r="N3756">
            <v>-8.8480000000000008</v>
          </cell>
        </row>
        <row r="3757">
          <cell r="N3757">
            <v>-10.108000000000001</v>
          </cell>
        </row>
        <row r="3758">
          <cell r="N3758">
            <v>-32.533000000000001</v>
          </cell>
        </row>
        <row r="3759">
          <cell r="N3759">
            <v>-8.9540000000000006</v>
          </cell>
        </row>
        <row r="3760">
          <cell r="N3760">
            <v>-13.977</v>
          </cell>
        </row>
        <row r="3761">
          <cell r="N3761">
            <v>-29.762</v>
          </cell>
        </row>
        <row r="3762">
          <cell r="N3762">
            <v>-33.92</v>
          </cell>
        </row>
        <row r="3763">
          <cell r="N3763">
            <v>-7.3330000000000002</v>
          </cell>
        </row>
        <row r="3764">
          <cell r="N3764">
            <v>-13.013</v>
          </cell>
        </row>
        <row r="3765">
          <cell r="N3765">
            <v>-32.661999999999999</v>
          </cell>
        </row>
        <row r="3766">
          <cell r="N3766">
            <v>-35.715000000000003</v>
          </cell>
        </row>
        <row r="3767">
          <cell r="N3767">
            <v>-39.75</v>
          </cell>
        </row>
        <row r="3768">
          <cell r="N3768">
            <v>-32.869999999999997</v>
          </cell>
        </row>
        <row r="3769">
          <cell r="N3769">
            <v>-10.093999999999999</v>
          </cell>
        </row>
        <row r="3770">
          <cell r="N3770">
            <v>-30.896999999999998</v>
          </cell>
        </row>
        <row r="3771">
          <cell r="N3771">
            <v>-9.4580000000000002</v>
          </cell>
        </row>
        <row r="3772">
          <cell r="N3772">
            <v>-7.0620000000000003</v>
          </cell>
        </row>
        <row r="3773">
          <cell r="N3773">
            <v>-24.672999999999998</v>
          </cell>
        </row>
        <row r="3774">
          <cell r="N3774">
            <v>-11.356</v>
          </cell>
        </row>
        <row r="3775">
          <cell r="N3775">
            <v>-33.418999999999997</v>
          </cell>
        </row>
        <row r="3776">
          <cell r="N3776">
            <v>-26.231000000000002</v>
          </cell>
        </row>
        <row r="3777">
          <cell r="N3777">
            <v>-8.702</v>
          </cell>
        </row>
        <row r="3778">
          <cell r="N3778">
            <v>-31.78</v>
          </cell>
        </row>
        <row r="3779">
          <cell r="N3779">
            <v>-39.850999999999999</v>
          </cell>
        </row>
        <row r="3780">
          <cell r="N3780">
            <v>-37.448</v>
          </cell>
        </row>
        <row r="3781">
          <cell r="N3781">
            <v>-10.981999999999999</v>
          </cell>
        </row>
        <row r="3782">
          <cell r="N3782">
            <v>-8.1189999999999998</v>
          </cell>
        </row>
        <row r="3783">
          <cell r="N3783">
            <v>-9.6530000000000005</v>
          </cell>
        </row>
        <row r="3784">
          <cell r="N3784">
            <v>-17.780999999999999</v>
          </cell>
        </row>
        <row r="3785">
          <cell r="N3785">
            <v>-39.22</v>
          </cell>
        </row>
        <row r="3786">
          <cell r="N3786">
            <v>-28.809000000000001</v>
          </cell>
        </row>
        <row r="3787">
          <cell r="N3787">
            <v>-39.976999999999997</v>
          </cell>
        </row>
        <row r="3788">
          <cell r="N3788">
            <v>-23.053000000000001</v>
          </cell>
        </row>
        <row r="3789">
          <cell r="N3789">
            <v>-24.792000000000002</v>
          </cell>
        </row>
        <row r="3790">
          <cell r="N3790">
            <v>-33.796999999999997</v>
          </cell>
        </row>
        <row r="3791">
          <cell r="N3791">
            <v>-9.734</v>
          </cell>
        </row>
        <row r="3792">
          <cell r="N3792">
            <v>-30.853999999999999</v>
          </cell>
        </row>
        <row r="3793">
          <cell r="N3793">
            <v>-15.599</v>
          </cell>
        </row>
        <row r="3794">
          <cell r="N3794">
            <v>-41.284999999999997</v>
          </cell>
        </row>
        <row r="3795">
          <cell r="N3795">
            <v>-30.391999999999999</v>
          </cell>
        </row>
        <row r="3796">
          <cell r="N3796">
            <v>-7.819</v>
          </cell>
        </row>
        <row r="3797">
          <cell r="N3797">
            <v>-3.738</v>
          </cell>
        </row>
        <row r="3798">
          <cell r="N3798">
            <v>-10.856999999999999</v>
          </cell>
        </row>
        <row r="3799">
          <cell r="N3799">
            <v>-9.5839999999999996</v>
          </cell>
        </row>
        <row r="3800">
          <cell r="N3800">
            <v>-6.2859999999999996</v>
          </cell>
        </row>
        <row r="3801">
          <cell r="N3801">
            <v>-33.292999999999999</v>
          </cell>
        </row>
        <row r="3802">
          <cell r="N3802">
            <v>-7.44</v>
          </cell>
        </row>
        <row r="3803">
          <cell r="N3803">
            <v>-37.859000000000002</v>
          </cell>
        </row>
        <row r="3804">
          <cell r="N3804">
            <v>-7.44</v>
          </cell>
        </row>
        <row r="3805">
          <cell r="N3805">
            <v>-11.481</v>
          </cell>
        </row>
        <row r="3806">
          <cell r="N3806">
            <v>-26.456</v>
          </cell>
        </row>
        <row r="3807">
          <cell r="N3807">
            <v>-1.0999999999999999E-2</v>
          </cell>
        </row>
        <row r="3808">
          <cell r="N3808">
            <v>-8.3460000000000001</v>
          </cell>
        </row>
        <row r="3809">
          <cell r="N3809">
            <v>-7.0709999999999997</v>
          </cell>
        </row>
        <row r="3810">
          <cell r="N3810">
            <v>-7.5949999999999998</v>
          </cell>
        </row>
        <row r="3811">
          <cell r="N3811">
            <v>-21.433</v>
          </cell>
        </row>
        <row r="3812">
          <cell r="N3812">
            <v>-11.356</v>
          </cell>
        </row>
        <row r="3813">
          <cell r="N3813">
            <v>-29.504000000000001</v>
          </cell>
        </row>
        <row r="3814">
          <cell r="N3814">
            <v>-13.353</v>
          </cell>
        </row>
        <row r="3815">
          <cell r="N3815">
            <v>-13.353</v>
          </cell>
        </row>
        <row r="3816">
          <cell r="N3816">
            <v>-33.304000000000002</v>
          </cell>
        </row>
        <row r="3817">
          <cell r="N3817">
            <v>-12.233000000000001</v>
          </cell>
        </row>
        <row r="3818">
          <cell r="N3818">
            <v>-33.545000000000002</v>
          </cell>
        </row>
        <row r="3819">
          <cell r="N3819">
            <v>-7.2380000000000004</v>
          </cell>
        </row>
        <row r="3820">
          <cell r="N3820">
            <v>-10.215</v>
          </cell>
        </row>
        <row r="3821">
          <cell r="N3821">
            <v>-7.9450000000000003</v>
          </cell>
        </row>
        <row r="3822">
          <cell r="N3822">
            <v>-8.3230000000000004</v>
          </cell>
        </row>
        <row r="3823">
          <cell r="N3823">
            <v>-28.501000000000001</v>
          </cell>
        </row>
        <row r="3824">
          <cell r="N3824">
            <v>-34.213000000000001</v>
          </cell>
        </row>
        <row r="3825">
          <cell r="N3825">
            <v>-21.988</v>
          </cell>
        </row>
        <row r="3826">
          <cell r="N3826">
            <v>-31.274999999999999</v>
          </cell>
        </row>
        <row r="3827">
          <cell r="N3827">
            <v>-31.401</v>
          </cell>
        </row>
        <row r="3828">
          <cell r="N3828">
            <v>-23.558</v>
          </cell>
        </row>
        <row r="3829">
          <cell r="N3829">
            <v>-30.187999999999999</v>
          </cell>
        </row>
        <row r="3830">
          <cell r="N3830">
            <v>-9.5839999999999996</v>
          </cell>
        </row>
        <row r="3831">
          <cell r="N3831">
            <v>-23.204000000000001</v>
          </cell>
        </row>
        <row r="3832">
          <cell r="N3832">
            <v>-1.2E-2</v>
          </cell>
        </row>
        <row r="3833">
          <cell r="N3833">
            <v>-7.601</v>
          </cell>
        </row>
        <row r="3834">
          <cell r="N3834">
            <v>-10.358000000000001</v>
          </cell>
        </row>
        <row r="3835">
          <cell r="N3835">
            <v>-34.176000000000002</v>
          </cell>
        </row>
        <row r="3836">
          <cell r="N3836">
            <v>-8.1</v>
          </cell>
        </row>
        <row r="3837">
          <cell r="N3837">
            <v>-31.274999999999999</v>
          </cell>
        </row>
        <row r="3838">
          <cell r="N3838">
            <v>-34.049999999999997</v>
          </cell>
        </row>
        <row r="3839">
          <cell r="N3839">
            <v>-31.149000000000001</v>
          </cell>
        </row>
        <row r="3840">
          <cell r="N3840">
            <v>-7.3140000000000001</v>
          </cell>
        </row>
        <row r="3841">
          <cell r="N3841">
            <v>-6.81</v>
          </cell>
        </row>
        <row r="3842">
          <cell r="N3842">
            <v>-11.356</v>
          </cell>
        </row>
        <row r="3843">
          <cell r="N3843">
            <v>-8.3490000000000002</v>
          </cell>
        </row>
        <row r="3844">
          <cell r="N3844">
            <v>-36.698</v>
          </cell>
        </row>
        <row r="3845">
          <cell r="N3845">
            <v>-31.187000000000001</v>
          </cell>
        </row>
        <row r="3846">
          <cell r="N3846">
            <v>-6.8090000000000002</v>
          </cell>
        </row>
        <row r="3847">
          <cell r="N3847">
            <v>-30.391999999999999</v>
          </cell>
        </row>
        <row r="3848">
          <cell r="N3848">
            <v>-31.527000000000001</v>
          </cell>
        </row>
        <row r="3849">
          <cell r="N3849">
            <v>-8.5749999999999993</v>
          </cell>
        </row>
        <row r="3850">
          <cell r="N3850">
            <v>-35.898000000000003</v>
          </cell>
        </row>
        <row r="3851">
          <cell r="N3851">
            <v>-34.070999999999998</v>
          </cell>
        </row>
        <row r="3852">
          <cell r="N3852">
            <v>-34.176000000000002</v>
          </cell>
        </row>
        <row r="3853">
          <cell r="N3853">
            <v>-9.9629999999999992</v>
          </cell>
        </row>
        <row r="3854">
          <cell r="N3854">
            <v>-35.058</v>
          </cell>
        </row>
        <row r="3855">
          <cell r="N3855">
            <v>-40.103000000000002</v>
          </cell>
        </row>
        <row r="3856">
          <cell r="N3856">
            <v>-32.787999999999997</v>
          </cell>
        </row>
        <row r="3857">
          <cell r="N3857">
            <v>-36.987000000000002</v>
          </cell>
        </row>
        <row r="3858">
          <cell r="N3858">
            <v>-33.92</v>
          </cell>
        </row>
        <row r="3859">
          <cell r="N3859">
            <v>-30.896999999999998</v>
          </cell>
        </row>
        <row r="3860">
          <cell r="N3860">
            <v>-7.1879999999999997</v>
          </cell>
        </row>
        <row r="3861">
          <cell r="N3861">
            <v>-33.418999999999997</v>
          </cell>
        </row>
        <row r="3862">
          <cell r="N3862">
            <v>-26.077999999999999</v>
          </cell>
        </row>
        <row r="3863">
          <cell r="N3863">
            <v>-36.502000000000002</v>
          </cell>
        </row>
        <row r="3864">
          <cell r="N3864">
            <v>-38.453000000000003</v>
          </cell>
        </row>
        <row r="3865">
          <cell r="N3865">
            <v>-31.401</v>
          </cell>
        </row>
        <row r="3866">
          <cell r="N3866">
            <v>-28.831</v>
          </cell>
        </row>
        <row r="3867">
          <cell r="N3867">
            <v>-8.9719999999999995</v>
          </cell>
        </row>
        <row r="3868">
          <cell r="N3868">
            <v>-37.600999999999999</v>
          </cell>
        </row>
        <row r="3869">
          <cell r="N3869">
            <v>-2.867</v>
          </cell>
        </row>
        <row r="3870">
          <cell r="N3870">
            <v>-7.9749999999999996</v>
          </cell>
        </row>
        <row r="3871">
          <cell r="N3871">
            <v>-8.8279999999999994</v>
          </cell>
        </row>
        <row r="3872">
          <cell r="N3872">
            <v>-30.847999999999999</v>
          </cell>
        </row>
        <row r="3873">
          <cell r="N3873">
            <v>-31.373000000000001</v>
          </cell>
        </row>
        <row r="3874">
          <cell r="N3874">
            <v>-8.6110000000000007</v>
          </cell>
        </row>
        <row r="3875">
          <cell r="N3875">
            <v>-2.9689999999999999</v>
          </cell>
        </row>
        <row r="3876">
          <cell r="N3876">
            <v>-9.8369999999999997</v>
          </cell>
        </row>
        <row r="3877">
          <cell r="N3877">
            <v>-26.105</v>
          </cell>
        </row>
        <row r="3878">
          <cell r="N3878">
            <v>-35.058</v>
          </cell>
        </row>
        <row r="3879">
          <cell r="N3879">
            <v>-34.359000000000002</v>
          </cell>
        </row>
        <row r="3880">
          <cell r="N3880">
            <v>-31.78</v>
          </cell>
        </row>
        <row r="3881">
          <cell r="N3881">
            <v>-10.738</v>
          </cell>
        </row>
        <row r="3882">
          <cell r="N3882">
            <v>-36.32</v>
          </cell>
        </row>
        <row r="3883">
          <cell r="N3883">
            <v>-36.445999999999998</v>
          </cell>
        </row>
        <row r="3884">
          <cell r="N3884">
            <v>-9.2059999999999995</v>
          </cell>
        </row>
        <row r="3885">
          <cell r="N3885">
            <v>-32.283999999999999</v>
          </cell>
        </row>
        <row r="3886">
          <cell r="N3886">
            <v>-8.5749999999999993</v>
          </cell>
        </row>
        <row r="3887">
          <cell r="N3887">
            <v>-8.032</v>
          </cell>
        </row>
        <row r="3888">
          <cell r="N3888">
            <v>-38.061999999999998</v>
          </cell>
        </row>
        <row r="3889">
          <cell r="N3889">
            <v>-10.483000000000001</v>
          </cell>
        </row>
        <row r="3890">
          <cell r="N3890">
            <v>-31.187000000000001</v>
          </cell>
        </row>
        <row r="3891">
          <cell r="N3891">
            <v>-11.98</v>
          </cell>
        </row>
        <row r="3892">
          <cell r="N3892">
            <v>-8.7230000000000008</v>
          </cell>
        </row>
        <row r="3893">
          <cell r="N3893">
            <v>-33.167000000000002</v>
          </cell>
        </row>
        <row r="3894">
          <cell r="N3894">
            <v>-11.481</v>
          </cell>
        </row>
        <row r="3895">
          <cell r="N3895">
            <v>-23.677</v>
          </cell>
        </row>
        <row r="3896">
          <cell r="N3896">
            <v>-31.023</v>
          </cell>
        </row>
        <row r="3897">
          <cell r="N3897">
            <v>-8.8279999999999994</v>
          </cell>
        </row>
        <row r="3898">
          <cell r="N3898">
            <v>-9.8369999999999997</v>
          </cell>
        </row>
        <row r="3899">
          <cell r="N3899">
            <v>-27.744</v>
          </cell>
        </row>
        <row r="3900">
          <cell r="N3900">
            <v>-8.5749999999999993</v>
          </cell>
        </row>
        <row r="3901">
          <cell r="N3901">
            <v>-6.9359999999999999</v>
          </cell>
        </row>
        <row r="3902">
          <cell r="N3902">
            <v>-1.7450000000000001</v>
          </cell>
        </row>
        <row r="3903">
          <cell r="N3903">
            <v>-26.609000000000002</v>
          </cell>
        </row>
        <row r="3904">
          <cell r="N3904">
            <v>-7.5670000000000002</v>
          </cell>
        </row>
        <row r="3905">
          <cell r="N3905">
            <v>-31.274999999999999</v>
          </cell>
        </row>
        <row r="3906">
          <cell r="N3906">
            <v>-26.138999999999999</v>
          </cell>
        </row>
        <row r="3907">
          <cell r="N3907">
            <v>-9.3320000000000007</v>
          </cell>
        </row>
        <row r="3908">
          <cell r="N3908">
            <v>-37.959000000000003</v>
          </cell>
        </row>
        <row r="3909">
          <cell r="N3909">
            <v>-13.727</v>
          </cell>
        </row>
        <row r="3910">
          <cell r="N3910">
            <v>-21.433</v>
          </cell>
        </row>
        <row r="3911">
          <cell r="N3911">
            <v>-11.356</v>
          </cell>
        </row>
        <row r="3912">
          <cell r="N3912">
            <v>-8.4489999999999998</v>
          </cell>
        </row>
        <row r="3913">
          <cell r="N3913">
            <v>-9.7100000000000009</v>
          </cell>
        </row>
        <row r="3914">
          <cell r="N3914">
            <v>-34.685000000000002</v>
          </cell>
        </row>
        <row r="3915">
          <cell r="N3915">
            <v>-28.375</v>
          </cell>
        </row>
        <row r="3916">
          <cell r="N3916">
            <v>-30.896999999999998</v>
          </cell>
        </row>
        <row r="3917">
          <cell r="N3917">
            <v>-10.856999999999999</v>
          </cell>
        </row>
        <row r="3918">
          <cell r="N3918">
            <v>-33.040999999999997</v>
          </cell>
        </row>
        <row r="3919">
          <cell r="N3919">
            <v>-27.341000000000001</v>
          </cell>
        </row>
        <row r="3920">
          <cell r="N3920">
            <v>-11.04</v>
          </cell>
        </row>
        <row r="3921">
          <cell r="N3921">
            <v>-25.638000000000002</v>
          </cell>
        </row>
        <row r="3922">
          <cell r="N3922">
            <v>-30.704000000000001</v>
          </cell>
        </row>
        <row r="3923">
          <cell r="N3923">
            <v>-32.031999999999996</v>
          </cell>
        </row>
        <row r="3924">
          <cell r="N3924">
            <v>-10.922000000000001</v>
          </cell>
        </row>
        <row r="3925">
          <cell r="N3925">
            <v>-10.127000000000001</v>
          </cell>
        </row>
        <row r="3926">
          <cell r="N3926">
            <v>-8.5549999999999997</v>
          </cell>
        </row>
        <row r="3927">
          <cell r="N3927">
            <v>-7.44</v>
          </cell>
        </row>
        <row r="3928">
          <cell r="N3928">
            <v>-8.1</v>
          </cell>
        </row>
        <row r="3929">
          <cell r="N3929">
            <v>-20.561</v>
          </cell>
        </row>
        <row r="3930">
          <cell r="N3930">
            <v>-7.44</v>
          </cell>
        </row>
        <row r="3931">
          <cell r="N3931">
            <v>-29.004999999999999</v>
          </cell>
        </row>
        <row r="3932">
          <cell r="N3932">
            <v>-5.17</v>
          </cell>
        </row>
        <row r="3933">
          <cell r="N3933">
            <v>-36.32</v>
          </cell>
        </row>
        <row r="3934">
          <cell r="N3934">
            <v>-9.11</v>
          </cell>
        </row>
        <row r="3935">
          <cell r="N3935">
            <v>-8.8480000000000008</v>
          </cell>
        </row>
        <row r="3936">
          <cell r="N3936">
            <v>-38.453000000000003</v>
          </cell>
        </row>
        <row r="3937">
          <cell r="N3937">
            <v>-8.9540000000000006</v>
          </cell>
        </row>
        <row r="3938">
          <cell r="N3938">
            <v>-8.4489999999999998</v>
          </cell>
        </row>
        <row r="3939">
          <cell r="N3939">
            <v>-28.501000000000001</v>
          </cell>
        </row>
        <row r="3940">
          <cell r="N3940">
            <v>-41.478999999999999</v>
          </cell>
        </row>
        <row r="3941">
          <cell r="N3941">
            <v>-9.08</v>
          </cell>
        </row>
        <row r="3942">
          <cell r="N3942">
            <v>-31.149000000000001</v>
          </cell>
        </row>
        <row r="3943">
          <cell r="N3943">
            <v>-25.474</v>
          </cell>
        </row>
        <row r="3944">
          <cell r="N3944">
            <v>-33.796999999999997</v>
          </cell>
        </row>
        <row r="3945">
          <cell r="N3945">
            <v>-28.248999999999999</v>
          </cell>
        </row>
        <row r="3946">
          <cell r="N3946">
            <v>-34.302</v>
          </cell>
        </row>
        <row r="3947">
          <cell r="N3947">
            <v>-15.35</v>
          </cell>
        </row>
        <row r="3948">
          <cell r="N3948">
            <v>-26.734999999999999</v>
          </cell>
        </row>
        <row r="3949">
          <cell r="N3949">
            <v>-7.9749999999999996</v>
          </cell>
        </row>
        <row r="3950">
          <cell r="N3950">
            <v>-9.98</v>
          </cell>
        </row>
        <row r="3951">
          <cell r="N3951">
            <v>-24.716999999999999</v>
          </cell>
        </row>
        <row r="3952">
          <cell r="N3952">
            <v>-9.7100000000000009</v>
          </cell>
        </row>
        <row r="3953">
          <cell r="N3953">
            <v>-32.844000000000001</v>
          </cell>
        </row>
        <row r="3954">
          <cell r="N3954">
            <v>-10.981999999999999</v>
          </cell>
        </row>
        <row r="3955">
          <cell r="N3955">
            <v>-35.814999999999998</v>
          </cell>
        </row>
        <row r="3956">
          <cell r="N3956">
            <v>-33.545000000000002</v>
          </cell>
        </row>
        <row r="3957">
          <cell r="N3957">
            <v>-30.317</v>
          </cell>
        </row>
        <row r="3958">
          <cell r="N3958">
            <v>-34.070999999999998</v>
          </cell>
        </row>
        <row r="3959">
          <cell r="N3959">
            <v>-28.079000000000001</v>
          </cell>
        </row>
        <row r="3960">
          <cell r="N3960">
            <v>-30.518000000000001</v>
          </cell>
        </row>
        <row r="3961">
          <cell r="N3961">
            <v>-26.356999999999999</v>
          </cell>
        </row>
        <row r="3962">
          <cell r="N3962">
            <v>-12.989000000000001</v>
          </cell>
        </row>
        <row r="3963">
          <cell r="N3963">
            <v>-23.178000000000001</v>
          </cell>
        </row>
        <row r="3964">
          <cell r="N3964">
            <v>-35.941000000000003</v>
          </cell>
        </row>
        <row r="3965">
          <cell r="N3965">
            <v>-7.819</v>
          </cell>
        </row>
        <row r="3966">
          <cell r="N3966">
            <v>-32.787999999999997</v>
          </cell>
        </row>
        <row r="3967">
          <cell r="N3967">
            <v>-9.859</v>
          </cell>
        </row>
        <row r="3968">
          <cell r="N3968">
            <v>-33.670999999999999</v>
          </cell>
        </row>
        <row r="3969">
          <cell r="N3969">
            <v>-5.99</v>
          </cell>
        </row>
        <row r="3970">
          <cell r="N3970">
            <v>-36.192999999999998</v>
          </cell>
        </row>
        <row r="3971">
          <cell r="N3971">
            <v>-8.702</v>
          </cell>
        </row>
        <row r="3972">
          <cell r="N3972">
            <v>-34.932000000000002</v>
          </cell>
        </row>
        <row r="3973">
          <cell r="N3973">
            <v>-16.434999999999999</v>
          </cell>
        </row>
        <row r="3974">
          <cell r="N3974">
            <v>-9.5839999999999996</v>
          </cell>
        </row>
        <row r="3975">
          <cell r="N3975">
            <v>-1.4530000000000001</v>
          </cell>
        </row>
        <row r="3976">
          <cell r="N3976">
            <v>-37.448</v>
          </cell>
        </row>
        <row r="3977">
          <cell r="N3977">
            <v>-1.7390000000000001</v>
          </cell>
        </row>
        <row r="3978">
          <cell r="N3978">
            <v>-6.984</v>
          </cell>
        </row>
        <row r="3979">
          <cell r="N3979">
            <v>-0.84199999999999997</v>
          </cell>
        </row>
        <row r="3980">
          <cell r="N3980">
            <v>-1.4530000000000001</v>
          </cell>
        </row>
        <row r="3981">
          <cell r="N3981">
            <v>-7.77</v>
          </cell>
        </row>
        <row r="3982">
          <cell r="N3982">
            <v>-1.4530000000000001</v>
          </cell>
        </row>
        <row r="3983">
          <cell r="N3983">
            <v>-34.651000000000003</v>
          </cell>
        </row>
        <row r="3984">
          <cell r="N3984">
            <v>-7.2279999999999998</v>
          </cell>
        </row>
        <row r="3985">
          <cell r="N3985">
            <v>-29.382999999999999</v>
          </cell>
        </row>
        <row r="3986">
          <cell r="N3986">
            <v>-1.744</v>
          </cell>
        </row>
        <row r="3987">
          <cell r="N3987">
            <v>-7.1589999999999998</v>
          </cell>
        </row>
        <row r="3988">
          <cell r="N3988">
            <v>-8.4860000000000007</v>
          </cell>
        </row>
        <row r="3989">
          <cell r="N3989">
            <v>-27.492000000000001</v>
          </cell>
        </row>
        <row r="3990">
          <cell r="N3990">
            <v>-1.4530000000000001</v>
          </cell>
        </row>
        <row r="3991">
          <cell r="N3991">
            <v>-27.779</v>
          </cell>
        </row>
        <row r="3992">
          <cell r="N3992">
            <v>-2.4929999999999999</v>
          </cell>
        </row>
        <row r="3993">
          <cell r="N3993">
            <v>-8.1969999999999992</v>
          </cell>
        </row>
        <row r="3994">
          <cell r="N3994">
            <v>-1.45</v>
          </cell>
        </row>
        <row r="3995">
          <cell r="N3995">
            <v>-1.45</v>
          </cell>
        </row>
        <row r="3996">
          <cell r="N3996">
            <v>-1.45</v>
          </cell>
        </row>
        <row r="3997">
          <cell r="N3997">
            <v>-8.5749999999999993</v>
          </cell>
        </row>
        <row r="3998">
          <cell r="N3998">
            <v>-4.9180000000000001</v>
          </cell>
        </row>
        <row r="3999">
          <cell r="N3999">
            <v>-4.1580000000000004</v>
          </cell>
        </row>
        <row r="4000">
          <cell r="N4000">
            <v>-8.2240000000000002</v>
          </cell>
        </row>
        <row r="4001">
          <cell r="N4001">
            <v>-40.5</v>
          </cell>
        </row>
        <row r="4002">
          <cell r="N4002">
            <v>-9.2059999999999995</v>
          </cell>
        </row>
        <row r="4003">
          <cell r="N4003">
            <v>-35.689</v>
          </cell>
        </row>
        <row r="4004">
          <cell r="N4004">
            <v>-9.984</v>
          </cell>
        </row>
        <row r="4005">
          <cell r="N4005">
            <v>-38.463000000000001</v>
          </cell>
        </row>
        <row r="4006">
          <cell r="N4006">
            <v>-39.597000000000001</v>
          </cell>
        </row>
        <row r="4007">
          <cell r="N4007">
            <v>-8.4740000000000002</v>
          </cell>
        </row>
        <row r="4008">
          <cell r="N4008">
            <v>-29.131</v>
          </cell>
        </row>
        <row r="4009">
          <cell r="N4009">
            <v>-1.744</v>
          </cell>
        </row>
        <row r="4010">
          <cell r="N4010">
            <v>-22.265000000000001</v>
          </cell>
        </row>
        <row r="4011">
          <cell r="N4011">
            <v>-9.36</v>
          </cell>
        </row>
        <row r="4012">
          <cell r="N4012">
            <v>-30.265999999999998</v>
          </cell>
        </row>
        <row r="4013">
          <cell r="N4013">
            <v>-9.2210000000000001</v>
          </cell>
        </row>
        <row r="4014">
          <cell r="N4014">
            <v>-27.24</v>
          </cell>
        </row>
        <row r="4015">
          <cell r="N4015">
            <v>-30.013999999999999</v>
          </cell>
        </row>
        <row r="4016">
          <cell r="N4016">
            <v>-25.978999999999999</v>
          </cell>
        </row>
        <row r="4017">
          <cell r="N4017">
            <v>-30.645</v>
          </cell>
        </row>
        <row r="4018">
          <cell r="N4018">
            <v>-9.36</v>
          </cell>
        </row>
        <row r="4019">
          <cell r="N4019">
            <v>-19.295000000000002</v>
          </cell>
        </row>
        <row r="4020">
          <cell r="N4020">
            <v>-35.941000000000003</v>
          </cell>
        </row>
        <row r="4021">
          <cell r="N4021">
            <v>-24.338999999999999</v>
          </cell>
        </row>
        <row r="4022">
          <cell r="N4022">
            <v>-25.971</v>
          </cell>
        </row>
        <row r="4023">
          <cell r="N4023">
            <v>-10.981999999999999</v>
          </cell>
        </row>
        <row r="4024">
          <cell r="N4024">
            <v>-28.375</v>
          </cell>
        </row>
        <row r="4025">
          <cell r="N4025">
            <v>-7.9450000000000003</v>
          </cell>
        </row>
        <row r="4026">
          <cell r="N4026">
            <v>-36.823999999999998</v>
          </cell>
        </row>
        <row r="4027">
          <cell r="N4027">
            <v>-31.527000000000001</v>
          </cell>
        </row>
        <row r="4028">
          <cell r="N4028">
            <v>-14.509</v>
          </cell>
        </row>
        <row r="4029">
          <cell r="N4029">
            <v>-12.355</v>
          </cell>
        </row>
        <row r="4030">
          <cell r="N4030">
            <v>-10.981999999999999</v>
          </cell>
        </row>
        <row r="4031">
          <cell r="N4031">
            <v>-31.274999999999999</v>
          </cell>
        </row>
        <row r="4032">
          <cell r="N4032">
            <v>-25.047000000000001</v>
          </cell>
        </row>
        <row r="4033">
          <cell r="N4033">
            <v>-8.1969999999999992</v>
          </cell>
        </row>
        <row r="4034">
          <cell r="N4034">
            <v>-6.5579999999999998</v>
          </cell>
        </row>
        <row r="4035">
          <cell r="N4035">
            <v>-8.032</v>
          </cell>
        </row>
        <row r="4036">
          <cell r="N4036">
            <v>-31.652999999999999</v>
          </cell>
        </row>
        <row r="4037">
          <cell r="N4037">
            <v>-26.356999999999999</v>
          </cell>
        </row>
        <row r="4038">
          <cell r="N4038">
            <v>-31.309000000000001</v>
          </cell>
        </row>
        <row r="4039">
          <cell r="N4039">
            <v>-29.762</v>
          </cell>
        </row>
        <row r="4040">
          <cell r="N4040">
            <v>-8.032</v>
          </cell>
        </row>
        <row r="4041">
          <cell r="N4041">
            <v>-29.131</v>
          </cell>
        </row>
        <row r="4042">
          <cell r="N4042">
            <v>-8.8279999999999994</v>
          </cell>
        </row>
        <row r="4043">
          <cell r="N4043">
            <v>-10.718999999999999</v>
          </cell>
        </row>
        <row r="4044">
          <cell r="N4044">
            <v>-39.668999999999997</v>
          </cell>
        </row>
        <row r="4045">
          <cell r="N4045">
            <v>-7.44</v>
          </cell>
        </row>
        <row r="4046">
          <cell r="N4046">
            <v>-3.9089999999999998</v>
          </cell>
        </row>
        <row r="4047">
          <cell r="N4047">
            <v>-10.606999999999999</v>
          </cell>
        </row>
        <row r="4048">
          <cell r="N4048">
            <v>-9.984</v>
          </cell>
        </row>
        <row r="4049">
          <cell r="N4049">
            <v>-10.089</v>
          </cell>
        </row>
        <row r="4050">
          <cell r="N4050">
            <v>-8.5980000000000008</v>
          </cell>
        </row>
        <row r="4051">
          <cell r="N4051">
            <v>-42.665999999999997</v>
          </cell>
        </row>
        <row r="4052">
          <cell r="N4052">
            <v>-27.744</v>
          </cell>
        </row>
        <row r="4053">
          <cell r="N4053">
            <v>-7.1589999999999998</v>
          </cell>
        </row>
        <row r="4054">
          <cell r="N4054">
            <v>-18.411999999999999</v>
          </cell>
        </row>
        <row r="4055">
          <cell r="N4055">
            <v>-24.175000000000001</v>
          </cell>
        </row>
        <row r="4056">
          <cell r="N4056">
            <v>-27.995999999999999</v>
          </cell>
        </row>
        <row r="4057">
          <cell r="N4057">
            <v>-33.923000000000002</v>
          </cell>
        </row>
        <row r="4058">
          <cell r="N4058">
            <v>-8.3490000000000002</v>
          </cell>
        </row>
        <row r="4059">
          <cell r="N4059">
            <v>-41.377000000000002</v>
          </cell>
        </row>
        <row r="4060">
          <cell r="N4060">
            <v>-33.481999999999999</v>
          </cell>
        </row>
        <row r="4061">
          <cell r="N4061">
            <v>-8.8279999999999994</v>
          </cell>
        </row>
        <row r="4062">
          <cell r="N4062">
            <v>-9.2349999999999994</v>
          </cell>
        </row>
        <row r="4063">
          <cell r="N4063">
            <v>-33.545000000000002</v>
          </cell>
        </row>
        <row r="4064">
          <cell r="N4064">
            <v>-36.192999999999998</v>
          </cell>
        </row>
        <row r="4065">
          <cell r="N4065">
            <v>-9.7100000000000009</v>
          </cell>
        </row>
        <row r="4066">
          <cell r="N4066">
            <v>-46.408000000000001</v>
          </cell>
        </row>
        <row r="4067">
          <cell r="N4067">
            <v>-20.65</v>
          </cell>
        </row>
        <row r="4068">
          <cell r="N4068">
            <v>-8.9719999999999995</v>
          </cell>
        </row>
        <row r="4069">
          <cell r="N4069">
            <v>-22.056999999999999</v>
          </cell>
        </row>
        <row r="4070">
          <cell r="N4070">
            <v>-7.726</v>
          </cell>
        </row>
        <row r="4071">
          <cell r="N4071">
            <v>-39.475999999999999</v>
          </cell>
        </row>
        <row r="4072">
          <cell r="N4072">
            <v>-6.6050000000000004</v>
          </cell>
        </row>
        <row r="4073">
          <cell r="N4073">
            <v>-29.51</v>
          </cell>
        </row>
        <row r="4074">
          <cell r="N4074">
            <v>-7.44</v>
          </cell>
        </row>
        <row r="4075">
          <cell r="N4075">
            <v>-8.3610000000000007</v>
          </cell>
        </row>
        <row r="4076">
          <cell r="N4076">
            <v>-34.823</v>
          </cell>
        </row>
        <row r="4077">
          <cell r="N4077">
            <v>-8.9540000000000006</v>
          </cell>
        </row>
        <row r="4078">
          <cell r="N4078">
            <v>-7.5670000000000002</v>
          </cell>
        </row>
        <row r="4079">
          <cell r="N4079">
            <v>-28.248999999999999</v>
          </cell>
        </row>
        <row r="4080">
          <cell r="N4080">
            <v>-9.7100000000000009</v>
          </cell>
        </row>
        <row r="4081">
          <cell r="N4081">
            <v>-9.984</v>
          </cell>
        </row>
        <row r="4082">
          <cell r="N4082">
            <v>-24.716999999999999</v>
          </cell>
        </row>
        <row r="4083">
          <cell r="N4083">
            <v>-5.6619999999999999</v>
          </cell>
        </row>
        <row r="4084">
          <cell r="N4084">
            <v>-9.2059999999999995</v>
          </cell>
        </row>
        <row r="4085">
          <cell r="N4085">
            <v>-7.944</v>
          </cell>
        </row>
        <row r="4086">
          <cell r="N4086">
            <v>-18.913</v>
          </cell>
        </row>
        <row r="4087">
          <cell r="N4087">
            <v>-33.923000000000002</v>
          </cell>
        </row>
        <row r="4088">
          <cell r="N4088">
            <v>-10.856999999999999</v>
          </cell>
        </row>
        <row r="4089">
          <cell r="N4089">
            <v>-8.5549999999999997</v>
          </cell>
        </row>
        <row r="4090">
          <cell r="N4090">
            <v>-28.122</v>
          </cell>
        </row>
        <row r="4091">
          <cell r="N4091">
            <v>-9.2059999999999995</v>
          </cell>
        </row>
        <row r="4092">
          <cell r="N4092">
            <v>-31.78</v>
          </cell>
        </row>
        <row r="4093">
          <cell r="N4093">
            <v>-8.86</v>
          </cell>
        </row>
        <row r="4094">
          <cell r="N4094">
            <v>-20.934000000000001</v>
          </cell>
        </row>
        <row r="4095">
          <cell r="N4095">
            <v>-31.401</v>
          </cell>
        </row>
        <row r="4096">
          <cell r="N4096">
            <v>-30.388000000000002</v>
          </cell>
        </row>
        <row r="4097">
          <cell r="N4097">
            <v>-35.436999999999998</v>
          </cell>
        </row>
        <row r="4098">
          <cell r="N4098">
            <v>-29.928000000000001</v>
          </cell>
        </row>
        <row r="4099">
          <cell r="N4099">
            <v>-31.78</v>
          </cell>
        </row>
        <row r="4100">
          <cell r="N4100">
            <v>-31.149000000000001</v>
          </cell>
        </row>
        <row r="4101">
          <cell r="N4101">
            <v>-11.853999999999999</v>
          </cell>
        </row>
        <row r="4102">
          <cell r="N4102">
            <v>-32.787999999999997</v>
          </cell>
        </row>
        <row r="4103">
          <cell r="N4103">
            <v>-27.931000000000001</v>
          </cell>
        </row>
        <row r="4104">
          <cell r="N4104">
            <v>-39.668999999999997</v>
          </cell>
        </row>
        <row r="4105">
          <cell r="N4105">
            <v>-27.24</v>
          </cell>
        </row>
        <row r="4106">
          <cell r="N4106">
            <v>-31.401</v>
          </cell>
        </row>
        <row r="4107">
          <cell r="N4107">
            <v>-23.158999999999999</v>
          </cell>
        </row>
        <row r="4108">
          <cell r="N4108">
            <v>-16.116</v>
          </cell>
        </row>
        <row r="4109">
          <cell r="N4109">
            <v>-8.702</v>
          </cell>
        </row>
        <row r="4110">
          <cell r="N4110">
            <v>-8.5749999999999993</v>
          </cell>
        </row>
        <row r="4111">
          <cell r="N4111">
            <v>-10.981999999999999</v>
          </cell>
        </row>
        <row r="4112">
          <cell r="N4112">
            <v>-10.233000000000001</v>
          </cell>
        </row>
        <row r="4113">
          <cell r="N4113">
            <v>-28.661000000000001</v>
          </cell>
        </row>
        <row r="4114">
          <cell r="N4114">
            <v>-4.2880000000000003</v>
          </cell>
        </row>
        <row r="4115">
          <cell r="N4115">
            <v>-31.023</v>
          </cell>
        </row>
        <row r="4116">
          <cell r="N4116">
            <v>-32.283999999999999</v>
          </cell>
        </row>
        <row r="4117">
          <cell r="N4117">
            <v>-28.501000000000001</v>
          </cell>
        </row>
        <row r="4118">
          <cell r="N4118">
            <v>-10.731999999999999</v>
          </cell>
        </row>
        <row r="4119">
          <cell r="N4119">
            <v>-11.602</v>
          </cell>
        </row>
        <row r="4120">
          <cell r="N4120">
            <v>-10.731999999999999</v>
          </cell>
        </row>
        <row r="4121">
          <cell r="N4121">
            <v>-8.8279999999999994</v>
          </cell>
        </row>
        <row r="4122">
          <cell r="N4122">
            <v>-42.499000000000002</v>
          </cell>
        </row>
        <row r="4123">
          <cell r="N4123">
            <v>-9.5839999999999996</v>
          </cell>
        </row>
        <row r="4124">
          <cell r="N4124">
            <v>-42.625</v>
          </cell>
        </row>
        <row r="4125">
          <cell r="N4125">
            <v>-10.593</v>
          </cell>
        </row>
        <row r="4126">
          <cell r="N4126">
            <v>-14.85</v>
          </cell>
        </row>
        <row r="4127">
          <cell r="N4127">
            <v>-7.5949999999999998</v>
          </cell>
        </row>
        <row r="4128">
          <cell r="N4128">
            <v>-40.732999999999997</v>
          </cell>
        </row>
        <row r="4129">
          <cell r="N4129">
            <v>-14.601000000000001</v>
          </cell>
        </row>
        <row r="4130">
          <cell r="N4130">
            <v>-16.552</v>
          </cell>
        </row>
        <row r="4131">
          <cell r="N4131">
            <v>-26.734999999999999</v>
          </cell>
        </row>
        <row r="4132">
          <cell r="N4132">
            <v>-7.8570000000000002</v>
          </cell>
        </row>
        <row r="4133">
          <cell r="N4133">
            <v>-31.527000000000001</v>
          </cell>
        </row>
        <row r="4134">
          <cell r="N4134">
            <v>-29.762</v>
          </cell>
        </row>
        <row r="4135">
          <cell r="N4135">
            <v>-24.465</v>
          </cell>
        </row>
        <row r="4136">
          <cell r="N4136">
            <v>-8.4489999999999998</v>
          </cell>
        </row>
        <row r="4137">
          <cell r="N4137">
            <v>-7.1589999999999998</v>
          </cell>
        </row>
        <row r="4138">
          <cell r="N4138">
            <v>-31.274999999999999</v>
          </cell>
        </row>
        <row r="4139">
          <cell r="N4139">
            <v>-33.484999999999999</v>
          </cell>
        </row>
        <row r="4140">
          <cell r="N4140">
            <v>-36.067</v>
          </cell>
        </row>
        <row r="4141">
          <cell r="N4141">
            <v>-20.81</v>
          </cell>
        </row>
        <row r="4142">
          <cell r="N4142">
            <v>-42.665999999999997</v>
          </cell>
        </row>
        <row r="4143">
          <cell r="N4143">
            <v>-23.582000000000001</v>
          </cell>
        </row>
        <row r="4144">
          <cell r="N4144">
            <v>-33.923000000000002</v>
          </cell>
        </row>
        <row r="4145">
          <cell r="N4145">
            <v>-23.183</v>
          </cell>
        </row>
        <row r="4146">
          <cell r="N4146">
            <v>-8.5749999999999993</v>
          </cell>
        </row>
        <row r="4147">
          <cell r="N4147">
            <v>-38.453000000000003</v>
          </cell>
        </row>
        <row r="4148">
          <cell r="N4148">
            <v>-26.861000000000001</v>
          </cell>
        </row>
        <row r="4149">
          <cell r="N4149">
            <v>-7.617</v>
          </cell>
        </row>
        <row r="4150">
          <cell r="N4150">
            <v>-35.295000000000002</v>
          </cell>
        </row>
        <row r="4151">
          <cell r="N4151">
            <v>-10.233000000000001</v>
          </cell>
        </row>
        <row r="4152">
          <cell r="N4152">
            <v>-26.356999999999999</v>
          </cell>
        </row>
        <row r="4153">
          <cell r="N4153">
            <v>-30.265999999999998</v>
          </cell>
        </row>
        <row r="4154">
          <cell r="N4154">
            <v>-11.204000000000001</v>
          </cell>
        </row>
        <row r="4155">
          <cell r="N4155">
            <v>-40.646000000000001</v>
          </cell>
        </row>
        <row r="4156">
          <cell r="N4156">
            <v>-13.648</v>
          </cell>
        </row>
        <row r="4157">
          <cell r="N4157">
            <v>-26.986999999999998</v>
          </cell>
        </row>
        <row r="4158">
          <cell r="N4158">
            <v>-7.5949999999999998</v>
          </cell>
        </row>
        <row r="4159">
          <cell r="N4159">
            <v>-9.734</v>
          </cell>
        </row>
        <row r="4160">
          <cell r="N4160">
            <v>-36.067</v>
          </cell>
        </row>
        <row r="4161">
          <cell r="N4161">
            <v>-23.021000000000001</v>
          </cell>
        </row>
        <row r="4162">
          <cell r="N4162">
            <v>-26.356999999999999</v>
          </cell>
        </row>
        <row r="4163">
          <cell r="N4163">
            <v>-36.572000000000003</v>
          </cell>
        </row>
        <row r="4164">
          <cell r="N4164">
            <v>-8.2059999999999995</v>
          </cell>
        </row>
        <row r="4165">
          <cell r="N4165">
            <v>-28.375</v>
          </cell>
        </row>
        <row r="4166">
          <cell r="N4166">
            <v>-26.861000000000001</v>
          </cell>
        </row>
        <row r="4167">
          <cell r="N4167">
            <v>-10.718999999999999</v>
          </cell>
        </row>
        <row r="4168">
          <cell r="N4168">
            <v>-10.981999999999999</v>
          </cell>
        </row>
        <row r="4169">
          <cell r="N4169">
            <v>-31.023</v>
          </cell>
        </row>
        <row r="4170">
          <cell r="N4170">
            <v>-10.233000000000001</v>
          </cell>
        </row>
        <row r="4171">
          <cell r="N4171">
            <v>-22.306000000000001</v>
          </cell>
        </row>
        <row r="4172">
          <cell r="N4172">
            <v>-35.436999999999998</v>
          </cell>
        </row>
        <row r="4173">
          <cell r="N4173">
            <v>-22.58</v>
          </cell>
        </row>
        <row r="4174">
          <cell r="N4174">
            <v>-12.611000000000001</v>
          </cell>
        </row>
        <row r="4175">
          <cell r="N4175">
            <v>-7.508</v>
          </cell>
        </row>
        <row r="4176">
          <cell r="N4176">
            <v>-31.023</v>
          </cell>
        </row>
        <row r="4177">
          <cell r="N4177">
            <v>-45.274999999999999</v>
          </cell>
        </row>
        <row r="4178">
          <cell r="N4178">
            <v>-7.9450000000000003</v>
          </cell>
        </row>
        <row r="4179">
          <cell r="N4179">
            <v>-13.648</v>
          </cell>
        </row>
        <row r="4180">
          <cell r="N4180">
            <v>-24.606999999999999</v>
          </cell>
        </row>
        <row r="4181">
          <cell r="N4181">
            <v>-37.832999999999998</v>
          </cell>
        </row>
        <row r="4182">
          <cell r="N4182">
            <v>-23.062000000000001</v>
          </cell>
        </row>
        <row r="4183">
          <cell r="N4183">
            <v>-8.9540000000000006</v>
          </cell>
        </row>
        <row r="4184">
          <cell r="N4184">
            <v>-32.283999999999999</v>
          </cell>
        </row>
        <row r="4185">
          <cell r="N4185">
            <v>-9.4580000000000002</v>
          </cell>
        </row>
        <row r="4186">
          <cell r="N4186">
            <v>-33.167000000000002</v>
          </cell>
        </row>
        <row r="4187">
          <cell r="N4187">
            <v>-8.3810000000000002</v>
          </cell>
        </row>
        <row r="4188">
          <cell r="N4188">
            <v>-9.734</v>
          </cell>
        </row>
        <row r="4189">
          <cell r="N4189">
            <v>-31.652999999999999</v>
          </cell>
        </row>
        <row r="4190">
          <cell r="N4190">
            <v>-11.098000000000001</v>
          </cell>
        </row>
        <row r="4191">
          <cell r="N4191">
            <v>-8.032</v>
          </cell>
        </row>
        <row r="4192">
          <cell r="N4192">
            <v>-10.215</v>
          </cell>
        </row>
        <row r="4193">
          <cell r="N4193">
            <v>-25.978999999999999</v>
          </cell>
        </row>
        <row r="4194">
          <cell r="N4194">
            <v>-36.32</v>
          </cell>
        </row>
        <row r="4195">
          <cell r="N4195">
            <v>-5.423</v>
          </cell>
        </row>
        <row r="4196">
          <cell r="N4196">
            <v>-34.805999999999997</v>
          </cell>
        </row>
        <row r="4197">
          <cell r="N4197">
            <v>-43.314999999999998</v>
          </cell>
        </row>
        <row r="4198">
          <cell r="N4198">
            <v>-11.481</v>
          </cell>
        </row>
        <row r="4199">
          <cell r="N4199">
            <v>-31.78</v>
          </cell>
        </row>
        <row r="4200">
          <cell r="N4200">
            <v>-34.554000000000002</v>
          </cell>
        </row>
        <row r="4201">
          <cell r="N4201">
            <v>-7.3630000000000004</v>
          </cell>
        </row>
        <row r="4202">
          <cell r="N4202">
            <v>-30.265999999999998</v>
          </cell>
        </row>
        <row r="4203">
          <cell r="N4203">
            <v>-7.8620000000000001</v>
          </cell>
        </row>
        <row r="4204">
          <cell r="N4204">
            <v>-7.6120000000000001</v>
          </cell>
        </row>
        <row r="4205">
          <cell r="N4205">
            <v>-37.137</v>
          </cell>
        </row>
        <row r="4206">
          <cell r="N4206">
            <v>-32.158000000000001</v>
          </cell>
        </row>
        <row r="4207">
          <cell r="N4207">
            <v>-22.58</v>
          </cell>
        </row>
        <row r="4208">
          <cell r="N4208">
            <v>-5.3659999999999997</v>
          </cell>
        </row>
        <row r="4209">
          <cell r="N4209">
            <v>-34.302</v>
          </cell>
        </row>
        <row r="4210">
          <cell r="N4210">
            <v>-11.615</v>
          </cell>
        </row>
        <row r="4211">
          <cell r="N4211">
            <v>-12.233000000000001</v>
          </cell>
        </row>
        <row r="4212">
          <cell r="N4212">
            <v>-9.4580000000000002</v>
          </cell>
        </row>
        <row r="4213">
          <cell r="N4213">
            <v>-30.391999999999999</v>
          </cell>
        </row>
        <row r="4214">
          <cell r="N4214">
            <v>-32.399000000000001</v>
          </cell>
        </row>
        <row r="4215">
          <cell r="N4215">
            <v>-25.477</v>
          </cell>
        </row>
        <row r="4216">
          <cell r="N4216">
            <v>-8.9540000000000006</v>
          </cell>
        </row>
        <row r="4217">
          <cell r="N4217">
            <v>-30.518000000000001</v>
          </cell>
        </row>
        <row r="4218">
          <cell r="N4218">
            <v>-9.2059999999999995</v>
          </cell>
        </row>
        <row r="4219">
          <cell r="N4219">
            <v>-29.004999999999999</v>
          </cell>
        </row>
        <row r="4220">
          <cell r="N4220">
            <v>-37.140999999999998</v>
          </cell>
        </row>
        <row r="4221">
          <cell r="N4221">
            <v>-22.952000000000002</v>
          </cell>
        </row>
        <row r="4222">
          <cell r="N4222">
            <v>-41.328000000000003</v>
          </cell>
        </row>
        <row r="4223">
          <cell r="N4223">
            <v>-32.031999999999996</v>
          </cell>
        </row>
        <row r="4224">
          <cell r="N4224">
            <v>-7.1879999999999997</v>
          </cell>
        </row>
        <row r="4225">
          <cell r="N4225">
            <v>-9.4580000000000002</v>
          </cell>
        </row>
        <row r="4226">
          <cell r="N4226">
            <v>-38.369</v>
          </cell>
        </row>
        <row r="4227">
          <cell r="N4227">
            <v>-32.158000000000001</v>
          </cell>
        </row>
        <row r="4228">
          <cell r="N4228">
            <v>-33.481999999999999</v>
          </cell>
        </row>
        <row r="4229">
          <cell r="N4229">
            <v>-9.484</v>
          </cell>
        </row>
        <row r="4230">
          <cell r="N4230">
            <v>-9.734</v>
          </cell>
        </row>
        <row r="4231">
          <cell r="N4231">
            <v>-28.753</v>
          </cell>
        </row>
        <row r="4232">
          <cell r="N4232">
            <v>-38.085000000000001</v>
          </cell>
        </row>
        <row r="4233">
          <cell r="N4233">
            <v>-23.456</v>
          </cell>
        </row>
        <row r="4234">
          <cell r="N4234">
            <v>-31.401</v>
          </cell>
        </row>
        <row r="4235">
          <cell r="N4235">
            <v>-11.606</v>
          </cell>
        </row>
        <row r="4236">
          <cell r="N4236">
            <v>-9.4580000000000002</v>
          </cell>
        </row>
        <row r="4237">
          <cell r="N4237">
            <v>-10.089</v>
          </cell>
        </row>
        <row r="4238">
          <cell r="N4238">
            <v>-28.501000000000001</v>
          </cell>
        </row>
        <row r="4239">
          <cell r="N4239">
            <v>-9.5839999999999996</v>
          </cell>
        </row>
        <row r="4240">
          <cell r="N4240">
            <v>-9.36</v>
          </cell>
        </row>
        <row r="4241">
          <cell r="N4241">
            <v>-28.753</v>
          </cell>
        </row>
        <row r="4242">
          <cell r="N4242">
            <v>-14.519</v>
          </cell>
        </row>
        <row r="4243">
          <cell r="N4243">
            <v>-31.023</v>
          </cell>
        </row>
        <row r="4244">
          <cell r="N4244">
            <v>-9.2059999999999995</v>
          </cell>
        </row>
        <row r="4245">
          <cell r="N4245">
            <v>-40.057000000000002</v>
          </cell>
        </row>
        <row r="4246">
          <cell r="N4246">
            <v>-32.409999999999997</v>
          </cell>
        </row>
        <row r="4247">
          <cell r="N4247">
            <v>-14.476000000000001</v>
          </cell>
        </row>
        <row r="4248">
          <cell r="N4248">
            <v>-30.896999999999998</v>
          </cell>
        </row>
        <row r="4249">
          <cell r="N4249">
            <v>-14.763999999999999</v>
          </cell>
        </row>
        <row r="4250">
          <cell r="N4250">
            <v>-12.989000000000001</v>
          </cell>
        </row>
        <row r="4251">
          <cell r="N4251">
            <v>-29.434999999999999</v>
          </cell>
        </row>
        <row r="4252">
          <cell r="N4252">
            <v>-16.007000000000001</v>
          </cell>
        </row>
        <row r="4253">
          <cell r="N4253">
            <v>-6.4320000000000004</v>
          </cell>
        </row>
        <row r="4254">
          <cell r="N4254">
            <v>-7.6929999999999996</v>
          </cell>
        </row>
        <row r="4255">
          <cell r="N4255">
            <v>-42.206000000000003</v>
          </cell>
        </row>
        <row r="4256">
          <cell r="N4256">
            <v>-24.591000000000001</v>
          </cell>
        </row>
        <row r="4257">
          <cell r="N4257">
            <v>-31.274999999999999</v>
          </cell>
        </row>
        <row r="4258">
          <cell r="N4258">
            <v>-36.834000000000003</v>
          </cell>
        </row>
        <row r="4259">
          <cell r="N4259">
            <v>-31.401</v>
          </cell>
        </row>
        <row r="4260">
          <cell r="N4260">
            <v>-28.626999999999999</v>
          </cell>
        </row>
        <row r="4261">
          <cell r="N4261">
            <v>-31.023</v>
          </cell>
        </row>
        <row r="4262">
          <cell r="N4262">
            <v>-34.302</v>
          </cell>
        </row>
        <row r="4263">
          <cell r="N4263">
            <v>-12.051</v>
          </cell>
        </row>
        <row r="4264">
          <cell r="N4264">
            <v>-8.6110000000000007</v>
          </cell>
        </row>
        <row r="4265">
          <cell r="N4265">
            <v>-29.51</v>
          </cell>
        </row>
        <row r="4266">
          <cell r="N4266">
            <v>-9.9629999999999992</v>
          </cell>
        </row>
        <row r="4267">
          <cell r="N4267">
            <v>-30.14</v>
          </cell>
        </row>
        <row r="4268">
          <cell r="N4268">
            <v>-9.36</v>
          </cell>
        </row>
        <row r="4269">
          <cell r="N4269">
            <v>-10.483000000000001</v>
          </cell>
        </row>
        <row r="4270">
          <cell r="N4270">
            <v>-30.896999999999998</v>
          </cell>
        </row>
        <row r="4271">
          <cell r="N4271">
            <v>-23.582000000000001</v>
          </cell>
        </row>
        <row r="4272">
          <cell r="N4272">
            <v>-11.106999999999999</v>
          </cell>
        </row>
        <row r="4273">
          <cell r="N4273">
            <v>-33.418999999999997</v>
          </cell>
        </row>
        <row r="4274">
          <cell r="N4274">
            <v>-33.023000000000003</v>
          </cell>
        </row>
        <row r="4275">
          <cell r="N4275">
            <v>-11.476000000000001</v>
          </cell>
        </row>
        <row r="4276">
          <cell r="N4276">
            <v>-9.859</v>
          </cell>
        </row>
        <row r="4277">
          <cell r="N4277">
            <v>-9.984</v>
          </cell>
        </row>
        <row r="4278">
          <cell r="N4278">
            <v>-13.727</v>
          </cell>
        </row>
        <row r="4279">
          <cell r="N4279">
            <v>-13.727</v>
          </cell>
        </row>
        <row r="4280">
          <cell r="N4280">
            <v>-0.34499999999999997</v>
          </cell>
        </row>
        <row r="4281">
          <cell r="N4281">
            <v>-33.457999999999998</v>
          </cell>
        </row>
        <row r="4282">
          <cell r="N4282">
            <v>-31.274999999999999</v>
          </cell>
        </row>
        <row r="4283">
          <cell r="N4283">
            <v>-13.067</v>
          </cell>
        </row>
        <row r="4284">
          <cell r="N4284">
            <v>-11.356</v>
          </cell>
        </row>
        <row r="4285">
          <cell r="N4285">
            <v>-42.253999999999998</v>
          </cell>
        </row>
        <row r="4286">
          <cell r="N4286">
            <v>-34.302</v>
          </cell>
        </row>
        <row r="4287">
          <cell r="N4287">
            <v>-34.176000000000002</v>
          </cell>
        </row>
        <row r="4288">
          <cell r="N4288">
            <v>-10.215</v>
          </cell>
        </row>
        <row r="4289">
          <cell r="N4289">
            <v>-25.347999999999999</v>
          </cell>
        </row>
        <row r="4290">
          <cell r="N4290">
            <v>-19.782</v>
          </cell>
        </row>
        <row r="4291">
          <cell r="N4291">
            <v>-11.224</v>
          </cell>
        </row>
        <row r="4292">
          <cell r="N4292">
            <v>-44.201000000000001</v>
          </cell>
        </row>
        <row r="4293">
          <cell r="N4293">
            <v>-10.467000000000001</v>
          </cell>
        </row>
        <row r="4294">
          <cell r="N4294">
            <v>-3.3450000000000002</v>
          </cell>
        </row>
        <row r="4295">
          <cell r="N4295">
            <v>-4.367</v>
          </cell>
        </row>
        <row r="4296">
          <cell r="N4296">
            <v>-5.2460000000000004</v>
          </cell>
        </row>
        <row r="4297">
          <cell r="N4297">
            <v>-5.4370000000000003</v>
          </cell>
        </row>
        <row r="4298">
          <cell r="N4298">
            <v>-9.8369999999999997</v>
          </cell>
        </row>
        <row r="4299">
          <cell r="N4299">
            <v>-23.077999999999999</v>
          </cell>
        </row>
        <row r="4300">
          <cell r="N4300">
            <v>-5.4420000000000002</v>
          </cell>
        </row>
        <row r="4301">
          <cell r="N4301">
            <v>-36.652000000000001</v>
          </cell>
        </row>
        <row r="4302">
          <cell r="N4302">
            <v>-8.9009999999999998</v>
          </cell>
        </row>
        <row r="4303">
          <cell r="N4303">
            <v>-10.692</v>
          </cell>
        </row>
        <row r="4304">
          <cell r="N4304">
            <v>-13.815</v>
          </cell>
        </row>
        <row r="4305">
          <cell r="N4305">
            <v>-14.614000000000001</v>
          </cell>
        </row>
        <row r="4306">
          <cell r="N4306">
            <v>-12.340999999999999</v>
          </cell>
        </row>
        <row r="4307">
          <cell r="N4307">
            <v>-34.838999999999999</v>
          </cell>
        </row>
        <row r="4308">
          <cell r="N4308">
            <v>-3.2389999999999999</v>
          </cell>
        </row>
        <row r="4309">
          <cell r="N4309">
            <v>-0.92200000000000004</v>
          </cell>
        </row>
        <row r="4310">
          <cell r="N4310">
            <v>-1.2869999999999999</v>
          </cell>
        </row>
        <row r="4311">
          <cell r="N4311">
            <v>-3.1890000000000001</v>
          </cell>
        </row>
        <row r="4312">
          <cell r="N4312">
            <v>-2.472</v>
          </cell>
        </row>
        <row r="4313">
          <cell r="N4313">
            <v>-29.51</v>
          </cell>
        </row>
        <row r="4314">
          <cell r="N4314">
            <v>-12.106999999999999</v>
          </cell>
        </row>
        <row r="4315">
          <cell r="N4315">
            <v>-2.9390000000000001</v>
          </cell>
        </row>
        <row r="4316">
          <cell r="N4316">
            <v>-6.4320000000000004</v>
          </cell>
        </row>
        <row r="4317">
          <cell r="N4317">
            <v>-38.215000000000003</v>
          </cell>
        </row>
        <row r="4318">
          <cell r="N4318">
            <v>-31.401</v>
          </cell>
        </row>
        <row r="4319">
          <cell r="N4319">
            <v>-35.311</v>
          </cell>
        </row>
        <row r="4320">
          <cell r="N4320">
            <v>-16.841999999999999</v>
          </cell>
        </row>
        <row r="4321">
          <cell r="N4321">
            <v>-10.981999999999999</v>
          </cell>
        </row>
        <row r="4322">
          <cell r="N4322">
            <v>-37.328000000000003</v>
          </cell>
        </row>
        <row r="4323">
          <cell r="N4323">
            <v>-45.735999999999997</v>
          </cell>
        </row>
        <row r="4324">
          <cell r="N4324">
            <v>-28.177</v>
          </cell>
        </row>
        <row r="4325">
          <cell r="N4325">
            <v>-37.448</v>
          </cell>
        </row>
        <row r="4326">
          <cell r="N4326">
            <v>-8.86</v>
          </cell>
        </row>
        <row r="4327">
          <cell r="N4327">
            <v>-8.702</v>
          </cell>
        </row>
        <row r="4328">
          <cell r="N4328">
            <v>-10.163</v>
          </cell>
        </row>
        <row r="4329">
          <cell r="N4329">
            <v>-35.814999999999998</v>
          </cell>
        </row>
        <row r="4330">
          <cell r="N4330">
            <v>-12.105</v>
          </cell>
        </row>
        <row r="4331">
          <cell r="N4331">
            <v>-25.474</v>
          </cell>
        </row>
        <row r="4332">
          <cell r="N4332">
            <v>-10.089</v>
          </cell>
        </row>
        <row r="4333">
          <cell r="N4333">
            <v>-33.796999999999997</v>
          </cell>
        </row>
        <row r="4334">
          <cell r="N4334">
            <v>-34.049999999999997</v>
          </cell>
        </row>
        <row r="4335">
          <cell r="N4335">
            <v>-11.962999999999999</v>
          </cell>
        </row>
        <row r="4336">
          <cell r="N4336">
            <v>-24.591000000000001</v>
          </cell>
        </row>
        <row r="4337">
          <cell r="N4337">
            <v>-35.814999999999998</v>
          </cell>
        </row>
        <row r="4338">
          <cell r="N4338">
            <v>-7.819</v>
          </cell>
        </row>
        <row r="4339">
          <cell r="N4339">
            <v>-36.200000000000003</v>
          </cell>
        </row>
        <row r="4340">
          <cell r="N4340">
            <v>-45.384999999999998</v>
          </cell>
        </row>
        <row r="4341">
          <cell r="N4341">
            <v>-37.600999999999999</v>
          </cell>
        </row>
        <row r="4342">
          <cell r="N4342">
            <v>-23.582000000000001</v>
          </cell>
        </row>
        <row r="4343">
          <cell r="N4343">
            <v>-37.283000000000001</v>
          </cell>
        </row>
        <row r="4344">
          <cell r="N4344">
            <v>-40.859000000000002</v>
          </cell>
        </row>
        <row r="4345">
          <cell r="N4345">
            <v>-39.29</v>
          </cell>
        </row>
        <row r="4346">
          <cell r="N4346">
            <v>-35.689</v>
          </cell>
        </row>
        <row r="4347">
          <cell r="N4347">
            <v>-13.727</v>
          </cell>
        </row>
        <row r="4348">
          <cell r="N4348">
            <v>-8.8480000000000008</v>
          </cell>
        </row>
        <row r="4349">
          <cell r="N4349">
            <v>-9.5839999999999996</v>
          </cell>
        </row>
        <row r="4350">
          <cell r="N4350">
            <v>-13.852</v>
          </cell>
        </row>
        <row r="4351">
          <cell r="N4351">
            <v>-12.989000000000001</v>
          </cell>
        </row>
        <row r="4352">
          <cell r="N4352">
            <v>-11.224</v>
          </cell>
        </row>
        <row r="4353">
          <cell r="N4353">
            <v>-36.387</v>
          </cell>
        </row>
        <row r="4354">
          <cell r="N4354">
            <v>-9.484</v>
          </cell>
        </row>
        <row r="4355">
          <cell r="N4355">
            <v>-13.938000000000001</v>
          </cell>
        </row>
        <row r="4356">
          <cell r="N4356">
            <v>-32.158000000000001</v>
          </cell>
        </row>
        <row r="4357">
          <cell r="N4357">
            <v>-36.262</v>
          </cell>
        </row>
        <row r="4358">
          <cell r="N4358">
            <v>-10.483000000000001</v>
          </cell>
        </row>
        <row r="4359">
          <cell r="N4359">
            <v>-8.5749999999999993</v>
          </cell>
        </row>
        <row r="4360">
          <cell r="N4360">
            <v>-10.981999999999999</v>
          </cell>
        </row>
        <row r="4361">
          <cell r="N4361">
            <v>-10.972</v>
          </cell>
        </row>
        <row r="4362">
          <cell r="N4362">
            <v>-7.601</v>
          </cell>
        </row>
        <row r="4363">
          <cell r="N4363">
            <v>-23.582000000000001</v>
          </cell>
        </row>
        <row r="4364">
          <cell r="N4364">
            <v>-9.5950000000000006</v>
          </cell>
        </row>
        <row r="4365">
          <cell r="N4365">
            <v>-50.707000000000001</v>
          </cell>
        </row>
        <row r="4366">
          <cell r="N4366">
            <v>-9.36</v>
          </cell>
        </row>
        <row r="4367">
          <cell r="N4367">
            <v>-32.283999999999999</v>
          </cell>
        </row>
        <row r="4368">
          <cell r="N4368">
            <v>-36.950000000000003</v>
          </cell>
        </row>
        <row r="4369">
          <cell r="N4369">
            <v>-23.709</v>
          </cell>
        </row>
        <row r="4370">
          <cell r="N4370">
            <v>-25.186</v>
          </cell>
        </row>
        <row r="4371">
          <cell r="N4371">
            <v>-36.262</v>
          </cell>
        </row>
        <row r="4372">
          <cell r="N4372">
            <v>-34.427999999999997</v>
          </cell>
        </row>
        <row r="4373">
          <cell r="N4373">
            <v>-40.363999999999997</v>
          </cell>
        </row>
        <row r="4374">
          <cell r="N4374">
            <v>-6.81</v>
          </cell>
        </row>
        <row r="4375">
          <cell r="N4375">
            <v>-40.000999999999998</v>
          </cell>
        </row>
        <row r="4376">
          <cell r="N4376">
            <v>-17.215</v>
          </cell>
        </row>
        <row r="4377">
          <cell r="N4377">
            <v>-8.2360000000000007</v>
          </cell>
        </row>
        <row r="4378">
          <cell r="N4378">
            <v>-35.941000000000003</v>
          </cell>
        </row>
        <row r="4379">
          <cell r="N4379">
            <v>-35.814999999999998</v>
          </cell>
        </row>
        <row r="4380">
          <cell r="N4380">
            <v>-35.143999999999998</v>
          </cell>
        </row>
        <row r="4381">
          <cell r="N4381">
            <v>-35.058</v>
          </cell>
        </row>
        <row r="4382">
          <cell r="N4382">
            <v>-36.387</v>
          </cell>
        </row>
        <row r="4383">
          <cell r="N4383">
            <v>-15.225</v>
          </cell>
        </row>
        <row r="4384">
          <cell r="N4384">
            <v>-37.755000000000003</v>
          </cell>
        </row>
        <row r="4385">
          <cell r="N4385">
            <v>-8.702</v>
          </cell>
        </row>
        <row r="4386">
          <cell r="N4386">
            <v>-10.981999999999999</v>
          </cell>
        </row>
        <row r="4387">
          <cell r="N4387">
            <v>-9.9629999999999992</v>
          </cell>
        </row>
        <row r="4388">
          <cell r="N4388">
            <v>-9.08</v>
          </cell>
        </row>
        <row r="4389">
          <cell r="N4389">
            <v>-25.667999999999999</v>
          </cell>
        </row>
        <row r="4390">
          <cell r="N4390">
            <v>-24.51</v>
          </cell>
        </row>
        <row r="4391">
          <cell r="N4391">
            <v>-9.4580000000000002</v>
          </cell>
        </row>
        <row r="4392">
          <cell r="N4392">
            <v>-32.997</v>
          </cell>
        </row>
        <row r="4393">
          <cell r="N4393">
            <v>-10.340999999999999</v>
          </cell>
        </row>
        <row r="4394">
          <cell r="N4394">
            <v>-9.4580000000000002</v>
          </cell>
        </row>
        <row r="4395">
          <cell r="N4395">
            <v>-9.2059999999999995</v>
          </cell>
        </row>
        <row r="4396">
          <cell r="N4396">
            <v>-35.563000000000002</v>
          </cell>
        </row>
        <row r="4397">
          <cell r="N4397">
            <v>-46.348999999999997</v>
          </cell>
        </row>
        <row r="4398">
          <cell r="N4398">
            <v>-7.601</v>
          </cell>
        </row>
        <row r="4399">
          <cell r="N4399">
            <v>-32.283999999999999</v>
          </cell>
        </row>
        <row r="4400">
          <cell r="N4400">
            <v>-12.355</v>
          </cell>
        </row>
        <row r="4401">
          <cell r="N4401">
            <v>-10.233000000000001</v>
          </cell>
        </row>
        <row r="4402">
          <cell r="N4402">
            <v>-36.761000000000003</v>
          </cell>
        </row>
        <row r="4403">
          <cell r="N4403">
            <v>-33.167000000000002</v>
          </cell>
        </row>
        <row r="4404">
          <cell r="N4404">
            <v>-14.351000000000001</v>
          </cell>
        </row>
        <row r="4405">
          <cell r="N4405">
            <v>-13.358000000000001</v>
          </cell>
        </row>
        <row r="4406">
          <cell r="N4406">
            <v>-32.787999999999997</v>
          </cell>
        </row>
        <row r="4407">
          <cell r="N4407">
            <v>-37.429000000000002</v>
          </cell>
        </row>
        <row r="4408">
          <cell r="N4408">
            <v>-27.87</v>
          </cell>
        </row>
        <row r="4409">
          <cell r="N4409">
            <v>-15.35</v>
          </cell>
        </row>
        <row r="4410">
          <cell r="N4410">
            <v>-36.698</v>
          </cell>
        </row>
        <row r="4411">
          <cell r="N4411">
            <v>-9.11</v>
          </cell>
        </row>
        <row r="4412">
          <cell r="N4412">
            <v>-9.5839999999999996</v>
          </cell>
        </row>
        <row r="4413">
          <cell r="N4413">
            <v>-1.6970000000000001</v>
          </cell>
        </row>
        <row r="4414">
          <cell r="N4414">
            <v>-36.387</v>
          </cell>
        </row>
        <row r="4415">
          <cell r="N4415">
            <v>-29.382999999999999</v>
          </cell>
        </row>
        <row r="4416">
          <cell r="N4416">
            <v>-7.4770000000000003</v>
          </cell>
        </row>
        <row r="4417">
          <cell r="N4417">
            <v>-37.832999999999998</v>
          </cell>
        </row>
        <row r="4418">
          <cell r="N4418">
            <v>-40.354999999999997</v>
          </cell>
        </row>
        <row r="4419">
          <cell r="N4419">
            <v>-19.798999999999999</v>
          </cell>
        </row>
        <row r="4420">
          <cell r="N4420">
            <v>-31.652999999999999</v>
          </cell>
        </row>
        <row r="4421">
          <cell r="N4421">
            <v>-6.9359999999999999</v>
          </cell>
        </row>
        <row r="4422">
          <cell r="N4422">
            <v>-9.4580000000000002</v>
          </cell>
        </row>
        <row r="4423">
          <cell r="N4423">
            <v>-10.343</v>
          </cell>
        </row>
        <row r="4424">
          <cell r="N4424">
            <v>-38.764000000000003</v>
          </cell>
        </row>
        <row r="4425">
          <cell r="N4425">
            <v>-27.617999999999999</v>
          </cell>
        </row>
        <row r="4426">
          <cell r="N4426">
            <v>-2.14</v>
          </cell>
        </row>
        <row r="4427">
          <cell r="N4427">
            <v>-42.665999999999997</v>
          </cell>
        </row>
        <row r="4428">
          <cell r="N4428">
            <v>-15.051</v>
          </cell>
        </row>
        <row r="4429">
          <cell r="N4429">
            <v>-12.728999999999999</v>
          </cell>
        </row>
        <row r="4430">
          <cell r="N4430">
            <v>-10.972</v>
          </cell>
        </row>
        <row r="4431">
          <cell r="N4431">
            <v>-38.841999999999999</v>
          </cell>
        </row>
        <row r="4432">
          <cell r="N4432">
            <v>-30.14</v>
          </cell>
        </row>
        <row r="4433">
          <cell r="N4433">
            <v>-11.481</v>
          </cell>
        </row>
        <row r="4434">
          <cell r="N4434">
            <v>-33.040999999999997</v>
          </cell>
        </row>
        <row r="4435">
          <cell r="N4435">
            <v>-24.465</v>
          </cell>
        </row>
        <row r="4436">
          <cell r="N4436">
            <v>-28.879000000000001</v>
          </cell>
        </row>
        <row r="4437">
          <cell r="N4437">
            <v>-8.4489999999999998</v>
          </cell>
        </row>
        <row r="4438">
          <cell r="N4438">
            <v>-31.922999999999998</v>
          </cell>
        </row>
        <row r="4439">
          <cell r="N4439">
            <v>-33.646000000000001</v>
          </cell>
        </row>
        <row r="4440">
          <cell r="N4440">
            <v>-9.4710000000000001</v>
          </cell>
        </row>
        <row r="4441">
          <cell r="N4441">
            <v>-32.787999999999997</v>
          </cell>
        </row>
        <row r="4442">
          <cell r="N4442">
            <v>-11.855</v>
          </cell>
        </row>
        <row r="4443">
          <cell r="N4443">
            <v>-39.767000000000003</v>
          </cell>
        </row>
        <row r="4444">
          <cell r="N4444">
            <v>-32.076000000000001</v>
          </cell>
        </row>
        <row r="4445">
          <cell r="N4445">
            <v>-43.587000000000003</v>
          </cell>
        </row>
        <row r="4446">
          <cell r="N4446">
            <v>-9.6630000000000003</v>
          </cell>
        </row>
        <row r="4447">
          <cell r="N4447">
            <v>-1.8420000000000001</v>
          </cell>
        </row>
        <row r="4448">
          <cell r="N4448">
            <v>-37.959000000000003</v>
          </cell>
        </row>
        <row r="4449">
          <cell r="N4449">
            <v>-32.914999999999999</v>
          </cell>
        </row>
        <row r="4450">
          <cell r="N4450">
            <v>-46.042000000000002</v>
          </cell>
        </row>
        <row r="4451">
          <cell r="N4451">
            <v>-12.23</v>
          </cell>
        </row>
        <row r="4452">
          <cell r="N4452">
            <v>-9.3320000000000007</v>
          </cell>
        </row>
        <row r="4453">
          <cell r="N4453">
            <v>-23.835000000000001</v>
          </cell>
        </row>
        <row r="4454">
          <cell r="N4454">
            <v>-33.670999999999999</v>
          </cell>
        </row>
        <row r="4455">
          <cell r="N4455">
            <v>-10.468</v>
          </cell>
        </row>
        <row r="4456">
          <cell r="N4456">
            <v>-34.805999999999997</v>
          </cell>
        </row>
        <row r="4457">
          <cell r="N4457">
            <v>-8.5470000000000006</v>
          </cell>
        </row>
        <row r="4458">
          <cell r="N4458">
            <v>-36.067</v>
          </cell>
        </row>
        <row r="4459">
          <cell r="N4459">
            <v>-32.229999999999997</v>
          </cell>
        </row>
        <row r="4460">
          <cell r="N4460">
            <v>-16.329000000000001</v>
          </cell>
        </row>
        <row r="4461">
          <cell r="N4461">
            <v>-35.436999999999998</v>
          </cell>
        </row>
        <row r="4462">
          <cell r="N4462">
            <v>-9.0220000000000002</v>
          </cell>
        </row>
        <row r="4463">
          <cell r="N4463">
            <v>-40.210999999999999</v>
          </cell>
        </row>
        <row r="4464">
          <cell r="N4464">
            <v>-12.853999999999999</v>
          </cell>
        </row>
        <row r="4465">
          <cell r="N4465">
            <v>-13.603</v>
          </cell>
        </row>
        <row r="4466">
          <cell r="N4466">
            <v>-32.158000000000001</v>
          </cell>
        </row>
        <row r="4467">
          <cell r="N4467">
            <v>-9.7100000000000009</v>
          </cell>
        </row>
        <row r="4468">
          <cell r="N4468">
            <v>-14.975</v>
          </cell>
        </row>
        <row r="4469">
          <cell r="N4469">
            <v>-38.755000000000003</v>
          </cell>
        </row>
        <row r="4470">
          <cell r="N4470">
            <v>-38.15</v>
          </cell>
        </row>
        <row r="4471">
          <cell r="N4471">
            <v>-35.912999999999997</v>
          </cell>
        </row>
        <row r="4472">
          <cell r="N4472">
            <v>-7.4770000000000003</v>
          </cell>
        </row>
        <row r="4473">
          <cell r="N4473">
            <v>-16.132000000000001</v>
          </cell>
        </row>
        <row r="4474">
          <cell r="N4474">
            <v>-24.896000000000001</v>
          </cell>
        </row>
        <row r="4475">
          <cell r="N4475">
            <v>-2.778</v>
          </cell>
        </row>
        <row r="4476">
          <cell r="N4476">
            <v>-22.097999999999999</v>
          </cell>
        </row>
        <row r="4477">
          <cell r="N4477">
            <v>-6.6840000000000002</v>
          </cell>
        </row>
        <row r="4478">
          <cell r="N4478">
            <v>-32.750999999999998</v>
          </cell>
        </row>
        <row r="4479">
          <cell r="N4479">
            <v>-36.761000000000003</v>
          </cell>
        </row>
        <row r="4480">
          <cell r="N4480">
            <v>-5.0910000000000002</v>
          </cell>
        </row>
        <row r="4481">
          <cell r="N4481">
            <v>-32.311999999999998</v>
          </cell>
        </row>
        <row r="4482">
          <cell r="N4482">
            <v>-38.462000000000003</v>
          </cell>
        </row>
        <row r="4483">
          <cell r="N4483">
            <v>-37.959000000000003</v>
          </cell>
        </row>
        <row r="4484">
          <cell r="N4484">
            <v>-39.128999999999998</v>
          </cell>
        </row>
        <row r="4485">
          <cell r="N4485">
            <v>-33.936999999999998</v>
          </cell>
        </row>
        <row r="4486">
          <cell r="N4486">
            <v>-23.501999999999999</v>
          </cell>
        </row>
        <row r="4487">
          <cell r="N4487">
            <v>-3.1520000000000001</v>
          </cell>
        </row>
        <row r="4488">
          <cell r="N4488">
            <v>-36.387</v>
          </cell>
        </row>
        <row r="4489">
          <cell r="N4489">
            <v>-5.6289999999999996</v>
          </cell>
        </row>
        <row r="4490">
          <cell r="N4490">
            <v>-9.984</v>
          </cell>
        </row>
        <row r="4491">
          <cell r="N4491">
            <v>-17.576000000000001</v>
          </cell>
        </row>
        <row r="4492">
          <cell r="N4492">
            <v>-5.6980000000000004</v>
          </cell>
        </row>
        <row r="4493">
          <cell r="N4493">
            <v>-8.8279999999999994</v>
          </cell>
        </row>
        <row r="4494">
          <cell r="N4494">
            <v>-26.396000000000001</v>
          </cell>
        </row>
        <row r="4495">
          <cell r="N4495">
            <v>-11.481</v>
          </cell>
        </row>
        <row r="4496">
          <cell r="N4496">
            <v>-10.717000000000001</v>
          </cell>
        </row>
        <row r="4497">
          <cell r="N4497">
            <v>-28.751999999999999</v>
          </cell>
        </row>
        <row r="4498">
          <cell r="N4498">
            <v>-28.751999999999999</v>
          </cell>
        </row>
        <row r="4499">
          <cell r="N4499">
            <v>-29.459</v>
          </cell>
        </row>
        <row r="4500">
          <cell r="N4500">
            <v>-33.610999999999997</v>
          </cell>
        </row>
        <row r="4501">
          <cell r="N4501">
            <v>-5.992</v>
          </cell>
        </row>
        <row r="4502">
          <cell r="N4502">
            <v>-32.283999999999999</v>
          </cell>
        </row>
        <row r="4503">
          <cell r="N4503">
            <v>-34.554000000000002</v>
          </cell>
        </row>
        <row r="4504">
          <cell r="N4504">
            <v>-18.382999999999999</v>
          </cell>
        </row>
        <row r="4505">
          <cell r="N4505">
            <v>-4.99</v>
          </cell>
        </row>
        <row r="4506">
          <cell r="N4506">
            <v>-25.096</v>
          </cell>
        </row>
        <row r="4507">
          <cell r="N4507">
            <v>-9.5950000000000006</v>
          </cell>
        </row>
        <row r="4508">
          <cell r="N4508">
            <v>-26.16</v>
          </cell>
        </row>
        <row r="4509">
          <cell r="N4509">
            <v>-38.215000000000003</v>
          </cell>
        </row>
        <row r="4510">
          <cell r="N4510">
            <v>-33.292999999999999</v>
          </cell>
        </row>
        <row r="4511">
          <cell r="N4511">
            <v>-31.402999999999999</v>
          </cell>
        </row>
        <row r="4512">
          <cell r="N4512">
            <v>-27.103000000000002</v>
          </cell>
        </row>
        <row r="4513">
          <cell r="N4513">
            <v>-41.668999999999997</v>
          </cell>
        </row>
        <row r="4514">
          <cell r="N4514">
            <v>-35.39</v>
          </cell>
        </row>
        <row r="4515">
          <cell r="N4515">
            <v>-37.581000000000003</v>
          </cell>
        </row>
        <row r="4516">
          <cell r="N4516">
            <v>-11.785</v>
          </cell>
        </row>
        <row r="4517">
          <cell r="N4517">
            <v>-41.37</v>
          </cell>
        </row>
        <row r="4518">
          <cell r="N4518">
            <v>-28.87</v>
          </cell>
        </row>
        <row r="4519">
          <cell r="N4519">
            <v>-35.058</v>
          </cell>
        </row>
        <row r="4520">
          <cell r="N4520">
            <v>-47.225000000000001</v>
          </cell>
        </row>
        <row r="4521">
          <cell r="N4521">
            <v>-19.202999999999999</v>
          </cell>
        </row>
        <row r="4522">
          <cell r="N4522">
            <v>-9.1140000000000008</v>
          </cell>
        </row>
        <row r="4523">
          <cell r="N4523">
            <v>-39.136000000000003</v>
          </cell>
        </row>
        <row r="4524">
          <cell r="N4524">
            <v>-32.640999999999998</v>
          </cell>
        </row>
        <row r="4525">
          <cell r="N4525">
            <v>-8.8279999999999994</v>
          </cell>
        </row>
        <row r="4526">
          <cell r="N4526">
            <v>-36.067</v>
          </cell>
        </row>
        <row r="4527">
          <cell r="N4527">
            <v>-26.748999999999999</v>
          </cell>
        </row>
        <row r="4528">
          <cell r="N4528">
            <v>-31.905999999999999</v>
          </cell>
        </row>
        <row r="4529">
          <cell r="N4529">
            <v>-11.106999999999999</v>
          </cell>
        </row>
        <row r="4530">
          <cell r="N4530">
            <v>-10.86</v>
          </cell>
        </row>
        <row r="4531">
          <cell r="N4531">
            <v>-23.920999999999999</v>
          </cell>
        </row>
        <row r="4532">
          <cell r="N4532">
            <v>-9.0969999999999995</v>
          </cell>
        </row>
        <row r="4533">
          <cell r="N4533">
            <v>-35.445999999999998</v>
          </cell>
        </row>
        <row r="4534">
          <cell r="N4534">
            <v>-23.332000000000001</v>
          </cell>
        </row>
        <row r="4535">
          <cell r="N4535">
            <v>-4.5069999999999997</v>
          </cell>
        </row>
        <row r="4536">
          <cell r="N4536">
            <v>-7.3140000000000001</v>
          </cell>
        </row>
        <row r="4537">
          <cell r="N4537">
            <v>-12.478999999999999</v>
          </cell>
        </row>
        <row r="4538">
          <cell r="N4538">
            <v>-34.302</v>
          </cell>
        </row>
        <row r="4539">
          <cell r="N4539">
            <v>-29.382999999999999</v>
          </cell>
        </row>
        <row r="4540">
          <cell r="N4540">
            <v>-3.415</v>
          </cell>
        </row>
        <row r="4541">
          <cell r="N4541">
            <v>-6.3109999999999999</v>
          </cell>
        </row>
        <row r="4542">
          <cell r="N4542">
            <v>-9.5139999999999993</v>
          </cell>
        </row>
        <row r="4543">
          <cell r="N4543">
            <v>-17.558</v>
          </cell>
        </row>
        <row r="4544">
          <cell r="N4544">
            <v>-11.356</v>
          </cell>
        </row>
        <row r="4545">
          <cell r="N4545">
            <v>-31.109000000000002</v>
          </cell>
        </row>
        <row r="4546">
          <cell r="N4546">
            <v>-34.055</v>
          </cell>
        </row>
        <row r="4547">
          <cell r="N4547">
            <v>-34.427999999999997</v>
          </cell>
        </row>
        <row r="4548">
          <cell r="N4548">
            <v>-40.228999999999999</v>
          </cell>
        </row>
        <row r="4549">
          <cell r="N4549">
            <v>-21.408999999999999</v>
          </cell>
        </row>
        <row r="4550">
          <cell r="N4550">
            <v>-10.983000000000001</v>
          </cell>
        </row>
        <row r="4551">
          <cell r="N4551">
            <v>-9.9689999999999994</v>
          </cell>
        </row>
        <row r="4552">
          <cell r="N4552">
            <v>-31.149000000000001</v>
          </cell>
        </row>
        <row r="4553">
          <cell r="N4553">
            <v>-22.271000000000001</v>
          </cell>
        </row>
        <row r="4554">
          <cell r="N4554">
            <v>-8.0000000000000002E-3</v>
          </cell>
        </row>
        <row r="4555">
          <cell r="N4555">
            <v>-10.467000000000001</v>
          </cell>
        </row>
        <row r="4556">
          <cell r="N4556">
            <v>-41.37</v>
          </cell>
        </row>
        <row r="4557">
          <cell r="N4557">
            <v>-27.928000000000001</v>
          </cell>
        </row>
        <row r="4558">
          <cell r="N4558">
            <v>-21.518999999999998</v>
          </cell>
        </row>
        <row r="4559">
          <cell r="N4559">
            <v>-11.606</v>
          </cell>
        </row>
        <row r="4560">
          <cell r="N4560">
            <v>-32.661999999999999</v>
          </cell>
        </row>
        <row r="4561">
          <cell r="N4561">
            <v>-37.832999999999998</v>
          </cell>
        </row>
        <row r="4562">
          <cell r="N4562">
            <v>-28.988</v>
          </cell>
        </row>
        <row r="4563">
          <cell r="N4563">
            <v>-40.670999999999999</v>
          </cell>
        </row>
        <row r="4564">
          <cell r="N4564">
            <v>-31.401</v>
          </cell>
        </row>
        <row r="4565">
          <cell r="N4565">
            <v>-30.896999999999998</v>
          </cell>
        </row>
        <row r="4566">
          <cell r="N4566">
            <v>-44.886000000000003</v>
          </cell>
        </row>
        <row r="4567">
          <cell r="N4567">
            <v>-24.864000000000001</v>
          </cell>
        </row>
        <row r="4568">
          <cell r="N4568">
            <v>-30.032</v>
          </cell>
        </row>
        <row r="4569">
          <cell r="N4569">
            <v>-7.7990000000000004</v>
          </cell>
        </row>
        <row r="4570">
          <cell r="N4570">
            <v>-10.108000000000001</v>
          </cell>
        </row>
        <row r="4571">
          <cell r="N4571">
            <v>-25.474</v>
          </cell>
        </row>
        <row r="4572">
          <cell r="N4572">
            <v>-19.282</v>
          </cell>
        </row>
        <row r="4573">
          <cell r="N4573">
            <v>-29.762</v>
          </cell>
        </row>
        <row r="4574">
          <cell r="N4574">
            <v>-27.574000000000002</v>
          </cell>
        </row>
        <row r="4575">
          <cell r="N4575">
            <v>-2.8000000000000001E-2</v>
          </cell>
        </row>
        <row r="4576">
          <cell r="N4576">
            <v>-32.399000000000001</v>
          </cell>
        </row>
        <row r="4577">
          <cell r="N4577">
            <v>-27.456</v>
          </cell>
        </row>
        <row r="4578">
          <cell r="N4578">
            <v>-30.638000000000002</v>
          </cell>
        </row>
        <row r="4579">
          <cell r="N4579">
            <v>-9.3460000000000001</v>
          </cell>
        </row>
        <row r="4580">
          <cell r="N4580">
            <v>-40.000999999999998</v>
          </cell>
        </row>
        <row r="4581">
          <cell r="N4581">
            <v>-31.344999999999999</v>
          </cell>
        </row>
        <row r="4582">
          <cell r="N4582">
            <v>-31.14</v>
          </cell>
        </row>
        <row r="4583">
          <cell r="N4583">
            <v>-27.221</v>
          </cell>
        </row>
        <row r="4584">
          <cell r="N4584">
            <v>-30.234999999999999</v>
          </cell>
        </row>
        <row r="4585">
          <cell r="N4585">
            <v>-35.453000000000003</v>
          </cell>
        </row>
        <row r="4586">
          <cell r="N4586">
            <v>-28.751999999999999</v>
          </cell>
        </row>
        <row r="4587">
          <cell r="N4587">
            <v>-15.599</v>
          </cell>
        </row>
        <row r="4588">
          <cell r="N4588">
            <v>-3.4169999999999998</v>
          </cell>
        </row>
        <row r="4589">
          <cell r="N4589">
            <v>-31.274999999999999</v>
          </cell>
        </row>
        <row r="4590">
          <cell r="N4590">
            <v>-11.962999999999999</v>
          </cell>
        </row>
        <row r="4591">
          <cell r="N4591">
            <v>-29.341999999999999</v>
          </cell>
        </row>
        <row r="4592">
          <cell r="N4592">
            <v>-34.892000000000003</v>
          </cell>
        </row>
        <row r="4593">
          <cell r="N4593">
            <v>-26.483000000000001</v>
          </cell>
        </row>
        <row r="4594">
          <cell r="N4594">
            <v>-33.347999999999999</v>
          </cell>
        </row>
        <row r="4595">
          <cell r="N4595">
            <v>-26.396000000000001</v>
          </cell>
        </row>
        <row r="4596">
          <cell r="N4596">
            <v>-31.14</v>
          </cell>
        </row>
        <row r="4597">
          <cell r="N4597">
            <v>-23.096</v>
          </cell>
        </row>
        <row r="4598">
          <cell r="N4598">
            <v>-13.2</v>
          </cell>
        </row>
        <row r="4599">
          <cell r="N4599">
            <v>-25.806000000000001</v>
          </cell>
        </row>
        <row r="4600">
          <cell r="N4600">
            <v>-23.738</v>
          </cell>
        </row>
        <row r="4601">
          <cell r="N4601">
            <v>-2.617</v>
          </cell>
        </row>
        <row r="4602">
          <cell r="N4602">
            <v>-42.835999999999999</v>
          </cell>
        </row>
        <row r="4603">
          <cell r="N4603">
            <v>-32.287999999999997</v>
          </cell>
        </row>
        <row r="4604">
          <cell r="N4604">
            <v>-24.391999999999999</v>
          </cell>
        </row>
        <row r="4605">
          <cell r="N4605">
            <v>-34.796999999999997</v>
          </cell>
        </row>
        <row r="4606">
          <cell r="N4606">
            <v>-26.105</v>
          </cell>
        </row>
        <row r="4607">
          <cell r="N4607">
            <v>-12.978999999999999</v>
          </cell>
        </row>
        <row r="4608">
          <cell r="N4608">
            <v>-43.61</v>
          </cell>
        </row>
        <row r="4609">
          <cell r="N4609">
            <v>-17.062999999999999</v>
          </cell>
        </row>
        <row r="4610">
          <cell r="N4610">
            <v>-17.780999999999999</v>
          </cell>
        </row>
        <row r="4611">
          <cell r="N4611">
            <v>-8.98</v>
          </cell>
        </row>
        <row r="4612">
          <cell r="N4612">
            <v>-28.393000000000001</v>
          </cell>
        </row>
        <row r="4613">
          <cell r="N4613">
            <v>-10.358000000000001</v>
          </cell>
        </row>
        <row r="4614">
          <cell r="N4614">
            <v>-35.563000000000002</v>
          </cell>
        </row>
        <row r="4615">
          <cell r="N4615">
            <v>-3.6619999999999999</v>
          </cell>
        </row>
        <row r="4616">
          <cell r="N4616">
            <v>-36.192999999999998</v>
          </cell>
        </row>
        <row r="4617">
          <cell r="N4617">
            <v>-3.6619999999999999</v>
          </cell>
        </row>
        <row r="4618">
          <cell r="N4618">
            <v>-32.787999999999997</v>
          </cell>
        </row>
        <row r="4619">
          <cell r="N4619">
            <v>-50.442</v>
          </cell>
        </row>
        <row r="4620">
          <cell r="N4620">
            <v>-38.085000000000001</v>
          </cell>
        </row>
        <row r="4621">
          <cell r="N4621">
            <v>-30.166</v>
          </cell>
        </row>
        <row r="4622">
          <cell r="N4622">
            <v>-9.3460000000000001</v>
          </cell>
        </row>
        <row r="4623">
          <cell r="N4623">
            <v>-10.358000000000001</v>
          </cell>
        </row>
        <row r="4624">
          <cell r="N4624">
            <v>-8.9849999999999994</v>
          </cell>
        </row>
        <row r="4625">
          <cell r="N4625">
            <v>-42.232999999999997</v>
          </cell>
        </row>
        <row r="4626">
          <cell r="N4626">
            <v>-20.686</v>
          </cell>
        </row>
        <row r="4627">
          <cell r="N4627">
            <v>-28.516999999999999</v>
          </cell>
        </row>
        <row r="4628">
          <cell r="N4628">
            <v>-30.518000000000001</v>
          </cell>
        </row>
        <row r="4629">
          <cell r="N4629">
            <v>-7.2370000000000001</v>
          </cell>
        </row>
        <row r="4630">
          <cell r="N4630">
            <v>-29.106000000000002</v>
          </cell>
        </row>
        <row r="4631">
          <cell r="N4631">
            <v>-37.868000000000002</v>
          </cell>
        </row>
        <row r="4632">
          <cell r="N4632">
            <v>-28.280999999999999</v>
          </cell>
        </row>
        <row r="4633">
          <cell r="N4633">
            <v>-28.163</v>
          </cell>
        </row>
        <row r="4634">
          <cell r="N4634">
            <v>-38.793999999999997</v>
          </cell>
        </row>
        <row r="4635">
          <cell r="N4635">
            <v>-35.436999999999998</v>
          </cell>
        </row>
        <row r="4636">
          <cell r="N4636">
            <v>-11.476000000000001</v>
          </cell>
        </row>
        <row r="4637">
          <cell r="N4637">
            <v>-9.0969999999999995</v>
          </cell>
        </row>
        <row r="4638">
          <cell r="N4638">
            <v>-6.3460000000000001</v>
          </cell>
        </row>
        <row r="4639">
          <cell r="N4639">
            <v>-37.201999999999998</v>
          </cell>
        </row>
        <row r="4640">
          <cell r="N4640">
            <v>-34.643999999999998</v>
          </cell>
        </row>
        <row r="4641">
          <cell r="N4641">
            <v>-30.048999999999999</v>
          </cell>
        </row>
        <row r="4642">
          <cell r="N4642">
            <v>-33.933999999999997</v>
          </cell>
        </row>
        <row r="4643">
          <cell r="N4643">
            <v>-1.7390000000000001</v>
          </cell>
        </row>
        <row r="4644">
          <cell r="N4644">
            <v>-39.128999999999998</v>
          </cell>
        </row>
        <row r="4645">
          <cell r="N4645">
            <v>-32.750999999999998</v>
          </cell>
        </row>
        <row r="4646">
          <cell r="N4646">
            <v>-24.423999999999999</v>
          </cell>
        </row>
        <row r="4647">
          <cell r="N4647">
            <v>-31.834</v>
          </cell>
        </row>
        <row r="4648">
          <cell r="N4648">
            <v>-41.523000000000003</v>
          </cell>
        </row>
        <row r="4649">
          <cell r="N4649">
            <v>-19.782</v>
          </cell>
        </row>
        <row r="4650">
          <cell r="N4650">
            <v>-35.185000000000002</v>
          </cell>
        </row>
        <row r="4651">
          <cell r="N4651">
            <v>-19.106000000000002</v>
          </cell>
        </row>
        <row r="4652">
          <cell r="N4652">
            <v>-40.103000000000002</v>
          </cell>
        </row>
        <row r="4653">
          <cell r="N4653">
            <v>-28.399000000000001</v>
          </cell>
        </row>
        <row r="4654">
          <cell r="N4654">
            <v>-33.774999999999999</v>
          </cell>
        </row>
        <row r="4655">
          <cell r="N4655">
            <v>-30.638000000000002</v>
          </cell>
        </row>
        <row r="4656">
          <cell r="N4656">
            <v>-8.86</v>
          </cell>
        </row>
        <row r="4657">
          <cell r="N4657">
            <v>-37.454000000000001</v>
          </cell>
        </row>
        <row r="4658">
          <cell r="N4658">
            <v>-41.231000000000002</v>
          </cell>
        </row>
        <row r="4659">
          <cell r="N4659">
            <v>-23.568000000000001</v>
          </cell>
        </row>
        <row r="4660">
          <cell r="N4660">
            <v>-8.9849999999999994</v>
          </cell>
        </row>
        <row r="4661">
          <cell r="N4661">
            <v>-5.7380000000000004</v>
          </cell>
        </row>
        <row r="4662">
          <cell r="N4662">
            <v>-36.176000000000002</v>
          </cell>
        </row>
        <row r="4663">
          <cell r="N4663">
            <v>-45.716000000000001</v>
          </cell>
        </row>
        <row r="4664">
          <cell r="N4664">
            <v>-2.7370000000000001</v>
          </cell>
        </row>
        <row r="4665">
          <cell r="N4665">
            <v>-32.536000000000001</v>
          </cell>
        </row>
        <row r="4666">
          <cell r="N4666">
            <v>-6.5670000000000002</v>
          </cell>
        </row>
        <row r="4667">
          <cell r="N4667">
            <v>-27.81</v>
          </cell>
        </row>
        <row r="4668">
          <cell r="N4668">
            <v>-34.225000000000001</v>
          </cell>
        </row>
        <row r="4669">
          <cell r="N4669">
            <v>-27.341000000000001</v>
          </cell>
        </row>
        <row r="4670">
          <cell r="N4670">
            <v>-34.518000000000001</v>
          </cell>
        </row>
        <row r="4671">
          <cell r="N4671">
            <v>-10.090999999999999</v>
          </cell>
        </row>
        <row r="4672">
          <cell r="N4672">
            <v>-31.815999999999999</v>
          </cell>
        </row>
        <row r="4673">
          <cell r="N4673">
            <v>-35.185000000000002</v>
          </cell>
        </row>
        <row r="4674">
          <cell r="N4674">
            <v>-29.695</v>
          </cell>
        </row>
        <row r="4675">
          <cell r="N4675">
            <v>-36.802999999999997</v>
          </cell>
        </row>
        <row r="4676">
          <cell r="N4676">
            <v>-10.093999999999999</v>
          </cell>
        </row>
        <row r="4677">
          <cell r="N4677">
            <v>-26.984999999999999</v>
          </cell>
        </row>
        <row r="4678">
          <cell r="N4678">
            <v>-9.4710000000000001</v>
          </cell>
        </row>
        <row r="4679">
          <cell r="N4679">
            <v>-8.0419999999999998</v>
          </cell>
        </row>
        <row r="4680">
          <cell r="N4680">
            <v>-22.966000000000001</v>
          </cell>
        </row>
        <row r="4681">
          <cell r="N4681">
            <v>-25.571000000000002</v>
          </cell>
        </row>
        <row r="4682">
          <cell r="N4682">
            <v>-28.375</v>
          </cell>
        </row>
        <row r="4683">
          <cell r="N4683">
            <v>-26.483000000000001</v>
          </cell>
        </row>
        <row r="4684">
          <cell r="N4684">
            <v>-26.984999999999999</v>
          </cell>
        </row>
        <row r="4685">
          <cell r="N4685">
            <v>-38.304000000000002</v>
          </cell>
        </row>
        <row r="4686">
          <cell r="N4686">
            <v>-31.652999999999999</v>
          </cell>
        </row>
        <row r="4687">
          <cell r="N4687">
            <v>-34.642000000000003</v>
          </cell>
        </row>
        <row r="4688">
          <cell r="N4688">
            <v>-31.463000000000001</v>
          </cell>
        </row>
        <row r="4689">
          <cell r="N4689">
            <v>-5.7629999999999999</v>
          </cell>
        </row>
        <row r="4690">
          <cell r="N4690">
            <v>-31.227</v>
          </cell>
        </row>
        <row r="4691">
          <cell r="N4691">
            <v>-35.588999999999999</v>
          </cell>
        </row>
        <row r="4692">
          <cell r="N4692">
            <v>-10.087999999999999</v>
          </cell>
        </row>
        <row r="4693">
          <cell r="N4693">
            <v>-35.639000000000003</v>
          </cell>
        </row>
        <row r="4694">
          <cell r="N4694">
            <v>-30.283999999999999</v>
          </cell>
        </row>
        <row r="4695">
          <cell r="N4695">
            <v>-33.040999999999997</v>
          </cell>
        </row>
        <row r="4696">
          <cell r="N4696">
            <v>-9.5030000000000001</v>
          </cell>
        </row>
        <row r="4697">
          <cell r="N4697">
            <v>-35.185000000000002</v>
          </cell>
        </row>
        <row r="4698">
          <cell r="N4698">
            <v>-31.036999999999999</v>
          </cell>
        </row>
        <row r="4699">
          <cell r="N4699">
            <v>-29.382999999999999</v>
          </cell>
        </row>
        <row r="4700">
          <cell r="N4700">
            <v>-28.635000000000002</v>
          </cell>
        </row>
        <row r="4701">
          <cell r="N4701">
            <v>-33.167000000000002</v>
          </cell>
        </row>
        <row r="4702">
          <cell r="N4702">
            <v>-35.966999999999999</v>
          </cell>
        </row>
        <row r="4703">
          <cell r="N4703">
            <v>-39.914999999999999</v>
          </cell>
        </row>
        <row r="4704">
          <cell r="N4704">
            <v>-8.2240000000000002</v>
          </cell>
        </row>
        <row r="4705">
          <cell r="N4705">
            <v>-35.350999999999999</v>
          </cell>
        </row>
        <row r="4706">
          <cell r="N4706">
            <v>-17.911000000000001</v>
          </cell>
        </row>
        <row r="4707">
          <cell r="N4707">
            <v>-36.761000000000003</v>
          </cell>
        </row>
        <row r="4708">
          <cell r="N4708">
            <v>-13.305</v>
          </cell>
        </row>
        <row r="4709">
          <cell r="N4709">
            <v>-8.5749999999999993</v>
          </cell>
        </row>
        <row r="4710">
          <cell r="N4710">
            <v>-35.381999999999998</v>
          </cell>
        </row>
        <row r="4711">
          <cell r="N4711">
            <v>-26.867000000000001</v>
          </cell>
        </row>
        <row r="4712">
          <cell r="N4712">
            <v>-37.509</v>
          </cell>
        </row>
        <row r="4713">
          <cell r="N4713">
            <v>-26.042000000000002</v>
          </cell>
        </row>
        <row r="4714">
          <cell r="N4714">
            <v>-27.366</v>
          </cell>
        </row>
        <row r="4715">
          <cell r="N4715">
            <v>-31.934000000000001</v>
          </cell>
        </row>
        <row r="4716">
          <cell r="N4716">
            <v>-26.734999999999999</v>
          </cell>
        </row>
        <row r="4717">
          <cell r="N4717">
            <v>-34.554000000000002</v>
          </cell>
        </row>
        <row r="4718">
          <cell r="N4718">
            <v>-38.210999999999999</v>
          </cell>
        </row>
        <row r="4719">
          <cell r="N4719">
            <v>-30.995999999999999</v>
          </cell>
        </row>
        <row r="4720">
          <cell r="N4720">
            <v>-8.702</v>
          </cell>
        </row>
        <row r="4721">
          <cell r="N4721">
            <v>-33.819000000000003</v>
          </cell>
        </row>
        <row r="4722">
          <cell r="N4722">
            <v>-29.106000000000002</v>
          </cell>
        </row>
        <row r="4723">
          <cell r="N4723">
            <v>-22.68</v>
          </cell>
        </row>
        <row r="4724">
          <cell r="N4724">
            <v>-36.881</v>
          </cell>
        </row>
        <row r="4725">
          <cell r="N4725">
            <v>-41.377000000000002</v>
          </cell>
        </row>
        <row r="4726">
          <cell r="N4726">
            <v>-7.819</v>
          </cell>
        </row>
        <row r="4727">
          <cell r="N4727">
            <v>-0.68</v>
          </cell>
        </row>
        <row r="4728">
          <cell r="N4728">
            <v>-32.165999999999997</v>
          </cell>
        </row>
        <row r="4729">
          <cell r="N4729">
            <v>-24.844000000000001</v>
          </cell>
        </row>
        <row r="4730">
          <cell r="N4730">
            <v>-33.923000000000002</v>
          </cell>
        </row>
        <row r="4731">
          <cell r="N4731">
            <v>-8.3490000000000002</v>
          </cell>
        </row>
        <row r="4732">
          <cell r="N4732">
            <v>-30.896999999999998</v>
          </cell>
        </row>
        <row r="4733">
          <cell r="N4733">
            <v>-29.106000000000002</v>
          </cell>
        </row>
        <row r="4734">
          <cell r="N4734">
            <v>-27.414999999999999</v>
          </cell>
        </row>
        <row r="4735">
          <cell r="N4735">
            <v>-10.467000000000001</v>
          </cell>
        </row>
        <row r="4736">
          <cell r="N4736">
            <v>-0.65600000000000003</v>
          </cell>
        </row>
        <row r="4737">
          <cell r="N4737">
            <v>-22.387</v>
          </cell>
        </row>
        <row r="4738">
          <cell r="N4738">
            <v>-25.725999999999999</v>
          </cell>
        </row>
        <row r="4739">
          <cell r="N4739">
            <v>-30.265000000000001</v>
          </cell>
        </row>
        <row r="4740">
          <cell r="N4740">
            <v>-10.526999999999999</v>
          </cell>
        </row>
        <row r="4741">
          <cell r="N4741">
            <v>-10.819000000000001</v>
          </cell>
        </row>
        <row r="4742">
          <cell r="N4742">
            <v>-22.446999999999999</v>
          </cell>
        </row>
        <row r="4743">
          <cell r="N4743">
            <v>-38.337000000000003</v>
          </cell>
        </row>
        <row r="4744">
          <cell r="N4744">
            <v>-0.83499999999999996</v>
          </cell>
        </row>
        <row r="4745">
          <cell r="N4745">
            <v>-32.759</v>
          </cell>
        </row>
        <row r="4746">
          <cell r="N4746">
            <v>-35.587000000000003</v>
          </cell>
        </row>
        <row r="4747">
          <cell r="N4747">
            <v>-6.48</v>
          </cell>
        </row>
        <row r="4748">
          <cell r="N4748">
            <v>-14.475</v>
          </cell>
        </row>
        <row r="4749">
          <cell r="N4749">
            <v>-0.59699999999999998</v>
          </cell>
        </row>
        <row r="4750">
          <cell r="N4750">
            <v>-9.65</v>
          </cell>
        </row>
        <row r="4751">
          <cell r="N4751">
            <v>-0.58099999999999996</v>
          </cell>
        </row>
        <row r="4752">
          <cell r="N4752">
            <v>-27.456</v>
          </cell>
        </row>
        <row r="4753">
          <cell r="N4753">
            <v>-0.59699999999999998</v>
          </cell>
        </row>
        <row r="4754">
          <cell r="N4754">
            <v>-24.338999999999999</v>
          </cell>
        </row>
        <row r="4755">
          <cell r="N4755">
            <v>-37.328000000000003</v>
          </cell>
        </row>
        <row r="4756">
          <cell r="N4756">
            <v>-7.601</v>
          </cell>
        </row>
        <row r="4757">
          <cell r="N4757">
            <v>-14.365</v>
          </cell>
        </row>
        <row r="4758">
          <cell r="N4758">
            <v>-0.59699999999999998</v>
          </cell>
        </row>
        <row r="4759">
          <cell r="N4759">
            <v>-7.819</v>
          </cell>
        </row>
        <row r="4760">
          <cell r="N4760">
            <v>-11.515000000000001</v>
          </cell>
        </row>
        <row r="4761">
          <cell r="N4761">
            <v>-8.0730000000000004</v>
          </cell>
        </row>
        <row r="4762">
          <cell r="N4762">
            <v>-49.901000000000003</v>
          </cell>
        </row>
        <row r="4763">
          <cell r="N4763">
            <v>-30.85</v>
          </cell>
        </row>
        <row r="4764">
          <cell r="N4764">
            <v>-0.58099999999999996</v>
          </cell>
        </row>
        <row r="4765">
          <cell r="N4765">
            <v>-39.340000000000003</v>
          </cell>
        </row>
        <row r="4766">
          <cell r="N4766">
            <v>-39.622</v>
          </cell>
        </row>
        <row r="4767">
          <cell r="N4767">
            <v>-7.9080000000000004</v>
          </cell>
        </row>
        <row r="4768">
          <cell r="N4768">
            <v>-23.960999999999999</v>
          </cell>
        </row>
        <row r="4769">
          <cell r="N4769">
            <v>-26.16</v>
          </cell>
        </row>
        <row r="4770">
          <cell r="N4770">
            <v>-10.327999999999999</v>
          </cell>
        </row>
        <row r="4771">
          <cell r="N4771">
            <v>-19.689</v>
          </cell>
        </row>
        <row r="4772">
          <cell r="N4772">
            <v>-27.456</v>
          </cell>
        </row>
        <row r="4773">
          <cell r="N4773">
            <v>-12.711</v>
          </cell>
        </row>
        <row r="4774">
          <cell r="N4774">
            <v>-40.887</v>
          </cell>
        </row>
        <row r="4775">
          <cell r="N4775">
            <v>-32.405000000000001</v>
          </cell>
        </row>
        <row r="4776">
          <cell r="N4776">
            <v>-28.87</v>
          </cell>
        </row>
        <row r="4777">
          <cell r="N4777">
            <v>-12.675000000000001</v>
          </cell>
        </row>
        <row r="4778">
          <cell r="N4778">
            <v>-32.661999999999999</v>
          </cell>
        </row>
        <row r="4779">
          <cell r="N4779">
            <v>-35.436999999999998</v>
          </cell>
        </row>
        <row r="4780">
          <cell r="N4780">
            <v>-20.81</v>
          </cell>
        </row>
        <row r="4781">
          <cell r="N4781">
            <v>-0.63900000000000001</v>
          </cell>
        </row>
        <row r="4782">
          <cell r="N4782">
            <v>-0.58099999999999996</v>
          </cell>
        </row>
        <row r="4783">
          <cell r="N4783">
            <v>-39.24</v>
          </cell>
        </row>
        <row r="4784">
          <cell r="N4784">
            <v>-0.58099999999999996</v>
          </cell>
        </row>
        <row r="4785">
          <cell r="N4785">
            <v>-27.789000000000001</v>
          </cell>
        </row>
        <row r="4786">
          <cell r="N4786">
            <v>-0.82899999999999996</v>
          </cell>
        </row>
        <row r="4787">
          <cell r="N4787">
            <v>-8.0709999999999997</v>
          </cell>
        </row>
        <row r="4788">
          <cell r="N4788">
            <v>-0.995</v>
          </cell>
        </row>
        <row r="4789">
          <cell r="N4789">
            <v>-30.771000000000001</v>
          </cell>
        </row>
        <row r="4790">
          <cell r="N4790">
            <v>-37.707999999999998</v>
          </cell>
        </row>
        <row r="4791">
          <cell r="N4791">
            <v>-0.81399999999999995</v>
          </cell>
        </row>
        <row r="4792">
          <cell r="N4792">
            <v>-31.109000000000002</v>
          </cell>
        </row>
        <row r="4793">
          <cell r="N4793">
            <v>-0.63900000000000001</v>
          </cell>
        </row>
        <row r="4794">
          <cell r="N4794">
            <v>-31.527000000000001</v>
          </cell>
        </row>
        <row r="4795">
          <cell r="N4795">
            <v>-32.17</v>
          </cell>
        </row>
        <row r="4796">
          <cell r="N4796">
            <v>-0.876</v>
          </cell>
        </row>
        <row r="4797">
          <cell r="N4797">
            <v>-42.984999999999999</v>
          </cell>
        </row>
        <row r="4798">
          <cell r="N4798">
            <v>-25.765000000000001</v>
          </cell>
        </row>
        <row r="4799">
          <cell r="N4799">
            <v>-27.692</v>
          </cell>
        </row>
        <row r="4800">
          <cell r="N4800">
            <v>-0.63900000000000001</v>
          </cell>
        </row>
        <row r="4801">
          <cell r="N4801">
            <v>-0.65600000000000003</v>
          </cell>
        </row>
        <row r="4802">
          <cell r="N4802">
            <v>-32.018999999999998</v>
          </cell>
        </row>
        <row r="4803">
          <cell r="N4803">
            <v>-19.042999999999999</v>
          </cell>
        </row>
        <row r="4804">
          <cell r="N4804">
            <v>-38.453000000000003</v>
          </cell>
        </row>
        <row r="4805">
          <cell r="N4805">
            <v>-0.65600000000000003</v>
          </cell>
        </row>
        <row r="4806">
          <cell r="N4806">
            <v>-35.350999999999999</v>
          </cell>
        </row>
        <row r="4807">
          <cell r="N4807">
            <v>-25.099</v>
          </cell>
        </row>
        <row r="4808">
          <cell r="N4808">
            <v>-36.991</v>
          </cell>
        </row>
        <row r="4809">
          <cell r="N4809">
            <v>-44.886000000000003</v>
          </cell>
        </row>
        <row r="4810">
          <cell r="N4810">
            <v>-38.886000000000003</v>
          </cell>
        </row>
        <row r="4811">
          <cell r="N4811">
            <v>-35.436999999999998</v>
          </cell>
        </row>
        <row r="4812">
          <cell r="N4812">
            <v>-31.581</v>
          </cell>
        </row>
        <row r="4813">
          <cell r="N4813">
            <v>-35.350999999999999</v>
          </cell>
        </row>
        <row r="4814">
          <cell r="N4814">
            <v>-30.283999999999999</v>
          </cell>
        </row>
        <row r="4815">
          <cell r="N4815">
            <v>-13.856</v>
          </cell>
        </row>
        <row r="4816">
          <cell r="N4816">
            <v>-9.3460000000000001</v>
          </cell>
        </row>
        <row r="4817">
          <cell r="N4817">
            <v>-25.571000000000002</v>
          </cell>
        </row>
        <row r="4818">
          <cell r="N4818">
            <v>-33.335000000000001</v>
          </cell>
        </row>
        <row r="4819">
          <cell r="N4819">
            <v>-26.16</v>
          </cell>
        </row>
        <row r="4820">
          <cell r="N4820">
            <v>-9.3460000000000001</v>
          </cell>
        </row>
        <row r="4821">
          <cell r="N4821">
            <v>-9.4710000000000001</v>
          </cell>
        </row>
        <row r="4822">
          <cell r="N4822">
            <v>-9.7479999999999993</v>
          </cell>
        </row>
        <row r="4823">
          <cell r="N4823">
            <v>-37.707000000000001</v>
          </cell>
        </row>
        <row r="4824">
          <cell r="N4824">
            <v>-33.313000000000002</v>
          </cell>
        </row>
        <row r="4825">
          <cell r="N4825">
            <v>-23.539000000000001</v>
          </cell>
        </row>
        <row r="4826">
          <cell r="N4826">
            <v>-2.4820000000000002</v>
          </cell>
        </row>
        <row r="4827">
          <cell r="N4827">
            <v>-8.4740000000000002</v>
          </cell>
        </row>
        <row r="4828">
          <cell r="N4828">
            <v>-40.985999999999997</v>
          </cell>
        </row>
        <row r="4829">
          <cell r="N4829">
            <v>-9.0129999999999999</v>
          </cell>
        </row>
        <row r="4830">
          <cell r="N4830">
            <v>-24.123999999999999</v>
          </cell>
        </row>
        <row r="4831">
          <cell r="N4831">
            <v>-34.268999999999998</v>
          </cell>
        </row>
        <row r="4832">
          <cell r="N4832">
            <v>-28.045000000000002</v>
          </cell>
        </row>
        <row r="4833">
          <cell r="N4833">
            <v>-30.704000000000001</v>
          </cell>
        </row>
        <row r="4834">
          <cell r="N4834">
            <v>-8.31</v>
          </cell>
        </row>
        <row r="4835">
          <cell r="N4835">
            <v>-13.957000000000001</v>
          </cell>
        </row>
        <row r="4836">
          <cell r="N4836">
            <v>-10.984999999999999</v>
          </cell>
        </row>
        <row r="4837">
          <cell r="N4837">
            <v>-35.975000000000001</v>
          </cell>
        </row>
        <row r="4838">
          <cell r="N4838">
            <v>-8.2240000000000002</v>
          </cell>
        </row>
        <row r="4839">
          <cell r="N4839">
            <v>-14.475</v>
          </cell>
        </row>
        <row r="4840">
          <cell r="N4840">
            <v>-30.771000000000001</v>
          </cell>
        </row>
        <row r="4841">
          <cell r="N4841">
            <v>-35.805</v>
          </cell>
        </row>
        <row r="4842">
          <cell r="N4842">
            <v>-1.4419999999999999</v>
          </cell>
        </row>
        <row r="4843">
          <cell r="N4843">
            <v>-9.9689999999999994</v>
          </cell>
        </row>
        <row r="4844">
          <cell r="N4844">
            <v>-27.103000000000002</v>
          </cell>
        </row>
        <row r="4845">
          <cell r="N4845">
            <v>-35.235999999999997</v>
          </cell>
        </row>
        <row r="4846">
          <cell r="N4846">
            <v>-30.317</v>
          </cell>
        </row>
        <row r="4847">
          <cell r="N4847">
            <v>-39.723999999999997</v>
          </cell>
        </row>
        <row r="4848">
          <cell r="N4848">
            <v>-13.52</v>
          </cell>
        </row>
        <row r="4849">
          <cell r="N4849">
            <v>-11.356</v>
          </cell>
        </row>
        <row r="4850">
          <cell r="N4850">
            <v>-27.366</v>
          </cell>
        </row>
        <row r="4851">
          <cell r="N4851">
            <v>-33.770000000000003</v>
          </cell>
        </row>
        <row r="4852">
          <cell r="N4852">
            <v>-20.81</v>
          </cell>
        </row>
        <row r="4853">
          <cell r="N4853">
            <v>-34.302</v>
          </cell>
        </row>
        <row r="4854">
          <cell r="N4854">
            <v>-16.228999999999999</v>
          </cell>
        </row>
        <row r="4855">
          <cell r="N4855">
            <v>-42.014000000000003</v>
          </cell>
        </row>
        <row r="4856">
          <cell r="N4856">
            <v>-40.859000000000002</v>
          </cell>
        </row>
        <row r="4857">
          <cell r="N4857">
            <v>-31.776</v>
          </cell>
        </row>
        <row r="4858">
          <cell r="N4858">
            <v>-36.262</v>
          </cell>
        </row>
        <row r="4859">
          <cell r="N4859">
            <v>-9.5950000000000006</v>
          </cell>
        </row>
        <row r="4860">
          <cell r="N4860">
            <v>-30.283999999999999</v>
          </cell>
        </row>
        <row r="4861">
          <cell r="N4861">
            <v>-30.013999999999999</v>
          </cell>
        </row>
        <row r="4862">
          <cell r="N4862">
            <v>-35.198999999999998</v>
          </cell>
        </row>
        <row r="4863">
          <cell r="N4863">
            <v>-5.8570000000000002</v>
          </cell>
        </row>
        <row r="4864">
          <cell r="N4864">
            <v>-30.518000000000001</v>
          </cell>
        </row>
        <row r="4865">
          <cell r="N4865">
            <v>-5.4950000000000001</v>
          </cell>
        </row>
        <row r="4866">
          <cell r="N4866">
            <v>-23.684999999999999</v>
          </cell>
        </row>
        <row r="4867">
          <cell r="N4867">
            <v>-30.638000000000002</v>
          </cell>
        </row>
        <row r="4868">
          <cell r="N4868">
            <v>-35.845999999999997</v>
          </cell>
        </row>
        <row r="4869">
          <cell r="N4869">
            <v>-30.77</v>
          </cell>
        </row>
        <row r="4870">
          <cell r="N4870">
            <v>-31.227</v>
          </cell>
        </row>
        <row r="4871">
          <cell r="N4871">
            <v>-7.4770000000000003</v>
          </cell>
        </row>
        <row r="4872">
          <cell r="N4872">
            <v>-29.388000000000002</v>
          </cell>
        </row>
        <row r="4873">
          <cell r="N4873">
            <v>-1.4279999999999999</v>
          </cell>
        </row>
        <row r="4874">
          <cell r="N4874">
            <v>-22.213999999999999</v>
          </cell>
        </row>
        <row r="4875">
          <cell r="N4875">
            <v>-8.0419999999999998</v>
          </cell>
        </row>
        <row r="4876">
          <cell r="N4876">
            <v>-25.67</v>
          </cell>
        </row>
        <row r="4877">
          <cell r="N4877">
            <v>-25.571000000000002</v>
          </cell>
        </row>
        <row r="4878">
          <cell r="N4878">
            <v>-43.862000000000002</v>
          </cell>
        </row>
        <row r="4879">
          <cell r="N4879">
            <v>-35.058</v>
          </cell>
        </row>
        <row r="4880">
          <cell r="N4880">
            <v>-29.888000000000002</v>
          </cell>
        </row>
        <row r="4881">
          <cell r="N4881">
            <v>-7.4770000000000003</v>
          </cell>
        </row>
        <row r="4882">
          <cell r="N4882">
            <v>-33.040999999999997</v>
          </cell>
        </row>
        <row r="4883">
          <cell r="N4883">
            <v>-24.745999999999999</v>
          </cell>
        </row>
        <row r="4884">
          <cell r="N4884">
            <v>-32.869</v>
          </cell>
        </row>
        <row r="4885">
          <cell r="N4885">
            <v>-33.023000000000003</v>
          </cell>
        </row>
        <row r="4886">
          <cell r="N4886">
            <v>-31.451000000000001</v>
          </cell>
        </row>
        <row r="4887">
          <cell r="N4887">
            <v>-25.689</v>
          </cell>
        </row>
        <row r="4888">
          <cell r="N4888">
            <v>-41.37</v>
          </cell>
        </row>
        <row r="4889">
          <cell r="N4889">
            <v>-30.173999999999999</v>
          </cell>
        </row>
        <row r="4890">
          <cell r="N4890">
            <v>-33.418999999999997</v>
          </cell>
        </row>
        <row r="4891">
          <cell r="N4891">
            <v>-5.9809999999999999</v>
          </cell>
        </row>
        <row r="4892">
          <cell r="N4892">
            <v>-8.1120000000000001</v>
          </cell>
        </row>
        <row r="4893">
          <cell r="N4893">
            <v>-32.649000000000001</v>
          </cell>
        </row>
        <row r="4894">
          <cell r="N4894">
            <v>-1.454</v>
          </cell>
        </row>
        <row r="4895">
          <cell r="N4895">
            <v>-33.545000000000002</v>
          </cell>
        </row>
        <row r="4896">
          <cell r="N4896">
            <v>-30.468</v>
          </cell>
        </row>
        <row r="4897">
          <cell r="N4897">
            <v>-11.257999999999999</v>
          </cell>
        </row>
        <row r="4898">
          <cell r="N4898">
            <v>-23.498000000000001</v>
          </cell>
        </row>
        <row r="4899">
          <cell r="N4899">
            <v>-1.123</v>
          </cell>
        </row>
        <row r="4900">
          <cell r="N4900">
            <v>-11.090999999999999</v>
          </cell>
        </row>
        <row r="4901">
          <cell r="N4901">
            <v>-8.9849999999999994</v>
          </cell>
        </row>
        <row r="4902">
          <cell r="N4902">
            <v>-27.103000000000002</v>
          </cell>
        </row>
        <row r="4903">
          <cell r="N4903">
            <v>-34.018999999999998</v>
          </cell>
        </row>
        <row r="4904">
          <cell r="N4904">
            <v>-33.112000000000002</v>
          </cell>
        </row>
        <row r="4905">
          <cell r="N4905">
            <v>-1.2729999999999999</v>
          </cell>
        </row>
        <row r="4906">
          <cell r="N4906">
            <v>-25.765000000000001</v>
          </cell>
        </row>
        <row r="4907">
          <cell r="N4907">
            <v>-37.384</v>
          </cell>
        </row>
        <row r="4908">
          <cell r="N4908">
            <v>-29.762</v>
          </cell>
        </row>
        <row r="4909">
          <cell r="N4909">
            <v>-30.518000000000001</v>
          </cell>
        </row>
        <row r="4910">
          <cell r="N4910">
            <v>-34.692</v>
          </cell>
        </row>
        <row r="4911">
          <cell r="N4911">
            <v>-1.49</v>
          </cell>
        </row>
        <row r="4912">
          <cell r="N4912">
            <v>-1.3089999999999999</v>
          </cell>
        </row>
        <row r="4913">
          <cell r="N4913">
            <v>-27.751000000000001</v>
          </cell>
        </row>
        <row r="4914">
          <cell r="N4914">
            <v>-9.7200000000000006</v>
          </cell>
        </row>
        <row r="4915">
          <cell r="N4915">
            <v>-32.158000000000001</v>
          </cell>
        </row>
        <row r="4916">
          <cell r="N4916">
            <v>-28.626999999999999</v>
          </cell>
        </row>
        <row r="4917">
          <cell r="N4917">
            <v>-28.751999999999999</v>
          </cell>
        </row>
        <row r="4918">
          <cell r="N4918">
            <v>-28.045000000000002</v>
          </cell>
        </row>
        <row r="4919">
          <cell r="N4919">
            <v>-5.3659999999999997</v>
          </cell>
        </row>
        <row r="4920">
          <cell r="N4920">
            <v>-26.902000000000001</v>
          </cell>
        </row>
        <row r="4921">
          <cell r="N4921">
            <v>-30.995999999999999</v>
          </cell>
        </row>
        <row r="4922">
          <cell r="N4922">
            <v>-34.162999999999997</v>
          </cell>
        </row>
        <row r="4923">
          <cell r="N4923">
            <v>-29.870999999999999</v>
          </cell>
        </row>
        <row r="4924">
          <cell r="N4924">
            <v>-39.597999999999999</v>
          </cell>
        </row>
        <row r="4925">
          <cell r="N4925">
            <v>-26.667000000000002</v>
          </cell>
        </row>
        <row r="4926">
          <cell r="N4926">
            <v>-1.5189999999999999</v>
          </cell>
        </row>
        <row r="4927">
          <cell r="N4927">
            <v>-21.093</v>
          </cell>
        </row>
        <row r="4928">
          <cell r="N4928">
            <v>-33.335000000000001</v>
          </cell>
        </row>
        <row r="4929">
          <cell r="N4929">
            <v>-36.883000000000003</v>
          </cell>
        </row>
        <row r="4930">
          <cell r="N4930">
            <v>-35.563000000000002</v>
          </cell>
        </row>
        <row r="4931">
          <cell r="N4931">
            <v>-7.4770000000000003</v>
          </cell>
        </row>
        <row r="4932">
          <cell r="N4932">
            <v>-14.224</v>
          </cell>
        </row>
        <row r="4933">
          <cell r="N4933">
            <v>-44.886000000000003</v>
          </cell>
        </row>
        <row r="4934">
          <cell r="N4934">
            <v>-33.292999999999999</v>
          </cell>
        </row>
        <row r="4935">
          <cell r="N4935">
            <v>-8.3490000000000002</v>
          </cell>
        </row>
        <row r="4936">
          <cell r="N4936">
            <v>-27.492000000000001</v>
          </cell>
        </row>
        <row r="4937">
          <cell r="N4937">
            <v>-34.176000000000002</v>
          </cell>
        </row>
        <row r="4938">
          <cell r="N4938">
            <v>-28.988</v>
          </cell>
        </row>
        <row r="4939">
          <cell r="N4939">
            <v>-33.387</v>
          </cell>
        </row>
        <row r="4940">
          <cell r="N4940">
            <v>-14.506</v>
          </cell>
        </row>
        <row r="4941">
          <cell r="N4941">
            <v>-19.207999999999998</v>
          </cell>
        </row>
        <row r="4942">
          <cell r="N4942">
            <v>-29.341999999999999</v>
          </cell>
        </row>
        <row r="4943">
          <cell r="N4943">
            <v>-4.9850000000000003</v>
          </cell>
        </row>
        <row r="4944">
          <cell r="N4944">
            <v>-9.11</v>
          </cell>
        </row>
        <row r="4945">
          <cell r="N4945">
            <v>-33.237000000000002</v>
          </cell>
        </row>
        <row r="4946">
          <cell r="N4946">
            <v>-31.698</v>
          </cell>
        </row>
        <row r="4947">
          <cell r="N4947">
            <v>-27.212</v>
          </cell>
        </row>
        <row r="4948">
          <cell r="N4948">
            <v>-38.311</v>
          </cell>
        </row>
        <row r="4949">
          <cell r="N4949">
            <v>-38.337000000000003</v>
          </cell>
        </row>
        <row r="4950">
          <cell r="N4950">
            <v>-27.456</v>
          </cell>
        </row>
        <row r="4951">
          <cell r="N4951">
            <v>-32.311999999999998</v>
          </cell>
        </row>
        <row r="4952">
          <cell r="N4952">
            <v>-43.892000000000003</v>
          </cell>
        </row>
        <row r="4953">
          <cell r="N4953">
            <v>-35.689</v>
          </cell>
        </row>
        <row r="4954">
          <cell r="N4954">
            <v>-8.8480000000000008</v>
          </cell>
        </row>
        <row r="4955">
          <cell r="N4955">
            <v>-29.533999999999999</v>
          </cell>
        </row>
        <row r="4956">
          <cell r="N4956">
            <v>-29.972999999999999</v>
          </cell>
        </row>
        <row r="4957">
          <cell r="N4957">
            <v>-7.5060000000000002</v>
          </cell>
        </row>
        <row r="4958">
          <cell r="N4958">
            <v>-32.731000000000002</v>
          </cell>
        </row>
        <row r="4959">
          <cell r="N4959">
            <v>-33.584000000000003</v>
          </cell>
        </row>
        <row r="4960">
          <cell r="N4960">
            <v>-37.076000000000001</v>
          </cell>
        </row>
        <row r="4961">
          <cell r="N4961">
            <v>-8.5980000000000008</v>
          </cell>
        </row>
        <row r="4962">
          <cell r="N4962">
            <v>-30.166</v>
          </cell>
        </row>
        <row r="4963">
          <cell r="N4963">
            <v>-34.393000000000001</v>
          </cell>
        </row>
        <row r="4964">
          <cell r="N4964">
            <v>-38.841999999999999</v>
          </cell>
        </row>
        <row r="4965">
          <cell r="N4965">
            <v>-11.266999999999999</v>
          </cell>
        </row>
        <row r="4966">
          <cell r="N4966">
            <v>-26.437000000000001</v>
          </cell>
        </row>
        <row r="4967">
          <cell r="N4967">
            <v>-36.32</v>
          </cell>
        </row>
        <row r="4968">
          <cell r="N4968">
            <v>-28.122</v>
          </cell>
        </row>
        <row r="4969">
          <cell r="N4969">
            <v>-20.03</v>
          </cell>
        </row>
        <row r="4970">
          <cell r="N4970">
            <v>-9.859</v>
          </cell>
        </row>
        <row r="4971">
          <cell r="N4971">
            <v>-31.434999999999999</v>
          </cell>
        </row>
        <row r="4972">
          <cell r="N4972">
            <v>-31.652999999999999</v>
          </cell>
        </row>
        <row r="4973">
          <cell r="N4973">
            <v>-30.623000000000001</v>
          </cell>
        </row>
        <row r="4974">
          <cell r="N4974">
            <v>-34.692</v>
          </cell>
        </row>
        <row r="4975">
          <cell r="N4975">
            <v>-8.4740000000000002</v>
          </cell>
        </row>
        <row r="4976">
          <cell r="N4976">
            <v>-29.382999999999999</v>
          </cell>
        </row>
        <row r="4977">
          <cell r="N4977">
            <v>-39.003999999999998</v>
          </cell>
        </row>
        <row r="4978">
          <cell r="N4978">
            <v>-41.209000000000003</v>
          </cell>
        </row>
        <row r="4979">
          <cell r="N4979">
            <v>-29.577000000000002</v>
          </cell>
        </row>
        <row r="4980">
          <cell r="N4980">
            <v>-28.553999999999998</v>
          </cell>
        </row>
        <row r="4981">
          <cell r="N4981">
            <v>-8.7230000000000008</v>
          </cell>
        </row>
        <row r="4982">
          <cell r="N4982">
            <v>-8.1</v>
          </cell>
        </row>
        <row r="4983">
          <cell r="N4983">
            <v>-35.533000000000001</v>
          </cell>
        </row>
        <row r="4984">
          <cell r="N4984">
            <v>-13.103</v>
          </cell>
        </row>
        <row r="4985">
          <cell r="N4985">
            <v>-26.042000000000002</v>
          </cell>
        </row>
        <row r="4986">
          <cell r="N4986">
            <v>-30.638000000000002</v>
          </cell>
        </row>
        <row r="4987">
          <cell r="N4987">
            <v>-13.802</v>
          </cell>
        </row>
        <row r="4988">
          <cell r="N4988">
            <v>-14.58</v>
          </cell>
        </row>
        <row r="4989">
          <cell r="N4989">
            <v>-9.4710000000000001</v>
          </cell>
        </row>
        <row r="4990">
          <cell r="N4990">
            <v>-28.163</v>
          </cell>
        </row>
        <row r="4991">
          <cell r="N4991">
            <v>-9.3819999999999997</v>
          </cell>
        </row>
        <row r="4992">
          <cell r="N4992">
            <v>-42.618000000000002</v>
          </cell>
        </row>
        <row r="4993">
          <cell r="N4993">
            <v>-32.368000000000002</v>
          </cell>
        </row>
        <row r="4994">
          <cell r="N4994">
            <v>-30.405999999999999</v>
          </cell>
        </row>
        <row r="4995">
          <cell r="N4995">
            <v>-39.987000000000002</v>
          </cell>
        </row>
        <row r="4996">
          <cell r="N4996">
            <v>-9.1539999999999999</v>
          </cell>
        </row>
        <row r="4997">
          <cell r="N4997">
            <v>-46.201999999999998</v>
          </cell>
        </row>
        <row r="4998">
          <cell r="N4998">
            <v>-31.109000000000002</v>
          </cell>
        </row>
        <row r="4999">
          <cell r="N4999">
            <v>-31.277999999999999</v>
          </cell>
        </row>
        <row r="5000">
          <cell r="N5000">
            <v>-45.031999999999996</v>
          </cell>
        </row>
        <row r="5001">
          <cell r="N5001">
            <v>-8.5980000000000008</v>
          </cell>
        </row>
        <row r="5002">
          <cell r="N5002">
            <v>-25.571000000000002</v>
          </cell>
        </row>
        <row r="5003">
          <cell r="N5003">
            <v>-34.290999999999997</v>
          </cell>
        </row>
        <row r="5004">
          <cell r="N5004">
            <v>-24.317</v>
          </cell>
        </row>
        <row r="5005">
          <cell r="N5005">
            <v>-30.106000000000002</v>
          </cell>
        </row>
        <row r="5006">
          <cell r="N5006">
            <v>-11.090999999999999</v>
          </cell>
        </row>
        <row r="5007">
          <cell r="N5007">
            <v>-36.698</v>
          </cell>
        </row>
        <row r="5008">
          <cell r="N5008">
            <v>-34.642000000000003</v>
          </cell>
        </row>
        <row r="5009">
          <cell r="N5009">
            <v>-23.45</v>
          </cell>
        </row>
        <row r="5010">
          <cell r="N5010">
            <v>-8.5980000000000008</v>
          </cell>
        </row>
        <row r="5011">
          <cell r="N5011">
            <v>-35.563000000000002</v>
          </cell>
        </row>
        <row r="5012">
          <cell r="N5012">
            <v>-27.81</v>
          </cell>
        </row>
        <row r="5013">
          <cell r="N5013">
            <v>-33.796999999999997</v>
          </cell>
        </row>
        <row r="5014">
          <cell r="N5014">
            <v>-31.227</v>
          </cell>
        </row>
        <row r="5015">
          <cell r="N5015">
            <v>-3.9750000000000001</v>
          </cell>
        </row>
        <row r="5016">
          <cell r="N5016">
            <v>-31.527000000000001</v>
          </cell>
        </row>
        <row r="5017">
          <cell r="N5017">
            <v>-8.9960000000000004</v>
          </cell>
        </row>
        <row r="5018">
          <cell r="N5018">
            <v>-27.692</v>
          </cell>
        </row>
        <row r="5019">
          <cell r="N5019">
            <v>-28.045000000000002</v>
          </cell>
        </row>
        <row r="5020">
          <cell r="N5020">
            <v>-34.505000000000003</v>
          </cell>
        </row>
        <row r="5021">
          <cell r="N5021">
            <v>-31.652999999999999</v>
          </cell>
        </row>
        <row r="5022">
          <cell r="N5022">
            <v>-29.577000000000002</v>
          </cell>
        </row>
        <row r="5023">
          <cell r="N5023">
            <v>-31.905999999999999</v>
          </cell>
        </row>
        <row r="5024">
          <cell r="N5024">
            <v>-29.591000000000001</v>
          </cell>
        </row>
        <row r="5025">
          <cell r="N5025">
            <v>-37.826000000000001</v>
          </cell>
        </row>
        <row r="5026">
          <cell r="N5026">
            <v>-32.661999999999999</v>
          </cell>
        </row>
        <row r="5027">
          <cell r="N5027">
            <v>-32.737000000000002</v>
          </cell>
        </row>
        <row r="5028">
          <cell r="N5028">
            <v>-6.7009999999999996</v>
          </cell>
        </row>
        <row r="5029">
          <cell r="N5029">
            <v>-30.14</v>
          </cell>
        </row>
        <row r="5030">
          <cell r="N5030">
            <v>-35.575000000000003</v>
          </cell>
        </row>
        <row r="5031">
          <cell r="N5031">
            <v>-8.2240000000000002</v>
          </cell>
        </row>
        <row r="5032">
          <cell r="N5032">
            <v>-35.845999999999997</v>
          </cell>
        </row>
        <row r="5033">
          <cell r="N5033">
            <v>-28.87</v>
          </cell>
        </row>
        <row r="5034">
          <cell r="N5034">
            <v>-28.966999999999999</v>
          </cell>
        </row>
        <row r="5035">
          <cell r="N5035">
            <v>-27.777000000000001</v>
          </cell>
        </row>
        <row r="5036">
          <cell r="N5036">
            <v>-34.302</v>
          </cell>
        </row>
        <row r="5037">
          <cell r="N5037">
            <v>-40.875999999999998</v>
          </cell>
        </row>
        <row r="5038">
          <cell r="N5038">
            <v>-1.4999999999999999E-2</v>
          </cell>
        </row>
        <row r="5039">
          <cell r="N5039">
            <v>-34.268999999999998</v>
          </cell>
        </row>
        <row r="5040">
          <cell r="N5040">
            <v>-24.05</v>
          </cell>
        </row>
        <row r="5041">
          <cell r="N5041">
            <v>-42.335999999999999</v>
          </cell>
        </row>
        <row r="5042">
          <cell r="N5042">
            <v>-9.31</v>
          </cell>
        </row>
        <row r="5043">
          <cell r="N5043">
            <v>-30.166</v>
          </cell>
        </row>
        <row r="5044">
          <cell r="N5044">
            <v>-11.606</v>
          </cell>
        </row>
        <row r="5045">
          <cell r="N5045">
            <v>-7.532</v>
          </cell>
        </row>
        <row r="5046">
          <cell r="N5046">
            <v>-9.0969999999999995</v>
          </cell>
        </row>
        <row r="5047">
          <cell r="N5047">
            <v>-23.835000000000001</v>
          </cell>
        </row>
        <row r="5048">
          <cell r="N5048">
            <v>-34.162999999999997</v>
          </cell>
        </row>
        <row r="5049">
          <cell r="N5049">
            <v>-11.266999999999999</v>
          </cell>
        </row>
        <row r="5050">
          <cell r="N5050">
            <v>-30.619</v>
          </cell>
        </row>
        <row r="5051">
          <cell r="N5051">
            <v>-36.636000000000003</v>
          </cell>
        </row>
        <row r="5052">
          <cell r="N5052">
            <v>-10.358000000000001</v>
          </cell>
        </row>
        <row r="5053">
          <cell r="N5053">
            <v>-34.932000000000002</v>
          </cell>
        </row>
        <row r="5054">
          <cell r="N5054">
            <v>-33.646000000000001</v>
          </cell>
        </row>
        <row r="5055">
          <cell r="N5055">
            <v>-4.1849999999999996</v>
          </cell>
        </row>
        <row r="5056">
          <cell r="N5056">
            <v>-38.598999999999997</v>
          </cell>
        </row>
        <row r="5057">
          <cell r="N5057">
            <v>-12.105</v>
          </cell>
        </row>
        <row r="5058">
          <cell r="N5058">
            <v>-12.534000000000001</v>
          </cell>
        </row>
        <row r="5059">
          <cell r="N5059">
            <v>-9.7840000000000007</v>
          </cell>
        </row>
        <row r="5060">
          <cell r="N5060">
            <v>-10.218</v>
          </cell>
        </row>
        <row r="5061">
          <cell r="N5061">
            <v>-23.213999999999999</v>
          </cell>
        </row>
        <row r="5062">
          <cell r="N5062">
            <v>-25.335000000000001</v>
          </cell>
        </row>
        <row r="5063">
          <cell r="N5063">
            <v>-27.623000000000001</v>
          </cell>
        </row>
        <row r="5064">
          <cell r="N5064">
            <v>-31.274999999999999</v>
          </cell>
        </row>
        <row r="5065">
          <cell r="N5065">
            <v>-31.727</v>
          </cell>
        </row>
        <row r="5066">
          <cell r="N5066">
            <v>-35.311</v>
          </cell>
        </row>
        <row r="5067">
          <cell r="N5067">
            <v>-34.049999999999997</v>
          </cell>
        </row>
        <row r="5068">
          <cell r="N5068">
            <v>-34.302</v>
          </cell>
        </row>
        <row r="5069">
          <cell r="N5069">
            <v>-37.868000000000002</v>
          </cell>
        </row>
        <row r="5070">
          <cell r="N5070">
            <v>-26.984999999999999</v>
          </cell>
        </row>
        <row r="5071">
          <cell r="N5071">
            <v>-8.4740000000000002</v>
          </cell>
        </row>
        <row r="5072">
          <cell r="N5072">
            <v>-32.158000000000001</v>
          </cell>
        </row>
        <row r="5073">
          <cell r="N5073">
            <v>-8.5980000000000008</v>
          </cell>
        </row>
        <row r="5074">
          <cell r="N5074">
            <v>-31.581</v>
          </cell>
        </row>
        <row r="5075">
          <cell r="N5075">
            <v>-32.283999999999999</v>
          </cell>
        </row>
        <row r="5076">
          <cell r="N5076">
            <v>-35.265999999999998</v>
          </cell>
        </row>
        <row r="5077">
          <cell r="N5077">
            <v>-38.210999999999999</v>
          </cell>
        </row>
        <row r="5078">
          <cell r="N5078">
            <v>-8.8919999999999995</v>
          </cell>
        </row>
        <row r="5079">
          <cell r="N5079">
            <v>-36.761000000000003</v>
          </cell>
        </row>
        <row r="5080">
          <cell r="N5080">
            <v>-12.534000000000001</v>
          </cell>
        </row>
        <row r="5081">
          <cell r="N5081">
            <v>-39.768000000000001</v>
          </cell>
        </row>
        <row r="5082">
          <cell r="N5082">
            <v>-8.7230000000000008</v>
          </cell>
        </row>
        <row r="5083">
          <cell r="N5083">
            <v>-30.317</v>
          </cell>
        </row>
        <row r="5084">
          <cell r="N5084">
            <v>-27.81</v>
          </cell>
        </row>
        <row r="5085">
          <cell r="N5085">
            <v>-30.904</v>
          </cell>
        </row>
        <row r="5086">
          <cell r="N5086">
            <v>-8.4749999999999996</v>
          </cell>
        </row>
        <row r="5087">
          <cell r="N5087">
            <v>-36.32</v>
          </cell>
        </row>
        <row r="5088">
          <cell r="N5088">
            <v>-5.99</v>
          </cell>
        </row>
        <row r="5089">
          <cell r="N5089">
            <v>-31.227</v>
          </cell>
        </row>
        <row r="5090">
          <cell r="N5090">
            <v>-1.044</v>
          </cell>
        </row>
        <row r="5091">
          <cell r="N5091">
            <v>-26.609000000000002</v>
          </cell>
        </row>
        <row r="5092">
          <cell r="N5092">
            <v>-12.534000000000001</v>
          </cell>
        </row>
        <row r="5093">
          <cell r="N5093">
            <v>-24.05</v>
          </cell>
        </row>
        <row r="5094">
          <cell r="N5094">
            <v>-1.044</v>
          </cell>
        </row>
        <row r="5095">
          <cell r="N5095">
            <v>-31.277999999999999</v>
          </cell>
        </row>
        <row r="5096">
          <cell r="N5096">
            <v>-9.9689999999999994</v>
          </cell>
        </row>
        <row r="5097">
          <cell r="N5097">
            <v>-31.698</v>
          </cell>
        </row>
        <row r="5098">
          <cell r="N5098">
            <v>-30.518000000000001</v>
          </cell>
        </row>
        <row r="5099">
          <cell r="N5099">
            <v>-9.3460000000000001</v>
          </cell>
        </row>
        <row r="5100">
          <cell r="N5100">
            <v>-36.192999999999998</v>
          </cell>
        </row>
        <row r="5101">
          <cell r="N5101">
            <v>-26.513999999999999</v>
          </cell>
        </row>
        <row r="5102">
          <cell r="N5102">
            <v>-26.231000000000002</v>
          </cell>
        </row>
        <row r="5103">
          <cell r="N5103">
            <v>-41.932000000000002</v>
          </cell>
        </row>
        <row r="5104">
          <cell r="N5104">
            <v>-29.257000000000001</v>
          </cell>
        </row>
        <row r="5105">
          <cell r="N5105">
            <v>-34.651000000000003</v>
          </cell>
        </row>
        <row r="5106">
          <cell r="N5106">
            <v>-1.044</v>
          </cell>
        </row>
        <row r="5107">
          <cell r="N5107">
            <v>-34.932000000000002</v>
          </cell>
        </row>
        <row r="5108">
          <cell r="N5108">
            <v>-31.454999999999998</v>
          </cell>
        </row>
        <row r="5109">
          <cell r="N5109">
            <v>-40.938000000000002</v>
          </cell>
        </row>
        <row r="5110">
          <cell r="N5110">
            <v>-26.861000000000001</v>
          </cell>
        </row>
        <row r="5111">
          <cell r="N5111">
            <v>-31.78</v>
          </cell>
        </row>
        <row r="5112">
          <cell r="N5112">
            <v>-32.994999999999997</v>
          </cell>
        </row>
        <row r="5113">
          <cell r="N5113">
            <v>-30.995999999999999</v>
          </cell>
        </row>
        <row r="5114">
          <cell r="N5114">
            <v>-40.5</v>
          </cell>
        </row>
        <row r="5115">
          <cell r="N5115">
            <v>-8.9999999999999993E-3</v>
          </cell>
        </row>
        <row r="5116">
          <cell r="N5116">
            <v>-1.044</v>
          </cell>
        </row>
        <row r="5117">
          <cell r="N5117">
            <v>-32.523000000000003</v>
          </cell>
        </row>
        <row r="5118">
          <cell r="N5118">
            <v>-40.749000000000002</v>
          </cell>
        </row>
        <row r="5119">
          <cell r="N5119">
            <v>-34.286999999999999</v>
          </cell>
        </row>
        <row r="5120">
          <cell r="N5120">
            <v>-25.805</v>
          </cell>
        </row>
        <row r="5121">
          <cell r="N5121">
            <v>-23.213999999999999</v>
          </cell>
        </row>
        <row r="5122">
          <cell r="N5122">
            <v>-29.588000000000001</v>
          </cell>
        </row>
        <row r="5123">
          <cell r="N5123">
            <v>-1.044</v>
          </cell>
        </row>
        <row r="5124">
          <cell r="N5124">
            <v>-26.356999999999999</v>
          </cell>
        </row>
        <row r="5125">
          <cell r="N5125">
            <v>-36.405999999999999</v>
          </cell>
        </row>
        <row r="5126">
          <cell r="N5126">
            <v>-26.692</v>
          </cell>
        </row>
        <row r="5127">
          <cell r="N5127">
            <v>-35.39</v>
          </cell>
        </row>
        <row r="5128">
          <cell r="N5128">
            <v>-16.077000000000002</v>
          </cell>
        </row>
        <row r="5129">
          <cell r="N5129">
            <v>-33.146999999999998</v>
          </cell>
        </row>
        <row r="5130">
          <cell r="N5130">
            <v>-26.986999999999998</v>
          </cell>
        </row>
        <row r="5131">
          <cell r="N5131">
            <v>-36.445999999999998</v>
          </cell>
        </row>
        <row r="5132">
          <cell r="N5132">
            <v>-25.978999999999999</v>
          </cell>
        </row>
        <row r="5133">
          <cell r="N5133">
            <v>-2.3E-2</v>
          </cell>
        </row>
        <row r="5134">
          <cell r="N5134">
            <v>-6.1429999999999998</v>
          </cell>
        </row>
        <row r="5135">
          <cell r="N5135">
            <v>-13.353</v>
          </cell>
        </row>
        <row r="5136">
          <cell r="N5136">
            <v>-32.74</v>
          </cell>
        </row>
        <row r="5137">
          <cell r="N5137">
            <v>-1.044</v>
          </cell>
        </row>
        <row r="5138">
          <cell r="N5138">
            <v>-7.4770000000000003</v>
          </cell>
        </row>
        <row r="5139">
          <cell r="N5139">
            <v>-31.527000000000001</v>
          </cell>
        </row>
        <row r="5140">
          <cell r="N5140">
            <v>-6.8540000000000001</v>
          </cell>
        </row>
        <row r="5141">
          <cell r="N5141">
            <v>-33.189</v>
          </cell>
        </row>
        <row r="5142">
          <cell r="N5142">
            <v>-27.338000000000001</v>
          </cell>
        </row>
        <row r="5143">
          <cell r="N5143">
            <v>-9.0129999999999999</v>
          </cell>
        </row>
        <row r="5144">
          <cell r="N5144">
            <v>-10.468</v>
          </cell>
        </row>
        <row r="5145">
          <cell r="N5145">
            <v>-24.245999999999999</v>
          </cell>
        </row>
        <row r="5146">
          <cell r="N5146">
            <v>-24.05</v>
          </cell>
        </row>
        <row r="5147">
          <cell r="N5147">
            <v>-24.123999999999999</v>
          </cell>
        </row>
        <row r="5148">
          <cell r="N5148">
            <v>-10.422000000000001</v>
          </cell>
        </row>
        <row r="5149">
          <cell r="N5149">
            <v>-21.329000000000001</v>
          </cell>
        </row>
        <row r="5150">
          <cell r="N5150">
            <v>-1.127</v>
          </cell>
        </row>
        <row r="5151">
          <cell r="N5151">
            <v>-32.74</v>
          </cell>
        </row>
        <row r="5152">
          <cell r="N5152">
            <v>-35.090000000000003</v>
          </cell>
        </row>
        <row r="5153">
          <cell r="N5153">
            <v>-14.85</v>
          </cell>
        </row>
        <row r="5154">
          <cell r="N5154">
            <v>-9.3460000000000001</v>
          </cell>
        </row>
        <row r="5155">
          <cell r="N5155">
            <v>-32.661999999999999</v>
          </cell>
        </row>
        <row r="5156">
          <cell r="N5156">
            <v>-29.533999999999999</v>
          </cell>
        </row>
        <row r="5157">
          <cell r="N5157">
            <v>-35.090000000000003</v>
          </cell>
        </row>
        <row r="5158">
          <cell r="N5158">
            <v>-30.638000000000002</v>
          </cell>
        </row>
        <row r="5159">
          <cell r="N5159">
            <v>-11.356</v>
          </cell>
        </row>
        <row r="5160">
          <cell r="N5160">
            <v>-41.478999999999999</v>
          </cell>
        </row>
        <row r="5161">
          <cell r="N5161">
            <v>-34.049999999999997</v>
          </cell>
        </row>
        <row r="5162">
          <cell r="N5162">
            <v>-21.228999999999999</v>
          </cell>
        </row>
        <row r="5163">
          <cell r="N5163">
            <v>-34.643999999999998</v>
          </cell>
        </row>
        <row r="5164">
          <cell r="N5164">
            <v>-32.158000000000001</v>
          </cell>
        </row>
        <row r="5165">
          <cell r="N5165">
            <v>-27.338000000000001</v>
          </cell>
        </row>
        <row r="5166">
          <cell r="N5166">
            <v>-30.468</v>
          </cell>
        </row>
        <row r="5167">
          <cell r="N5167">
            <v>-30.265999999999998</v>
          </cell>
        </row>
        <row r="5168">
          <cell r="N5168">
            <v>-32.409999999999997</v>
          </cell>
        </row>
        <row r="5169">
          <cell r="N5169">
            <v>-40.353000000000002</v>
          </cell>
        </row>
        <row r="5170">
          <cell r="N5170">
            <v>-28.460999999999999</v>
          </cell>
        </row>
        <row r="5171">
          <cell r="N5171">
            <v>-11.356</v>
          </cell>
        </row>
        <row r="5172">
          <cell r="N5172">
            <v>-34.932000000000002</v>
          </cell>
        </row>
        <row r="5173">
          <cell r="N5173">
            <v>-32.018999999999998</v>
          </cell>
        </row>
        <row r="5174">
          <cell r="N5174">
            <v>-27.608000000000001</v>
          </cell>
        </row>
        <row r="5175">
          <cell r="N5175">
            <v>-31.760999999999999</v>
          </cell>
        </row>
        <row r="5176">
          <cell r="N5176">
            <v>-7.2279999999999998</v>
          </cell>
        </row>
        <row r="5177">
          <cell r="N5177">
            <v>-32.536000000000001</v>
          </cell>
        </row>
        <row r="5178">
          <cell r="N5178">
            <v>-35.764000000000003</v>
          </cell>
        </row>
        <row r="5179">
          <cell r="N5179">
            <v>-37.201999999999998</v>
          </cell>
        </row>
        <row r="5180">
          <cell r="N5180">
            <v>-36.104999999999997</v>
          </cell>
        </row>
        <row r="5181">
          <cell r="N5181">
            <v>-28.411999999999999</v>
          </cell>
        </row>
        <row r="5182">
          <cell r="N5182">
            <v>-9.577</v>
          </cell>
        </row>
        <row r="5183">
          <cell r="N5183">
            <v>-36.572000000000003</v>
          </cell>
        </row>
        <row r="5184">
          <cell r="N5184">
            <v>-36.067</v>
          </cell>
        </row>
        <row r="5185">
          <cell r="N5185">
            <v>-34.302</v>
          </cell>
        </row>
        <row r="5186">
          <cell r="N5186">
            <v>-9.5950000000000006</v>
          </cell>
        </row>
        <row r="5187">
          <cell r="N5187">
            <v>-33.796999999999997</v>
          </cell>
        </row>
        <row r="5188">
          <cell r="N5188">
            <v>-6.0670000000000002</v>
          </cell>
        </row>
        <row r="5189">
          <cell r="N5189">
            <v>-25.099</v>
          </cell>
        </row>
        <row r="5190">
          <cell r="N5190">
            <v>-8.2240000000000002</v>
          </cell>
        </row>
        <row r="5191">
          <cell r="N5191">
            <v>-35.116</v>
          </cell>
        </row>
        <row r="5192">
          <cell r="N5192">
            <v>-27.166</v>
          </cell>
        </row>
        <row r="5193">
          <cell r="N5193">
            <v>-4.577</v>
          </cell>
        </row>
        <row r="5194">
          <cell r="N5194">
            <v>-33.112000000000002</v>
          </cell>
        </row>
        <row r="5195">
          <cell r="N5195">
            <v>-33.796999999999997</v>
          </cell>
        </row>
        <row r="5196">
          <cell r="N5196">
            <v>-34.018999999999998</v>
          </cell>
        </row>
        <row r="5197">
          <cell r="N5197">
            <v>-3.0110000000000001</v>
          </cell>
        </row>
        <row r="5198">
          <cell r="N5198">
            <v>-37.201999999999998</v>
          </cell>
        </row>
        <row r="5199">
          <cell r="N5199">
            <v>-30.989000000000001</v>
          </cell>
        </row>
        <row r="5200">
          <cell r="N5200">
            <v>-12.112</v>
          </cell>
        </row>
        <row r="5201">
          <cell r="N5201">
            <v>-37.707000000000001</v>
          </cell>
        </row>
        <row r="5202">
          <cell r="N5202">
            <v>-14.787000000000001</v>
          </cell>
        </row>
        <row r="5203">
          <cell r="N5203">
            <v>-34.643999999999998</v>
          </cell>
        </row>
        <row r="5204">
          <cell r="N5204">
            <v>-23.803000000000001</v>
          </cell>
        </row>
        <row r="5205">
          <cell r="N5205">
            <v>-12.478999999999999</v>
          </cell>
        </row>
        <row r="5206">
          <cell r="N5206">
            <v>-39.094000000000001</v>
          </cell>
        </row>
        <row r="5207">
          <cell r="N5207">
            <v>-10.093999999999999</v>
          </cell>
        </row>
        <row r="5208">
          <cell r="N5208">
            <v>-10.468</v>
          </cell>
        </row>
        <row r="5209">
          <cell r="N5209">
            <v>-7.532</v>
          </cell>
        </row>
        <row r="5210">
          <cell r="N5210">
            <v>-38.890999999999998</v>
          </cell>
        </row>
        <row r="5211">
          <cell r="N5211">
            <v>-15.385</v>
          </cell>
        </row>
        <row r="5212">
          <cell r="N5212">
            <v>-35.563000000000002</v>
          </cell>
        </row>
        <row r="5213">
          <cell r="N5213">
            <v>-40.938000000000002</v>
          </cell>
        </row>
        <row r="5214">
          <cell r="N5214">
            <v>-25.099</v>
          </cell>
        </row>
        <row r="5215">
          <cell r="N5215">
            <v>-27.79</v>
          </cell>
        </row>
        <row r="5216">
          <cell r="N5216">
            <v>-14.629</v>
          </cell>
        </row>
        <row r="5217">
          <cell r="N5217">
            <v>-2.891</v>
          </cell>
        </row>
        <row r="5218">
          <cell r="N5218">
            <v>-17.547999999999998</v>
          </cell>
        </row>
        <row r="5219">
          <cell r="N5219">
            <v>-30.779</v>
          </cell>
        </row>
        <row r="5220">
          <cell r="N5220">
            <v>-2.891</v>
          </cell>
        </row>
        <row r="5221">
          <cell r="N5221">
            <v>-9.2050000000000001</v>
          </cell>
        </row>
        <row r="5222">
          <cell r="N5222">
            <v>-36.387</v>
          </cell>
        </row>
        <row r="5223">
          <cell r="N5223">
            <v>-33.040999999999997</v>
          </cell>
        </row>
        <row r="5224">
          <cell r="N5224">
            <v>-36.293999999999997</v>
          </cell>
        </row>
        <row r="5225">
          <cell r="N5225">
            <v>-22.58</v>
          </cell>
        </row>
        <row r="5226">
          <cell r="N5226">
            <v>-28.87</v>
          </cell>
        </row>
        <row r="5227">
          <cell r="N5227">
            <v>-7.851</v>
          </cell>
        </row>
        <row r="5228">
          <cell r="N5228">
            <v>-30.995999999999999</v>
          </cell>
        </row>
        <row r="5229">
          <cell r="N5229">
            <v>-9.2210000000000001</v>
          </cell>
        </row>
        <row r="5230">
          <cell r="N5230">
            <v>-32.731000000000002</v>
          </cell>
        </row>
        <row r="5231">
          <cell r="N5231">
            <v>-12.112</v>
          </cell>
        </row>
        <row r="5232">
          <cell r="N5232">
            <v>-35.515000000000001</v>
          </cell>
        </row>
        <row r="5233">
          <cell r="N5233">
            <v>-8.4730000000000008</v>
          </cell>
        </row>
        <row r="5234">
          <cell r="N5234">
            <v>-41.962000000000003</v>
          </cell>
        </row>
        <row r="5235">
          <cell r="N5235">
            <v>-25.92</v>
          </cell>
        </row>
        <row r="5236">
          <cell r="N5236">
            <v>-32.158000000000001</v>
          </cell>
        </row>
        <row r="5237">
          <cell r="N5237">
            <v>-31.402999999999999</v>
          </cell>
        </row>
        <row r="5238">
          <cell r="N5238">
            <v>-10.462</v>
          </cell>
        </row>
        <row r="5239">
          <cell r="N5239">
            <v>-28.280999999999999</v>
          </cell>
        </row>
        <row r="5240">
          <cell r="N5240">
            <v>-27.166</v>
          </cell>
        </row>
        <row r="5241">
          <cell r="N5241">
            <v>-1.2E-2</v>
          </cell>
        </row>
        <row r="5242">
          <cell r="N5242">
            <v>-15.599</v>
          </cell>
        </row>
        <row r="5243">
          <cell r="N5243">
            <v>-9.6240000000000006</v>
          </cell>
        </row>
        <row r="5244">
          <cell r="N5244">
            <v>-31.968</v>
          </cell>
        </row>
        <row r="5245">
          <cell r="N5245">
            <v>-31.277999999999999</v>
          </cell>
        </row>
        <row r="5246">
          <cell r="N5246">
            <v>-30.317</v>
          </cell>
        </row>
        <row r="5247">
          <cell r="N5247">
            <v>-28.626999999999999</v>
          </cell>
        </row>
        <row r="5248">
          <cell r="N5248">
            <v>-1.6E-2</v>
          </cell>
        </row>
        <row r="5249">
          <cell r="N5249">
            <v>-0.02</v>
          </cell>
        </row>
        <row r="5250">
          <cell r="N5250">
            <v>-1.246</v>
          </cell>
        </row>
        <row r="5251">
          <cell r="N5251">
            <v>-14.206</v>
          </cell>
        </row>
        <row r="5252">
          <cell r="N5252">
            <v>-33.040999999999997</v>
          </cell>
        </row>
        <row r="5253">
          <cell r="N5253">
            <v>-34.643999999999998</v>
          </cell>
        </row>
        <row r="5254">
          <cell r="N5254">
            <v>-36.113</v>
          </cell>
        </row>
        <row r="5255">
          <cell r="N5255">
            <v>-43.137999999999998</v>
          </cell>
        </row>
        <row r="5256">
          <cell r="N5256">
            <v>-1.7000000000000001E-2</v>
          </cell>
        </row>
        <row r="5257">
          <cell r="N5257">
            <v>-26.277999999999999</v>
          </cell>
        </row>
        <row r="5258">
          <cell r="N5258">
            <v>-24.286999999999999</v>
          </cell>
        </row>
        <row r="5259">
          <cell r="N5259">
            <v>-24.591000000000001</v>
          </cell>
        </row>
        <row r="5260">
          <cell r="N5260">
            <v>-35.639000000000003</v>
          </cell>
        </row>
        <row r="5261">
          <cell r="N5261">
            <v>-24.213000000000001</v>
          </cell>
        </row>
        <row r="5262">
          <cell r="N5262">
            <v>-12.292999999999999</v>
          </cell>
        </row>
        <row r="5263">
          <cell r="N5263">
            <v>-32.405000000000001</v>
          </cell>
        </row>
        <row r="5264">
          <cell r="N5264">
            <v>-28.248999999999999</v>
          </cell>
        </row>
        <row r="5265">
          <cell r="N5265">
            <v>-13.478</v>
          </cell>
        </row>
        <row r="5266">
          <cell r="N5266">
            <v>-30.556999999999999</v>
          </cell>
        </row>
        <row r="5267">
          <cell r="N5267">
            <v>-25.172000000000001</v>
          </cell>
        </row>
        <row r="5268">
          <cell r="N5268">
            <v>-8.0000000000000002E-3</v>
          </cell>
        </row>
        <row r="5269">
          <cell r="N5269">
            <v>-26.483000000000001</v>
          </cell>
        </row>
        <row r="5270">
          <cell r="N5270">
            <v>-24.919</v>
          </cell>
        </row>
        <row r="5271">
          <cell r="N5271">
            <v>-36.32</v>
          </cell>
        </row>
        <row r="5272">
          <cell r="N5272">
            <v>-61.35</v>
          </cell>
        </row>
        <row r="5273">
          <cell r="N5273">
            <v>-340</v>
          </cell>
        </row>
        <row r="5274">
          <cell r="N5274">
            <v>-0.91900000000000004</v>
          </cell>
        </row>
        <row r="5275">
          <cell r="N5275">
            <v>-374.08100000000002</v>
          </cell>
        </row>
        <row r="5276">
          <cell r="N5276">
            <v>-4.1050000000000004</v>
          </cell>
        </row>
        <row r="5277">
          <cell r="N5277">
            <v>-7</v>
          </cell>
        </row>
        <row r="5278">
          <cell r="N5278">
            <v>-818.69799999999998</v>
          </cell>
        </row>
        <row r="5279">
          <cell r="N5279">
            <v>-135.58799999999999</v>
          </cell>
        </row>
        <row r="5280">
          <cell r="N5280">
            <v>-57.713999999999999</v>
          </cell>
        </row>
        <row r="5281">
          <cell r="N5281">
            <v>-62</v>
          </cell>
        </row>
        <row r="5282">
          <cell r="N5282">
            <v>-57.12</v>
          </cell>
        </row>
        <row r="5283">
          <cell r="N5283">
            <v>-11.772</v>
          </cell>
        </row>
        <row r="5284">
          <cell r="N5284">
            <v>-12.688000000000001</v>
          </cell>
        </row>
        <row r="5285">
          <cell r="N5285">
            <v>-540</v>
          </cell>
        </row>
        <row r="5286">
          <cell r="N5286">
            <v>-53.570999999999998</v>
          </cell>
        </row>
        <row r="5287">
          <cell r="N5287">
            <v>-408</v>
          </cell>
        </row>
        <row r="5288">
          <cell r="N5288">
            <v>-408</v>
          </cell>
        </row>
        <row r="5289">
          <cell r="N5289">
            <v>-349.88900000000001</v>
          </cell>
        </row>
        <row r="5290">
          <cell r="N5290">
            <v>-0.54900000000000004</v>
          </cell>
        </row>
        <row r="5291">
          <cell r="N5291">
            <v>-594</v>
          </cell>
        </row>
        <row r="5292">
          <cell r="N5292">
            <v>-270</v>
          </cell>
        </row>
        <row r="5293">
          <cell r="N5293">
            <v>-672</v>
          </cell>
        </row>
        <row r="5294">
          <cell r="N5294">
            <v>-295.5</v>
          </cell>
        </row>
        <row r="5295">
          <cell r="N5295">
            <v>-732</v>
          </cell>
        </row>
        <row r="5296">
          <cell r="N5296">
            <v>-742</v>
          </cell>
        </row>
        <row r="5297">
          <cell r="N5297">
            <v>-324</v>
          </cell>
        </row>
        <row r="5298">
          <cell r="N5298">
            <v>-265</v>
          </cell>
        </row>
        <row r="5299">
          <cell r="N5299">
            <v>-972.423</v>
          </cell>
        </row>
        <row r="5300">
          <cell r="N5300">
            <v>-6</v>
          </cell>
        </row>
        <row r="5301">
          <cell r="N5301">
            <v>-1212.604</v>
          </cell>
        </row>
        <row r="5302">
          <cell r="N5302">
            <v>-7</v>
          </cell>
        </row>
        <row r="5303">
          <cell r="N5303">
            <v>-1232.124</v>
          </cell>
        </row>
        <row r="5304">
          <cell r="N5304">
            <v>-84.936999999999998</v>
          </cell>
        </row>
        <row r="5305">
          <cell r="N5305">
            <v>-6.3E-2</v>
          </cell>
        </row>
        <row r="5306">
          <cell r="N5306">
            <v>-10.065</v>
          </cell>
        </row>
        <row r="5307">
          <cell r="N5307">
            <v>-173.59200000000001</v>
          </cell>
        </row>
        <row r="5308">
          <cell r="N5308">
            <v>-178.90700000000001</v>
          </cell>
        </row>
        <row r="5309">
          <cell r="N5309">
            <v>-16.843</v>
          </cell>
        </row>
        <row r="5310">
          <cell r="N5310">
            <v>-13.606</v>
          </cell>
        </row>
        <row r="5311">
          <cell r="N5311">
            <v>-258</v>
          </cell>
        </row>
        <row r="5312">
          <cell r="N5312">
            <v>-126</v>
          </cell>
        </row>
        <row r="5313">
          <cell r="N5313">
            <v>-19.693000000000001</v>
          </cell>
        </row>
        <row r="5314">
          <cell r="N5314">
            <v>-298</v>
          </cell>
        </row>
        <row r="5315">
          <cell r="N5315">
            <v>-20.460999999999999</v>
          </cell>
        </row>
        <row r="5316">
          <cell r="N5316">
            <v>-298</v>
          </cell>
        </row>
        <row r="5317">
          <cell r="N5317">
            <v>-1221.6020000000001</v>
          </cell>
        </row>
        <row r="5318">
          <cell r="N5318">
            <v>-136</v>
          </cell>
        </row>
        <row r="5319">
          <cell r="N5319">
            <v>-298</v>
          </cell>
        </row>
        <row r="5320">
          <cell r="N5320">
            <v>-9.5299999999999994</v>
          </cell>
        </row>
        <row r="5321">
          <cell r="N5321">
            <v>-298</v>
          </cell>
        </row>
        <row r="5322">
          <cell r="N5322">
            <v>-298</v>
          </cell>
        </row>
        <row r="5323">
          <cell r="N5323">
            <v>-298</v>
          </cell>
        </row>
        <row r="5324">
          <cell r="N5324">
            <v>-324</v>
          </cell>
        </row>
        <row r="5325">
          <cell r="N5325">
            <v>-298</v>
          </cell>
        </row>
        <row r="5326">
          <cell r="N5326">
            <v>-162</v>
          </cell>
        </row>
        <row r="5327">
          <cell r="N5327">
            <v>-15</v>
          </cell>
        </row>
        <row r="5328">
          <cell r="N5328">
            <v>-298</v>
          </cell>
        </row>
        <row r="5329">
          <cell r="N5329">
            <v>-1297.8140000000001</v>
          </cell>
        </row>
        <row r="5330">
          <cell r="N5330">
            <v>-0.29799999999999999</v>
          </cell>
        </row>
        <row r="5331">
          <cell r="N5331">
            <v>-1244.5940000000001</v>
          </cell>
        </row>
        <row r="5332">
          <cell r="N5332">
            <v>-15</v>
          </cell>
        </row>
        <row r="5333">
          <cell r="N5333">
            <v>-1000.814</v>
          </cell>
        </row>
        <row r="5334">
          <cell r="N5334">
            <v>-297.81400000000002</v>
          </cell>
        </row>
        <row r="5335">
          <cell r="N5335">
            <v>-298</v>
          </cell>
        </row>
        <row r="5336">
          <cell r="N5336">
            <v>-298</v>
          </cell>
        </row>
        <row r="5337">
          <cell r="N5337">
            <v>-1163.723</v>
          </cell>
        </row>
        <row r="5338">
          <cell r="N5338">
            <v>-1018.002</v>
          </cell>
        </row>
        <row r="5339">
          <cell r="N5339">
            <v>-82.242000000000004</v>
          </cell>
        </row>
        <row r="5340">
          <cell r="N5340">
            <v>-1287.279</v>
          </cell>
        </row>
        <row r="5341">
          <cell r="N5341">
            <v>-298</v>
          </cell>
        </row>
        <row r="5342">
          <cell r="N5342">
            <v>-5.47</v>
          </cell>
        </row>
        <row r="5343">
          <cell r="N5343">
            <v>-298</v>
          </cell>
        </row>
        <row r="5344">
          <cell r="N5344">
            <v>-298</v>
          </cell>
        </row>
        <row r="5345">
          <cell r="N5345">
            <v>-298</v>
          </cell>
        </row>
        <row r="5346">
          <cell r="N5346">
            <v>-298</v>
          </cell>
        </row>
        <row r="5347">
          <cell r="N5347">
            <v>-1278.1500000000001</v>
          </cell>
        </row>
        <row r="5348">
          <cell r="N5348">
            <v>-964.64200000000005</v>
          </cell>
        </row>
        <row r="5349">
          <cell r="N5349">
            <v>-1287.28</v>
          </cell>
        </row>
        <row r="5350">
          <cell r="N5350">
            <v>-60</v>
          </cell>
        </row>
        <row r="5351">
          <cell r="N5351">
            <v>-900.58399999999995</v>
          </cell>
        </row>
        <row r="5352">
          <cell r="N5352">
            <v>-308.78800000000001</v>
          </cell>
        </row>
        <row r="5353">
          <cell r="N5353">
            <v>-306.11500000000001</v>
          </cell>
        </row>
        <row r="5354">
          <cell r="N5354">
            <v>-386</v>
          </cell>
        </row>
        <row r="5355">
          <cell r="N5355">
            <v>-86.783000000000001</v>
          </cell>
        </row>
        <row r="5356">
          <cell r="N5356">
            <v>-121</v>
          </cell>
        </row>
        <row r="5357">
          <cell r="N5357">
            <v>-1223.528</v>
          </cell>
        </row>
        <row r="5358">
          <cell r="N5358">
            <v>-7.0960000000000001</v>
          </cell>
        </row>
        <row r="5359">
          <cell r="N5359">
            <v>-123.18600000000001</v>
          </cell>
        </row>
        <row r="5360">
          <cell r="N5360">
            <v>-99.662000000000006</v>
          </cell>
        </row>
        <row r="5361">
          <cell r="N5361">
            <v>-113.295</v>
          </cell>
        </row>
        <row r="5362">
          <cell r="N5362">
            <v>-722.85</v>
          </cell>
        </row>
        <row r="5363">
          <cell r="N5363">
            <v>-132.018</v>
          </cell>
        </row>
        <row r="5364">
          <cell r="N5364">
            <v>-198.739</v>
          </cell>
        </row>
        <row r="5365">
          <cell r="N5365">
            <v>-50.470999999999997</v>
          </cell>
        </row>
        <row r="5366">
          <cell r="N5366">
            <v>-13.141</v>
          </cell>
        </row>
        <row r="5367">
          <cell r="N5367">
            <v>-1223.528</v>
          </cell>
        </row>
        <row r="5368">
          <cell r="N5368">
            <v>-15.244</v>
          </cell>
        </row>
        <row r="5369">
          <cell r="N5369">
            <v>-21</v>
          </cell>
        </row>
        <row r="5370">
          <cell r="N5370">
            <v>-5</v>
          </cell>
        </row>
        <row r="5371">
          <cell r="N5371">
            <v>-298</v>
          </cell>
        </row>
        <row r="5372">
          <cell r="N5372">
            <v>-298</v>
          </cell>
        </row>
        <row r="5373">
          <cell r="N5373">
            <v>-105</v>
          </cell>
        </row>
        <row r="5374">
          <cell r="N5374">
            <v>-0.86799999999999999</v>
          </cell>
        </row>
        <row r="5375">
          <cell r="N5375">
            <v>-192.07599999999999</v>
          </cell>
        </row>
        <row r="5376">
          <cell r="N5376">
            <v>-900</v>
          </cell>
        </row>
        <row r="5377">
          <cell r="N5377">
            <v>-200</v>
          </cell>
        </row>
        <row r="5378">
          <cell r="N5378">
            <v>-298</v>
          </cell>
        </row>
        <row r="5379">
          <cell r="N5379">
            <v>-7.8849999999999998</v>
          </cell>
        </row>
        <row r="5380">
          <cell r="N5380">
            <v>-105</v>
          </cell>
        </row>
        <row r="5381">
          <cell r="N5381">
            <v>-1688.123</v>
          </cell>
        </row>
        <row r="5382">
          <cell r="N5382">
            <v>-0.309</v>
          </cell>
        </row>
        <row r="5383">
          <cell r="N5383">
            <v>-298</v>
          </cell>
        </row>
        <row r="5384">
          <cell r="N5384">
            <v>-0.98499999999999999</v>
          </cell>
        </row>
        <row r="5385">
          <cell r="N5385">
            <v>-298</v>
          </cell>
        </row>
        <row r="5386">
          <cell r="N5386">
            <v>-298</v>
          </cell>
        </row>
        <row r="5387">
          <cell r="N5387">
            <v>-298</v>
          </cell>
        </row>
        <row r="5388">
          <cell r="N5388">
            <v>-298</v>
          </cell>
        </row>
        <row r="5389">
          <cell r="N5389">
            <v>-1097.8140000000001</v>
          </cell>
        </row>
        <row r="5390">
          <cell r="N5390">
            <v>-298</v>
          </cell>
        </row>
        <row r="5391">
          <cell r="N5391">
            <v>-5</v>
          </cell>
        </row>
        <row r="5392">
          <cell r="N5392">
            <v>-1533.78</v>
          </cell>
        </row>
        <row r="5393">
          <cell r="N5393">
            <v>-298</v>
          </cell>
        </row>
        <row r="5394">
          <cell r="N5394">
            <v>-8</v>
          </cell>
        </row>
        <row r="5395">
          <cell r="N5395">
            <v>-7</v>
          </cell>
        </row>
        <row r="5396">
          <cell r="N5396">
            <v>-298</v>
          </cell>
        </row>
        <row r="5397">
          <cell r="N5397">
            <v>-324</v>
          </cell>
        </row>
        <row r="5398">
          <cell r="N5398">
            <v>-298</v>
          </cell>
        </row>
        <row r="5399">
          <cell r="N5399">
            <v>-7</v>
          </cell>
        </row>
        <row r="5400">
          <cell r="N5400">
            <v>-1287.28</v>
          </cell>
        </row>
        <row r="5401">
          <cell r="N5401">
            <v>-1089.7049999999999</v>
          </cell>
        </row>
        <row r="5402">
          <cell r="N5402">
            <v>-1089.7049999999999</v>
          </cell>
        </row>
        <row r="5403">
          <cell r="N5403">
            <v>-1297.8140000000001</v>
          </cell>
        </row>
        <row r="5404">
          <cell r="N5404">
            <v>-298</v>
          </cell>
        </row>
        <row r="5405">
          <cell r="N5405">
            <v>-8</v>
          </cell>
        </row>
        <row r="5406">
          <cell r="N5406">
            <v>-216</v>
          </cell>
        </row>
        <row r="5407">
          <cell r="N5407">
            <v>-5</v>
          </cell>
        </row>
        <row r="5408">
          <cell r="N5408">
            <v>-15</v>
          </cell>
        </row>
        <row r="5409">
          <cell r="N5409">
            <v>-1278.1500000000001</v>
          </cell>
        </row>
        <row r="5410">
          <cell r="N5410">
            <v>-298</v>
          </cell>
        </row>
        <row r="5411">
          <cell r="N5411">
            <v>-1223.529</v>
          </cell>
        </row>
        <row r="5412">
          <cell r="N5412">
            <v>-540.75599999999997</v>
          </cell>
        </row>
        <row r="5413">
          <cell r="N5413">
            <v>-298</v>
          </cell>
        </row>
        <row r="5414">
          <cell r="N5414">
            <v>-5</v>
          </cell>
        </row>
        <row r="5415">
          <cell r="N5415">
            <v>-540.75599999999997</v>
          </cell>
        </row>
        <row r="5416">
          <cell r="N5416">
            <v>-1278.1500000000001</v>
          </cell>
        </row>
        <row r="5417">
          <cell r="N5417">
            <v>-622.29700000000003</v>
          </cell>
        </row>
        <row r="5418">
          <cell r="N5418">
            <v>-7</v>
          </cell>
        </row>
        <row r="5419">
          <cell r="N5419">
            <v>-622.98199999999997</v>
          </cell>
        </row>
        <row r="5420">
          <cell r="N5420">
            <v>-162</v>
          </cell>
        </row>
        <row r="5421">
          <cell r="N5421">
            <v>-298</v>
          </cell>
        </row>
        <row r="5422">
          <cell r="N5422">
            <v>-1236</v>
          </cell>
        </row>
        <row r="5423">
          <cell r="N5423">
            <v>-298</v>
          </cell>
        </row>
        <row r="5424">
          <cell r="N5424">
            <v>-298</v>
          </cell>
        </row>
        <row r="5425">
          <cell r="N5425">
            <v>-298</v>
          </cell>
        </row>
        <row r="5426">
          <cell r="N5426">
            <v>-162</v>
          </cell>
        </row>
        <row r="5427">
          <cell r="N5427">
            <v>-1245.9639999999999</v>
          </cell>
        </row>
        <row r="5428">
          <cell r="N5428">
            <v>-63.055</v>
          </cell>
        </row>
        <row r="5429">
          <cell r="N5429">
            <v>-1221.6030000000001</v>
          </cell>
        </row>
        <row r="5430">
          <cell r="N5430">
            <v>-49</v>
          </cell>
        </row>
        <row r="5431">
          <cell r="N5431">
            <v>-732</v>
          </cell>
        </row>
        <row r="5432">
          <cell r="N5432">
            <v>-788.39700000000005</v>
          </cell>
        </row>
        <row r="5433">
          <cell r="N5433">
            <v>-298</v>
          </cell>
        </row>
        <row r="5434">
          <cell r="N5434">
            <v>-298</v>
          </cell>
        </row>
        <row r="5435">
          <cell r="N5435">
            <v>-298</v>
          </cell>
        </row>
        <row r="5436">
          <cell r="N5436">
            <v>-298</v>
          </cell>
        </row>
        <row r="5437">
          <cell r="N5437">
            <v>-133.989</v>
          </cell>
        </row>
        <row r="5438">
          <cell r="N5438">
            <v>-204.059</v>
          </cell>
        </row>
        <row r="5439">
          <cell r="N5439">
            <v>-1276.9449999999999</v>
          </cell>
        </row>
        <row r="5440">
          <cell r="N5440">
            <v>-298</v>
          </cell>
        </row>
        <row r="5441">
          <cell r="N5441">
            <v>-1212.604</v>
          </cell>
        </row>
        <row r="5442">
          <cell r="N5442">
            <v>-732</v>
          </cell>
        </row>
        <row r="5443">
          <cell r="N5443">
            <v>-1297.8140000000001</v>
          </cell>
        </row>
        <row r="5444">
          <cell r="N5444">
            <v>-340</v>
          </cell>
        </row>
        <row r="5445">
          <cell r="N5445">
            <v>-41.533999999999999</v>
          </cell>
        </row>
        <row r="5446">
          <cell r="N5446">
            <v>-104.261</v>
          </cell>
        </row>
        <row r="5447">
          <cell r="N5447">
            <v>-40.186</v>
          </cell>
        </row>
        <row r="5448">
          <cell r="N5448">
            <v>-298</v>
          </cell>
        </row>
        <row r="5449">
          <cell r="N5449">
            <v>-298</v>
          </cell>
        </row>
        <row r="5450">
          <cell r="N5450">
            <v>-298</v>
          </cell>
        </row>
        <row r="5451">
          <cell r="N5451">
            <v>-298</v>
          </cell>
        </row>
        <row r="5452">
          <cell r="N5452">
            <v>-298</v>
          </cell>
        </row>
        <row r="5453">
          <cell r="N5453">
            <v>-298</v>
          </cell>
        </row>
        <row r="5454">
          <cell r="N5454">
            <v>-22</v>
          </cell>
        </row>
        <row r="5455">
          <cell r="N5455">
            <v>-162</v>
          </cell>
        </row>
        <row r="5456">
          <cell r="N5456">
            <v>-1088.6869999999999</v>
          </cell>
        </row>
        <row r="5457">
          <cell r="N5457">
            <v>-228.732</v>
          </cell>
        </row>
        <row r="5458">
          <cell r="N5458">
            <v>-298</v>
          </cell>
        </row>
        <row r="5459">
          <cell r="N5459">
            <v>-298</v>
          </cell>
        </row>
        <row r="5460">
          <cell r="N5460">
            <v>-713.20600000000002</v>
          </cell>
        </row>
        <row r="5461">
          <cell r="N5461">
            <v>-1.7999999999999999E-2</v>
          </cell>
        </row>
        <row r="5462">
          <cell r="N5462">
            <v>-298</v>
          </cell>
        </row>
        <row r="5463">
          <cell r="N5463">
            <v>-1296.7940000000001</v>
          </cell>
        </row>
        <row r="5464">
          <cell r="N5464">
            <v>-298</v>
          </cell>
        </row>
        <row r="5465">
          <cell r="N5465">
            <v>-162</v>
          </cell>
        </row>
        <row r="5466">
          <cell r="N5466">
            <v>-298</v>
          </cell>
        </row>
        <row r="5467">
          <cell r="N5467">
            <v>-563.73900000000003</v>
          </cell>
        </row>
        <row r="5468">
          <cell r="N5468">
            <v>-1271.519</v>
          </cell>
        </row>
        <row r="5469">
          <cell r="N5469">
            <v>-1229.7940000000001</v>
          </cell>
        </row>
        <row r="5470">
          <cell r="N5470">
            <v>-298</v>
          </cell>
        </row>
        <row r="5471">
          <cell r="N5471">
            <v>-298</v>
          </cell>
        </row>
        <row r="5472">
          <cell r="N5472">
            <v>-1232.268</v>
          </cell>
        </row>
        <row r="5473">
          <cell r="N5473">
            <v>-1297.8140000000001</v>
          </cell>
        </row>
        <row r="5474">
          <cell r="N5474">
            <v>-105</v>
          </cell>
        </row>
        <row r="5475">
          <cell r="N5475">
            <v>-298</v>
          </cell>
        </row>
        <row r="5476">
          <cell r="N5476">
            <v>-298</v>
          </cell>
        </row>
        <row r="5477">
          <cell r="N5477">
            <v>-298</v>
          </cell>
        </row>
        <row r="5478">
          <cell r="N5478">
            <v>-1091.4590000000001</v>
          </cell>
        </row>
        <row r="5479">
          <cell r="N5479">
            <v>-298</v>
          </cell>
        </row>
        <row r="5480">
          <cell r="N5480">
            <v>-298</v>
          </cell>
        </row>
        <row r="5481">
          <cell r="N5481">
            <v>-175.941</v>
          </cell>
        </row>
        <row r="5482">
          <cell r="N5482">
            <v>-161</v>
          </cell>
        </row>
        <row r="5483">
          <cell r="N5483">
            <v>-721</v>
          </cell>
        </row>
        <row r="5484">
          <cell r="N5484">
            <v>-0.50700000000000001</v>
          </cell>
        </row>
        <row r="5485">
          <cell r="N5485">
            <v>-204.059</v>
          </cell>
        </row>
        <row r="5486">
          <cell r="N5486">
            <v>-695.18600000000004</v>
          </cell>
        </row>
        <row r="5487">
          <cell r="N5487">
            <v>-665</v>
          </cell>
        </row>
        <row r="5488">
          <cell r="N5488">
            <v>-200</v>
          </cell>
        </row>
        <row r="5489">
          <cell r="N5489">
            <v>-1247.335</v>
          </cell>
        </row>
        <row r="5490">
          <cell r="N5490">
            <v>-1297.8140000000001</v>
          </cell>
        </row>
        <row r="5491">
          <cell r="N5491">
            <v>-298</v>
          </cell>
        </row>
        <row r="5492">
          <cell r="N5492">
            <v>-298</v>
          </cell>
        </row>
        <row r="5493">
          <cell r="N5493">
            <v>-298</v>
          </cell>
        </row>
        <row r="5494">
          <cell r="N5494">
            <v>-1278.1500000000001</v>
          </cell>
        </row>
        <row r="5495">
          <cell r="N5495">
            <v>-1297.8140000000001</v>
          </cell>
        </row>
        <row r="5496">
          <cell r="N5496">
            <v>-82.242000000000004</v>
          </cell>
        </row>
        <row r="5497">
          <cell r="N5497">
            <v>-6</v>
          </cell>
        </row>
        <row r="5498">
          <cell r="N5498">
            <v>-22</v>
          </cell>
        </row>
        <row r="5499">
          <cell r="N5499">
            <v>-16</v>
          </cell>
        </row>
        <row r="5500">
          <cell r="N5500">
            <v>-734</v>
          </cell>
        </row>
        <row r="5501">
          <cell r="N5501">
            <v>-487.38900000000001</v>
          </cell>
        </row>
        <row r="5502">
          <cell r="N5502">
            <v>-298</v>
          </cell>
        </row>
        <row r="5503">
          <cell r="N5503">
            <v>-298</v>
          </cell>
        </row>
        <row r="5504">
          <cell r="N5504">
            <v>-6</v>
          </cell>
        </row>
        <row r="5505">
          <cell r="N5505">
            <v>-6</v>
          </cell>
        </row>
        <row r="5506">
          <cell r="N5506">
            <v>-6</v>
          </cell>
        </row>
        <row r="5507">
          <cell r="N5507">
            <v>-298</v>
          </cell>
        </row>
        <row r="5508">
          <cell r="N5508">
            <v>-298</v>
          </cell>
        </row>
        <row r="5509">
          <cell r="N5509">
            <v>-1235.9159999999999</v>
          </cell>
        </row>
        <row r="5510">
          <cell r="N5510">
            <v>-162</v>
          </cell>
        </row>
        <row r="5511">
          <cell r="N5511">
            <v>-602.90099999999995</v>
          </cell>
        </row>
        <row r="5512">
          <cell r="N5512">
            <v>-179</v>
          </cell>
        </row>
        <row r="5513">
          <cell r="N5513">
            <v>-298</v>
          </cell>
        </row>
        <row r="5514">
          <cell r="N5514">
            <v>-298</v>
          </cell>
        </row>
        <row r="5515">
          <cell r="N5515">
            <v>-298</v>
          </cell>
        </row>
        <row r="5516">
          <cell r="N5516">
            <v>-298</v>
          </cell>
        </row>
        <row r="5517">
          <cell r="N5517">
            <v>-1296.7940000000001</v>
          </cell>
        </row>
        <row r="5518">
          <cell r="N5518">
            <v>-413.22300000000001</v>
          </cell>
        </row>
        <row r="5519">
          <cell r="N5519">
            <v>-100</v>
          </cell>
        </row>
        <row r="5520">
          <cell r="N5520">
            <v>-835.01800000000003</v>
          </cell>
        </row>
        <row r="5521">
          <cell r="N5521">
            <v>-16</v>
          </cell>
        </row>
        <row r="5522">
          <cell r="N5522">
            <v>-375.22500000000002</v>
          </cell>
        </row>
        <row r="5523">
          <cell r="N5523">
            <v>-732</v>
          </cell>
        </row>
        <row r="5524">
          <cell r="N5524">
            <v>-100</v>
          </cell>
        </row>
        <row r="5525">
          <cell r="N5525">
            <v>-766</v>
          </cell>
        </row>
        <row r="5526">
          <cell r="N5526">
            <v>-298</v>
          </cell>
        </row>
        <row r="5527">
          <cell r="N5527">
            <v>-298</v>
          </cell>
        </row>
        <row r="5528">
          <cell r="N5528">
            <v>-223</v>
          </cell>
        </row>
        <row r="5529">
          <cell r="N5529">
            <v>-298</v>
          </cell>
        </row>
        <row r="5530">
          <cell r="N5530">
            <v>-1031</v>
          </cell>
        </row>
        <row r="5531">
          <cell r="N5531">
            <v>-298</v>
          </cell>
        </row>
        <row r="5532">
          <cell r="N5532">
            <v>-16</v>
          </cell>
        </row>
        <row r="5533">
          <cell r="N5533">
            <v>-6</v>
          </cell>
        </row>
        <row r="5534">
          <cell r="N5534">
            <v>-233.131</v>
          </cell>
        </row>
        <row r="5535">
          <cell r="N5535">
            <v>-761</v>
          </cell>
        </row>
        <row r="5536">
          <cell r="N5536">
            <v>-38</v>
          </cell>
        </row>
        <row r="5537">
          <cell r="N5537">
            <v>-298</v>
          </cell>
        </row>
        <row r="5538">
          <cell r="N5538">
            <v>-18</v>
          </cell>
        </row>
        <row r="5539">
          <cell r="N5539">
            <v>-298</v>
          </cell>
        </row>
        <row r="5540">
          <cell r="N5540">
            <v>-593.82600000000002</v>
          </cell>
        </row>
        <row r="5541">
          <cell r="N5541">
            <v>-1094.7750000000001</v>
          </cell>
        </row>
        <row r="5542">
          <cell r="N5542">
            <v>-622.98199999999997</v>
          </cell>
        </row>
        <row r="5543">
          <cell r="N5543">
            <v>-1212.1089999999999</v>
          </cell>
        </row>
        <row r="5544">
          <cell r="N5544">
            <v>-622.98199999999997</v>
          </cell>
        </row>
        <row r="5545">
          <cell r="N5545">
            <v>-17</v>
          </cell>
        </row>
        <row r="5546">
          <cell r="N5546">
            <v>-16</v>
          </cell>
        </row>
        <row r="5547">
          <cell r="N5547">
            <v>-563.66800000000001</v>
          </cell>
        </row>
        <row r="5548">
          <cell r="N5548">
            <v>-6</v>
          </cell>
        </row>
        <row r="5549">
          <cell r="N5549">
            <v>-298</v>
          </cell>
        </row>
        <row r="5550">
          <cell r="N5550">
            <v>-298</v>
          </cell>
        </row>
        <row r="5551">
          <cell r="N5551">
            <v>-529.24599999999998</v>
          </cell>
        </row>
        <row r="5552">
          <cell r="N5552">
            <v>-12</v>
          </cell>
        </row>
        <row r="5553">
          <cell r="N5553">
            <v>-7</v>
          </cell>
        </row>
        <row r="5554">
          <cell r="N5554">
            <v>-162</v>
          </cell>
        </row>
        <row r="5555">
          <cell r="N5555">
            <v>-162</v>
          </cell>
        </row>
        <row r="5556">
          <cell r="N5556">
            <v>-50</v>
          </cell>
        </row>
        <row r="5557">
          <cell r="N5557">
            <v>-298</v>
          </cell>
        </row>
        <row r="5558">
          <cell r="N5558">
            <v>-63.347000000000001</v>
          </cell>
        </row>
        <row r="5559">
          <cell r="N5559">
            <v>-186.126</v>
          </cell>
        </row>
        <row r="5560">
          <cell r="N5560">
            <v>-354.52699999999999</v>
          </cell>
        </row>
        <row r="5561">
          <cell r="N5561">
            <v>-8.2460000000000004</v>
          </cell>
        </row>
        <row r="5562">
          <cell r="N5562">
            <v>-92.754000000000005</v>
          </cell>
        </row>
        <row r="5563">
          <cell r="N5563">
            <v>-19.399999999999999</v>
          </cell>
        </row>
        <row r="5564">
          <cell r="N5564">
            <v>-6.5</v>
          </cell>
        </row>
        <row r="5565">
          <cell r="N5565">
            <v>-6.5449999999999999</v>
          </cell>
        </row>
        <row r="5566">
          <cell r="N5566">
            <v>-43</v>
          </cell>
        </row>
        <row r="5567">
          <cell r="N5567">
            <v>-42</v>
          </cell>
        </row>
        <row r="5568">
          <cell r="N5568">
            <v>-42</v>
          </cell>
        </row>
        <row r="5569">
          <cell r="N5569">
            <v>-42</v>
          </cell>
        </row>
        <row r="5570">
          <cell r="N5570">
            <v>-42</v>
          </cell>
        </row>
        <row r="5571">
          <cell r="N5571">
            <v>-42</v>
          </cell>
        </row>
        <row r="5572">
          <cell r="N5572">
            <v>-41</v>
          </cell>
        </row>
        <row r="5573">
          <cell r="N5573">
            <v>-42</v>
          </cell>
        </row>
        <row r="5574">
          <cell r="N5574">
            <v>-5</v>
          </cell>
        </row>
        <row r="5575">
          <cell r="N5575">
            <v>-6.4349999999999996</v>
          </cell>
        </row>
        <row r="5576">
          <cell r="N5576">
            <v>-16</v>
          </cell>
        </row>
        <row r="5577">
          <cell r="N5577">
            <v>-22</v>
          </cell>
        </row>
        <row r="5578">
          <cell r="N5578">
            <v>-93.45</v>
          </cell>
        </row>
        <row r="5579">
          <cell r="N5579">
            <v>-46.283999999999999</v>
          </cell>
        </row>
        <row r="5580">
          <cell r="N5580">
            <v>-32.799999999999997</v>
          </cell>
        </row>
        <row r="5581">
          <cell r="N5581">
            <v>-11</v>
          </cell>
        </row>
        <row r="5582">
          <cell r="N5582">
            <v>-20</v>
          </cell>
        </row>
        <row r="5583">
          <cell r="N5583">
            <v>-20</v>
          </cell>
        </row>
        <row r="5584">
          <cell r="N5584">
            <v>-20</v>
          </cell>
        </row>
        <row r="5585">
          <cell r="N5585">
            <v>-20</v>
          </cell>
        </row>
        <row r="5586">
          <cell r="N5586">
            <v>-0.85</v>
          </cell>
        </row>
        <row r="5587">
          <cell r="N5587">
            <v>-10</v>
          </cell>
        </row>
        <row r="5588">
          <cell r="N5588">
            <v>-35.152000000000001</v>
          </cell>
        </row>
        <row r="5589">
          <cell r="N5589">
            <v>-964.84799999999996</v>
          </cell>
        </row>
        <row r="5590">
          <cell r="N5590">
            <v>-964.84699999999998</v>
          </cell>
        </row>
        <row r="5591">
          <cell r="N5591">
            <v>-134</v>
          </cell>
        </row>
        <row r="5592">
          <cell r="N5592">
            <v>-983.52200000000005</v>
          </cell>
        </row>
        <row r="5593">
          <cell r="N5593">
            <v>-2885</v>
          </cell>
        </row>
        <row r="5594">
          <cell r="N5594">
            <v>-750</v>
          </cell>
        </row>
        <row r="5595">
          <cell r="N5595">
            <v>-1012</v>
          </cell>
        </row>
        <row r="5596">
          <cell r="N5596">
            <v>-1003</v>
          </cell>
        </row>
        <row r="5597">
          <cell r="N5597">
            <v>-8.6750000000000007</v>
          </cell>
        </row>
        <row r="5598">
          <cell r="N5598">
            <v>-0.82499999999999996</v>
          </cell>
        </row>
        <row r="5599">
          <cell r="N5599">
            <v>-2.6909999999999998</v>
          </cell>
        </row>
        <row r="5600">
          <cell r="N5600">
            <v>-1005.309</v>
          </cell>
        </row>
        <row r="5601">
          <cell r="N5601">
            <v>-148.51499999999999</v>
          </cell>
        </row>
        <row r="5602">
          <cell r="N5602">
            <v>-434.18099999999998</v>
          </cell>
        </row>
        <row r="5603">
          <cell r="N5603">
            <v>-42</v>
          </cell>
        </row>
        <row r="5604">
          <cell r="N5604">
            <v>-100</v>
          </cell>
        </row>
        <row r="5605">
          <cell r="N5605">
            <v>-1.046</v>
          </cell>
        </row>
        <row r="5606">
          <cell r="N5606">
            <v>-6.47</v>
          </cell>
        </row>
        <row r="5607">
          <cell r="N5607">
            <v>-6.47</v>
          </cell>
        </row>
        <row r="5608">
          <cell r="N5608">
            <v>-2.0459999999999998</v>
          </cell>
        </row>
        <row r="5609">
          <cell r="N5609">
            <v>-6.359</v>
          </cell>
        </row>
        <row r="5610">
          <cell r="N5610">
            <v>-3.0640000000000001</v>
          </cell>
        </row>
        <row r="5611">
          <cell r="N5611">
            <v>-4.6550000000000002</v>
          </cell>
        </row>
        <row r="5612">
          <cell r="N5612">
            <v>-1.5569999999999999</v>
          </cell>
        </row>
        <row r="5613">
          <cell r="N5613">
            <v>-1074</v>
          </cell>
        </row>
        <row r="5614">
          <cell r="N5614">
            <v>-460</v>
          </cell>
        </row>
        <row r="5615">
          <cell r="N5615">
            <v>-14.381</v>
          </cell>
        </row>
        <row r="5616">
          <cell r="N5616">
            <v>-10</v>
          </cell>
        </row>
        <row r="5617">
          <cell r="N5617">
            <v>-371.37299999999999</v>
          </cell>
        </row>
        <row r="5618">
          <cell r="N5618">
            <v>-231.62700000000001</v>
          </cell>
        </row>
        <row r="5619">
          <cell r="N5619">
            <v>-485.61900000000003</v>
          </cell>
        </row>
        <row r="5620">
          <cell r="N5620">
            <v>-190.75</v>
          </cell>
        </row>
        <row r="5621">
          <cell r="N5621">
            <v>-75.25</v>
          </cell>
        </row>
        <row r="5622">
          <cell r="N5622">
            <v>-600</v>
          </cell>
        </row>
        <row r="5623">
          <cell r="N5623">
            <v>-482</v>
          </cell>
        </row>
        <row r="5624">
          <cell r="N5624">
            <v>-77</v>
          </cell>
        </row>
        <row r="5625">
          <cell r="N5625">
            <v>-186.745</v>
          </cell>
        </row>
        <row r="5626">
          <cell r="N5626">
            <v>-1150</v>
          </cell>
        </row>
        <row r="5627">
          <cell r="N5627">
            <v>-302.56400000000002</v>
          </cell>
        </row>
        <row r="5628">
          <cell r="N5628">
            <v>-460.98700000000002</v>
          </cell>
        </row>
        <row r="5629">
          <cell r="N5629">
            <v>-28</v>
          </cell>
        </row>
        <row r="5630">
          <cell r="N5630">
            <v>-552</v>
          </cell>
        </row>
        <row r="5631">
          <cell r="N5631">
            <v>-100</v>
          </cell>
        </row>
        <row r="5632">
          <cell r="N5632">
            <v>-300</v>
          </cell>
        </row>
        <row r="5633">
          <cell r="N5633">
            <v>-86.593999999999994</v>
          </cell>
        </row>
        <row r="5634">
          <cell r="N5634">
            <v>-27</v>
          </cell>
        </row>
        <row r="5635">
          <cell r="N5635">
            <v>-838</v>
          </cell>
        </row>
        <row r="5636">
          <cell r="N5636">
            <v>-343.40600000000001</v>
          </cell>
        </row>
        <row r="5637">
          <cell r="N5637">
            <v>-663</v>
          </cell>
        </row>
        <row r="5638">
          <cell r="N5638">
            <v>-25</v>
          </cell>
        </row>
        <row r="5639">
          <cell r="N5639">
            <v>-22.748000000000001</v>
          </cell>
        </row>
        <row r="5640">
          <cell r="N5640">
            <v>-13.288</v>
          </cell>
        </row>
        <row r="5641">
          <cell r="N5641">
            <v>-350</v>
          </cell>
        </row>
        <row r="5642">
          <cell r="N5642">
            <v>-16</v>
          </cell>
        </row>
        <row r="5643">
          <cell r="N5643">
            <v>-191.37</v>
          </cell>
        </row>
        <row r="5644">
          <cell r="N5644">
            <v>-24.725999999999999</v>
          </cell>
        </row>
        <row r="5645">
          <cell r="N5645">
            <v>-10.201000000000001</v>
          </cell>
        </row>
        <row r="5646">
          <cell r="N5646">
            <v>-0.35199999999999998</v>
          </cell>
        </row>
        <row r="5647">
          <cell r="N5647">
            <v>-9.8000000000000004E-2</v>
          </cell>
        </row>
        <row r="5648">
          <cell r="N5648">
            <v>-17.803000000000001</v>
          </cell>
        </row>
        <row r="5649">
          <cell r="N5649">
            <v>-20.968</v>
          </cell>
        </row>
        <row r="5650">
          <cell r="N5650">
            <v>-21.263999999999999</v>
          </cell>
        </row>
        <row r="5651">
          <cell r="N5651">
            <v>-9.2189999999999994</v>
          </cell>
        </row>
        <row r="5652">
          <cell r="N5652">
            <v>-21.067</v>
          </cell>
        </row>
        <row r="5653">
          <cell r="N5653">
            <v>-12.164999999999999</v>
          </cell>
        </row>
        <row r="5654">
          <cell r="N5654">
            <v>-9.8190000000000008</v>
          </cell>
        </row>
        <row r="5655">
          <cell r="N5655">
            <v>-25.122</v>
          </cell>
        </row>
        <row r="5656">
          <cell r="N5656">
            <v>-27.199000000000002</v>
          </cell>
        </row>
        <row r="5657">
          <cell r="N5657">
            <v>-12.18</v>
          </cell>
        </row>
        <row r="5658">
          <cell r="N5658">
            <v>-97.406000000000006</v>
          </cell>
        </row>
        <row r="5659">
          <cell r="N5659">
            <v>-150</v>
          </cell>
        </row>
        <row r="5660">
          <cell r="N5660">
            <v>-2.9660000000000002</v>
          </cell>
        </row>
        <row r="5661">
          <cell r="N5661">
            <v>-307.36700000000002</v>
          </cell>
        </row>
        <row r="5662">
          <cell r="N5662">
            <v>-0.23100000000000001</v>
          </cell>
        </row>
        <row r="5663">
          <cell r="N5663">
            <v>-0.63900000000000001</v>
          </cell>
        </row>
        <row r="5664">
          <cell r="N5664">
            <v>-24.725999999999999</v>
          </cell>
        </row>
        <row r="5665">
          <cell r="N5665">
            <v>-18.359000000000002</v>
          </cell>
        </row>
        <row r="5666">
          <cell r="N5666">
            <v>-0.91900000000000004</v>
          </cell>
        </row>
        <row r="5667">
          <cell r="N5667">
            <v>-0.89200000000000002</v>
          </cell>
        </row>
        <row r="5668">
          <cell r="N5668">
            <v>-27.001000000000001</v>
          </cell>
        </row>
        <row r="5669">
          <cell r="N5669">
            <v>-9.11</v>
          </cell>
        </row>
        <row r="5670">
          <cell r="N5670">
            <v>-1.827</v>
          </cell>
        </row>
        <row r="5671">
          <cell r="N5671">
            <v>-1.44</v>
          </cell>
        </row>
        <row r="5672">
          <cell r="N5672">
            <v>-0.13100000000000001</v>
          </cell>
        </row>
        <row r="5673">
          <cell r="N5673">
            <v>-128.30099999999999</v>
          </cell>
        </row>
        <row r="5674">
          <cell r="N5674">
            <v>-13.462</v>
          </cell>
        </row>
        <row r="5675">
          <cell r="N5675">
            <v>-0.318</v>
          </cell>
        </row>
        <row r="5676">
          <cell r="N5676">
            <v>-7.1589999999999998</v>
          </cell>
        </row>
        <row r="5677">
          <cell r="N5677">
            <v>-21.462</v>
          </cell>
        </row>
        <row r="5678">
          <cell r="N5678">
            <v>-2.0609999999999999</v>
          </cell>
        </row>
        <row r="5679">
          <cell r="N5679">
            <v>-1.0589999999999999</v>
          </cell>
        </row>
        <row r="5680">
          <cell r="N5680">
            <v>-10.801</v>
          </cell>
        </row>
        <row r="5681">
          <cell r="N5681">
            <v>-3.8730000000000002</v>
          </cell>
        </row>
        <row r="5682">
          <cell r="N5682">
            <v>-10.092000000000001</v>
          </cell>
        </row>
        <row r="5683">
          <cell r="N5683">
            <v>-30.166</v>
          </cell>
        </row>
        <row r="5684">
          <cell r="N5684">
            <v>-22.919</v>
          </cell>
        </row>
        <row r="5685">
          <cell r="N5685">
            <v>-30.119</v>
          </cell>
        </row>
        <row r="5686">
          <cell r="N5686">
            <v>-1.6359999999999999</v>
          </cell>
        </row>
        <row r="5687">
          <cell r="N5687">
            <v>-4.4189999999999996</v>
          </cell>
        </row>
        <row r="5688">
          <cell r="N5688">
            <v>-7.68</v>
          </cell>
        </row>
        <row r="5689">
          <cell r="N5689">
            <v>-22.946000000000002</v>
          </cell>
        </row>
        <row r="5690">
          <cell r="N5690">
            <v>-40.131999999999998</v>
          </cell>
        </row>
        <row r="5691">
          <cell r="N5691">
            <v>-40</v>
          </cell>
        </row>
        <row r="5692">
          <cell r="N5692">
            <v>-8.6050000000000004</v>
          </cell>
        </row>
        <row r="5693">
          <cell r="N5693">
            <v>-22.946000000000002</v>
          </cell>
        </row>
        <row r="5694">
          <cell r="N5694">
            <v>-9.3829999999999991</v>
          </cell>
        </row>
        <row r="5695">
          <cell r="N5695">
            <v>-3.3279999999999998</v>
          </cell>
        </row>
        <row r="5696">
          <cell r="N5696">
            <v>-3.5459999999999998</v>
          </cell>
        </row>
        <row r="5697">
          <cell r="N5697">
            <v>-23.143999999999998</v>
          </cell>
        </row>
        <row r="5698">
          <cell r="N5698">
            <v>-28.559000000000001</v>
          </cell>
        </row>
        <row r="5699">
          <cell r="N5699">
            <v>-3.6549999999999998</v>
          </cell>
        </row>
        <row r="5700">
          <cell r="N5700">
            <v>-26.012</v>
          </cell>
        </row>
        <row r="5701">
          <cell r="N5701">
            <v>-29.039000000000001</v>
          </cell>
        </row>
        <row r="5702">
          <cell r="N5702">
            <v>-23.242000000000001</v>
          </cell>
        </row>
        <row r="5703">
          <cell r="N5703">
            <v>-24.959</v>
          </cell>
        </row>
        <row r="5704">
          <cell r="N5704">
            <v>-3.4910000000000001</v>
          </cell>
        </row>
        <row r="5705">
          <cell r="N5705">
            <v>-9.3829999999999991</v>
          </cell>
        </row>
        <row r="5706">
          <cell r="N5706">
            <v>-10.364000000000001</v>
          </cell>
        </row>
        <row r="5707">
          <cell r="N5707">
            <v>-3.8180000000000001</v>
          </cell>
        </row>
        <row r="5708">
          <cell r="N5708">
            <v>-3.9279999999999999</v>
          </cell>
        </row>
        <row r="5709">
          <cell r="N5709">
            <v>-26.012</v>
          </cell>
        </row>
        <row r="5710">
          <cell r="N5710">
            <v>-5</v>
          </cell>
        </row>
        <row r="5711">
          <cell r="N5711">
            <v>-20.77</v>
          </cell>
        </row>
        <row r="5712">
          <cell r="N5712">
            <v>-3.8730000000000002</v>
          </cell>
        </row>
        <row r="5713">
          <cell r="N5713">
            <v>-3.4910000000000001</v>
          </cell>
        </row>
        <row r="5714">
          <cell r="N5714">
            <v>-18.495000000000001</v>
          </cell>
        </row>
        <row r="5715">
          <cell r="N5715">
            <v>-3.5459999999999998</v>
          </cell>
        </row>
        <row r="5716">
          <cell r="N5716">
            <v>-9.0009999999999994</v>
          </cell>
        </row>
        <row r="5717">
          <cell r="N5717">
            <v>-32.997999999999998</v>
          </cell>
        </row>
        <row r="5718">
          <cell r="N5718">
            <v>-18.792000000000002</v>
          </cell>
        </row>
        <row r="5719">
          <cell r="N5719">
            <v>-10.146000000000001</v>
          </cell>
        </row>
        <row r="5720">
          <cell r="N5720">
            <v>-27.396000000000001</v>
          </cell>
        </row>
        <row r="5721">
          <cell r="N5721">
            <v>-3.6</v>
          </cell>
        </row>
        <row r="5722">
          <cell r="N5722">
            <v>-23.44</v>
          </cell>
        </row>
        <row r="5723">
          <cell r="N5723">
            <v>-24.119</v>
          </cell>
        </row>
        <row r="5724">
          <cell r="N5724">
            <v>-3.7090000000000001</v>
          </cell>
        </row>
        <row r="5725">
          <cell r="N5725">
            <v>-3.1640000000000001</v>
          </cell>
        </row>
        <row r="5726">
          <cell r="N5726">
            <v>-22.649000000000001</v>
          </cell>
        </row>
        <row r="5727">
          <cell r="N5727">
            <v>-10.583</v>
          </cell>
        </row>
        <row r="5728">
          <cell r="N5728">
            <v>-3.7639999999999998</v>
          </cell>
        </row>
        <row r="5729">
          <cell r="N5729">
            <v>-27.99</v>
          </cell>
        </row>
        <row r="5730">
          <cell r="N5730">
            <v>-3.6549999999999998</v>
          </cell>
        </row>
        <row r="5731">
          <cell r="N5731">
            <v>-31.558</v>
          </cell>
        </row>
        <row r="5732">
          <cell r="N5732">
            <v>-10.965</v>
          </cell>
        </row>
        <row r="5733">
          <cell r="N5733">
            <v>-4.0369999999999999</v>
          </cell>
        </row>
        <row r="5734">
          <cell r="N5734">
            <v>-3.3820000000000001</v>
          </cell>
        </row>
        <row r="5735">
          <cell r="N5735">
            <v>-31.558</v>
          </cell>
        </row>
        <row r="5736">
          <cell r="N5736">
            <v>-3.9279999999999999</v>
          </cell>
        </row>
        <row r="5737">
          <cell r="N5737">
            <v>-2.891</v>
          </cell>
        </row>
        <row r="5738">
          <cell r="N5738">
            <v>-9.6549999999999994</v>
          </cell>
        </row>
        <row r="5739">
          <cell r="N5739">
            <v>-26.704000000000001</v>
          </cell>
        </row>
        <row r="5740">
          <cell r="N5740">
            <v>-26.638999999999999</v>
          </cell>
        </row>
        <row r="5741">
          <cell r="N5741">
            <v>-26.012</v>
          </cell>
        </row>
        <row r="5742">
          <cell r="N5742">
            <v>-9.11</v>
          </cell>
        </row>
        <row r="5743">
          <cell r="N5743">
            <v>-12.545999999999999</v>
          </cell>
        </row>
        <row r="5744">
          <cell r="N5744">
            <v>-9.7639999999999993</v>
          </cell>
        </row>
        <row r="5745">
          <cell r="N5745">
            <v>-27.495000000000001</v>
          </cell>
        </row>
        <row r="5746">
          <cell r="N5746">
            <v>-124.754</v>
          </cell>
        </row>
        <row r="5747">
          <cell r="N5747">
            <v>-461.86799999999999</v>
          </cell>
        </row>
        <row r="5748">
          <cell r="N5748">
            <v>-337.11399999999998</v>
          </cell>
        </row>
        <row r="5749">
          <cell r="N5749">
            <v>-28.079000000000001</v>
          </cell>
        </row>
        <row r="5750">
          <cell r="N5750">
            <v>-22.649000000000001</v>
          </cell>
        </row>
        <row r="5751">
          <cell r="N5751">
            <v>-32.878</v>
          </cell>
        </row>
        <row r="5752">
          <cell r="N5752">
            <v>-14.183</v>
          </cell>
        </row>
        <row r="5753">
          <cell r="N5753">
            <v>-25.122</v>
          </cell>
        </row>
        <row r="5754">
          <cell r="N5754">
            <v>-14.456</v>
          </cell>
        </row>
        <row r="5755">
          <cell r="N5755">
            <v>-28.582999999999998</v>
          </cell>
        </row>
        <row r="5756">
          <cell r="N5756">
            <v>-29.158999999999999</v>
          </cell>
        </row>
        <row r="5757">
          <cell r="N5757">
            <v>-15.874000000000001</v>
          </cell>
        </row>
        <row r="5758">
          <cell r="N5758">
            <v>-15.929</v>
          </cell>
        </row>
        <row r="5759">
          <cell r="N5759">
            <v>-3.8730000000000002</v>
          </cell>
        </row>
        <row r="5760">
          <cell r="N5760">
            <v>-25.22</v>
          </cell>
        </row>
        <row r="5761">
          <cell r="N5761">
            <v>-5.2370000000000001</v>
          </cell>
        </row>
        <row r="5762">
          <cell r="N5762">
            <v>-28.798999999999999</v>
          </cell>
        </row>
        <row r="5763">
          <cell r="N5763">
            <v>-4.2</v>
          </cell>
        </row>
        <row r="5764">
          <cell r="N5764">
            <v>-16.091999999999999</v>
          </cell>
        </row>
        <row r="5765">
          <cell r="N5765">
            <v>-25.318999999999999</v>
          </cell>
        </row>
        <row r="5766">
          <cell r="N5766">
            <v>-3.3279999999999998</v>
          </cell>
        </row>
        <row r="5767">
          <cell r="N5767">
            <v>-15.929</v>
          </cell>
        </row>
        <row r="5768">
          <cell r="N5768">
            <v>-27.959</v>
          </cell>
        </row>
        <row r="5769">
          <cell r="N5769">
            <v>-17.510999999999999</v>
          </cell>
        </row>
        <row r="5770">
          <cell r="N5770">
            <v>-3.3279999999999998</v>
          </cell>
        </row>
        <row r="5771">
          <cell r="N5771">
            <v>-15.874000000000001</v>
          </cell>
        </row>
        <row r="5772">
          <cell r="N5772">
            <v>-30.838000000000001</v>
          </cell>
        </row>
        <row r="5773">
          <cell r="N5773">
            <v>-4.1459999999999999</v>
          </cell>
        </row>
        <row r="5774">
          <cell r="N5774">
            <v>-14.728</v>
          </cell>
        </row>
        <row r="5775">
          <cell r="N5775">
            <v>-4.5279999999999996</v>
          </cell>
        </row>
        <row r="5776">
          <cell r="N5776">
            <v>-15.929</v>
          </cell>
        </row>
        <row r="5777">
          <cell r="N5777">
            <v>-3.2730000000000001</v>
          </cell>
        </row>
        <row r="5778">
          <cell r="N5778">
            <v>-24.824999999999999</v>
          </cell>
        </row>
        <row r="5779">
          <cell r="N5779">
            <v>-30.599</v>
          </cell>
        </row>
        <row r="5780">
          <cell r="N5780">
            <v>-3.2730000000000001</v>
          </cell>
        </row>
        <row r="5781">
          <cell r="N5781">
            <v>-1.879</v>
          </cell>
        </row>
        <row r="5782">
          <cell r="N5782">
            <v>-4.5819999999999999</v>
          </cell>
        </row>
        <row r="5783">
          <cell r="N5783">
            <v>-15.929</v>
          </cell>
        </row>
        <row r="5784">
          <cell r="N5784">
            <v>-17.129000000000001</v>
          </cell>
        </row>
        <row r="5785">
          <cell r="N5785">
            <v>-21.858000000000001</v>
          </cell>
        </row>
        <row r="5786">
          <cell r="N5786">
            <v>-22.154</v>
          </cell>
        </row>
        <row r="5787">
          <cell r="N5787">
            <v>-16.965</v>
          </cell>
        </row>
        <row r="5788">
          <cell r="N5788">
            <v>-16.091999999999999</v>
          </cell>
        </row>
        <row r="5789">
          <cell r="N5789">
            <v>-13.747</v>
          </cell>
        </row>
        <row r="5790">
          <cell r="N5790">
            <v>-4.6909999999999998</v>
          </cell>
        </row>
        <row r="5791">
          <cell r="N5791">
            <v>-15.492000000000001</v>
          </cell>
        </row>
        <row r="5792">
          <cell r="N5792">
            <v>-4.2</v>
          </cell>
        </row>
        <row r="5793">
          <cell r="N5793">
            <v>-28.199000000000002</v>
          </cell>
        </row>
        <row r="5794">
          <cell r="N5794">
            <v>-3.9820000000000002</v>
          </cell>
        </row>
        <row r="5795">
          <cell r="N5795">
            <v>-28.187999999999999</v>
          </cell>
        </row>
        <row r="5796">
          <cell r="N5796">
            <v>-31.946000000000002</v>
          </cell>
        </row>
        <row r="5797">
          <cell r="N5797">
            <v>-4.3639999999999999</v>
          </cell>
        </row>
        <row r="5798">
          <cell r="N5798">
            <v>-17.510999999999999</v>
          </cell>
        </row>
        <row r="5799">
          <cell r="N5799">
            <v>-444.39499999999998</v>
          </cell>
        </row>
        <row r="5800">
          <cell r="N5800">
            <v>-14.183</v>
          </cell>
        </row>
        <row r="5801">
          <cell r="N5801">
            <v>-13.147</v>
          </cell>
        </row>
        <row r="5802">
          <cell r="N5802">
            <v>-23.539000000000001</v>
          </cell>
        </row>
        <row r="5803">
          <cell r="N5803">
            <v>-30.363</v>
          </cell>
        </row>
        <row r="5804">
          <cell r="N5804">
            <v>-5.2370000000000001</v>
          </cell>
        </row>
        <row r="5805">
          <cell r="N5805">
            <v>-4.0910000000000002</v>
          </cell>
        </row>
        <row r="5806">
          <cell r="N5806">
            <v>-34.078000000000003</v>
          </cell>
        </row>
        <row r="5807">
          <cell r="N5807">
            <v>-1.1459999999999999</v>
          </cell>
        </row>
        <row r="5808">
          <cell r="N5808">
            <v>-15.273999999999999</v>
          </cell>
        </row>
        <row r="5809">
          <cell r="N5809">
            <v>-579.29999999999995</v>
          </cell>
        </row>
        <row r="5810">
          <cell r="N5810">
            <v>-25.616</v>
          </cell>
        </row>
        <row r="5811">
          <cell r="N5811">
            <v>-27.890999999999998</v>
          </cell>
        </row>
        <row r="5812">
          <cell r="N5812">
            <v>-17.129000000000001</v>
          </cell>
        </row>
        <row r="5813">
          <cell r="N5813">
            <v>-22.154</v>
          </cell>
        </row>
        <row r="5814">
          <cell r="N5814">
            <v>-3.9820000000000002</v>
          </cell>
        </row>
        <row r="5815">
          <cell r="N5815">
            <v>-4.0910000000000002</v>
          </cell>
        </row>
        <row r="5816">
          <cell r="N5816">
            <v>-15.11</v>
          </cell>
        </row>
        <row r="5817">
          <cell r="N5817">
            <v>-10.692</v>
          </cell>
        </row>
        <row r="5818">
          <cell r="N5818">
            <v>-34.122</v>
          </cell>
        </row>
        <row r="5819">
          <cell r="N5819">
            <v>-9.0549999999999997</v>
          </cell>
        </row>
        <row r="5820">
          <cell r="N5820">
            <v>-18.495000000000001</v>
          </cell>
        </row>
        <row r="5821">
          <cell r="N5821">
            <v>-164</v>
          </cell>
        </row>
        <row r="5822">
          <cell r="N5822">
            <v>-33.597999999999999</v>
          </cell>
        </row>
        <row r="5823">
          <cell r="N5823">
            <v>-28.088999999999999</v>
          </cell>
        </row>
        <row r="5824">
          <cell r="N5824">
            <v>-4.4189999999999996</v>
          </cell>
        </row>
        <row r="5825">
          <cell r="N5825">
            <v>-3.6</v>
          </cell>
        </row>
        <row r="5826">
          <cell r="N5826">
            <v>-4.1459999999999999</v>
          </cell>
        </row>
        <row r="5827">
          <cell r="N5827">
            <v>-27.99</v>
          </cell>
        </row>
        <row r="5828">
          <cell r="N5828">
            <v>-6.8239999999999998</v>
          </cell>
        </row>
        <row r="5829">
          <cell r="N5829">
            <v>-23.934999999999999</v>
          </cell>
        </row>
        <row r="5830">
          <cell r="N5830">
            <v>-9</v>
          </cell>
        </row>
        <row r="5831">
          <cell r="N5831">
            <v>-3.0000000000000001E-3</v>
          </cell>
        </row>
        <row r="5832">
          <cell r="N5832">
            <v>-16.091999999999999</v>
          </cell>
        </row>
        <row r="5833">
          <cell r="N5833">
            <v>-6.4290000000000003</v>
          </cell>
        </row>
        <row r="5834">
          <cell r="N5834">
            <v>-16.420000000000002</v>
          </cell>
        </row>
        <row r="5835">
          <cell r="N5835">
            <v>-27.001000000000001</v>
          </cell>
        </row>
        <row r="5836">
          <cell r="N5836">
            <v>-24.33</v>
          </cell>
        </row>
        <row r="5837">
          <cell r="N5837">
            <v>-20.968</v>
          </cell>
        </row>
        <row r="5838">
          <cell r="N5838">
            <v>-15.601000000000001</v>
          </cell>
        </row>
        <row r="5839">
          <cell r="N5839">
            <v>-29.279</v>
          </cell>
        </row>
        <row r="5840">
          <cell r="N5840">
            <v>-9.9280000000000008</v>
          </cell>
        </row>
        <row r="5841">
          <cell r="N5841">
            <v>-7.319</v>
          </cell>
        </row>
        <row r="5842">
          <cell r="N5842">
            <v>-21.759</v>
          </cell>
        </row>
        <row r="5843">
          <cell r="N5843">
            <v>-9.7910000000000004</v>
          </cell>
        </row>
        <row r="5844">
          <cell r="N5844">
            <v>-5.5640000000000001</v>
          </cell>
        </row>
        <row r="5845">
          <cell r="N5845">
            <v>-29.077999999999999</v>
          </cell>
        </row>
        <row r="5846">
          <cell r="N5846">
            <v>-29.998999999999999</v>
          </cell>
        </row>
        <row r="5847">
          <cell r="N5847">
            <v>-21.66</v>
          </cell>
        </row>
        <row r="5848">
          <cell r="N5848">
            <v>-12.000999999999999</v>
          </cell>
        </row>
        <row r="5849">
          <cell r="N5849">
            <v>-12.164999999999999</v>
          </cell>
        </row>
        <row r="5850">
          <cell r="N5850">
            <v>-20.472999999999999</v>
          </cell>
        </row>
        <row r="5851">
          <cell r="N5851">
            <v>-7.1210000000000004</v>
          </cell>
        </row>
        <row r="5852">
          <cell r="N5852">
            <v>-3.6549999999999998</v>
          </cell>
        </row>
        <row r="5853">
          <cell r="N5853">
            <v>-20.869</v>
          </cell>
        </row>
        <row r="5854">
          <cell r="N5854">
            <v>-8.6189999999999998</v>
          </cell>
        </row>
        <row r="5855">
          <cell r="N5855">
            <v>-26.803000000000001</v>
          </cell>
        </row>
        <row r="5856">
          <cell r="N5856">
            <v>-9.11</v>
          </cell>
        </row>
        <row r="5857">
          <cell r="N5857">
            <v>-2.8370000000000002</v>
          </cell>
        </row>
        <row r="5858">
          <cell r="N5858">
            <v>-3.3279999999999998</v>
          </cell>
        </row>
        <row r="5859">
          <cell r="N5859">
            <v>-26.012</v>
          </cell>
        </row>
        <row r="5860">
          <cell r="N5860">
            <v>-15.923999999999999</v>
          </cell>
        </row>
        <row r="5861">
          <cell r="N5861">
            <v>-24.119</v>
          </cell>
        </row>
        <row r="5862">
          <cell r="N5862">
            <v>-20.77</v>
          </cell>
        </row>
        <row r="5863">
          <cell r="N5863">
            <v>-23.835999999999999</v>
          </cell>
        </row>
        <row r="5864">
          <cell r="N5864">
            <v>-13.91</v>
          </cell>
        </row>
        <row r="5865">
          <cell r="N5865">
            <v>-4.3639999999999999</v>
          </cell>
        </row>
        <row r="5866">
          <cell r="N5866">
            <v>-4.1459999999999999</v>
          </cell>
        </row>
        <row r="5867">
          <cell r="N5867">
            <v>-25.023</v>
          </cell>
        </row>
        <row r="5868">
          <cell r="N5868">
            <v>-15.000999999999999</v>
          </cell>
        </row>
        <row r="5869">
          <cell r="N5869">
            <v>-9.11</v>
          </cell>
        </row>
        <row r="5870">
          <cell r="N5870">
            <v>-15.874000000000001</v>
          </cell>
        </row>
        <row r="5871">
          <cell r="N5871">
            <v>-22.55</v>
          </cell>
        </row>
        <row r="5872">
          <cell r="N5872">
            <v>-24.478999999999999</v>
          </cell>
        </row>
        <row r="5873">
          <cell r="N5873">
            <v>-3.2730000000000001</v>
          </cell>
        </row>
        <row r="5874">
          <cell r="N5874">
            <v>-4.0910000000000002</v>
          </cell>
        </row>
        <row r="5875">
          <cell r="N5875">
            <v>-10.978</v>
          </cell>
        </row>
        <row r="5876">
          <cell r="N5876">
            <v>-9.7910000000000004</v>
          </cell>
        </row>
        <row r="5877">
          <cell r="N5877">
            <v>-3.6</v>
          </cell>
        </row>
        <row r="5878">
          <cell r="N5878">
            <v>-4.2</v>
          </cell>
        </row>
        <row r="5879">
          <cell r="N5879">
            <v>-19.88</v>
          </cell>
        </row>
        <row r="5880">
          <cell r="N5880">
            <v>-6.11</v>
          </cell>
        </row>
        <row r="5881">
          <cell r="N5881">
            <v>-3.7090000000000001</v>
          </cell>
        </row>
        <row r="5882">
          <cell r="N5882">
            <v>-30.363</v>
          </cell>
        </row>
        <row r="5883">
          <cell r="N5883">
            <v>-4.0910000000000002</v>
          </cell>
        </row>
        <row r="5884">
          <cell r="N5884">
            <v>-2.5640000000000001</v>
          </cell>
        </row>
        <row r="5885">
          <cell r="N5885">
            <v>-14.782999999999999</v>
          </cell>
        </row>
        <row r="5886">
          <cell r="N5886">
            <v>-14.292</v>
          </cell>
        </row>
        <row r="5887">
          <cell r="N5887">
            <v>-14.456</v>
          </cell>
        </row>
        <row r="5888">
          <cell r="N5888">
            <v>-11.673999999999999</v>
          </cell>
        </row>
        <row r="5889">
          <cell r="N5889">
            <v>-29.670999999999999</v>
          </cell>
        </row>
        <row r="5890">
          <cell r="N5890">
            <v>-18.198</v>
          </cell>
        </row>
        <row r="5891">
          <cell r="N5891">
            <v>-30.363</v>
          </cell>
        </row>
        <row r="5892">
          <cell r="N5892">
            <v>-7.6159999999999997</v>
          </cell>
        </row>
        <row r="5893">
          <cell r="N5893">
            <v>-3.2730000000000001</v>
          </cell>
        </row>
        <row r="5894">
          <cell r="N5894">
            <v>-2.6179999999999999</v>
          </cell>
        </row>
        <row r="5895">
          <cell r="N5895">
            <v>-3.6549999999999998</v>
          </cell>
        </row>
        <row r="5896">
          <cell r="N5896">
            <v>-20.968</v>
          </cell>
        </row>
        <row r="5897">
          <cell r="N5897">
            <v>-16.364999999999998</v>
          </cell>
        </row>
        <row r="5898">
          <cell r="N5898">
            <v>-24.239000000000001</v>
          </cell>
        </row>
        <row r="5899">
          <cell r="N5899">
            <v>-11.237</v>
          </cell>
        </row>
        <row r="5900">
          <cell r="N5900">
            <v>-27.599</v>
          </cell>
        </row>
        <row r="5901">
          <cell r="N5901">
            <v>-4.8550000000000004</v>
          </cell>
        </row>
        <row r="5902">
          <cell r="N5902">
            <v>-4.2549999999999999</v>
          </cell>
        </row>
        <row r="5903">
          <cell r="N5903">
            <v>-22.55</v>
          </cell>
        </row>
        <row r="5904">
          <cell r="N5904">
            <v>-14.891999999999999</v>
          </cell>
        </row>
        <row r="5905">
          <cell r="N5905">
            <v>-3.2730000000000001</v>
          </cell>
        </row>
        <row r="5906">
          <cell r="N5906">
            <v>-13.55</v>
          </cell>
        </row>
        <row r="5907">
          <cell r="N5907">
            <v>-2.1819999999999999</v>
          </cell>
        </row>
        <row r="5908">
          <cell r="N5908">
            <v>-4.8550000000000004</v>
          </cell>
        </row>
        <row r="5909">
          <cell r="N5909">
            <v>-25.419</v>
          </cell>
        </row>
        <row r="5910">
          <cell r="N5910">
            <v>-3.8730000000000002</v>
          </cell>
        </row>
        <row r="5911">
          <cell r="N5911">
            <v>-18.655999999999999</v>
          </cell>
        </row>
        <row r="5912">
          <cell r="N5912">
            <v>-3.8180000000000001</v>
          </cell>
        </row>
        <row r="5913">
          <cell r="N5913">
            <v>-3.5459999999999998</v>
          </cell>
        </row>
        <row r="5914">
          <cell r="N5914">
            <v>-6.3819999999999997</v>
          </cell>
        </row>
        <row r="5915">
          <cell r="N5915">
            <v>-26.039000000000001</v>
          </cell>
        </row>
        <row r="5916">
          <cell r="N5916">
            <v>-20.274999999999999</v>
          </cell>
        </row>
        <row r="5917">
          <cell r="N5917">
            <v>-15.055999999999999</v>
          </cell>
        </row>
        <row r="5918">
          <cell r="N5918">
            <v>-34.917999999999999</v>
          </cell>
        </row>
        <row r="5919">
          <cell r="N5919">
            <v>-13.692</v>
          </cell>
        </row>
        <row r="5920">
          <cell r="N5920">
            <v>-13.31</v>
          </cell>
        </row>
        <row r="5921">
          <cell r="N5921">
            <v>-21.858000000000001</v>
          </cell>
        </row>
        <row r="5922">
          <cell r="N5922">
            <v>-0.02</v>
          </cell>
        </row>
        <row r="5923">
          <cell r="N5923">
            <v>-30.462</v>
          </cell>
        </row>
        <row r="5924">
          <cell r="N5924">
            <v>-31.254000000000001</v>
          </cell>
        </row>
        <row r="5925">
          <cell r="N5925">
            <v>-3.7639999999999998</v>
          </cell>
        </row>
        <row r="5926">
          <cell r="N5926">
            <v>-19.978999999999999</v>
          </cell>
        </row>
        <row r="5927">
          <cell r="N5927">
            <v>-15.164999999999999</v>
          </cell>
        </row>
        <row r="5928">
          <cell r="N5928">
            <v>-4.1459999999999999</v>
          </cell>
        </row>
        <row r="5929">
          <cell r="N5929">
            <v>-3.7639999999999998</v>
          </cell>
        </row>
        <row r="5930">
          <cell r="N5930">
            <v>-27.599</v>
          </cell>
        </row>
        <row r="5931">
          <cell r="N5931">
            <v>-3.7090000000000001</v>
          </cell>
        </row>
        <row r="5932">
          <cell r="N5932">
            <v>-14.728</v>
          </cell>
        </row>
        <row r="5933">
          <cell r="N5933">
            <v>-15.000999999999999</v>
          </cell>
        </row>
        <row r="5934">
          <cell r="N5934">
            <v>-16.038</v>
          </cell>
        </row>
        <row r="5935">
          <cell r="N5935">
            <v>-21.462</v>
          </cell>
        </row>
        <row r="5936">
          <cell r="N5936">
            <v>-3.9820000000000002</v>
          </cell>
        </row>
        <row r="5937">
          <cell r="N5937">
            <v>-24.359000000000002</v>
          </cell>
        </row>
        <row r="5938">
          <cell r="N5938">
            <v>-3.7090000000000001</v>
          </cell>
        </row>
        <row r="5939">
          <cell r="N5939">
            <v>-32.518000000000001</v>
          </cell>
        </row>
        <row r="5940">
          <cell r="N5940">
            <v>-10.784000000000001</v>
          </cell>
        </row>
        <row r="5941">
          <cell r="N5941">
            <v>-3.7639999999999998</v>
          </cell>
        </row>
        <row r="5942">
          <cell r="N5942">
            <v>-21.363</v>
          </cell>
        </row>
        <row r="5943">
          <cell r="N5943">
            <v>-3.7639999999999998</v>
          </cell>
        </row>
        <row r="5944">
          <cell r="N5944">
            <v>-23.341000000000001</v>
          </cell>
        </row>
        <row r="5945">
          <cell r="N5945">
            <v>-15.438000000000001</v>
          </cell>
        </row>
        <row r="5946">
          <cell r="N5946">
            <v>-26.111000000000001</v>
          </cell>
        </row>
        <row r="5947">
          <cell r="N5947">
            <v>-10.528</v>
          </cell>
        </row>
        <row r="5948">
          <cell r="N5948">
            <v>-4.4729999999999999</v>
          </cell>
        </row>
        <row r="5949">
          <cell r="N5949">
            <v>-284</v>
          </cell>
        </row>
        <row r="5950">
          <cell r="N5950">
            <v>-25.616</v>
          </cell>
        </row>
        <row r="5951">
          <cell r="N5951">
            <v>-3.6</v>
          </cell>
        </row>
        <row r="5952">
          <cell r="N5952">
            <v>-4.5819999999999999</v>
          </cell>
        </row>
        <row r="5953">
          <cell r="N5953">
            <v>-4.3639999999999999</v>
          </cell>
        </row>
        <row r="5954">
          <cell r="N5954">
            <v>-14.51</v>
          </cell>
        </row>
        <row r="5955">
          <cell r="N5955">
            <v>-24.626999999999999</v>
          </cell>
        </row>
        <row r="5956">
          <cell r="N5956">
            <v>-3</v>
          </cell>
        </row>
        <row r="5957">
          <cell r="N5957">
            <v>-4.0910000000000002</v>
          </cell>
        </row>
        <row r="5958">
          <cell r="N5958">
            <v>-23.736999999999998</v>
          </cell>
        </row>
        <row r="5959">
          <cell r="N5959">
            <v>-16.091999999999999</v>
          </cell>
        </row>
        <row r="5960">
          <cell r="N5960">
            <v>-4.0910000000000002</v>
          </cell>
        </row>
        <row r="5961">
          <cell r="N5961">
            <v>-7.7030000000000003</v>
          </cell>
        </row>
        <row r="5962">
          <cell r="N5962">
            <v>-13.692</v>
          </cell>
        </row>
        <row r="5963">
          <cell r="N5963">
            <v>-27.693000000000001</v>
          </cell>
        </row>
        <row r="5964">
          <cell r="N5964">
            <v>-20.968</v>
          </cell>
        </row>
        <row r="5965">
          <cell r="N5965">
            <v>-15.492000000000001</v>
          </cell>
        </row>
        <row r="5966">
          <cell r="N5966">
            <v>-13.528</v>
          </cell>
        </row>
        <row r="5967">
          <cell r="N5967">
            <v>-33.357999999999997</v>
          </cell>
        </row>
        <row r="5968">
          <cell r="N5968">
            <v>-3.2730000000000001</v>
          </cell>
        </row>
        <row r="5969">
          <cell r="N5969">
            <v>-22.451000000000001</v>
          </cell>
        </row>
        <row r="5970">
          <cell r="N5970">
            <v>-10.528</v>
          </cell>
        </row>
        <row r="5971">
          <cell r="N5971">
            <v>-25.972000000000001</v>
          </cell>
        </row>
        <row r="5972">
          <cell r="N5972">
            <v>-23.44</v>
          </cell>
        </row>
        <row r="5973">
          <cell r="N5973">
            <v>-14.763999999999999</v>
          </cell>
        </row>
        <row r="5974">
          <cell r="N5974">
            <v>-10.528</v>
          </cell>
        </row>
        <row r="5975">
          <cell r="N5975">
            <v>-3.8180000000000001</v>
          </cell>
        </row>
        <row r="5976">
          <cell r="N5976">
            <v>-27.396000000000001</v>
          </cell>
        </row>
        <row r="5977">
          <cell r="N5977">
            <v>-7.2539999999999996</v>
          </cell>
        </row>
        <row r="5978">
          <cell r="N5978">
            <v>-17.838000000000001</v>
          </cell>
        </row>
        <row r="5979">
          <cell r="N5979">
            <v>-24.119</v>
          </cell>
        </row>
        <row r="5980">
          <cell r="N5980">
            <v>-32.161000000000001</v>
          </cell>
        </row>
        <row r="5981">
          <cell r="N5981">
            <v>-26.902000000000001</v>
          </cell>
        </row>
        <row r="5982">
          <cell r="N5982">
            <v>-2.7E-2</v>
          </cell>
        </row>
        <row r="5983">
          <cell r="N5983">
            <v>-4.5819999999999999</v>
          </cell>
        </row>
        <row r="5984">
          <cell r="N5984">
            <v>-17.396000000000001</v>
          </cell>
        </row>
        <row r="5985">
          <cell r="N5985">
            <v>-3.1640000000000001</v>
          </cell>
        </row>
        <row r="5986">
          <cell r="N5986">
            <v>-24.239000000000001</v>
          </cell>
        </row>
        <row r="5987">
          <cell r="N5987">
            <v>-19.978999999999999</v>
          </cell>
        </row>
        <row r="5988">
          <cell r="N5988">
            <v>-15.656000000000001</v>
          </cell>
        </row>
        <row r="5989">
          <cell r="N5989">
            <v>-18.873000000000001</v>
          </cell>
        </row>
        <row r="5990">
          <cell r="N5990">
            <v>-21.66</v>
          </cell>
        </row>
        <row r="5991">
          <cell r="N5991">
            <v>-26.039000000000001</v>
          </cell>
        </row>
        <row r="5992">
          <cell r="N5992">
            <v>-32.997999999999998</v>
          </cell>
        </row>
        <row r="5993">
          <cell r="N5993">
            <v>-12.436999999999999</v>
          </cell>
        </row>
        <row r="5994">
          <cell r="N5994">
            <v>-11.891999999999999</v>
          </cell>
        </row>
        <row r="5995">
          <cell r="N5995">
            <v>-4.4189999999999996</v>
          </cell>
        </row>
        <row r="5996">
          <cell r="N5996">
            <v>-34.813000000000002</v>
          </cell>
        </row>
        <row r="5997">
          <cell r="N5997">
            <v>-26.308</v>
          </cell>
        </row>
        <row r="5998">
          <cell r="N5998">
            <v>-4.2</v>
          </cell>
        </row>
        <row r="5999">
          <cell r="N5999">
            <v>-3.6</v>
          </cell>
        </row>
        <row r="6000">
          <cell r="N6000">
            <v>-27.297000000000001</v>
          </cell>
        </row>
        <row r="6001">
          <cell r="N6001">
            <v>-13.474</v>
          </cell>
        </row>
        <row r="6002">
          <cell r="N6002">
            <v>-20.968</v>
          </cell>
        </row>
        <row r="6003">
          <cell r="N6003">
            <v>-16.241</v>
          </cell>
        </row>
        <row r="6004">
          <cell r="N6004">
            <v>-4.0369999999999999</v>
          </cell>
        </row>
        <row r="6005">
          <cell r="N6005">
            <v>-15.547000000000001</v>
          </cell>
        </row>
        <row r="6006">
          <cell r="N6006">
            <v>-14.891999999999999</v>
          </cell>
        </row>
        <row r="6007">
          <cell r="N6007">
            <v>-23.736999999999998</v>
          </cell>
        </row>
        <row r="6008">
          <cell r="N6008">
            <v>-15.929</v>
          </cell>
        </row>
        <row r="6009">
          <cell r="N6009">
            <v>-3.4369999999999998</v>
          </cell>
        </row>
        <row r="6010">
          <cell r="N6010">
            <v>-15.11</v>
          </cell>
        </row>
        <row r="6011">
          <cell r="N6011">
            <v>-14.122</v>
          </cell>
        </row>
        <row r="6012">
          <cell r="N6012">
            <v>-5</v>
          </cell>
        </row>
        <row r="6013">
          <cell r="N6013">
            <v>-15.601000000000001</v>
          </cell>
        </row>
        <row r="6014">
          <cell r="N6014">
            <v>-11.346</v>
          </cell>
        </row>
        <row r="6015">
          <cell r="N6015">
            <v>-13.692</v>
          </cell>
        </row>
        <row r="6016">
          <cell r="N6016">
            <v>-34.317999999999998</v>
          </cell>
        </row>
        <row r="6017">
          <cell r="N6017">
            <v>-0.54500000000000004</v>
          </cell>
        </row>
        <row r="6018">
          <cell r="N6018">
            <v>-28.385000000000002</v>
          </cell>
        </row>
        <row r="6019">
          <cell r="N6019">
            <v>-13.747</v>
          </cell>
        </row>
        <row r="6020">
          <cell r="N6020">
            <v>-11.019</v>
          </cell>
        </row>
        <row r="6021">
          <cell r="N6021">
            <v>-5</v>
          </cell>
        </row>
        <row r="6022">
          <cell r="N6022">
            <v>-17.524999999999999</v>
          </cell>
        </row>
        <row r="6023">
          <cell r="N6023">
            <v>-5</v>
          </cell>
        </row>
        <row r="6024">
          <cell r="N6024">
            <v>-14.51</v>
          </cell>
        </row>
        <row r="6025">
          <cell r="N6025">
            <v>-19.065000000000001</v>
          </cell>
        </row>
        <row r="6026">
          <cell r="N6026">
            <v>-6.2190000000000003</v>
          </cell>
        </row>
        <row r="6027">
          <cell r="N6027">
            <v>-20.670999999999999</v>
          </cell>
        </row>
        <row r="6028">
          <cell r="N6028">
            <v>-20.114000000000001</v>
          </cell>
        </row>
        <row r="6029">
          <cell r="N6029">
            <v>-241</v>
          </cell>
        </row>
        <row r="6030">
          <cell r="N6030">
            <v>-24.119</v>
          </cell>
        </row>
        <row r="6031">
          <cell r="N6031">
            <v>-24.428999999999998</v>
          </cell>
        </row>
        <row r="6032">
          <cell r="N6032">
            <v>-11.891999999999999</v>
          </cell>
        </row>
        <row r="6033">
          <cell r="N6033">
            <v>-32.823999999999998</v>
          </cell>
        </row>
        <row r="6034">
          <cell r="N6034">
            <v>-2</v>
          </cell>
        </row>
        <row r="6035">
          <cell r="N6035">
            <v>-2</v>
          </cell>
        </row>
        <row r="6036">
          <cell r="N6036">
            <v>-1117.08</v>
          </cell>
        </row>
        <row r="6037">
          <cell r="N6037">
            <v>-1078.3</v>
          </cell>
        </row>
        <row r="6038">
          <cell r="N6038">
            <v>-25.7</v>
          </cell>
        </row>
        <row r="6039">
          <cell r="N6039">
            <v>-1048.739</v>
          </cell>
        </row>
        <row r="6040">
          <cell r="N6040">
            <v>-91.528000000000006</v>
          </cell>
        </row>
        <row r="6041">
          <cell r="N6041">
            <v>-43.984000000000002</v>
          </cell>
        </row>
        <row r="6042">
          <cell r="N6042">
            <v>-44.287999999999997</v>
          </cell>
        </row>
        <row r="6043">
          <cell r="N6043">
            <v>-1.2270000000000001</v>
          </cell>
        </row>
        <row r="6044">
          <cell r="N6044">
            <v>-1226.826</v>
          </cell>
        </row>
        <row r="6045">
          <cell r="N6045">
            <v>-672.77300000000002</v>
          </cell>
        </row>
        <row r="6046">
          <cell r="N6046">
            <v>-545</v>
          </cell>
        </row>
        <row r="6047">
          <cell r="N6047">
            <v>-616.12</v>
          </cell>
        </row>
        <row r="6048">
          <cell r="N6048">
            <v>-1080.1410000000001</v>
          </cell>
        </row>
        <row r="6049">
          <cell r="N6049">
            <v>-1052.0160000000001</v>
          </cell>
        </row>
        <row r="6050">
          <cell r="N6050">
            <v>-994.32299999999998</v>
          </cell>
        </row>
        <row r="6051">
          <cell r="N6051">
            <v>-994.32299999999998</v>
          </cell>
        </row>
        <row r="6052">
          <cell r="N6052">
            <v>-994.32299999999998</v>
          </cell>
        </row>
        <row r="6053">
          <cell r="N6053">
            <v>-553.94799999999998</v>
          </cell>
        </row>
        <row r="6054">
          <cell r="N6054">
            <v>-132.01900000000001</v>
          </cell>
        </row>
        <row r="6055">
          <cell r="N6055">
            <v>-1051.748</v>
          </cell>
        </row>
        <row r="6056">
          <cell r="N6056">
            <v>-154</v>
          </cell>
        </row>
        <row r="6057">
          <cell r="N6057">
            <v>-33.563000000000002</v>
          </cell>
        </row>
        <row r="6058">
          <cell r="N6058">
            <v>-98</v>
          </cell>
        </row>
        <row r="6059">
          <cell r="N6059">
            <v>-3</v>
          </cell>
        </row>
        <row r="6060">
          <cell r="N6060">
            <v>-3</v>
          </cell>
        </row>
        <row r="6061">
          <cell r="N6061">
            <v>-2.8</v>
          </cell>
        </row>
        <row r="6062">
          <cell r="N6062">
            <v>-55.113</v>
          </cell>
        </row>
        <row r="6063">
          <cell r="N6063">
            <v>-1.052</v>
          </cell>
        </row>
        <row r="6064">
          <cell r="N6064">
            <v>-152</v>
          </cell>
        </row>
        <row r="6065">
          <cell r="N6065">
            <v>-100</v>
          </cell>
        </row>
        <row r="6066">
          <cell r="N6066">
            <v>-1081.982</v>
          </cell>
        </row>
        <row r="6067">
          <cell r="N6067">
            <v>-1081.982</v>
          </cell>
        </row>
        <row r="6068">
          <cell r="N6068">
            <v>-550</v>
          </cell>
        </row>
        <row r="6069">
          <cell r="N6069">
            <v>-150</v>
          </cell>
        </row>
        <row r="6070">
          <cell r="N6070">
            <v>-400</v>
          </cell>
        </row>
        <row r="6071">
          <cell r="N6071">
            <v>-600</v>
          </cell>
        </row>
        <row r="6072">
          <cell r="N6072">
            <v>-100</v>
          </cell>
        </row>
        <row r="6073">
          <cell r="N6073">
            <v>-400</v>
          </cell>
        </row>
        <row r="6074">
          <cell r="N6074">
            <v>-1220.4369999999999</v>
          </cell>
        </row>
        <row r="6075">
          <cell r="N6075">
            <v>-1101</v>
          </cell>
        </row>
        <row r="6076">
          <cell r="N6076">
            <v>-548</v>
          </cell>
        </row>
        <row r="6077">
          <cell r="N6077">
            <v>-660</v>
          </cell>
        </row>
        <row r="6078">
          <cell r="N6078">
            <v>-7.8230000000000004</v>
          </cell>
        </row>
        <row r="6079">
          <cell r="N6079">
            <v>-771.8</v>
          </cell>
        </row>
        <row r="6080">
          <cell r="N6080">
            <v>-318</v>
          </cell>
        </row>
        <row r="6081">
          <cell r="N6081">
            <v>-949.43</v>
          </cell>
        </row>
        <row r="6082">
          <cell r="N6082">
            <v>-278.39999999999998</v>
          </cell>
        </row>
        <row r="6083">
          <cell r="N6083">
            <v>-240</v>
          </cell>
        </row>
        <row r="6084">
          <cell r="N6084">
            <v>-548</v>
          </cell>
        </row>
        <row r="6085">
          <cell r="N6085">
            <v>-1249.7470000000001</v>
          </cell>
        </row>
        <row r="6086">
          <cell r="N6086">
            <v>-201</v>
          </cell>
        </row>
        <row r="6087">
          <cell r="N6087">
            <v>-234</v>
          </cell>
        </row>
        <row r="6088">
          <cell r="N6088">
            <v>-1846</v>
          </cell>
        </row>
        <row r="6089">
          <cell r="N6089">
            <v>-889.2</v>
          </cell>
        </row>
        <row r="6090">
          <cell r="N6090">
            <v>-85.394000000000005</v>
          </cell>
        </row>
        <row r="6091">
          <cell r="N6091">
            <v>-324.8</v>
          </cell>
        </row>
        <row r="6092">
          <cell r="N6092">
            <v>-651.97299999999996</v>
          </cell>
        </row>
        <row r="6093">
          <cell r="N6093">
            <v>-140</v>
          </cell>
        </row>
        <row r="6094">
          <cell r="N6094">
            <v>-839.93899999999996</v>
          </cell>
        </row>
        <row r="6095">
          <cell r="N6095">
            <v>-1032.1669999999999</v>
          </cell>
        </row>
        <row r="6096">
          <cell r="N6096">
            <v>-1898.86</v>
          </cell>
        </row>
        <row r="6097">
          <cell r="N6097">
            <v>-1054.3040000000001</v>
          </cell>
        </row>
        <row r="6098">
          <cell r="N6098">
            <v>-1026.1379999999999</v>
          </cell>
        </row>
        <row r="6099">
          <cell r="N6099">
            <v>-1050.923</v>
          </cell>
        </row>
        <row r="6100">
          <cell r="N6100">
            <v>-828.45</v>
          </cell>
        </row>
        <row r="6101">
          <cell r="N6101">
            <v>-252.80699999999999</v>
          </cell>
        </row>
        <row r="6102">
          <cell r="N6102">
            <v>-281.97199999999998</v>
          </cell>
        </row>
        <row r="6103">
          <cell r="N6103">
            <v>-163.86500000000001</v>
          </cell>
        </row>
        <row r="6104">
          <cell r="N6104">
            <v>-1092.4880000000001</v>
          </cell>
        </row>
        <row r="6105">
          <cell r="N6105">
            <v>-83.29</v>
          </cell>
        </row>
        <row r="6106">
          <cell r="N6106">
            <v>-102.974</v>
          </cell>
        </row>
        <row r="6107">
          <cell r="N6107">
            <v>-194.03200000000001</v>
          </cell>
        </row>
        <row r="6108">
          <cell r="N6108">
            <v>-1132.56</v>
          </cell>
        </row>
        <row r="6109">
          <cell r="N6109">
            <v>-842.16</v>
          </cell>
        </row>
        <row r="6110">
          <cell r="N6110">
            <v>-605.97400000000005</v>
          </cell>
        </row>
        <row r="6111">
          <cell r="N6111">
            <v>-703.75</v>
          </cell>
        </row>
        <row r="6112">
          <cell r="N6112">
            <v>-1031.095</v>
          </cell>
        </row>
        <row r="6113">
          <cell r="N6113">
            <v>-1053.0260000000001</v>
          </cell>
        </row>
        <row r="6114">
          <cell r="N6114">
            <v>-240</v>
          </cell>
        </row>
        <row r="6115">
          <cell r="N6115">
            <v>-1111</v>
          </cell>
        </row>
        <row r="6116">
          <cell r="N6116">
            <v>-158</v>
          </cell>
        </row>
        <row r="6117">
          <cell r="N6117">
            <v>-364.15499999999997</v>
          </cell>
        </row>
        <row r="6118">
          <cell r="N6118">
            <v>-389.911</v>
          </cell>
        </row>
        <row r="6119">
          <cell r="N6119">
            <v>-77.905000000000001</v>
          </cell>
        </row>
        <row r="6120">
          <cell r="N6120">
            <v>-780.13400000000001</v>
          </cell>
        </row>
        <row r="6121">
          <cell r="N6121">
            <v>-74.905000000000001</v>
          </cell>
        </row>
        <row r="6122">
          <cell r="N6122">
            <v>-963.25</v>
          </cell>
        </row>
        <row r="6123">
          <cell r="N6123">
            <v>-1050.923</v>
          </cell>
        </row>
        <row r="6124">
          <cell r="N6124">
            <v>-17.891999999999999</v>
          </cell>
        </row>
        <row r="6125">
          <cell r="N6125">
            <v>-227.86600000000001</v>
          </cell>
        </row>
        <row r="6126">
          <cell r="N6126">
            <v>-1053.0260000000001</v>
          </cell>
        </row>
        <row r="6127">
          <cell r="N6127">
            <v>-605</v>
          </cell>
        </row>
        <row r="6128">
          <cell r="N6128">
            <v>-1461.9680000000001</v>
          </cell>
        </row>
        <row r="6129">
          <cell r="N6129">
            <v>-1031.095</v>
          </cell>
        </row>
        <row r="6130">
          <cell r="N6130">
            <v>-505</v>
          </cell>
        </row>
        <row r="6131">
          <cell r="N6131">
            <v>-1126.71</v>
          </cell>
        </row>
        <row r="6132">
          <cell r="N6132">
            <v>-690.09</v>
          </cell>
        </row>
        <row r="6133">
          <cell r="N6133">
            <v>-1050.923</v>
          </cell>
        </row>
        <row r="6134">
          <cell r="N6134">
            <v>-1091</v>
          </cell>
        </row>
        <row r="6135">
          <cell r="N6135">
            <v>-1027</v>
          </cell>
        </row>
        <row r="6136">
          <cell r="N6136">
            <v>-104.874</v>
          </cell>
        </row>
        <row r="6137">
          <cell r="N6137">
            <v>-1050.923</v>
          </cell>
        </row>
        <row r="6138">
          <cell r="N6138">
            <v>-11.582000000000001</v>
          </cell>
        </row>
        <row r="6139">
          <cell r="N6139">
            <v>-1.0149999999999999</v>
          </cell>
        </row>
        <row r="6140">
          <cell r="N6140">
            <v>-22.516999999999999</v>
          </cell>
        </row>
        <row r="6141">
          <cell r="N6141">
            <v>-15.218999999999999</v>
          </cell>
        </row>
        <row r="6142">
          <cell r="N6142">
            <v>-0.55500000000000005</v>
          </cell>
        </row>
        <row r="6143">
          <cell r="N6143">
            <v>-7.3979999999999997</v>
          </cell>
        </row>
        <row r="6144">
          <cell r="N6144">
            <v>-2.169</v>
          </cell>
        </row>
        <row r="6145">
          <cell r="N6145">
            <v>-1.9710000000000001</v>
          </cell>
        </row>
        <row r="6146">
          <cell r="N6146">
            <v>-7.3289999999999997</v>
          </cell>
        </row>
        <row r="6147">
          <cell r="N6147">
            <v>-1.2050000000000001</v>
          </cell>
        </row>
        <row r="6148">
          <cell r="N6148">
            <v>-4.8049999999999997</v>
          </cell>
        </row>
        <row r="6149">
          <cell r="N6149">
            <v>-17.748000000000001</v>
          </cell>
        </row>
        <row r="6150">
          <cell r="N6150">
            <v>-4.5359999999999996</v>
          </cell>
        </row>
        <row r="6151">
          <cell r="N6151">
            <v>-7.33</v>
          </cell>
        </row>
        <row r="6152">
          <cell r="N6152">
            <v>-12.771000000000001</v>
          </cell>
        </row>
        <row r="6153">
          <cell r="N6153">
            <v>-0.376</v>
          </cell>
        </row>
        <row r="6154">
          <cell r="N6154">
            <v>-0.371</v>
          </cell>
        </row>
        <row r="6155">
          <cell r="N6155">
            <v>-27.082999999999998</v>
          </cell>
        </row>
        <row r="6156">
          <cell r="N6156">
            <v>-7.6820000000000004</v>
          </cell>
        </row>
        <row r="6157">
          <cell r="N6157">
            <v>-1.2350000000000001</v>
          </cell>
        </row>
        <row r="6158">
          <cell r="N6158">
            <v>-8.7140000000000004</v>
          </cell>
        </row>
        <row r="6159">
          <cell r="N6159">
            <v>-2.5</v>
          </cell>
        </row>
        <row r="6160">
          <cell r="N6160">
            <v>-6.7220000000000004</v>
          </cell>
        </row>
        <row r="6161">
          <cell r="N6161">
            <v>-7.1840000000000002</v>
          </cell>
        </row>
        <row r="6162">
          <cell r="N6162">
            <v>-21.998000000000001</v>
          </cell>
        </row>
        <row r="6163">
          <cell r="N6163">
            <v>-8.3800000000000008</v>
          </cell>
        </row>
        <row r="6164">
          <cell r="N6164">
            <v>-7.7889999999999997</v>
          </cell>
        </row>
        <row r="6165">
          <cell r="N6165">
            <v>-1.0469999999999999</v>
          </cell>
        </row>
        <row r="6166">
          <cell r="N6166">
            <v>-1.056</v>
          </cell>
        </row>
        <row r="6167">
          <cell r="N6167">
            <v>-18.643000000000001</v>
          </cell>
        </row>
        <row r="6168">
          <cell r="N6168">
            <v>-8.8849999999999998</v>
          </cell>
        </row>
        <row r="6169">
          <cell r="N6169">
            <v>-3.129</v>
          </cell>
        </row>
        <row r="6170">
          <cell r="N6170">
            <v>-4.819</v>
          </cell>
        </row>
        <row r="6171">
          <cell r="N6171">
            <v>-1.248</v>
          </cell>
        </row>
        <row r="6172">
          <cell r="N6172">
            <v>-8.2639999999999993</v>
          </cell>
        </row>
        <row r="6173">
          <cell r="N6173">
            <v>-1.758</v>
          </cell>
        </row>
        <row r="6174">
          <cell r="N6174">
            <v>-6.6749999999999998</v>
          </cell>
        </row>
        <row r="6175">
          <cell r="N6175">
            <v>-4.1269999999999998</v>
          </cell>
        </row>
        <row r="6176">
          <cell r="N6176">
            <v>-5.2889999999999997</v>
          </cell>
        </row>
        <row r="6177">
          <cell r="N6177">
            <v>-8.6129999999999995</v>
          </cell>
        </row>
        <row r="6178">
          <cell r="N6178">
            <v>-18.010000000000002</v>
          </cell>
        </row>
        <row r="6179">
          <cell r="N6179">
            <v>-3</v>
          </cell>
        </row>
        <row r="6180">
          <cell r="N6180">
            <v>-7.3979999999999997</v>
          </cell>
        </row>
        <row r="6181">
          <cell r="N6181">
            <v>-0.71699999999999997</v>
          </cell>
        </row>
        <row r="6182">
          <cell r="N6182">
            <v>-8.0500000000000007</v>
          </cell>
        </row>
        <row r="6183">
          <cell r="N6183">
            <v>-1.774</v>
          </cell>
        </row>
        <row r="6184">
          <cell r="N6184">
            <v>-15.305</v>
          </cell>
        </row>
        <row r="6185">
          <cell r="N6185">
            <v>-19.213000000000001</v>
          </cell>
        </row>
        <row r="6186">
          <cell r="N6186">
            <v>-12.409000000000001</v>
          </cell>
        </row>
        <row r="6187">
          <cell r="N6187">
            <v>-0.33600000000000002</v>
          </cell>
        </row>
        <row r="6188">
          <cell r="N6188">
            <v>-8.8460000000000001</v>
          </cell>
        </row>
        <row r="6189">
          <cell r="N6189">
            <v>-7.149</v>
          </cell>
        </row>
        <row r="6190">
          <cell r="N6190">
            <v>-3.0619999999999998</v>
          </cell>
        </row>
        <row r="6191">
          <cell r="N6191">
            <v>-8.5739999999999998</v>
          </cell>
        </row>
        <row r="6192">
          <cell r="N6192">
            <v>-4.4470000000000001</v>
          </cell>
        </row>
        <row r="6193">
          <cell r="N6193">
            <v>-1.43</v>
          </cell>
        </row>
        <row r="6194">
          <cell r="N6194">
            <v>-1.5169999999999999</v>
          </cell>
        </row>
        <row r="6195">
          <cell r="N6195">
            <v>-7.6559999999999997</v>
          </cell>
        </row>
        <row r="6196">
          <cell r="N6196">
            <v>-7.149</v>
          </cell>
        </row>
        <row r="6197">
          <cell r="N6197">
            <v>-12.099</v>
          </cell>
        </row>
        <row r="6198">
          <cell r="N6198">
            <v>-1.696</v>
          </cell>
        </row>
        <row r="6199">
          <cell r="N6199">
            <v>-0.48799999999999999</v>
          </cell>
        </row>
        <row r="6200">
          <cell r="N6200">
            <v>-1.6319999999999999</v>
          </cell>
        </row>
        <row r="6201">
          <cell r="N6201">
            <v>-105</v>
          </cell>
        </row>
        <row r="6202">
          <cell r="N6202">
            <v>-25.007999999999999</v>
          </cell>
        </row>
        <row r="6203">
          <cell r="N6203">
            <v>-3.528</v>
          </cell>
        </row>
        <row r="6204">
          <cell r="N6204">
            <v>-2.2050000000000001</v>
          </cell>
        </row>
        <row r="6205">
          <cell r="N6205">
            <v>-2.0590000000000002</v>
          </cell>
        </row>
        <row r="6206">
          <cell r="N6206">
            <v>-22.102</v>
          </cell>
        </row>
        <row r="6207">
          <cell r="N6207">
            <v>-1.264</v>
          </cell>
        </row>
        <row r="6208">
          <cell r="N6208">
            <v>-1.3380000000000001</v>
          </cell>
        </row>
        <row r="6209">
          <cell r="N6209">
            <v>-6.6749999999999998</v>
          </cell>
        </row>
        <row r="6210">
          <cell r="N6210">
            <v>-24.280999999999999</v>
          </cell>
        </row>
        <row r="6211">
          <cell r="N6211">
            <v>-12.72</v>
          </cell>
        </row>
        <row r="6212">
          <cell r="N6212">
            <v>-23.347000000000001</v>
          </cell>
        </row>
        <row r="6213">
          <cell r="N6213">
            <v>-18.725000000000001</v>
          </cell>
        </row>
        <row r="6214">
          <cell r="N6214">
            <v>-2.9249999999999998</v>
          </cell>
        </row>
        <row r="6215">
          <cell r="N6215">
            <v>-3.98</v>
          </cell>
        </row>
        <row r="6216">
          <cell r="N6216">
            <v>-6.742</v>
          </cell>
        </row>
        <row r="6217">
          <cell r="N6217">
            <v>-7.5049999999999999</v>
          </cell>
        </row>
        <row r="6218">
          <cell r="N6218">
            <v>-11.272</v>
          </cell>
        </row>
        <row r="6219">
          <cell r="N6219">
            <v>-17.213000000000001</v>
          </cell>
        </row>
        <row r="6220">
          <cell r="N6220">
            <v>-7.327</v>
          </cell>
        </row>
        <row r="6221">
          <cell r="N6221">
            <v>-0.97499999999999998</v>
          </cell>
        </row>
        <row r="6222">
          <cell r="N6222">
            <v>-16.527000000000001</v>
          </cell>
        </row>
        <row r="6223">
          <cell r="N6223">
            <v>-4.6260000000000003</v>
          </cell>
        </row>
        <row r="6224">
          <cell r="N6224">
            <v>-2.6760000000000002</v>
          </cell>
        </row>
        <row r="6225">
          <cell r="N6225">
            <v>-25.734000000000002</v>
          </cell>
        </row>
        <row r="6226">
          <cell r="N6226">
            <v>-11.789</v>
          </cell>
        </row>
        <row r="6227">
          <cell r="N6227">
            <v>-2.2610000000000001</v>
          </cell>
        </row>
        <row r="6228">
          <cell r="N6228">
            <v>-26.045000000000002</v>
          </cell>
        </row>
        <row r="6229">
          <cell r="N6229">
            <v>-3.7280000000000002</v>
          </cell>
        </row>
        <row r="6230">
          <cell r="N6230">
            <v>-2.1280000000000001</v>
          </cell>
        </row>
        <row r="6231">
          <cell r="N6231">
            <v>-4.4820000000000002</v>
          </cell>
        </row>
        <row r="6232">
          <cell r="N6232">
            <v>-1.298</v>
          </cell>
        </row>
        <row r="6233">
          <cell r="N6233">
            <v>-8.0739999999999998</v>
          </cell>
        </row>
        <row r="6234">
          <cell r="N6234">
            <v>-2.048</v>
          </cell>
        </row>
        <row r="6235">
          <cell r="N6235">
            <v>-1.4339999999999999</v>
          </cell>
        </row>
        <row r="6236">
          <cell r="N6236">
            <v>-1.056</v>
          </cell>
        </row>
        <row r="6237">
          <cell r="N6237">
            <v>-1.3740000000000001</v>
          </cell>
        </row>
        <row r="6238">
          <cell r="N6238">
            <v>-3.129</v>
          </cell>
        </row>
        <row r="6239">
          <cell r="N6239">
            <v>-17.606999999999999</v>
          </cell>
        </row>
        <row r="6240">
          <cell r="N6240">
            <v>-22.413</v>
          </cell>
        </row>
        <row r="6241">
          <cell r="N6241">
            <v>-2.8940000000000001</v>
          </cell>
        </row>
        <row r="6242">
          <cell r="N6242">
            <v>-7.54</v>
          </cell>
        </row>
        <row r="6243">
          <cell r="N6243">
            <v>-6.4779999999999998</v>
          </cell>
        </row>
        <row r="6244">
          <cell r="N6244">
            <v>-14.271000000000001</v>
          </cell>
        </row>
        <row r="6245">
          <cell r="N6245">
            <v>-0.625</v>
          </cell>
        </row>
        <row r="6246">
          <cell r="N6246">
            <v>-2.7389999999999999</v>
          </cell>
        </row>
        <row r="6247">
          <cell r="N6247">
            <v>-5.2889999999999997</v>
          </cell>
        </row>
        <row r="6248">
          <cell r="N6248">
            <v>-1.468</v>
          </cell>
        </row>
        <row r="6249">
          <cell r="N6249">
            <v>-17.748000000000001</v>
          </cell>
        </row>
        <row r="6250">
          <cell r="N6250">
            <v>-8.0310000000000006</v>
          </cell>
        </row>
        <row r="6251">
          <cell r="N6251">
            <v>-8.6519999999999992</v>
          </cell>
        </row>
        <row r="6252">
          <cell r="N6252">
            <v>-6.3079999999999998</v>
          </cell>
        </row>
        <row r="6253">
          <cell r="N6253">
            <v>-2.2410000000000001</v>
          </cell>
        </row>
        <row r="6254">
          <cell r="N6254">
            <v>-2.5209999999999999</v>
          </cell>
        </row>
        <row r="6255">
          <cell r="N6255">
            <v>-17.259</v>
          </cell>
        </row>
        <row r="6256">
          <cell r="N6256">
            <v>-31.234000000000002</v>
          </cell>
        </row>
        <row r="6257">
          <cell r="N6257">
            <v>-5.9550000000000001</v>
          </cell>
        </row>
        <row r="6258">
          <cell r="N6258">
            <v>-17.341000000000001</v>
          </cell>
        </row>
        <row r="6259">
          <cell r="N6259">
            <v>-8.3580000000000005</v>
          </cell>
        </row>
        <row r="6260">
          <cell r="N6260">
            <v>-0.51</v>
          </cell>
        </row>
        <row r="6261">
          <cell r="N6261">
            <v>-5.7539999999999996</v>
          </cell>
        </row>
        <row r="6262">
          <cell r="N6262">
            <v>-0.93500000000000005</v>
          </cell>
        </row>
        <row r="6263">
          <cell r="N6263">
            <v>-1.413</v>
          </cell>
        </row>
        <row r="6264">
          <cell r="N6264">
            <v>-0.34499999999999997</v>
          </cell>
        </row>
        <row r="6265">
          <cell r="N6265">
            <v>-8.1859999999999999</v>
          </cell>
        </row>
        <row r="6266">
          <cell r="N6266">
            <v>-16.946999999999999</v>
          </cell>
        </row>
        <row r="6267">
          <cell r="N6267">
            <v>-1.413</v>
          </cell>
        </row>
        <row r="6268">
          <cell r="N6268">
            <v>-6.891</v>
          </cell>
        </row>
        <row r="6269">
          <cell r="N6269">
            <v>-13.702</v>
          </cell>
        </row>
        <row r="6270">
          <cell r="N6270">
            <v>-8.8919999999999995</v>
          </cell>
        </row>
        <row r="6271">
          <cell r="N6271">
            <v>-9.0690000000000008</v>
          </cell>
        </row>
        <row r="6272">
          <cell r="N6272">
            <v>-15.528</v>
          </cell>
        </row>
        <row r="6273">
          <cell r="N6273">
            <v>-1.4490000000000001</v>
          </cell>
        </row>
        <row r="6274">
          <cell r="N6274">
            <v>-0.55000000000000004</v>
          </cell>
        </row>
        <row r="6275">
          <cell r="N6275">
            <v>-6.282</v>
          </cell>
        </row>
        <row r="6276">
          <cell r="N6276">
            <v>-2.3130000000000002</v>
          </cell>
        </row>
        <row r="6277">
          <cell r="N6277">
            <v>-23.762</v>
          </cell>
        </row>
        <row r="6278">
          <cell r="N6278">
            <v>-7.54</v>
          </cell>
        </row>
        <row r="6279">
          <cell r="N6279">
            <v>-1.7969999999999999</v>
          </cell>
        </row>
        <row r="6280">
          <cell r="N6280">
            <v>-8.3420000000000005</v>
          </cell>
        </row>
        <row r="6281">
          <cell r="N6281">
            <v>-5.7919999999999998</v>
          </cell>
        </row>
        <row r="6282">
          <cell r="N6282">
            <v>-1.607</v>
          </cell>
        </row>
        <row r="6283">
          <cell r="N6283">
            <v>-4.0990000000000002</v>
          </cell>
        </row>
        <row r="6284">
          <cell r="N6284">
            <v>-2.7080000000000002</v>
          </cell>
        </row>
        <row r="6285">
          <cell r="N6285">
            <v>-8.7379999999999995</v>
          </cell>
        </row>
        <row r="6286">
          <cell r="N6286">
            <v>-4.4290000000000003</v>
          </cell>
        </row>
        <row r="6287">
          <cell r="N6287">
            <v>-1.248</v>
          </cell>
        </row>
        <row r="6288">
          <cell r="N6288">
            <v>-1.3979999999999999</v>
          </cell>
        </row>
        <row r="6289">
          <cell r="N6289">
            <v>-8.9969999999999999</v>
          </cell>
        </row>
        <row r="6290">
          <cell r="N6290">
            <v>-0.46100000000000002</v>
          </cell>
        </row>
        <row r="6291">
          <cell r="N6291">
            <v>-7.9829999999999997</v>
          </cell>
        </row>
        <row r="6292">
          <cell r="N6292">
            <v>-2.0870000000000002</v>
          </cell>
        </row>
        <row r="6293">
          <cell r="N6293">
            <v>-12.461</v>
          </cell>
        </row>
        <row r="6294">
          <cell r="N6294">
            <v>-8.0380000000000003</v>
          </cell>
        </row>
        <row r="6295">
          <cell r="N6295">
            <v>-7.3330000000000002</v>
          </cell>
        </row>
        <row r="6296">
          <cell r="N6296">
            <v>-1.5069999999999999</v>
          </cell>
        </row>
        <row r="6297">
          <cell r="N6297">
            <v>-9.8239999999999998</v>
          </cell>
        </row>
        <row r="6298">
          <cell r="N6298">
            <v>-13.237</v>
          </cell>
        </row>
        <row r="6299">
          <cell r="N6299">
            <v>-0.33100000000000002</v>
          </cell>
        </row>
        <row r="6300">
          <cell r="N6300">
            <v>-1.5780000000000001</v>
          </cell>
        </row>
        <row r="6301">
          <cell r="N6301">
            <v>-3.8370000000000002</v>
          </cell>
        </row>
        <row r="6302">
          <cell r="N6302">
            <v>-4.32</v>
          </cell>
        </row>
        <row r="6303">
          <cell r="N6303">
            <v>-15.817</v>
          </cell>
        </row>
        <row r="6304">
          <cell r="N6304">
            <v>-105</v>
          </cell>
        </row>
        <row r="6305">
          <cell r="N6305">
            <v>-1.5169999999999999</v>
          </cell>
        </row>
        <row r="6306">
          <cell r="N6306">
            <v>-20.027000000000001</v>
          </cell>
        </row>
        <row r="6307">
          <cell r="N6307">
            <v>-14.898</v>
          </cell>
        </row>
        <row r="6308">
          <cell r="N6308">
            <v>-8.109</v>
          </cell>
        </row>
        <row r="6309">
          <cell r="N6309">
            <v>-21.687000000000001</v>
          </cell>
        </row>
        <row r="6310">
          <cell r="N6310">
            <v>-5.1820000000000004</v>
          </cell>
        </row>
        <row r="6311">
          <cell r="N6311">
            <v>-3.206</v>
          </cell>
        </row>
        <row r="6312">
          <cell r="N6312">
            <v>-1.9790000000000001</v>
          </cell>
        </row>
        <row r="6313">
          <cell r="N6313">
            <v>-12.72</v>
          </cell>
        </row>
        <row r="6314">
          <cell r="N6314">
            <v>-5.36</v>
          </cell>
        </row>
        <row r="6315">
          <cell r="N6315">
            <v>-20.434000000000001</v>
          </cell>
        </row>
        <row r="6316">
          <cell r="N6316">
            <v>-5.758</v>
          </cell>
        </row>
        <row r="6317">
          <cell r="N6317">
            <v>-1.4430000000000001</v>
          </cell>
        </row>
        <row r="6318">
          <cell r="N6318">
            <v>-20.109000000000002</v>
          </cell>
        </row>
        <row r="6319">
          <cell r="N6319">
            <v>-8.7490000000000006</v>
          </cell>
        </row>
        <row r="6320">
          <cell r="N6320">
            <v>-2.0619999999999998</v>
          </cell>
        </row>
        <row r="6321">
          <cell r="N6321">
            <v>-12.358000000000001</v>
          </cell>
        </row>
        <row r="6322">
          <cell r="N6322">
            <v>-7.2560000000000002</v>
          </cell>
        </row>
        <row r="6323">
          <cell r="N6323">
            <v>-0.92600000000000005</v>
          </cell>
        </row>
        <row r="6324">
          <cell r="N6324">
            <v>-2.8940000000000001</v>
          </cell>
        </row>
        <row r="6325">
          <cell r="N6325">
            <v>-4.8230000000000004</v>
          </cell>
        </row>
        <row r="6326">
          <cell r="N6326">
            <v>-4.7300000000000004</v>
          </cell>
        </row>
        <row r="6327">
          <cell r="N6327">
            <v>-8.4190000000000005</v>
          </cell>
        </row>
        <row r="6328">
          <cell r="N6328">
            <v>-1.3979999999999999</v>
          </cell>
        </row>
        <row r="6329">
          <cell r="N6329">
            <v>-4.2569999999999997</v>
          </cell>
        </row>
        <row r="6330">
          <cell r="N6330">
            <v>-2.4630000000000001</v>
          </cell>
        </row>
        <row r="6331">
          <cell r="N6331">
            <v>-8.8460000000000001</v>
          </cell>
        </row>
        <row r="6332">
          <cell r="N6332">
            <v>-20.353000000000002</v>
          </cell>
        </row>
        <row r="6333">
          <cell r="N6333">
            <v>-5.2169999999999996</v>
          </cell>
        </row>
        <row r="6334">
          <cell r="N6334">
            <v>-6.3470000000000004</v>
          </cell>
        </row>
        <row r="6335">
          <cell r="N6335">
            <v>-16.373000000000001</v>
          </cell>
        </row>
        <row r="6336">
          <cell r="N6336">
            <v>-2.2410000000000001</v>
          </cell>
        </row>
        <row r="6337">
          <cell r="N6337">
            <v>-1.43</v>
          </cell>
        </row>
        <row r="6338">
          <cell r="N6338">
            <v>-2.8620000000000001</v>
          </cell>
        </row>
        <row r="6339">
          <cell r="N6339">
            <v>-1.681</v>
          </cell>
        </row>
        <row r="6340">
          <cell r="N6340">
            <v>-77</v>
          </cell>
        </row>
        <row r="6341">
          <cell r="N6341">
            <v>-77</v>
          </cell>
        </row>
        <row r="6342">
          <cell r="N6342">
            <v>-8.8209999999999997</v>
          </cell>
        </row>
        <row r="6343">
          <cell r="N6343">
            <v>-17.748000000000001</v>
          </cell>
        </row>
        <row r="6344">
          <cell r="N6344">
            <v>-9.6609999999999996</v>
          </cell>
        </row>
        <row r="6345">
          <cell r="N6345">
            <v>-8.2149999999999999</v>
          </cell>
        </row>
        <row r="6346">
          <cell r="N6346">
            <v>-2.6139999999999999</v>
          </cell>
        </row>
        <row r="6347">
          <cell r="N6347">
            <v>-8.2509999999999994</v>
          </cell>
        </row>
        <row r="6348">
          <cell r="N6348">
            <v>-5.1639999999999997</v>
          </cell>
        </row>
        <row r="6349">
          <cell r="N6349">
            <v>-3.7050000000000001</v>
          </cell>
        </row>
        <row r="6350">
          <cell r="N6350">
            <v>-15.631</v>
          </cell>
        </row>
        <row r="6351">
          <cell r="N6351">
            <v>-7.2629999999999999</v>
          </cell>
        </row>
        <row r="6352">
          <cell r="N6352">
            <v>-27.498000000000001</v>
          </cell>
        </row>
        <row r="6353">
          <cell r="N6353">
            <v>-28.536000000000001</v>
          </cell>
        </row>
        <row r="6354">
          <cell r="N6354">
            <v>-17.087</v>
          </cell>
        </row>
        <row r="6355">
          <cell r="N6355">
            <v>-1.5620000000000001</v>
          </cell>
        </row>
        <row r="6356">
          <cell r="N6356">
            <v>-3.8940000000000001</v>
          </cell>
        </row>
        <row r="6357">
          <cell r="N6357">
            <v>-21.791</v>
          </cell>
        </row>
        <row r="6358">
          <cell r="N6358">
            <v>-14.683999999999999</v>
          </cell>
        </row>
        <row r="6359">
          <cell r="N6359">
            <v>-1.607</v>
          </cell>
        </row>
        <row r="6360">
          <cell r="N6360">
            <v>-0.33600000000000002</v>
          </cell>
        </row>
        <row r="6361">
          <cell r="N6361">
            <v>-1.524</v>
          </cell>
        </row>
        <row r="6362">
          <cell r="N6362">
            <v>-5.1459999999999999</v>
          </cell>
        </row>
        <row r="6363">
          <cell r="N6363">
            <v>-5.1100000000000003</v>
          </cell>
        </row>
        <row r="6364">
          <cell r="N6364">
            <v>-1.3089999999999999</v>
          </cell>
        </row>
        <row r="6365">
          <cell r="N6365">
            <v>-7.6820000000000004</v>
          </cell>
        </row>
        <row r="6366">
          <cell r="N6366">
            <v>-4.5350000000000001</v>
          </cell>
        </row>
        <row r="6367">
          <cell r="N6367">
            <v>-25.215</v>
          </cell>
        </row>
        <row r="6368">
          <cell r="N6368">
            <v>-6.4130000000000003</v>
          </cell>
        </row>
        <row r="6369">
          <cell r="N6369">
            <v>-1.2789999999999999</v>
          </cell>
        </row>
        <row r="6370">
          <cell r="N6370">
            <v>-4.4269999999999996</v>
          </cell>
        </row>
        <row r="6371">
          <cell r="N6371">
            <v>-2.2949999999999999</v>
          </cell>
        </row>
        <row r="6372">
          <cell r="N6372">
            <v>-2.5209999999999999</v>
          </cell>
        </row>
        <row r="6373">
          <cell r="N6373">
            <v>-1.7</v>
          </cell>
        </row>
        <row r="6374">
          <cell r="N6374">
            <v>-2.7080000000000002</v>
          </cell>
        </row>
        <row r="6375">
          <cell r="N6375">
            <v>-8.2639999999999993</v>
          </cell>
        </row>
        <row r="6376">
          <cell r="N6376">
            <v>-18.574000000000002</v>
          </cell>
        </row>
        <row r="6377">
          <cell r="N6377">
            <v>-4.4109999999999996</v>
          </cell>
        </row>
        <row r="6378">
          <cell r="N6378">
            <v>-1.698</v>
          </cell>
        </row>
        <row r="6379">
          <cell r="N6379">
            <v>-12.564</v>
          </cell>
        </row>
        <row r="6380">
          <cell r="N6380">
            <v>-4.8079999999999998</v>
          </cell>
        </row>
        <row r="6381">
          <cell r="N6381">
            <v>-5.8239999999999998</v>
          </cell>
        </row>
        <row r="6382">
          <cell r="N6382">
            <v>-22.542000000000002</v>
          </cell>
        </row>
        <row r="6383">
          <cell r="N6383">
            <v>-1.83</v>
          </cell>
        </row>
        <row r="6384">
          <cell r="N6384">
            <v>-7.22</v>
          </cell>
        </row>
        <row r="6385">
          <cell r="N6385">
            <v>-24.8</v>
          </cell>
        </row>
        <row r="6386">
          <cell r="N6386">
            <v>-9.141</v>
          </cell>
        </row>
        <row r="6387">
          <cell r="N6387">
            <v>-7.7539999999999996</v>
          </cell>
        </row>
        <row r="6388">
          <cell r="N6388">
            <v>-1.542</v>
          </cell>
        </row>
        <row r="6389">
          <cell r="N6389">
            <v>-0.34499999999999997</v>
          </cell>
        </row>
        <row r="6390">
          <cell r="N6390">
            <v>-2.6629999999999998</v>
          </cell>
        </row>
        <row r="6391">
          <cell r="N6391">
            <v>-1.3540000000000001</v>
          </cell>
        </row>
        <row r="6392">
          <cell r="N6392">
            <v>-2.427</v>
          </cell>
        </row>
        <row r="6393">
          <cell r="N6393">
            <v>-7.4489999999999998</v>
          </cell>
        </row>
        <row r="6394">
          <cell r="N6394">
            <v>-1.3240000000000001</v>
          </cell>
        </row>
        <row r="6395">
          <cell r="N6395">
            <v>-4.0880000000000001</v>
          </cell>
        </row>
        <row r="6396">
          <cell r="N6396">
            <v>-15.798</v>
          </cell>
        </row>
        <row r="6397">
          <cell r="N6397">
            <v>-4.7770000000000001</v>
          </cell>
        </row>
        <row r="6398">
          <cell r="N6398">
            <v>-2.0089999999999999</v>
          </cell>
        </row>
        <row r="6399">
          <cell r="N6399">
            <v>-12.667999999999999</v>
          </cell>
        </row>
        <row r="6400">
          <cell r="N6400">
            <v>-5.2809999999999997</v>
          </cell>
        </row>
        <row r="6401">
          <cell r="N6401">
            <v>-15.712999999999999</v>
          </cell>
        </row>
        <row r="6402">
          <cell r="N6402">
            <v>-7.4329999999999998</v>
          </cell>
        </row>
        <row r="6403">
          <cell r="N6403">
            <v>-7.9189999999999996</v>
          </cell>
        </row>
        <row r="6404">
          <cell r="N6404">
            <v>-7.5910000000000002</v>
          </cell>
        </row>
        <row r="6405">
          <cell r="N6405">
            <v>-0.54100000000000004</v>
          </cell>
        </row>
        <row r="6406">
          <cell r="N6406">
            <v>-1.9970000000000001</v>
          </cell>
        </row>
        <row r="6407">
          <cell r="N6407">
            <v>-56</v>
          </cell>
        </row>
        <row r="6408">
          <cell r="N6408">
            <v>-1.7</v>
          </cell>
        </row>
        <row r="6409">
          <cell r="N6409">
            <v>-24.021000000000001</v>
          </cell>
        </row>
        <row r="6410">
          <cell r="N6410">
            <v>-4.1879999999999997</v>
          </cell>
        </row>
        <row r="6411">
          <cell r="N6411">
            <v>-7.4610000000000003</v>
          </cell>
        </row>
        <row r="6412">
          <cell r="N6412">
            <v>-1.458</v>
          </cell>
        </row>
        <row r="6413">
          <cell r="N6413">
            <v>-7.22</v>
          </cell>
        </row>
        <row r="6414">
          <cell r="N6414">
            <v>-16.038</v>
          </cell>
        </row>
        <row r="6415">
          <cell r="N6415">
            <v>-0.42399999999999999</v>
          </cell>
        </row>
        <row r="6416">
          <cell r="N6416">
            <v>-3.4950000000000001</v>
          </cell>
        </row>
        <row r="6417">
          <cell r="N6417">
            <v>-0.48299999999999998</v>
          </cell>
        </row>
        <row r="6418">
          <cell r="N6418">
            <v>-13.391999999999999</v>
          </cell>
        </row>
        <row r="6419">
          <cell r="N6419">
            <v>-1.7969999999999999</v>
          </cell>
        </row>
        <row r="6420">
          <cell r="N6420">
            <v>-7.3940000000000001</v>
          </cell>
        </row>
        <row r="6421">
          <cell r="N6421">
            <v>-6.1890000000000001</v>
          </cell>
        </row>
        <row r="6422">
          <cell r="N6422">
            <v>-0.78800000000000003</v>
          </cell>
        </row>
        <row r="6423">
          <cell r="N6423">
            <v>-7.69</v>
          </cell>
        </row>
        <row r="6424">
          <cell r="N6424">
            <v>-2.863</v>
          </cell>
        </row>
        <row r="6425">
          <cell r="N6425">
            <v>-2.6629999999999998</v>
          </cell>
        </row>
        <row r="6426">
          <cell r="N6426">
            <v>-14.898</v>
          </cell>
        </row>
        <row r="6427">
          <cell r="N6427">
            <v>-2.8959999999999999</v>
          </cell>
        </row>
        <row r="6428">
          <cell r="N6428">
            <v>-8.0310000000000006</v>
          </cell>
        </row>
        <row r="6429">
          <cell r="N6429">
            <v>-1.4339999999999999</v>
          </cell>
        </row>
        <row r="6430">
          <cell r="N6430">
            <v>-23.036000000000001</v>
          </cell>
        </row>
        <row r="6431">
          <cell r="N6431">
            <v>-14.813000000000001</v>
          </cell>
        </row>
        <row r="6432">
          <cell r="N6432">
            <v>-6.9349999999999996</v>
          </cell>
        </row>
        <row r="6433">
          <cell r="N6433">
            <v>-4.1239999999999997</v>
          </cell>
        </row>
        <row r="6434">
          <cell r="N6434">
            <v>-0.47899999999999998</v>
          </cell>
        </row>
        <row r="6435">
          <cell r="N6435">
            <v>-1.9179999999999999</v>
          </cell>
        </row>
        <row r="6436">
          <cell r="N6436">
            <v>-5.7539999999999996</v>
          </cell>
        </row>
        <row r="6437">
          <cell r="N6437">
            <v>-3.8279999999999998</v>
          </cell>
        </row>
        <row r="6438">
          <cell r="N6438">
            <v>-1.2350000000000001</v>
          </cell>
        </row>
        <row r="6439">
          <cell r="N6439">
            <v>-7.4909999999999997</v>
          </cell>
        </row>
        <row r="6440">
          <cell r="N6440">
            <v>-4.59</v>
          </cell>
        </row>
        <row r="6441">
          <cell r="N6441">
            <v>-3.3620000000000001</v>
          </cell>
        </row>
        <row r="6442">
          <cell r="N6442">
            <v>-12.771000000000001</v>
          </cell>
        </row>
        <row r="6443">
          <cell r="N6443">
            <v>-4.4290000000000003</v>
          </cell>
        </row>
        <row r="6444">
          <cell r="N6444">
            <v>-8.4190000000000005</v>
          </cell>
        </row>
        <row r="6445">
          <cell r="N6445">
            <v>-3.8610000000000002</v>
          </cell>
        </row>
        <row r="6446">
          <cell r="N6446">
            <v>-4.0270000000000001</v>
          </cell>
        </row>
        <row r="6447">
          <cell r="N6447">
            <v>-25.940999999999999</v>
          </cell>
        </row>
        <row r="6448">
          <cell r="N6448">
            <v>-0.879</v>
          </cell>
        </row>
        <row r="6449">
          <cell r="N6449">
            <v>-6.8049999999999997</v>
          </cell>
        </row>
        <row r="6450">
          <cell r="N6450">
            <v>-1.9490000000000001</v>
          </cell>
        </row>
        <row r="6451">
          <cell r="N6451">
            <v>-8.7490000000000006</v>
          </cell>
        </row>
        <row r="6452">
          <cell r="N6452">
            <v>-0.371</v>
          </cell>
        </row>
        <row r="6453">
          <cell r="N6453">
            <v>-3.1619999999999999</v>
          </cell>
        </row>
        <row r="6454">
          <cell r="N6454">
            <v>-1.5960000000000001</v>
          </cell>
        </row>
        <row r="6455">
          <cell r="N6455">
            <v>-4.0270000000000001</v>
          </cell>
        </row>
        <row r="6456">
          <cell r="N6456">
            <v>-105</v>
          </cell>
        </row>
        <row r="6457">
          <cell r="N6457">
            <v>-1.913</v>
          </cell>
        </row>
        <row r="6458">
          <cell r="N6458">
            <v>-4.1269999999999998</v>
          </cell>
        </row>
        <row r="6459">
          <cell r="N6459">
            <v>-56</v>
          </cell>
        </row>
        <row r="6460">
          <cell r="N6460">
            <v>-6.6150000000000002</v>
          </cell>
        </row>
        <row r="6461">
          <cell r="N6461">
            <v>-3.9279999999999999</v>
          </cell>
        </row>
        <row r="6462">
          <cell r="N6462">
            <v>-15.528</v>
          </cell>
        </row>
        <row r="6463">
          <cell r="N6463">
            <v>-2.8620000000000001</v>
          </cell>
        </row>
        <row r="6464">
          <cell r="N6464">
            <v>-1.7</v>
          </cell>
        </row>
        <row r="6465">
          <cell r="N6465">
            <v>-5.758</v>
          </cell>
        </row>
        <row r="6466">
          <cell r="N6466">
            <v>-7.5049999999999999</v>
          </cell>
        </row>
        <row r="6467">
          <cell r="N6467">
            <v>-1.19</v>
          </cell>
        </row>
        <row r="6468">
          <cell r="N6468">
            <v>-8.7850000000000001</v>
          </cell>
        </row>
        <row r="6469">
          <cell r="N6469">
            <v>-1.603</v>
          </cell>
        </row>
        <row r="6470">
          <cell r="N6470">
            <v>-26.771999999999998</v>
          </cell>
        </row>
        <row r="6471">
          <cell r="N6471">
            <v>-5.5620000000000003</v>
          </cell>
        </row>
        <row r="6472">
          <cell r="N6472">
            <v>-0.746</v>
          </cell>
        </row>
        <row r="6473">
          <cell r="N6473">
            <v>-20.108000000000001</v>
          </cell>
        </row>
        <row r="6474">
          <cell r="N6474">
            <v>-4.375</v>
          </cell>
        </row>
        <row r="6475">
          <cell r="N6475">
            <v>-3.39</v>
          </cell>
        </row>
        <row r="6476">
          <cell r="N6476">
            <v>-2.996</v>
          </cell>
        </row>
        <row r="6477">
          <cell r="N6477">
            <v>-5.0739999999999998</v>
          </cell>
        </row>
        <row r="6478">
          <cell r="N6478">
            <v>-2.2949999999999999</v>
          </cell>
        </row>
        <row r="6479">
          <cell r="N6479">
            <v>-0.36699999999999999</v>
          </cell>
        </row>
        <row r="6480">
          <cell r="N6480">
            <v>-5.3</v>
          </cell>
        </row>
        <row r="6481">
          <cell r="N6481">
            <v>-10.221</v>
          </cell>
        </row>
        <row r="6482">
          <cell r="N6482">
            <v>-1.637</v>
          </cell>
        </row>
        <row r="6483">
          <cell r="N6483">
            <v>-9.0690000000000008</v>
          </cell>
        </row>
        <row r="6484">
          <cell r="N6484">
            <v>-3.7050000000000001</v>
          </cell>
        </row>
        <row r="6485">
          <cell r="N6485">
            <v>-5.3250000000000002</v>
          </cell>
        </row>
        <row r="6486">
          <cell r="N6486">
            <v>-2.6629999999999998</v>
          </cell>
        </row>
        <row r="6487">
          <cell r="N6487">
            <v>-3.05</v>
          </cell>
        </row>
        <row r="6488">
          <cell r="N6488">
            <v>-7.4909999999999997</v>
          </cell>
        </row>
        <row r="6489">
          <cell r="N6489">
            <v>-3.61</v>
          </cell>
        </row>
        <row r="6490">
          <cell r="N6490">
            <v>-3.7050000000000001</v>
          </cell>
        </row>
        <row r="6491">
          <cell r="N6491">
            <v>-3.3279999999999998</v>
          </cell>
        </row>
        <row r="6492">
          <cell r="N6492">
            <v>-5.9219999999999997</v>
          </cell>
        </row>
        <row r="6493">
          <cell r="N6493">
            <v>-4.0519999999999996</v>
          </cell>
        </row>
        <row r="6494">
          <cell r="N6494">
            <v>-10.221</v>
          </cell>
        </row>
        <row r="6495">
          <cell r="N6495">
            <v>-15.794</v>
          </cell>
        </row>
        <row r="6496">
          <cell r="N6496">
            <v>-8.2870000000000008</v>
          </cell>
        </row>
        <row r="6497">
          <cell r="N6497">
            <v>-0.32300000000000001</v>
          </cell>
        </row>
        <row r="6498">
          <cell r="N6498">
            <v>-5.8890000000000002</v>
          </cell>
        </row>
        <row r="6499">
          <cell r="N6499">
            <v>-3.8279999999999998</v>
          </cell>
        </row>
        <row r="6500">
          <cell r="N6500">
            <v>-6.02</v>
          </cell>
        </row>
        <row r="6501">
          <cell r="N6501">
            <v>-7.516</v>
          </cell>
        </row>
        <row r="6502">
          <cell r="N6502">
            <v>-2.77</v>
          </cell>
        </row>
        <row r="6503">
          <cell r="N6503">
            <v>-4.1779999999999999</v>
          </cell>
        </row>
        <row r="6504">
          <cell r="N6504">
            <v>-4.4930000000000003</v>
          </cell>
        </row>
        <row r="6505">
          <cell r="N6505">
            <v>-2.996</v>
          </cell>
        </row>
        <row r="6506">
          <cell r="N6506">
            <v>-15.55</v>
          </cell>
        </row>
        <row r="6507">
          <cell r="N6507">
            <v>-2.552</v>
          </cell>
        </row>
        <row r="6508">
          <cell r="N6508">
            <v>-23.466000000000001</v>
          </cell>
        </row>
        <row r="6509">
          <cell r="N6509">
            <v>-4.335</v>
          </cell>
        </row>
        <row r="6510">
          <cell r="N6510">
            <v>-20.417999999999999</v>
          </cell>
        </row>
        <row r="6511">
          <cell r="N6511">
            <v>-21.895</v>
          </cell>
        </row>
        <row r="6512">
          <cell r="N6512">
            <v>-1.3540000000000001</v>
          </cell>
        </row>
        <row r="6513">
          <cell r="N6513">
            <v>-1.681</v>
          </cell>
        </row>
        <row r="6514">
          <cell r="N6514">
            <v>-3.528</v>
          </cell>
        </row>
        <row r="6515">
          <cell r="N6515">
            <v>-5.6929999999999996</v>
          </cell>
        </row>
        <row r="6516">
          <cell r="N6516">
            <v>-0.47399999999999998</v>
          </cell>
        </row>
        <row r="6517">
          <cell r="N6517">
            <v>-7.149</v>
          </cell>
        </row>
        <row r="6518">
          <cell r="N6518">
            <v>-1.0269999999999999</v>
          </cell>
        </row>
        <row r="6519">
          <cell r="N6519">
            <v>-30.164000000000001</v>
          </cell>
        </row>
        <row r="6520">
          <cell r="N6520">
            <v>-1.9710000000000001</v>
          </cell>
        </row>
        <row r="6521">
          <cell r="N6521">
            <v>-3.2450000000000001</v>
          </cell>
        </row>
        <row r="6522">
          <cell r="N6522">
            <v>-2.4900000000000002</v>
          </cell>
        </row>
        <row r="6523">
          <cell r="N6523">
            <v>-16.689</v>
          </cell>
        </row>
        <row r="6524">
          <cell r="N6524">
            <v>-3.2320000000000002</v>
          </cell>
        </row>
        <row r="6525">
          <cell r="N6525">
            <v>-7.718</v>
          </cell>
        </row>
        <row r="6526">
          <cell r="N6526">
            <v>-1.2789999999999999</v>
          </cell>
        </row>
        <row r="6527">
          <cell r="N6527">
            <v>-0.313</v>
          </cell>
        </row>
        <row r="6528">
          <cell r="N6528">
            <v>-4.5149999999999997</v>
          </cell>
        </row>
        <row r="6529">
          <cell r="N6529">
            <v>-7.3979999999999997</v>
          </cell>
        </row>
        <row r="6530">
          <cell r="N6530">
            <v>-8.8209999999999997</v>
          </cell>
        </row>
        <row r="6531">
          <cell r="N6531">
            <v>-2.9620000000000002</v>
          </cell>
        </row>
        <row r="6532">
          <cell r="N6532">
            <v>-43.36</v>
          </cell>
        </row>
        <row r="6533">
          <cell r="N6533">
            <v>-21.687000000000001</v>
          </cell>
        </row>
        <row r="6534">
          <cell r="N6534">
            <v>-8.8209999999999997</v>
          </cell>
        </row>
        <row r="6535">
          <cell r="N6535">
            <v>-4.1779999999999999</v>
          </cell>
        </row>
        <row r="6536">
          <cell r="N6536">
            <v>-21.803000000000001</v>
          </cell>
        </row>
        <row r="6537">
          <cell r="N6537">
            <v>-10.919</v>
          </cell>
        </row>
        <row r="6538">
          <cell r="N6538">
            <v>-3.7610000000000001</v>
          </cell>
        </row>
        <row r="6539">
          <cell r="N6539">
            <v>-4.59</v>
          </cell>
        </row>
        <row r="6540">
          <cell r="N6540">
            <v>-2.552</v>
          </cell>
        </row>
        <row r="6541">
          <cell r="N6541">
            <v>-3.6949999999999998</v>
          </cell>
        </row>
        <row r="6542">
          <cell r="N6542">
            <v>-5.431</v>
          </cell>
        </row>
        <row r="6543">
          <cell r="N6543">
            <v>-0.39400000000000002</v>
          </cell>
        </row>
        <row r="6544">
          <cell r="N6544">
            <v>-7.3979999999999997</v>
          </cell>
        </row>
        <row r="6545">
          <cell r="N6545">
            <v>-7.4329999999999998</v>
          </cell>
        </row>
        <row r="6546">
          <cell r="N6546">
            <v>-14.247</v>
          </cell>
        </row>
        <row r="6547">
          <cell r="N6547">
            <v>-2.863</v>
          </cell>
        </row>
        <row r="6548">
          <cell r="N6548">
            <v>-4.1269999999999998</v>
          </cell>
        </row>
        <row r="6549">
          <cell r="N6549">
            <v>-1.22</v>
          </cell>
        </row>
        <row r="6550">
          <cell r="N6550">
            <v>-3.0619999999999998</v>
          </cell>
        </row>
        <row r="6551">
          <cell r="N6551">
            <v>-1.7969999999999999</v>
          </cell>
        </row>
        <row r="6552">
          <cell r="N6552">
            <v>-2.863</v>
          </cell>
        </row>
        <row r="6553">
          <cell r="N6553">
            <v>-26.771999999999998</v>
          </cell>
        </row>
        <row r="6554">
          <cell r="N6554">
            <v>-9.4960000000000004</v>
          </cell>
        </row>
        <row r="6555">
          <cell r="N6555">
            <v>-4.2569999999999997</v>
          </cell>
        </row>
        <row r="6556">
          <cell r="N6556">
            <v>-6.9359999999999999</v>
          </cell>
        </row>
        <row r="6557">
          <cell r="N6557">
            <v>-1.577</v>
          </cell>
        </row>
        <row r="6558">
          <cell r="N6558">
            <v>-5.4969999999999999</v>
          </cell>
        </row>
        <row r="6559">
          <cell r="N6559">
            <v>-5.6760000000000002</v>
          </cell>
        </row>
        <row r="6560">
          <cell r="N6560">
            <v>-10.045999999999999</v>
          </cell>
        </row>
        <row r="6561">
          <cell r="N6561">
            <v>-3.9279999999999999</v>
          </cell>
        </row>
        <row r="6562">
          <cell r="N6562">
            <v>-2.8010000000000002</v>
          </cell>
        </row>
        <row r="6563">
          <cell r="N6563">
            <v>-9.0340000000000007</v>
          </cell>
        </row>
        <row r="6564">
          <cell r="N6564">
            <v>-7.149</v>
          </cell>
        </row>
        <row r="6565">
          <cell r="N6565">
            <v>-20.038</v>
          </cell>
        </row>
        <row r="6566">
          <cell r="N6566">
            <v>-14.837999999999999</v>
          </cell>
        </row>
        <row r="6567">
          <cell r="N6567">
            <v>-2.33</v>
          </cell>
        </row>
        <row r="6568">
          <cell r="N6568">
            <v>-1.637</v>
          </cell>
        </row>
        <row r="6569">
          <cell r="N6569">
            <v>-53.162999999999997</v>
          </cell>
        </row>
        <row r="6570">
          <cell r="N6570">
            <v>-3.7650000000000001</v>
          </cell>
        </row>
        <row r="6571">
          <cell r="N6571">
            <v>-4.0990000000000002</v>
          </cell>
        </row>
        <row r="6572">
          <cell r="N6572">
            <v>-12.199</v>
          </cell>
        </row>
        <row r="6573">
          <cell r="N6573">
            <v>-15.224</v>
          </cell>
        </row>
        <row r="6574">
          <cell r="N6574">
            <v>-1.681</v>
          </cell>
        </row>
        <row r="6575">
          <cell r="N6575">
            <v>-8.2159999999999993</v>
          </cell>
        </row>
        <row r="6576">
          <cell r="N6576">
            <v>-7.1980000000000004</v>
          </cell>
        </row>
        <row r="6577">
          <cell r="N6577">
            <v>-7.3289999999999997</v>
          </cell>
        </row>
        <row r="6578">
          <cell r="N6578">
            <v>-4.0880000000000001</v>
          </cell>
        </row>
        <row r="6579">
          <cell r="N6579">
            <v>-4.0990000000000002</v>
          </cell>
        </row>
        <row r="6580">
          <cell r="N6580">
            <v>-0.92800000000000005</v>
          </cell>
        </row>
        <row r="6581">
          <cell r="N6581">
            <v>-2.7080000000000002</v>
          </cell>
        </row>
        <row r="6582">
          <cell r="N6582">
            <v>-4.1059999999999999</v>
          </cell>
        </row>
        <row r="6583">
          <cell r="N6583">
            <v>-9.6739999999999995</v>
          </cell>
        </row>
        <row r="6584">
          <cell r="N6584">
            <v>-3.8940000000000001</v>
          </cell>
        </row>
        <row r="6585">
          <cell r="N6585">
            <v>-13.49</v>
          </cell>
        </row>
        <row r="6586">
          <cell r="N6586">
            <v>-9.3179999999999996</v>
          </cell>
        </row>
        <row r="6587">
          <cell r="N6587">
            <v>-3.863</v>
          </cell>
        </row>
        <row r="6588">
          <cell r="N6588">
            <v>-23.97</v>
          </cell>
        </row>
        <row r="6589">
          <cell r="N6589">
            <v>-4.1609999999999996</v>
          </cell>
        </row>
        <row r="6590">
          <cell r="N6590">
            <v>-0.55200000000000005</v>
          </cell>
        </row>
        <row r="6591">
          <cell r="N6591">
            <v>-14.467000000000001</v>
          </cell>
        </row>
        <row r="6592">
          <cell r="N6592">
            <v>-19.62</v>
          </cell>
        </row>
        <row r="6593">
          <cell r="N6593">
            <v>-0.47299999999999998</v>
          </cell>
        </row>
        <row r="6594">
          <cell r="N6594">
            <v>-4.0000000000000001E-3</v>
          </cell>
        </row>
        <row r="6595">
          <cell r="N6595">
            <v>-1E-3</v>
          </cell>
        </row>
        <row r="6596">
          <cell r="N6596">
            <v>-2.863</v>
          </cell>
        </row>
        <row r="6597">
          <cell r="N6597">
            <v>-0.51500000000000001</v>
          </cell>
        </row>
        <row r="6598">
          <cell r="N6598">
            <v>-2.9249999999999998</v>
          </cell>
        </row>
        <row r="6599">
          <cell r="N6599">
            <v>-1E-3</v>
          </cell>
        </row>
        <row r="6600">
          <cell r="N6600">
            <v>-2E-3</v>
          </cell>
        </row>
        <row r="6601">
          <cell r="N6601">
            <v>-4.0000000000000001E-3</v>
          </cell>
        </row>
        <row r="6602">
          <cell r="N6602">
            <v>-8.7490000000000006</v>
          </cell>
        </row>
        <row r="6603">
          <cell r="N6603">
            <v>-6.58</v>
          </cell>
        </row>
        <row r="6604">
          <cell r="N6604">
            <v>-9.4960000000000004</v>
          </cell>
        </row>
        <row r="6605">
          <cell r="N6605">
            <v>-5.0919999999999996</v>
          </cell>
        </row>
        <row r="6606">
          <cell r="N6606">
            <v>-9.1760000000000002</v>
          </cell>
        </row>
        <row r="6607">
          <cell r="N6607">
            <v>-7.6820000000000004</v>
          </cell>
        </row>
        <row r="6608">
          <cell r="N6608">
            <v>-5.3070000000000004</v>
          </cell>
        </row>
        <row r="6609">
          <cell r="N6609">
            <v>-1.458</v>
          </cell>
        </row>
        <row r="6610">
          <cell r="N6610">
            <v>-14.467000000000001</v>
          </cell>
        </row>
        <row r="6611">
          <cell r="N6611">
            <v>-3.528</v>
          </cell>
        </row>
        <row r="6612">
          <cell r="N6612">
            <v>-6.9349999999999996</v>
          </cell>
        </row>
        <row r="6613">
          <cell r="N6613">
            <v>-2.8959999999999999</v>
          </cell>
        </row>
        <row r="6614">
          <cell r="N6614">
            <v>-4.1779999999999999</v>
          </cell>
        </row>
        <row r="6615">
          <cell r="N6615">
            <v>-1.2649999999999999</v>
          </cell>
        </row>
        <row r="6616">
          <cell r="N6616">
            <v>-3.0289999999999999</v>
          </cell>
        </row>
        <row r="6617">
          <cell r="N6617">
            <v>-6.6870000000000003</v>
          </cell>
        </row>
        <row r="6618">
          <cell r="N6618">
            <v>-8.9269999999999996</v>
          </cell>
        </row>
        <row r="6619">
          <cell r="N6619">
            <v>-2.7290000000000001</v>
          </cell>
        </row>
        <row r="6620">
          <cell r="N6620">
            <v>-4.5540000000000003</v>
          </cell>
        </row>
        <row r="6621">
          <cell r="N6621">
            <v>-3.1949999999999998</v>
          </cell>
        </row>
        <row r="6622">
          <cell r="N6622">
            <v>-4.5540000000000003</v>
          </cell>
        </row>
        <row r="6623">
          <cell r="N6623">
            <v>-7.2910000000000004</v>
          </cell>
        </row>
        <row r="6624">
          <cell r="N6624">
            <v>-9.4589999999999996</v>
          </cell>
        </row>
        <row r="6625">
          <cell r="N6625">
            <v>-1.339</v>
          </cell>
        </row>
        <row r="6626">
          <cell r="N6626">
            <v>-7.8E-2</v>
          </cell>
        </row>
        <row r="6627">
          <cell r="N6627">
            <v>-1.651</v>
          </cell>
        </row>
        <row r="6628">
          <cell r="N6628">
            <v>-5.62</v>
          </cell>
        </row>
        <row r="6629">
          <cell r="N6629">
            <v>-0.96599999999999997</v>
          </cell>
        </row>
        <row r="6630">
          <cell r="N6630">
            <v>-5.72</v>
          </cell>
        </row>
        <row r="6631">
          <cell r="N6631">
            <v>-3.9940000000000002</v>
          </cell>
        </row>
        <row r="6632">
          <cell r="N6632">
            <v>-6.0960000000000001</v>
          </cell>
        </row>
        <row r="6633">
          <cell r="N6633">
            <v>-0.23699999999999999</v>
          </cell>
        </row>
        <row r="6634">
          <cell r="N6634">
            <v>-4.9489999999999998</v>
          </cell>
        </row>
        <row r="6635">
          <cell r="N6635">
            <v>-2E-3</v>
          </cell>
        </row>
        <row r="6636">
          <cell r="N6636">
            <v>-1.9490000000000001</v>
          </cell>
        </row>
        <row r="6637">
          <cell r="N6637">
            <v>-4.6619999999999999</v>
          </cell>
        </row>
        <row r="6638">
          <cell r="N6638">
            <v>-1.3839999999999999</v>
          </cell>
        </row>
        <row r="6639">
          <cell r="N6639">
            <v>-16.135999999999999</v>
          </cell>
        </row>
        <row r="6640">
          <cell r="N6640">
            <v>-15.704000000000001</v>
          </cell>
        </row>
        <row r="6641">
          <cell r="N6641">
            <v>-8.3949999999999996</v>
          </cell>
        </row>
        <row r="6642">
          <cell r="N6642">
            <v>-1.101</v>
          </cell>
        </row>
        <row r="6643">
          <cell r="N6643">
            <v>-3.8610000000000002</v>
          </cell>
        </row>
        <row r="6644">
          <cell r="N6644">
            <v>-1.6220000000000001</v>
          </cell>
        </row>
        <row r="6645">
          <cell r="N6645">
            <v>-1.2350000000000001</v>
          </cell>
        </row>
        <row r="6646">
          <cell r="N6646">
            <v>-16.445</v>
          </cell>
        </row>
        <row r="6647">
          <cell r="N6647">
            <v>-7.8250000000000002</v>
          </cell>
        </row>
        <row r="6648">
          <cell r="N6648">
            <v>-5.7370000000000001</v>
          </cell>
        </row>
        <row r="6649">
          <cell r="N6649">
            <v>-7.0419999999999998</v>
          </cell>
        </row>
        <row r="6650">
          <cell r="N6650">
            <v>-5.899</v>
          </cell>
        </row>
        <row r="6651">
          <cell r="N6651">
            <v>-9.4960000000000004</v>
          </cell>
        </row>
        <row r="6652">
          <cell r="N6652">
            <v>-9.2119999999999997</v>
          </cell>
        </row>
        <row r="6653">
          <cell r="N6653">
            <v>-2.2069999999999999</v>
          </cell>
        </row>
        <row r="6654">
          <cell r="N6654">
            <v>-1.294</v>
          </cell>
        </row>
        <row r="6655">
          <cell r="N6655">
            <v>-3.129</v>
          </cell>
        </row>
        <row r="6656">
          <cell r="N6656">
            <v>-7.8959999999999999</v>
          </cell>
        </row>
        <row r="6657">
          <cell r="N6657">
            <v>-9.9939999999999998</v>
          </cell>
        </row>
        <row r="6658">
          <cell r="N6658">
            <v>-11.061</v>
          </cell>
        </row>
        <row r="6659">
          <cell r="N6659">
            <v>-11.31</v>
          </cell>
        </row>
        <row r="6660">
          <cell r="N6660">
            <v>-8.8559999999999999</v>
          </cell>
        </row>
        <row r="6661">
          <cell r="N6661">
            <v>-2.7629999999999999</v>
          </cell>
        </row>
        <row r="6662">
          <cell r="N6662">
            <v>-3.9279999999999999</v>
          </cell>
        </row>
        <row r="6663">
          <cell r="N6663">
            <v>-7.6109999999999998</v>
          </cell>
        </row>
        <row r="6664">
          <cell r="N6664">
            <v>-5.2809999999999997</v>
          </cell>
        </row>
        <row r="6665">
          <cell r="N6665">
            <v>-4.0990000000000002</v>
          </cell>
        </row>
        <row r="6666">
          <cell r="N6666">
            <v>-0.57399999999999995</v>
          </cell>
        </row>
        <row r="6667">
          <cell r="N6667">
            <v>-2E-3</v>
          </cell>
        </row>
        <row r="6668">
          <cell r="N6668">
            <v>-4.9660000000000002</v>
          </cell>
        </row>
        <row r="6669">
          <cell r="N6669">
            <v>-1.6220000000000001</v>
          </cell>
        </row>
        <row r="6670">
          <cell r="N6670">
            <v>-1.8</v>
          </cell>
        </row>
        <row r="6671">
          <cell r="N6671">
            <v>-3.891</v>
          </cell>
        </row>
        <row r="6672">
          <cell r="N6672">
            <v>-1.294</v>
          </cell>
        </row>
        <row r="6673">
          <cell r="N6673">
            <v>-1.25</v>
          </cell>
        </row>
        <row r="6674">
          <cell r="N6674">
            <v>-8.2870000000000008</v>
          </cell>
        </row>
        <row r="6675">
          <cell r="N6675">
            <v>-3.1619999999999999</v>
          </cell>
        </row>
        <row r="6676">
          <cell r="N6676">
            <v>-8.9269999999999996</v>
          </cell>
        </row>
        <row r="6677">
          <cell r="N6677">
            <v>-2.5299999999999998</v>
          </cell>
        </row>
        <row r="6678">
          <cell r="N6678">
            <v>-1.3540000000000001</v>
          </cell>
        </row>
        <row r="6679">
          <cell r="N6679">
            <v>-3.9409999999999998</v>
          </cell>
        </row>
        <row r="6680">
          <cell r="N6680">
            <v>-9.923</v>
          </cell>
        </row>
        <row r="6681">
          <cell r="N6681">
            <v>-9.9939999999999998</v>
          </cell>
        </row>
        <row r="6682">
          <cell r="N6682">
            <v>-8.0000000000000002E-3</v>
          </cell>
        </row>
        <row r="6683">
          <cell r="N6683">
            <v>-3.1019999999999999</v>
          </cell>
        </row>
        <row r="6684">
          <cell r="N6684">
            <v>-9.1050000000000004</v>
          </cell>
        </row>
        <row r="6685">
          <cell r="N6685">
            <v>-15.951000000000001</v>
          </cell>
        </row>
        <row r="6686">
          <cell r="N6686">
            <v>-4.0940000000000003</v>
          </cell>
        </row>
        <row r="6687">
          <cell r="N6687">
            <v>-4.07</v>
          </cell>
        </row>
        <row r="6688">
          <cell r="N6688">
            <v>-1.4730000000000001</v>
          </cell>
        </row>
        <row r="6689">
          <cell r="N6689">
            <v>-1.3839999999999999</v>
          </cell>
        </row>
        <row r="6690">
          <cell r="N6690">
            <v>-3.5609999999999999</v>
          </cell>
        </row>
        <row r="6691">
          <cell r="N6691">
            <v>-6.1269999999999998</v>
          </cell>
        </row>
        <row r="6692">
          <cell r="N6692">
            <v>-4.0990000000000002</v>
          </cell>
        </row>
        <row r="6693">
          <cell r="N6693">
            <v>-10.706</v>
          </cell>
        </row>
        <row r="6694">
          <cell r="N6694">
            <v>-11.516999999999999</v>
          </cell>
        </row>
        <row r="6695">
          <cell r="N6695">
            <v>-3.7749999999999999</v>
          </cell>
        </row>
        <row r="6696">
          <cell r="N6696">
            <v>-7.5759999999999996</v>
          </cell>
        </row>
        <row r="6697">
          <cell r="N6697">
            <v>-4.4290000000000003</v>
          </cell>
        </row>
        <row r="6698">
          <cell r="N6698">
            <v>-2.496</v>
          </cell>
        </row>
        <row r="6699">
          <cell r="N6699">
            <v>-10.67</v>
          </cell>
        </row>
        <row r="6700">
          <cell r="N6700">
            <v>-9.0690000000000008</v>
          </cell>
        </row>
        <row r="6701">
          <cell r="N6701">
            <v>-5.702</v>
          </cell>
        </row>
        <row r="6702">
          <cell r="N6702">
            <v>-14.157999999999999</v>
          </cell>
        </row>
        <row r="6703">
          <cell r="N6703">
            <v>-6.07</v>
          </cell>
        </row>
        <row r="6704">
          <cell r="N6704">
            <v>-1.6659999999999999</v>
          </cell>
        </row>
        <row r="6705">
          <cell r="N6705">
            <v>-1.607</v>
          </cell>
        </row>
        <row r="6706">
          <cell r="N6706">
            <v>-7.6820000000000004</v>
          </cell>
        </row>
        <row r="6707">
          <cell r="N6707">
            <v>-7.7889999999999997</v>
          </cell>
        </row>
        <row r="6708">
          <cell r="N6708">
            <v>-9.3179999999999996</v>
          </cell>
        </row>
        <row r="6709">
          <cell r="N6709">
            <v>-1.3240000000000001</v>
          </cell>
        </row>
        <row r="6710">
          <cell r="N6710">
            <v>-7.149</v>
          </cell>
        </row>
        <row r="6711">
          <cell r="N6711">
            <v>-3.1949999999999998</v>
          </cell>
        </row>
        <row r="6712">
          <cell r="N6712">
            <v>-0.80100000000000005</v>
          </cell>
        </row>
        <row r="6713">
          <cell r="N6713">
            <v>-3.5680000000000001</v>
          </cell>
        </row>
        <row r="6714">
          <cell r="N6714">
            <v>-2.9620000000000002</v>
          </cell>
        </row>
        <row r="6715">
          <cell r="N6715">
            <v>-12.303000000000001</v>
          </cell>
        </row>
        <row r="6716">
          <cell r="N6716">
            <v>-8.7140000000000004</v>
          </cell>
        </row>
        <row r="6717">
          <cell r="N6717">
            <v>-9.39</v>
          </cell>
        </row>
        <row r="6718">
          <cell r="N6718">
            <v>-8.9999999999999993E-3</v>
          </cell>
        </row>
        <row r="6719">
          <cell r="N6719">
            <v>-1.19</v>
          </cell>
        </row>
        <row r="6720">
          <cell r="N6720">
            <v>-3.4380000000000002</v>
          </cell>
        </row>
        <row r="6721">
          <cell r="N6721">
            <v>-6.6150000000000002</v>
          </cell>
        </row>
        <row r="6722">
          <cell r="N6722">
            <v>-1.3839999999999999</v>
          </cell>
        </row>
        <row r="6723">
          <cell r="N6723">
            <v>-4.617</v>
          </cell>
        </row>
        <row r="6724">
          <cell r="N6724">
            <v>-0.72399999999999998</v>
          </cell>
        </row>
        <row r="6725">
          <cell r="N6725">
            <v>-3.1280000000000001</v>
          </cell>
        </row>
        <row r="6726">
          <cell r="N6726">
            <v>-4.2270000000000003</v>
          </cell>
        </row>
        <row r="6727">
          <cell r="N6727">
            <v>-6.6440000000000001</v>
          </cell>
        </row>
        <row r="6728">
          <cell r="N6728">
            <v>-10.314</v>
          </cell>
        </row>
        <row r="6729">
          <cell r="N6729">
            <v>-0.997</v>
          </cell>
        </row>
        <row r="6730">
          <cell r="N6730">
            <v>-3.468</v>
          </cell>
        </row>
        <row r="6731">
          <cell r="N6731">
            <v>-2.3969999999999998</v>
          </cell>
        </row>
        <row r="6732">
          <cell r="N6732">
            <v>-5.5940000000000003</v>
          </cell>
        </row>
        <row r="6733">
          <cell r="N6733">
            <v>-0.98199999999999998</v>
          </cell>
        </row>
        <row r="6734">
          <cell r="N6734">
            <v>-1.012</v>
          </cell>
        </row>
        <row r="6735">
          <cell r="N6735">
            <v>-4.9790000000000001</v>
          </cell>
        </row>
        <row r="6736">
          <cell r="N6736">
            <v>-7.4329999999999998</v>
          </cell>
        </row>
        <row r="6737">
          <cell r="N6737">
            <v>-18.646000000000001</v>
          </cell>
        </row>
        <row r="6738">
          <cell r="N6738">
            <v>-0.34300000000000003</v>
          </cell>
        </row>
        <row r="6739">
          <cell r="N6739">
            <v>-84</v>
          </cell>
        </row>
        <row r="6740">
          <cell r="N6740">
            <v>-1.6759999999999999</v>
          </cell>
        </row>
        <row r="6741">
          <cell r="N6741">
            <v>-0.29699999999999999</v>
          </cell>
        </row>
        <row r="6742">
          <cell r="N6742">
            <v>-1.2649999999999999</v>
          </cell>
        </row>
        <row r="6743">
          <cell r="N6743">
            <v>-3.395</v>
          </cell>
        </row>
        <row r="6744">
          <cell r="N6744">
            <v>-7.54</v>
          </cell>
        </row>
        <row r="6745">
          <cell r="N6745">
            <v>-1.22</v>
          </cell>
        </row>
        <row r="6746">
          <cell r="N6746">
            <v>-4.7690000000000001</v>
          </cell>
        </row>
        <row r="6747">
          <cell r="N6747">
            <v>-0.30099999999999999</v>
          </cell>
        </row>
        <row r="6748">
          <cell r="N6748">
            <v>-22.783000000000001</v>
          </cell>
        </row>
        <row r="6749">
          <cell r="N6749">
            <v>-1.131</v>
          </cell>
        </row>
        <row r="6750">
          <cell r="N6750">
            <v>-1.101</v>
          </cell>
        </row>
        <row r="6751">
          <cell r="N6751">
            <v>-2.496</v>
          </cell>
        </row>
        <row r="6752">
          <cell r="N6752">
            <v>-3.6219999999999999</v>
          </cell>
        </row>
        <row r="6753">
          <cell r="N6753">
            <v>-13.787000000000001</v>
          </cell>
        </row>
        <row r="6754">
          <cell r="N6754">
            <v>-8.3230000000000004</v>
          </cell>
        </row>
        <row r="6755">
          <cell r="N6755">
            <v>-2.74</v>
          </cell>
        </row>
        <row r="6756">
          <cell r="N6756">
            <v>-2.12</v>
          </cell>
        </row>
        <row r="6757">
          <cell r="N6757">
            <v>-3.2090000000000001</v>
          </cell>
        </row>
        <row r="6758">
          <cell r="N6758">
            <v>-6.6440000000000001</v>
          </cell>
        </row>
        <row r="6759">
          <cell r="N6759">
            <v>-3.9940000000000002</v>
          </cell>
        </row>
        <row r="6760">
          <cell r="N6760">
            <v>-1.577</v>
          </cell>
        </row>
        <row r="6761">
          <cell r="N6761">
            <v>-1.339</v>
          </cell>
        </row>
        <row r="6762">
          <cell r="N6762">
            <v>-8.9629999999999992</v>
          </cell>
        </row>
        <row r="6763">
          <cell r="N6763">
            <v>-8.0020000000000007</v>
          </cell>
        </row>
        <row r="6764">
          <cell r="N6764">
            <v>-1.88</v>
          </cell>
        </row>
        <row r="6765">
          <cell r="N6765">
            <v>-0.28999999999999998</v>
          </cell>
        </row>
        <row r="6766">
          <cell r="N6766">
            <v>-22.783000000000001</v>
          </cell>
        </row>
        <row r="6767">
          <cell r="N6767">
            <v>-15.209</v>
          </cell>
        </row>
        <row r="6768">
          <cell r="N6768">
            <v>-5.3970000000000002</v>
          </cell>
        </row>
        <row r="6769">
          <cell r="N6769">
            <v>-18.372</v>
          </cell>
        </row>
        <row r="6770">
          <cell r="N6770">
            <v>-56</v>
          </cell>
        </row>
        <row r="6771">
          <cell r="N6771">
            <v>-84</v>
          </cell>
        </row>
        <row r="6772">
          <cell r="N6772">
            <v>-56</v>
          </cell>
        </row>
        <row r="6773">
          <cell r="N6773">
            <v>-12.241</v>
          </cell>
        </row>
        <row r="6774">
          <cell r="N6774">
            <v>-0.72899999999999998</v>
          </cell>
        </row>
        <row r="6775">
          <cell r="N6775">
            <v>-24.827000000000002</v>
          </cell>
        </row>
        <row r="6776">
          <cell r="N6776">
            <v>-3.2090000000000001</v>
          </cell>
        </row>
        <row r="6777">
          <cell r="N6777">
            <v>-6.15</v>
          </cell>
        </row>
        <row r="6778">
          <cell r="N6778">
            <v>-1.1599999999999999</v>
          </cell>
        </row>
        <row r="6779">
          <cell r="N6779">
            <v>-10.208</v>
          </cell>
        </row>
        <row r="6780">
          <cell r="N6780">
            <v>-1.2050000000000001</v>
          </cell>
        </row>
        <row r="6781">
          <cell r="N6781">
            <v>-9.532</v>
          </cell>
        </row>
        <row r="6782">
          <cell r="N6782">
            <v>-1.012</v>
          </cell>
        </row>
        <row r="6783">
          <cell r="N6783">
            <v>-12.673999999999999</v>
          </cell>
        </row>
        <row r="6784">
          <cell r="N6784">
            <v>-10.492000000000001</v>
          </cell>
        </row>
        <row r="6785">
          <cell r="N6785">
            <v>-0.26</v>
          </cell>
        </row>
        <row r="6786">
          <cell r="N6786">
            <v>-7.3419999999999996</v>
          </cell>
        </row>
        <row r="6787">
          <cell r="N6787">
            <v>-2.7290000000000001</v>
          </cell>
        </row>
        <row r="6788">
          <cell r="N6788">
            <v>-1.339</v>
          </cell>
        </row>
        <row r="6789">
          <cell r="N6789">
            <v>-0.36799999999999999</v>
          </cell>
        </row>
        <row r="6790">
          <cell r="N6790">
            <v>-0.75900000000000001</v>
          </cell>
        </row>
        <row r="6791">
          <cell r="N6791">
            <v>-2.0680000000000001</v>
          </cell>
        </row>
        <row r="6792">
          <cell r="N6792">
            <v>-6.2309999999999999</v>
          </cell>
        </row>
        <row r="6793">
          <cell r="N6793">
            <v>-9.8160000000000007</v>
          </cell>
        </row>
        <row r="6794">
          <cell r="N6794">
            <v>-3.7829999999999999</v>
          </cell>
        </row>
        <row r="6795">
          <cell r="N6795">
            <v>-13.436</v>
          </cell>
        </row>
        <row r="6796">
          <cell r="N6796">
            <v>-0.33100000000000002</v>
          </cell>
        </row>
        <row r="6797">
          <cell r="N6797">
            <v>-3.4950000000000001</v>
          </cell>
        </row>
        <row r="6798">
          <cell r="N6798">
            <v>-2.7629999999999999</v>
          </cell>
        </row>
        <row r="6799">
          <cell r="N6799">
            <v>-14.808</v>
          </cell>
        </row>
        <row r="6800">
          <cell r="N6800">
            <v>-1.2050000000000001</v>
          </cell>
        </row>
        <row r="6801">
          <cell r="N6801">
            <v>-1.339</v>
          </cell>
        </row>
        <row r="6802">
          <cell r="N6802">
            <v>-4.8090000000000002</v>
          </cell>
        </row>
        <row r="6803">
          <cell r="N6803">
            <v>-4.6079999999999997</v>
          </cell>
        </row>
        <row r="6804">
          <cell r="N6804">
            <v>-1.2050000000000001</v>
          </cell>
        </row>
        <row r="6805">
          <cell r="N6805">
            <v>-11.791</v>
          </cell>
        </row>
        <row r="6806">
          <cell r="N6806">
            <v>-0.30399999999999999</v>
          </cell>
        </row>
        <row r="6807">
          <cell r="N6807">
            <v>-1.056</v>
          </cell>
        </row>
        <row r="6808">
          <cell r="N6808">
            <v>-22.707000000000001</v>
          </cell>
        </row>
        <row r="6809">
          <cell r="N6809">
            <v>-3.4780000000000002</v>
          </cell>
        </row>
        <row r="6810">
          <cell r="N6810">
            <v>-13.853999999999999</v>
          </cell>
        </row>
        <row r="6811">
          <cell r="N6811">
            <v>-1.577</v>
          </cell>
        </row>
        <row r="6812">
          <cell r="N6812">
            <v>-11.595000000000001</v>
          </cell>
        </row>
        <row r="6813">
          <cell r="N6813">
            <v>-0.27</v>
          </cell>
        </row>
        <row r="6814">
          <cell r="N6814">
            <v>-4.9130000000000003</v>
          </cell>
        </row>
        <row r="6815">
          <cell r="N6815">
            <v>-1.86</v>
          </cell>
        </row>
        <row r="6816">
          <cell r="N6816">
            <v>-1.3979999999999999</v>
          </cell>
        </row>
        <row r="6817">
          <cell r="N6817">
            <v>-26.038</v>
          </cell>
        </row>
        <row r="6818">
          <cell r="N6818">
            <v>-16.452999999999999</v>
          </cell>
        </row>
        <row r="6819">
          <cell r="N6819">
            <v>-1.1459999999999999</v>
          </cell>
        </row>
        <row r="6820">
          <cell r="N6820">
            <v>-1.175</v>
          </cell>
        </row>
        <row r="6821">
          <cell r="N6821">
            <v>-9.141</v>
          </cell>
        </row>
        <row r="6822">
          <cell r="N6822">
            <v>-0.32800000000000001</v>
          </cell>
        </row>
        <row r="6823">
          <cell r="N6823">
            <v>-1.294</v>
          </cell>
        </row>
        <row r="6824">
          <cell r="N6824">
            <v>-0.371</v>
          </cell>
        </row>
        <row r="6825">
          <cell r="N6825">
            <v>-1.25</v>
          </cell>
        </row>
        <row r="6826">
          <cell r="N6826">
            <v>-5.1280000000000001</v>
          </cell>
        </row>
        <row r="6827">
          <cell r="N6827">
            <v>-0.24</v>
          </cell>
        </row>
        <row r="6828">
          <cell r="N6828">
            <v>-4.7869999999999999</v>
          </cell>
        </row>
        <row r="6829">
          <cell r="N6829">
            <v>-16.507000000000001</v>
          </cell>
        </row>
        <row r="6830">
          <cell r="N6830">
            <v>-8.0150000000000006</v>
          </cell>
        </row>
        <row r="6831">
          <cell r="N6831">
            <v>-16.178999999999998</v>
          </cell>
        </row>
        <row r="6832">
          <cell r="N6832">
            <v>-1.3240000000000001</v>
          </cell>
        </row>
        <row r="6833">
          <cell r="N6833">
            <v>-8.9629999999999992</v>
          </cell>
        </row>
        <row r="6834">
          <cell r="N6834">
            <v>-1.101</v>
          </cell>
        </row>
        <row r="6835">
          <cell r="N6835">
            <v>-0.29699999999999999</v>
          </cell>
        </row>
        <row r="6836">
          <cell r="N6836">
            <v>-1.22</v>
          </cell>
        </row>
        <row r="6837">
          <cell r="N6837">
            <v>-1.3839999999999999</v>
          </cell>
        </row>
        <row r="6838">
          <cell r="N6838">
            <v>-1.2050000000000001</v>
          </cell>
        </row>
        <row r="6839">
          <cell r="N6839">
            <v>-6.5670000000000002</v>
          </cell>
        </row>
        <row r="6840">
          <cell r="N6840">
            <v>-0.26300000000000001</v>
          </cell>
        </row>
        <row r="6841">
          <cell r="N6841">
            <v>-14.343</v>
          </cell>
        </row>
        <row r="6842">
          <cell r="N6842">
            <v>-1.875</v>
          </cell>
        </row>
        <row r="6843">
          <cell r="N6843">
            <v>-4.0609999999999999</v>
          </cell>
        </row>
        <row r="6844">
          <cell r="N6844">
            <v>-1.369</v>
          </cell>
        </row>
        <row r="6845">
          <cell r="N6845">
            <v>-100</v>
          </cell>
        </row>
        <row r="6846">
          <cell r="N6846">
            <v>-19.742999999999999</v>
          </cell>
        </row>
        <row r="6847">
          <cell r="N6847">
            <v>-0.27400000000000002</v>
          </cell>
        </row>
        <row r="6848">
          <cell r="N6848">
            <v>-1.4730000000000001</v>
          </cell>
        </row>
        <row r="6849">
          <cell r="N6849">
            <v>-1.3839999999999999</v>
          </cell>
        </row>
        <row r="6850">
          <cell r="N6850">
            <v>-1.83</v>
          </cell>
        </row>
        <row r="6851">
          <cell r="N6851">
            <v>-8.6780000000000008</v>
          </cell>
        </row>
        <row r="6852">
          <cell r="N6852">
            <v>-0.27400000000000002</v>
          </cell>
        </row>
        <row r="6853">
          <cell r="N6853">
            <v>-1.3540000000000001</v>
          </cell>
        </row>
        <row r="6854">
          <cell r="N6854">
            <v>-1.631</v>
          </cell>
        </row>
        <row r="6855">
          <cell r="N6855">
            <v>-1.294</v>
          </cell>
        </row>
        <row r="6856">
          <cell r="N6856">
            <v>-1.294</v>
          </cell>
        </row>
        <row r="6857">
          <cell r="N6857">
            <v>-0.33800000000000002</v>
          </cell>
        </row>
        <row r="6858">
          <cell r="N6858">
            <v>-1.101</v>
          </cell>
        </row>
        <row r="6859">
          <cell r="N6859">
            <v>-1.86</v>
          </cell>
        </row>
        <row r="6860">
          <cell r="N6860">
            <v>-3.395</v>
          </cell>
        </row>
        <row r="6861">
          <cell r="N6861">
            <v>-1.9790000000000001</v>
          </cell>
        </row>
        <row r="6862">
          <cell r="N6862">
            <v>-1.056</v>
          </cell>
        </row>
        <row r="6863">
          <cell r="N6863">
            <v>-10.135999999999999</v>
          </cell>
        </row>
        <row r="6864">
          <cell r="N6864">
            <v>-1.2789999999999999</v>
          </cell>
        </row>
        <row r="6865">
          <cell r="N6865">
            <v>-0.30399999999999999</v>
          </cell>
        </row>
        <row r="6866">
          <cell r="N6866">
            <v>-1.488</v>
          </cell>
        </row>
        <row r="6867">
          <cell r="N6867">
            <v>-0.29699999999999999</v>
          </cell>
        </row>
        <row r="6868">
          <cell r="N6868">
            <v>-5.72</v>
          </cell>
        </row>
        <row r="6869">
          <cell r="N6869">
            <v>-3.5950000000000002</v>
          </cell>
        </row>
        <row r="6870">
          <cell r="N6870">
            <v>-1.3089999999999999</v>
          </cell>
        </row>
        <row r="6871">
          <cell r="N6871">
            <v>-11.243</v>
          </cell>
        </row>
        <row r="6872">
          <cell r="N6872">
            <v>-24.373000000000001</v>
          </cell>
        </row>
        <row r="6873">
          <cell r="N6873">
            <v>-1.2050000000000001</v>
          </cell>
        </row>
        <row r="6874">
          <cell r="N6874">
            <v>-0.33800000000000002</v>
          </cell>
        </row>
        <row r="6875">
          <cell r="N6875">
            <v>-15.456</v>
          </cell>
        </row>
        <row r="6876">
          <cell r="N6876">
            <v>-3.927</v>
          </cell>
        </row>
        <row r="6877">
          <cell r="N6877">
            <v>-1.22</v>
          </cell>
        </row>
        <row r="6878">
          <cell r="N6878">
            <v>-2.496</v>
          </cell>
        </row>
        <row r="6879">
          <cell r="N6879">
            <v>-6.7480000000000002</v>
          </cell>
        </row>
        <row r="6880">
          <cell r="N6880">
            <v>-4.16</v>
          </cell>
        </row>
        <row r="6881">
          <cell r="N6881">
            <v>-0.314</v>
          </cell>
        </row>
        <row r="6882">
          <cell r="N6882">
            <v>-0.39200000000000002</v>
          </cell>
        </row>
        <row r="6883">
          <cell r="N6883">
            <v>-3.5680000000000001</v>
          </cell>
        </row>
        <row r="6884">
          <cell r="N6884">
            <v>-0.223</v>
          </cell>
        </row>
        <row r="6885">
          <cell r="N6885">
            <v>-5.8810000000000002</v>
          </cell>
        </row>
        <row r="6886">
          <cell r="N6886">
            <v>-0.25</v>
          </cell>
        </row>
        <row r="6887">
          <cell r="N6887">
            <v>-1.7110000000000001</v>
          </cell>
        </row>
        <row r="6888">
          <cell r="N6888">
            <v>-0.32400000000000001</v>
          </cell>
        </row>
        <row r="6889">
          <cell r="N6889">
            <v>-16.507000000000001</v>
          </cell>
        </row>
        <row r="6890">
          <cell r="N6890">
            <v>-0.25700000000000001</v>
          </cell>
        </row>
        <row r="6891">
          <cell r="N6891">
            <v>-1.131</v>
          </cell>
        </row>
        <row r="6892">
          <cell r="N6892">
            <v>-4.1269999999999998</v>
          </cell>
        </row>
        <row r="6893">
          <cell r="N6893">
            <v>-1.22</v>
          </cell>
        </row>
        <row r="6894">
          <cell r="N6894">
            <v>-0.26</v>
          </cell>
        </row>
        <row r="6895">
          <cell r="N6895">
            <v>-3.3279999999999998</v>
          </cell>
        </row>
        <row r="6896">
          <cell r="N6896">
            <v>-0.32800000000000001</v>
          </cell>
        </row>
        <row r="6897">
          <cell r="N6897">
            <v>-1.3089999999999999</v>
          </cell>
        </row>
        <row r="6898">
          <cell r="N6898">
            <v>-23.01</v>
          </cell>
        </row>
        <row r="6899">
          <cell r="N6899">
            <v>-3.6949999999999998</v>
          </cell>
        </row>
        <row r="6900">
          <cell r="N6900">
            <v>-1.845</v>
          </cell>
        </row>
        <row r="6901">
          <cell r="N6901">
            <v>-1.651</v>
          </cell>
        </row>
        <row r="6902">
          <cell r="N6902">
            <v>-1.6220000000000001</v>
          </cell>
        </row>
        <row r="6903">
          <cell r="N6903">
            <v>-1.756</v>
          </cell>
        </row>
        <row r="6904">
          <cell r="N6904">
            <v>-6.6440000000000001</v>
          </cell>
        </row>
        <row r="6905">
          <cell r="N6905">
            <v>-5.0739999999999998</v>
          </cell>
        </row>
        <row r="6906">
          <cell r="N6906">
            <v>-1.607</v>
          </cell>
        </row>
        <row r="6907">
          <cell r="N6907">
            <v>-16.452999999999999</v>
          </cell>
        </row>
        <row r="6908">
          <cell r="N6908">
            <v>-1.5920000000000001</v>
          </cell>
        </row>
        <row r="6909">
          <cell r="N6909">
            <v>-15.58</v>
          </cell>
        </row>
        <row r="6910">
          <cell r="N6910">
            <v>-4.3940000000000001</v>
          </cell>
        </row>
        <row r="6911">
          <cell r="N6911">
            <v>-15.356</v>
          </cell>
        </row>
        <row r="6912">
          <cell r="N6912">
            <v>-1.77</v>
          </cell>
        </row>
        <row r="6913">
          <cell r="N6913">
            <v>-1.131</v>
          </cell>
        </row>
        <row r="6914">
          <cell r="N6914">
            <v>-6.1529999999999996</v>
          </cell>
        </row>
        <row r="6915">
          <cell r="N6915">
            <v>-1.5029999999999999</v>
          </cell>
        </row>
        <row r="6916">
          <cell r="N6916">
            <v>-1.19</v>
          </cell>
        </row>
        <row r="6917">
          <cell r="N6917">
            <v>-0.35099999999999998</v>
          </cell>
        </row>
        <row r="6918">
          <cell r="N6918">
            <v>-3.64</v>
          </cell>
        </row>
        <row r="6919">
          <cell r="N6919">
            <v>-20.890999999999998</v>
          </cell>
        </row>
        <row r="6920">
          <cell r="N6920">
            <v>-1.3540000000000001</v>
          </cell>
        </row>
        <row r="6921">
          <cell r="N6921">
            <v>-1.294</v>
          </cell>
        </row>
        <row r="6922">
          <cell r="N6922">
            <v>-17.434999999999999</v>
          </cell>
        </row>
        <row r="6923">
          <cell r="N6923">
            <v>-8.9979999999999993</v>
          </cell>
        </row>
        <row r="6924">
          <cell r="N6924">
            <v>-0.498</v>
          </cell>
        </row>
        <row r="6925">
          <cell r="N6925">
            <v>-2.5960000000000001</v>
          </cell>
        </row>
        <row r="6926">
          <cell r="N6926">
            <v>-6.6180000000000003</v>
          </cell>
        </row>
        <row r="6927">
          <cell r="N6927">
            <v>-1.175</v>
          </cell>
        </row>
        <row r="6928">
          <cell r="N6928">
            <v>-0.28699999999999998</v>
          </cell>
        </row>
        <row r="6929">
          <cell r="N6929">
            <v>-19.195</v>
          </cell>
        </row>
        <row r="6930">
          <cell r="N6930">
            <v>-5.7910000000000004</v>
          </cell>
        </row>
        <row r="6931">
          <cell r="N6931">
            <v>-0.33100000000000002</v>
          </cell>
        </row>
        <row r="6932">
          <cell r="N6932">
            <v>-0.16900000000000001</v>
          </cell>
        </row>
        <row r="6933">
          <cell r="N6933">
            <v>-22.405000000000001</v>
          </cell>
        </row>
        <row r="6934">
          <cell r="N6934">
            <v>-1.5029999999999999</v>
          </cell>
        </row>
        <row r="6935">
          <cell r="N6935">
            <v>-1.577</v>
          </cell>
        </row>
        <row r="6936">
          <cell r="N6936">
            <v>-3.0619999999999998</v>
          </cell>
        </row>
        <row r="6937">
          <cell r="N6937">
            <v>-4.0609999999999999</v>
          </cell>
        </row>
        <row r="6938">
          <cell r="N6938">
            <v>-1.369</v>
          </cell>
        </row>
        <row r="6939">
          <cell r="N6939">
            <v>-5.4859999999999998</v>
          </cell>
        </row>
        <row r="6940">
          <cell r="N6940">
            <v>-6.7990000000000004</v>
          </cell>
        </row>
        <row r="6941">
          <cell r="N6941">
            <v>-20.21</v>
          </cell>
        </row>
        <row r="6942">
          <cell r="N6942">
            <v>-8.0020000000000007</v>
          </cell>
        </row>
        <row r="6943">
          <cell r="N6943">
            <v>-8.8209999999999997</v>
          </cell>
        </row>
        <row r="6944">
          <cell r="N6944">
            <v>-9.2829999999999995</v>
          </cell>
        </row>
        <row r="6945">
          <cell r="N6945">
            <v>-3.0289999999999999</v>
          </cell>
        </row>
        <row r="6946">
          <cell r="N6946">
            <v>-0.127</v>
          </cell>
        </row>
        <row r="6947">
          <cell r="N6947">
            <v>-13.711</v>
          </cell>
        </row>
        <row r="6948">
          <cell r="N6948">
            <v>-3.6949999999999998</v>
          </cell>
        </row>
        <row r="6949">
          <cell r="N6949">
            <v>-20.018000000000001</v>
          </cell>
        </row>
        <row r="6950">
          <cell r="N6950">
            <v>-1.22</v>
          </cell>
        </row>
        <row r="6951">
          <cell r="N6951">
            <v>-1.25</v>
          </cell>
        </row>
        <row r="6952">
          <cell r="N6952">
            <v>-4.1059999999999999</v>
          </cell>
        </row>
        <row r="6953">
          <cell r="N6953">
            <v>-1.369</v>
          </cell>
        </row>
        <row r="6954">
          <cell r="N6954">
            <v>-1.3540000000000001</v>
          </cell>
        </row>
        <row r="6955">
          <cell r="N6955">
            <v>-1.175</v>
          </cell>
        </row>
        <row r="6956">
          <cell r="N6956">
            <v>-4.1260000000000003</v>
          </cell>
        </row>
        <row r="6957">
          <cell r="N6957">
            <v>-3.3620000000000001</v>
          </cell>
        </row>
        <row r="6958">
          <cell r="N6958">
            <v>-1.875</v>
          </cell>
        </row>
        <row r="6959">
          <cell r="N6959">
            <v>-4.5720000000000001</v>
          </cell>
        </row>
        <row r="6960">
          <cell r="N6960">
            <v>-15.271000000000001</v>
          </cell>
        </row>
        <row r="6961">
          <cell r="N6961">
            <v>-1.6659999999999999</v>
          </cell>
        </row>
        <row r="6962">
          <cell r="N6962">
            <v>-2.0640000000000001</v>
          </cell>
        </row>
        <row r="6963">
          <cell r="N6963">
            <v>-10.279</v>
          </cell>
        </row>
        <row r="6964">
          <cell r="N6964">
            <v>-2.7959999999999998</v>
          </cell>
        </row>
        <row r="6965">
          <cell r="N6965">
            <v>-2.0379999999999998</v>
          </cell>
        </row>
        <row r="6966">
          <cell r="N6966">
            <v>-1.4430000000000001</v>
          </cell>
        </row>
        <row r="6967">
          <cell r="N6967">
            <v>-5.7140000000000004</v>
          </cell>
        </row>
        <row r="6968">
          <cell r="N6968">
            <v>-162</v>
          </cell>
        </row>
        <row r="6969">
          <cell r="N6969">
            <v>-4.9130000000000003</v>
          </cell>
        </row>
        <row r="6970">
          <cell r="N6970">
            <v>-5.6660000000000004</v>
          </cell>
        </row>
        <row r="6971">
          <cell r="N6971">
            <v>-1.2649999999999999</v>
          </cell>
        </row>
        <row r="6972">
          <cell r="N6972">
            <v>-15.085000000000001</v>
          </cell>
        </row>
        <row r="6973">
          <cell r="N6973">
            <v>-19.527999999999999</v>
          </cell>
        </row>
        <row r="6974">
          <cell r="N6974">
            <v>-1.2649999999999999</v>
          </cell>
        </row>
        <row r="6975">
          <cell r="N6975">
            <v>-1.696</v>
          </cell>
        </row>
        <row r="6976">
          <cell r="N6976">
            <v>-21.648</v>
          </cell>
        </row>
        <row r="6977">
          <cell r="N6977">
            <v>-1.2350000000000001</v>
          </cell>
        </row>
        <row r="6978">
          <cell r="N6978">
            <v>-5.5069999999999997</v>
          </cell>
        </row>
        <row r="6979">
          <cell r="N6979">
            <v>-1.0860000000000001</v>
          </cell>
        </row>
        <row r="6980">
          <cell r="N6980">
            <v>-5.9039999999999999</v>
          </cell>
        </row>
        <row r="6981">
          <cell r="N6981">
            <v>-8.3580000000000005</v>
          </cell>
        </row>
        <row r="6982">
          <cell r="N6982">
            <v>-1.5169999999999999</v>
          </cell>
        </row>
        <row r="6983">
          <cell r="N6983">
            <v>-8.3580000000000005</v>
          </cell>
        </row>
        <row r="6984">
          <cell r="N6984">
            <v>-1.3240000000000001</v>
          </cell>
        </row>
        <row r="6985">
          <cell r="N6985">
            <v>-3.0950000000000002</v>
          </cell>
        </row>
        <row r="6986">
          <cell r="N6986">
            <v>-5.2169999999999996</v>
          </cell>
        </row>
        <row r="6987">
          <cell r="N6987">
            <v>-4.3929999999999998</v>
          </cell>
        </row>
        <row r="6988">
          <cell r="N6988">
            <v>-1.845</v>
          </cell>
        </row>
        <row r="6989">
          <cell r="N6989">
            <v>-1.4279999999999999</v>
          </cell>
        </row>
        <row r="6990">
          <cell r="N6990">
            <v>-15.456</v>
          </cell>
        </row>
        <row r="6991">
          <cell r="N6991">
            <v>-2.2410000000000001</v>
          </cell>
        </row>
        <row r="6992">
          <cell r="N6992">
            <v>-3.2949999999999999</v>
          </cell>
        </row>
        <row r="6993">
          <cell r="N6993">
            <v>-1.1160000000000001</v>
          </cell>
        </row>
        <row r="6994">
          <cell r="N6994">
            <v>-9.4250000000000007</v>
          </cell>
        </row>
        <row r="6995">
          <cell r="N6995">
            <v>-13.602</v>
          </cell>
        </row>
        <row r="6996">
          <cell r="N6996">
            <v>-11.488</v>
          </cell>
        </row>
        <row r="6997">
          <cell r="N6997">
            <v>-1.4730000000000001</v>
          </cell>
        </row>
        <row r="6998">
          <cell r="N6998">
            <v>-1.19</v>
          </cell>
        </row>
        <row r="6999">
          <cell r="N6999">
            <v>-9.6739999999999995</v>
          </cell>
        </row>
        <row r="7000">
          <cell r="N7000">
            <v>-8.7490000000000006</v>
          </cell>
        </row>
        <row r="7001">
          <cell r="N7001">
            <v>-23.236999999999998</v>
          </cell>
        </row>
        <row r="7002">
          <cell r="N7002">
            <v>-1.5289999999999999</v>
          </cell>
        </row>
        <row r="7003">
          <cell r="N7003">
            <v>-5.2</v>
          </cell>
        </row>
        <row r="7004">
          <cell r="N7004">
            <v>-5.2640000000000002</v>
          </cell>
        </row>
        <row r="7005">
          <cell r="N7005">
            <v>-1.488</v>
          </cell>
        </row>
        <row r="7006">
          <cell r="N7006">
            <v>-1.294</v>
          </cell>
        </row>
        <row r="7007">
          <cell r="N7007">
            <v>-5.1639999999999997</v>
          </cell>
        </row>
        <row r="7008">
          <cell r="N7008">
            <v>-1.0860000000000001</v>
          </cell>
        </row>
        <row r="7009">
          <cell r="N7009">
            <v>-8.6069999999999993</v>
          </cell>
        </row>
        <row r="7010">
          <cell r="N7010">
            <v>-5.8810000000000002</v>
          </cell>
        </row>
        <row r="7011">
          <cell r="N7011">
            <v>-14.467000000000001</v>
          </cell>
        </row>
        <row r="7012">
          <cell r="N7012">
            <v>-1.5620000000000001</v>
          </cell>
        </row>
        <row r="7013">
          <cell r="N7013">
            <v>-1.19</v>
          </cell>
        </row>
        <row r="7014">
          <cell r="N7014">
            <v>-1.889</v>
          </cell>
        </row>
        <row r="7015">
          <cell r="N7015">
            <v>-1.25</v>
          </cell>
        </row>
        <row r="7016">
          <cell r="N7016">
            <v>-1.25</v>
          </cell>
        </row>
        <row r="7017">
          <cell r="N7017">
            <v>-2.3130000000000002</v>
          </cell>
        </row>
        <row r="7018">
          <cell r="N7018">
            <v>-5.6120000000000001</v>
          </cell>
        </row>
        <row r="7019">
          <cell r="N7019">
            <v>-8.6069999999999993</v>
          </cell>
        </row>
        <row r="7020">
          <cell r="N7020">
            <v>-1.19</v>
          </cell>
        </row>
        <row r="7021">
          <cell r="N7021">
            <v>-5.2169999999999996</v>
          </cell>
        </row>
        <row r="7022">
          <cell r="N7022">
            <v>-1.577</v>
          </cell>
        </row>
        <row r="7023">
          <cell r="N7023">
            <v>-23.388999999999999</v>
          </cell>
        </row>
        <row r="7024">
          <cell r="N7024">
            <v>-1.294</v>
          </cell>
        </row>
        <row r="7025">
          <cell r="N7025">
            <v>-5.2350000000000003</v>
          </cell>
        </row>
        <row r="7026">
          <cell r="N7026">
            <v>-0.33900000000000002</v>
          </cell>
        </row>
        <row r="7027">
          <cell r="N7027">
            <v>-0.17</v>
          </cell>
        </row>
        <row r="7028">
          <cell r="N7028">
            <v>-4.1779999999999999</v>
          </cell>
        </row>
        <row r="7029">
          <cell r="N7029">
            <v>-1.526</v>
          </cell>
        </row>
        <row r="7030">
          <cell r="N7030">
            <v>-15.765000000000001</v>
          </cell>
        </row>
        <row r="7031">
          <cell r="N7031">
            <v>-11.452</v>
          </cell>
        </row>
        <row r="7032">
          <cell r="N7032">
            <v>-1.2050000000000001</v>
          </cell>
        </row>
        <row r="7033">
          <cell r="N7033">
            <v>-1.131</v>
          </cell>
        </row>
        <row r="7034">
          <cell r="N7034">
            <v>-9.4250000000000007</v>
          </cell>
        </row>
        <row r="7035">
          <cell r="N7035">
            <v>-1.6659999999999999</v>
          </cell>
        </row>
        <row r="7036">
          <cell r="N7036">
            <v>-1.2649999999999999</v>
          </cell>
        </row>
        <row r="7037">
          <cell r="N7037">
            <v>-5.2</v>
          </cell>
        </row>
        <row r="7038">
          <cell r="N7038">
            <v>-1.3240000000000001</v>
          </cell>
        </row>
        <row r="7039">
          <cell r="N7039">
            <v>-1.25</v>
          </cell>
        </row>
        <row r="7040">
          <cell r="N7040">
            <v>-324</v>
          </cell>
        </row>
        <row r="7041">
          <cell r="N7041">
            <v>-0.69899999999999995</v>
          </cell>
        </row>
        <row r="7042">
          <cell r="N7042">
            <v>-8.5359999999999996</v>
          </cell>
        </row>
        <row r="7043">
          <cell r="N7043">
            <v>-1.4730000000000001</v>
          </cell>
        </row>
        <row r="7044">
          <cell r="N7044">
            <v>-4.54</v>
          </cell>
        </row>
        <row r="7045">
          <cell r="N7045">
            <v>-126.8</v>
          </cell>
        </row>
        <row r="7046">
          <cell r="N7046">
            <v>-20.105</v>
          </cell>
        </row>
        <row r="7047">
          <cell r="N7047">
            <v>-18.369</v>
          </cell>
        </row>
        <row r="7048">
          <cell r="N7048">
            <v>-8.0419999999999998</v>
          </cell>
        </row>
        <row r="7049">
          <cell r="N7049">
            <v>-523.15800000000002</v>
          </cell>
        </row>
        <row r="7050">
          <cell r="N7050">
            <v>-19.853000000000002</v>
          </cell>
        </row>
        <row r="7051">
          <cell r="N7051">
            <v>-21.326000000000001</v>
          </cell>
        </row>
        <row r="7052">
          <cell r="N7052">
            <v>-21.254000000000001</v>
          </cell>
        </row>
        <row r="7053">
          <cell r="N7053">
            <v>-19.962</v>
          </cell>
        </row>
        <row r="7054">
          <cell r="N7054">
            <v>-183.9</v>
          </cell>
        </row>
        <row r="7055">
          <cell r="N7055">
            <v>-16.425000000000001</v>
          </cell>
        </row>
        <row r="7056">
          <cell r="N7056">
            <v>-400</v>
          </cell>
        </row>
        <row r="7057">
          <cell r="N7057">
            <v>-21.398</v>
          </cell>
        </row>
        <row r="7058">
          <cell r="N7058">
            <v>-18.812999999999999</v>
          </cell>
        </row>
        <row r="7059">
          <cell r="N7059">
            <v>-20.248999999999999</v>
          </cell>
        </row>
        <row r="7060">
          <cell r="N7060">
            <v>-15.853999999999999</v>
          </cell>
        </row>
        <row r="7061">
          <cell r="N7061">
            <v>-18.812999999999999</v>
          </cell>
        </row>
        <row r="7062">
          <cell r="N7062">
            <v>-19.962</v>
          </cell>
        </row>
        <row r="7063">
          <cell r="N7063">
            <v>-22.486000000000001</v>
          </cell>
        </row>
        <row r="7064">
          <cell r="N7064">
            <v>-20.033999999999999</v>
          </cell>
        </row>
        <row r="7065">
          <cell r="N7065">
            <v>-20.321000000000002</v>
          </cell>
        </row>
        <row r="7066">
          <cell r="N7066">
            <v>-20.966999999999999</v>
          </cell>
        </row>
        <row r="7067">
          <cell r="N7067">
            <v>-20.177</v>
          </cell>
        </row>
        <row r="7068">
          <cell r="N7068">
            <v>-22.064</v>
          </cell>
        </row>
        <row r="7069">
          <cell r="N7069">
            <v>-19.745999999999999</v>
          </cell>
        </row>
        <row r="7070">
          <cell r="N7070">
            <v>-18.353999999999999</v>
          </cell>
        </row>
        <row r="7071">
          <cell r="N7071">
            <v>-21.853000000000002</v>
          </cell>
        </row>
        <row r="7072">
          <cell r="N7072">
            <v>-21.254000000000001</v>
          </cell>
        </row>
        <row r="7073">
          <cell r="N7073">
            <v>-18.885000000000002</v>
          </cell>
        </row>
        <row r="7074">
          <cell r="N7074">
            <v>-20.895</v>
          </cell>
        </row>
        <row r="7075">
          <cell r="N7075">
            <v>-19.387</v>
          </cell>
        </row>
        <row r="7076">
          <cell r="N7076">
            <v>-22.908999999999999</v>
          </cell>
        </row>
        <row r="7077">
          <cell r="N7077">
            <v>-16.515000000000001</v>
          </cell>
        </row>
        <row r="7078">
          <cell r="N7078">
            <v>-17.233000000000001</v>
          </cell>
        </row>
        <row r="7079">
          <cell r="N7079">
            <v>-19.282</v>
          </cell>
        </row>
        <row r="7080">
          <cell r="N7080">
            <v>-21.183</v>
          </cell>
        </row>
        <row r="7081">
          <cell r="N7081">
            <v>-19.952999999999999</v>
          </cell>
        </row>
        <row r="7082">
          <cell r="N7082">
            <v>-18.239000000000001</v>
          </cell>
        </row>
        <row r="7083">
          <cell r="N7083">
            <v>-26.815000000000001</v>
          </cell>
        </row>
        <row r="7084">
          <cell r="N7084">
            <v>-21.22</v>
          </cell>
        </row>
        <row r="7085">
          <cell r="N7085">
            <v>-16.587</v>
          </cell>
        </row>
        <row r="7086">
          <cell r="N7086">
            <v>-21.684999999999999</v>
          </cell>
        </row>
        <row r="7087">
          <cell r="N7087">
            <v>-22.853000000000002</v>
          </cell>
        </row>
        <row r="7088">
          <cell r="N7088">
            <v>-51.173000000000002</v>
          </cell>
        </row>
        <row r="7089">
          <cell r="N7089">
            <v>-5.5949999999999998</v>
          </cell>
        </row>
        <row r="7090">
          <cell r="N7090">
            <v>-15.223000000000001</v>
          </cell>
        </row>
        <row r="7091">
          <cell r="N7091">
            <v>-1301.751</v>
          </cell>
        </row>
        <row r="7092">
          <cell r="N7092">
            <v>-123.158</v>
          </cell>
        </row>
        <row r="7093">
          <cell r="N7093">
            <v>-14.505000000000001</v>
          </cell>
        </row>
        <row r="7094">
          <cell r="N7094">
            <v>-20.751999999999999</v>
          </cell>
        </row>
        <row r="7095">
          <cell r="N7095">
            <v>-17.997</v>
          </cell>
        </row>
        <row r="7096">
          <cell r="N7096">
            <v>-21.254000000000001</v>
          </cell>
        </row>
        <row r="7097">
          <cell r="N7097">
            <v>-19.925000000000001</v>
          </cell>
        </row>
        <row r="7098">
          <cell r="N7098">
            <v>-21.183</v>
          </cell>
        </row>
        <row r="7099">
          <cell r="N7099">
            <v>-21.183</v>
          </cell>
        </row>
        <row r="7100">
          <cell r="N7100">
            <v>-31.46</v>
          </cell>
        </row>
        <row r="7101">
          <cell r="N7101">
            <v>-20.895</v>
          </cell>
        </row>
        <row r="7102">
          <cell r="N7102">
            <v>-17.568000000000001</v>
          </cell>
        </row>
        <row r="7103">
          <cell r="N7103">
            <v>-19.952999999999999</v>
          </cell>
        </row>
        <row r="7104">
          <cell r="N7104">
            <v>-22.067</v>
          </cell>
        </row>
        <row r="7105">
          <cell r="N7105">
            <v>-1011</v>
          </cell>
        </row>
        <row r="7106">
          <cell r="N7106">
            <v>-19.315999999999999</v>
          </cell>
        </row>
        <row r="7107">
          <cell r="N7107">
            <v>-20.995999999999999</v>
          </cell>
        </row>
        <row r="7108">
          <cell r="N7108">
            <v>-12.894</v>
          </cell>
        </row>
        <row r="7109">
          <cell r="N7109">
            <v>-22.905999999999999</v>
          </cell>
        </row>
        <row r="7110">
          <cell r="N7110">
            <v>-21.398</v>
          </cell>
        </row>
        <row r="7111">
          <cell r="N7111">
            <v>-22.71</v>
          </cell>
        </row>
        <row r="7112">
          <cell r="N7112">
            <v>-17.068000000000001</v>
          </cell>
        </row>
        <row r="7113">
          <cell r="N7113">
            <v>-19.387</v>
          </cell>
        </row>
        <row r="7114">
          <cell r="N7114">
            <v>-22.331</v>
          </cell>
        </row>
        <row r="7115">
          <cell r="N7115">
            <v>-23.753</v>
          </cell>
        </row>
        <row r="7116">
          <cell r="N7116">
            <v>-20.321000000000002</v>
          </cell>
        </row>
        <row r="7117">
          <cell r="N7117">
            <v>-21.782</v>
          </cell>
        </row>
        <row r="7118">
          <cell r="N7118">
            <v>-18.475000000000001</v>
          </cell>
        </row>
        <row r="7119">
          <cell r="N7119">
            <v>-1011</v>
          </cell>
        </row>
        <row r="7120">
          <cell r="N7120">
            <v>-18.239000000000001</v>
          </cell>
        </row>
        <row r="7121">
          <cell r="N7121">
            <v>-24.387</v>
          </cell>
        </row>
        <row r="7122">
          <cell r="N7122">
            <v>-23.331</v>
          </cell>
        </row>
        <row r="7123">
          <cell r="N7123">
            <v>-19.89</v>
          </cell>
        </row>
        <row r="7124">
          <cell r="N7124">
            <v>-20.425000000000001</v>
          </cell>
        </row>
        <row r="7125">
          <cell r="N7125">
            <v>-21.536000000000001</v>
          </cell>
        </row>
        <row r="7126">
          <cell r="N7126">
            <v>-19.231999999999999</v>
          </cell>
        </row>
        <row r="7127">
          <cell r="N7127">
            <v>-24.07</v>
          </cell>
        </row>
        <row r="7128">
          <cell r="N7128">
            <v>-18.812999999999999</v>
          </cell>
        </row>
        <row r="7129">
          <cell r="N7129">
            <v>-22.187999999999999</v>
          </cell>
        </row>
        <row r="7130">
          <cell r="N7130">
            <v>-19.782</v>
          </cell>
        </row>
        <row r="7131">
          <cell r="N7131">
            <v>-23.274999999999999</v>
          </cell>
        </row>
        <row r="7132">
          <cell r="N7132">
            <v>-21.495999999999999</v>
          </cell>
        </row>
        <row r="7133">
          <cell r="N7133">
            <v>-20.321000000000002</v>
          </cell>
        </row>
        <row r="7134">
          <cell r="N7134">
            <v>-16.155999999999999</v>
          </cell>
        </row>
        <row r="7135">
          <cell r="N7135">
            <v>-20.248999999999999</v>
          </cell>
        </row>
        <row r="7136">
          <cell r="N7136">
            <v>-21.995999999999999</v>
          </cell>
        </row>
        <row r="7137">
          <cell r="N7137">
            <v>-22.946999999999999</v>
          </cell>
        </row>
        <row r="7138">
          <cell r="N7138">
            <v>-6.3559999999999999</v>
          </cell>
        </row>
        <row r="7139">
          <cell r="N7139">
            <v>-18.597999999999999</v>
          </cell>
        </row>
        <row r="7140">
          <cell r="N7140">
            <v>-21.007999999999999</v>
          </cell>
        </row>
        <row r="7141">
          <cell r="N7141">
            <v>-19.89</v>
          </cell>
        </row>
        <row r="7142">
          <cell r="N7142">
            <v>-28.821000000000002</v>
          </cell>
        </row>
        <row r="7143">
          <cell r="N7143">
            <v>-15.997</v>
          </cell>
        </row>
        <row r="7144">
          <cell r="N7144">
            <v>-21.853000000000002</v>
          </cell>
        </row>
        <row r="7145">
          <cell r="N7145">
            <v>-16.425000000000001</v>
          </cell>
        </row>
        <row r="7146">
          <cell r="N7146">
            <v>-14.864000000000001</v>
          </cell>
        </row>
        <row r="7147">
          <cell r="N7147">
            <v>-15.151</v>
          </cell>
        </row>
        <row r="7148">
          <cell r="N7148">
            <v>-16.710999999999999</v>
          </cell>
        </row>
        <row r="7149">
          <cell r="N7149">
            <v>-19.89</v>
          </cell>
        </row>
        <row r="7150">
          <cell r="N7150">
            <v>-16.802</v>
          </cell>
        </row>
        <row r="7151">
          <cell r="N7151">
            <v>-19.995999999999999</v>
          </cell>
        </row>
        <row r="7152">
          <cell r="N7152">
            <v>-23.384</v>
          </cell>
        </row>
        <row r="7153">
          <cell r="N7153">
            <v>-23.331</v>
          </cell>
        </row>
        <row r="7154">
          <cell r="N7154">
            <v>-16.587</v>
          </cell>
        </row>
        <row r="7155">
          <cell r="N7155">
            <v>-19.387</v>
          </cell>
        </row>
        <row r="7156">
          <cell r="N7156">
            <v>-18.094999999999999</v>
          </cell>
        </row>
        <row r="7157">
          <cell r="N7157">
            <v>-18.885000000000002</v>
          </cell>
        </row>
        <row r="7158">
          <cell r="N7158">
            <v>-17.018000000000001</v>
          </cell>
        </row>
        <row r="7159">
          <cell r="N7159">
            <v>-28.504000000000001</v>
          </cell>
        </row>
        <row r="7160">
          <cell r="N7160">
            <v>-26.815000000000001</v>
          </cell>
        </row>
        <row r="7161">
          <cell r="N7161">
            <v>-20.966999999999999</v>
          </cell>
        </row>
        <row r="7162">
          <cell r="N7162">
            <v>-14.648</v>
          </cell>
        </row>
        <row r="7163">
          <cell r="N7163">
            <v>-18.568000000000001</v>
          </cell>
        </row>
        <row r="7164">
          <cell r="N7164">
            <v>-20.823</v>
          </cell>
        </row>
        <row r="7165">
          <cell r="N7165">
            <v>-19.172000000000001</v>
          </cell>
        </row>
        <row r="7166">
          <cell r="N7166">
            <v>-18.568000000000001</v>
          </cell>
        </row>
        <row r="7167">
          <cell r="N7167">
            <v>-18.579999999999998</v>
          </cell>
        </row>
        <row r="7168">
          <cell r="N7168">
            <v>-20.782</v>
          </cell>
        </row>
        <row r="7169">
          <cell r="N7169">
            <v>-3.1070000000000002</v>
          </cell>
        </row>
        <row r="7170">
          <cell r="N7170">
            <v>-2.4E-2</v>
          </cell>
        </row>
        <row r="7171">
          <cell r="N7171">
            <v>-7.0000000000000001E-3</v>
          </cell>
        </row>
        <row r="7172">
          <cell r="N7172">
            <v>-17.853999999999999</v>
          </cell>
        </row>
        <row r="7173">
          <cell r="N7173">
            <v>-1.7000000000000001E-2</v>
          </cell>
        </row>
        <row r="7174">
          <cell r="N7174">
            <v>-18.925000000000001</v>
          </cell>
        </row>
        <row r="7175">
          <cell r="N7175">
            <v>-24.914000000000001</v>
          </cell>
        </row>
        <row r="7176">
          <cell r="N7176">
            <v>-2.4E-2</v>
          </cell>
        </row>
        <row r="7177">
          <cell r="N7177">
            <v>-18.741</v>
          </cell>
        </row>
        <row r="7178">
          <cell r="N7178">
            <v>-16.710999999999999</v>
          </cell>
        </row>
        <row r="7179">
          <cell r="N7179">
            <v>-17.018000000000001</v>
          </cell>
        </row>
        <row r="7180">
          <cell r="N7180">
            <v>-16.658999999999999</v>
          </cell>
        </row>
        <row r="7181">
          <cell r="N7181">
            <v>-22.274999999999999</v>
          </cell>
        </row>
        <row r="7182">
          <cell r="N7182">
            <v>-16.372</v>
          </cell>
        </row>
        <row r="7183">
          <cell r="N7183">
            <v>-10.271000000000001</v>
          </cell>
        </row>
        <row r="7184">
          <cell r="N7184">
            <v>-20.033999999999999</v>
          </cell>
        </row>
        <row r="7185">
          <cell r="N7185">
            <v>-16.210999999999999</v>
          </cell>
        </row>
        <row r="7186">
          <cell r="N7186">
            <v>-19.745999999999999</v>
          </cell>
        </row>
        <row r="7187">
          <cell r="N7187">
            <v>-16.802</v>
          </cell>
        </row>
        <row r="7188">
          <cell r="N7188">
            <v>-19.925000000000001</v>
          </cell>
        </row>
        <row r="7189">
          <cell r="N7189">
            <v>-17.782</v>
          </cell>
        </row>
        <row r="7190">
          <cell r="N7190">
            <v>-25.231000000000002</v>
          </cell>
        </row>
        <row r="7191">
          <cell r="N7191">
            <v>-16.658999999999999</v>
          </cell>
        </row>
        <row r="7192">
          <cell r="N7192">
            <v>-18.568000000000001</v>
          </cell>
        </row>
        <row r="7193">
          <cell r="N7193">
            <v>-18.579999999999998</v>
          </cell>
        </row>
        <row r="7194">
          <cell r="N7194">
            <v>-29.239000000000001</v>
          </cell>
        </row>
        <row r="7195">
          <cell r="N7195">
            <v>-17.664000000000001</v>
          </cell>
        </row>
        <row r="7196">
          <cell r="N7196">
            <v>-15.64</v>
          </cell>
        </row>
        <row r="7197">
          <cell r="N7197">
            <v>-20.393000000000001</v>
          </cell>
        </row>
        <row r="7198">
          <cell r="N7198">
            <v>-20.68</v>
          </cell>
        </row>
        <row r="7199">
          <cell r="N7199">
            <v>-22.923999999999999</v>
          </cell>
        </row>
        <row r="7200">
          <cell r="N7200">
            <v>-19.210999999999999</v>
          </cell>
        </row>
        <row r="7201">
          <cell r="N7201">
            <v>-27.658999999999999</v>
          </cell>
        </row>
        <row r="7202">
          <cell r="N7202">
            <v>-22.547000000000001</v>
          </cell>
        </row>
        <row r="7203">
          <cell r="N7203">
            <v>-29.137</v>
          </cell>
        </row>
        <row r="7204">
          <cell r="N7204">
            <v>-19.603000000000002</v>
          </cell>
        </row>
        <row r="7205">
          <cell r="N7205">
            <v>-4.4160000000000004</v>
          </cell>
        </row>
        <row r="7206">
          <cell r="N7206">
            <v>-20.033999999999999</v>
          </cell>
        </row>
        <row r="7207">
          <cell r="N7207">
            <v>-17.568000000000001</v>
          </cell>
        </row>
        <row r="7208">
          <cell r="N7208">
            <v>-26.553000000000001</v>
          </cell>
        </row>
        <row r="7209">
          <cell r="N7209">
            <v>-18.454000000000001</v>
          </cell>
        </row>
        <row r="7210">
          <cell r="N7210">
            <v>-2.4279999999999999</v>
          </cell>
        </row>
        <row r="7211">
          <cell r="N7211">
            <v>-19.635999999999999</v>
          </cell>
        </row>
        <row r="7212">
          <cell r="N7212">
            <v>-22.71</v>
          </cell>
        </row>
        <row r="7213">
          <cell r="N7213">
            <v>-29.242999999999999</v>
          </cell>
        </row>
        <row r="7214">
          <cell r="N7214">
            <v>-19.207999999999998</v>
          </cell>
        </row>
        <row r="7215">
          <cell r="N7215">
            <v>-19.244</v>
          </cell>
        </row>
        <row r="7216">
          <cell r="N7216">
            <v>-16.210999999999999</v>
          </cell>
        </row>
        <row r="7217">
          <cell r="N7217">
            <v>-18.669</v>
          </cell>
        </row>
        <row r="7218">
          <cell r="N7218">
            <v>-20.853000000000002</v>
          </cell>
        </row>
        <row r="7219">
          <cell r="N7219">
            <v>-21.526</v>
          </cell>
        </row>
        <row r="7220">
          <cell r="N7220">
            <v>-25.398</v>
          </cell>
        </row>
        <row r="7221">
          <cell r="N7221">
            <v>-20.925000000000001</v>
          </cell>
        </row>
        <row r="7222">
          <cell r="N7222">
            <v>-20.638999999999999</v>
          </cell>
        </row>
        <row r="7223">
          <cell r="N7223">
            <v>-19.887</v>
          </cell>
        </row>
        <row r="7224">
          <cell r="N7224">
            <v>-24.414000000000001</v>
          </cell>
        </row>
        <row r="7225">
          <cell r="N7225">
            <v>-18.068000000000001</v>
          </cell>
        </row>
        <row r="7226">
          <cell r="N7226">
            <v>-8.3290000000000006</v>
          </cell>
        </row>
        <row r="7227">
          <cell r="N7227">
            <v>-18.812999999999999</v>
          </cell>
        </row>
        <row r="7228">
          <cell r="N7228">
            <v>-28.082000000000001</v>
          </cell>
        </row>
        <row r="7229">
          <cell r="N7229">
            <v>-20.71</v>
          </cell>
        </row>
        <row r="7230">
          <cell r="N7230">
            <v>-21.398</v>
          </cell>
        </row>
        <row r="7231">
          <cell r="N7231">
            <v>-19.244</v>
          </cell>
        </row>
        <row r="7232">
          <cell r="N7232">
            <v>-19.745999999999999</v>
          </cell>
        </row>
        <row r="7233">
          <cell r="N7233">
            <v>-18.167000000000002</v>
          </cell>
        </row>
        <row r="7234">
          <cell r="N7234">
            <v>-23.056000000000001</v>
          </cell>
        </row>
        <row r="7235">
          <cell r="N7235">
            <v>-17.664000000000001</v>
          </cell>
        </row>
        <row r="7236">
          <cell r="N7236">
            <v>-17.449000000000002</v>
          </cell>
        </row>
        <row r="7237">
          <cell r="N7237">
            <v>-20.068000000000001</v>
          </cell>
        </row>
        <row r="7238">
          <cell r="N7238">
            <v>-12.64</v>
          </cell>
        </row>
        <row r="7239">
          <cell r="N7239">
            <v>-31.777000000000001</v>
          </cell>
        </row>
        <row r="7240">
          <cell r="N7240">
            <v>-17.808</v>
          </cell>
        </row>
        <row r="7241">
          <cell r="N7241">
            <v>-22.73</v>
          </cell>
        </row>
        <row r="7242">
          <cell r="N7242">
            <v>-19.853000000000002</v>
          </cell>
        </row>
        <row r="7243">
          <cell r="N7243">
            <v>-20.21</v>
          </cell>
        </row>
        <row r="7244">
          <cell r="N7244">
            <v>-20.282</v>
          </cell>
        </row>
        <row r="7245">
          <cell r="N7245">
            <v>-19.459</v>
          </cell>
        </row>
        <row r="7246">
          <cell r="N7246">
            <v>-18.094999999999999</v>
          </cell>
        </row>
        <row r="7247">
          <cell r="N7247">
            <v>-16.710999999999999</v>
          </cell>
        </row>
        <row r="7248">
          <cell r="N7248">
            <v>-15.568</v>
          </cell>
        </row>
        <row r="7249">
          <cell r="N7249">
            <v>-29.771000000000001</v>
          </cell>
        </row>
        <row r="7250">
          <cell r="N7250">
            <v>-18.239000000000001</v>
          </cell>
        </row>
        <row r="7251">
          <cell r="N7251">
            <v>-17.233000000000001</v>
          </cell>
        </row>
        <row r="7252">
          <cell r="N7252">
            <v>-17.664000000000001</v>
          </cell>
        </row>
        <row r="7253">
          <cell r="N7253">
            <v>-13.715</v>
          </cell>
        </row>
        <row r="7254">
          <cell r="N7254">
            <v>-27.026</v>
          </cell>
        </row>
        <row r="7255">
          <cell r="N7255">
            <v>-19.353000000000002</v>
          </cell>
        </row>
        <row r="7256">
          <cell r="N7256">
            <v>-19.777999999999999</v>
          </cell>
        </row>
        <row r="7257">
          <cell r="N7257">
            <v>-17.879000000000001</v>
          </cell>
        </row>
        <row r="7258">
          <cell r="N7258">
            <v>-17.233000000000001</v>
          </cell>
        </row>
        <row r="7259">
          <cell r="N7259">
            <v>-16.853999999999999</v>
          </cell>
        </row>
        <row r="7260">
          <cell r="N7260">
            <v>-19.459</v>
          </cell>
        </row>
        <row r="7261">
          <cell r="N7261">
            <v>-18.167000000000002</v>
          </cell>
        </row>
        <row r="7262">
          <cell r="N7262">
            <v>-19.207999999999998</v>
          </cell>
        </row>
        <row r="7263">
          <cell r="N7263">
            <v>-15.725</v>
          </cell>
        </row>
        <row r="7264">
          <cell r="N7264">
            <v>-16.228000000000002</v>
          </cell>
        </row>
        <row r="7265">
          <cell r="N7265">
            <v>-30.087</v>
          </cell>
        </row>
        <row r="7266">
          <cell r="N7266">
            <v>-27.236999999999998</v>
          </cell>
        </row>
        <row r="7267">
          <cell r="N7267">
            <v>-19.568000000000001</v>
          </cell>
        </row>
        <row r="7268">
          <cell r="N7268">
            <v>-19.568000000000001</v>
          </cell>
        </row>
        <row r="7269">
          <cell r="N7269">
            <v>-16.925000000000001</v>
          </cell>
        </row>
        <row r="7270">
          <cell r="N7270">
            <v>-18.282</v>
          </cell>
        </row>
        <row r="7271">
          <cell r="N7271">
            <v>-17.497</v>
          </cell>
        </row>
        <row r="7272">
          <cell r="N7272">
            <v>-17.925000000000001</v>
          </cell>
        </row>
        <row r="7273">
          <cell r="N7273">
            <v>-0.02</v>
          </cell>
        </row>
        <row r="7274">
          <cell r="N7274">
            <v>-19.669</v>
          </cell>
        </row>
        <row r="7275">
          <cell r="N7275">
            <v>-20.568000000000001</v>
          </cell>
        </row>
        <row r="7276">
          <cell r="N7276">
            <v>-11.364000000000001</v>
          </cell>
        </row>
        <row r="7277">
          <cell r="N7277">
            <v>-5.5949999999999998</v>
          </cell>
        </row>
        <row r="7278">
          <cell r="N7278">
            <v>-24.971</v>
          </cell>
        </row>
        <row r="7279">
          <cell r="N7279">
            <v>-29.032</v>
          </cell>
        </row>
        <row r="7280">
          <cell r="N7280">
            <v>-22.138999999999999</v>
          </cell>
        </row>
        <row r="7281">
          <cell r="N7281">
            <v>-1.4999999999999999E-2</v>
          </cell>
        </row>
        <row r="7282">
          <cell r="N7282">
            <v>-25.184000000000001</v>
          </cell>
        </row>
        <row r="7283">
          <cell r="N7283">
            <v>-20.068000000000001</v>
          </cell>
        </row>
        <row r="7284">
          <cell r="N7284">
            <v>-26.06</v>
          </cell>
        </row>
        <row r="7285">
          <cell r="N7285">
            <v>-26.722000000000001</v>
          </cell>
        </row>
        <row r="7286">
          <cell r="N7286">
            <v>-18.568000000000001</v>
          </cell>
        </row>
        <row r="7287">
          <cell r="N7287">
            <v>-16.068000000000001</v>
          </cell>
        </row>
        <row r="7288">
          <cell r="N7288">
            <v>-16.353999999999999</v>
          </cell>
        </row>
        <row r="7289">
          <cell r="N7289">
            <v>-21.495999999999999</v>
          </cell>
        </row>
        <row r="7290">
          <cell r="N7290">
            <v>-19.495999999999999</v>
          </cell>
        </row>
        <row r="7291">
          <cell r="N7291">
            <v>-20.425000000000001</v>
          </cell>
        </row>
        <row r="7292">
          <cell r="N7292">
            <v>-20.425000000000001</v>
          </cell>
        </row>
        <row r="7293">
          <cell r="N7293">
            <v>-22.21</v>
          </cell>
        </row>
        <row r="7294">
          <cell r="N7294">
            <v>-18.138999999999999</v>
          </cell>
        </row>
        <row r="7295">
          <cell r="N7295">
            <v>-17.64</v>
          </cell>
        </row>
        <row r="7296">
          <cell r="N7296">
            <v>-29.704000000000001</v>
          </cell>
        </row>
        <row r="7297">
          <cell r="N7297">
            <v>-24.803999999999998</v>
          </cell>
        </row>
        <row r="7298">
          <cell r="N7298">
            <v>-17.568000000000001</v>
          </cell>
        </row>
        <row r="7299">
          <cell r="N7299">
            <v>-20.995999999999999</v>
          </cell>
        </row>
        <row r="7300">
          <cell r="N7300">
            <v>-23.384</v>
          </cell>
        </row>
        <row r="7301">
          <cell r="N7301">
            <v>-30.946999999999999</v>
          </cell>
        </row>
        <row r="7302">
          <cell r="N7302">
            <v>-18.995999999999999</v>
          </cell>
        </row>
        <row r="7303">
          <cell r="N7303">
            <v>-4.1619999999999999</v>
          </cell>
        </row>
        <row r="7304">
          <cell r="N7304">
            <v>-22.780999999999999</v>
          </cell>
        </row>
        <row r="7305">
          <cell r="N7305">
            <v>-15.853999999999999</v>
          </cell>
        </row>
        <row r="7306">
          <cell r="N7306">
            <v>-20.425000000000001</v>
          </cell>
        </row>
        <row r="7307">
          <cell r="N7307">
            <v>-18.353999999999999</v>
          </cell>
        </row>
        <row r="7308">
          <cell r="N7308">
            <v>-21.236000000000001</v>
          </cell>
        </row>
        <row r="7309">
          <cell r="N7309">
            <v>-19.638999999999999</v>
          </cell>
        </row>
        <row r="7310">
          <cell r="N7310">
            <v>-17.282</v>
          </cell>
        </row>
        <row r="7311">
          <cell r="N7311">
            <v>-21.282</v>
          </cell>
        </row>
        <row r="7312">
          <cell r="N7312">
            <v>-18.853999999999999</v>
          </cell>
        </row>
        <row r="7313">
          <cell r="N7313">
            <v>-19.710999999999999</v>
          </cell>
        </row>
        <row r="7314">
          <cell r="N7314">
            <v>-28.300999999999998</v>
          </cell>
        </row>
        <row r="7315">
          <cell r="N7315">
            <v>-19.353000000000002</v>
          </cell>
        </row>
        <row r="7316">
          <cell r="N7316">
            <v>-18.995999999999999</v>
          </cell>
        </row>
        <row r="7317">
          <cell r="N7317">
            <v>-16.853999999999999</v>
          </cell>
        </row>
        <row r="7318">
          <cell r="N7318">
            <v>-28.192</v>
          </cell>
        </row>
        <row r="7319">
          <cell r="N7319">
            <v>-19.710999999999999</v>
          </cell>
        </row>
        <row r="7320">
          <cell r="N7320">
            <v>-21.449000000000002</v>
          </cell>
        </row>
        <row r="7321">
          <cell r="N7321">
            <v>-19.995999999999999</v>
          </cell>
        </row>
        <row r="7322">
          <cell r="N7322">
            <v>-21.876000000000001</v>
          </cell>
        </row>
        <row r="7323">
          <cell r="N7323">
            <v>-20.169</v>
          </cell>
        </row>
        <row r="7324">
          <cell r="N7324">
            <v>-17.568000000000001</v>
          </cell>
        </row>
        <row r="7325">
          <cell r="N7325">
            <v>-20.105</v>
          </cell>
        </row>
        <row r="7326">
          <cell r="N7326">
            <v>-16.497</v>
          </cell>
        </row>
        <row r="7327">
          <cell r="N7327">
            <v>-18.741</v>
          </cell>
        </row>
        <row r="7328">
          <cell r="N7328">
            <v>-16.853999999999999</v>
          </cell>
        </row>
        <row r="7329">
          <cell r="N7329">
            <v>-22.073</v>
          </cell>
        </row>
        <row r="7330">
          <cell r="N7330">
            <v>-20.068000000000001</v>
          </cell>
        </row>
        <row r="7331">
          <cell r="N7331">
            <v>-6.0000000000000001E-3</v>
          </cell>
        </row>
        <row r="7332">
          <cell r="N7332">
            <v>-21.308</v>
          </cell>
        </row>
        <row r="7333">
          <cell r="N7333">
            <v>-1.0999999999999999E-2</v>
          </cell>
        </row>
        <row r="7334">
          <cell r="N7334">
            <v>-24.01</v>
          </cell>
        </row>
        <row r="7335">
          <cell r="N7335">
            <v>-23.904</v>
          </cell>
        </row>
        <row r="7336">
          <cell r="N7336">
            <v>-14.497</v>
          </cell>
        </row>
        <row r="7337">
          <cell r="N7337">
            <v>-18.210999999999999</v>
          </cell>
        </row>
        <row r="7338">
          <cell r="N7338">
            <v>-15.366</v>
          </cell>
        </row>
        <row r="7339">
          <cell r="N7339">
            <v>-16.64</v>
          </cell>
        </row>
        <row r="7340">
          <cell r="N7340">
            <v>-9.8369999999999997</v>
          </cell>
        </row>
        <row r="7341">
          <cell r="N7341">
            <v>-19.530999999999999</v>
          </cell>
        </row>
        <row r="7342">
          <cell r="N7342">
            <v>-1.7000000000000001E-2</v>
          </cell>
        </row>
        <row r="7343">
          <cell r="N7343">
            <v>-27.536000000000001</v>
          </cell>
        </row>
        <row r="7344">
          <cell r="N7344">
            <v>-16.731000000000002</v>
          </cell>
        </row>
        <row r="7345">
          <cell r="N7345">
            <v>-17.233000000000001</v>
          </cell>
        </row>
        <row r="7346">
          <cell r="N7346">
            <v>-22.837</v>
          </cell>
        </row>
        <row r="7347">
          <cell r="N7347">
            <v>-18.795000000000002</v>
          </cell>
        </row>
        <row r="7348">
          <cell r="N7348">
            <v>-12.622999999999999</v>
          </cell>
        </row>
        <row r="7349">
          <cell r="N7349">
            <v>-19.013000000000002</v>
          </cell>
        </row>
        <row r="7350">
          <cell r="N7350">
            <v>-19.315999999999999</v>
          </cell>
        </row>
        <row r="7351">
          <cell r="N7351">
            <v>-30.923999999999999</v>
          </cell>
        </row>
        <row r="7352">
          <cell r="N7352">
            <v>-9.1910000000000007</v>
          </cell>
        </row>
        <row r="7353">
          <cell r="N7353">
            <v>-19.027999999999999</v>
          </cell>
        </row>
        <row r="7354">
          <cell r="N7354">
            <v>-18.454000000000001</v>
          </cell>
        </row>
        <row r="7355">
          <cell r="N7355">
            <v>-8.1999999999999993</v>
          </cell>
        </row>
        <row r="7356">
          <cell r="N7356">
            <v>-23.036000000000001</v>
          </cell>
        </row>
        <row r="7357">
          <cell r="N7357">
            <v>-5.9640000000000004</v>
          </cell>
        </row>
        <row r="7358">
          <cell r="N7358">
            <v>-119.64400000000001</v>
          </cell>
        </row>
        <row r="7359">
          <cell r="N7359">
            <v>-291.42099999999999</v>
          </cell>
        </row>
        <row r="7360">
          <cell r="N7360">
            <v>-8</v>
          </cell>
        </row>
        <row r="7361">
          <cell r="N7361">
            <v>-1011.039</v>
          </cell>
        </row>
        <row r="7362">
          <cell r="N7362">
            <v>-1011.039</v>
          </cell>
        </row>
        <row r="7363">
          <cell r="N7363">
            <v>-215</v>
          </cell>
        </row>
        <row r="7364">
          <cell r="N7364">
            <v>-445.96100000000001</v>
          </cell>
        </row>
        <row r="7365">
          <cell r="N7365">
            <v>-91.960999999999999</v>
          </cell>
        </row>
        <row r="7366">
          <cell r="N7366">
            <v>-1011.039</v>
          </cell>
        </row>
        <row r="7367">
          <cell r="N7367">
            <v>-1343.078</v>
          </cell>
        </row>
        <row r="7368">
          <cell r="N7368">
            <v>-3.36</v>
          </cell>
        </row>
        <row r="7369">
          <cell r="N7369">
            <v>-1013.4640000000001</v>
          </cell>
        </row>
        <row r="7370">
          <cell r="N7370">
            <v>-1011.039</v>
          </cell>
        </row>
        <row r="7371">
          <cell r="N7371">
            <v>-1678.847</v>
          </cell>
        </row>
        <row r="7372">
          <cell r="N7372">
            <v>-360.34300000000002</v>
          </cell>
        </row>
        <row r="7373">
          <cell r="N7373">
            <v>-411.77800000000002</v>
          </cell>
        </row>
        <row r="7374">
          <cell r="N7374">
            <v>-501.51900000000001</v>
          </cell>
        </row>
        <row r="7375">
          <cell r="N7375">
            <v>-359.92</v>
          </cell>
        </row>
        <row r="7376">
          <cell r="N7376">
            <v>-975.649</v>
          </cell>
        </row>
        <row r="7377">
          <cell r="N7377">
            <v>-46.033000000000001</v>
          </cell>
        </row>
        <row r="7378">
          <cell r="N7378">
            <v>-1013.837</v>
          </cell>
        </row>
        <row r="7379">
          <cell r="N7379">
            <v>-252</v>
          </cell>
        </row>
        <row r="7380">
          <cell r="N7380">
            <v>-974</v>
          </cell>
        </row>
        <row r="7381">
          <cell r="N7381">
            <v>-247</v>
          </cell>
        </row>
        <row r="7382">
          <cell r="N7382">
            <v>-107.351</v>
          </cell>
        </row>
        <row r="7383">
          <cell r="N7383">
            <v>-260</v>
          </cell>
        </row>
        <row r="7384">
          <cell r="N7384">
            <v>-1184.52</v>
          </cell>
        </row>
        <row r="7385">
          <cell r="N7385">
            <v>-301</v>
          </cell>
        </row>
        <row r="7386">
          <cell r="N7386">
            <v>-36.418999999999997</v>
          </cell>
        </row>
        <row r="7387">
          <cell r="N7387">
            <v>-133.46700000000001</v>
          </cell>
        </row>
        <row r="7388">
          <cell r="N7388">
            <v>-31.613</v>
          </cell>
        </row>
        <row r="7389">
          <cell r="N7389">
            <v>-254.71899999999999</v>
          </cell>
        </row>
        <row r="7390">
          <cell r="N7390">
            <v>-66.069000000000003</v>
          </cell>
        </row>
        <row r="7391">
          <cell r="N7391">
            <v>-334.565</v>
          </cell>
        </row>
        <row r="7392">
          <cell r="N7392">
            <v>-1193.847</v>
          </cell>
        </row>
        <row r="7393">
          <cell r="N7393">
            <v>-483.43099999999998</v>
          </cell>
        </row>
        <row r="7394">
          <cell r="N7394">
            <v>-1013.837</v>
          </cell>
        </row>
        <row r="7395">
          <cell r="N7395">
            <v>-339.029</v>
          </cell>
        </row>
        <row r="7396">
          <cell r="N7396">
            <v>-1026.2460000000001</v>
          </cell>
        </row>
        <row r="7397">
          <cell r="N7397">
            <v>-1688.174</v>
          </cell>
        </row>
        <row r="7398">
          <cell r="N7398">
            <v>-1112.538</v>
          </cell>
        </row>
        <row r="7399">
          <cell r="N7399">
            <v>-1088</v>
          </cell>
        </row>
        <row r="7400">
          <cell r="N7400">
            <v>-1125.76</v>
          </cell>
        </row>
        <row r="7401">
          <cell r="N7401">
            <v>-1688.174</v>
          </cell>
        </row>
        <row r="7402">
          <cell r="N7402">
            <v>-1501.636</v>
          </cell>
        </row>
        <row r="7403">
          <cell r="N7403">
            <v>-1501.636</v>
          </cell>
        </row>
        <row r="7404">
          <cell r="N7404">
            <v>-1501.636</v>
          </cell>
        </row>
        <row r="7405">
          <cell r="N7405">
            <v>-1125.76</v>
          </cell>
        </row>
        <row r="7406">
          <cell r="N7406">
            <v>-1125.76</v>
          </cell>
        </row>
        <row r="7407">
          <cell r="N7407">
            <v>-1023.164</v>
          </cell>
        </row>
        <row r="7408">
          <cell r="N7408">
            <v>-1772.117</v>
          </cell>
        </row>
        <row r="7409">
          <cell r="N7409">
            <v>-1031.7339999999999</v>
          </cell>
        </row>
        <row r="7410">
          <cell r="N7410">
            <v>-1492.309</v>
          </cell>
        </row>
        <row r="7411">
          <cell r="N7411">
            <v>-317.11599999999999</v>
          </cell>
        </row>
        <row r="7412">
          <cell r="N7412">
            <v>-1604.232</v>
          </cell>
        </row>
        <row r="7413">
          <cell r="N7413">
            <v>-985.85199999999998</v>
          </cell>
        </row>
        <row r="7414">
          <cell r="N7414">
            <v>-839.42399999999998</v>
          </cell>
        </row>
        <row r="7415">
          <cell r="N7415">
            <v>-643.55799999999999</v>
          </cell>
        </row>
        <row r="7416">
          <cell r="N7416">
            <v>-678.971</v>
          </cell>
        </row>
        <row r="7417">
          <cell r="N7417">
            <v>-1044.616</v>
          </cell>
        </row>
        <row r="7418">
          <cell r="N7418">
            <v>-160.435</v>
          </cell>
        </row>
        <row r="7419">
          <cell r="N7419">
            <v>-1669.52</v>
          </cell>
        </row>
        <row r="7420">
          <cell r="N7420">
            <v>-23.251999999999999</v>
          </cell>
        </row>
        <row r="7421">
          <cell r="N7421">
            <v>-43.939</v>
          </cell>
        </row>
        <row r="7422">
          <cell r="N7422">
            <v>-0.09</v>
          </cell>
        </row>
        <row r="7423">
          <cell r="N7423">
            <v>-10.749000000000001</v>
          </cell>
        </row>
        <row r="7424">
          <cell r="N7424">
            <v>-81.11</v>
          </cell>
        </row>
        <row r="7425">
          <cell r="N7425">
            <v>-1383.5809999999999</v>
          </cell>
        </row>
        <row r="7426">
          <cell r="N7426">
            <v>-1124.828</v>
          </cell>
        </row>
        <row r="7427">
          <cell r="N7427">
            <v>-1492.309</v>
          </cell>
        </row>
        <row r="7428">
          <cell r="N7428">
            <v>-1096</v>
          </cell>
        </row>
        <row r="7429">
          <cell r="N7429">
            <v>-1349.452</v>
          </cell>
        </row>
        <row r="7430">
          <cell r="N7430">
            <v>-1022.232</v>
          </cell>
        </row>
        <row r="7431">
          <cell r="N7431">
            <v>-1688.174</v>
          </cell>
        </row>
        <row r="7432">
          <cell r="N7432">
            <v>-988.53700000000003</v>
          </cell>
        </row>
        <row r="7433">
          <cell r="N7433">
            <v>-126.03700000000001</v>
          </cell>
        </row>
        <row r="7434">
          <cell r="N7434">
            <v>-1492.309</v>
          </cell>
        </row>
        <row r="7435">
          <cell r="N7435">
            <v>-17</v>
          </cell>
        </row>
        <row r="7436">
          <cell r="N7436">
            <v>-839.42399999999998</v>
          </cell>
        </row>
        <row r="7437">
          <cell r="N7437">
            <v>-1160.3630000000001</v>
          </cell>
        </row>
        <row r="7438">
          <cell r="N7438">
            <v>-848.75099999999998</v>
          </cell>
        </row>
        <row r="7439">
          <cell r="N7439">
            <v>-877.69799999999998</v>
          </cell>
        </row>
        <row r="7440">
          <cell r="N7440">
            <v>-1000</v>
          </cell>
        </row>
        <row r="7441">
          <cell r="N7441">
            <v>-285.404</v>
          </cell>
        </row>
        <row r="7442">
          <cell r="N7442">
            <v>-1688</v>
          </cell>
        </row>
        <row r="7443">
          <cell r="N7443">
            <v>-1753.463</v>
          </cell>
        </row>
        <row r="7444">
          <cell r="N7444">
            <v>-1112</v>
          </cell>
        </row>
        <row r="7445">
          <cell r="N7445">
            <v>-373.077</v>
          </cell>
        </row>
        <row r="7446">
          <cell r="N7446">
            <v>-1399.04</v>
          </cell>
        </row>
        <row r="7447">
          <cell r="N7447">
            <v>-289.13499999999999</v>
          </cell>
        </row>
        <row r="7448">
          <cell r="N7448">
            <v>-1335.616</v>
          </cell>
        </row>
        <row r="7449">
          <cell r="N7449">
            <v>-1112.3989999999999</v>
          </cell>
        </row>
        <row r="7450">
          <cell r="N7450">
            <v>-547.49099999999999</v>
          </cell>
        </row>
        <row r="7451">
          <cell r="N7451">
            <v>-1529.617</v>
          </cell>
        </row>
        <row r="7452">
          <cell r="N7452">
            <v>-547.49099999999999</v>
          </cell>
        </row>
        <row r="7453">
          <cell r="N7453">
            <v>-1492.309</v>
          </cell>
        </row>
        <row r="7454">
          <cell r="N7454">
            <v>-1445.076</v>
          </cell>
        </row>
        <row r="7455">
          <cell r="N7455">
            <v>-1529.617</v>
          </cell>
        </row>
        <row r="7456">
          <cell r="N7456">
            <v>-1529.617</v>
          </cell>
        </row>
        <row r="7457">
          <cell r="N7457">
            <v>-1019.433</v>
          </cell>
        </row>
        <row r="7458">
          <cell r="N7458">
            <v>-1210.172</v>
          </cell>
        </row>
        <row r="7459">
          <cell r="N7459">
            <v>-1019.433</v>
          </cell>
        </row>
        <row r="7460">
          <cell r="N7460">
            <v>-1108.039</v>
          </cell>
        </row>
        <row r="7461">
          <cell r="N7461">
            <v>-1028.441</v>
          </cell>
        </row>
        <row r="7462">
          <cell r="N7462">
            <v>-510.18299999999999</v>
          </cell>
        </row>
        <row r="7463">
          <cell r="N7463">
            <v>-510.18299999999999</v>
          </cell>
        </row>
        <row r="7464">
          <cell r="N7464">
            <v>-1718.953</v>
          </cell>
        </row>
        <row r="7465">
          <cell r="N7465">
            <v>-132</v>
          </cell>
        </row>
        <row r="7466">
          <cell r="N7466">
            <v>-223.65199999999999</v>
          </cell>
        </row>
        <row r="7467">
          <cell r="N7467">
            <v>-434.63499999999999</v>
          </cell>
        </row>
        <row r="7468">
          <cell r="N7468">
            <v>-1604.232</v>
          </cell>
        </row>
        <row r="7469">
          <cell r="N7469">
            <v>-1080.991</v>
          </cell>
        </row>
        <row r="7470">
          <cell r="N7470">
            <v>-1576.251</v>
          </cell>
        </row>
        <row r="7471">
          <cell r="N7471">
            <v>-514.76900000000001</v>
          </cell>
        </row>
        <row r="7472">
          <cell r="N7472">
            <v>-514.76900000000001</v>
          </cell>
        </row>
        <row r="7473">
          <cell r="N7473">
            <v>-977.46199999999999</v>
          </cell>
        </row>
        <row r="7474">
          <cell r="N7474">
            <v>-977.46199999999999</v>
          </cell>
        </row>
        <row r="7475">
          <cell r="N7475">
            <v>-1019.433</v>
          </cell>
        </row>
        <row r="7476">
          <cell r="N7476">
            <v>-2</v>
          </cell>
        </row>
        <row r="7477">
          <cell r="N7477">
            <v>-26.677</v>
          </cell>
        </row>
        <row r="7478">
          <cell r="N7478">
            <v>-111.923</v>
          </cell>
        </row>
        <row r="7479">
          <cell r="N7479">
            <v>-8</v>
          </cell>
        </row>
        <row r="7480">
          <cell r="N7480">
            <v>-600</v>
          </cell>
        </row>
        <row r="7481">
          <cell r="N7481">
            <v>-4.6639999999999997</v>
          </cell>
        </row>
        <row r="7482">
          <cell r="N7482">
            <v>-1011</v>
          </cell>
        </row>
        <row r="7483">
          <cell r="N7483">
            <v>-224</v>
          </cell>
        </row>
        <row r="7484">
          <cell r="N7484">
            <v>-1011</v>
          </cell>
        </row>
        <row r="7485">
          <cell r="N7485">
            <v>-1011</v>
          </cell>
        </row>
        <row r="7486">
          <cell r="N7486">
            <v>-16</v>
          </cell>
        </row>
        <row r="7487">
          <cell r="N7487">
            <v>-18</v>
          </cell>
        </row>
        <row r="7488">
          <cell r="N7488">
            <v>-18</v>
          </cell>
        </row>
        <row r="7489">
          <cell r="N7489">
            <v>-18</v>
          </cell>
        </row>
        <row r="7490">
          <cell r="N7490">
            <v>-19</v>
          </cell>
        </row>
        <row r="7491">
          <cell r="N7491">
            <v>-1011</v>
          </cell>
        </row>
        <row r="7492">
          <cell r="N7492">
            <v>-18</v>
          </cell>
        </row>
        <row r="7493">
          <cell r="N7493">
            <v>-20</v>
          </cell>
        </row>
        <row r="7494">
          <cell r="N7494">
            <v>-470</v>
          </cell>
        </row>
        <row r="7495">
          <cell r="N7495">
            <v>-20</v>
          </cell>
        </row>
        <row r="7496">
          <cell r="N7496">
            <v>-63</v>
          </cell>
        </row>
        <row r="7497">
          <cell r="N7497">
            <v>-1004</v>
          </cell>
        </row>
        <row r="7498">
          <cell r="N7498">
            <v>-235</v>
          </cell>
        </row>
        <row r="7499">
          <cell r="N7499">
            <v>-277</v>
          </cell>
        </row>
        <row r="7500">
          <cell r="N7500">
            <v>-277</v>
          </cell>
        </row>
        <row r="7501">
          <cell r="N7501">
            <v>-302</v>
          </cell>
        </row>
        <row r="7502">
          <cell r="N7502">
            <v>-1011</v>
          </cell>
        </row>
        <row r="7503">
          <cell r="N7503">
            <v>-277</v>
          </cell>
        </row>
        <row r="7504">
          <cell r="N7504">
            <v>-684</v>
          </cell>
        </row>
        <row r="7505">
          <cell r="N7505">
            <v>-1011</v>
          </cell>
        </row>
        <row r="7506">
          <cell r="N7506">
            <v>-684</v>
          </cell>
        </row>
        <row r="7507">
          <cell r="N7507">
            <v>-684</v>
          </cell>
        </row>
        <row r="7508">
          <cell r="N7508">
            <v>-1011</v>
          </cell>
        </row>
        <row r="7509">
          <cell r="N7509">
            <v>-1011</v>
          </cell>
        </row>
        <row r="7510">
          <cell r="N7510">
            <v>-1011</v>
          </cell>
        </row>
        <row r="7511">
          <cell r="N7511">
            <v>-1011</v>
          </cell>
        </row>
        <row r="7512">
          <cell r="N7512">
            <v>-1011</v>
          </cell>
        </row>
        <row r="7513">
          <cell r="N7513">
            <v>-1011</v>
          </cell>
        </row>
        <row r="7514">
          <cell r="N7514">
            <v>-1011</v>
          </cell>
        </row>
        <row r="7515">
          <cell r="N7515">
            <v>-684</v>
          </cell>
        </row>
        <row r="7516">
          <cell r="N7516">
            <v>-35</v>
          </cell>
        </row>
        <row r="7517">
          <cell r="N7517">
            <v>-1011</v>
          </cell>
        </row>
        <row r="7518">
          <cell r="N7518">
            <v>-187</v>
          </cell>
        </row>
        <row r="7519">
          <cell r="N7519">
            <v>-797</v>
          </cell>
        </row>
        <row r="7520">
          <cell r="N7520">
            <v>-322.71199999999999</v>
          </cell>
        </row>
        <row r="7521">
          <cell r="N7521">
            <v>-38.384999999999998</v>
          </cell>
        </row>
        <row r="7522">
          <cell r="N7522">
            <v>-10.308</v>
          </cell>
        </row>
        <row r="7523">
          <cell r="N7523">
            <v>-85.653999999999996</v>
          </cell>
        </row>
        <row r="7524">
          <cell r="N7524">
            <v>-129.16900000000001</v>
          </cell>
        </row>
        <row r="7525">
          <cell r="N7525">
            <v>-93.269000000000005</v>
          </cell>
        </row>
        <row r="7526">
          <cell r="N7526">
            <v>-93.269000000000005</v>
          </cell>
        </row>
        <row r="7527">
          <cell r="N7527">
            <v>-0.38500000000000001</v>
          </cell>
        </row>
        <row r="7528">
          <cell r="N7528">
            <v>-0.01</v>
          </cell>
        </row>
        <row r="7529">
          <cell r="N7529">
            <v>-987.83100000000002</v>
          </cell>
        </row>
        <row r="7530">
          <cell r="N7530">
            <v>-8.9999999999999993E-3</v>
          </cell>
        </row>
        <row r="7531">
          <cell r="N7531">
            <v>-466.346</v>
          </cell>
        </row>
        <row r="7532">
          <cell r="N7532">
            <v>-746.154</v>
          </cell>
        </row>
        <row r="7533">
          <cell r="N7533">
            <v>-373.077</v>
          </cell>
        </row>
        <row r="7534">
          <cell r="N7534">
            <v>-1492.309</v>
          </cell>
        </row>
        <row r="7535">
          <cell r="N7535">
            <v>-746.154</v>
          </cell>
        </row>
        <row r="7536">
          <cell r="N7536">
            <v>-1692.838</v>
          </cell>
        </row>
        <row r="7537">
          <cell r="N7537">
            <v>-214.55</v>
          </cell>
        </row>
        <row r="7538">
          <cell r="N7538">
            <v>-295.2</v>
          </cell>
        </row>
        <row r="7539">
          <cell r="N7539">
            <v>-319.19200000000001</v>
          </cell>
        </row>
        <row r="7540">
          <cell r="N7540">
            <v>-24.826000000000001</v>
          </cell>
        </row>
        <row r="7541">
          <cell r="N7541">
            <v>-35.057000000000002</v>
          </cell>
        </row>
        <row r="7542">
          <cell r="N7542">
            <v>-56.654000000000003</v>
          </cell>
        </row>
        <row r="7543">
          <cell r="N7543">
            <v>-148.88</v>
          </cell>
        </row>
        <row r="7544">
          <cell r="N7544">
            <v>-256.947</v>
          </cell>
        </row>
        <row r="7545">
          <cell r="N7545">
            <v>-174.88900000000001</v>
          </cell>
        </row>
        <row r="7546">
          <cell r="N7546">
            <v>-1119.232</v>
          </cell>
        </row>
        <row r="7547">
          <cell r="N7547">
            <v>-800</v>
          </cell>
        </row>
        <row r="7548">
          <cell r="N7548">
            <v>-300</v>
          </cell>
        </row>
        <row r="7549">
          <cell r="N7549">
            <v>-500</v>
          </cell>
        </row>
        <row r="7550">
          <cell r="N7550">
            <v>-380</v>
          </cell>
        </row>
        <row r="7551">
          <cell r="N7551">
            <v>-279.80799999999999</v>
          </cell>
        </row>
        <row r="7552">
          <cell r="N7552">
            <v>-1762.79</v>
          </cell>
        </row>
        <row r="7553">
          <cell r="N7553">
            <v>-1759.059</v>
          </cell>
        </row>
        <row r="7554">
          <cell r="N7554">
            <v>-141</v>
          </cell>
        </row>
        <row r="7555">
          <cell r="N7555">
            <v>-462.61599999999999</v>
          </cell>
        </row>
        <row r="7556">
          <cell r="N7556">
            <v>-830.82600000000002</v>
          </cell>
        </row>
        <row r="7557">
          <cell r="N7557">
            <v>-241.61500000000001</v>
          </cell>
        </row>
        <row r="7558">
          <cell r="N7558">
            <v>-1529.617</v>
          </cell>
        </row>
        <row r="7559">
          <cell r="N7559">
            <v>-1529.617</v>
          </cell>
        </row>
        <row r="7560">
          <cell r="N7560">
            <v>-616</v>
          </cell>
        </row>
        <row r="7561">
          <cell r="N7561">
            <v>-1688.174</v>
          </cell>
        </row>
        <row r="7562">
          <cell r="N7562">
            <v>-1008.169</v>
          </cell>
        </row>
        <row r="7563">
          <cell r="N7563">
            <v>-661.87800000000004</v>
          </cell>
        </row>
        <row r="7564">
          <cell r="N7564">
            <v>-0.38300000000000001</v>
          </cell>
        </row>
        <row r="7565">
          <cell r="N7565">
            <v>-1688.174</v>
          </cell>
        </row>
        <row r="7566">
          <cell r="N7566">
            <v>-1688.174</v>
          </cell>
        </row>
        <row r="7567">
          <cell r="N7567">
            <v>-1512.7149999999999</v>
          </cell>
        </row>
        <row r="7568">
          <cell r="N7568">
            <v>-1512.7149999999999</v>
          </cell>
        </row>
        <row r="7569">
          <cell r="N7569">
            <v>-1008.169</v>
          </cell>
        </row>
        <row r="7570">
          <cell r="N7570">
            <v>-1210.172</v>
          </cell>
        </row>
        <row r="7571">
          <cell r="N7571">
            <v>-1688.174</v>
          </cell>
        </row>
        <row r="7572">
          <cell r="N7572">
            <v>-343.077</v>
          </cell>
        </row>
        <row r="7573">
          <cell r="N7573">
            <v>-734.96199999999999</v>
          </cell>
        </row>
        <row r="7574">
          <cell r="N7574">
            <v>-764.80799999999999</v>
          </cell>
        </row>
        <row r="7575">
          <cell r="N7575">
            <v>-270.25900000000001</v>
          </cell>
        </row>
        <row r="7576">
          <cell r="N7576">
            <v>-746.154</v>
          </cell>
        </row>
        <row r="7577">
          <cell r="N7577">
            <v>-254.625</v>
          </cell>
        </row>
        <row r="7578">
          <cell r="N7578">
            <v>-1688.174</v>
          </cell>
        </row>
        <row r="7579">
          <cell r="N7579">
            <v>-1688.174</v>
          </cell>
        </row>
        <row r="7580">
          <cell r="N7580">
            <v>-1128.559</v>
          </cell>
        </row>
        <row r="7581">
          <cell r="N7581">
            <v>-1008.169</v>
          </cell>
        </row>
        <row r="7582">
          <cell r="N7582">
            <v>-968.74300000000005</v>
          </cell>
        </row>
        <row r="7583">
          <cell r="N7583">
            <v>-1162.847</v>
          </cell>
        </row>
        <row r="7584">
          <cell r="N7584">
            <v>-980.44100000000003</v>
          </cell>
        </row>
        <row r="7585">
          <cell r="N7585">
            <v>-1352.405</v>
          </cell>
        </row>
        <row r="7586">
          <cell r="N7586">
            <v>-1695.636</v>
          </cell>
        </row>
        <row r="7587">
          <cell r="N7587">
            <v>-369</v>
          </cell>
        </row>
        <row r="7588">
          <cell r="N7588">
            <v>-57.634</v>
          </cell>
        </row>
        <row r="7589">
          <cell r="N7589">
            <v>-502</v>
          </cell>
        </row>
        <row r="7590">
          <cell r="N7590">
            <v>-632.11199999999997</v>
          </cell>
        </row>
        <row r="7591">
          <cell r="N7591">
            <v>-716.64800000000002</v>
          </cell>
        </row>
        <row r="7592">
          <cell r="N7592">
            <v>-828</v>
          </cell>
        </row>
        <row r="7593">
          <cell r="N7593">
            <v>-1117.933</v>
          </cell>
        </row>
        <row r="7594">
          <cell r="N7594">
            <v>-1019.433</v>
          </cell>
        </row>
        <row r="7595">
          <cell r="N7595">
            <v>-1008.169</v>
          </cell>
        </row>
        <row r="7596">
          <cell r="N7596">
            <v>-1117.933</v>
          </cell>
        </row>
        <row r="7597">
          <cell r="N7597">
            <v>-1019.433</v>
          </cell>
        </row>
        <row r="7598">
          <cell r="N7598">
            <v>-1289.914</v>
          </cell>
        </row>
        <row r="7599">
          <cell r="N7599">
            <v>-1128.559</v>
          </cell>
        </row>
        <row r="7600">
          <cell r="N7600">
            <v>-127.782</v>
          </cell>
        </row>
        <row r="7601">
          <cell r="N7601">
            <v>-1529.617</v>
          </cell>
        </row>
        <row r="7602">
          <cell r="N7602">
            <v>-1529.617</v>
          </cell>
        </row>
        <row r="7603">
          <cell r="N7603">
            <v>-87</v>
          </cell>
        </row>
        <row r="7604">
          <cell r="N7604">
            <v>-934.71699999999998</v>
          </cell>
        </row>
        <row r="7605">
          <cell r="N7605">
            <v>-649.41200000000003</v>
          </cell>
        </row>
        <row r="7606">
          <cell r="N7606">
            <v>-186.53899999999999</v>
          </cell>
        </row>
        <row r="7607">
          <cell r="N7607">
            <v>-730.18799999999999</v>
          </cell>
        </row>
        <row r="7608">
          <cell r="N7608">
            <v>-22</v>
          </cell>
        </row>
        <row r="7609">
          <cell r="N7609">
            <v>-840.12199999999996</v>
          </cell>
        </row>
        <row r="7610">
          <cell r="N7610">
            <v>-1108.039</v>
          </cell>
        </row>
        <row r="7611">
          <cell r="N7611">
            <v>-1100.578</v>
          </cell>
        </row>
        <row r="7612">
          <cell r="N7612">
            <v>-1311.635</v>
          </cell>
        </row>
        <row r="7613">
          <cell r="N7613">
            <v>-1095.914</v>
          </cell>
        </row>
        <row r="7614">
          <cell r="N7614">
            <v>-1116.0889999999999</v>
          </cell>
        </row>
        <row r="7615">
          <cell r="N7615">
            <v>-13.544</v>
          </cell>
        </row>
        <row r="7616">
          <cell r="N7616">
            <v>-13.544</v>
          </cell>
        </row>
        <row r="7617">
          <cell r="N7617">
            <v>-20</v>
          </cell>
        </row>
        <row r="7618">
          <cell r="N7618">
            <v>-40</v>
          </cell>
        </row>
        <row r="7619">
          <cell r="N7619">
            <v>-74</v>
          </cell>
        </row>
        <row r="7620">
          <cell r="N7620">
            <v>-20</v>
          </cell>
        </row>
        <row r="7621">
          <cell r="N7621">
            <v>-18</v>
          </cell>
        </row>
        <row r="7622">
          <cell r="N7622">
            <v>-20</v>
          </cell>
        </row>
        <row r="7623">
          <cell r="N7623">
            <v>-20</v>
          </cell>
        </row>
        <row r="7624">
          <cell r="N7624">
            <v>-26.538</v>
          </cell>
        </row>
        <row r="7625">
          <cell r="N7625">
            <v>-111.923</v>
          </cell>
        </row>
        <row r="7626">
          <cell r="N7626">
            <v>-2.8000000000000001E-2</v>
          </cell>
        </row>
        <row r="7627">
          <cell r="N7627">
            <v>-563.66600000000005</v>
          </cell>
        </row>
        <row r="7628">
          <cell r="N7628">
            <v>-0.504</v>
          </cell>
        </row>
        <row r="7629">
          <cell r="N7629">
            <v>-1.0999999999999999E-2</v>
          </cell>
        </row>
        <row r="7630">
          <cell r="N7630">
            <v>-0.83</v>
          </cell>
        </row>
        <row r="7631">
          <cell r="N7631">
            <v>-116.974</v>
          </cell>
        </row>
        <row r="7632">
          <cell r="N7632">
            <v>-0.29599999999999999</v>
          </cell>
        </row>
        <row r="7633">
          <cell r="N7633">
            <v>-14</v>
          </cell>
        </row>
        <row r="7634">
          <cell r="N7634">
            <v>-563.66600000000005</v>
          </cell>
        </row>
        <row r="7635">
          <cell r="N7635">
            <v>-8.4920000000000009</v>
          </cell>
        </row>
        <row r="7636">
          <cell r="N7636">
            <v>-431.40899999999999</v>
          </cell>
        </row>
        <row r="7637">
          <cell r="N7637">
            <v>-17.748999999999999</v>
          </cell>
        </row>
        <row r="7638">
          <cell r="N7638">
            <v>-465.62599999999998</v>
          </cell>
        </row>
        <row r="7639">
          <cell r="N7639">
            <v>-4.875</v>
          </cell>
        </row>
        <row r="7640">
          <cell r="N7640">
            <v>-4.4109999999999996</v>
          </cell>
        </row>
        <row r="7641">
          <cell r="N7641">
            <v>-969.9</v>
          </cell>
        </row>
        <row r="7642">
          <cell r="N7642">
            <v>-674.11599999999999</v>
          </cell>
        </row>
        <row r="7643">
          <cell r="N7643">
            <v>-4.2560000000000002</v>
          </cell>
        </row>
        <row r="7644">
          <cell r="N7644">
            <v>-1.0999999999999999E-2</v>
          </cell>
        </row>
        <row r="7645">
          <cell r="N7645">
            <v>-4.9930000000000003</v>
          </cell>
        </row>
        <row r="7646">
          <cell r="N7646">
            <v>-0.66400000000000003</v>
          </cell>
        </row>
        <row r="7647">
          <cell r="N7647">
            <v>-350</v>
          </cell>
        </row>
        <row r="7648">
          <cell r="N7648">
            <v>-1.052</v>
          </cell>
        </row>
        <row r="7649">
          <cell r="N7649">
            <v>-780</v>
          </cell>
        </row>
        <row r="7650">
          <cell r="N7650">
            <v>-177.26300000000001</v>
          </cell>
        </row>
        <row r="7651">
          <cell r="N7651">
            <v>-95</v>
          </cell>
        </row>
        <row r="7652">
          <cell r="N7652">
            <v>-249.46700000000001</v>
          </cell>
        </row>
        <row r="7653">
          <cell r="N7653">
            <v>-300</v>
          </cell>
        </row>
        <row r="7654">
          <cell r="N7654">
            <v>-391.37</v>
          </cell>
        </row>
        <row r="7655">
          <cell r="N7655">
            <v>-134.09</v>
          </cell>
        </row>
        <row r="7656">
          <cell r="N7656">
            <v>-30.722000000000001</v>
          </cell>
        </row>
        <row r="7657">
          <cell r="N7657">
            <v>-5.3170000000000002</v>
          </cell>
        </row>
        <row r="7658">
          <cell r="N7658">
            <v>-525.19399999999996</v>
          </cell>
        </row>
        <row r="7659">
          <cell r="N7659">
            <v>-5.7629999999999999</v>
          </cell>
        </row>
        <row r="7660">
          <cell r="N7660">
            <v>-4.585</v>
          </cell>
        </row>
        <row r="7661">
          <cell r="N7661">
            <v>-970.96</v>
          </cell>
        </row>
        <row r="7662">
          <cell r="N7662">
            <v>-37.514000000000003</v>
          </cell>
        </row>
        <row r="7663">
          <cell r="N7663">
            <v>-622.40499999999997</v>
          </cell>
        </row>
        <row r="7664">
          <cell r="N7664">
            <v>-80.799000000000007</v>
          </cell>
        </row>
        <row r="7665">
          <cell r="N7665">
            <v>-690.14099999999996</v>
          </cell>
        </row>
        <row r="7666">
          <cell r="N7666">
            <v>-350.91899999999998</v>
          </cell>
        </row>
        <row r="7667">
          <cell r="N7667">
            <v>-411.86900000000003</v>
          </cell>
        </row>
        <row r="7668">
          <cell r="N7668">
            <v>-0.127</v>
          </cell>
        </row>
        <row r="7669">
          <cell r="N7669">
            <v>-411.86900000000003</v>
          </cell>
        </row>
        <row r="7670">
          <cell r="N7670">
            <v>-0.23599999999999999</v>
          </cell>
        </row>
        <row r="7671">
          <cell r="N7671">
            <v>-387.58300000000003</v>
          </cell>
        </row>
        <row r="7672">
          <cell r="N7672">
            <v>-2.3199999999999998</v>
          </cell>
        </row>
        <row r="7673">
          <cell r="N7673">
            <v>-4.8000000000000001E-2</v>
          </cell>
        </row>
        <row r="7674">
          <cell r="N7674">
            <v>-4.8000000000000001E-2</v>
          </cell>
        </row>
        <row r="7675">
          <cell r="N7675">
            <v>-4.8000000000000001E-2</v>
          </cell>
        </row>
        <row r="7676">
          <cell r="N7676">
            <v>-4.8000000000000001E-2</v>
          </cell>
        </row>
        <row r="7677">
          <cell r="N7677">
            <v>-4.8000000000000001E-2</v>
          </cell>
        </row>
        <row r="7678">
          <cell r="N7678">
            <v>-621.14300000000003</v>
          </cell>
        </row>
        <row r="7679">
          <cell r="N7679">
            <v>-62.042000000000002</v>
          </cell>
        </row>
        <row r="7680">
          <cell r="N7680">
            <v>-0.88800000000000001</v>
          </cell>
        </row>
        <row r="7681">
          <cell r="N7681">
            <v>-4.8000000000000001E-2</v>
          </cell>
        </row>
        <row r="7682">
          <cell r="N7682">
            <v>-4.8000000000000001E-2</v>
          </cell>
        </row>
        <row r="7683">
          <cell r="N7683">
            <v>-4.8000000000000001E-2</v>
          </cell>
        </row>
        <row r="7684">
          <cell r="N7684">
            <v>-4.8000000000000001E-2</v>
          </cell>
        </row>
        <row r="7685">
          <cell r="N7685">
            <v>-0.13</v>
          </cell>
        </row>
        <row r="7686">
          <cell r="N7686">
            <v>-2.5139999999999998</v>
          </cell>
        </row>
        <row r="7687">
          <cell r="N7687">
            <v>-0.13</v>
          </cell>
        </row>
        <row r="7688">
          <cell r="N7688">
            <v>-0.155</v>
          </cell>
        </row>
        <row r="7689">
          <cell r="N7689">
            <v>-8.24</v>
          </cell>
        </row>
        <row r="7690">
          <cell r="N7690">
            <v>-0.13</v>
          </cell>
        </row>
        <row r="7691">
          <cell r="N7691">
            <v>-0.155</v>
          </cell>
        </row>
        <row r="7692">
          <cell r="N7692">
            <v>-8.3989999999999991</v>
          </cell>
        </row>
        <row r="7693">
          <cell r="N7693">
            <v>-0.16400000000000001</v>
          </cell>
        </row>
        <row r="7694">
          <cell r="N7694">
            <v>-0.28100000000000003</v>
          </cell>
        </row>
        <row r="7695">
          <cell r="N7695">
            <v>-0.16400000000000001</v>
          </cell>
        </row>
        <row r="7696">
          <cell r="N7696">
            <v>-0.16400000000000001</v>
          </cell>
        </row>
        <row r="7697">
          <cell r="N7697">
            <v>-0.19600000000000001</v>
          </cell>
        </row>
        <row r="7698">
          <cell r="N7698">
            <v>-11.435</v>
          </cell>
        </row>
        <row r="7699">
          <cell r="N7699">
            <v>-0.13</v>
          </cell>
        </row>
        <row r="7700">
          <cell r="N7700">
            <v>-13.522</v>
          </cell>
        </row>
        <row r="7701">
          <cell r="N7701">
            <v>-12.952999999999999</v>
          </cell>
        </row>
        <row r="7702">
          <cell r="N7702">
            <v>-1108.105</v>
          </cell>
        </row>
        <row r="7703">
          <cell r="N7703">
            <v>-1143.9659999999999</v>
          </cell>
        </row>
        <row r="7704">
          <cell r="N7704">
            <v>-50.499000000000002</v>
          </cell>
        </row>
        <row r="7705">
          <cell r="N7705">
            <v>-1089.68</v>
          </cell>
        </row>
        <row r="7706">
          <cell r="N7706">
            <v>-12.144</v>
          </cell>
        </row>
        <row r="7707">
          <cell r="N7707">
            <v>-2.4239999999999999</v>
          </cell>
        </row>
        <row r="7708">
          <cell r="N7708">
            <v>-555.49300000000005</v>
          </cell>
        </row>
        <row r="7709">
          <cell r="N7709">
            <v>-539.62199999999996</v>
          </cell>
        </row>
        <row r="7710">
          <cell r="N7710">
            <v>-434.15100000000001</v>
          </cell>
        </row>
        <row r="7711">
          <cell r="N7711">
            <v>-57.198</v>
          </cell>
        </row>
        <row r="7712">
          <cell r="N7712">
            <v>-530.24400000000003</v>
          </cell>
        </row>
        <row r="7713">
          <cell r="N7713">
            <v>-10.119999999999999</v>
          </cell>
        </row>
        <row r="7714">
          <cell r="N7714">
            <v>-8.9999999999999993E-3</v>
          </cell>
        </row>
        <row r="7715">
          <cell r="N7715">
            <v>-587.44200000000001</v>
          </cell>
        </row>
        <row r="7716">
          <cell r="N7716">
            <v>-4.8730000000000002</v>
          </cell>
        </row>
        <row r="7717">
          <cell r="N7717">
            <v>-355.29899999999998</v>
          </cell>
        </row>
        <row r="7718">
          <cell r="N7718">
            <v>-7.97</v>
          </cell>
        </row>
        <row r="7719">
          <cell r="N7719">
            <v>-4.6520000000000001</v>
          </cell>
        </row>
        <row r="7720">
          <cell r="N7720">
            <v>-12.144</v>
          </cell>
        </row>
        <row r="7721">
          <cell r="N7721">
            <v>-11.077999999999999</v>
          </cell>
        </row>
        <row r="7722">
          <cell r="N7722">
            <v>-0.96099999999999997</v>
          </cell>
        </row>
        <row r="7723">
          <cell r="N7723">
            <v>-2.153</v>
          </cell>
        </row>
        <row r="7724">
          <cell r="N7724">
            <v>-339.5</v>
          </cell>
        </row>
        <row r="7725">
          <cell r="N7725">
            <v>-11.182</v>
          </cell>
        </row>
        <row r="7726">
          <cell r="N7726">
            <v>-14.769</v>
          </cell>
        </row>
        <row r="7727">
          <cell r="N7727">
            <v>-5.0110000000000001</v>
          </cell>
        </row>
        <row r="7728">
          <cell r="N7728">
            <v>-9.9390000000000001</v>
          </cell>
        </row>
        <row r="7729">
          <cell r="N7729">
            <v>-5.6829999999999998</v>
          </cell>
        </row>
        <row r="7730">
          <cell r="N7730">
            <v>-241.71299999999999</v>
          </cell>
        </row>
        <row r="7731">
          <cell r="N7731">
            <v>-122.628</v>
          </cell>
        </row>
        <row r="7732">
          <cell r="N7732">
            <v>-484.43400000000003</v>
          </cell>
        </row>
        <row r="7733">
          <cell r="N7733">
            <v>-766.10500000000002</v>
          </cell>
        </row>
        <row r="7734">
          <cell r="N7734">
            <v>-5.7309999999999999</v>
          </cell>
        </row>
        <row r="7735">
          <cell r="N7735">
            <v>-698.43799999999999</v>
          </cell>
        </row>
        <row r="7736">
          <cell r="N7736">
            <v>-3.0209999999999999</v>
          </cell>
        </row>
        <row r="7737">
          <cell r="N7737">
            <v>-2.46</v>
          </cell>
        </row>
        <row r="7738">
          <cell r="N7738">
            <v>-552.39300000000003</v>
          </cell>
        </row>
        <row r="7739">
          <cell r="N7739">
            <v>-21.343</v>
          </cell>
        </row>
        <row r="7740">
          <cell r="N7740">
            <v>-100.999</v>
          </cell>
        </row>
        <row r="7741">
          <cell r="N7741">
            <v>-5.1070000000000002</v>
          </cell>
        </row>
        <row r="7742">
          <cell r="N7742">
            <v>-3.4510000000000001</v>
          </cell>
        </row>
        <row r="7743">
          <cell r="N7743">
            <v>-252.49700000000001</v>
          </cell>
        </row>
        <row r="7744">
          <cell r="N7744">
            <v>-688.05499999999995</v>
          </cell>
        </row>
        <row r="7745">
          <cell r="N7745">
            <v>-11.79</v>
          </cell>
        </row>
        <row r="7746">
          <cell r="N7746">
            <v>-252.49700000000001</v>
          </cell>
        </row>
        <row r="7747">
          <cell r="N7747">
            <v>-40.085999999999999</v>
          </cell>
        </row>
        <row r="7748">
          <cell r="N7748">
            <v>-1027.096</v>
          </cell>
        </row>
        <row r="7749">
          <cell r="N7749">
            <v>-1027.096</v>
          </cell>
        </row>
        <row r="7750">
          <cell r="N7750">
            <v>-10.021000000000001</v>
          </cell>
        </row>
        <row r="7751">
          <cell r="N7751">
            <v>-12.446999999999999</v>
          </cell>
        </row>
        <row r="7752">
          <cell r="N7752">
            <v>-63.124000000000002</v>
          </cell>
        </row>
        <row r="7753">
          <cell r="N7753">
            <v>-5.6829999999999998</v>
          </cell>
        </row>
        <row r="7754">
          <cell r="N7754">
            <v>-2.0609999999999999</v>
          </cell>
        </row>
        <row r="7755">
          <cell r="N7755">
            <v>-21.824999999999999</v>
          </cell>
        </row>
        <row r="7756">
          <cell r="N7756">
            <v>-0.83899999999999997</v>
          </cell>
        </row>
        <row r="7757">
          <cell r="N7757">
            <v>-6.5460000000000003</v>
          </cell>
        </row>
        <row r="7758">
          <cell r="N7758">
            <v>-42.000999999999998</v>
          </cell>
        </row>
        <row r="7759">
          <cell r="N7759">
            <v>-5.7140000000000004</v>
          </cell>
        </row>
        <row r="7760">
          <cell r="N7760">
            <v>-10.111000000000001</v>
          </cell>
        </row>
        <row r="7761">
          <cell r="N7761">
            <v>-5.577</v>
          </cell>
        </row>
        <row r="7762">
          <cell r="N7762">
            <v>-6.7619999999999996</v>
          </cell>
        </row>
        <row r="7763">
          <cell r="N7763">
            <v>-11.688000000000001</v>
          </cell>
        </row>
        <row r="7764">
          <cell r="N7764">
            <v>-9.4619999999999997</v>
          </cell>
        </row>
        <row r="7765">
          <cell r="N7765">
            <v>-6.9290000000000003</v>
          </cell>
        </row>
        <row r="7766">
          <cell r="N7766">
            <v>-6.282</v>
          </cell>
        </row>
        <row r="7767">
          <cell r="N7767">
            <v>-46.926000000000002</v>
          </cell>
        </row>
        <row r="7768">
          <cell r="N7768">
            <v>-14.69</v>
          </cell>
        </row>
        <row r="7769">
          <cell r="N7769">
            <v>-9.7110000000000003</v>
          </cell>
        </row>
        <row r="7770">
          <cell r="N7770">
            <v>-4.7539999999999996</v>
          </cell>
        </row>
        <row r="7771">
          <cell r="N7771">
            <v>-6.8339999999999996</v>
          </cell>
        </row>
        <row r="7772">
          <cell r="N7772">
            <v>-6.57</v>
          </cell>
        </row>
        <row r="7773">
          <cell r="N7773">
            <v>-128</v>
          </cell>
        </row>
        <row r="7774">
          <cell r="N7774">
            <v>-432</v>
          </cell>
        </row>
        <row r="7775">
          <cell r="N7775">
            <v>-553.28300000000002</v>
          </cell>
        </row>
        <row r="7776">
          <cell r="N7776">
            <v>-582.71699999999998</v>
          </cell>
        </row>
        <row r="7777">
          <cell r="N7777">
            <v>-6.6660000000000004</v>
          </cell>
        </row>
        <row r="7778">
          <cell r="N7778">
            <v>-6.6050000000000004</v>
          </cell>
        </row>
        <row r="7779">
          <cell r="N7779">
            <v>-6.1479999999999997</v>
          </cell>
        </row>
        <row r="7780">
          <cell r="N7780">
            <v>-87.695999999999998</v>
          </cell>
        </row>
        <row r="7781">
          <cell r="N7781">
            <v>-36.802</v>
          </cell>
        </row>
        <row r="7782">
          <cell r="N7782">
            <v>-111.877</v>
          </cell>
        </row>
        <row r="7783">
          <cell r="N7783">
            <v>-129.30000000000001</v>
          </cell>
        </row>
        <row r="7784">
          <cell r="N7784">
            <v>-57.546999999999997</v>
          </cell>
        </row>
        <row r="7785">
          <cell r="N7785">
            <v>-13.712</v>
          </cell>
        </row>
        <row r="7786">
          <cell r="N7786">
            <v>-5.4669999999999996</v>
          </cell>
        </row>
        <row r="7787">
          <cell r="N7787">
            <v>-16.172000000000001</v>
          </cell>
        </row>
        <row r="7788">
          <cell r="N7788">
            <v>-3.3940000000000001</v>
          </cell>
        </row>
        <row r="7789">
          <cell r="N7789">
            <v>-13.766</v>
          </cell>
        </row>
        <row r="7790">
          <cell r="N7790">
            <v>-507.7</v>
          </cell>
        </row>
        <row r="7791">
          <cell r="N7791">
            <v>-2.0910000000000002</v>
          </cell>
        </row>
        <row r="7792">
          <cell r="N7792">
            <v>-7.2939999999999996</v>
          </cell>
        </row>
        <row r="7793">
          <cell r="N7793">
            <v>-37.213000000000001</v>
          </cell>
        </row>
        <row r="7794">
          <cell r="N7794">
            <v>-4.6040000000000001</v>
          </cell>
        </row>
        <row r="7795">
          <cell r="N7795">
            <v>-507.7</v>
          </cell>
        </row>
        <row r="7796">
          <cell r="N7796">
            <v>-304.48200000000003</v>
          </cell>
        </row>
        <row r="7797">
          <cell r="N7797">
            <v>-506.01799999999997</v>
          </cell>
        </row>
        <row r="7798">
          <cell r="N7798">
            <v>-2.5960000000000001</v>
          </cell>
        </row>
        <row r="7799">
          <cell r="N7799">
            <v>-5.76</v>
          </cell>
        </row>
        <row r="7800">
          <cell r="N7800">
            <v>-203.93299999999999</v>
          </cell>
        </row>
        <row r="7801">
          <cell r="N7801">
            <v>-10.717000000000001</v>
          </cell>
        </row>
        <row r="7802">
          <cell r="N7802">
            <v>-12.747</v>
          </cell>
        </row>
        <row r="7803">
          <cell r="N7803">
            <v>-1.7330000000000001</v>
          </cell>
        </row>
        <row r="7804">
          <cell r="N7804">
            <v>-14.999000000000001</v>
          </cell>
        </row>
        <row r="7805">
          <cell r="N7805">
            <v>-5.8049999999999997</v>
          </cell>
        </row>
        <row r="7806">
          <cell r="N7806">
            <v>-0.40100000000000002</v>
          </cell>
        </row>
        <row r="7807">
          <cell r="N7807">
            <v>-12.577999999999999</v>
          </cell>
        </row>
        <row r="7808">
          <cell r="N7808">
            <v>-7.9539999999999997</v>
          </cell>
        </row>
        <row r="7809">
          <cell r="N7809">
            <v>-3.68</v>
          </cell>
        </row>
        <row r="7810">
          <cell r="N7810">
            <v>-13.701000000000001</v>
          </cell>
        </row>
        <row r="7811">
          <cell r="N7811">
            <v>-14.038</v>
          </cell>
        </row>
        <row r="7812">
          <cell r="N7812">
            <v>-12.914999999999999</v>
          </cell>
        </row>
        <row r="7813">
          <cell r="N7813">
            <v>-14.824</v>
          </cell>
        </row>
        <row r="7814">
          <cell r="N7814">
            <v>-3.2370000000000001</v>
          </cell>
        </row>
        <row r="7815">
          <cell r="N7815">
            <v>-12.465999999999999</v>
          </cell>
        </row>
        <row r="7816">
          <cell r="N7816">
            <v>-10.613</v>
          </cell>
        </row>
        <row r="7817">
          <cell r="N7817">
            <v>-11.398999999999999</v>
          </cell>
        </row>
        <row r="7818">
          <cell r="N7818">
            <v>-12.11</v>
          </cell>
        </row>
        <row r="7819">
          <cell r="N7819">
            <v>-3.2370000000000001</v>
          </cell>
        </row>
        <row r="7820">
          <cell r="N7820">
            <v>-0.44400000000000001</v>
          </cell>
        </row>
        <row r="7821">
          <cell r="N7821">
            <v>-11.118</v>
          </cell>
        </row>
        <row r="7822">
          <cell r="N7822">
            <v>-8.76</v>
          </cell>
        </row>
        <row r="7823">
          <cell r="N7823">
            <v>-1.905</v>
          </cell>
        </row>
        <row r="7824">
          <cell r="N7824">
            <v>-15.554</v>
          </cell>
        </row>
        <row r="7825">
          <cell r="N7825">
            <v>-16.228000000000002</v>
          </cell>
        </row>
        <row r="7826">
          <cell r="N7826">
            <v>-13.701000000000001</v>
          </cell>
        </row>
        <row r="7827">
          <cell r="N7827">
            <v>-8.3670000000000009</v>
          </cell>
        </row>
        <row r="7828">
          <cell r="N7828">
            <v>-13.757</v>
          </cell>
        </row>
        <row r="7829">
          <cell r="N7829">
            <v>-6.0350000000000001</v>
          </cell>
        </row>
        <row r="7830">
          <cell r="N7830">
            <v>-14.936</v>
          </cell>
        </row>
        <row r="7831">
          <cell r="N7831">
            <v>-1.518</v>
          </cell>
        </row>
        <row r="7832">
          <cell r="N7832">
            <v>-6.2169999999999996</v>
          </cell>
        </row>
        <row r="7833">
          <cell r="N7833">
            <v>-5.38</v>
          </cell>
        </row>
        <row r="7834">
          <cell r="N7834">
            <v>-13.981999999999999</v>
          </cell>
        </row>
        <row r="7835">
          <cell r="N7835">
            <v>-31.745999999999999</v>
          </cell>
        </row>
        <row r="7836">
          <cell r="N7836">
            <v>-12.577999999999999</v>
          </cell>
        </row>
        <row r="7837">
          <cell r="N7837">
            <v>-13.701000000000001</v>
          </cell>
        </row>
        <row r="7838">
          <cell r="N7838">
            <v>-1.1739999999999999</v>
          </cell>
        </row>
        <row r="7839">
          <cell r="N7839">
            <v>-63.692</v>
          </cell>
        </row>
        <row r="7840">
          <cell r="N7840">
            <v>-24.303999999999998</v>
          </cell>
        </row>
        <row r="7841">
          <cell r="N7841">
            <v>-11.006</v>
          </cell>
        </row>
        <row r="7842">
          <cell r="N7842">
            <v>-3.68</v>
          </cell>
        </row>
        <row r="7843">
          <cell r="N7843">
            <v>-13.083</v>
          </cell>
        </row>
        <row r="7844">
          <cell r="N7844">
            <v>-14.036</v>
          </cell>
        </row>
        <row r="7845">
          <cell r="N7845">
            <v>-15.891</v>
          </cell>
        </row>
        <row r="7846">
          <cell r="N7846">
            <v>-11.622999999999999</v>
          </cell>
        </row>
        <row r="7847">
          <cell r="N7847">
            <v>-12.971</v>
          </cell>
        </row>
        <row r="7848">
          <cell r="N7848">
            <v>-11.848000000000001</v>
          </cell>
        </row>
        <row r="7849">
          <cell r="N7849">
            <v>-1.6279999999999999</v>
          </cell>
        </row>
        <row r="7850">
          <cell r="N7850">
            <v>-6.1139999999999999</v>
          </cell>
        </row>
        <row r="7851">
          <cell r="N7851">
            <v>-13.308</v>
          </cell>
        </row>
        <row r="7852">
          <cell r="N7852">
            <v>-8.1430000000000007</v>
          </cell>
        </row>
        <row r="7853">
          <cell r="N7853">
            <v>-2.6629999999999998</v>
          </cell>
        </row>
        <row r="7854">
          <cell r="N7854">
            <v>-571.98299999999995</v>
          </cell>
        </row>
        <row r="7855">
          <cell r="N7855">
            <v>-315.02300000000002</v>
          </cell>
        </row>
        <row r="7856">
          <cell r="N7856">
            <v>-240.75399999999999</v>
          </cell>
        </row>
        <row r="7857">
          <cell r="N7857">
            <v>-2.4049999999999998</v>
          </cell>
        </row>
        <row r="7858">
          <cell r="N7858">
            <v>-5.851</v>
          </cell>
        </row>
        <row r="7859">
          <cell r="N7859">
            <v>-12.297000000000001</v>
          </cell>
        </row>
        <row r="7860">
          <cell r="N7860">
            <v>-15.385999999999999</v>
          </cell>
        </row>
        <row r="7861">
          <cell r="N7861">
            <v>-13.14</v>
          </cell>
        </row>
        <row r="7862">
          <cell r="N7862">
            <v>-13.813000000000001</v>
          </cell>
        </row>
        <row r="7863">
          <cell r="N7863">
            <v>-12.428000000000001</v>
          </cell>
        </row>
        <row r="7864">
          <cell r="N7864">
            <v>-11.23</v>
          </cell>
        </row>
        <row r="7865">
          <cell r="N7865">
            <v>-12.613</v>
          </cell>
        </row>
        <row r="7866">
          <cell r="N7866">
            <v>-15.161</v>
          </cell>
        </row>
        <row r="7867">
          <cell r="N7867">
            <v>-17.239000000000001</v>
          </cell>
        </row>
        <row r="7868">
          <cell r="N7868">
            <v>-17.024000000000001</v>
          </cell>
        </row>
        <row r="7869">
          <cell r="N7869">
            <v>-13.476000000000001</v>
          </cell>
        </row>
        <row r="7870">
          <cell r="N7870">
            <v>-4.0670000000000002</v>
          </cell>
        </row>
        <row r="7871">
          <cell r="N7871">
            <v>-24.585999999999999</v>
          </cell>
        </row>
        <row r="7872">
          <cell r="N7872">
            <v>-14.15</v>
          </cell>
        </row>
        <row r="7873">
          <cell r="N7873">
            <v>-14.6</v>
          </cell>
        </row>
        <row r="7874">
          <cell r="N7874">
            <v>-3.4510000000000001</v>
          </cell>
        </row>
        <row r="7875">
          <cell r="N7875">
            <v>-13.252000000000001</v>
          </cell>
        </row>
        <row r="7876">
          <cell r="N7876">
            <v>-11.532</v>
          </cell>
        </row>
        <row r="7877">
          <cell r="N7877">
            <v>-14.375</v>
          </cell>
        </row>
        <row r="7878">
          <cell r="N7878">
            <v>-6.3540000000000001</v>
          </cell>
        </row>
        <row r="7879">
          <cell r="N7879">
            <v>-2.641</v>
          </cell>
        </row>
        <row r="7880">
          <cell r="N7880">
            <v>-16.509</v>
          </cell>
        </row>
        <row r="7881">
          <cell r="N7881">
            <v>-6.742</v>
          </cell>
        </row>
        <row r="7882">
          <cell r="N7882">
            <v>-5.508</v>
          </cell>
        </row>
        <row r="7883">
          <cell r="N7883">
            <v>-13.589</v>
          </cell>
        </row>
        <row r="7884">
          <cell r="N7884">
            <v>-6.09</v>
          </cell>
        </row>
        <row r="7885">
          <cell r="N7885">
            <v>-23.172999999999998</v>
          </cell>
        </row>
        <row r="7886">
          <cell r="N7886">
            <v>-13.532999999999999</v>
          </cell>
        </row>
        <row r="7887">
          <cell r="N7887">
            <v>-13.87</v>
          </cell>
        </row>
        <row r="7888">
          <cell r="N7888">
            <v>-16.116</v>
          </cell>
        </row>
        <row r="7889">
          <cell r="N7889">
            <v>-13.645</v>
          </cell>
        </row>
        <row r="7890">
          <cell r="N7890">
            <v>-17.866</v>
          </cell>
        </row>
        <row r="7891">
          <cell r="N7891">
            <v>-12.803000000000001</v>
          </cell>
        </row>
        <row r="7892">
          <cell r="N7892">
            <v>-3.04</v>
          </cell>
        </row>
        <row r="7893">
          <cell r="N7893">
            <v>-13.87</v>
          </cell>
        </row>
        <row r="7894">
          <cell r="N7894">
            <v>-14.88</v>
          </cell>
        </row>
        <row r="7895">
          <cell r="N7895">
            <v>-14.993</v>
          </cell>
        </row>
        <row r="7896">
          <cell r="N7896">
            <v>-12.41</v>
          </cell>
        </row>
        <row r="7897">
          <cell r="N7897">
            <v>-5.9459999999999997</v>
          </cell>
        </row>
        <row r="7898">
          <cell r="N7898">
            <v>-7.6340000000000003</v>
          </cell>
        </row>
        <row r="7899">
          <cell r="N7899">
            <v>-1001.917</v>
          </cell>
        </row>
        <row r="7900">
          <cell r="N7900">
            <v>-108.21299999999999</v>
          </cell>
        </row>
        <row r="7901">
          <cell r="N7901">
            <v>-16.846</v>
          </cell>
        </row>
        <row r="7902">
          <cell r="N7902">
            <v>-81.343000000000004</v>
          </cell>
        </row>
        <row r="7903">
          <cell r="N7903">
            <v>-26.847000000000001</v>
          </cell>
        </row>
        <row r="7904">
          <cell r="N7904">
            <v>-2.843</v>
          </cell>
        </row>
        <row r="7905">
          <cell r="N7905">
            <v>-15.217000000000001</v>
          </cell>
        </row>
        <row r="7906">
          <cell r="N7906">
            <v>-2.8540000000000001</v>
          </cell>
        </row>
        <row r="7907">
          <cell r="N7907">
            <v>-8.5350000000000001</v>
          </cell>
        </row>
        <row r="7908">
          <cell r="N7908">
            <v>-6.4909999999999997</v>
          </cell>
        </row>
        <row r="7909">
          <cell r="N7909">
            <v>-12.185</v>
          </cell>
        </row>
        <row r="7910">
          <cell r="N7910">
            <v>-12.859</v>
          </cell>
        </row>
        <row r="7911">
          <cell r="N7911">
            <v>-14.430999999999999</v>
          </cell>
        </row>
        <row r="7912">
          <cell r="N7912">
            <v>-12.859</v>
          </cell>
        </row>
        <row r="7913">
          <cell r="N7913">
            <v>-27.884</v>
          </cell>
        </row>
        <row r="7914">
          <cell r="N7914">
            <v>-5.6000000000000001E-2</v>
          </cell>
        </row>
        <row r="7915">
          <cell r="N7915">
            <v>-3.0000000000000001E-3</v>
          </cell>
        </row>
        <row r="7916">
          <cell r="N7916">
            <v>-3.637</v>
          </cell>
        </row>
        <row r="7917">
          <cell r="N7917">
            <v>-6.56</v>
          </cell>
        </row>
        <row r="7918">
          <cell r="N7918">
            <v>-5.6000000000000001E-2</v>
          </cell>
        </row>
        <row r="7919">
          <cell r="N7919">
            <v>-25.905000000000001</v>
          </cell>
        </row>
        <row r="7920">
          <cell r="N7920">
            <v>-12.465999999999999</v>
          </cell>
        </row>
        <row r="7921">
          <cell r="N7921">
            <v>-14.824</v>
          </cell>
        </row>
        <row r="7922">
          <cell r="N7922">
            <v>-5.6000000000000001E-2</v>
          </cell>
        </row>
        <row r="7923">
          <cell r="N7923">
            <v>-7.8E-2</v>
          </cell>
        </row>
        <row r="7924">
          <cell r="N7924">
            <v>-5.6000000000000001E-2</v>
          </cell>
        </row>
        <row r="7925">
          <cell r="N7925">
            <v>-5.6000000000000001E-2</v>
          </cell>
        </row>
        <row r="7926">
          <cell r="N7926">
            <v>-15.33</v>
          </cell>
        </row>
        <row r="7927">
          <cell r="N7927">
            <v>-21.814</v>
          </cell>
        </row>
        <row r="7928">
          <cell r="N7928">
            <v>-5.6000000000000001E-2</v>
          </cell>
        </row>
        <row r="7929">
          <cell r="N7929">
            <v>-13.757</v>
          </cell>
        </row>
        <row r="7930">
          <cell r="N7930">
            <v>-11.414</v>
          </cell>
        </row>
        <row r="7931">
          <cell r="N7931">
            <v>-18.699000000000002</v>
          </cell>
        </row>
        <row r="7932">
          <cell r="N7932">
            <v>-2.8650000000000002</v>
          </cell>
        </row>
        <row r="7933">
          <cell r="N7933">
            <v>-5.6000000000000001E-2</v>
          </cell>
        </row>
        <row r="7934">
          <cell r="N7934">
            <v>-6.4000000000000001E-2</v>
          </cell>
        </row>
        <row r="7935">
          <cell r="N7935">
            <v>-6.2E-2</v>
          </cell>
        </row>
        <row r="7936">
          <cell r="N7936">
            <v>-7.8E-2</v>
          </cell>
        </row>
        <row r="7937">
          <cell r="N7937">
            <v>-6.0419999999999998</v>
          </cell>
        </row>
        <row r="7938">
          <cell r="N7938">
            <v>-475.488</v>
          </cell>
        </row>
        <row r="7939">
          <cell r="N7939">
            <v>-532</v>
          </cell>
        </row>
        <row r="7940">
          <cell r="N7940">
            <v>-13.87</v>
          </cell>
        </row>
        <row r="7941">
          <cell r="N7941">
            <v>-629.63</v>
          </cell>
        </row>
        <row r="7942">
          <cell r="N7942">
            <v>-4.4390000000000001</v>
          </cell>
        </row>
        <row r="7943">
          <cell r="N7943">
            <v>-15.442</v>
          </cell>
        </row>
        <row r="7944">
          <cell r="N7944">
            <v>-13.196</v>
          </cell>
        </row>
        <row r="7945">
          <cell r="N7945">
            <v>-13.083</v>
          </cell>
        </row>
        <row r="7946">
          <cell r="N7946">
            <v>-5.8970000000000002</v>
          </cell>
        </row>
        <row r="7947">
          <cell r="N7947">
            <v>-6.2E-2</v>
          </cell>
        </row>
        <row r="7948">
          <cell r="N7948">
            <v>-6.2E-2</v>
          </cell>
        </row>
        <row r="7949">
          <cell r="N7949">
            <v>-6.2E-2</v>
          </cell>
        </row>
        <row r="7950">
          <cell r="N7950">
            <v>-5.4669999999999996</v>
          </cell>
        </row>
        <row r="7951">
          <cell r="N7951">
            <v>-15.61</v>
          </cell>
        </row>
        <row r="7952">
          <cell r="N7952">
            <v>-6.2E-2</v>
          </cell>
        </row>
        <row r="7953">
          <cell r="N7953">
            <v>-532</v>
          </cell>
        </row>
        <row r="7954">
          <cell r="N7954">
            <v>-5.3019999999999996</v>
          </cell>
        </row>
        <row r="7955">
          <cell r="N7955">
            <v>-0.02</v>
          </cell>
        </row>
        <row r="7956">
          <cell r="N7956">
            <v>-6.2E-2</v>
          </cell>
        </row>
        <row r="7957">
          <cell r="N7957">
            <v>-11.96</v>
          </cell>
        </row>
        <row r="7958">
          <cell r="N7958">
            <v>-16.846</v>
          </cell>
        </row>
        <row r="7959">
          <cell r="N7959">
            <v>-14.6</v>
          </cell>
        </row>
        <row r="7960">
          <cell r="N7960">
            <v>-3.738</v>
          </cell>
        </row>
        <row r="7961">
          <cell r="N7961">
            <v>-4.0000000000000001E-3</v>
          </cell>
        </row>
        <row r="7962">
          <cell r="N7962">
            <v>-12.465999999999999</v>
          </cell>
        </row>
        <row r="7963">
          <cell r="N7963">
            <v>-7.0000000000000001E-3</v>
          </cell>
        </row>
        <row r="7964">
          <cell r="N7964">
            <v>-0.56200000000000006</v>
          </cell>
        </row>
        <row r="7965">
          <cell r="N7965">
            <v>-18.53</v>
          </cell>
        </row>
        <row r="7966">
          <cell r="N7966">
            <v>-14.88</v>
          </cell>
        </row>
        <row r="7967">
          <cell r="N7967">
            <v>-0.36699999999999999</v>
          </cell>
        </row>
        <row r="7968">
          <cell r="N7968">
            <v>-5.9480000000000004</v>
          </cell>
        </row>
        <row r="7969">
          <cell r="N7969">
            <v>-14.430999999999999</v>
          </cell>
        </row>
        <row r="7970">
          <cell r="N7970">
            <v>-3.2360000000000002</v>
          </cell>
        </row>
        <row r="7971">
          <cell r="N7971">
            <v>-26.187999999999999</v>
          </cell>
        </row>
        <row r="7972">
          <cell r="N7972">
            <v>-11.287000000000001</v>
          </cell>
        </row>
        <row r="7973">
          <cell r="N7973">
            <v>-12.914999999999999</v>
          </cell>
        </row>
        <row r="7974">
          <cell r="N7974">
            <v>-16.846</v>
          </cell>
        </row>
        <row r="7975">
          <cell r="N7975">
            <v>-0.153</v>
          </cell>
        </row>
        <row r="7976">
          <cell r="N7976">
            <v>-20.067</v>
          </cell>
        </row>
        <row r="7977">
          <cell r="N7977">
            <v>-88.632000000000005</v>
          </cell>
        </row>
        <row r="7978">
          <cell r="N7978">
            <v>-4.9139999999999997</v>
          </cell>
        </row>
        <row r="7979">
          <cell r="N7979">
            <v>-25.623000000000001</v>
          </cell>
        </row>
        <row r="7980">
          <cell r="N7980">
            <v>-12.185</v>
          </cell>
        </row>
        <row r="7981">
          <cell r="N7981">
            <v>-14.430999999999999</v>
          </cell>
        </row>
        <row r="7982">
          <cell r="N7982">
            <v>-2.7080000000000002</v>
          </cell>
        </row>
        <row r="7983">
          <cell r="N7983">
            <v>-1.0449999999999999</v>
          </cell>
        </row>
        <row r="7984">
          <cell r="N7984">
            <v>-26.094000000000001</v>
          </cell>
        </row>
        <row r="7985">
          <cell r="N7985">
            <v>-12.241</v>
          </cell>
        </row>
        <row r="7986">
          <cell r="N7986">
            <v>-0.71599999999999997</v>
          </cell>
        </row>
        <row r="7987">
          <cell r="N7987">
            <v>-13.364000000000001</v>
          </cell>
        </row>
        <row r="7988">
          <cell r="N7988">
            <v>-7.23</v>
          </cell>
        </row>
        <row r="7989">
          <cell r="N7989">
            <v>-10.988</v>
          </cell>
        </row>
        <row r="7990">
          <cell r="N7990">
            <v>-470.51100000000002</v>
          </cell>
        </row>
        <row r="7991">
          <cell r="N7991">
            <v>-1.976</v>
          </cell>
        </row>
        <row r="7992">
          <cell r="N7992">
            <v>-10.087999999999999</v>
          </cell>
        </row>
        <row r="7993">
          <cell r="N7993">
            <v>-905.452</v>
          </cell>
        </row>
        <row r="7994">
          <cell r="N7994">
            <v>-6.649</v>
          </cell>
        </row>
        <row r="7995">
          <cell r="N7995">
            <v>-8.9999999999999993E-3</v>
          </cell>
        </row>
        <row r="7996">
          <cell r="N7996">
            <v>-12.914999999999999</v>
          </cell>
        </row>
        <row r="7997">
          <cell r="N7997">
            <v>-7.4809999999999999</v>
          </cell>
        </row>
        <row r="7998">
          <cell r="N7998">
            <v>-2.427</v>
          </cell>
        </row>
        <row r="7999">
          <cell r="N7999">
            <v>-57.198</v>
          </cell>
        </row>
        <row r="8000">
          <cell r="N8000">
            <v>-24.869</v>
          </cell>
        </row>
        <row r="8001">
          <cell r="N8001">
            <v>-15.779</v>
          </cell>
        </row>
        <row r="8002">
          <cell r="N8002">
            <v>-11.792</v>
          </cell>
        </row>
        <row r="8003">
          <cell r="N8003">
            <v>-17.576000000000001</v>
          </cell>
        </row>
        <row r="8004">
          <cell r="N8004">
            <v>-23.927</v>
          </cell>
        </row>
        <row r="8005">
          <cell r="N8005">
            <v>-15.15</v>
          </cell>
        </row>
        <row r="8006">
          <cell r="N8006">
            <v>-10.051</v>
          </cell>
        </row>
        <row r="8007">
          <cell r="N8007">
            <v>-12.185</v>
          </cell>
        </row>
        <row r="8008">
          <cell r="N8008">
            <v>-15.15</v>
          </cell>
        </row>
        <row r="8009">
          <cell r="N8009">
            <v>-15.15</v>
          </cell>
        </row>
        <row r="8010">
          <cell r="N8010">
            <v>-3.68</v>
          </cell>
        </row>
        <row r="8011">
          <cell r="N8011">
            <v>-657.62300000000005</v>
          </cell>
        </row>
        <row r="8012">
          <cell r="N8012">
            <v>-3.6659999999999999</v>
          </cell>
        </row>
        <row r="8013">
          <cell r="N8013">
            <v>-15.105</v>
          </cell>
        </row>
        <row r="8014">
          <cell r="N8014">
            <v>-8.1059999999999999</v>
          </cell>
        </row>
        <row r="8015">
          <cell r="N8015">
            <v>-14.6</v>
          </cell>
        </row>
        <row r="8016">
          <cell r="N8016">
            <v>-18.626999999999999</v>
          </cell>
        </row>
        <row r="8017">
          <cell r="N8017">
            <v>-14.093999999999999</v>
          </cell>
        </row>
        <row r="8018">
          <cell r="N8018">
            <v>-13.42</v>
          </cell>
        </row>
        <row r="8019">
          <cell r="N8019">
            <v>-4.8840000000000003</v>
          </cell>
        </row>
        <row r="8020">
          <cell r="N8020">
            <v>-9.1530000000000005</v>
          </cell>
        </row>
        <row r="8021">
          <cell r="N8021">
            <v>-16.003</v>
          </cell>
        </row>
        <row r="8022">
          <cell r="N8022">
            <v>-16.34</v>
          </cell>
        </row>
        <row r="8023">
          <cell r="N8023">
            <v>-8.5139999999999993</v>
          </cell>
        </row>
        <row r="8024">
          <cell r="N8024">
            <v>-11.853999999999999</v>
          </cell>
        </row>
        <row r="8025">
          <cell r="N8025">
            <v>-3.4079999999999999</v>
          </cell>
        </row>
        <row r="8026">
          <cell r="N8026">
            <v>-29.108000000000001</v>
          </cell>
        </row>
        <row r="8027">
          <cell r="N8027">
            <v>-2.7749999999999999</v>
          </cell>
        </row>
        <row r="8028">
          <cell r="N8028">
            <v>-14.375</v>
          </cell>
        </row>
        <row r="8029">
          <cell r="N8029">
            <v>-13.083</v>
          </cell>
        </row>
        <row r="8030">
          <cell r="N8030">
            <v>-8.718</v>
          </cell>
        </row>
        <row r="8031">
          <cell r="N8031">
            <v>-18.585999999999999</v>
          </cell>
        </row>
        <row r="8032">
          <cell r="N8032">
            <v>-13.813000000000001</v>
          </cell>
        </row>
        <row r="8033">
          <cell r="N8033">
            <v>-13.981999999999999</v>
          </cell>
        </row>
        <row r="8034">
          <cell r="N8034">
            <v>-411.51100000000002</v>
          </cell>
        </row>
        <row r="8035">
          <cell r="N8035">
            <v>-24.303999999999998</v>
          </cell>
        </row>
        <row r="8036">
          <cell r="N8036">
            <v>-12.41</v>
          </cell>
        </row>
        <row r="8037">
          <cell r="N8037">
            <v>-14.88</v>
          </cell>
        </row>
        <row r="8038">
          <cell r="N8038">
            <v>-2.82</v>
          </cell>
        </row>
        <row r="8039">
          <cell r="N8039">
            <v>-14.093999999999999</v>
          </cell>
        </row>
        <row r="8040">
          <cell r="N8040">
            <v>-7.8440000000000003</v>
          </cell>
        </row>
        <row r="8041">
          <cell r="N8041">
            <v>-12.859</v>
          </cell>
        </row>
        <row r="8042">
          <cell r="N8042">
            <v>-24.869</v>
          </cell>
        </row>
        <row r="8043">
          <cell r="N8043">
            <v>-11.173999999999999</v>
          </cell>
        </row>
        <row r="8044">
          <cell r="N8044">
            <v>-13.364000000000001</v>
          </cell>
        </row>
        <row r="8045">
          <cell r="N8045">
            <v>-6.9560000000000004</v>
          </cell>
        </row>
        <row r="8046">
          <cell r="N8046">
            <v>-13.196</v>
          </cell>
        </row>
        <row r="8047">
          <cell r="N8047">
            <v>-533.851</v>
          </cell>
        </row>
        <row r="8048">
          <cell r="N8048">
            <v>-13.252000000000001</v>
          </cell>
        </row>
        <row r="8049">
          <cell r="N8049">
            <v>-533.851</v>
          </cell>
        </row>
        <row r="8050">
          <cell r="N8050">
            <v>-0.129</v>
          </cell>
        </row>
        <row r="8051">
          <cell r="N8051">
            <v>-3.766</v>
          </cell>
        </row>
        <row r="8052">
          <cell r="N8052">
            <v>-3.165</v>
          </cell>
        </row>
        <row r="8053">
          <cell r="N8053">
            <v>-2.6070000000000002</v>
          </cell>
        </row>
        <row r="8054">
          <cell r="N8054">
            <v>-11.061999999999999</v>
          </cell>
        </row>
        <row r="8055">
          <cell r="N8055">
            <v>-12.073</v>
          </cell>
        </row>
        <row r="8056">
          <cell r="N8056">
            <v>-26.094000000000001</v>
          </cell>
        </row>
        <row r="8057">
          <cell r="N8057">
            <v>-7.09</v>
          </cell>
        </row>
        <row r="8058">
          <cell r="N8058">
            <v>-13.757</v>
          </cell>
        </row>
        <row r="8059">
          <cell r="N8059">
            <v>-14.375</v>
          </cell>
        </row>
        <row r="8060">
          <cell r="N8060">
            <v>-18.024999999999999</v>
          </cell>
        </row>
        <row r="8061">
          <cell r="N8061">
            <v>-0.10199999999999999</v>
          </cell>
        </row>
        <row r="8062">
          <cell r="N8062">
            <v>-4.0000000000000001E-3</v>
          </cell>
        </row>
        <row r="8063">
          <cell r="N8063">
            <v>-15.723000000000001</v>
          </cell>
        </row>
        <row r="8064">
          <cell r="N8064">
            <v>-1.349</v>
          </cell>
        </row>
        <row r="8065">
          <cell r="N8065">
            <v>-15.497999999999999</v>
          </cell>
        </row>
        <row r="8066">
          <cell r="N8066">
            <v>-0.01</v>
          </cell>
        </row>
        <row r="8067">
          <cell r="N8067">
            <v>-1E-3</v>
          </cell>
        </row>
        <row r="8068">
          <cell r="N8068">
            <v>-7.0030000000000001</v>
          </cell>
        </row>
        <row r="8069">
          <cell r="N8069">
            <v>-8.9999999999999993E-3</v>
          </cell>
        </row>
        <row r="8070">
          <cell r="N8070">
            <v>-10.164</v>
          </cell>
        </row>
        <row r="8071">
          <cell r="N8071">
            <v>-8.7999999999999995E-2</v>
          </cell>
        </row>
        <row r="8072">
          <cell r="N8072">
            <v>-9.5000000000000001E-2</v>
          </cell>
        </row>
        <row r="8073">
          <cell r="N8073">
            <v>-9.5000000000000001E-2</v>
          </cell>
        </row>
        <row r="8074">
          <cell r="N8074">
            <v>-6.0000000000000001E-3</v>
          </cell>
        </row>
        <row r="8075">
          <cell r="N8075">
            <v>-432.85199999999998</v>
          </cell>
        </row>
        <row r="8076">
          <cell r="N8076">
            <v>-7.5369999999999999</v>
          </cell>
        </row>
        <row r="8077">
          <cell r="N8077">
            <v>-23.832999999999998</v>
          </cell>
        </row>
        <row r="8078">
          <cell r="N8078">
            <v>-15.105</v>
          </cell>
        </row>
        <row r="8079">
          <cell r="N8079">
            <v>-8.7999999999999995E-2</v>
          </cell>
        </row>
        <row r="8080">
          <cell r="N8080">
            <v>-13.252000000000001</v>
          </cell>
        </row>
        <row r="8081">
          <cell r="N8081">
            <v>-12.634</v>
          </cell>
        </row>
        <row r="8082">
          <cell r="N8082">
            <v>-450.166</v>
          </cell>
        </row>
        <row r="8083">
          <cell r="N8083">
            <v>-588.67899999999997</v>
          </cell>
        </row>
        <row r="8084">
          <cell r="N8084">
            <v>-3.05</v>
          </cell>
        </row>
        <row r="8085">
          <cell r="N8085">
            <v>-13.026999999999999</v>
          </cell>
        </row>
        <row r="8086">
          <cell r="N8086">
            <v>-3.8519999999999999</v>
          </cell>
        </row>
        <row r="8087">
          <cell r="N8087">
            <v>-5.0000000000000001E-3</v>
          </cell>
        </row>
        <row r="8088">
          <cell r="N8088">
            <v>-17.239000000000001</v>
          </cell>
        </row>
        <row r="8089">
          <cell r="N8089">
            <v>-8.7999999999999995E-2</v>
          </cell>
        </row>
        <row r="8090">
          <cell r="N8090">
            <v>-14.88</v>
          </cell>
        </row>
        <row r="8091">
          <cell r="N8091">
            <v>-8.9999999999999993E-3</v>
          </cell>
        </row>
        <row r="8092">
          <cell r="N8092">
            <v>-11.061999999999999</v>
          </cell>
        </row>
        <row r="8093">
          <cell r="N8093">
            <v>-4.0000000000000001E-3</v>
          </cell>
        </row>
        <row r="8094">
          <cell r="N8094">
            <v>-2.641</v>
          </cell>
        </row>
        <row r="8095">
          <cell r="N8095">
            <v>-11.96</v>
          </cell>
        </row>
        <row r="8096">
          <cell r="N8096">
            <v>-15.779</v>
          </cell>
        </row>
        <row r="8097">
          <cell r="N8097">
            <v>-2.8319999999999999</v>
          </cell>
        </row>
        <row r="8098">
          <cell r="N8098">
            <v>-2.9249999999999998</v>
          </cell>
        </row>
        <row r="8099">
          <cell r="N8099">
            <v>-16.509</v>
          </cell>
        </row>
        <row r="8100">
          <cell r="N8100">
            <v>-13.026999999999999</v>
          </cell>
        </row>
        <row r="8101">
          <cell r="N8101">
            <v>-2.629</v>
          </cell>
        </row>
        <row r="8102">
          <cell r="N8102">
            <v>-16.733000000000001</v>
          </cell>
        </row>
        <row r="8103">
          <cell r="N8103">
            <v>-17.295000000000002</v>
          </cell>
        </row>
        <row r="8104">
          <cell r="N8104">
            <v>-16.509</v>
          </cell>
        </row>
        <row r="8105">
          <cell r="N8105">
            <v>-11.96</v>
          </cell>
        </row>
        <row r="8106">
          <cell r="N8106">
            <v>-11.343</v>
          </cell>
        </row>
        <row r="8107">
          <cell r="N8107">
            <v>-13.757</v>
          </cell>
        </row>
        <row r="8108">
          <cell r="N8108">
            <v>-432.85199999999998</v>
          </cell>
        </row>
        <row r="8109">
          <cell r="N8109">
            <v>-14.6</v>
          </cell>
        </row>
        <row r="8110">
          <cell r="N8110">
            <v>-26.282</v>
          </cell>
        </row>
        <row r="8111">
          <cell r="N8111">
            <v>-72.141999999999996</v>
          </cell>
        </row>
        <row r="8112">
          <cell r="N8112">
            <v>-7.4249999999999998</v>
          </cell>
        </row>
        <row r="8113">
          <cell r="N8113">
            <v>-510.18799999999999</v>
          </cell>
        </row>
        <row r="8114">
          <cell r="N8114">
            <v>-13.476000000000001</v>
          </cell>
        </row>
        <row r="8115">
          <cell r="N8115">
            <v>-16.509</v>
          </cell>
        </row>
        <row r="8116">
          <cell r="N8116">
            <v>-0.59299999999999997</v>
          </cell>
        </row>
        <row r="8117">
          <cell r="N8117">
            <v>-15.442</v>
          </cell>
        </row>
        <row r="8118">
          <cell r="N8118">
            <v>-510.18799999999999</v>
          </cell>
        </row>
        <row r="8119">
          <cell r="N8119">
            <v>-14.206</v>
          </cell>
        </row>
        <row r="8120">
          <cell r="N8120">
            <v>-12.522</v>
          </cell>
        </row>
        <row r="8121">
          <cell r="N8121">
            <v>-5.0000000000000001E-3</v>
          </cell>
        </row>
        <row r="8122">
          <cell r="N8122">
            <v>-2.27</v>
          </cell>
        </row>
        <row r="8123">
          <cell r="N8123">
            <v>-4.4359999999999999</v>
          </cell>
        </row>
        <row r="8124">
          <cell r="N8124">
            <v>-138.053</v>
          </cell>
        </row>
        <row r="8125">
          <cell r="N8125">
            <v>-391.447</v>
          </cell>
        </row>
        <row r="8126">
          <cell r="N8126">
            <v>-614.48</v>
          </cell>
        </row>
        <row r="8127">
          <cell r="N8127">
            <v>-949.25800000000004</v>
          </cell>
        </row>
        <row r="8128">
          <cell r="N8128">
            <v>-1149.306</v>
          </cell>
        </row>
        <row r="8129">
          <cell r="N8129">
            <v>-3.6440000000000001</v>
          </cell>
        </row>
        <row r="8130">
          <cell r="N8130">
            <v>-15.356</v>
          </cell>
        </row>
        <row r="8131">
          <cell r="N8131">
            <v>-3</v>
          </cell>
        </row>
        <row r="8132">
          <cell r="N8132">
            <v>-8</v>
          </cell>
        </row>
        <row r="8133">
          <cell r="N8133">
            <v>-36.683999999999997</v>
          </cell>
        </row>
        <row r="8134">
          <cell r="N8134">
            <v>-20</v>
          </cell>
        </row>
        <row r="8135">
          <cell r="N8135">
            <v>-6.7880000000000003</v>
          </cell>
        </row>
        <row r="8136">
          <cell r="N8136">
            <v>-0.22800000000000001</v>
          </cell>
        </row>
        <row r="8137">
          <cell r="N8137">
            <v>-3.609</v>
          </cell>
        </row>
        <row r="8138">
          <cell r="N8138">
            <v>-3.891</v>
          </cell>
        </row>
        <row r="8139">
          <cell r="N8139">
            <v>-231</v>
          </cell>
        </row>
        <row r="8140">
          <cell r="N8140">
            <v>-231</v>
          </cell>
        </row>
        <row r="8141">
          <cell r="N8141">
            <v>-231</v>
          </cell>
        </row>
        <row r="8142">
          <cell r="N8142">
            <v>-231</v>
          </cell>
        </row>
        <row r="8143">
          <cell r="N8143">
            <v>-684</v>
          </cell>
        </row>
        <row r="8144">
          <cell r="N8144">
            <v>-231</v>
          </cell>
        </row>
        <row r="8145">
          <cell r="N8145">
            <v>-231</v>
          </cell>
        </row>
        <row r="8146">
          <cell r="N8146">
            <v>-231</v>
          </cell>
        </row>
        <row r="8147">
          <cell r="N8147">
            <v>-231</v>
          </cell>
        </row>
        <row r="8148">
          <cell r="N8148">
            <v>-231</v>
          </cell>
        </row>
        <row r="8149">
          <cell r="N8149">
            <v>-231</v>
          </cell>
        </row>
        <row r="8150">
          <cell r="N8150">
            <v>-21</v>
          </cell>
        </row>
        <row r="8151">
          <cell r="N8151">
            <v>-231</v>
          </cell>
        </row>
        <row r="8152">
          <cell r="N8152">
            <v>-50</v>
          </cell>
        </row>
        <row r="8153">
          <cell r="N8153">
            <v>-42</v>
          </cell>
        </row>
        <row r="8154">
          <cell r="N8154">
            <v>-50</v>
          </cell>
        </row>
        <row r="8155">
          <cell r="N8155">
            <v>-179</v>
          </cell>
        </row>
        <row r="8156">
          <cell r="N8156">
            <v>-231</v>
          </cell>
        </row>
        <row r="8157">
          <cell r="N8157">
            <v>-231</v>
          </cell>
        </row>
        <row r="8158">
          <cell r="N8158">
            <v>-302</v>
          </cell>
        </row>
        <row r="8159">
          <cell r="N8159">
            <v>-231</v>
          </cell>
        </row>
        <row r="8160">
          <cell r="N8160">
            <v>-231</v>
          </cell>
        </row>
        <row r="8161">
          <cell r="N8161">
            <v>-231</v>
          </cell>
        </row>
        <row r="8162">
          <cell r="N8162">
            <v>-684</v>
          </cell>
        </row>
        <row r="8163">
          <cell r="N8163">
            <v>-684</v>
          </cell>
        </row>
        <row r="8164">
          <cell r="N8164">
            <v>-33</v>
          </cell>
        </row>
        <row r="8165">
          <cell r="N8165">
            <v>-277</v>
          </cell>
        </row>
        <row r="8166">
          <cell r="N8166">
            <v>-100</v>
          </cell>
        </row>
        <row r="8167">
          <cell r="N8167">
            <v>-112</v>
          </cell>
        </row>
        <row r="8168">
          <cell r="N8168">
            <v>-231</v>
          </cell>
        </row>
        <row r="8169">
          <cell r="N8169">
            <v>-231</v>
          </cell>
        </row>
        <row r="8170">
          <cell r="N8170">
            <v>-231</v>
          </cell>
        </row>
        <row r="8171">
          <cell r="N8171">
            <v>-33</v>
          </cell>
        </row>
        <row r="8172">
          <cell r="N8172">
            <v>-100</v>
          </cell>
        </row>
        <row r="8173">
          <cell r="N8173">
            <v>-165</v>
          </cell>
        </row>
        <row r="8174">
          <cell r="N8174">
            <v>-231</v>
          </cell>
        </row>
        <row r="8175">
          <cell r="N8175">
            <v>-231</v>
          </cell>
        </row>
        <row r="8176">
          <cell r="N8176">
            <v>-231</v>
          </cell>
        </row>
        <row r="8177">
          <cell r="N8177">
            <v>-231</v>
          </cell>
        </row>
        <row r="8178">
          <cell r="N8178">
            <v>-302</v>
          </cell>
        </row>
        <row r="8179">
          <cell r="N8179">
            <v>-231</v>
          </cell>
        </row>
        <row r="8180">
          <cell r="N8180">
            <v>-231</v>
          </cell>
        </row>
        <row r="8181">
          <cell r="N8181">
            <v>-114.62</v>
          </cell>
        </row>
        <row r="8182">
          <cell r="N8182">
            <v>-231</v>
          </cell>
        </row>
        <row r="8183">
          <cell r="N8183">
            <v>-0.71699999999999997</v>
          </cell>
        </row>
        <row r="8184">
          <cell r="N8184">
            <v>-231</v>
          </cell>
        </row>
        <row r="8185">
          <cell r="N8185">
            <v>-231</v>
          </cell>
        </row>
        <row r="8186">
          <cell r="N8186">
            <v>-8</v>
          </cell>
        </row>
        <row r="8187">
          <cell r="N8187">
            <v>-231</v>
          </cell>
        </row>
        <row r="8188">
          <cell r="N8188">
            <v>-231</v>
          </cell>
        </row>
        <row r="8189">
          <cell r="N8189">
            <v>-231</v>
          </cell>
        </row>
        <row r="8190">
          <cell r="N8190">
            <v>-231</v>
          </cell>
        </row>
        <row r="8191">
          <cell r="N8191">
            <v>-231</v>
          </cell>
        </row>
        <row r="8192">
          <cell r="N8192">
            <v>-231</v>
          </cell>
        </row>
        <row r="8193">
          <cell r="N8193">
            <v>-231</v>
          </cell>
        </row>
        <row r="8194">
          <cell r="N8194">
            <v>-231</v>
          </cell>
        </row>
        <row r="8195">
          <cell r="N8195">
            <v>-231</v>
          </cell>
        </row>
        <row r="8196">
          <cell r="N8196">
            <v>-44</v>
          </cell>
        </row>
        <row r="8197">
          <cell r="N8197">
            <v>-35</v>
          </cell>
        </row>
        <row r="8198">
          <cell r="N8198">
            <v>-35</v>
          </cell>
        </row>
        <row r="8199">
          <cell r="N8199">
            <v>-277</v>
          </cell>
        </row>
        <row r="8200">
          <cell r="N8200">
            <v>-231</v>
          </cell>
        </row>
        <row r="8201">
          <cell r="N8201">
            <v>-231</v>
          </cell>
        </row>
        <row r="8202">
          <cell r="N8202">
            <v>-231</v>
          </cell>
        </row>
        <row r="8203">
          <cell r="N8203">
            <v>-231</v>
          </cell>
        </row>
        <row r="8204">
          <cell r="N8204">
            <v>-35</v>
          </cell>
        </row>
        <row r="8205">
          <cell r="N8205">
            <v>-231</v>
          </cell>
        </row>
        <row r="8206">
          <cell r="N8206">
            <v>-231</v>
          </cell>
        </row>
        <row r="8207">
          <cell r="N8207">
            <v>-231</v>
          </cell>
        </row>
        <row r="8208">
          <cell r="N8208">
            <v>-231</v>
          </cell>
        </row>
        <row r="8209">
          <cell r="N8209">
            <v>-231</v>
          </cell>
        </row>
        <row r="8210">
          <cell r="N8210">
            <v>-231</v>
          </cell>
        </row>
        <row r="8211">
          <cell r="N8211">
            <v>-231</v>
          </cell>
        </row>
        <row r="8212">
          <cell r="N8212">
            <v>-105</v>
          </cell>
        </row>
        <row r="8213">
          <cell r="N8213">
            <v>-10</v>
          </cell>
        </row>
        <row r="8214">
          <cell r="N8214">
            <v>-231</v>
          </cell>
        </row>
        <row r="8215">
          <cell r="N8215">
            <v>-35</v>
          </cell>
        </row>
        <row r="8216">
          <cell r="N8216">
            <v>-84</v>
          </cell>
        </row>
        <row r="8217">
          <cell r="N8217">
            <v>-231</v>
          </cell>
        </row>
        <row r="8218">
          <cell r="N8218">
            <v>-231</v>
          </cell>
        </row>
        <row r="8219">
          <cell r="N8219">
            <v>-231</v>
          </cell>
        </row>
        <row r="8220">
          <cell r="N8220">
            <v>-231</v>
          </cell>
        </row>
        <row r="8221">
          <cell r="N8221">
            <v>-231</v>
          </cell>
        </row>
        <row r="8222">
          <cell r="N8222">
            <v>-10</v>
          </cell>
        </row>
        <row r="8223">
          <cell r="N8223">
            <v>-231</v>
          </cell>
        </row>
        <row r="8224">
          <cell r="N8224">
            <v>-231</v>
          </cell>
        </row>
        <row r="8225">
          <cell r="N8225">
            <v>-12</v>
          </cell>
        </row>
        <row r="8226">
          <cell r="N8226">
            <v>-231</v>
          </cell>
        </row>
        <row r="8227">
          <cell r="N8227">
            <v>-231</v>
          </cell>
        </row>
        <row r="8228">
          <cell r="N8228">
            <v>-105</v>
          </cell>
        </row>
        <row r="8229">
          <cell r="N8229">
            <v>-8.4</v>
          </cell>
        </row>
        <row r="8230">
          <cell r="N8230">
            <v>-231</v>
          </cell>
        </row>
        <row r="8231">
          <cell r="N8231">
            <v>-12</v>
          </cell>
        </row>
        <row r="8232">
          <cell r="N8232">
            <v>-14</v>
          </cell>
        </row>
        <row r="8233">
          <cell r="N8233">
            <v>-14</v>
          </cell>
        </row>
        <row r="8234">
          <cell r="N8234">
            <v>-10</v>
          </cell>
        </row>
        <row r="8235">
          <cell r="N8235">
            <v>-84</v>
          </cell>
        </row>
        <row r="8236">
          <cell r="N8236">
            <v>-231</v>
          </cell>
        </row>
        <row r="8237">
          <cell r="N8237">
            <v>-14</v>
          </cell>
        </row>
        <row r="8238">
          <cell r="N8238">
            <v>-7</v>
          </cell>
        </row>
        <row r="8239">
          <cell r="N8239">
            <v>-8</v>
          </cell>
        </row>
        <row r="8240">
          <cell r="N8240">
            <v>-302</v>
          </cell>
        </row>
        <row r="8241">
          <cell r="N8241">
            <v>-11</v>
          </cell>
        </row>
        <row r="8242">
          <cell r="N8242">
            <v>-11</v>
          </cell>
        </row>
        <row r="8243">
          <cell r="N8243">
            <v>-44</v>
          </cell>
        </row>
        <row r="8244">
          <cell r="N8244">
            <v>-35</v>
          </cell>
        </row>
        <row r="8245">
          <cell r="N8245">
            <v>-231</v>
          </cell>
        </row>
        <row r="8246">
          <cell r="N8246">
            <v>-30</v>
          </cell>
        </row>
        <row r="8247">
          <cell r="N8247">
            <v>-302</v>
          </cell>
        </row>
        <row r="8248">
          <cell r="N8248">
            <v>-30</v>
          </cell>
        </row>
        <row r="8249">
          <cell r="N8249">
            <v>-277</v>
          </cell>
        </row>
        <row r="8250">
          <cell r="N8250">
            <v>-155.62100000000001</v>
          </cell>
        </row>
        <row r="8251">
          <cell r="N8251">
            <v>-4</v>
          </cell>
        </row>
        <row r="8252">
          <cell r="N8252">
            <v>-231</v>
          </cell>
        </row>
        <row r="8253">
          <cell r="N8253">
            <v>-231</v>
          </cell>
        </row>
        <row r="8254">
          <cell r="N8254">
            <v>-231</v>
          </cell>
        </row>
        <row r="8255">
          <cell r="N8255">
            <v>-50</v>
          </cell>
        </row>
        <row r="8256">
          <cell r="N8256">
            <v>-4</v>
          </cell>
        </row>
        <row r="8257">
          <cell r="N8257">
            <v>-25</v>
          </cell>
        </row>
        <row r="8258">
          <cell r="N8258">
            <v>-4</v>
          </cell>
        </row>
        <row r="8259">
          <cell r="N8259">
            <v>-4</v>
          </cell>
        </row>
        <row r="8260">
          <cell r="N8260">
            <v>-6</v>
          </cell>
        </row>
        <row r="8261">
          <cell r="N8261">
            <v>-238</v>
          </cell>
        </row>
        <row r="8262">
          <cell r="N8262">
            <v>-50</v>
          </cell>
        </row>
        <row r="8263">
          <cell r="N8263">
            <v>-231</v>
          </cell>
        </row>
        <row r="8264">
          <cell r="N8264">
            <v>-231</v>
          </cell>
        </row>
        <row r="8265">
          <cell r="N8265">
            <v>-231</v>
          </cell>
        </row>
        <row r="8266">
          <cell r="N8266">
            <v>-231</v>
          </cell>
        </row>
        <row r="8267">
          <cell r="N8267">
            <v>-302</v>
          </cell>
        </row>
        <row r="8268">
          <cell r="N8268">
            <v>-231</v>
          </cell>
        </row>
        <row r="8269">
          <cell r="N8269">
            <v>-231</v>
          </cell>
        </row>
        <row r="8270">
          <cell r="N8270">
            <v>-231</v>
          </cell>
        </row>
        <row r="8271">
          <cell r="N8271">
            <v>-4</v>
          </cell>
        </row>
        <row r="8272">
          <cell r="N8272">
            <v>-4</v>
          </cell>
        </row>
        <row r="8273">
          <cell r="N8273">
            <v>-6</v>
          </cell>
        </row>
        <row r="8274">
          <cell r="N8274">
            <v>-12</v>
          </cell>
        </row>
        <row r="8275">
          <cell r="N8275">
            <v>-30</v>
          </cell>
        </row>
        <row r="8276">
          <cell r="N8276">
            <v>-684</v>
          </cell>
        </row>
        <row r="8277">
          <cell r="N8277">
            <v>-231</v>
          </cell>
        </row>
        <row r="8278">
          <cell r="N8278">
            <v>-231</v>
          </cell>
        </row>
        <row r="8279">
          <cell r="N8279">
            <v>-30</v>
          </cell>
        </row>
        <row r="8280">
          <cell r="N8280">
            <v>-231</v>
          </cell>
        </row>
        <row r="8281">
          <cell r="N8281">
            <v>-231</v>
          </cell>
        </row>
        <row r="8282">
          <cell r="N8282">
            <v>-231</v>
          </cell>
        </row>
        <row r="8283">
          <cell r="N8283">
            <v>-302</v>
          </cell>
        </row>
        <row r="8284">
          <cell r="N8284">
            <v>-231</v>
          </cell>
        </row>
        <row r="8285">
          <cell r="N8285">
            <v>-684</v>
          </cell>
        </row>
        <row r="8286">
          <cell r="N8286">
            <v>-36</v>
          </cell>
        </row>
        <row r="8287">
          <cell r="N8287">
            <v>-1154</v>
          </cell>
        </row>
        <row r="8288">
          <cell r="N8288">
            <v>-1154</v>
          </cell>
        </row>
        <row r="8289">
          <cell r="N8289">
            <v>-1154</v>
          </cell>
        </row>
        <row r="8290">
          <cell r="N8290">
            <v>-152</v>
          </cell>
        </row>
        <row r="8291">
          <cell r="N8291">
            <v>-1081</v>
          </cell>
        </row>
        <row r="8292">
          <cell r="N8292">
            <v>-1154</v>
          </cell>
        </row>
        <row r="8293">
          <cell r="N8293">
            <v>-231</v>
          </cell>
        </row>
        <row r="8294">
          <cell r="N8294">
            <v>-152</v>
          </cell>
        </row>
        <row r="8295">
          <cell r="N8295">
            <v>-231</v>
          </cell>
        </row>
        <row r="8296">
          <cell r="N8296">
            <v>-302</v>
          </cell>
        </row>
        <row r="8297">
          <cell r="N8297">
            <v>-231</v>
          </cell>
        </row>
        <row r="8298">
          <cell r="N8298">
            <v>-231</v>
          </cell>
        </row>
        <row r="8299">
          <cell r="N8299">
            <v>-302</v>
          </cell>
        </row>
        <row r="8300">
          <cell r="N8300">
            <v>-231</v>
          </cell>
        </row>
        <row r="8301">
          <cell r="N8301">
            <v>-231</v>
          </cell>
        </row>
        <row r="8302">
          <cell r="N8302">
            <v>-1154</v>
          </cell>
        </row>
        <row r="8303">
          <cell r="N8303">
            <v>-231</v>
          </cell>
        </row>
        <row r="8304">
          <cell r="N8304">
            <v>-684</v>
          </cell>
        </row>
        <row r="8305">
          <cell r="N8305">
            <v>-1154</v>
          </cell>
        </row>
        <row r="8306">
          <cell r="N8306">
            <v>-42</v>
          </cell>
        </row>
        <row r="8307">
          <cell r="N8307">
            <v>-277</v>
          </cell>
        </row>
        <row r="8308">
          <cell r="N8308">
            <v>-231</v>
          </cell>
        </row>
        <row r="8309">
          <cell r="N8309">
            <v>-231</v>
          </cell>
        </row>
        <row r="8310">
          <cell r="N8310">
            <v>-1154</v>
          </cell>
        </row>
        <row r="8311">
          <cell r="N8311">
            <v>-231</v>
          </cell>
        </row>
        <row r="8312">
          <cell r="N8312">
            <v>-231</v>
          </cell>
        </row>
        <row r="8313">
          <cell r="N8313">
            <v>-231</v>
          </cell>
        </row>
        <row r="8314">
          <cell r="N8314">
            <v>-231</v>
          </cell>
        </row>
        <row r="8315">
          <cell r="N8315">
            <v>-684</v>
          </cell>
        </row>
        <row r="8316">
          <cell r="N8316">
            <v>-231</v>
          </cell>
        </row>
        <row r="8317">
          <cell r="N8317">
            <v>-684</v>
          </cell>
        </row>
        <row r="8318">
          <cell r="N8318">
            <v>-231</v>
          </cell>
        </row>
        <row r="8319">
          <cell r="N8319">
            <v>-231</v>
          </cell>
        </row>
        <row r="8320">
          <cell r="N8320">
            <v>-0.23100000000000001</v>
          </cell>
        </row>
        <row r="8321">
          <cell r="N8321">
            <v>-231</v>
          </cell>
        </row>
        <row r="8322">
          <cell r="N8322">
            <v>-1154</v>
          </cell>
        </row>
        <row r="8323">
          <cell r="N8323">
            <v>-1154</v>
          </cell>
        </row>
        <row r="8324">
          <cell r="N8324">
            <v>-42</v>
          </cell>
        </row>
        <row r="8325">
          <cell r="N8325">
            <v>-231</v>
          </cell>
        </row>
        <row r="8326">
          <cell r="N8326">
            <v>-42</v>
          </cell>
        </row>
        <row r="8327">
          <cell r="N8327">
            <v>-1154</v>
          </cell>
        </row>
        <row r="8328">
          <cell r="N8328">
            <v>-231</v>
          </cell>
        </row>
        <row r="8329">
          <cell r="N8329">
            <v>-1154</v>
          </cell>
        </row>
        <row r="8330">
          <cell r="N8330">
            <v>-231</v>
          </cell>
        </row>
        <row r="8331">
          <cell r="N8331">
            <v>-231</v>
          </cell>
        </row>
        <row r="8332">
          <cell r="N8332">
            <v>-22</v>
          </cell>
        </row>
        <row r="8333">
          <cell r="N8333">
            <v>-55</v>
          </cell>
        </row>
        <row r="8334">
          <cell r="N8334">
            <v>-231</v>
          </cell>
        </row>
        <row r="8335">
          <cell r="N8335">
            <v>-233.43100000000001</v>
          </cell>
        </row>
        <row r="8336">
          <cell r="N8336">
            <v>-231</v>
          </cell>
        </row>
        <row r="8337">
          <cell r="N8337">
            <v>-231</v>
          </cell>
        </row>
        <row r="8338">
          <cell r="N8338">
            <v>-1154</v>
          </cell>
        </row>
        <row r="8339">
          <cell r="N8339">
            <v>-55</v>
          </cell>
        </row>
        <row r="8340">
          <cell r="N8340">
            <v>-22</v>
          </cell>
        </row>
        <row r="8341">
          <cell r="N8341">
            <v>-22</v>
          </cell>
        </row>
        <row r="8342">
          <cell r="N8342">
            <v>-1154</v>
          </cell>
        </row>
        <row r="8343">
          <cell r="N8343">
            <v>-231</v>
          </cell>
        </row>
        <row r="8344">
          <cell r="N8344">
            <v>-231</v>
          </cell>
        </row>
        <row r="8345">
          <cell r="N8345">
            <v>-231</v>
          </cell>
        </row>
        <row r="8346">
          <cell r="N8346">
            <v>-231</v>
          </cell>
        </row>
        <row r="8347">
          <cell r="N8347">
            <v>-231</v>
          </cell>
        </row>
        <row r="8348">
          <cell r="N8348">
            <v>-231</v>
          </cell>
        </row>
        <row r="8349">
          <cell r="N8349">
            <v>-24</v>
          </cell>
        </row>
        <row r="8350">
          <cell r="N8350">
            <v>-28</v>
          </cell>
        </row>
        <row r="8351">
          <cell r="N8351">
            <v>-231</v>
          </cell>
        </row>
        <row r="8352">
          <cell r="N8352">
            <v>-302</v>
          </cell>
        </row>
        <row r="8353">
          <cell r="N8353">
            <v>-24</v>
          </cell>
        </row>
        <row r="8354">
          <cell r="N8354">
            <v>-24</v>
          </cell>
        </row>
        <row r="8355">
          <cell r="N8355">
            <v>-231</v>
          </cell>
        </row>
        <row r="8356">
          <cell r="N8356">
            <v>-42</v>
          </cell>
        </row>
        <row r="8357">
          <cell r="N8357">
            <v>-22</v>
          </cell>
        </row>
        <row r="8358">
          <cell r="N8358">
            <v>-22</v>
          </cell>
        </row>
        <row r="8359">
          <cell r="N8359">
            <v>-231</v>
          </cell>
        </row>
        <row r="8360">
          <cell r="N8360">
            <v>-1154</v>
          </cell>
        </row>
        <row r="8361">
          <cell r="N8361">
            <v>-231</v>
          </cell>
        </row>
        <row r="8362">
          <cell r="N8362">
            <v>-231</v>
          </cell>
        </row>
        <row r="8363">
          <cell r="N8363">
            <v>-231</v>
          </cell>
        </row>
        <row r="8364">
          <cell r="N8364">
            <v>-231</v>
          </cell>
        </row>
        <row r="8365">
          <cell r="N8365">
            <v>-11</v>
          </cell>
        </row>
        <row r="8366">
          <cell r="N8366">
            <v>-302</v>
          </cell>
        </row>
        <row r="8367">
          <cell r="N8367">
            <v>-231</v>
          </cell>
        </row>
        <row r="8368">
          <cell r="N8368">
            <v>-231</v>
          </cell>
        </row>
        <row r="8369">
          <cell r="N8369">
            <v>-1154</v>
          </cell>
        </row>
        <row r="8370">
          <cell r="N8370">
            <v>-56</v>
          </cell>
        </row>
        <row r="8371">
          <cell r="N8371">
            <v>-35</v>
          </cell>
        </row>
        <row r="8372">
          <cell r="N8372">
            <v>-73</v>
          </cell>
        </row>
        <row r="8373">
          <cell r="N8373">
            <v>-24</v>
          </cell>
        </row>
        <row r="8374">
          <cell r="N8374">
            <v>-50</v>
          </cell>
        </row>
        <row r="8375">
          <cell r="N8375">
            <v>-6</v>
          </cell>
        </row>
        <row r="8376">
          <cell r="N8376">
            <v>-231</v>
          </cell>
        </row>
        <row r="8377">
          <cell r="N8377">
            <v>-277</v>
          </cell>
        </row>
        <row r="8378">
          <cell r="N8378">
            <v>-231</v>
          </cell>
        </row>
        <row r="8379">
          <cell r="N8379">
            <v>-36</v>
          </cell>
        </row>
        <row r="8380">
          <cell r="N8380">
            <v>-231</v>
          </cell>
        </row>
        <row r="8381">
          <cell r="N8381">
            <v>-231</v>
          </cell>
        </row>
        <row r="8382">
          <cell r="N8382">
            <v>-231</v>
          </cell>
        </row>
        <row r="8383">
          <cell r="N8383">
            <v>-231</v>
          </cell>
        </row>
        <row r="8384">
          <cell r="N8384">
            <v>-18</v>
          </cell>
        </row>
        <row r="8385">
          <cell r="N8385">
            <v>-231</v>
          </cell>
        </row>
        <row r="8386">
          <cell r="N8386">
            <v>-231</v>
          </cell>
        </row>
        <row r="8387">
          <cell r="N8387">
            <v>-50</v>
          </cell>
        </row>
        <row r="8388">
          <cell r="N8388">
            <v>-231</v>
          </cell>
        </row>
        <row r="8389">
          <cell r="N8389">
            <v>-20</v>
          </cell>
        </row>
        <row r="8390">
          <cell r="N8390">
            <v>-231</v>
          </cell>
        </row>
        <row r="8391">
          <cell r="N8391">
            <v>-231</v>
          </cell>
        </row>
        <row r="8392">
          <cell r="N8392">
            <v>-28</v>
          </cell>
        </row>
        <row r="8393">
          <cell r="N8393">
            <v>-4.8869999999999996</v>
          </cell>
        </row>
        <row r="8394">
          <cell r="N8394">
            <v>-302</v>
          </cell>
        </row>
        <row r="8395">
          <cell r="N8395">
            <v>-231</v>
          </cell>
        </row>
        <row r="8396">
          <cell r="N8396">
            <v>-231</v>
          </cell>
        </row>
        <row r="8397">
          <cell r="N8397">
            <v>-36</v>
          </cell>
        </row>
        <row r="8398">
          <cell r="N8398">
            <v>-3.113</v>
          </cell>
        </row>
        <row r="8399">
          <cell r="N8399">
            <v>-126</v>
          </cell>
        </row>
        <row r="8400">
          <cell r="N8400">
            <v>-18</v>
          </cell>
        </row>
        <row r="8401">
          <cell r="N8401">
            <v>-56</v>
          </cell>
        </row>
        <row r="8402">
          <cell r="N8402">
            <v>-68</v>
          </cell>
        </row>
        <row r="8403">
          <cell r="N8403">
            <v>-231</v>
          </cell>
        </row>
        <row r="8404">
          <cell r="N8404">
            <v>-62.247999999999998</v>
          </cell>
        </row>
        <row r="8405">
          <cell r="N8405">
            <v>-231</v>
          </cell>
        </row>
        <row r="8406">
          <cell r="N8406">
            <v>-302</v>
          </cell>
        </row>
        <row r="8407">
          <cell r="N8407">
            <v>-231</v>
          </cell>
        </row>
        <row r="8408">
          <cell r="N8408">
            <v>-55</v>
          </cell>
        </row>
        <row r="8409">
          <cell r="N8409">
            <v>-302</v>
          </cell>
        </row>
        <row r="8410">
          <cell r="N8410">
            <v>-231</v>
          </cell>
        </row>
        <row r="8411">
          <cell r="N8411">
            <v>-55</v>
          </cell>
        </row>
        <row r="8412">
          <cell r="N8412">
            <v>-231</v>
          </cell>
        </row>
        <row r="8413">
          <cell r="N8413">
            <v>-327.75200000000001</v>
          </cell>
        </row>
        <row r="8414">
          <cell r="N8414">
            <v>-231</v>
          </cell>
        </row>
        <row r="8415">
          <cell r="N8415">
            <v>-290</v>
          </cell>
        </row>
        <row r="8416">
          <cell r="N8416">
            <v>-18</v>
          </cell>
        </row>
        <row r="8417">
          <cell r="N8417">
            <v>-20</v>
          </cell>
        </row>
        <row r="8418">
          <cell r="N8418">
            <v>-231</v>
          </cell>
        </row>
        <row r="8419">
          <cell r="N8419">
            <v>-231</v>
          </cell>
        </row>
        <row r="8420">
          <cell r="N8420">
            <v>-231</v>
          </cell>
        </row>
        <row r="8421">
          <cell r="N8421">
            <v>-36</v>
          </cell>
        </row>
        <row r="8422">
          <cell r="N8422">
            <v>-231</v>
          </cell>
        </row>
        <row r="8423">
          <cell r="N8423">
            <v>-231</v>
          </cell>
        </row>
        <row r="8424">
          <cell r="N8424">
            <v>-231</v>
          </cell>
        </row>
        <row r="8425">
          <cell r="N8425">
            <v>-17</v>
          </cell>
        </row>
        <row r="8426">
          <cell r="N8426">
            <v>-231</v>
          </cell>
        </row>
        <row r="8427">
          <cell r="N8427">
            <v>-11</v>
          </cell>
        </row>
        <row r="8428">
          <cell r="N8428">
            <v>-231</v>
          </cell>
        </row>
        <row r="8429">
          <cell r="N8429">
            <v>-231</v>
          </cell>
        </row>
        <row r="8430">
          <cell r="N8430">
            <v>-231</v>
          </cell>
        </row>
        <row r="8431">
          <cell r="N8431">
            <v>-35</v>
          </cell>
        </row>
        <row r="8432">
          <cell r="N8432">
            <v>-55</v>
          </cell>
        </row>
        <row r="8433">
          <cell r="N8433">
            <v>-20</v>
          </cell>
        </row>
        <row r="8434">
          <cell r="N8434">
            <v>-20</v>
          </cell>
        </row>
        <row r="8435">
          <cell r="N8435">
            <v>-231</v>
          </cell>
        </row>
        <row r="8436">
          <cell r="N8436">
            <v>-231</v>
          </cell>
        </row>
        <row r="8437">
          <cell r="N8437">
            <v>-302</v>
          </cell>
        </row>
        <row r="8438">
          <cell r="N8438">
            <v>-15</v>
          </cell>
        </row>
        <row r="8439">
          <cell r="N8439">
            <v>-28</v>
          </cell>
        </row>
        <row r="8440">
          <cell r="N8440">
            <v>-18</v>
          </cell>
        </row>
        <row r="8441">
          <cell r="N8441">
            <v>-18</v>
          </cell>
        </row>
        <row r="8442">
          <cell r="N8442">
            <v>-302</v>
          </cell>
        </row>
        <row r="8443">
          <cell r="N8443">
            <v>-12</v>
          </cell>
        </row>
        <row r="8444">
          <cell r="N8444">
            <v>-231</v>
          </cell>
        </row>
        <row r="8445">
          <cell r="N8445">
            <v>-24</v>
          </cell>
        </row>
        <row r="8446">
          <cell r="N8446">
            <v>-231</v>
          </cell>
        </row>
        <row r="8447">
          <cell r="N8447">
            <v>-231</v>
          </cell>
        </row>
        <row r="8448">
          <cell r="N8448">
            <v>-20</v>
          </cell>
        </row>
        <row r="8449">
          <cell r="N8449">
            <v>-231</v>
          </cell>
        </row>
        <row r="8450">
          <cell r="N8450">
            <v>-20</v>
          </cell>
        </row>
        <row r="8451">
          <cell r="N8451">
            <v>-20</v>
          </cell>
        </row>
        <row r="8452">
          <cell r="N8452">
            <v>-231</v>
          </cell>
        </row>
        <row r="8453">
          <cell r="N8453">
            <v>-11</v>
          </cell>
        </row>
        <row r="8454">
          <cell r="N8454">
            <v>-18</v>
          </cell>
        </row>
        <row r="8455">
          <cell r="N8455">
            <v>-21</v>
          </cell>
        </row>
        <row r="8456">
          <cell r="N8456">
            <v>-20</v>
          </cell>
        </row>
        <row r="8457">
          <cell r="N8457">
            <v>-231</v>
          </cell>
        </row>
        <row r="8458">
          <cell r="N8458">
            <v>-18</v>
          </cell>
        </row>
        <row r="8459">
          <cell r="N8459">
            <v>-302</v>
          </cell>
        </row>
        <row r="8460">
          <cell r="N8460">
            <v>-231</v>
          </cell>
        </row>
        <row r="8461">
          <cell r="N8461">
            <v>-0.85</v>
          </cell>
        </row>
        <row r="8462">
          <cell r="N8462">
            <v>-18</v>
          </cell>
        </row>
        <row r="8463">
          <cell r="N8463">
            <v>-28</v>
          </cell>
        </row>
        <row r="8464">
          <cell r="N8464">
            <v>-98.548000000000002</v>
          </cell>
        </row>
        <row r="8465">
          <cell r="N8465">
            <v>-105</v>
          </cell>
        </row>
        <row r="8466">
          <cell r="N8466">
            <v>-24</v>
          </cell>
        </row>
        <row r="8467">
          <cell r="N8467">
            <v>-15.452</v>
          </cell>
        </row>
        <row r="8468">
          <cell r="N8468">
            <v>-277</v>
          </cell>
        </row>
        <row r="8469">
          <cell r="N8469">
            <v>-165</v>
          </cell>
        </row>
        <row r="8470">
          <cell r="N8470">
            <v>-277</v>
          </cell>
        </row>
        <row r="8471">
          <cell r="N8471">
            <v>-30</v>
          </cell>
        </row>
        <row r="8472">
          <cell r="N8472">
            <v>-2.75</v>
          </cell>
        </row>
        <row r="8473">
          <cell r="N8473">
            <v>-4</v>
          </cell>
        </row>
        <row r="8474">
          <cell r="N8474">
            <v>-11</v>
          </cell>
        </row>
        <row r="8475">
          <cell r="N8475">
            <v>-24</v>
          </cell>
        </row>
        <row r="8476">
          <cell r="N8476">
            <v>-0.57599999999999996</v>
          </cell>
        </row>
        <row r="8477">
          <cell r="N8477">
            <v>-2.4239999999999999</v>
          </cell>
        </row>
        <row r="8478">
          <cell r="N8478">
            <v>-246</v>
          </cell>
        </row>
        <row r="8479">
          <cell r="N8479">
            <v>-25</v>
          </cell>
        </row>
        <row r="8480">
          <cell r="N8480">
            <v>-25</v>
          </cell>
        </row>
        <row r="8481">
          <cell r="N8481">
            <v>-12</v>
          </cell>
        </row>
        <row r="8482">
          <cell r="N8482">
            <v>-13</v>
          </cell>
        </row>
        <row r="8483">
          <cell r="N8483">
            <v>-15.917</v>
          </cell>
        </row>
        <row r="8484">
          <cell r="N8484">
            <v>-90.078000000000003</v>
          </cell>
        </row>
        <row r="8485">
          <cell r="N8485">
            <v>-6.907</v>
          </cell>
        </row>
        <row r="8486">
          <cell r="N8486">
            <v>-28.363</v>
          </cell>
        </row>
        <row r="8487">
          <cell r="N8487">
            <v>-0.73599999999999999</v>
          </cell>
        </row>
        <row r="8488">
          <cell r="N8488">
            <v>-0.70499999999999996</v>
          </cell>
        </row>
        <row r="8489">
          <cell r="N8489">
            <v>-65</v>
          </cell>
        </row>
        <row r="8490">
          <cell r="N8490">
            <v>-31.021999999999998</v>
          </cell>
        </row>
        <row r="8491">
          <cell r="N8491">
            <v>-36</v>
          </cell>
        </row>
        <row r="8492">
          <cell r="N8492">
            <v>-33.25</v>
          </cell>
        </row>
        <row r="8493">
          <cell r="N8493">
            <v>-34.200000000000003</v>
          </cell>
        </row>
        <row r="8494">
          <cell r="N8494">
            <v>-62.4</v>
          </cell>
        </row>
        <row r="8495">
          <cell r="N8495">
            <v>-20</v>
          </cell>
        </row>
        <row r="8496">
          <cell r="N8496">
            <v>-12.486000000000001</v>
          </cell>
        </row>
        <row r="8497">
          <cell r="N8497">
            <v>-9.2569999999999997</v>
          </cell>
        </row>
        <row r="8498">
          <cell r="N8498">
            <v>-9.2569999999999997</v>
          </cell>
        </row>
        <row r="8499">
          <cell r="N8499">
            <v>-13</v>
          </cell>
        </row>
        <row r="8500">
          <cell r="N8500">
            <v>-1083.5519999999999</v>
          </cell>
        </row>
        <row r="8501">
          <cell r="N8501">
            <v>-3.4710000000000001</v>
          </cell>
        </row>
        <row r="8502">
          <cell r="N8502">
            <v>-2.7770000000000001</v>
          </cell>
        </row>
        <row r="8503">
          <cell r="N8503">
            <v>-14.054</v>
          </cell>
        </row>
        <row r="8504">
          <cell r="N8504">
            <v>-1.613</v>
          </cell>
        </row>
        <row r="8505">
          <cell r="N8505">
            <v>-10.996</v>
          </cell>
        </row>
        <row r="8506">
          <cell r="N8506">
            <v>-10.500999999999999</v>
          </cell>
        </row>
        <row r="8507">
          <cell r="N8507">
            <v>-90</v>
          </cell>
        </row>
        <row r="8508">
          <cell r="N8508">
            <v>-13.169</v>
          </cell>
        </row>
        <row r="8509">
          <cell r="N8509">
            <v>-3.0870000000000002</v>
          </cell>
        </row>
        <row r="8510">
          <cell r="N8510">
            <v>-2.8919999999999999</v>
          </cell>
        </row>
        <row r="8511">
          <cell r="N8511">
            <v>-1.6359999999999999</v>
          </cell>
        </row>
        <row r="8512">
          <cell r="N8512">
            <v>-12.353</v>
          </cell>
        </row>
        <row r="8513">
          <cell r="N8513">
            <v>-1.83</v>
          </cell>
        </row>
        <row r="8514">
          <cell r="N8514">
            <v>-9.4359999999999999</v>
          </cell>
        </row>
        <row r="8515">
          <cell r="N8515">
            <v>-10.449</v>
          </cell>
        </row>
        <row r="8516">
          <cell r="N8516">
            <v>-1.4119999999999999</v>
          </cell>
        </row>
        <row r="8517">
          <cell r="N8517">
            <v>-4.3959999999999999</v>
          </cell>
        </row>
        <row r="8518">
          <cell r="N8518">
            <v>-8.5609999999999999</v>
          </cell>
        </row>
        <row r="8519">
          <cell r="N8519">
            <v>-10.996</v>
          </cell>
        </row>
        <row r="8520">
          <cell r="N8520">
            <v>-5.49</v>
          </cell>
        </row>
        <row r="8521">
          <cell r="N8521">
            <v>-11.79</v>
          </cell>
        </row>
        <row r="8522">
          <cell r="N8522">
            <v>-277</v>
          </cell>
        </row>
        <row r="8523">
          <cell r="N8523">
            <v>-2.5110000000000001</v>
          </cell>
        </row>
        <row r="8524">
          <cell r="N8524">
            <v>-5.423</v>
          </cell>
        </row>
        <row r="8525">
          <cell r="N8525">
            <v>-1.5529999999999999</v>
          </cell>
        </row>
        <row r="8526">
          <cell r="N8526">
            <v>-8.4459999999999997</v>
          </cell>
        </row>
        <row r="8527">
          <cell r="N8527">
            <v>-2.7770000000000001</v>
          </cell>
        </row>
        <row r="8528">
          <cell r="N8528">
            <v>-11.34</v>
          </cell>
        </row>
        <row r="8529">
          <cell r="N8529">
            <v>-8.9410000000000007</v>
          </cell>
        </row>
        <row r="8530">
          <cell r="N8530">
            <v>-13.723000000000001</v>
          </cell>
        </row>
        <row r="8531">
          <cell r="N8531">
            <v>-15.456</v>
          </cell>
        </row>
        <row r="8532">
          <cell r="N8532">
            <v>-2.7389999999999999</v>
          </cell>
        </row>
        <row r="8533">
          <cell r="N8533">
            <v>-2.93</v>
          </cell>
        </row>
        <row r="8534">
          <cell r="N8534">
            <v>-17.754999999999999</v>
          </cell>
        </row>
        <row r="8535">
          <cell r="N8535">
            <v>-2.6629999999999998</v>
          </cell>
        </row>
        <row r="8536">
          <cell r="N8536">
            <v>-1.5529999999999999</v>
          </cell>
        </row>
        <row r="8537">
          <cell r="N8537">
            <v>-254</v>
          </cell>
        </row>
        <row r="8538">
          <cell r="N8538">
            <v>-2.7010000000000001</v>
          </cell>
        </row>
        <row r="8539">
          <cell r="N8539">
            <v>-13.223000000000001</v>
          </cell>
        </row>
        <row r="8540">
          <cell r="N8540">
            <v>-5.7450000000000001</v>
          </cell>
        </row>
        <row r="8541">
          <cell r="N8541">
            <v>-10.367000000000001</v>
          </cell>
        </row>
        <row r="8542">
          <cell r="N8542">
            <v>-11.643000000000001</v>
          </cell>
        </row>
        <row r="8543">
          <cell r="N8543">
            <v>-13.721</v>
          </cell>
        </row>
        <row r="8544">
          <cell r="N8544">
            <v>-17.117999999999999</v>
          </cell>
        </row>
        <row r="8545">
          <cell r="N8545">
            <v>-4.9329999999999998</v>
          </cell>
        </row>
        <row r="8546">
          <cell r="N8546">
            <v>-4.9279999999999999</v>
          </cell>
        </row>
        <row r="8547">
          <cell r="N8547">
            <v>-9.6259999999999994</v>
          </cell>
        </row>
        <row r="8548">
          <cell r="N8548">
            <v>-0.76800000000000002</v>
          </cell>
        </row>
        <row r="8549">
          <cell r="N8549">
            <v>-10.615</v>
          </cell>
        </row>
        <row r="8550">
          <cell r="N8550">
            <v>-3.0129999999999999</v>
          </cell>
        </row>
        <row r="8551">
          <cell r="N8551">
            <v>-500.34500000000003</v>
          </cell>
        </row>
        <row r="8552">
          <cell r="N8552">
            <v>-524.16700000000003</v>
          </cell>
        </row>
        <row r="8553">
          <cell r="N8553">
            <v>-8.4079999999999995</v>
          </cell>
        </row>
        <row r="8554">
          <cell r="N8554">
            <v>-2.448</v>
          </cell>
        </row>
        <row r="8555">
          <cell r="N8555">
            <v>-0.13400000000000001</v>
          </cell>
        </row>
        <row r="8556">
          <cell r="N8556">
            <v>-12.012</v>
          </cell>
        </row>
        <row r="8557">
          <cell r="N8557">
            <v>-3.6749999999999998</v>
          </cell>
        </row>
        <row r="8558">
          <cell r="N8558">
            <v>-0.24</v>
          </cell>
        </row>
        <row r="8559">
          <cell r="N8559">
            <v>-2.1000000000000001E-2</v>
          </cell>
        </row>
        <row r="8560">
          <cell r="N8560">
            <v>-0.24</v>
          </cell>
        </row>
        <row r="8561">
          <cell r="N8561">
            <v>-0.13400000000000001</v>
          </cell>
        </row>
        <row r="8562">
          <cell r="N8562">
            <v>-2.1000000000000001E-2</v>
          </cell>
        </row>
        <row r="8563">
          <cell r="N8563">
            <v>-277</v>
          </cell>
        </row>
        <row r="8564">
          <cell r="N8564">
            <v>-302.94299999999998</v>
          </cell>
        </row>
        <row r="8565">
          <cell r="N8565">
            <v>-484.99200000000002</v>
          </cell>
        </row>
        <row r="8566">
          <cell r="N8566">
            <v>-265.89499999999998</v>
          </cell>
        </row>
        <row r="8567">
          <cell r="N8567">
            <v>-1154</v>
          </cell>
        </row>
        <row r="8568">
          <cell r="N8568">
            <v>-584.35</v>
          </cell>
        </row>
        <row r="8569">
          <cell r="N8569">
            <v>-7.5709999999999997</v>
          </cell>
        </row>
        <row r="8570">
          <cell r="N8570">
            <v>-0.434</v>
          </cell>
        </row>
        <row r="8571">
          <cell r="N8571">
            <v>-8.4849999999999994</v>
          </cell>
        </row>
        <row r="8572">
          <cell r="N8572">
            <v>-5.4880000000000004</v>
          </cell>
        </row>
        <row r="8573">
          <cell r="N8573">
            <v>-5.4390000000000001</v>
          </cell>
        </row>
        <row r="8574">
          <cell r="N8574">
            <v>-30</v>
          </cell>
        </row>
        <row r="8575">
          <cell r="N8575">
            <v>-11.375999999999999</v>
          </cell>
        </row>
        <row r="8576">
          <cell r="N8576">
            <v>-2.8660000000000001</v>
          </cell>
        </row>
        <row r="8577">
          <cell r="N8577">
            <v>-2.359</v>
          </cell>
        </row>
        <row r="8578">
          <cell r="N8578">
            <v>-2.2829999999999999</v>
          </cell>
        </row>
        <row r="8579">
          <cell r="N8579">
            <v>-11.49</v>
          </cell>
        </row>
        <row r="8580">
          <cell r="N8580">
            <v>-6.9550000000000001</v>
          </cell>
        </row>
        <row r="8581">
          <cell r="N8581">
            <v>-3.7130000000000001</v>
          </cell>
        </row>
        <row r="8582">
          <cell r="N8582">
            <v>-8.3320000000000007</v>
          </cell>
        </row>
        <row r="8583">
          <cell r="N8583">
            <v>-2.5870000000000002</v>
          </cell>
        </row>
        <row r="8584">
          <cell r="N8584">
            <v>-10.779</v>
          </cell>
        </row>
        <row r="8585">
          <cell r="N8585">
            <v>-11.452</v>
          </cell>
        </row>
        <row r="8586">
          <cell r="N8586">
            <v>-10.361000000000001</v>
          </cell>
        </row>
        <row r="8587">
          <cell r="N8587">
            <v>-1.5089999999999999</v>
          </cell>
        </row>
        <row r="8588">
          <cell r="N8588">
            <v>-2.2069999999999999</v>
          </cell>
        </row>
        <row r="8589">
          <cell r="N8589">
            <v>-2.5110000000000001</v>
          </cell>
        </row>
        <row r="8590">
          <cell r="N8590">
            <v>-277</v>
          </cell>
        </row>
        <row r="8591">
          <cell r="N8591">
            <v>-9.3800000000000008</v>
          </cell>
        </row>
        <row r="8592">
          <cell r="N8592">
            <v>-277</v>
          </cell>
        </row>
        <row r="8593">
          <cell r="N8593">
            <v>-16.056999999999999</v>
          </cell>
        </row>
        <row r="8594">
          <cell r="N8594">
            <v>-10.407999999999999</v>
          </cell>
        </row>
        <row r="8595">
          <cell r="N8595">
            <v>-0.61399999999999999</v>
          </cell>
        </row>
        <row r="8596">
          <cell r="N8596">
            <v>-4.0789999999999997</v>
          </cell>
        </row>
        <row r="8597">
          <cell r="N8597">
            <v>-2.968</v>
          </cell>
        </row>
        <row r="8598">
          <cell r="N8598">
            <v>-14.962</v>
          </cell>
        </row>
        <row r="8599">
          <cell r="N8599">
            <v>-24</v>
          </cell>
        </row>
        <row r="8600">
          <cell r="N8600">
            <v>-2.5870000000000002</v>
          </cell>
        </row>
        <row r="8601">
          <cell r="N8601">
            <v>-1.5009999999999999</v>
          </cell>
        </row>
        <row r="8602">
          <cell r="N8602">
            <v>-19.661000000000001</v>
          </cell>
        </row>
        <row r="8603">
          <cell r="N8603">
            <v>-10.159000000000001</v>
          </cell>
        </row>
        <row r="8604">
          <cell r="N8604">
            <v>-9.9510000000000005</v>
          </cell>
        </row>
        <row r="8605">
          <cell r="N8605">
            <v>-2.7010000000000001</v>
          </cell>
        </row>
        <row r="8606">
          <cell r="N8606">
            <v>-3.0059999999999998</v>
          </cell>
        </row>
        <row r="8607">
          <cell r="N8607">
            <v>-10.387</v>
          </cell>
        </row>
        <row r="8608">
          <cell r="N8608">
            <v>-277</v>
          </cell>
        </row>
        <row r="8609">
          <cell r="N8609">
            <v>-3.915</v>
          </cell>
        </row>
        <row r="8610">
          <cell r="N8610">
            <v>-8.2929999999999993</v>
          </cell>
        </row>
        <row r="8611">
          <cell r="N8611">
            <v>-277</v>
          </cell>
        </row>
        <row r="8612">
          <cell r="N8612">
            <v>-9.74</v>
          </cell>
        </row>
        <row r="8613">
          <cell r="N8613">
            <v>-1.5009999999999999</v>
          </cell>
        </row>
        <row r="8614">
          <cell r="N8614">
            <v>-12.548999999999999</v>
          </cell>
        </row>
        <row r="8615">
          <cell r="N8615">
            <v>-8.5609999999999999</v>
          </cell>
        </row>
        <row r="8616">
          <cell r="N8616">
            <v>-8.8650000000000002</v>
          </cell>
        </row>
        <row r="8617">
          <cell r="N8617">
            <v>-277</v>
          </cell>
        </row>
        <row r="8618">
          <cell r="N8618">
            <v>-4.9669999999999996</v>
          </cell>
        </row>
        <row r="8619">
          <cell r="N8619">
            <v>-10.425000000000001</v>
          </cell>
        </row>
        <row r="8620">
          <cell r="N8620">
            <v>-684</v>
          </cell>
        </row>
        <row r="8621">
          <cell r="N8621">
            <v>-4.24</v>
          </cell>
        </row>
        <row r="8622">
          <cell r="N8622">
            <v>-2.2450000000000001</v>
          </cell>
        </row>
        <row r="8623">
          <cell r="N8623">
            <v>-13.239000000000001</v>
          </cell>
        </row>
        <row r="8624">
          <cell r="N8624">
            <v>-9.36</v>
          </cell>
        </row>
        <row r="8625">
          <cell r="N8625">
            <v>-1154</v>
          </cell>
        </row>
        <row r="8626">
          <cell r="N8626">
            <v>-12.061</v>
          </cell>
        </row>
        <row r="8627">
          <cell r="N8627">
            <v>-1154</v>
          </cell>
        </row>
        <row r="8628">
          <cell r="N8628">
            <v>-277</v>
          </cell>
        </row>
        <row r="8629">
          <cell r="N8629">
            <v>-1154</v>
          </cell>
        </row>
        <row r="8630">
          <cell r="N8630">
            <v>-56</v>
          </cell>
        </row>
        <row r="8631">
          <cell r="N8631">
            <v>-3.794</v>
          </cell>
        </row>
        <row r="8632">
          <cell r="N8632">
            <v>-3.0819999999999999</v>
          </cell>
        </row>
        <row r="8633">
          <cell r="N8633">
            <v>-9.6519999999999992</v>
          </cell>
        </row>
        <row r="8634">
          <cell r="N8634">
            <v>-4.3250000000000002</v>
          </cell>
        </row>
        <row r="8635">
          <cell r="N8635">
            <v>-3.044</v>
          </cell>
        </row>
        <row r="8636">
          <cell r="N8636">
            <v>-2.5110000000000001</v>
          </cell>
        </row>
        <row r="8637">
          <cell r="N8637">
            <v>-11.262</v>
          </cell>
        </row>
        <row r="8638">
          <cell r="N8638">
            <v>-15.208</v>
          </cell>
        </row>
        <row r="8639">
          <cell r="N8639">
            <v>-3.5750000000000002</v>
          </cell>
        </row>
        <row r="8640">
          <cell r="N8640">
            <v>-2.1309999999999998</v>
          </cell>
        </row>
        <row r="8641">
          <cell r="N8641">
            <v>-11.116</v>
          </cell>
        </row>
        <row r="8642">
          <cell r="N8642">
            <v>-5.5129999999999999</v>
          </cell>
        </row>
        <row r="8643">
          <cell r="N8643">
            <v>-8.3699999999999992</v>
          </cell>
        </row>
        <row r="8644">
          <cell r="N8644">
            <v>-17.047999999999998</v>
          </cell>
        </row>
        <row r="8645">
          <cell r="N8645">
            <v>-9.8160000000000007</v>
          </cell>
        </row>
        <row r="8646">
          <cell r="N8646">
            <v>-8.5990000000000002</v>
          </cell>
        </row>
        <row r="8647">
          <cell r="N8647">
            <v>-8.2560000000000002</v>
          </cell>
        </row>
        <row r="8648">
          <cell r="N8648">
            <v>-14.962</v>
          </cell>
        </row>
        <row r="8649">
          <cell r="N8649">
            <v>-10.234999999999999</v>
          </cell>
        </row>
        <row r="8650">
          <cell r="N8650">
            <v>-1.5760000000000001</v>
          </cell>
        </row>
        <row r="8651">
          <cell r="N8651">
            <v>-10.615</v>
          </cell>
        </row>
        <row r="8652">
          <cell r="N8652">
            <v>-9.8160000000000007</v>
          </cell>
        </row>
        <row r="8653">
          <cell r="N8653">
            <v>-4.5609999999999999</v>
          </cell>
        </row>
        <row r="8654">
          <cell r="N8654">
            <v>-1.538</v>
          </cell>
        </row>
        <row r="8655">
          <cell r="N8655">
            <v>-8.827</v>
          </cell>
        </row>
        <row r="8656">
          <cell r="N8656">
            <v>-11.564</v>
          </cell>
        </row>
        <row r="8657">
          <cell r="N8657">
            <v>-9.3979999999999997</v>
          </cell>
        </row>
        <row r="8658">
          <cell r="N8658">
            <v>-146.57499999999999</v>
          </cell>
        </row>
        <row r="8659">
          <cell r="N8659">
            <v>-196</v>
          </cell>
        </row>
        <row r="8660">
          <cell r="N8660">
            <v>-2.2829999999999999</v>
          </cell>
        </row>
        <row r="8661">
          <cell r="N8661">
            <v>-112.41200000000001</v>
          </cell>
        </row>
        <row r="8662">
          <cell r="N8662">
            <v>-145.88</v>
          </cell>
        </row>
        <row r="8663">
          <cell r="N8663">
            <v>-231.58799999999999</v>
          </cell>
        </row>
        <row r="8664">
          <cell r="N8664">
            <v>-294.88400000000001</v>
          </cell>
        </row>
        <row r="8665">
          <cell r="N8665">
            <v>-0.56200000000000006</v>
          </cell>
        </row>
        <row r="8666">
          <cell r="N8666">
            <v>-3.3210000000000002</v>
          </cell>
        </row>
        <row r="8667">
          <cell r="N8667">
            <v>-18.745000000000001</v>
          </cell>
        </row>
        <row r="8668">
          <cell r="N8668">
            <v>-12.135</v>
          </cell>
        </row>
        <row r="8669">
          <cell r="N8669">
            <v>-2.4350000000000001</v>
          </cell>
        </row>
        <row r="8670">
          <cell r="N8670">
            <v>-4.8259999999999996</v>
          </cell>
        </row>
        <row r="8671">
          <cell r="N8671">
            <v>-4.4800000000000004</v>
          </cell>
        </row>
        <row r="8672">
          <cell r="N8672">
            <v>-30</v>
          </cell>
        </row>
        <row r="8673">
          <cell r="N8673">
            <v>-20</v>
          </cell>
        </row>
        <row r="8674">
          <cell r="N8674">
            <v>-12</v>
          </cell>
        </row>
        <row r="8675">
          <cell r="N8675">
            <v>-7.1630000000000003</v>
          </cell>
        </row>
        <row r="8676">
          <cell r="N8676">
            <v>-5.6520000000000001</v>
          </cell>
        </row>
        <row r="8677">
          <cell r="N8677">
            <v>-11.683999999999999</v>
          </cell>
        </row>
        <row r="8678">
          <cell r="N8678">
            <v>-110.934</v>
          </cell>
        </row>
        <row r="8679">
          <cell r="N8679">
            <v>-148.90799999999999</v>
          </cell>
        </row>
        <row r="8680">
          <cell r="N8680">
            <v>-3.5329999999999999</v>
          </cell>
        </row>
        <row r="8681">
          <cell r="N8681">
            <v>-2.5489999999999999</v>
          </cell>
        </row>
        <row r="8682">
          <cell r="N8682">
            <v>-7.609</v>
          </cell>
        </row>
        <row r="8683">
          <cell r="N8683">
            <v>-3.5920000000000001</v>
          </cell>
        </row>
        <row r="8684">
          <cell r="N8684">
            <v>-1.7549999999999999</v>
          </cell>
        </row>
        <row r="8685">
          <cell r="N8685">
            <v>-9.2070000000000007</v>
          </cell>
        </row>
        <row r="8686">
          <cell r="N8686">
            <v>-10.92</v>
          </cell>
        </row>
        <row r="8687">
          <cell r="N8687">
            <v>-14.36</v>
          </cell>
        </row>
        <row r="8688">
          <cell r="N8688">
            <v>-13.651999999999999</v>
          </cell>
        </row>
        <row r="8689">
          <cell r="N8689">
            <v>-9.2539999999999996</v>
          </cell>
        </row>
        <row r="8690">
          <cell r="N8690">
            <v>-17.099</v>
          </cell>
        </row>
        <row r="8691">
          <cell r="N8691">
            <v>-1083.5530000000001</v>
          </cell>
        </row>
        <row r="8692">
          <cell r="N8692">
            <v>-11.224</v>
          </cell>
        </row>
        <row r="8693">
          <cell r="N8693">
            <v>-1024.2670000000001</v>
          </cell>
        </row>
        <row r="8694">
          <cell r="N8694">
            <v>-2.3210000000000002</v>
          </cell>
        </row>
        <row r="8695">
          <cell r="N8695">
            <v>-3.31</v>
          </cell>
        </row>
        <row r="8696">
          <cell r="N8696">
            <v>-16.128</v>
          </cell>
        </row>
        <row r="8697">
          <cell r="N8697">
            <v>-531.68700000000001</v>
          </cell>
        </row>
        <row r="8698">
          <cell r="N8698">
            <v>-435.666</v>
          </cell>
        </row>
        <row r="8699">
          <cell r="N8699">
            <v>-4.6420000000000003</v>
          </cell>
        </row>
        <row r="8700">
          <cell r="N8700">
            <v>-3.5859999999999999</v>
          </cell>
        </row>
        <row r="8701">
          <cell r="N8701">
            <v>-134</v>
          </cell>
        </row>
        <row r="8702">
          <cell r="N8702">
            <v>-8.4849999999999994</v>
          </cell>
        </row>
        <row r="8703">
          <cell r="N8703">
            <v>-3.5110000000000001</v>
          </cell>
        </row>
        <row r="8704">
          <cell r="N8704">
            <v>-12.403</v>
          </cell>
        </row>
        <row r="8705">
          <cell r="N8705">
            <v>-0.57499999999999996</v>
          </cell>
        </row>
        <row r="8706">
          <cell r="N8706">
            <v>-2.6629999999999998</v>
          </cell>
        </row>
        <row r="8707">
          <cell r="N8707">
            <v>-9.1329999999999991</v>
          </cell>
        </row>
        <row r="8708">
          <cell r="N8708">
            <v>-14.686</v>
          </cell>
        </row>
        <row r="8709">
          <cell r="N8709">
            <v>-11.108000000000001</v>
          </cell>
        </row>
        <row r="8710">
          <cell r="N8710">
            <v>-3.431</v>
          </cell>
        </row>
        <row r="8711">
          <cell r="N8711">
            <v>-5.4740000000000002</v>
          </cell>
        </row>
        <row r="8712">
          <cell r="N8712">
            <v>-1.9039999999999999</v>
          </cell>
        </row>
        <row r="8713">
          <cell r="N8713">
            <v>-2.169</v>
          </cell>
        </row>
        <row r="8714">
          <cell r="N8714">
            <v>-6.9080000000000004</v>
          </cell>
        </row>
        <row r="8715">
          <cell r="N8715">
            <v>-3.6709999999999998</v>
          </cell>
        </row>
        <row r="8716">
          <cell r="N8716">
            <v>-3.234</v>
          </cell>
        </row>
        <row r="8717">
          <cell r="N8717">
            <v>-20.097999999999999</v>
          </cell>
        </row>
        <row r="8718">
          <cell r="N8718">
            <v>-3.4089999999999998</v>
          </cell>
        </row>
        <row r="8719">
          <cell r="N8719">
            <v>-1.335</v>
          </cell>
        </row>
        <row r="8720">
          <cell r="N8720">
            <v>-3.5329999999999999</v>
          </cell>
        </row>
        <row r="8721">
          <cell r="N8721">
            <v>-15.356</v>
          </cell>
        </row>
        <row r="8722">
          <cell r="N8722">
            <v>-1.5620000000000001</v>
          </cell>
        </row>
        <row r="8723">
          <cell r="N8723">
            <v>-370.25400000000002</v>
          </cell>
        </row>
        <row r="8724">
          <cell r="N8724">
            <v>-2.4350000000000001</v>
          </cell>
        </row>
        <row r="8725">
          <cell r="N8725">
            <v>-4.7300000000000004</v>
          </cell>
        </row>
        <row r="8726">
          <cell r="N8726">
            <v>-880.58600000000001</v>
          </cell>
        </row>
        <row r="8727">
          <cell r="N8727">
            <v>-5.1210000000000004</v>
          </cell>
        </row>
        <row r="8728">
          <cell r="N8728">
            <v>-10.539</v>
          </cell>
        </row>
        <row r="8729">
          <cell r="N8729">
            <v>-5.6029999999999998</v>
          </cell>
        </row>
        <row r="8730">
          <cell r="N8730">
            <v>-3.6320000000000001</v>
          </cell>
        </row>
        <row r="8731">
          <cell r="N8731">
            <v>-10.805</v>
          </cell>
        </row>
        <row r="8732">
          <cell r="N8732">
            <v>-5.0469999999999997</v>
          </cell>
        </row>
        <row r="8733">
          <cell r="N8733">
            <v>-11.206</v>
          </cell>
        </row>
        <row r="8734">
          <cell r="N8734">
            <v>-0.60799999999999998</v>
          </cell>
        </row>
        <row r="8735">
          <cell r="N8735">
            <v>-2.3410000000000002</v>
          </cell>
        </row>
        <row r="8736">
          <cell r="N8736">
            <v>-13.223000000000001</v>
          </cell>
        </row>
        <row r="8737">
          <cell r="N8737">
            <v>-469.02600000000001</v>
          </cell>
        </row>
        <row r="8738">
          <cell r="N8738">
            <v>-2.3969999999999998</v>
          </cell>
        </row>
        <row r="8739">
          <cell r="N8739">
            <v>-469.02600000000001</v>
          </cell>
        </row>
        <row r="8740">
          <cell r="N8740">
            <v>-2.8149999999999999</v>
          </cell>
        </row>
        <row r="8741">
          <cell r="N8741">
            <v>-8.5229999999999997</v>
          </cell>
        </row>
        <row r="8742">
          <cell r="N8742">
            <v>-8.3699999999999992</v>
          </cell>
        </row>
        <row r="8743">
          <cell r="N8743">
            <v>-57.713999999999999</v>
          </cell>
        </row>
        <row r="8744">
          <cell r="N8744">
            <v>-620.42100000000005</v>
          </cell>
        </row>
        <row r="8745">
          <cell r="N8745">
            <v>-346.00400000000002</v>
          </cell>
        </row>
        <row r="8746">
          <cell r="N8746">
            <v>-176.7</v>
          </cell>
        </row>
        <row r="8747">
          <cell r="N8747">
            <v>-9.577</v>
          </cell>
        </row>
        <row r="8748">
          <cell r="N8748">
            <v>-11.375999999999999</v>
          </cell>
        </row>
        <row r="8749">
          <cell r="N8749">
            <v>-9.7910000000000004</v>
          </cell>
        </row>
        <row r="8750">
          <cell r="N8750">
            <v>-6.9080000000000004</v>
          </cell>
        </row>
        <row r="8751">
          <cell r="N8751">
            <v>-3.4239999999999999</v>
          </cell>
        </row>
        <row r="8752">
          <cell r="N8752">
            <v>-2.8919999999999999</v>
          </cell>
        </row>
        <row r="8753">
          <cell r="N8753">
            <v>-2.3969999999999998</v>
          </cell>
        </row>
        <row r="8754">
          <cell r="N8754">
            <v>-9.4740000000000002</v>
          </cell>
        </row>
        <row r="8755">
          <cell r="N8755">
            <v>-6.9080000000000004</v>
          </cell>
        </row>
        <row r="8756">
          <cell r="N8756">
            <v>-11.603999999999999</v>
          </cell>
        </row>
        <row r="8757">
          <cell r="N8757">
            <v>-9.2449999999999992</v>
          </cell>
        </row>
        <row r="8758">
          <cell r="N8758">
            <v>-1.583</v>
          </cell>
        </row>
        <row r="8759">
          <cell r="N8759">
            <v>-10.539</v>
          </cell>
        </row>
        <row r="8760">
          <cell r="N8760">
            <v>-1.6950000000000001</v>
          </cell>
        </row>
        <row r="8761">
          <cell r="N8761">
            <v>-13.445</v>
          </cell>
        </row>
        <row r="8762">
          <cell r="N8762">
            <v>-2.641</v>
          </cell>
        </row>
        <row r="8763">
          <cell r="N8763">
            <v>-1154</v>
          </cell>
        </row>
        <row r="8764">
          <cell r="N8764">
            <v>-1154</v>
          </cell>
        </row>
        <row r="8765">
          <cell r="N8765">
            <v>-35</v>
          </cell>
        </row>
        <row r="8766">
          <cell r="N8766">
            <v>-8.7509999999999994</v>
          </cell>
        </row>
        <row r="8767">
          <cell r="N8767">
            <v>-6.9080000000000004</v>
          </cell>
        </row>
        <row r="8768">
          <cell r="N8768">
            <v>-13.593</v>
          </cell>
        </row>
        <row r="8769">
          <cell r="N8769">
            <v>-19.027999999999999</v>
          </cell>
        </row>
        <row r="8770">
          <cell r="N8770">
            <v>-7.5010000000000003</v>
          </cell>
        </row>
        <row r="8771">
          <cell r="N8771">
            <v>-12.618</v>
          </cell>
        </row>
        <row r="8772">
          <cell r="N8772">
            <v>-277</v>
          </cell>
        </row>
        <row r="8773">
          <cell r="N8773">
            <v>-277</v>
          </cell>
        </row>
        <row r="8774">
          <cell r="N8774">
            <v>-8.2940000000000005</v>
          </cell>
        </row>
        <row r="8775">
          <cell r="N8775">
            <v>-10.285</v>
          </cell>
        </row>
        <row r="8776">
          <cell r="N8776">
            <v>-1154</v>
          </cell>
        </row>
        <row r="8777">
          <cell r="N8777">
            <v>-3.6320000000000001</v>
          </cell>
        </row>
        <row r="8778">
          <cell r="N8778">
            <v>-9.968</v>
          </cell>
        </row>
        <row r="8779">
          <cell r="N8779">
            <v>-1.867</v>
          </cell>
        </row>
        <row r="8780">
          <cell r="N8780">
            <v>-277</v>
          </cell>
        </row>
        <row r="8781">
          <cell r="N8781">
            <v>-12.84</v>
          </cell>
        </row>
        <row r="8782">
          <cell r="N8782">
            <v>-15.987</v>
          </cell>
        </row>
        <row r="8783">
          <cell r="N8783">
            <v>-302</v>
          </cell>
        </row>
        <row r="8784">
          <cell r="N8784">
            <v>-12.962</v>
          </cell>
        </row>
        <row r="8785">
          <cell r="N8785">
            <v>-1154</v>
          </cell>
        </row>
        <row r="8786">
          <cell r="N8786">
            <v>-0.52900000000000003</v>
          </cell>
        </row>
        <row r="8787">
          <cell r="N8787">
            <v>-474.08800000000002</v>
          </cell>
        </row>
        <row r="8788">
          <cell r="N8788">
            <v>-9.7780000000000005</v>
          </cell>
        </row>
        <row r="8789">
          <cell r="N8789">
            <v>-9.702</v>
          </cell>
        </row>
        <row r="8790">
          <cell r="N8790">
            <v>-10.196999999999999</v>
          </cell>
        </row>
        <row r="8791">
          <cell r="N8791">
            <v>-3.496</v>
          </cell>
        </row>
        <row r="8792">
          <cell r="N8792">
            <v>-10.539</v>
          </cell>
        </row>
        <row r="8793">
          <cell r="N8793">
            <v>-9.5920000000000005</v>
          </cell>
        </row>
        <row r="8794">
          <cell r="N8794">
            <v>-24.632000000000001</v>
          </cell>
        </row>
        <row r="8795">
          <cell r="N8795">
            <v>-14.077</v>
          </cell>
        </row>
        <row r="8796">
          <cell r="N8796">
            <v>-600.77</v>
          </cell>
        </row>
        <row r="8797">
          <cell r="N8797">
            <v>-12.598000000000001</v>
          </cell>
        </row>
        <row r="8798">
          <cell r="N8798">
            <v>-15.632999999999999</v>
          </cell>
        </row>
        <row r="8799">
          <cell r="N8799">
            <v>-3.1480000000000001</v>
          </cell>
        </row>
        <row r="8800">
          <cell r="N8800">
            <v>-3.794</v>
          </cell>
        </row>
        <row r="8801">
          <cell r="N8801">
            <v>-10.159000000000001</v>
          </cell>
        </row>
        <row r="8802">
          <cell r="N8802">
            <v>-13.657999999999999</v>
          </cell>
        </row>
        <row r="8803">
          <cell r="N8803">
            <v>-5.2169999999999996</v>
          </cell>
        </row>
        <row r="8804">
          <cell r="N8804">
            <v>-9.9969999999999999</v>
          </cell>
        </row>
        <row r="8805">
          <cell r="N8805">
            <v>-2.6629999999999998</v>
          </cell>
        </row>
        <row r="8806">
          <cell r="N8806">
            <v>-9.2070000000000007</v>
          </cell>
        </row>
        <row r="8807">
          <cell r="N8807">
            <v>-3.2690000000000001</v>
          </cell>
        </row>
        <row r="8808">
          <cell r="N8808">
            <v>-280.32100000000003</v>
          </cell>
        </row>
        <row r="8809">
          <cell r="N8809">
            <v>-10.349</v>
          </cell>
        </row>
        <row r="8810">
          <cell r="N8810">
            <v>-116.203</v>
          </cell>
        </row>
        <row r="8811">
          <cell r="N8811">
            <v>-9.0169999999999995</v>
          </cell>
        </row>
        <row r="8812">
          <cell r="N8812">
            <v>-9.8539999999999992</v>
          </cell>
        </row>
        <row r="8813">
          <cell r="N8813">
            <v>-12.954000000000001</v>
          </cell>
        </row>
        <row r="8814">
          <cell r="N8814">
            <v>-7.298</v>
          </cell>
        </row>
        <row r="8815">
          <cell r="N8815">
            <v>-16.199000000000002</v>
          </cell>
        </row>
        <row r="8816">
          <cell r="N8816">
            <v>-3.8340000000000001</v>
          </cell>
        </row>
        <row r="8817">
          <cell r="N8817">
            <v>-1459.33</v>
          </cell>
        </row>
        <row r="8818">
          <cell r="N8818">
            <v>-2.3969999999999998</v>
          </cell>
        </row>
        <row r="8819">
          <cell r="N8819">
            <v>-3.4710000000000001</v>
          </cell>
        </row>
        <row r="8820">
          <cell r="N8820">
            <v>-2.6629999999999998</v>
          </cell>
        </row>
        <row r="8821">
          <cell r="N8821">
            <v>-1047.069</v>
          </cell>
        </row>
        <row r="8822">
          <cell r="N8822">
            <v>-8.1039999999999992</v>
          </cell>
        </row>
        <row r="8823">
          <cell r="N8823">
            <v>-9.3219999999999992</v>
          </cell>
        </row>
        <row r="8824">
          <cell r="N8824">
            <v>-5.1360000000000001</v>
          </cell>
        </row>
        <row r="8825">
          <cell r="N8825">
            <v>-10.121</v>
          </cell>
        </row>
        <row r="8826">
          <cell r="N8826">
            <v>-4.9470000000000001</v>
          </cell>
        </row>
        <row r="8827">
          <cell r="N8827">
            <v>-0.67300000000000004</v>
          </cell>
        </row>
        <row r="8828">
          <cell r="N8828">
            <v>-175.066</v>
          </cell>
        </row>
        <row r="8829">
          <cell r="N8829">
            <v>-4.5599999999999996</v>
          </cell>
        </row>
        <row r="8830">
          <cell r="N8830">
            <v>-4.6820000000000004</v>
          </cell>
        </row>
        <row r="8831">
          <cell r="N8831">
            <v>-9.3219999999999992</v>
          </cell>
        </row>
        <row r="8832">
          <cell r="N8832">
            <v>-70.165999999999997</v>
          </cell>
        </row>
        <row r="8833">
          <cell r="N8833">
            <v>-5.4459999999999997</v>
          </cell>
        </row>
        <row r="8834">
          <cell r="N8834">
            <v>-333.63600000000002</v>
          </cell>
        </row>
        <row r="8835">
          <cell r="N8835">
            <v>-334.04399999999998</v>
          </cell>
        </row>
        <row r="8836">
          <cell r="N8836">
            <v>-2.968</v>
          </cell>
        </row>
        <row r="8837">
          <cell r="N8837">
            <v>-111.679</v>
          </cell>
        </row>
        <row r="8838">
          <cell r="N8838">
            <v>-11</v>
          </cell>
        </row>
        <row r="8839">
          <cell r="N8839">
            <v>-3.6230000000000002</v>
          </cell>
        </row>
        <row r="8840">
          <cell r="N8840">
            <v>-19.916</v>
          </cell>
        </row>
        <row r="8841">
          <cell r="N8841">
            <v>-334.04399999999998</v>
          </cell>
        </row>
        <row r="8842">
          <cell r="N8842">
            <v>-10.082000000000001</v>
          </cell>
        </row>
        <row r="8843">
          <cell r="N8843">
            <v>-2.5870000000000002</v>
          </cell>
        </row>
        <row r="8844">
          <cell r="N8844">
            <v>-4.0170000000000003</v>
          </cell>
        </row>
        <row r="8845">
          <cell r="N8845">
            <v>-9.5120000000000005</v>
          </cell>
        </row>
        <row r="8846">
          <cell r="N8846">
            <v>-10.805</v>
          </cell>
        </row>
        <row r="8847">
          <cell r="N8847">
            <v>-8.218</v>
          </cell>
        </row>
        <row r="8848">
          <cell r="N8848">
            <v>-2.6629999999999998</v>
          </cell>
        </row>
        <row r="8849">
          <cell r="N8849">
            <v>-3.0819999999999999</v>
          </cell>
        </row>
        <row r="8850">
          <cell r="N8850">
            <v>-11.025</v>
          </cell>
        </row>
        <row r="8851">
          <cell r="N8851">
            <v>-1154</v>
          </cell>
        </row>
        <row r="8852">
          <cell r="N8852">
            <v>-11.17</v>
          </cell>
        </row>
        <row r="8853">
          <cell r="N8853">
            <v>-3.944</v>
          </cell>
        </row>
        <row r="8854">
          <cell r="N8854">
            <v>-2.359</v>
          </cell>
        </row>
        <row r="8855">
          <cell r="N8855">
            <v>-3.1080000000000001</v>
          </cell>
        </row>
        <row r="8856">
          <cell r="N8856">
            <v>-2.359</v>
          </cell>
        </row>
        <row r="8857">
          <cell r="N8857">
            <v>-12.353</v>
          </cell>
        </row>
        <row r="8858">
          <cell r="N8858">
            <v>-18.686</v>
          </cell>
        </row>
        <row r="8859">
          <cell r="N8859">
            <v>-1.6879999999999999</v>
          </cell>
        </row>
        <row r="8860">
          <cell r="N8860">
            <v>-3.7679999999999998</v>
          </cell>
        </row>
        <row r="8861">
          <cell r="N8861">
            <v>-15.067</v>
          </cell>
        </row>
        <row r="8862">
          <cell r="N8862">
            <v>-9.0549999999999997</v>
          </cell>
        </row>
        <row r="8863">
          <cell r="N8863">
            <v>-3.1480000000000001</v>
          </cell>
        </row>
        <row r="8864">
          <cell r="N8864">
            <v>-0.56899999999999995</v>
          </cell>
        </row>
        <row r="8865">
          <cell r="N8865">
            <v>-2.6629999999999998</v>
          </cell>
        </row>
        <row r="8866">
          <cell r="N8866">
            <v>-684</v>
          </cell>
        </row>
        <row r="8867">
          <cell r="N8867">
            <v>-3.2759999999999998</v>
          </cell>
        </row>
        <row r="8868">
          <cell r="N8868">
            <v>-732</v>
          </cell>
        </row>
        <row r="8869">
          <cell r="N8869">
            <v>-277</v>
          </cell>
        </row>
        <row r="8870">
          <cell r="N8870">
            <v>-1.583</v>
          </cell>
        </row>
        <row r="8871">
          <cell r="N8871">
            <v>-277</v>
          </cell>
        </row>
        <row r="8872">
          <cell r="N8872">
            <v>-18.831</v>
          </cell>
        </row>
        <row r="8873">
          <cell r="N8873">
            <v>-5.782</v>
          </cell>
        </row>
        <row r="8874">
          <cell r="N8874">
            <v>-10.311</v>
          </cell>
        </row>
        <row r="8875">
          <cell r="N8875">
            <v>-12.137</v>
          </cell>
        </row>
        <row r="8876">
          <cell r="N8876">
            <v>-2.4350000000000001</v>
          </cell>
        </row>
        <row r="8877">
          <cell r="N8877">
            <v>-1154</v>
          </cell>
        </row>
        <row r="8878">
          <cell r="N8878">
            <v>-277</v>
          </cell>
        </row>
        <row r="8879">
          <cell r="N8879">
            <v>-210</v>
          </cell>
        </row>
        <row r="8880">
          <cell r="N8880">
            <v>-277</v>
          </cell>
        </row>
        <row r="8881">
          <cell r="N8881">
            <v>-119.42700000000001</v>
          </cell>
        </row>
        <row r="8882">
          <cell r="N8882">
            <v>-3.754</v>
          </cell>
        </row>
        <row r="8883">
          <cell r="N8883">
            <v>-11.071</v>
          </cell>
        </row>
        <row r="8884">
          <cell r="N8884">
            <v>-20</v>
          </cell>
        </row>
        <row r="8885">
          <cell r="N8885">
            <v>-5.3650000000000002</v>
          </cell>
        </row>
        <row r="8886">
          <cell r="N8886">
            <v>-17.260000000000002</v>
          </cell>
        </row>
        <row r="8887">
          <cell r="N8887">
            <v>-583.19600000000003</v>
          </cell>
        </row>
        <row r="8888">
          <cell r="N8888">
            <v>-9.5879999999999992</v>
          </cell>
        </row>
        <row r="8889">
          <cell r="N8889">
            <v>-21.89</v>
          </cell>
        </row>
        <row r="8890">
          <cell r="N8890">
            <v>-12.909000000000001</v>
          </cell>
        </row>
        <row r="8891">
          <cell r="N8891">
            <v>-8.9789999999999992</v>
          </cell>
        </row>
        <row r="8892">
          <cell r="N8892">
            <v>-559.02800000000002</v>
          </cell>
        </row>
        <row r="8893">
          <cell r="N8893">
            <v>-3.9049999999999998</v>
          </cell>
        </row>
        <row r="8894">
          <cell r="N8894">
            <v>-584.08199999999999</v>
          </cell>
        </row>
        <row r="8895">
          <cell r="N8895">
            <v>-10.196999999999999</v>
          </cell>
        </row>
        <row r="8896">
          <cell r="N8896">
            <v>-9.8539999999999992</v>
          </cell>
        </row>
        <row r="8897">
          <cell r="N8897">
            <v>-18.321000000000002</v>
          </cell>
        </row>
        <row r="8898">
          <cell r="N8898">
            <v>-2.625</v>
          </cell>
        </row>
        <row r="8899">
          <cell r="N8899">
            <v>-10.082000000000001</v>
          </cell>
        </row>
        <row r="8900">
          <cell r="N8900">
            <v>-9.3219999999999992</v>
          </cell>
        </row>
        <row r="8901">
          <cell r="N8901">
            <v>-1.837</v>
          </cell>
        </row>
        <row r="8902">
          <cell r="N8902">
            <v>-9.1690000000000005</v>
          </cell>
        </row>
        <row r="8903">
          <cell r="N8903">
            <v>-3.1480000000000001</v>
          </cell>
        </row>
        <row r="8904">
          <cell r="N8904">
            <v>-4.2030000000000003</v>
          </cell>
        </row>
        <row r="8905">
          <cell r="N8905">
            <v>-23.957000000000001</v>
          </cell>
        </row>
        <row r="8906">
          <cell r="N8906">
            <v>-2.7010000000000001</v>
          </cell>
        </row>
        <row r="8907">
          <cell r="N8907">
            <v>-0.54900000000000004</v>
          </cell>
        </row>
        <row r="8908">
          <cell r="N8908">
            <v>-559.02800000000002</v>
          </cell>
        </row>
        <row r="8909">
          <cell r="N8909">
            <v>-1.7330000000000001</v>
          </cell>
        </row>
        <row r="8910">
          <cell r="N8910">
            <v>-5.1550000000000002</v>
          </cell>
        </row>
        <row r="8911">
          <cell r="N8911">
            <v>-19.027999999999999</v>
          </cell>
        </row>
        <row r="8912">
          <cell r="N8912">
            <v>-1017.8819999999999</v>
          </cell>
        </row>
        <row r="8913">
          <cell r="N8913">
            <v>-277</v>
          </cell>
        </row>
        <row r="8914">
          <cell r="N8914">
            <v>-277</v>
          </cell>
        </row>
        <row r="8915">
          <cell r="N8915">
            <v>-277</v>
          </cell>
        </row>
        <row r="8916">
          <cell r="N8916">
            <v>-2.5489999999999999</v>
          </cell>
        </row>
        <row r="8917">
          <cell r="N8917">
            <v>-7.9139999999999997</v>
          </cell>
        </row>
        <row r="8918">
          <cell r="N8918">
            <v>-2.2450000000000001</v>
          </cell>
        </row>
        <row r="8919">
          <cell r="N8919">
            <v>-12.057</v>
          </cell>
        </row>
        <row r="8920">
          <cell r="N8920">
            <v>-684</v>
          </cell>
        </row>
        <row r="8921">
          <cell r="N8921">
            <v>-10.285</v>
          </cell>
        </row>
        <row r="8922">
          <cell r="N8922">
            <v>-11.833</v>
          </cell>
        </row>
        <row r="8923">
          <cell r="N8923">
            <v>-3.496</v>
          </cell>
        </row>
        <row r="8924">
          <cell r="N8924">
            <v>-4.0170000000000003</v>
          </cell>
        </row>
        <row r="8925">
          <cell r="N8925">
            <v>-2.359</v>
          </cell>
        </row>
        <row r="8926">
          <cell r="N8926">
            <v>-3.6080000000000001</v>
          </cell>
        </row>
        <row r="8927">
          <cell r="N8927">
            <v>-0.60799999999999998</v>
          </cell>
        </row>
        <row r="8928">
          <cell r="N8928">
            <v>-5.0449999999999999</v>
          </cell>
        </row>
        <row r="8929">
          <cell r="N8929">
            <v>-3.3210000000000002</v>
          </cell>
        </row>
        <row r="8930">
          <cell r="N8930">
            <v>-3.552</v>
          </cell>
        </row>
        <row r="8931">
          <cell r="N8931">
            <v>-3.81</v>
          </cell>
        </row>
        <row r="8932">
          <cell r="N8932">
            <v>-3.5110000000000001</v>
          </cell>
        </row>
        <row r="8933">
          <cell r="N8933">
            <v>-10.044</v>
          </cell>
        </row>
        <row r="8934">
          <cell r="N8934">
            <v>-10.984</v>
          </cell>
        </row>
        <row r="8935">
          <cell r="N8935">
            <v>-3.673</v>
          </cell>
        </row>
        <row r="8936">
          <cell r="N8936">
            <v>-1154</v>
          </cell>
        </row>
        <row r="8937">
          <cell r="N8937">
            <v>-14.893000000000001</v>
          </cell>
        </row>
        <row r="8938">
          <cell r="N8938">
            <v>-1154</v>
          </cell>
        </row>
        <row r="8939">
          <cell r="N8939">
            <v>-12.023</v>
          </cell>
        </row>
        <row r="8940">
          <cell r="N8940">
            <v>-684</v>
          </cell>
        </row>
        <row r="8941">
          <cell r="N8941">
            <v>-1.524</v>
          </cell>
        </row>
        <row r="8942">
          <cell r="N8942">
            <v>-9.0169999999999995</v>
          </cell>
        </row>
        <row r="8943">
          <cell r="N8943">
            <v>-1.8520000000000001</v>
          </cell>
        </row>
        <row r="8944">
          <cell r="N8944">
            <v>-2.2450000000000001</v>
          </cell>
        </row>
        <row r="8945">
          <cell r="N8945">
            <v>-3.2690000000000001</v>
          </cell>
        </row>
        <row r="8946">
          <cell r="N8946">
            <v>-2.8540000000000001</v>
          </cell>
        </row>
        <row r="8947">
          <cell r="N8947">
            <v>-9.1649999999999991</v>
          </cell>
        </row>
        <row r="8948">
          <cell r="N8948">
            <v>-2.1309999999999998</v>
          </cell>
        </row>
        <row r="8949">
          <cell r="N8949">
            <v>-11.032</v>
          </cell>
        </row>
        <row r="8950">
          <cell r="N8950">
            <v>-6.0140000000000002</v>
          </cell>
        </row>
        <row r="8951">
          <cell r="N8951">
            <v>-215</v>
          </cell>
        </row>
        <row r="8952">
          <cell r="N8952">
            <v>-10.044</v>
          </cell>
        </row>
        <row r="8953">
          <cell r="N8953">
            <v>-3.5750000000000002</v>
          </cell>
        </row>
        <row r="8954">
          <cell r="N8954">
            <v>-2.8919999999999999</v>
          </cell>
        </row>
        <row r="8955">
          <cell r="N8955">
            <v>-9.5120000000000005</v>
          </cell>
        </row>
        <row r="8956">
          <cell r="N8956">
            <v>-0.47099999999999997</v>
          </cell>
        </row>
        <row r="8957">
          <cell r="N8957">
            <v>-13.042999999999999</v>
          </cell>
        </row>
        <row r="8958">
          <cell r="N8958">
            <v>-3.7130000000000001</v>
          </cell>
        </row>
        <row r="8959">
          <cell r="N8959">
            <v>-7.3659999999999997</v>
          </cell>
        </row>
        <row r="8960">
          <cell r="N8960">
            <v>-4.5199999999999996</v>
          </cell>
        </row>
        <row r="8961">
          <cell r="N8961">
            <v>-12.061</v>
          </cell>
        </row>
        <row r="8962">
          <cell r="N8962">
            <v>-3.4089999999999998</v>
          </cell>
        </row>
        <row r="8963">
          <cell r="N8963">
            <v>-277</v>
          </cell>
        </row>
        <row r="8964">
          <cell r="N8964">
            <v>-277</v>
          </cell>
        </row>
        <row r="8965">
          <cell r="N8965">
            <v>-15.704000000000001</v>
          </cell>
        </row>
        <row r="8966">
          <cell r="N8966">
            <v>-3.0059999999999998</v>
          </cell>
        </row>
        <row r="8967">
          <cell r="N8967">
            <v>-9.1690000000000005</v>
          </cell>
        </row>
        <row r="8968">
          <cell r="N8968">
            <v>-2.2069999999999999</v>
          </cell>
        </row>
        <row r="8969">
          <cell r="N8969">
            <v>-277</v>
          </cell>
        </row>
        <row r="8970">
          <cell r="N8970">
            <v>-3.1989999999999998</v>
          </cell>
        </row>
        <row r="8971">
          <cell r="N8971">
            <v>-1071.845</v>
          </cell>
        </row>
        <row r="8972">
          <cell r="N8972">
            <v>-12.864000000000001</v>
          </cell>
        </row>
        <row r="8973">
          <cell r="N8973">
            <v>-3.673</v>
          </cell>
        </row>
        <row r="8974">
          <cell r="N8974">
            <v>-3.855</v>
          </cell>
        </row>
        <row r="8975">
          <cell r="N8975">
            <v>-9.8320000000000007</v>
          </cell>
        </row>
        <row r="8976">
          <cell r="N8976">
            <v>-302</v>
          </cell>
        </row>
        <row r="8977">
          <cell r="N8977">
            <v>-126</v>
          </cell>
        </row>
        <row r="8978">
          <cell r="N8978">
            <v>-18.734999999999999</v>
          </cell>
        </row>
        <row r="8979">
          <cell r="N8979">
            <v>-168.25200000000001</v>
          </cell>
        </row>
        <row r="8980">
          <cell r="N8980">
            <v>-3.1579999999999999</v>
          </cell>
        </row>
        <row r="8981">
          <cell r="N8981">
            <v>-9.4359999999999999</v>
          </cell>
        </row>
        <row r="8982">
          <cell r="N8982">
            <v>-1.919</v>
          </cell>
        </row>
        <row r="8983">
          <cell r="N8983">
            <v>-12.773999999999999</v>
          </cell>
        </row>
        <row r="8984">
          <cell r="N8984">
            <v>-9.4740000000000002</v>
          </cell>
        </row>
        <row r="8985">
          <cell r="N8985">
            <v>-1.6279999999999999</v>
          </cell>
        </row>
        <row r="8986">
          <cell r="N8986">
            <v>-3.2730000000000001</v>
          </cell>
        </row>
        <row r="8987">
          <cell r="N8987">
            <v>-7.0010000000000003</v>
          </cell>
        </row>
        <row r="8988">
          <cell r="N8988">
            <v>-10.082000000000001</v>
          </cell>
        </row>
        <row r="8989">
          <cell r="N8989">
            <v>-2.8919999999999999</v>
          </cell>
        </row>
        <row r="8990">
          <cell r="N8990">
            <v>-22.137</v>
          </cell>
        </row>
        <row r="8991">
          <cell r="N8991">
            <v>-9.8919999999999995</v>
          </cell>
        </row>
        <row r="8992">
          <cell r="N8992">
            <v>-5.024</v>
          </cell>
        </row>
        <row r="8993">
          <cell r="N8993">
            <v>-6.3520000000000003</v>
          </cell>
        </row>
        <row r="8994">
          <cell r="N8994">
            <v>-9.4359999999999999</v>
          </cell>
        </row>
        <row r="8995">
          <cell r="N8995">
            <v>-2.3410000000000002</v>
          </cell>
        </row>
        <row r="8996">
          <cell r="N8996">
            <v>-2.3969999999999998</v>
          </cell>
        </row>
        <row r="8997">
          <cell r="N8997">
            <v>-1.5609999999999999</v>
          </cell>
        </row>
        <row r="8998">
          <cell r="N8998">
            <v>-3.0819999999999999</v>
          </cell>
        </row>
        <row r="8999">
          <cell r="N8999">
            <v>-1.26</v>
          </cell>
        </row>
        <row r="9000">
          <cell r="N9000">
            <v>-1.585</v>
          </cell>
        </row>
        <row r="9001">
          <cell r="N9001">
            <v>-15.35</v>
          </cell>
        </row>
        <row r="9002">
          <cell r="N9002">
            <v>-9.3219999999999992</v>
          </cell>
        </row>
        <row r="9003">
          <cell r="N9003">
            <v>-3.3849999999999998</v>
          </cell>
        </row>
        <row r="9004">
          <cell r="N9004">
            <v>-9.3979999999999997</v>
          </cell>
        </row>
        <row r="9005">
          <cell r="N9005">
            <v>-12.099</v>
          </cell>
        </row>
        <row r="9006">
          <cell r="N9006">
            <v>-0.51</v>
          </cell>
        </row>
        <row r="9007">
          <cell r="N9007">
            <v>-10.577</v>
          </cell>
        </row>
        <row r="9008">
          <cell r="N9008">
            <v>-5.7370000000000001</v>
          </cell>
        </row>
        <row r="9009">
          <cell r="N9009">
            <v>-12.135999999999999</v>
          </cell>
        </row>
        <row r="9010">
          <cell r="N9010">
            <v>-3.31</v>
          </cell>
        </row>
        <row r="9011">
          <cell r="N9011">
            <v>-2.0550000000000002</v>
          </cell>
        </row>
        <row r="9012">
          <cell r="N9012">
            <v>-3.673</v>
          </cell>
        </row>
        <row r="9013">
          <cell r="N9013">
            <v>-10.218999999999999</v>
          </cell>
        </row>
        <row r="9014">
          <cell r="N9014">
            <v>-10.311</v>
          </cell>
        </row>
        <row r="9015">
          <cell r="N9015">
            <v>-10.273</v>
          </cell>
        </row>
        <row r="9016">
          <cell r="N9016">
            <v>-3.35</v>
          </cell>
        </row>
        <row r="9017">
          <cell r="N9017">
            <v>-3.4039999999999999</v>
          </cell>
        </row>
        <row r="9018">
          <cell r="N9018">
            <v>-10.311</v>
          </cell>
        </row>
        <row r="9019">
          <cell r="N9019">
            <v>-2.9350000000000001</v>
          </cell>
        </row>
        <row r="9020">
          <cell r="N9020">
            <v>-17.047999999999998</v>
          </cell>
        </row>
        <row r="9021">
          <cell r="N9021">
            <v>-11.643000000000001</v>
          </cell>
        </row>
        <row r="9022">
          <cell r="N9022">
            <v>-5.3570000000000002</v>
          </cell>
        </row>
        <row r="9023">
          <cell r="N9023">
            <v>-2.5110000000000001</v>
          </cell>
        </row>
        <row r="9024">
          <cell r="N9024">
            <v>-4.319</v>
          </cell>
        </row>
        <row r="9025">
          <cell r="N9025">
            <v>-2.169</v>
          </cell>
        </row>
        <row r="9026">
          <cell r="N9026">
            <v>-9.5120000000000005</v>
          </cell>
        </row>
        <row r="9027">
          <cell r="N9027">
            <v>-2.5870000000000002</v>
          </cell>
        </row>
        <row r="9028">
          <cell r="N9028">
            <v>-11.071999999999999</v>
          </cell>
        </row>
        <row r="9029">
          <cell r="N9029">
            <v>-3.6909999999999998</v>
          </cell>
        </row>
        <row r="9030">
          <cell r="N9030">
            <v>-11.026</v>
          </cell>
        </row>
        <row r="9031">
          <cell r="N9031">
            <v>-10.121</v>
          </cell>
        </row>
        <row r="9032">
          <cell r="N9032">
            <v>-0.56899999999999995</v>
          </cell>
        </row>
        <row r="9033">
          <cell r="N9033">
            <v>-684</v>
          </cell>
        </row>
        <row r="9034">
          <cell r="N9034">
            <v>-684</v>
          </cell>
        </row>
        <row r="9035">
          <cell r="N9035">
            <v>-4.5750000000000002</v>
          </cell>
        </row>
        <row r="9036">
          <cell r="N9036">
            <v>-1154</v>
          </cell>
        </row>
        <row r="9037">
          <cell r="N9037">
            <v>-1011</v>
          </cell>
        </row>
        <row r="9038">
          <cell r="N9038">
            <v>-6.69</v>
          </cell>
        </row>
        <row r="9039">
          <cell r="N9039">
            <v>-1.516</v>
          </cell>
        </row>
        <row r="9040">
          <cell r="N9040">
            <v>-4.2510000000000003</v>
          </cell>
        </row>
        <row r="9041">
          <cell r="N9041">
            <v>-9.4740000000000002</v>
          </cell>
        </row>
        <row r="9042">
          <cell r="N9042">
            <v>-8.5990000000000002</v>
          </cell>
        </row>
        <row r="9043">
          <cell r="N9043">
            <v>-1.3740000000000001</v>
          </cell>
        </row>
        <row r="9044">
          <cell r="N9044">
            <v>-1.7609999999999999</v>
          </cell>
        </row>
        <row r="9045">
          <cell r="N9045">
            <v>-587.95699999999999</v>
          </cell>
        </row>
        <row r="9046">
          <cell r="N9046">
            <v>-3.39</v>
          </cell>
        </row>
        <row r="9047">
          <cell r="N9047">
            <v>-611.55799999999999</v>
          </cell>
        </row>
        <row r="9048">
          <cell r="N9048">
            <v>-10.958</v>
          </cell>
        </row>
        <row r="9049">
          <cell r="N9049">
            <v>-2.6629999999999998</v>
          </cell>
        </row>
        <row r="9050">
          <cell r="N9050">
            <v>-3.5859999999999999</v>
          </cell>
        </row>
        <row r="9051">
          <cell r="N9051">
            <v>-1.3360000000000001</v>
          </cell>
        </row>
        <row r="9052">
          <cell r="N9052">
            <v>-4.2510000000000003</v>
          </cell>
        </row>
        <row r="9053">
          <cell r="N9053">
            <v>-611.55799999999999</v>
          </cell>
        </row>
        <row r="9054">
          <cell r="N9054">
            <v>-10.577</v>
          </cell>
        </row>
        <row r="9055">
          <cell r="N9055">
            <v>-7.3920000000000003</v>
          </cell>
        </row>
        <row r="9056">
          <cell r="N9056">
            <v>-8.0350000000000001</v>
          </cell>
        </row>
        <row r="9057">
          <cell r="N9057">
            <v>-4.782</v>
          </cell>
        </row>
        <row r="9058">
          <cell r="N9058">
            <v>-11</v>
          </cell>
        </row>
        <row r="9059">
          <cell r="N9059">
            <v>-11.034000000000001</v>
          </cell>
        </row>
        <row r="9060">
          <cell r="N9060">
            <v>-11.067</v>
          </cell>
        </row>
        <row r="9061">
          <cell r="N9061">
            <v>-921.35699999999997</v>
          </cell>
        </row>
        <row r="9062">
          <cell r="N9062">
            <v>-4.4400000000000004</v>
          </cell>
        </row>
        <row r="9063">
          <cell r="N9063">
            <v>-9.36</v>
          </cell>
        </row>
        <row r="9064">
          <cell r="N9064">
            <v>-1154</v>
          </cell>
        </row>
        <row r="9065">
          <cell r="N9065">
            <v>-1.516</v>
          </cell>
        </row>
        <row r="9066">
          <cell r="N9066">
            <v>-277</v>
          </cell>
        </row>
        <row r="9067">
          <cell r="N9067">
            <v>-277</v>
          </cell>
        </row>
        <row r="9068">
          <cell r="N9068">
            <v>-17.542999999999999</v>
          </cell>
        </row>
        <row r="9069">
          <cell r="N9069">
            <v>-277</v>
          </cell>
        </row>
        <row r="9070">
          <cell r="N9070">
            <v>-277</v>
          </cell>
        </row>
        <row r="9071">
          <cell r="N9071">
            <v>-2.2829999999999999</v>
          </cell>
        </row>
        <row r="9072">
          <cell r="N9072">
            <v>-126</v>
          </cell>
        </row>
        <row r="9073">
          <cell r="N9073">
            <v>-2.5870000000000002</v>
          </cell>
        </row>
        <row r="9074">
          <cell r="N9074">
            <v>-3.645</v>
          </cell>
        </row>
        <row r="9075">
          <cell r="N9075">
            <v>-7.8760000000000003</v>
          </cell>
        </row>
        <row r="9076">
          <cell r="N9076">
            <v>-2.5870000000000002</v>
          </cell>
        </row>
        <row r="9077">
          <cell r="N9077">
            <v>-10.308999999999999</v>
          </cell>
        </row>
        <row r="9078">
          <cell r="N9078">
            <v>-3.875</v>
          </cell>
        </row>
        <row r="9079">
          <cell r="N9079">
            <v>-2.8149999999999999</v>
          </cell>
        </row>
        <row r="9080">
          <cell r="N9080">
            <v>-3.0870000000000002</v>
          </cell>
        </row>
        <row r="9081">
          <cell r="N9081">
            <v>-0.60099999999999998</v>
          </cell>
        </row>
        <row r="9082">
          <cell r="N9082">
            <v>-11.474</v>
          </cell>
        </row>
        <row r="9083">
          <cell r="N9083">
            <v>-3.7130000000000001</v>
          </cell>
        </row>
        <row r="9084">
          <cell r="N9084">
            <v>-10.006</v>
          </cell>
        </row>
        <row r="9085">
          <cell r="N9085">
            <v>-6.2850000000000001</v>
          </cell>
        </row>
        <row r="9086">
          <cell r="N9086">
            <v>-2.968</v>
          </cell>
        </row>
        <row r="9087">
          <cell r="N9087">
            <v>-1.6990000000000001</v>
          </cell>
        </row>
        <row r="9088">
          <cell r="N9088">
            <v>-2.093</v>
          </cell>
        </row>
        <row r="9089">
          <cell r="N9089">
            <v>-10.996</v>
          </cell>
        </row>
        <row r="9090">
          <cell r="N9090">
            <v>-8.0280000000000005</v>
          </cell>
        </row>
        <row r="9091">
          <cell r="N9091">
            <v>-8.3699999999999992</v>
          </cell>
        </row>
        <row r="9092">
          <cell r="N9092">
            <v>-2.6629999999999998</v>
          </cell>
        </row>
        <row r="9093">
          <cell r="N9093">
            <v>-4.4930000000000003</v>
          </cell>
        </row>
        <row r="9094">
          <cell r="N9094">
            <v>-9.4740000000000002</v>
          </cell>
        </row>
        <row r="9095">
          <cell r="N9095">
            <v>-1.2989999999999999</v>
          </cell>
        </row>
        <row r="9096">
          <cell r="N9096">
            <v>-543.55700000000002</v>
          </cell>
        </row>
        <row r="9097">
          <cell r="N9097">
            <v>-611.55799999999999</v>
          </cell>
        </row>
        <row r="9098">
          <cell r="N9098">
            <v>-611.55799999999999</v>
          </cell>
        </row>
        <row r="9099">
          <cell r="N9099">
            <v>-17.331</v>
          </cell>
        </row>
        <row r="9100">
          <cell r="N9100">
            <v>-1.837</v>
          </cell>
        </row>
        <row r="9101">
          <cell r="N9101">
            <v>-3.9889999999999999</v>
          </cell>
        </row>
        <row r="9102">
          <cell r="N9102">
            <v>-3.6749999999999998</v>
          </cell>
        </row>
        <row r="9103">
          <cell r="N9103">
            <v>-11.807</v>
          </cell>
        </row>
        <row r="9104">
          <cell r="N9104">
            <v>-2.7770000000000001</v>
          </cell>
        </row>
        <row r="9105">
          <cell r="N9105">
            <v>-2.1960000000000002</v>
          </cell>
        </row>
        <row r="9106">
          <cell r="N9106">
            <v>-11.071</v>
          </cell>
        </row>
        <row r="9107">
          <cell r="N9107">
            <v>-11.452</v>
          </cell>
        </row>
        <row r="9108">
          <cell r="N9108">
            <v>-14.218</v>
          </cell>
        </row>
        <row r="9109">
          <cell r="N9109">
            <v>-21.846</v>
          </cell>
        </row>
        <row r="9110">
          <cell r="N9110">
            <v>-0.80400000000000005</v>
          </cell>
        </row>
        <row r="9111">
          <cell r="N9111">
            <v>-9.5879999999999992</v>
          </cell>
        </row>
        <row r="9112">
          <cell r="N9112">
            <v>-4.7960000000000003</v>
          </cell>
        </row>
        <row r="9113">
          <cell r="N9113">
            <v>-4.7380000000000004</v>
          </cell>
        </row>
        <row r="9114">
          <cell r="N9114">
            <v>-2.7850000000000001</v>
          </cell>
        </row>
        <row r="9115">
          <cell r="N9115">
            <v>-1.456</v>
          </cell>
        </row>
        <row r="9116">
          <cell r="N9116">
            <v>-2.968</v>
          </cell>
        </row>
        <row r="9117">
          <cell r="N9117">
            <v>-3.6549999999999998</v>
          </cell>
        </row>
        <row r="9118">
          <cell r="N9118">
            <v>-4.2249999999999996</v>
          </cell>
        </row>
        <row r="9119">
          <cell r="N9119">
            <v>-7.907</v>
          </cell>
        </row>
        <row r="9120">
          <cell r="N9120">
            <v>-10.805</v>
          </cell>
        </row>
        <row r="9121">
          <cell r="N9121">
            <v>-4.7830000000000004</v>
          </cell>
        </row>
        <row r="9122">
          <cell r="N9122">
            <v>-8.5990000000000002</v>
          </cell>
        </row>
        <row r="9123">
          <cell r="N9123">
            <v>-1.8320000000000001</v>
          </cell>
        </row>
        <row r="9124">
          <cell r="N9124">
            <v>-10.349</v>
          </cell>
        </row>
        <row r="9125">
          <cell r="N9125">
            <v>-4.0910000000000002</v>
          </cell>
        </row>
        <row r="9126">
          <cell r="N9126">
            <v>-11.972</v>
          </cell>
        </row>
        <row r="9127">
          <cell r="N9127">
            <v>-9.3219999999999992</v>
          </cell>
        </row>
        <row r="9128">
          <cell r="N9128">
            <v>-7.4569999999999999</v>
          </cell>
        </row>
        <row r="9129">
          <cell r="N9129">
            <v>-2.5489999999999999</v>
          </cell>
        </row>
        <row r="9130">
          <cell r="N9130">
            <v>-9.3979999999999997</v>
          </cell>
        </row>
        <row r="9131">
          <cell r="N9131">
            <v>-2.7010000000000001</v>
          </cell>
        </row>
        <row r="9132">
          <cell r="N9132">
            <v>-1.56</v>
          </cell>
        </row>
        <row r="9133">
          <cell r="N9133">
            <v>-3.552</v>
          </cell>
        </row>
        <row r="9134">
          <cell r="N9134">
            <v>-21.846</v>
          </cell>
        </row>
        <row r="9135">
          <cell r="N9135">
            <v>-8.7509999999999994</v>
          </cell>
        </row>
        <row r="9136">
          <cell r="N9136">
            <v>-3.2719999999999998</v>
          </cell>
        </row>
        <row r="9137">
          <cell r="N9137">
            <v>-10.936999999999999</v>
          </cell>
        </row>
        <row r="9138">
          <cell r="N9138">
            <v>-1.389</v>
          </cell>
        </row>
        <row r="9139">
          <cell r="N9139">
            <v>-8.0660000000000007</v>
          </cell>
        </row>
        <row r="9140">
          <cell r="N9140">
            <v>-3.673</v>
          </cell>
        </row>
        <row r="9141">
          <cell r="N9141">
            <v>-3.5110000000000001</v>
          </cell>
        </row>
        <row r="9142">
          <cell r="N9142">
            <v>-2.2450000000000001</v>
          </cell>
        </row>
        <row r="9143">
          <cell r="N9143">
            <v>-2.5489999999999999</v>
          </cell>
        </row>
        <row r="9144">
          <cell r="N9144">
            <v>-411.98200000000003</v>
          </cell>
        </row>
        <row r="9145">
          <cell r="N9145">
            <v>-200.709</v>
          </cell>
        </row>
        <row r="9146">
          <cell r="N9146">
            <v>-211.273</v>
          </cell>
        </row>
        <row r="9147">
          <cell r="N9147">
            <v>-10.958</v>
          </cell>
        </row>
        <row r="9148">
          <cell r="N9148">
            <v>-50.499000000000002</v>
          </cell>
        </row>
        <row r="9149">
          <cell r="N9149">
            <v>-15.138</v>
          </cell>
        </row>
        <row r="9150">
          <cell r="N9150">
            <v>-7.6859999999999999</v>
          </cell>
        </row>
        <row r="9151">
          <cell r="N9151">
            <v>-1.845</v>
          </cell>
        </row>
        <row r="9152">
          <cell r="N9152">
            <v>-2.7389999999999999</v>
          </cell>
        </row>
        <row r="9153">
          <cell r="N9153">
            <v>-10.196999999999999</v>
          </cell>
        </row>
        <row r="9154">
          <cell r="N9154">
            <v>-0.75800000000000001</v>
          </cell>
        </row>
        <row r="9155">
          <cell r="N9155">
            <v>-5.3810000000000002</v>
          </cell>
        </row>
        <row r="9156">
          <cell r="N9156">
            <v>-1154</v>
          </cell>
        </row>
        <row r="9157">
          <cell r="N9157">
            <v>-1154</v>
          </cell>
        </row>
        <row r="9158">
          <cell r="N9158">
            <v>-35.520000000000003</v>
          </cell>
        </row>
        <row r="9159">
          <cell r="N9159">
            <v>-2.2450000000000001</v>
          </cell>
        </row>
        <row r="9160">
          <cell r="N9160">
            <v>-1154</v>
          </cell>
        </row>
        <row r="9161">
          <cell r="N9161">
            <v>-1154</v>
          </cell>
        </row>
        <row r="9162">
          <cell r="N9162">
            <v>-1154</v>
          </cell>
        </row>
        <row r="9163">
          <cell r="N9163">
            <v>-684</v>
          </cell>
        </row>
        <row r="9164">
          <cell r="N9164">
            <v>-277</v>
          </cell>
        </row>
        <row r="9165">
          <cell r="N9165">
            <v>-1.9039999999999999</v>
          </cell>
        </row>
        <row r="9166">
          <cell r="N9166">
            <v>-277</v>
          </cell>
        </row>
        <row r="9167">
          <cell r="N9167">
            <v>-4.2510000000000003</v>
          </cell>
        </row>
        <row r="9168">
          <cell r="N9168">
            <v>-8.5229999999999997</v>
          </cell>
        </row>
        <row r="9169">
          <cell r="N9169">
            <v>-1.5760000000000001</v>
          </cell>
        </row>
        <row r="9170">
          <cell r="N9170">
            <v>-11.848000000000001</v>
          </cell>
        </row>
        <row r="9171">
          <cell r="N9171">
            <v>-4.9640000000000004</v>
          </cell>
        </row>
        <row r="9172">
          <cell r="N9172">
            <v>-2.93</v>
          </cell>
        </row>
        <row r="9173">
          <cell r="N9173">
            <v>-2.9460000000000002</v>
          </cell>
        </row>
        <row r="9174">
          <cell r="N9174">
            <v>-2.9750000000000001</v>
          </cell>
        </row>
        <row r="9175">
          <cell r="N9175">
            <v>-176.233</v>
          </cell>
        </row>
        <row r="9176">
          <cell r="N9176">
            <v>-3.3079999999999998</v>
          </cell>
        </row>
        <row r="9177">
          <cell r="N9177">
            <v>-34</v>
          </cell>
        </row>
        <row r="9178">
          <cell r="N9178">
            <v>-302</v>
          </cell>
        </row>
        <row r="9179">
          <cell r="N9179">
            <v>-11.945</v>
          </cell>
        </row>
        <row r="9180">
          <cell r="N9180">
            <v>-5.7370000000000001</v>
          </cell>
        </row>
        <row r="9181">
          <cell r="N9181">
            <v>-15.987</v>
          </cell>
        </row>
        <row r="9182">
          <cell r="N9182">
            <v>-3.6309999999999998</v>
          </cell>
        </row>
        <row r="9183">
          <cell r="N9183">
            <v>-8.5609999999999999</v>
          </cell>
        </row>
        <row r="9184">
          <cell r="N9184">
            <v>-10.130000000000001</v>
          </cell>
        </row>
        <row r="9185">
          <cell r="N9185">
            <v>-2.93</v>
          </cell>
        </row>
        <row r="9186">
          <cell r="N9186">
            <v>-13.311999999999999</v>
          </cell>
        </row>
        <row r="9187">
          <cell r="N9187">
            <v>-9.968</v>
          </cell>
        </row>
        <row r="9188">
          <cell r="N9188">
            <v>-1.202</v>
          </cell>
        </row>
        <row r="9189">
          <cell r="N9189">
            <v>-0.64</v>
          </cell>
        </row>
        <row r="9190">
          <cell r="N9190">
            <v>-277</v>
          </cell>
        </row>
        <row r="9191">
          <cell r="N9191">
            <v>-12.685</v>
          </cell>
        </row>
        <row r="9192">
          <cell r="N9192">
            <v>-9.6639999999999997</v>
          </cell>
        </row>
        <row r="9193">
          <cell r="N9193">
            <v>-277</v>
          </cell>
        </row>
        <row r="9194">
          <cell r="N9194">
            <v>-2</v>
          </cell>
        </row>
        <row r="9195">
          <cell r="N9195">
            <v>-9.8919999999999995</v>
          </cell>
        </row>
        <row r="9196">
          <cell r="N9196">
            <v>-11.603999999999999</v>
          </cell>
        </row>
        <row r="9197">
          <cell r="N9197">
            <v>-3.0990000000000002</v>
          </cell>
        </row>
        <row r="9198">
          <cell r="N9198">
            <v>-3.3849999999999998</v>
          </cell>
        </row>
        <row r="9199">
          <cell r="N9199">
            <v>-10</v>
          </cell>
        </row>
        <row r="9200">
          <cell r="N9200">
            <v>-11</v>
          </cell>
        </row>
        <row r="9201">
          <cell r="N9201">
            <v>-0.52300000000000002</v>
          </cell>
        </row>
        <row r="9202">
          <cell r="N9202">
            <v>-11</v>
          </cell>
        </row>
        <row r="9203">
          <cell r="N9203">
            <v>-10</v>
          </cell>
        </row>
        <row r="9204">
          <cell r="N9204">
            <v>-8.7889999999999997</v>
          </cell>
        </row>
        <row r="9205">
          <cell r="N9205">
            <v>-216</v>
          </cell>
        </row>
        <row r="9206">
          <cell r="N9206">
            <v>-78</v>
          </cell>
        </row>
        <row r="9207">
          <cell r="N9207">
            <v>-10</v>
          </cell>
        </row>
        <row r="9208">
          <cell r="N9208">
            <v>-370</v>
          </cell>
        </row>
        <row r="9209">
          <cell r="N9209">
            <v>-8.2940000000000005</v>
          </cell>
        </row>
        <row r="9210">
          <cell r="N9210">
            <v>-0.80700000000000005</v>
          </cell>
        </row>
        <row r="9211">
          <cell r="N9211">
            <v>-1154</v>
          </cell>
        </row>
        <row r="9212">
          <cell r="N9212">
            <v>-18.25</v>
          </cell>
        </row>
        <row r="9213">
          <cell r="N9213">
            <v>-4.6929999999999996</v>
          </cell>
        </row>
        <row r="9214">
          <cell r="N9214">
            <v>-0.309</v>
          </cell>
        </row>
        <row r="9215">
          <cell r="N9215">
            <v>-1.9370000000000001</v>
          </cell>
        </row>
        <row r="9216">
          <cell r="N9216">
            <v>-3.8519999999999999</v>
          </cell>
        </row>
        <row r="9217">
          <cell r="N9217">
            <v>-3.1890000000000001</v>
          </cell>
        </row>
        <row r="9218">
          <cell r="N9218">
            <v>-2.625</v>
          </cell>
        </row>
        <row r="9219">
          <cell r="N9219">
            <v>-21.919</v>
          </cell>
        </row>
        <row r="9220">
          <cell r="N9220">
            <v>-22.797000000000001</v>
          </cell>
        </row>
        <row r="9221">
          <cell r="N9221">
            <v>-3.1760000000000002</v>
          </cell>
        </row>
        <row r="9222">
          <cell r="N9222">
            <v>-10.943</v>
          </cell>
        </row>
        <row r="9223">
          <cell r="N9223">
            <v>-1.546</v>
          </cell>
        </row>
        <row r="9224">
          <cell r="N9224">
            <v>-2.7450000000000001</v>
          </cell>
        </row>
        <row r="9225">
          <cell r="N9225">
            <v>-15.704000000000001</v>
          </cell>
        </row>
        <row r="9226">
          <cell r="N9226">
            <v>-3.0270000000000001</v>
          </cell>
        </row>
        <row r="9227">
          <cell r="N9227">
            <v>-8.8650000000000002</v>
          </cell>
        </row>
        <row r="9228">
          <cell r="N9228">
            <v>-8.1129999999999995</v>
          </cell>
        </row>
        <row r="9229">
          <cell r="N9229">
            <v>-1.621</v>
          </cell>
        </row>
        <row r="9230">
          <cell r="N9230">
            <v>-9.8659999999999997</v>
          </cell>
        </row>
        <row r="9231">
          <cell r="N9231">
            <v>-9.1310000000000002</v>
          </cell>
        </row>
        <row r="9232">
          <cell r="N9232">
            <v>-10.121</v>
          </cell>
        </row>
        <row r="9233">
          <cell r="N9233">
            <v>-2.5870000000000002</v>
          </cell>
        </row>
        <row r="9234">
          <cell r="N9234">
            <v>-1.8520000000000001</v>
          </cell>
        </row>
        <row r="9235">
          <cell r="N9235">
            <v>-10.766999999999999</v>
          </cell>
        </row>
        <row r="9236">
          <cell r="N9236">
            <v>-3.1989999999999998</v>
          </cell>
        </row>
        <row r="9237">
          <cell r="N9237">
            <v>-2.4729999999999999</v>
          </cell>
        </row>
        <row r="9238">
          <cell r="N9238">
            <v>-0.58199999999999996</v>
          </cell>
        </row>
        <row r="9239">
          <cell r="N9239">
            <v>-1.74</v>
          </cell>
        </row>
        <row r="9240">
          <cell r="N9240">
            <v>-1.794</v>
          </cell>
        </row>
        <row r="9241">
          <cell r="N9241">
            <v>-1.484</v>
          </cell>
        </row>
        <row r="9242">
          <cell r="N9242">
            <v>-9.8919999999999995</v>
          </cell>
        </row>
        <row r="9243">
          <cell r="N9243">
            <v>-9.2070000000000007</v>
          </cell>
        </row>
        <row r="9244">
          <cell r="N9244">
            <v>-6.8929999999999998</v>
          </cell>
        </row>
        <row r="9245">
          <cell r="N9245">
            <v>-0.53600000000000003</v>
          </cell>
        </row>
        <row r="9246">
          <cell r="N9246">
            <v>-7.2830000000000004</v>
          </cell>
        </row>
        <row r="9247">
          <cell r="N9247">
            <v>-2.8919999999999999</v>
          </cell>
        </row>
        <row r="9248">
          <cell r="N9248">
            <v>-17.260000000000002</v>
          </cell>
        </row>
        <row r="9249">
          <cell r="N9249">
            <v>-5.6769999999999996</v>
          </cell>
        </row>
        <row r="9250">
          <cell r="N9250">
            <v>-2.5659999999999998</v>
          </cell>
        </row>
        <row r="9251">
          <cell r="N9251">
            <v>-10.779</v>
          </cell>
        </row>
        <row r="9252">
          <cell r="N9252">
            <v>-3.2290000000000001</v>
          </cell>
        </row>
        <row r="9253">
          <cell r="N9253">
            <v>-10.159000000000001</v>
          </cell>
        </row>
        <row r="9254">
          <cell r="N9254">
            <v>-4.2030000000000003</v>
          </cell>
        </row>
        <row r="9255">
          <cell r="N9255">
            <v>-346.80900000000003</v>
          </cell>
        </row>
        <row r="9256">
          <cell r="N9256">
            <v>-1.5009999999999999</v>
          </cell>
        </row>
        <row r="9257">
          <cell r="N9257">
            <v>-10.539</v>
          </cell>
        </row>
        <row r="9258">
          <cell r="N9258">
            <v>-8.5820000000000007</v>
          </cell>
        </row>
        <row r="9259">
          <cell r="N9259">
            <v>-4.9279999999999999</v>
          </cell>
        </row>
        <row r="9260">
          <cell r="N9260">
            <v>-3.919</v>
          </cell>
        </row>
        <row r="9261">
          <cell r="N9261">
            <v>-5.4740000000000002</v>
          </cell>
        </row>
        <row r="9262">
          <cell r="N9262">
            <v>-1.5529999999999999</v>
          </cell>
        </row>
        <row r="9263">
          <cell r="N9263">
            <v>-10.843</v>
          </cell>
        </row>
        <row r="9264">
          <cell r="N9264">
            <v>-2.7770000000000001</v>
          </cell>
        </row>
        <row r="9265">
          <cell r="N9265">
            <v>-2.359</v>
          </cell>
        </row>
        <row r="9266">
          <cell r="N9266">
            <v>-7.952</v>
          </cell>
        </row>
        <row r="9267">
          <cell r="N9267">
            <v>-8.218</v>
          </cell>
        </row>
        <row r="9268">
          <cell r="N9268">
            <v>-4.9279999999999999</v>
          </cell>
        </row>
        <row r="9269">
          <cell r="N9269">
            <v>-7.1630000000000003</v>
          </cell>
        </row>
        <row r="9270">
          <cell r="N9270">
            <v>-8.5609999999999999</v>
          </cell>
        </row>
        <row r="9271">
          <cell r="N9271">
            <v>-9.4359999999999999</v>
          </cell>
        </row>
        <row r="9272">
          <cell r="N9272">
            <v>-3.996</v>
          </cell>
        </row>
        <row r="9273">
          <cell r="N9273">
            <v>-6.1820000000000004</v>
          </cell>
        </row>
        <row r="9274">
          <cell r="N9274">
            <v>-1020.717</v>
          </cell>
        </row>
        <row r="9275">
          <cell r="N9275">
            <v>-2.4729999999999999</v>
          </cell>
        </row>
        <row r="9276">
          <cell r="N9276">
            <v>-11.11</v>
          </cell>
        </row>
        <row r="9277">
          <cell r="N9277">
            <v>-1.5609999999999999</v>
          </cell>
        </row>
        <row r="9278">
          <cell r="N9278">
            <v>-9.2449999999999992</v>
          </cell>
        </row>
        <row r="9279">
          <cell r="N9279">
            <v>-10.444000000000001</v>
          </cell>
        </row>
        <row r="9280">
          <cell r="N9280">
            <v>-1.298</v>
          </cell>
        </row>
        <row r="9281">
          <cell r="N9281">
            <v>-0.60099999999999998</v>
          </cell>
        </row>
        <row r="9282">
          <cell r="N9282">
            <v>-3.05</v>
          </cell>
        </row>
        <row r="9283">
          <cell r="N9283">
            <v>-1.179</v>
          </cell>
        </row>
        <row r="9284">
          <cell r="N9284">
            <v>-5.2709999999999999</v>
          </cell>
        </row>
        <row r="9285">
          <cell r="N9285">
            <v>-1.8520000000000001</v>
          </cell>
        </row>
        <row r="9286">
          <cell r="N9286">
            <v>-2.9870000000000001</v>
          </cell>
        </row>
        <row r="9287">
          <cell r="N9287">
            <v>-2.6629999999999998</v>
          </cell>
        </row>
        <row r="9288">
          <cell r="N9288">
            <v>-10</v>
          </cell>
        </row>
        <row r="9289">
          <cell r="N9289">
            <v>-0.02</v>
          </cell>
        </row>
        <row r="9290">
          <cell r="N9290">
            <v>-25</v>
          </cell>
        </row>
        <row r="9291">
          <cell r="N9291">
            <v>-1154</v>
          </cell>
        </row>
        <row r="9292">
          <cell r="N9292">
            <v>-324</v>
          </cell>
        </row>
        <row r="9293">
          <cell r="N9293">
            <v>-302</v>
          </cell>
        </row>
        <row r="9294">
          <cell r="N9294">
            <v>-302</v>
          </cell>
        </row>
        <row r="9295">
          <cell r="N9295">
            <v>-302</v>
          </cell>
        </row>
        <row r="9296">
          <cell r="N9296">
            <v>-302</v>
          </cell>
        </row>
        <row r="9297">
          <cell r="N9297">
            <v>-277</v>
          </cell>
        </row>
        <row r="9298">
          <cell r="N9298">
            <v>-277</v>
          </cell>
        </row>
        <row r="9299">
          <cell r="N9299">
            <v>-298</v>
          </cell>
        </row>
        <row r="9300">
          <cell r="N9300">
            <v>-277</v>
          </cell>
        </row>
        <row r="9301">
          <cell r="N9301">
            <v>-152</v>
          </cell>
        </row>
        <row r="9302">
          <cell r="N9302">
            <v>-10.843</v>
          </cell>
        </row>
        <row r="9303">
          <cell r="N9303">
            <v>-9.0549999999999997</v>
          </cell>
        </row>
        <row r="9304">
          <cell r="N9304">
            <v>-12.177</v>
          </cell>
        </row>
        <row r="9305">
          <cell r="N9305">
            <v>-4.24</v>
          </cell>
        </row>
        <row r="9306">
          <cell r="N9306">
            <v>-3.8959999999999999</v>
          </cell>
        </row>
        <row r="9307">
          <cell r="N9307">
            <v>-9.0510000000000002</v>
          </cell>
        </row>
        <row r="9308">
          <cell r="N9308">
            <v>-3.0270000000000001</v>
          </cell>
        </row>
        <row r="9309">
          <cell r="N9309">
            <v>-8.4459999999999997</v>
          </cell>
        </row>
        <row r="9310">
          <cell r="N9310">
            <v>-1.794</v>
          </cell>
        </row>
        <row r="9311">
          <cell r="N9311">
            <v>-10.121</v>
          </cell>
        </row>
        <row r="9312">
          <cell r="N9312">
            <v>-1.5529999999999999</v>
          </cell>
        </row>
        <row r="9313">
          <cell r="N9313">
            <v>-8.9789999999999992</v>
          </cell>
        </row>
        <row r="9314">
          <cell r="N9314">
            <v>-1.994</v>
          </cell>
        </row>
        <row r="9315">
          <cell r="N9315">
            <v>-1.978</v>
          </cell>
        </row>
        <row r="9316">
          <cell r="N9316">
            <v>-5.8209999999999997</v>
          </cell>
        </row>
        <row r="9317">
          <cell r="N9317">
            <v>-4.4930000000000003</v>
          </cell>
        </row>
        <row r="9318">
          <cell r="N9318">
            <v>-0.60099999999999998</v>
          </cell>
        </row>
        <row r="9319">
          <cell r="N9319">
            <v>-7.7709999999999999</v>
          </cell>
        </row>
        <row r="9320">
          <cell r="N9320">
            <v>-7.343</v>
          </cell>
        </row>
        <row r="9321">
          <cell r="N9321">
            <v>-3.552</v>
          </cell>
        </row>
        <row r="9322">
          <cell r="N9322">
            <v>-3.552</v>
          </cell>
        </row>
        <row r="9323">
          <cell r="N9323">
            <v>-3.9420000000000002</v>
          </cell>
        </row>
        <row r="9324">
          <cell r="N9324">
            <v>-2.3969999999999998</v>
          </cell>
        </row>
        <row r="9325">
          <cell r="N9325">
            <v>-6.665</v>
          </cell>
        </row>
        <row r="9326">
          <cell r="N9326">
            <v>-437.84</v>
          </cell>
        </row>
        <row r="9327">
          <cell r="N9327">
            <v>-620.42100000000005</v>
          </cell>
        </row>
        <row r="9328">
          <cell r="N9328">
            <v>-7.8380000000000001</v>
          </cell>
        </row>
        <row r="9329">
          <cell r="N9329">
            <v>-4.9329999999999998</v>
          </cell>
        </row>
        <row r="9330">
          <cell r="N9330">
            <v>-5.5549999999999997</v>
          </cell>
        </row>
        <row r="9331">
          <cell r="N9331">
            <v>-3.2290000000000001</v>
          </cell>
        </row>
        <row r="9332">
          <cell r="N9332">
            <v>-3.431</v>
          </cell>
        </row>
        <row r="9333">
          <cell r="N9333">
            <v>-569.92200000000003</v>
          </cell>
        </row>
        <row r="9334">
          <cell r="N9334">
            <v>-2.6629999999999998</v>
          </cell>
        </row>
        <row r="9335">
          <cell r="N9335">
            <v>-0.53600000000000003</v>
          </cell>
        </row>
        <row r="9336">
          <cell r="N9336">
            <v>-14.43</v>
          </cell>
        </row>
        <row r="9337">
          <cell r="N9337">
            <v>-20.364999999999998</v>
          </cell>
        </row>
        <row r="9338">
          <cell r="N9338">
            <v>-5.609</v>
          </cell>
        </row>
        <row r="9339">
          <cell r="N9339">
            <v>-3.044</v>
          </cell>
        </row>
        <row r="9340">
          <cell r="N9340">
            <v>-11.474</v>
          </cell>
        </row>
        <row r="9341">
          <cell r="N9341">
            <v>-7.952</v>
          </cell>
        </row>
        <row r="9342">
          <cell r="N9342">
            <v>-9.5500000000000007</v>
          </cell>
        </row>
        <row r="9343">
          <cell r="N9343">
            <v>-8.7889999999999997</v>
          </cell>
        </row>
        <row r="9344">
          <cell r="N9344">
            <v>-7.7039999999999997</v>
          </cell>
        </row>
        <row r="9345">
          <cell r="N9345">
            <v>-10.234999999999999</v>
          </cell>
        </row>
        <row r="9346">
          <cell r="N9346">
            <v>-10.477</v>
          </cell>
        </row>
        <row r="9347">
          <cell r="N9347">
            <v>-2.2450000000000001</v>
          </cell>
        </row>
        <row r="9348">
          <cell r="N9348">
            <v>-19.664999999999999</v>
          </cell>
        </row>
        <row r="9349">
          <cell r="N9349">
            <v>-8.3699999999999992</v>
          </cell>
        </row>
        <row r="9350">
          <cell r="N9350">
            <v>-3.234</v>
          </cell>
        </row>
        <row r="9351">
          <cell r="N9351">
            <v>-10.92</v>
          </cell>
        </row>
        <row r="9352">
          <cell r="N9352">
            <v>-10.696</v>
          </cell>
        </row>
        <row r="9353">
          <cell r="N9353">
            <v>-0.50800000000000001</v>
          </cell>
        </row>
        <row r="9354">
          <cell r="N9354">
            <v>-5.8789999999999996</v>
          </cell>
        </row>
        <row r="9355">
          <cell r="N9355">
            <v>-0.28199999999999997</v>
          </cell>
        </row>
        <row r="9356">
          <cell r="N9356">
            <v>-8.1199999999999992</v>
          </cell>
        </row>
        <row r="9357">
          <cell r="N9357">
            <v>-15.188000000000001</v>
          </cell>
        </row>
        <row r="9358">
          <cell r="N9358">
            <v>-4.4459999999999997</v>
          </cell>
        </row>
        <row r="9359">
          <cell r="N9359">
            <v>-7.4859999999999998</v>
          </cell>
        </row>
        <row r="9360">
          <cell r="N9360">
            <v>-36.981000000000002</v>
          </cell>
        </row>
        <row r="9361">
          <cell r="N9361">
            <v>-268.44600000000003</v>
          </cell>
        </row>
        <row r="9362">
          <cell r="N9362">
            <v>-1.516</v>
          </cell>
        </row>
        <row r="9363">
          <cell r="N9363">
            <v>-8.4849999999999994</v>
          </cell>
        </row>
        <row r="9364">
          <cell r="N9364">
            <v>-7.4569999999999999</v>
          </cell>
        </row>
        <row r="9365">
          <cell r="N9365">
            <v>-9.5879999999999992</v>
          </cell>
        </row>
        <row r="9366">
          <cell r="N9366">
            <v>-8.9030000000000005</v>
          </cell>
        </row>
        <row r="9367">
          <cell r="N9367">
            <v>-9.1440000000000001</v>
          </cell>
        </row>
        <row r="9368">
          <cell r="N9368">
            <v>-0.621</v>
          </cell>
        </row>
        <row r="9369">
          <cell r="N9369">
            <v>-9.7439999999999998</v>
          </cell>
        </row>
        <row r="9370">
          <cell r="N9370">
            <v>-3.2719999999999998</v>
          </cell>
        </row>
        <row r="9371">
          <cell r="N9371">
            <v>-17.472000000000001</v>
          </cell>
        </row>
        <row r="9372">
          <cell r="N9372">
            <v>-9.968</v>
          </cell>
        </row>
        <row r="9373">
          <cell r="N9373">
            <v>-10.691000000000001</v>
          </cell>
        </row>
        <row r="9374">
          <cell r="N9374">
            <v>-1.897</v>
          </cell>
        </row>
        <row r="9375">
          <cell r="N9375">
            <v>-9.4740000000000002</v>
          </cell>
        </row>
        <row r="9376">
          <cell r="N9376">
            <v>-6.3159999999999998</v>
          </cell>
        </row>
        <row r="9377">
          <cell r="N9377">
            <v>-0.59499999999999997</v>
          </cell>
        </row>
        <row r="9378">
          <cell r="N9378">
            <v>-3.5760000000000001</v>
          </cell>
        </row>
        <row r="9379">
          <cell r="N9379">
            <v>-9.8919999999999995</v>
          </cell>
        </row>
        <row r="9380">
          <cell r="N9380">
            <v>-6.42</v>
          </cell>
        </row>
        <row r="9381">
          <cell r="N9381">
            <v>-3.8140000000000001</v>
          </cell>
        </row>
        <row r="9382">
          <cell r="N9382">
            <v>-14.000999999999999</v>
          </cell>
        </row>
        <row r="9383">
          <cell r="N9383">
            <v>-5.8789999999999996</v>
          </cell>
        </row>
        <row r="9384">
          <cell r="N9384">
            <v>-6.758</v>
          </cell>
        </row>
        <row r="9385">
          <cell r="N9385">
            <v>-3.0129999999999999</v>
          </cell>
        </row>
        <row r="9386">
          <cell r="N9386">
            <v>-1.546</v>
          </cell>
        </row>
        <row r="9387">
          <cell r="N9387">
            <v>-5.0010000000000003</v>
          </cell>
        </row>
        <row r="9388">
          <cell r="N9388">
            <v>-2.7770000000000001</v>
          </cell>
        </row>
        <row r="9389">
          <cell r="N9389">
            <v>-1.8819999999999999</v>
          </cell>
        </row>
        <row r="9390">
          <cell r="N9390">
            <v>-14.006</v>
          </cell>
        </row>
        <row r="9391">
          <cell r="N9391">
            <v>-2.7770000000000001</v>
          </cell>
        </row>
        <row r="9392">
          <cell r="N9392">
            <v>-3.5110000000000001</v>
          </cell>
        </row>
        <row r="9393">
          <cell r="N9393">
            <v>-3.2290000000000001</v>
          </cell>
        </row>
        <row r="9394">
          <cell r="N9394">
            <v>-171.94499999999999</v>
          </cell>
        </row>
        <row r="9395">
          <cell r="N9395">
            <v>-2.7040000000000002</v>
          </cell>
        </row>
        <row r="9396">
          <cell r="N9396">
            <v>-2.7010000000000001</v>
          </cell>
        </row>
        <row r="9397">
          <cell r="N9397">
            <v>-2.2450000000000001</v>
          </cell>
        </row>
        <row r="9398">
          <cell r="N9398">
            <v>-5.1360000000000001</v>
          </cell>
        </row>
        <row r="9399">
          <cell r="N9399">
            <v>-13.794</v>
          </cell>
        </row>
        <row r="9400">
          <cell r="N9400">
            <v>-8.5229999999999997</v>
          </cell>
        </row>
        <row r="9401">
          <cell r="N9401">
            <v>-2.2829999999999999</v>
          </cell>
        </row>
        <row r="9402">
          <cell r="N9402">
            <v>-10.234999999999999</v>
          </cell>
        </row>
        <row r="9403">
          <cell r="N9403">
            <v>-0.64</v>
          </cell>
        </row>
        <row r="9404">
          <cell r="N9404">
            <v>-1.5089999999999999</v>
          </cell>
        </row>
        <row r="9405">
          <cell r="N9405">
            <v>-9.5879999999999992</v>
          </cell>
        </row>
        <row r="9406">
          <cell r="N9406">
            <v>-3.4940000000000002</v>
          </cell>
        </row>
        <row r="9407">
          <cell r="N9407">
            <v>-6.0890000000000004</v>
          </cell>
        </row>
        <row r="9408">
          <cell r="N9408">
            <v>-10</v>
          </cell>
        </row>
        <row r="9409">
          <cell r="N9409">
            <v>-529.13099999999997</v>
          </cell>
        </row>
        <row r="9410">
          <cell r="N9410">
            <v>-529.13099999999997</v>
          </cell>
        </row>
        <row r="9411">
          <cell r="N9411">
            <v>-1154</v>
          </cell>
        </row>
        <row r="9412">
          <cell r="N9412">
            <v>-1154</v>
          </cell>
        </row>
        <row r="9413">
          <cell r="N9413">
            <v>-1154</v>
          </cell>
        </row>
        <row r="9414">
          <cell r="N9414">
            <v>-1154</v>
          </cell>
        </row>
        <row r="9415">
          <cell r="N9415">
            <v>-302</v>
          </cell>
        </row>
        <row r="9416">
          <cell r="N9416">
            <v>-324</v>
          </cell>
        </row>
        <row r="9417">
          <cell r="N9417">
            <v>-277</v>
          </cell>
        </row>
        <row r="9418">
          <cell r="N9418">
            <v>-277</v>
          </cell>
        </row>
        <row r="9419">
          <cell r="N9419">
            <v>-162</v>
          </cell>
        </row>
        <row r="9420">
          <cell r="N9420">
            <v>-4</v>
          </cell>
        </row>
        <row r="9421">
          <cell r="N9421">
            <v>-7.6360000000000001</v>
          </cell>
        </row>
        <row r="9422">
          <cell r="N9422">
            <v>-7.7240000000000002</v>
          </cell>
        </row>
        <row r="9423">
          <cell r="N9423">
            <v>-12.054</v>
          </cell>
        </row>
        <row r="9424">
          <cell r="N9424">
            <v>-2.93</v>
          </cell>
        </row>
        <row r="9425">
          <cell r="N9425">
            <v>-7.0960000000000001</v>
          </cell>
        </row>
        <row r="9426">
          <cell r="N9426">
            <v>-2.93</v>
          </cell>
        </row>
        <row r="9427">
          <cell r="N9427">
            <v>-9.3979999999999997</v>
          </cell>
        </row>
        <row r="9428">
          <cell r="N9428">
            <v>-7</v>
          </cell>
        </row>
        <row r="9429">
          <cell r="N9429">
            <v>-1.9850000000000001</v>
          </cell>
        </row>
        <row r="9430">
          <cell r="N9430">
            <v>-7.0960000000000001</v>
          </cell>
        </row>
        <row r="9431">
          <cell r="N9431">
            <v>-4</v>
          </cell>
        </row>
        <row r="9432">
          <cell r="N9432">
            <v>-1.643</v>
          </cell>
        </row>
        <row r="9433">
          <cell r="N9433">
            <v>-8</v>
          </cell>
        </row>
        <row r="9434">
          <cell r="N9434">
            <v>-2.8660000000000001</v>
          </cell>
        </row>
        <row r="9435">
          <cell r="N9435">
            <v>-3.496</v>
          </cell>
        </row>
        <row r="9436">
          <cell r="N9436">
            <v>-19.664999999999999</v>
          </cell>
        </row>
        <row r="9437">
          <cell r="N9437">
            <v>-517.60900000000004</v>
          </cell>
        </row>
        <row r="9438">
          <cell r="N9438">
            <v>-10.234999999999999</v>
          </cell>
        </row>
        <row r="9439">
          <cell r="N9439">
            <v>-8.9789999999999992</v>
          </cell>
        </row>
        <row r="9440">
          <cell r="N9440">
            <v>-1.897</v>
          </cell>
        </row>
        <row r="9441">
          <cell r="N9441">
            <v>-1.718</v>
          </cell>
        </row>
        <row r="9442">
          <cell r="N9442">
            <v>-4.0910000000000002</v>
          </cell>
        </row>
        <row r="9443">
          <cell r="N9443">
            <v>-3.4710000000000001</v>
          </cell>
        </row>
        <row r="9444">
          <cell r="N9444">
            <v>-2.8919999999999999</v>
          </cell>
        </row>
        <row r="9445">
          <cell r="N9445">
            <v>-4.7220000000000004</v>
          </cell>
        </row>
        <row r="9446">
          <cell r="N9446">
            <v>-2.5870000000000002</v>
          </cell>
        </row>
        <row r="9447">
          <cell r="N9447">
            <v>-1.5269999999999999</v>
          </cell>
        </row>
        <row r="9448">
          <cell r="N9448">
            <v>-9.2140000000000004</v>
          </cell>
        </row>
        <row r="9449">
          <cell r="N9449">
            <v>-10.881</v>
          </cell>
        </row>
        <row r="9450">
          <cell r="N9450">
            <v>-9.4359999999999999</v>
          </cell>
        </row>
        <row r="9451">
          <cell r="N9451">
            <v>-1.9570000000000001</v>
          </cell>
        </row>
        <row r="9452">
          <cell r="N9452">
            <v>-2.0310000000000001</v>
          </cell>
        </row>
        <row r="9453">
          <cell r="N9453">
            <v>-10.263999999999999</v>
          </cell>
        </row>
        <row r="9454">
          <cell r="N9454">
            <v>-4.8029999999999999</v>
          </cell>
        </row>
        <row r="9455">
          <cell r="N9455">
            <v>-1.5009999999999999</v>
          </cell>
        </row>
        <row r="9456">
          <cell r="N9456">
            <v>-7.3810000000000002</v>
          </cell>
        </row>
        <row r="9457">
          <cell r="N9457">
            <v>-9.5120000000000005</v>
          </cell>
        </row>
        <row r="9458">
          <cell r="N9458">
            <v>-0.58799999999999997</v>
          </cell>
        </row>
        <row r="9459">
          <cell r="N9459">
            <v>-2.5489999999999999</v>
          </cell>
        </row>
        <row r="9460">
          <cell r="N9460">
            <v>-5.9470000000000001</v>
          </cell>
        </row>
        <row r="9461">
          <cell r="N9461">
            <v>-12.289</v>
          </cell>
        </row>
        <row r="9462">
          <cell r="N9462">
            <v>-8.0660000000000007</v>
          </cell>
        </row>
        <row r="9463">
          <cell r="N9463">
            <v>-8.718</v>
          </cell>
        </row>
        <row r="9464">
          <cell r="N9464">
            <v>-0.56899999999999995</v>
          </cell>
        </row>
        <row r="9465">
          <cell r="N9465">
            <v>-8.1039999999999992</v>
          </cell>
        </row>
        <row r="9466">
          <cell r="N9466">
            <v>-531.79</v>
          </cell>
        </row>
        <row r="9467">
          <cell r="N9467">
            <v>-1.7250000000000001</v>
          </cell>
        </row>
        <row r="9468">
          <cell r="N9468">
            <v>-12.86</v>
          </cell>
        </row>
        <row r="9469">
          <cell r="N9469">
            <v>-4.2030000000000003</v>
          </cell>
        </row>
        <row r="9470">
          <cell r="N9470">
            <v>-10.285</v>
          </cell>
        </row>
        <row r="9471">
          <cell r="N9471">
            <v>-10.285</v>
          </cell>
        </row>
        <row r="9472">
          <cell r="N9472">
            <v>-12.821999999999999</v>
          </cell>
        </row>
        <row r="9473">
          <cell r="N9473">
            <v>-473.96100000000001</v>
          </cell>
        </row>
        <row r="9474">
          <cell r="N9474">
            <v>-3.552</v>
          </cell>
        </row>
        <row r="9475">
          <cell r="N9475">
            <v>-9.4130000000000003</v>
          </cell>
        </row>
        <row r="9476">
          <cell r="N9476">
            <v>-531.79</v>
          </cell>
        </row>
        <row r="9477">
          <cell r="N9477">
            <v>-4.2779999999999996</v>
          </cell>
        </row>
        <row r="9478">
          <cell r="N9478">
            <v>-3.1960000000000002</v>
          </cell>
        </row>
        <row r="9479">
          <cell r="N9479">
            <v>-2.6629999999999998</v>
          </cell>
        </row>
        <row r="9480">
          <cell r="N9480">
            <v>-3.4710000000000001</v>
          </cell>
        </row>
        <row r="9481">
          <cell r="N9481">
            <v>-2.5870000000000002</v>
          </cell>
        </row>
        <row r="9482">
          <cell r="N9482">
            <v>-9.36</v>
          </cell>
        </row>
        <row r="9483">
          <cell r="N9483">
            <v>-7.1150000000000002</v>
          </cell>
        </row>
        <row r="9484">
          <cell r="N9484">
            <v>-77</v>
          </cell>
        </row>
        <row r="9485">
          <cell r="N9485">
            <v>-30</v>
          </cell>
        </row>
        <row r="9486">
          <cell r="N9486">
            <v>-11.436999999999999</v>
          </cell>
        </row>
        <row r="9487">
          <cell r="N9487">
            <v>-105</v>
          </cell>
        </row>
        <row r="9488">
          <cell r="N9488">
            <v>-298</v>
          </cell>
        </row>
        <row r="9489">
          <cell r="N9489">
            <v>-277</v>
          </cell>
        </row>
        <row r="9490">
          <cell r="N9490">
            <v>-277</v>
          </cell>
        </row>
        <row r="9491">
          <cell r="N9491">
            <v>-277</v>
          </cell>
        </row>
        <row r="9492">
          <cell r="N9492">
            <v>-684</v>
          </cell>
        </row>
        <row r="9493">
          <cell r="N9493">
            <v>-0.53600000000000003</v>
          </cell>
        </row>
        <row r="9494">
          <cell r="N9494">
            <v>-684</v>
          </cell>
        </row>
        <row r="9495">
          <cell r="N9495">
            <v>-216</v>
          </cell>
        </row>
        <row r="9496">
          <cell r="N9496">
            <v>-17</v>
          </cell>
        </row>
        <row r="9497">
          <cell r="N9497">
            <v>-218</v>
          </cell>
        </row>
        <row r="9498">
          <cell r="N9498">
            <v>-105</v>
          </cell>
        </row>
        <row r="9499">
          <cell r="N9499">
            <v>-302</v>
          </cell>
        </row>
        <row r="9500">
          <cell r="N9500">
            <v>-9.6620000000000008</v>
          </cell>
        </row>
        <row r="9501">
          <cell r="N9501">
            <v>-1.294</v>
          </cell>
        </row>
        <row r="9502">
          <cell r="N9502">
            <v>-8.218</v>
          </cell>
        </row>
        <row r="9503">
          <cell r="N9503">
            <v>-10.218999999999999</v>
          </cell>
        </row>
        <row r="9504">
          <cell r="N9504">
            <v>-9.4740000000000002</v>
          </cell>
        </row>
        <row r="9505">
          <cell r="N9505">
            <v>-3.31</v>
          </cell>
        </row>
        <row r="9506">
          <cell r="N9506">
            <v>-3.5</v>
          </cell>
        </row>
        <row r="9507">
          <cell r="N9507">
            <v>-2.625</v>
          </cell>
        </row>
        <row r="9508">
          <cell r="N9508">
            <v>-7.2309999999999999</v>
          </cell>
        </row>
        <row r="9509">
          <cell r="N9509">
            <v>-8.5990000000000002</v>
          </cell>
        </row>
        <row r="9510">
          <cell r="N9510">
            <v>-430</v>
          </cell>
        </row>
        <row r="9511">
          <cell r="N9511">
            <v>-520</v>
          </cell>
        </row>
        <row r="9512">
          <cell r="N9512">
            <v>-9.74</v>
          </cell>
        </row>
        <row r="9513">
          <cell r="N9513">
            <v>-530</v>
          </cell>
        </row>
        <row r="9514">
          <cell r="N9514">
            <v>-527.49199999999996</v>
          </cell>
        </row>
        <row r="9515">
          <cell r="N9515">
            <v>-1154</v>
          </cell>
        </row>
        <row r="9516">
          <cell r="N9516">
            <v>-1154</v>
          </cell>
        </row>
        <row r="9517">
          <cell r="N9517">
            <v>-277</v>
          </cell>
        </row>
        <row r="9518">
          <cell r="N9518">
            <v>-152</v>
          </cell>
        </row>
        <row r="9519">
          <cell r="N9519">
            <v>-5</v>
          </cell>
        </row>
        <row r="9520">
          <cell r="N9520">
            <v>-7.62</v>
          </cell>
        </row>
        <row r="9521">
          <cell r="N9521">
            <v>-11.034000000000001</v>
          </cell>
        </row>
        <row r="9522">
          <cell r="N9522">
            <v>-1154</v>
          </cell>
        </row>
        <row r="9523">
          <cell r="N9523">
            <v>-7.1630000000000003</v>
          </cell>
        </row>
        <row r="9524">
          <cell r="N9524">
            <v>-322</v>
          </cell>
        </row>
        <row r="9525">
          <cell r="N9525">
            <v>-7.8380000000000001</v>
          </cell>
        </row>
        <row r="9526">
          <cell r="N9526">
            <v>-3.234</v>
          </cell>
        </row>
        <row r="9527">
          <cell r="N9527">
            <v>-36</v>
          </cell>
        </row>
        <row r="9528">
          <cell r="N9528">
            <v>-10</v>
          </cell>
        </row>
        <row r="9529">
          <cell r="N9529">
            <v>-4.5449999999999999</v>
          </cell>
        </row>
        <row r="9530">
          <cell r="N9530">
            <v>-9.36</v>
          </cell>
        </row>
        <row r="9531">
          <cell r="N9531">
            <v>-2.3969999999999998</v>
          </cell>
        </row>
        <row r="9532">
          <cell r="N9532">
            <v>-1.83</v>
          </cell>
        </row>
        <row r="9533">
          <cell r="N9533">
            <v>-2.9009999999999998</v>
          </cell>
        </row>
        <row r="9534">
          <cell r="N9534">
            <v>-3.31</v>
          </cell>
        </row>
        <row r="9535">
          <cell r="N9535">
            <v>-3.8519999999999999</v>
          </cell>
        </row>
        <row r="9536">
          <cell r="N9536">
            <v>-3.1480000000000001</v>
          </cell>
        </row>
        <row r="9537">
          <cell r="N9537">
            <v>-0.627</v>
          </cell>
        </row>
        <row r="9538">
          <cell r="N9538">
            <v>-575.58500000000004</v>
          </cell>
        </row>
        <row r="9539">
          <cell r="N9539">
            <v>-580.58799999999997</v>
          </cell>
        </row>
        <row r="9540">
          <cell r="N9540">
            <v>-10.696</v>
          </cell>
        </row>
        <row r="9541">
          <cell r="N9541">
            <v>-8.6059999999999999</v>
          </cell>
        </row>
        <row r="9542">
          <cell r="N9542">
            <v>-8.5609999999999999</v>
          </cell>
        </row>
        <row r="9543">
          <cell r="N9543">
            <v>-2.7010000000000001</v>
          </cell>
        </row>
        <row r="9544">
          <cell r="N9544">
            <v>-3.1480000000000001</v>
          </cell>
        </row>
        <row r="9545">
          <cell r="N9545">
            <v>-10.611000000000001</v>
          </cell>
        </row>
        <row r="9546">
          <cell r="N9546">
            <v>-6.15</v>
          </cell>
        </row>
        <row r="9547">
          <cell r="N9547">
            <v>-5.3390000000000004</v>
          </cell>
        </row>
        <row r="9548">
          <cell r="N9548">
            <v>-10.367000000000001</v>
          </cell>
        </row>
        <row r="9549">
          <cell r="N9549">
            <v>-13.132999999999999</v>
          </cell>
        </row>
        <row r="9550">
          <cell r="N9550">
            <v>-489.74099999999999</v>
          </cell>
        </row>
        <row r="9551">
          <cell r="N9551">
            <v>-489.74099999999999</v>
          </cell>
        </row>
        <row r="9552">
          <cell r="N9552">
            <v>-3.3479999999999999</v>
          </cell>
        </row>
        <row r="9553">
          <cell r="N9553">
            <v>-20.867999999999999</v>
          </cell>
        </row>
        <row r="9554">
          <cell r="N9554">
            <v>-3.552</v>
          </cell>
        </row>
        <row r="9555">
          <cell r="N9555">
            <v>-3.0819999999999999</v>
          </cell>
        </row>
        <row r="9556">
          <cell r="N9556">
            <v>-4.1710000000000003</v>
          </cell>
        </row>
        <row r="9557">
          <cell r="N9557">
            <v>-9.36</v>
          </cell>
        </row>
        <row r="9558">
          <cell r="N9558">
            <v>-7.4340000000000002</v>
          </cell>
        </row>
        <row r="9559">
          <cell r="N9559">
            <v>-16.643999999999998</v>
          </cell>
        </row>
        <row r="9560">
          <cell r="N9560">
            <v>-0.60099999999999998</v>
          </cell>
        </row>
        <row r="9561">
          <cell r="N9561">
            <v>-11.414</v>
          </cell>
        </row>
        <row r="9562">
          <cell r="N9562">
            <v>-2.8540000000000001</v>
          </cell>
        </row>
        <row r="9563">
          <cell r="N9563">
            <v>-0.61399999999999999</v>
          </cell>
        </row>
        <row r="9564">
          <cell r="N9564">
            <v>-0.56899999999999995</v>
          </cell>
        </row>
        <row r="9565">
          <cell r="N9565">
            <v>-11.609</v>
          </cell>
        </row>
        <row r="9566">
          <cell r="N9566">
            <v>-11.56</v>
          </cell>
        </row>
        <row r="9567">
          <cell r="N9567">
            <v>-5.0919999999999996</v>
          </cell>
        </row>
        <row r="9568">
          <cell r="N9568">
            <v>-5.1639999999999997</v>
          </cell>
        </row>
        <row r="9569">
          <cell r="N9569">
            <v>-1.851</v>
          </cell>
        </row>
        <row r="9570">
          <cell r="N9570">
            <v>-3.31</v>
          </cell>
        </row>
        <row r="9571">
          <cell r="N9571">
            <v>-4.7229999999999999</v>
          </cell>
        </row>
        <row r="9572">
          <cell r="N9572">
            <v>-9.1310000000000002</v>
          </cell>
        </row>
        <row r="9573">
          <cell r="N9573">
            <v>-7.952</v>
          </cell>
        </row>
        <row r="9574">
          <cell r="N9574">
            <v>-10.881</v>
          </cell>
        </row>
        <row r="9575">
          <cell r="N9575">
            <v>-7.952</v>
          </cell>
        </row>
        <row r="9576">
          <cell r="N9576">
            <v>-6.2850000000000001</v>
          </cell>
        </row>
        <row r="9577">
          <cell r="N9577">
            <v>-3.8050000000000002</v>
          </cell>
        </row>
        <row r="9578">
          <cell r="N9578">
            <v>-10.691000000000001</v>
          </cell>
        </row>
        <row r="9579">
          <cell r="N9579">
            <v>-7.5449999999999999</v>
          </cell>
        </row>
        <row r="9580">
          <cell r="N9580">
            <v>-5.4740000000000002</v>
          </cell>
        </row>
        <row r="9581">
          <cell r="N9581">
            <v>-10.532</v>
          </cell>
        </row>
        <row r="9582">
          <cell r="N9582">
            <v>-8.1419999999999995</v>
          </cell>
        </row>
        <row r="9583">
          <cell r="N9583">
            <v>-1.643</v>
          </cell>
        </row>
        <row r="9584">
          <cell r="N9584">
            <v>-1.9339999999999999</v>
          </cell>
        </row>
        <row r="9585">
          <cell r="N9585">
            <v>-9.5500000000000007</v>
          </cell>
        </row>
        <row r="9586">
          <cell r="N9586">
            <v>-9.74</v>
          </cell>
        </row>
        <row r="9587">
          <cell r="N9587">
            <v>-0.56200000000000006</v>
          </cell>
        </row>
        <row r="9588">
          <cell r="N9588">
            <v>-11.456</v>
          </cell>
        </row>
        <row r="9589">
          <cell r="N9589">
            <v>-10.006</v>
          </cell>
        </row>
        <row r="9590">
          <cell r="N9590">
            <v>-17.001999999999999</v>
          </cell>
        </row>
        <row r="9591">
          <cell r="N9591">
            <v>-10.039999999999999</v>
          </cell>
        </row>
        <row r="9592">
          <cell r="N9592">
            <v>-8.1039999999999992</v>
          </cell>
        </row>
        <row r="9593">
          <cell r="N9593">
            <v>-1</v>
          </cell>
        </row>
        <row r="9594">
          <cell r="N9594">
            <v>-1</v>
          </cell>
        </row>
        <row r="9595">
          <cell r="N9595">
            <v>-2</v>
          </cell>
        </row>
        <row r="9596">
          <cell r="N9596">
            <v>-298</v>
          </cell>
        </row>
        <row r="9597">
          <cell r="N9597">
            <v>-684</v>
          </cell>
        </row>
        <row r="9598">
          <cell r="N9598">
            <v>-1.613</v>
          </cell>
        </row>
        <row r="9599">
          <cell r="N9599">
            <v>-9.702</v>
          </cell>
        </row>
        <row r="9600">
          <cell r="N9600">
            <v>-13.266999999999999</v>
          </cell>
        </row>
        <row r="9601">
          <cell r="N9601">
            <v>-20.268999999999998</v>
          </cell>
        </row>
        <row r="9602">
          <cell r="N9602">
            <v>-1.927</v>
          </cell>
        </row>
        <row r="9603">
          <cell r="N9603">
            <v>-2.7010000000000001</v>
          </cell>
        </row>
        <row r="9604">
          <cell r="N9604">
            <v>-11.396000000000001</v>
          </cell>
        </row>
        <row r="9605">
          <cell r="N9605">
            <v>-8.7509999999999994</v>
          </cell>
        </row>
        <row r="9606">
          <cell r="N9606">
            <v>-3.645</v>
          </cell>
        </row>
        <row r="9607">
          <cell r="N9607">
            <v>-12.73</v>
          </cell>
        </row>
        <row r="9608">
          <cell r="N9608">
            <v>-9.4740000000000002</v>
          </cell>
        </row>
        <row r="9609">
          <cell r="N9609">
            <v>-17.117999999999999</v>
          </cell>
        </row>
        <row r="9610">
          <cell r="N9610">
            <v>-11.519</v>
          </cell>
        </row>
        <row r="9611">
          <cell r="N9611">
            <v>-11.742000000000001</v>
          </cell>
        </row>
        <row r="9612">
          <cell r="N9612">
            <v>-4.1710000000000003</v>
          </cell>
        </row>
        <row r="9613">
          <cell r="N9613">
            <v>-1.456</v>
          </cell>
        </row>
        <row r="9614">
          <cell r="N9614">
            <v>-18.462</v>
          </cell>
        </row>
        <row r="9615">
          <cell r="N9615">
            <v>-2.8540000000000001</v>
          </cell>
        </row>
        <row r="9616">
          <cell r="N9616">
            <v>-5.0010000000000003</v>
          </cell>
        </row>
        <row r="9617">
          <cell r="N9617">
            <v>-3.0670000000000002</v>
          </cell>
        </row>
        <row r="9618">
          <cell r="N9618">
            <v>-9.1310000000000002</v>
          </cell>
        </row>
        <row r="9619">
          <cell r="N9619">
            <v>-10.500999999999999</v>
          </cell>
        </row>
        <row r="9620">
          <cell r="N9620">
            <v>-10.958</v>
          </cell>
        </row>
        <row r="9621">
          <cell r="N9621">
            <v>-2.5430000000000001</v>
          </cell>
        </row>
        <row r="9622">
          <cell r="N9622">
            <v>-10.425000000000001</v>
          </cell>
        </row>
        <row r="9623">
          <cell r="N9623">
            <v>-9.5879999999999992</v>
          </cell>
        </row>
        <row r="9624">
          <cell r="N9624">
            <v>-1.875</v>
          </cell>
        </row>
        <row r="9625">
          <cell r="N9625">
            <v>-127.691</v>
          </cell>
        </row>
        <row r="9626">
          <cell r="N9626">
            <v>-3.1480000000000001</v>
          </cell>
        </row>
        <row r="9627">
          <cell r="N9627">
            <v>-3.044</v>
          </cell>
        </row>
        <row r="9628">
          <cell r="N9628">
            <v>-2.8919999999999999</v>
          </cell>
        </row>
        <row r="9629">
          <cell r="N9629">
            <v>-6.42</v>
          </cell>
        </row>
        <row r="9630">
          <cell r="N9630">
            <v>-9.36</v>
          </cell>
        </row>
        <row r="9631">
          <cell r="N9631">
            <v>-17.684000000000001</v>
          </cell>
        </row>
        <row r="9632">
          <cell r="N9632">
            <v>-5.2709999999999999</v>
          </cell>
        </row>
        <row r="9633">
          <cell r="N9633">
            <v>-1.399</v>
          </cell>
        </row>
        <row r="9634">
          <cell r="N9634">
            <v>-2.8540000000000001</v>
          </cell>
        </row>
        <row r="9635">
          <cell r="N9635">
            <v>-7.0279999999999996</v>
          </cell>
        </row>
        <row r="9636">
          <cell r="N9636">
            <v>-1.679</v>
          </cell>
        </row>
        <row r="9637">
          <cell r="N9637">
            <v>-9.7780000000000005</v>
          </cell>
        </row>
        <row r="9638">
          <cell r="N9638">
            <v>-8.6750000000000007</v>
          </cell>
        </row>
        <row r="9639">
          <cell r="N9639">
            <v>-1.508</v>
          </cell>
        </row>
        <row r="9640">
          <cell r="N9640">
            <v>-11.49</v>
          </cell>
        </row>
        <row r="9641">
          <cell r="N9641">
            <v>-302</v>
          </cell>
        </row>
        <row r="9642">
          <cell r="N9642">
            <v>-302</v>
          </cell>
        </row>
        <row r="9643">
          <cell r="N9643">
            <v>-7.077</v>
          </cell>
        </row>
        <row r="9644">
          <cell r="N9644">
            <v>-277</v>
          </cell>
        </row>
        <row r="9645">
          <cell r="N9645">
            <v>-3.161</v>
          </cell>
        </row>
        <row r="9646">
          <cell r="N9646">
            <v>-277</v>
          </cell>
        </row>
        <row r="9647">
          <cell r="N9647">
            <v>-8.5990000000000002</v>
          </cell>
        </row>
        <row r="9648">
          <cell r="N9648">
            <v>-277</v>
          </cell>
        </row>
        <row r="9649">
          <cell r="N9649">
            <v>-302</v>
          </cell>
        </row>
        <row r="9650">
          <cell r="N9650">
            <v>-1.837</v>
          </cell>
        </row>
        <row r="9651">
          <cell r="N9651">
            <v>-57.116</v>
          </cell>
        </row>
        <row r="9652">
          <cell r="N9652">
            <v>-8.6750000000000007</v>
          </cell>
        </row>
        <row r="9653">
          <cell r="N9653">
            <v>-1.3819999999999999</v>
          </cell>
        </row>
        <row r="9654">
          <cell r="N9654">
            <v>-10.349</v>
          </cell>
        </row>
        <row r="9655">
          <cell r="N9655">
            <v>-2.7770000000000001</v>
          </cell>
        </row>
        <row r="9656">
          <cell r="N9656">
            <v>-2.169</v>
          </cell>
        </row>
        <row r="9657">
          <cell r="N9657">
            <v>-3.0270000000000001</v>
          </cell>
        </row>
        <row r="9658">
          <cell r="N9658">
            <v>-2.8540000000000001</v>
          </cell>
        </row>
        <row r="9659">
          <cell r="N9659">
            <v>-6.9249999999999998</v>
          </cell>
        </row>
        <row r="9660">
          <cell r="N9660">
            <v>-9.2070000000000007</v>
          </cell>
        </row>
        <row r="9661">
          <cell r="N9661">
            <v>-8.3170000000000002</v>
          </cell>
        </row>
        <row r="9662">
          <cell r="N9662">
            <v>-9.1690000000000005</v>
          </cell>
        </row>
        <row r="9663">
          <cell r="N9663">
            <v>-5.4740000000000002</v>
          </cell>
        </row>
        <row r="9664">
          <cell r="N9664">
            <v>-6.15</v>
          </cell>
        </row>
        <row r="9665">
          <cell r="N9665">
            <v>-1.4039999999999999</v>
          </cell>
        </row>
        <row r="9666">
          <cell r="N9666">
            <v>-3.6909999999999998</v>
          </cell>
        </row>
        <row r="9667">
          <cell r="N9667">
            <v>-2.7770000000000001</v>
          </cell>
        </row>
        <row r="9668">
          <cell r="N9668">
            <v>-13</v>
          </cell>
        </row>
        <row r="9669">
          <cell r="N9669">
            <v>-302</v>
          </cell>
        </row>
        <row r="9670">
          <cell r="N9670">
            <v>-1154</v>
          </cell>
        </row>
        <row r="9671">
          <cell r="N9671">
            <v>-11.385</v>
          </cell>
        </row>
        <row r="9672">
          <cell r="N9672">
            <v>-1154</v>
          </cell>
        </row>
        <row r="9673">
          <cell r="N9673">
            <v>-9.6639999999999997</v>
          </cell>
        </row>
        <row r="9674">
          <cell r="N9674">
            <v>-684</v>
          </cell>
        </row>
        <row r="9675">
          <cell r="N9675">
            <v>-302</v>
          </cell>
        </row>
        <row r="9676">
          <cell r="N9676">
            <v>-9.702</v>
          </cell>
        </row>
        <row r="9677">
          <cell r="N9677">
            <v>-1.6359999999999999</v>
          </cell>
        </row>
        <row r="9678">
          <cell r="N9678">
            <v>-10.444000000000001</v>
          </cell>
        </row>
        <row r="9679">
          <cell r="N9679">
            <v>-11.272</v>
          </cell>
        </row>
        <row r="9680">
          <cell r="N9680">
            <v>-2.3809999999999998</v>
          </cell>
        </row>
        <row r="9681">
          <cell r="N9681">
            <v>-2.4620000000000002</v>
          </cell>
        </row>
        <row r="9682">
          <cell r="N9682">
            <v>-1.994</v>
          </cell>
        </row>
        <row r="9683">
          <cell r="N9683">
            <v>-3.0270000000000001</v>
          </cell>
        </row>
        <row r="9684">
          <cell r="N9684">
            <v>-8.9030000000000005</v>
          </cell>
        </row>
        <row r="9685">
          <cell r="N9685">
            <v>-9.4740000000000002</v>
          </cell>
        </row>
        <row r="9686">
          <cell r="N9686">
            <v>-6.42</v>
          </cell>
        </row>
        <row r="9687">
          <cell r="N9687">
            <v>-10.349</v>
          </cell>
        </row>
        <row r="9688">
          <cell r="N9688">
            <v>-11.833</v>
          </cell>
        </row>
        <row r="9689">
          <cell r="N9689">
            <v>-9.36</v>
          </cell>
        </row>
        <row r="9690">
          <cell r="N9690">
            <v>-7.1630000000000003</v>
          </cell>
        </row>
        <row r="9691">
          <cell r="N9691">
            <v>-1.66</v>
          </cell>
        </row>
        <row r="9692">
          <cell r="N9692">
            <v>-8.6370000000000005</v>
          </cell>
        </row>
        <row r="9693">
          <cell r="N9693">
            <v>-4.3929999999999998</v>
          </cell>
        </row>
        <row r="9694">
          <cell r="N9694">
            <v>-0.67100000000000004</v>
          </cell>
        </row>
        <row r="9695">
          <cell r="N9695">
            <v>-9.4359999999999999</v>
          </cell>
        </row>
        <row r="9696">
          <cell r="N9696">
            <v>-3.653</v>
          </cell>
        </row>
        <row r="9697">
          <cell r="N9697">
            <v>-1.7849999999999999</v>
          </cell>
        </row>
        <row r="9698">
          <cell r="N9698">
            <v>-8.9030000000000005</v>
          </cell>
        </row>
        <row r="9699">
          <cell r="N9699">
            <v>-0.21299999999999999</v>
          </cell>
        </row>
        <row r="9700">
          <cell r="N9700">
            <v>-2.968</v>
          </cell>
        </row>
        <row r="9701">
          <cell r="N9701">
            <v>-6.9630000000000001</v>
          </cell>
        </row>
        <row r="9702">
          <cell r="N9702">
            <v>-5.5410000000000004</v>
          </cell>
        </row>
        <row r="9703">
          <cell r="N9703">
            <v>-7.6470000000000002</v>
          </cell>
        </row>
        <row r="9704">
          <cell r="N9704">
            <v>-0.97799999999999998</v>
          </cell>
        </row>
        <row r="9705">
          <cell r="N9705">
            <v>-4.0170000000000003</v>
          </cell>
        </row>
        <row r="9706">
          <cell r="N9706">
            <v>-1.94</v>
          </cell>
        </row>
        <row r="9707">
          <cell r="N9707">
            <v>-3.919</v>
          </cell>
        </row>
        <row r="9708">
          <cell r="N9708">
            <v>-9.3710000000000004</v>
          </cell>
        </row>
        <row r="9709">
          <cell r="N9709">
            <v>-3.0059999999999998</v>
          </cell>
        </row>
        <row r="9710">
          <cell r="N9710">
            <v>-2.7269999999999999</v>
          </cell>
        </row>
        <row r="9711">
          <cell r="N9711">
            <v>-516.72199999999998</v>
          </cell>
        </row>
        <row r="9712">
          <cell r="N9712">
            <v>-2.3210000000000002</v>
          </cell>
        </row>
        <row r="9713">
          <cell r="N9713">
            <v>-10.082000000000001</v>
          </cell>
        </row>
        <row r="9714">
          <cell r="N9714">
            <v>-9.3219999999999992</v>
          </cell>
        </row>
        <row r="9715">
          <cell r="N9715">
            <v>-3.39</v>
          </cell>
        </row>
        <row r="9716">
          <cell r="N9716">
            <v>-10.202999999999999</v>
          </cell>
        </row>
        <row r="9717">
          <cell r="N9717">
            <v>-531.79</v>
          </cell>
        </row>
        <row r="9718">
          <cell r="N9718">
            <v>-63.381999999999998</v>
          </cell>
        </row>
        <row r="9719">
          <cell r="N9719">
            <v>-401.41899999999998</v>
          </cell>
        </row>
        <row r="9720">
          <cell r="N9720">
            <v>-1.6220000000000001</v>
          </cell>
        </row>
        <row r="9721">
          <cell r="N9721">
            <v>-20.372</v>
          </cell>
        </row>
        <row r="9722">
          <cell r="N9722">
            <v>-0.69099999999999995</v>
          </cell>
        </row>
        <row r="9723">
          <cell r="N9723">
            <v>-0.47599999999999998</v>
          </cell>
        </row>
        <row r="9724">
          <cell r="N9724">
            <v>-401.41899999999998</v>
          </cell>
        </row>
        <row r="9725">
          <cell r="N9725">
            <v>-19.452999999999999</v>
          </cell>
        </row>
        <row r="9726">
          <cell r="N9726">
            <v>-3.3849999999999998</v>
          </cell>
        </row>
        <row r="9727">
          <cell r="N9727">
            <v>-18.123999999999999</v>
          </cell>
        </row>
        <row r="9728">
          <cell r="N9728">
            <v>-130.46600000000001</v>
          </cell>
        </row>
        <row r="9729">
          <cell r="N9729">
            <v>-16.977</v>
          </cell>
        </row>
        <row r="9730">
          <cell r="N9730">
            <v>-254.15899999999999</v>
          </cell>
        </row>
        <row r="9731">
          <cell r="N9731">
            <v>-52.414000000000001</v>
          </cell>
        </row>
        <row r="9732">
          <cell r="N9732">
            <v>-262.56400000000002</v>
          </cell>
        </row>
        <row r="9733">
          <cell r="N9733">
            <v>-11.385</v>
          </cell>
        </row>
        <row r="9734">
          <cell r="N9734">
            <v>-7.4189999999999996</v>
          </cell>
        </row>
        <row r="9735">
          <cell r="N9735">
            <v>-0.77100000000000002</v>
          </cell>
        </row>
        <row r="9736">
          <cell r="N9736">
            <v>-9.4359999999999999</v>
          </cell>
        </row>
        <row r="9737">
          <cell r="N9737">
            <v>-10.349</v>
          </cell>
        </row>
        <row r="9738">
          <cell r="N9738">
            <v>-10.311</v>
          </cell>
        </row>
        <row r="9739">
          <cell r="N9739">
            <v>-528.24400000000003</v>
          </cell>
        </row>
        <row r="9740">
          <cell r="N9740">
            <v>-3.6539999999999999</v>
          </cell>
        </row>
        <row r="9741">
          <cell r="N9741">
            <v>-1.8919999999999999</v>
          </cell>
        </row>
        <row r="9742">
          <cell r="N9742">
            <v>-3.2290000000000001</v>
          </cell>
        </row>
        <row r="9743">
          <cell r="N9743">
            <v>-0.77100000000000002</v>
          </cell>
        </row>
        <row r="9744">
          <cell r="N9744">
            <v>-0.47099999999999997</v>
          </cell>
        </row>
        <row r="9745">
          <cell r="N9745">
            <v>-0.23100000000000001</v>
          </cell>
        </row>
        <row r="9746">
          <cell r="N9746">
            <v>-11.067</v>
          </cell>
        </row>
        <row r="9747">
          <cell r="N9747">
            <v>-1.994</v>
          </cell>
        </row>
        <row r="9748">
          <cell r="N9748">
            <v>-1.893</v>
          </cell>
        </row>
        <row r="9749">
          <cell r="N9749">
            <v>-2.7040000000000002</v>
          </cell>
        </row>
        <row r="9750">
          <cell r="N9750">
            <v>-3.6509999999999998</v>
          </cell>
        </row>
        <row r="9751">
          <cell r="N9751">
            <v>-3.4620000000000002</v>
          </cell>
        </row>
        <row r="9752">
          <cell r="N9752">
            <v>-4.8479999999999999</v>
          </cell>
        </row>
        <row r="9753">
          <cell r="N9753">
            <v>-7.242</v>
          </cell>
        </row>
        <row r="9754">
          <cell r="N9754">
            <v>-6.9610000000000003</v>
          </cell>
        </row>
        <row r="9755">
          <cell r="N9755">
            <v>-0.66100000000000003</v>
          </cell>
        </row>
        <row r="9756">
          <cell r="N9756">
            <v>-0.88500000000000001</v>
          </cell>
        </row>
        <row r="9757">
          <cell r="N9757">
            <v>-0.91500000000000004</v>
          </cell>
        </row>
        <row r="9758">
          <cell r="N9758">
            <v>-0.66</v>
          </cell>
        </row>
        <row r="9759">
          <cell r="N9759">
            <v>-1.101</v>
          </cell>
        </row>
        <row r="9760">
          <cell r="N9760">
            <v>-0.50600000000000001</v>
          </cell>
        </row>
        <row r="9761">
          <cell r="N9761">
            <v>-1.27</v>
          </cell>
        </row>
        <row r="9762">
          <cell r="N9762">
            <v>-0.497</v>
          </cell>
        </row>
        <row r="9763">
          <cell r="N9763">
            <v>-1.3480000000000001</v>
          </cell>
        </row>
        <row r="9764">
          <cell r="N9764">
            <v>-1.427</v>
          </cell>
        </row>
        <row r="9765">
          <cell r="N9765">
            <v>-0.39900000000000002</v>
          </cell>
        </row>
        <row r="9766">
          <cell r="N9766">
            <v>-9.6259999999999994</v>
          </cell>
        </row>
        <row r="9767">
          <cell r="N9767">
            <v>-1.756</v>
          </cell>
        </row>
        <row r="9768">
          <cell r="N9768">
            <v>-9.1890000000000001</v>
          </cell>
        </row>
        <row r="9769">
          <cell r="N9769">
            <v>-845.42200000000003</v>
          </cell>
        </row>
        <row r="9770">
          <cell r="N9770">
            <v>-9.093</v>
          </cell>
        </row>
        <row r="9771">
          <cell r="N9771">
            <v>-277</v>
          </cell>
        </row>
        <row r="9772">
          <cell r="N9772">
            <v>-152</v>
          </cell>
        </row>
        <row r="9773">
          <cell r="N9773">
            <v>-152</v>
          </cell>
        </row>
        <row r="9774">
          <cell r="N9774">
            <v>-3.1890000000000001</v>
          </cell>
        </row>
        <row r="9775">
          <cell r="N9775">
            <v>-3.347</v>
          </cell>
        </row>
        <row r="9776">
          <cell r="N9776">
            <v>-3.3860000000000001</v>
          </cell>
        </row>
        <row r="9777">
          <cell r="N9777">
            <v>-16.056999999999999</v>
          </cell>
        </row>
        <row r="9778">
          <cell r="N9778">
            <v>-1.5309999999999999</v>
          </cell>
        </row>
        <row r="9779">
          <cell r="N9779">
            <v>-6.69</v>
          </cell>
        </row>
        <row r="9780">
          <cell r="N9780">
            <v>-4.8659999999999997</v>
          </cell>
        </row>
        <row r="9781">
          <cell r="N9781">
            <v>-1.6950000000000001</v>
          </cell>
        </row>
        <row r="9782">
          <cell r="N9782">
            <v>-0.81</v>
          </cell>
        </row>
        <row r="9783">
          <cell r="N9783">
            <v>-1.794</v>
          </cell>
        </row>
        <row r="9784">
          <cell r="N9784">
            <v>-8.6539999999999999</v>
          </cell>
        </row>
        <row r="9785">
          <cell r="N9785">
            <v>-7.1150000000000002</v>
          </cell>
        </row>
        <row r="9786">
          <cell r="N9786">
            <v>-9.4169999999999998</v>
          </cell>
        </row>
        <row r="9787">
          <cell r="N9787">
            <v>-9.3219999999999992</v>
          </cell>
        </row>
        <row r="9788">
          <cell r="N9788">
            <v>-35</v>
          </cell>
        </row>
        <row r="9789">
          <cell r="N9789">
            <v>-15.420999999999999</v>
          </cell>
        </row>
        <row r="9790">
          <cell r="N9790">
            <v>-302</v>
          </cell>
        </row>
        <row r="9791">
          <cell r="N9791">
            <v>-684</v>
          </cell>
        </row>
        <row r="9792">
          <cell r="N9792">
            <v>-3.1579999999999999</v>
          </cell>
        </row>
        <row r="9793">
          <cell r="N9793">
            <v>-302</v>
          </cell>
        </row>
        <row r="9794">
          <cell r="N9794">
            <v>-277</v>
          </cell>
        </row>
        <row r="9795">
          <cell r="N9795">
            <v>-10.202999999999999</v>
          </cell>
        </row>
        <row r="9796">
          <cell r="N9796">
            <v>-277</v>
          </cell>
        </row>
        <row r="9797">
          <cell r="N9797">
            <v>-277</v>
          </cell>
        </row>
        <row r="9798">
          <cell r="N9798">
            <v>-5.2050000000000001</v>
          </cell>
        </row>
        <row r="9799">
          <cell r="N9799">
            <v>-528.24400000000003</v>
          </cell>
        </row>
        <row r="9800">
          <cell r="N9800">
            <v>-127.461</v>
          </cell>
        </row>
        <row r="9801">
          <cell r="N9801">
            <v>-399.07900000000001</v>
          </cell>
        </row>
        <row r="9802">
          <cell r="N9802">
            <v>-528.24400000000003</v>
          </cell>
        </row>
        <row r="9803">
          <cell r="N9803">
            <v>-21.08</v>
          </cell>
        </row>
        <row r="9804">
          <cell r="N9804">
            <v>-17.331</v>
          </cell>
        </row>
        <row r="9805">
          <cell r="N9805">
            <v>-9.6780000000000008</v>
          </cell>
        </row>
        <row r="9806">
          <cell r="N9806">
            <v>-2.5870000000000002</v>
          </cell>
        </row>
        <row r="9807">
          <cell r="N9807">
            <v>-10.029</v>
          </cell>
        </row>
        <row r="9808">
          <cell r="N9808">
            <v>-1.47</v>
          </cell>
        </row>
        <row r="9809">
          <cell r="N9809">
            <v>-9.4740000000000002</v>
          </cell>
        </row>
        <row r="9810">
          <cell r="N9810">
            <v>-0.77700000000000002</v>
          </cell>
        </row>
        <row r="9811">
          <cell r="N9811">
            <v>-0.90600000000000003</v>
          </cell>
        </row>
        <row r="9812">
          <cell r="N9812">
            <v>-8.109</v>
          </cell>
        </row>
        <row r="9813">
          <cell r="N9813">
            <v>-6.4870000000000001</v>
          </cell>
        </row>
        <row r="9814">
          <cell r="N9814">
            <v>-1.6220000000000001</v>
          </cell>
        </row>
        <row r="9815">
          <cell r="N9815">
            <v>-2.9009999999999998</v>
          </cell>
        </row>
        <row r="9816">
          <cell r="N9816">
            <v>-14.298</v>
          </cell>
        </row>
        <row r="9817">
          <cell r="N9817">
            <v>-7.4340000000000002</v>
          </cell>
        </row>
        <row r="9818">
          <cell r="N9818">
            <v>-13.446999999999999</v>
          </cell>
        </row>
        <row r="9819">
          <cell r="N9819">
            <v>-540.24900000000002</v>
          </cell>
        </row>
        <row r="9820">
          <cell r="N9820">
            <v>-1.94</v>
          </cell>
        </row>
        <row r="9821">
          <cell r="N9821">
            <v>-540.24900000000002</v>
          </cell>
        </row>
        <row r="9822">
          <cell r="N9822">
            <v>-4.46</v>
          </cell>
        </row>
        <row r="9823">
          <cell r="N9823">
            <v>-10.653</v>
          </cell>
        </row>
        <row r="9824">
          <cell r="N9824">
            <v>-0.94699999999999995</v>
          </cell>
        </row>
        <row r="9825">
          <cell r="N9825">
            <v>-11.262</v>
          </cell>
        </row>
        <row r="9826">
          <cell r="N9826">
            <v>-528.24400000000003</v>
          </cell>
        </row>
        <row r="9827">
          <cell r="N9827">
            <v>-1.6359999999999999</v>
          </cell>
        </row>
        <row r="9828">
          <cell r="N9828">
            <v>-1.9870000000000001</v>
          </cell>
        </row>
        <row r="9829">
          <cell r="N9829">
            <v>-10.766999999999999</v>
          </cell>
        </row>
        <row r="9830">
          <cell r="N9830">
            <v>-425.43200000000002</v>
          </cell>
        </row>
        <row r="9831">
          <cell r="N9831">
            <v>-2.7010000000000001</v>
          </cell>
        </row>
        <row r="9832">
          <cell r="N9832">
            <v>-21.303999999999998</v>
          </cell>
        </row>
        <row r="9833">
          <cell r="N9833">
            <v>-425.43200000000002</v>
          </cell>
        </row>
        <row r="9834">
          <cell r="N9834">
            <v>-2.8919999999999999</v>
          </cell>
        </row>
        <row r="9835">
          <cell r="N9835">
            <v>-7.5010000000000003</v>
          </cell>
        </row>
        <row r="9836">
          <cell r="N9836">
            <v>-1.875</v>
          </cell>
        </row>
        <row r="9837">
          <cell r="N9837">
            <v>-2.794</v>
          </cell>
        </row>
        <row r="9838">
          <cell r="N9838">
            <v>-1.6339999999999999</v>
          </cell>
        </row>
        <row r="9839">
          <cell r="N9839">
            <v>-1.18</v>
          </cell>
        </row>
        <row r="9840">
          <cell r="N9840">
            <v>-2.2919999999999998</v>
          </cell>
        </row>
        <row r="9841">
          <cell r="N9841">
            <v>-9.702</v>
          </cell>
        </row>
        <row r="9842">
          <cell r="N9842">
            <v>-7.1150000000000002</v>
          </cell>
        </row>
        <row r="9843">
          <cell r="N9843">
            <v>-12.327</v>
          </cell>
        </row>
        <row r="9844">
          <cell r="N9844">
            <v>-18.109000000000002</v>
          </cell>
        </row>
        <row r="9845">
          <cell r="N9845">
            <v>-3.0670000000000002</v>
          </cell>
        </row>
        <row r="9846">
          <cell r="N9846">
            <v>-10.326000000000001</v>
          </cell>
        </row>
        <row r="9847">
          <cell r="N9847">
            <v>-11.067</v>
          </cell>
        </row>
        <row r="9848">
          <cell r="N9848">
            <v>-1.7629999999999999</v>
          </cell>
        </row>
        <row r="9849">
          <cell r="N9849">
            <v>-1.8440000000000001</v>
          </cell>
        </row>
        <row r="9850">
          <cell r="N9850">
            <v>-4.1280000000000001</v>
          </cell>
        </row>
        <row r="9851">
          <cell r="N9851">
            <v>-3.3860000000000001</v>
          </cell>
        </row>
        <row r="9852">
          <cell r="N9852">
            <v>-3.919</v>
          </cell>
        </row>
        <row r="9853">
          <cell r="N9853">
            <v>-1.919</v>
          </cell>
        </row>
        <row r="9854">
          <cell r="N9854">
            <v>-302</v>
          </cell>
        </row>
        <row r="9855">
          <cell r="N9855">
            <v>-201</v>
          </cell>
        </row>
        <row r="9856">
          <cell r="N9856">
            <v>-1.5609999999999999</v>
          </cell>
        </row>
        <row r="9857">
          <cell r="N9857">
            <v>-3.044</v>
          </cell>
        </row>
        <row r="9858">
          <cell r="N9858">
            <v>-277</v>
          </cell>
        </row>
        <row r="9859">
          <cell r="N9859">
            <v>-277</v>
          </cell>
        </row>
        <row r="9860">
          <cell r="N9860">
            <v>-277</v>
          </cell>
        </row>
        <row r="9861">
          <cell r="N9861">
            <v>-0.64800000000000002</v>
          </cell>
        </row>
        <row r="9862">
          <cell r="N9862">
            <v>-10.196999999999999</v>
          </cell>
        </row>
        <row r="9863">
          <cell r="N9863">
            <v>-12.192</v>
          </cell>
        </row>
        <row r="9864">
          <cell r="N9864">
            <v>-1.0960000000000001</v>
          </cell>
        </row>
        <row r="9865">
          <cell r="N9865">
            <v>-2.359</v>
          </cell>
        </row>
        <row r="9866">
          <cell r="N9866">
            <v>-20.268999999999998</v>
          </cell>
        </row>
        <row r="9867">
          <cell r="N9867">
            <v>-10.273</v>
          </cell>
        </row>
        <row r="9868">
          <cell r="N9868">
            <v>-12.057</v>
          </cell>
        </row>
        <row r="9869">
          <cell r="N9869">
            <v>-10.805</v>
          </cell>
        </row>
        <row r="9870">
          <cell r="N9870">
            <v>-7.4189999999999996</v>
          </cell>
        </row>
        <row r="9871">
          <cell r="N9871">
            <v>-7.6859999999999999</v>
          </cell>
        </row>
        <row r="9872">
          <cell r="N9872">
            <v>-684</v>
          </cell>
        </row>
        <row r="9873">
          <cell r="N9873">
            <v>-302</v>
          </cell>
        </row>
        <row r="9874">
          <cell r="N9874">
            <v>-17.260000000000002</v>
          </cell>
        </row>
        <row r="9875">
          <cell r="N9875">
            <v>-3.552</v>
          </cell>
        </row>
        <row r="9876">
          <cell r="N9876">
            <v>-12.371</v>
          </cell>
        </row>
        <row r="9877">
          <cell r="N9877">
            <v>-302</v>
          </cell>
        </row>
        <row r="9878">
          <cell r="N9878">
            <v>-302</v>
          </cell>
        </row>
        <row r="9879">
          <cell r="N9879">
            <v>-277</v>
          </cell>
        </row>
        <row r="9880">
          <cell r="N9880">
            <v>-416.66800000000001</v>
          </cell>
        </row>
        <row r="9881">
          <cell r="N9881">
            <v>-277</v>
          </cell>
        </row>
        <row r="9882">
          <cell r="N9882">
            <v>-15.24</v>
          </cell>
        </row>
        <row r="9883">
          <cell r="N9883">
            <v>-2.8660000000000001</v>
          </cell>
        </row>
        <row r="9884">
          <cell r="N9884">
            <v>-6.0819999999999999</v>
          </cell>
        </row>
        <row r="9885">
          <cell r="N9885">
            <v>-17.613</v>
          </cell>
        </row>
        <row r="9886">
          <cell r="N9886">
            <v>-302</v>
          </cell>
        </row>
        <row r="9887">
          <cell r="N9887">
            <v>-2.625</v>
          </cell>
        </row>
        <row r="9888">
          <cell r="N9888">
            <v>-10.805</v>
          </cell>
        </row>
        <row r="9889">
          <cell r="N9889">
            <v>-3.2360000000000002</v>
          </cell>
        </row>
        <row r="9890">
          <cell r="N9890">
            <v>-21.363</v>
          </cell>
        </row>
        <row r="9891">
          <cell r="N9891">
            <v>-0.78100000000000003</v>
          </cell>
        </row>
        <row r="9892">
          <cell r="N9892">
            <v>-1.4790000000000001</v>
          </cell>
        </row>
        <row r="9893">
          <cell r="N9893">
            <v>-277</v>
          </cell>
        </row>
        <row r="9894">
          <cell r="N9894">
            <v>-2.7519999999999998</v>
          </cell>
        </row>
        <row r="9895">
          <cell r="N9895">
            <v>-1154</v>
          </cell>
        </row>
        <row r="9896">
          <cell r="N9896">
            <v>-1.1539999999999999</v>
          </cell>
        </row>
        <row r="9897">
          <cell r="N9897">
            <v>-7.1150000000000002</v>
          </cell>
        </row>
        <row r="9898">
          <cell r="N9898">
            <v>-8.2349999999999994</v>
          </cell>
        </row>
        <row r="9899">
          <cell r="N9899">
            <v>-4.798</v>
          </cell>
        </row>
        <row r="9900">
          <cell r="N9900">
            <v>-8.3119999999999994</v>
          </cell>
        </row>
        <row r="9901">
          <cell r="N9901">
            <v>-2.3860000000000001</v>
          </cell>
        </row>
        <row r="9902">
          <cell r="N9902">
            <v>-2.0550000000000002</v>
          </cell>
        </row>
        <row r="9903">
          <cell r="N9903">
            <v>-3.0270000000000001</v>
          </cell>
        </row>
        <row r="9904">
          <cell r="N9904">
            <v>-10.387</v>
          </cell>
        </row>
        <row r="9905">
          <cell r="N9905">
            <v>-4.6520000000000001</v>
          </cell>
        </row>
        <row r="9906">
          <cell r="N9906">
            <v>-277</v>
          </cell>
        </row>
        <row r="9907">
          <cell r="N9907">
            <v>-1.994</v>
          </cell>
        </row>
        <row r="9908">
          <cell r="N9908">
            <v>-2.625</v>
          </cell>
        </row>
        <row r="9909">
          <cell r="N9909">
            <v>-8.2759999999999998</v>
          </cell>
        </row>
        <row r="9910">
          <cell r="N9910">
            <v>-10.006</v>
          </cell>
        </row>
        <row r="9911">
          <cell r="N9911">
            <v>-277</v>
          </cell>
        </row>
        <row r="9912">
          <cell r="N9912">
            <v>-2.7389999999999999</v>
          </cell>
        </row>
        <row r="9913">
          <cell r="N9913">
            <v>-3.12</v>
          </cell>
        </row>
        <row r="9914">
          <cell r="N9914">
            <v>-1.6579999999999999</v>
          </cell>
        </row>
        <row r="9915">
          <cell r="N9915">
            <v>-277</v>
          </cell>
        </row>
        <row r="9916">
          <cell r="N9916">
            <v>-302</v>
          </cell>
        </row>
        <row r="9917">
          <cell r="N9917">
            <v>-1.86</v>
          </cell>
        </row>
        <row r="9918">
          <cell r="N9918">
            <v>-11.025</v>
          </cell>
        </row>
        <row r="9919">
          <cell r="N9919">
            <v>-17.401</v>
          </cell>
        </row>
        <row r="9920">
          <cell r="N9920">
            <v>-8.7140000000000004</v>
          </cell>
        </row>
        <row r="9921">
          <cell r="N9921">
            <v>-1.9339999999999999</v>
          </cell>
        </row>
        <row r="9922">
          <cell r="N9922">
            <v>-37.1</v>
          </cell>
        </row>
        <row r="9923">
          <cell r="N9923">
            <v>-3.0059999999999998</v>
          </cell>
        </row>
        <row r="9924">
          <cell r="N9924">
            <v>-4.7409999999999997</v>
          </cell>
        </row>
        <row r="9925">
          <cell r="N9925">
            <v>-4.0540000000000003</v>
          </cell>
        </row>
        <row r="9926">
          <cell r="N9926">
            <v>-4.5270000000000001</v>
          </cell>
        </row>
        <row r="9927">
          <cell r="N9927">
            <v>-2.8540000000000001</v>
          </cell>
        </row>
        <row r="9928">
          <cell r="N9928">
            <v>-3.31</v>
          </cell>
        </row>
        <row r="9929">
          <cell r="N9929">
            <v>-5.8789999999999996</v>
          </cell>
        </row>
        <row r="9930">
          <cell r="N9930">
            <v>-1.4E-2</v>
          </cell>
        </row>
        <row r="9931">
          <cell r="N9931">
            <v>-5.8789999999999996</v>
          </cell>
        </row>
        <row r="9932">
          <cell r="N9932">
            <v>-6.0819999999999999</v>
          </cell>
        </row>
        <row r="9933">
          <cell r="N9933">
            <v>-2.7970000000000002</v>
          </cell>
        </row>
        <row r="9934">
          <cell r="N9934">
            <v>-3.0870000000000002</v>
          </cell>
        </row>
        <row r="9935">
          <cell r="N9935">
            <v>-10.843</v>
          </cell>
        </row>
        <row r="9936">
          <cell r="N9936">
            <v>-11.972</v>
          </cell>
        </row>
        <row r="9937">
          <cell r="N9937">
            <v>-10.805</v>
          </cell>
        </row>
        <row r="9938">
          <cell r="N9938">
            <v>-1.643</v>
          </cell>
        </row>
        <row r="9939">
          <cell r="N9939">
            <v>-2.4510000000000001</v>
          </cell>
        </row>
        <row r="9940">
          <cell r="N9940">
            <v>-14.343</v>
          </cell>
        </row>
        <row r="9941">
          <cell r="N9941">
            <v>-8.5820000000000007</v>
          </cell>
        </row>
        <row r="9942">
          <cell r="N9942">
            <v>-10.577</v>
          </cell>
        </row>
        <row r="9943">
          <cell r="N9943">
            <v>-3.4590000000000001</v>
          </cell>
        </row>
        <row r="9944">
          <cell r="N9944">
            <v>-9.8919999999999995</v>
          </cell>
        </row>
        <row r="9945">
          <cell r="N9945">
            <v>-8.4079999999999995</v>
          </cell>
        </row>
        <row r="9946">
          <cell r="N9946">
            <v>-3.996</v>
          </cell>
        </row>
        <row r="9947">
          <cell r="N9947">
            <v>-2.0990000000000002</v>
          </cell>
        </row>
        <row r="9948">
          <cell r="N9948">
            <v>-9.74</v>
          </cell>
        </row>
        <row r="9949">
          <cell r="N9949">
            <v>-3.8</v>
          </cell>
        </row>
        <row r="9950">
          <cell r="N9950">
            <v>-1.9279999999999999</v>
          </cell>
        </row>
        <row r="9951">
          <cell r="N9951">
            <v>-2.7770000000000001</v>
          </cell>
        </row>
        <row r="9952">
          <cell r="N9952">
            <v>-10.728999999999999</v>
          </cell>
        </row>
        <row r="9953">
          <cell r="N9953">
            <v>-10.079000000000001</v>
          </cell>
        </row>
        <row r="9954">
          <cell r="N9954">
            <v>-2.5720000000000001</v>
          </cell>
        </row>
        <row r="9955">
          <cell r="N9955">
            <v>-15.208</v>
          </cell>
        </row>
        <row r="9956">
          <cell r="N9956">
            <v>-2.9209999999999998</v>
          </cell>
        </row>
        <row r="9957">
          <cell r="N9957">
            <v>-11.654</v>
          </cell>
        </row>
        <row r="9958">
          <cell r="N9958">
            <v>-20.786999999999999</v>
          </cell>
        </row>
        <row r="9959">
          <cell r="N9959">
            <v>-6.15</v>
          </cell>
        </row>
        <row r="9960">
          <cell r="N9960">
            <v>-159.589</v>
          </cell>
        </row>
        <row r="9961">
          <cell r="N9961">
            <v>-174.584</v>
          </cell>
        </row>
        <row r="9962">
          <cell r="N9962">
            <v>-9.74</v>
          </cell>
        </row>
        <row r="9963">
          <cell r="N9963">
            <v>-11.148</v>
          </cell>
        </row>
        <row r="9964">
          <cell r="N9964">
            <v>-7.1529999999999996</v>
          </cell>
        </row>
        <row r="9965">
          <cell r="N9965">
            <v>-1.5980000000000001</v>
          </cell>
        </row>
        <row r="9966">
          <cell r="N9966">
            <v>-2.375</v>
          </cell>
        </row>
        <row r="9967">
          <cell r="N9967">
            <v>-2.323</v>
          </cell>
        </row>
        <row r="9968">
          <cell r="N9968">
            <v>-18.603999999999999</v>
          </cell>
        </row>
        <row r="9969">
          <cell r="N9969">
            <v>-1.47</v>
          </cell>
        </row>
        <row r="9970">
          <cell r="N9970">
            <v>-28</v>
          </cell>
        </row>
        <row r="9971">
          <cell r="N9971">
            <v>-5.9729999999999999</v>
          </cell>
        </row>
        <row r="9972">
          <cell r="N9972">
            <v>-8.8650000000000002</v>
          </cell>
        </row>
        <row r="9973">
          <cell r="N9973">
            <v>-14.784000000000001</v>
          </cell>
        </row>
        <row r="9974">
          <cell r="N9974">
            <v>-8.3320000000000007</v>
          </cell>
        </row>
        <row r="9975">
          <cell r="N9975">
            <v>-28</v>
          </cell>
        </row>
        <row r="9976">
          <cell r="N9976">
            <v>-684</v>
          </cell>
        </row>
        <row r="9977">
          <cell r="N9977">
            <v>-3.1240000000000001</v>
          </cell>
        </row>
        <row r="9978">
          <cell r="N9978">
            <v>-2.5489999999999999</v>
          </cell>
        </row>
        <row r="9979">
          <cell r="N9979">
            <v>-6.2169999999999996</v>
          </cell>
        </row>
        <row r="9980">
          <cell r="N9980">
            <v>-1.9279999999999999</v>
          </cell>
        </row>
        <row r="9981">
          <cell r="N9981">
            <v>-11.414</v>
          </cell>
        </row>
        <row r="9982">
          <cell r="N9982">
            <v>-36</v>
          </cell>
        </row>
        <row r="9983">
          <cell r="N9983">
            <v>-1.875</v>
          </cell>
        </row>
        <row r="9984">
          <cell r="N9984">
            <v>-11.718999999999999</v>
          </cell>
        </row>
        <row r="9985">
          <cell r="N9985">
            <v>-0.49299999999999999</v>
          </cell>
        </row>
        <row r="9986">
          <cell r="N9986">
            <v>-9.093</v>
          </cell>
        </row>
        <row r="9987">
          <cell r="N9987">
            <v>-12.175000000000001</v>
          </cell>
        </row>
        <row r="9988">
          <cell r="N9988">
            <v>-2.56</v>
          </cell>
        </row>
        <row r="9989">
          <cell r="N9989">
            <v>-2.8919999999999999</v>
          </cell>
        </row>
        <row r="9990">
          <cell r="N9990">
            <v>-1.74</v>
          </cell>
        </row>
        <row r="9991">
          <cell r="N9991">
            <v>-2.8159999999999998</v>
          </cell>
        </row>
        <row r="9992">
          <cell r="N9992">
            <v>-85.489000000000004</v>
          </cell>
        </row>
        <row r="9993">
          <cell r="N9993">
            <v>-2.0990000000000002</v>
          </cell>
        </row>
        <row r="9994">
          <cell r="N9994">
            <v>-1.9570000000000001</v>
          </cell>
        </row>
        <row r="9995">
          <cell r="N9995">
            <v>-1.9319999999999999</v>
          </cell>
        </row>
        <row r="9996">
          <cell r="N9996">
            <v>-2.093</v>
          </cell>
        </row>
        <row r="9997">
          <cell r="N9997">
            <v>-11.108000000000001</v>
          </cell>
        </row>
        <row r="9998">
          <cell r="N9998">
            <v>-7.7709999999999999</v>
          </cell>
        </row>
        <row r="9999">
          <cell r="N9999">
            <v>-4.0540000000000003</v>
          </cell>
        </row>
        <row r="10000">
          <cell r="N10000">
            <v>-277</v>
          </cell>
        </row>
        <row r="10001">
          <cell r="N10001">
            <v>-8.9770000000000003</v>
          </cell>
        </row>
        <row r="10002">
          <cell r="N10002">
            <v>-9.7260000000000009</v>
          </cell>
        </row>
        <row r="10003">
          <cell r="N10003">
            <v>-5.1120000000000001</v>
          </cell>
        </row>
        <row r="10004">
          <cell r="N10004">
            <v>-100</v>
          </cell>
        </row>
        <row r="10005">
          <cell r="N10005">
            <v>-19.664999999999999</v>
          </cell>
        </row>
        <row r="10006">
          <cell r="N10006">
            <v>-476.137</v>
          </cell>
        </row>
        <row r="10007">
          <cell r="N10007">
            <v>-476.137</v>
          </cell>
        </row>
        <row r="10008">
          <cell r="N10008">
            <v>-3.31</v>
          </cell>
        </row>
        <row r="10009">
          <cell r="N10009">
            <v>-4.5</v>
          </cell>
        </row>
        <row r="10010">
          <cell r="N10010">
            <v>-587.44200000000001</v>
          </cell>
        </row>
        <row r="10011">
          <cell r="N10011">
            <v>-90.403999999999996</v>
          </cell>
        </row>
        <row r="10012">
          <cell r="N10012">
            <v>-1154</v>
          </cell>
        </row>
        <row r="10013">
          <cell r="N10013">
            <v>-587.44200000000001</v>
          </cell>
        </row>
        <row r="10014">
          <cell r="N10014">
            <v>-1154</v>
          </cell>
        </row>
        <row r="10015">
          <cell r="N10015">
            <v>-1.4339999999999999</v>
          </cell>
        </row>
        <row r="10016">
          <cell r="N10016">
            <v>-7.3810000000000002</v>
          </cell>
        </row>
        <row r="10017">
          <cell r="N10017">
            <v>-14.712999999999999</v>
          </cell>
        </row>
        <row r="10018">
          <cell r="N10018">
            <v>-9.968</v>
          </cell>
        </row>
        <row r="10019">
          <cell r="N10019">
            <v>-39.643000000000001</v>
          </cell>
        </row>
        <row r="10020">
          <cell r="N10020">
            <v>-395.62900000000002</v>
          </cell>
        </row>
        <row r="10021">
          <cell r="N10021">
            <v>-277</v>
          </cell>
        </row>
        <row r="10022">
          <cell r="N10022">
            <v>-3.2360000000000002</v>
          </cell>
        </row>
        <row r="10023">
          <cell r="N10023">
            <v>-502</v>
          </cell>
        </row>
        <row r="10024">
          <cell r="N10024">
            <v>-45</v>
          </cell>
        </row>
        <row r="10025">
          <cell r="N10025">
            <v>-6</v>
          </cell>
        </row>
        <row r="10026">
          <cell r="N10026">
            <v>-8.7129999999999992</v>
          </cell>
        </row>
        <row r="10027">
          <cell r="N10027">
            <v>-9.5500000000000007</v>
          </cell>
        </row>
        <row r="10028">
          <cell r="N10028">
            <v>-20.195</v>
          </cell>
        </row>
        <row r="10029">
          <cell r="N10029">
            <v>-2.8540000000000001</v>
          </cell>
        </row>
        <row r="10030">
          <cell r="N10030">
            <v>-7.0279999999999996</v>
          </cell>
        </row>
        <row r="10031">
          <cell r="N10031">
            <v>-5</v>
          </cell>
        </row>
        <row r="10032">
          <cell r="N10032">
            <v>-9.8919999999999995</v>
          </cell>
        </row>
        <row r="10033">
          <cell r="N10033">
            <v>-0.29599999999999999</v>
          </cell>
        </row>
        <row r="10034">
          <cell r="N10034">
            <v>-0.28100000000000003</v>
          </cell>
        </row>
        <row r="10035">
          <cell r="N10035">
            <v>-2.0840000000000001</v>
          </cell>
        </row>
        <row r="10036">
          <cell r="N10036">
            <v>-20.088999999999999</v>
          </cell>
        </row>
        <row r="10037">
          <cell r="N10037">
            <v>-36</v>
          </cell>
        </row>
        <row r="10038">
          <cell r="N10038">
            <v>-5</v>
          </cell>
        </row>
        <row r="10039">
          <cell r="N10039">
            <v>-6</v>
          </cell>
        </row>
        <row r="10040">
          <cell r="N10040">
            <v>-3.3849999999999998</v>
          </cell>
        </row>
        <row r="10041">
          <cell r="N10041">
            <v>-0.36199999999999999</v>
          </cell>
        </row>
        <row r="10042">
          <cell r="N10042">
            <v>-8.8889999999999993</v>
          </cell>
        </row>
        <row r="10043">
          <cell r="N10043">
            <v>-1.9039999999999999</v>
          </cell>
        </row>
        <row r="10044">
          <cell r="N10044">
            <v>-2.2410000000000001</v>
          </cell>
        </row>
        <row r="10045">
          <cell r="N10045">
            <v>-18.715</v>
          </cell>
        </row>
        <row r="10046">
          <cell r="N10046">
            <v>-996.35699999999997</v>
          </cell>
        </row>
        <row r="10047">
          <cell r="N10047">
            <v>-1.3560000000000001</v>
          </cell>
        </row>
        <row r="10048">
          <cell r="N10048">
            <v>-0.88700000000000001</v>
          </cell>
        </row>
        <row r="10049">
          <cell r="N10049">
            <v>-1.591</v>
          </cell>
        </row>
        <row r="10050">
          <cell r="N10050">
            <v>-1.9119999999999999</v>
          </cell>
        </row>
        <row r="10051">
          <cell r="N10051">
            <v>-4.8659999999999997</v>
          </cell>
        </row>
        <row r="10052">
          <cell r="N10052">
            <v>-20</v>
          </cell>
        </row>
        <row r="10053">
          <cell r="N10053">
            <v>-2.2480000000000002</v>
          </cell>
        </row>
        <row r="10054">
          <cell r="N10054">
            <v>-14.253</v>
          </cell>
        </row>
        <row r="10055">
          <cell r="N10055">
            <v>-22</v>
          </cell>
        </row>
        <row r="10056">
          <cell r="N10056">
            <v>-2.016</v>
          </cell>
        </row>
        <row r="10057">
          <cell r="N10057">
            <v>-4.0170000000000003</v>
          </cell>
        </row>
        <row r="10058">
          <cell r="N10058">
            <v>-1.9570000000000001</v>
          </cell>
        </row>
        <row r="10059">
          <cell r="N10059">
            <v>-11.071</v>
          </cell>
        </row>
        <row r="10060">
          <cell r="N10060">
            <v>-527.89</v>
          </cell>
        </row>
        <row r="10061">
          <cell r="N10061">
            <v>-9.93</v>
          </cell>
        </row>
        <row r="10062">
          <cell r="N10062">
            <v>-11.452</v>
          </cell>
        </row>
        <row r="10063">
          <cell r="N10063">
            <v>-3.6819999999999999</v>
          </cell>
        </row>
        <row r="10064">
          <cell r="N10064">
            <v>-10.175000000000001</v>
          </cell>
        </row>
        <row r="10065">
          <cell r="N10065">
            <v>-20</v>
          </cell>
        </row>
        <row r="10066">
          <cell r="N10066">
            <v>-10.500999999999999</v>
          </cell>
        </row>
        <row r="10067">
          <cell r="N10067">
            <v>-7.1909999999999998</v>
          </cell>
        </row>
        <row r="10068">
          <cell r="N10068">
            <v>-10.691000000000001</v>
          </cell>
        </row>
        <row r="10069">
          <cell r="N10069">
            <v>-5.2030000000000003</v>
          </cell>
        </row>
        <row r="10070">
          <cell r="N10070">
            <v>-11.452</v>
          </cell>
        </row>
        <row r="10071">
          <cell r="N10071">
            <v>-527.89</v>
          </cell>
        </row>
        <row r="10072">
          <cell r="N10072">
            <v>-84.674000000000007</v>
          </cell>
        </row>
        <row r="10073">
          <cell r="N10073">
            <v>-22.57</v>
          </cell>
        </row>
        <row r="10074">
          <cell r="N10074">
            <v>-2.8149999999999999</v>
          </cell>
        </row>
        <row r="10075">
          <cell r="N10075">
            <v>-1.6359999999999999</v>
          </cell>
        </row>
        <row r="10076">
          <cell r="N10076">
            <v>-1.613</v>
          </cell>
        </row>
        <row r="10077">
          <cell r="N10077">
            <v>-1.8080000000000001</v>
          </cell>
        </row>
        <row r="10078">
          <cell r="N10078">
            <v>-277</v>
          </cell>
        </row>
        <row r="10079">
          <cell r="N10079">
            <v>-22</v>
          </cell>
        </row>
        <row r="10080">
          <cell r="N10080">
            <v>-2.1379999999999999</v>
          </cell>
        </row>
        <row r="10081">
          <cell r="N10081">
            <v>-4.0819999999999999</v>
          </cell>
        </row>
        <row r="10082">
          <cell r="N10082">
            <v>-8.8000000000000007</v>
          </cell>
        </row>
        <row r="10083">
          <cell r="N10083">
            <v>-5.6769999999999996</v>
          </cell>
        </row>
        <row r="10084">
          <cell r="N10084">
            <v>-8.0419999999999998</v>
          </cell>
        </row>
        <row r="10085">
          <cell r="N10085">
            <v>-684</v>
          </cell>
        </row>
        <row r="10086">
          <cell r="N10086">
            <v>-3.4590000000000001</v>
          </cell>
        </row>
        <row r="10087">
          <cell r="N10087">
            <v>-684</v>
          </cell>
        </row>
        <row r="10088">
          <cell r="N10088">
            <v>-1154</v>
          </cell>
        </row>
        <row r="10089">
          <cell r="N10089">
            <v>-5.5460000000000003</v>
          </cell>
        </row>
        <row r="10090">
          <cell r="N10090">
            <v>-4.1660000000000004</v>
          </cell>
        </row>
        <row r="10091">
          <cell r="N10091">
            <v>-1154</v>
          </cell>
        </row>
        <row r="10092">
          <cell r="N10092">
            <v>-2.7029999999999998</v>
          </cell>
        </row>
        <row r="10093">
          <cell r="N10093">
            <v>-6.6230000000000002</v>
          </cell>
        </row>
        <row r="10094">
          <cell r="N10094">
            <v>-21.221</v>
          </cell>
        </row>
        <row r="10095">
          <cell r="N10095">
            <v>-0.84899999999999998</v>
          </cell>
        </row>
        <row r="10096">
          <cell r="N10096">
            <v>-9.702</v>
          </cell>
        </row>
        <row r="10097">
          <cell r="N10097">
            <v>-2.93</v>
          </cell>
        </row>
        <row r="10098">
          <cell r="N10098">
            <v>-152</v>
          </cell>
        </row>
        <row r="10099">
          <cell r="N10099">
            <v>-10.159000000000001</v>
          </cell>
        </row>
        <row r="10100">
          <cell r="N10100">
            <v>-8.8019999999999996</v>
          </cell>
        </row>
        <row r="10101">
          <cell r="N10101">
            <v>-277</v>
          </cell>
        </row>
        <row r="10102">
          <cell r="N10102">
            <v>-527.58500000000004</v>
          </cell>
        </row>
        <row r="10103">
          <cell r="N10103">
            <v>-5</v>
          </cell>
        </row>
        <row r="10104">
          <cell r="N10104">
            <v>-527.58500000000004</v>
          </cell>
        </row>
        <row r="10105">
          <cell r="N10105">
            <v>-9.8320000000000007</v>
          </cell>
        </row>
        <row r="10106">
          <cell r="N10106">
            <v>-4.5990000000000002</v>
          </cell>
        </row>
        <row r="10107">
          <cell r="N10107">
            <v>-14.855</v>
          </cell>
        </row>
        <row r="10108">
          <cell r="N10108">
            <v>-10.881</v>
          </cell>
        </row>
        <row r="10109">
          <cell r="N10109">
            <v>-302</v>
          </cell>
        </row>
        <row r="10110">
          <cell r="N10110">
            <v>-7</v>
          </cell>
        </row>
        <row r="10111">
          <cell r="N10111">
            <v>-16.552</v>
          </cell>
        </row>
        <row r="10112">
          <cell r="N10112">
            <v>-11.19</v>
          </cell>
        </row>
        <row r="10113">
          <cell r="N10113">
            <v>-1.7070000000000001</v>
          </cell>
        </row>
        <row r="10114">
          <cell r="N10114">
            <v>-4.0030000000000001</v>
          </cell>
        </row>
        <row r="10115">
          <cell r="N10115">
            <v>-1.972</v>
          </cell>
        </row>
        <row r="10116">
          <cell r="N10116">
            <v>-2.3149999999999999</v>
          </cell>
        </row>
        <row r="10117">
          <cell r="N10117">
            <v>-16.623000000000001</v>
          </cell>
        </row>
        <row r="10118">
          <cell r="N10118">
            <v>-80</v>
          </cell>
        </row>
        <row r="10119">
          <cell r="N10119">
            <v>-3.1579999999999999</v>
          </cell>
        </row>
        <row r="10120">
          <cell r="N10120">
            <v>-9.74</v>
          </cell>
        </row>
        <row r="10121">
          <cell r="N10121">
            <v>-2.1659999999999999</v>
          </cell>
        </row>
        <row r="10122">
          <cell r="N10122">
            <v>-42</v>
          </cell>
        </row>
        <row r="10123">
          <cell r="N10123">
            <v>-1.83</v>
          </cell>
        </row>
        <row r="10124">
          <cell r="N10124">
            <v>-6.2850000000000001</v>
          </cell>
        </row>
        <row r="10125">
          <cell r="N10125">
            <v>-20.268999999999998</v>
          </cell>
        </row>
        <row r="10126">
          <cell r="N10126">
            <v>-1.296</v>
          </cell>
        </row>
        <row r="10127">
          <cell r="N10127">
            <v>-15.491</v>
          </cell>
        </row>
        <row r="10128">
          <cell r="N10128">
            <v>-684</v>
          </cell>
        </row>
        <row r="10129">
          <cell r="N10129">
            <v>-36</v>
          </cell>
        </row>
        <row r="10130">
          <cell r="N10130">
            <v>-12.137</v>
          </cell>
        </row>
        <row r="10131">
          <cell r="N10131">
            <v>-3.1E-2</v>
          </cell>
        </row>
        <row r="10132">
          <cell r="N10132">
            <v>-302</v>
          </cell>
        </row>
        <row r="10133">
          <cell r="N10133">
            <v>-20.268999999999998</v>
          </cell>
        </row>
        <row r="10134">
          <cell r="N10134">
            <v>-1.5009999999999999</v>
          </cell>
        </row>
        <row r="10135">
          <cell r="N10135">
            <v>-10.044</v>
          </cell>
        </row>
        <row r="10136">
          <cell r="N10136">
            <v>-13.984999999999999</v>
          </cell>
        </row>
        <row r="10137">
          <cell r="N10137">
            <v>-584.35</v>
          </cell>
        </row>
        <row r="10138">
          <cell r="N10138">
            <v>-10.425000000000001</v>
          </cell>
        </row>
        <row r="10139">
          <cell r="N10139">
            <v>-2.903</v>
          </cell>
        </row>
        <row r="10140">
          <cell r="N10140">
            <v>-1.38</v>
          </cell>
        </row>
        <row r="10141">
          <cell r="N10141">
            <v>-584.35</v>
          </cell>
        </row>
        <row r="10142">
          <cell r="N10142">
            <v>-3.31</v>
          </cell>
        </row>
        <row r="10143">
          <cell r="N10143">
            <v>-1.5609999999999999</v>
          </cell>
        </row>
        <row r="10144">
          <cell r="N10144">
            <v>-1.046</v>
          </cell>
        </row>
        <row r="10145">
          <cell r="N10145">
            <v>-6.0140000000000002</v>
          </cell>
        </row>
        <row r="10146">
          <cell r="N10146">
            <v>-4.5949999999999998</v>
          </cell>
        </row>
        <row r="10147">
          <cell r="N10147">
            <v>-2.4550000000000001</v>
          </cell>
        </row>
        <row r="10148">
          <cell r="N10148">
            <v>-5.0010000000000003</v>
          </cell>
        </row>
        <row r="10149">
          <cell r="N10149">
            <v>-2.5289999999999999</v>
          </cell>
        </row>
        <row r="10150">
          <cell r="N10150">
            <v>-3.2309999999999999</v>
          </cell>
        </row>
        <row r="10151">
          <cell r="N10151">
            <v>-10.349</v>
          </cell>
        </row>
        <row r="10152">
          <cell r="N10152">
            <v>-10.387</v>
          </cell>
        </row>
        <row r="10153">
          <cell r="N10153">
            <v>-2.2069999999999999</v>
          </cell>
        </row>
        <row r="10154">
          <cell r="N10154">
            <v>-8.8650000000000002</v>
          </cell>
        </row>
        <row r="10155">
          <cell r="N10155">
            <v>-3.5470000000000002</v>
          </cell>
        </row>
        <row r="10156">
          <cell r="N10156">
            <v>-8.92</v>
          </cell>
        </row>
        <row r="10157">
          <cell r="N10157">
            <v>-2.9750000000000001</v>
          </cell>
        </row>
        <row r="10158">
          <cell r="N10158">
            <v>-18.038</v>
          </cell>
        </row>
        <row r="10159">
          <cell r="N10159">
            <v>-1154</v>
          </cell>
        </row>
        <row r="10160">
          <cell r="N10160">
            <v>-2.9359999999999999</v>
          </cell>
        </row>
        <row r="10161">
          <cell r="N10161">
            <v>-11.337999999999999</v>
          </cell>
        </row>
        <row r="10162">
          <cell r="N10162">
            <v>-10.577</v>
          </cell>
        </row>
        <row r="10163">
          <cell r="N10163">
            <v>-2.492</v>
          </cell>
        </row>
        <row r="10164">
          <cell r="N10164">
            <v>-2.6629999999999998</v>
          </cell>
        </row>
        <row r="10165">
          <cell r="N10165">
            <v>-1.389</v>
          </cell>
        </row>
        <row r="10166">
          <cell r="N10166">
            <v>-4.9329999999999998</v>
          </cell>
        </row>
        <row r="10167">
          <cell r="N10167">
            <v>-7.2309999999999999</v>
          </cell>
        </row>
        <row r="10168">
          <cell r="N10168">
            <v>-3.4590000000000001</v>
          </cell>
        </row>
        <row r="10169">
          <cell r="N10169">
            <v>-0.57499999999999996</v>
          </cell>
        </row>
        <row r="10170">
          <cell r="N10170">
            <v>-2.6629999999999998</v>
          </cell>
        </row>
        <row r="10171">
          <cell r="N10171">
            <v>-9.3979999999999997</v>
          </cell>
        </row>
        <row r="10172">
          <cell r="N10172">
            <v>-17.613</v>
          </cell>
        </row>
        <row r="10173">
          <cell r="N10173">
            <v>-1.393</v>
          </cell>
        </row>
        <row r="10174">
          <cell r="N10174">
            <v>-7.5709999999999997</v>
          </cell>
        </row>
        <row r="10175">
          <cell r="N10175">
            <v>-684</v>
          </cell>
        </row>
        <row r="10176">
          <cell r="N10176">
            <v>-5.9470000000000001</v>
          </cell>
        </row>
        <row r="10177">
          <cell r="N10177">
            <v>-9.6259999999999994</v>
          </cell>
        </row>
        <row r="10178">
          <cell r="N10178">
            <v>-20.417000000000002</v>
          </cell>
        </row>
        <row r="10179">
          <cell r="N10179">
            <v>-5.3650000000000002</v>
          </cell>
        </row>
        <row r="10180">
          <cell r="N10180">
            <v>-531.79</v>
          </cell>
        </row>
        <row r="10181">
          <cell r="N10181">
            <v>-684</v>
          </cell>
        </row>
        <row r="10182">
          <cell r="N10182">
            <v>-1154</v>
          </cell>
        </row>
        <row r="10183">
          <cell r="N10183">
            <v>-56</v>
          </cell>
        </row>
        <row r="10184">
          <cell r="N10184">
            <v>-1.583</v>
          </cell>
        </row>
        <row r="10185">
          <cell r="N10185">
            <v>-5.4740000000000002</v>
          </cell>
        </row>
        <row r="10186">
          <cell r="N10186">
            <v>-5.8239999999999998</v>
          </cell>
        </row>
        <row r="10187">
          <cell r="N10187">
            <v>-3.05</v>
          </cell>
        </row>
        <row r="10188">
          <cell r="N10188">
            <v>-531.79</v>
          </cell>
        </row>
        <row r="10189">
          <cell r="N10189">
            <v>-6.4870000000000001</v>
          </cell>
        </row>
        <row r="10190">
          <cell r="N10190">
            <v>-8.0229999999999997</v>
          </cell>
        </row>
        <row r="10191">
          <cell r="N10191">
            <v>-7.8760000000000003</v>
          </cell>
        </row>
        <row r="10192">
          <cell r="N10192">
            <v>-513.17700000000002</v>
          </cell>
        </row>
        <row r="10193">
          <cell r="N10193">
            <v>-513.17700000000002</v>
          </cell>
        </row>
        <row r="10194">
          <cell r="N10194">
            <v>-3.9420000000000002</v>
          </cell>
        </row>
        <row r="10195">
          <cell r="N10195">
            <v>-7.6859999999999999</v>
          </cell>
        </row>
        <row r="10196">
          <cell r="N10196">
            <v>-531.79</v>
          </cell>
        </row>
        <row r="10197">
          <cell r="N10197">
            <v>-16.34</v>
          </cell>
        </row>
        <row r="10198">
          <cell r="N10198">
            <v>-7.99</v>
          </cell>
        </row>
        <row r="10199">
          <cell r="N10199">
            <v>-1.966</v>
          </cell>
        </row>
        <row r="10200">
          <cell r="N10200">
            <v>-277</v>
          </cell>
        </row>
        <row r="10201">
          <cell r="N10201">
            <v>-9.4740000000000002</v>
          </cell>
        </row>
        <row r="10202">
          <cell r="N10202">
            <v>-277</v>
          </cell>
        </row>
        <row r="10203">
          <cell r="N10203">
            <v>-277</v>
          </cell>
        </row>
        <row r="10204">
          <cell r="N10204">
            <v>-277</v>
          </cell>
        </row>
        <row r="10205">
          <cell r="N10205">
            <v>-277</v>
          </cell>
        </row>
        <row r="10206">
          <cell r="N10206">
            <v>-10.728999999999999</v>
          </cell>
        </row>
        <row r="10207">
          <cell r="N10207">
            <v>-277</v>
          </cell>
        </row>
        <row r="10208">
          <cell r="N10208">
            <v>-18.745000000000001</v>
          </cell>
        </row>
        <row r="10209">
          <cell r="N10209">
            <v>-105</v>
          </cell>
        </row>
        <row r="10210">
          <cell r="N10210">
            <v>-1.2470000000000001</v>
          </cell>
        </row>
        <row r="10211">
          <cell r="N10211">
            <v>-302</v>
          </cell>
        </row>
        <row r="10212">
          <cell r="N10212">
            <v>-302</v>
          </cell>
        </row>
        <row r="10213">
          <cell r="N10213">
            <v>-9.4359999999999999</v>
          </cell>
        </row>
        <row r="10214">
          <cell r="N10214">
            <v>-3.161</v>
          </cell>
        </row>
        <row r="10215">
          <cell r="N10215">
            <v>-177.26300000000001</v>
          </cell>
        </row>
        <row r="10216">
          <cell r="N10216">
            <v>-20</v>
          </cell>
        </row>
        <row r="10217">
          <cell r="N10217">
            <v>-684</v>
          </cell>
        </row>
        <row r="10218">
          <cell r="N10218">
            <v>-58.682000000000002</v>
          </cell>
        </row>
        <row r="10219">
          <cell r="N10219">
            <v>-684</v>
          </cell>
        </row>
        <row r="10220">
          <cell r="N10220">
            <v>-3.347</v>
          </cell>
        </row>
        <row r="10221">
          <cell r="N10221">
            <v>-9.3219999999999992</v>
          </cell>
        </row>
        <row r="10222">
          <cell r="N10222">
            <v>-5.0010000000000003</v>
          </cell>
        </row>
        <row r="10223">
          <cell r="N10223">
            <v>-4.3849999999999998</v>
          </cell>
        </row>
        <row r="10224">
          <cell r="N10224">
            <v>-10.92</v>
          </cell>
        </row>
        <row r="10225">
          <cell r="N10225">
            <v>-2.7949999999999999</v>
          </cell>
        </row>
        <row r="10226">
          <cell r="N10226">
            <v>-5.3390000000000004</v>
          </cell>
        </row>
        <row r="10227">
          <cell r="N10227">
            <v>-8.9789999999999992</v>
          </cell>
        </row>
        <row r="10228">
          <cell r="N10228">
            <v>-5.8120000000000003</v>
          </cell>
        </row>
        <row r="10229">
          <cell r="N10229">
            <v>-2.839</v>
          </cell>
        </row>
        <row r="10230">
          <cell r="N10230">
            <v>-4.2569999999999997</v>
          </cell>
        </row>
        <row r="10231">
          <cell r="N10231">
            <v>-13.491</v>
          </cell>
        </row>
        <row r="10232">
          <cell r="N10232">
            <v>-9.8539999999999992</v>
          </cell>
        </row>
        <row r="10233">
          <cell r="N10233">
            <v>-7.0960000000000001</v>
          </cell>
        </row>
        <row r="10234">
          <cell r="N10234">
            <v>-11.414</v>
          </cell>
        </row>
        <row r="10235">
          <cell r="N10235">
            <v>-1.47</v>
          </cell>
        </row>
        <row r="10236">
          <cell r="N10236">
            <v>-9.0540000000000003</v>
          </cell>
        </row>
        <row r="10237">
          <cell r="N10237">
            <v>-1.8819999999999999</v>
          </cell>
        </row>
        <row r="10238">
          <cell r="N10238">
            <v>-13.935</v>
          </cell>
        </row>
        <row r="10239">
          <cell r="N10239">
            <v>-1.68</v>
          </cell>
        </row>
        <row r="10240">
          <cell r="N10240">
            <v>-9.984</v>
          </cell>
        </row>
        <row r="10241">
          <cell r="N10241">
            <v>-3.9750000000000001</v>
          </cell>
        </row>
        <row r="10242">
          <cell r="N10242">
            <v>-11.923</v>
          </cell>
        </row>
        <row r="10243">
          <cell r="N10243">
            <v>-2.7519999999999998</v>
          </cell>
        </row>
        <row r="10244">
          <cell r="N10244">
            <v>-1.748</v>
          </cell>
        </row>
        <row r="10245">
          <cell r="N10245">
            <v>-7.0279999999999996</v>
          </cell>
        </row>
        <row r="10246">
          <cell r="N10246">
            <v>-13.086</v>
          </cell>
        </row>
        <row r="10247">
          <cell r="N10247">
            <v>-2.839</v>
          </cell>
        </row>
        <row r="10248">
          <cell r="N10248">
            <v>-2.827</v>
          </cell>
        </row>
        <row r="10249">
          <cell r="N10249">
            <v>-2.0019999999999998</v>
          </cell>
        </row>
        <row r="10250">
          <cell r="N10250">
            <v>-569.12300000000005</v>
          </cell>
        </row>
        <row r="10251">
          <cell r="N10251">
            <v>-2.2029999999999998</v>
          </cell>
        </row>
        <row r="10252">
          <cell r="N10252">
            <v>-11.224</v>
          </cell>
        </row>
        <row r="10253">
          <cell r="N10253">
            <v>-15.374000000000001</v>
          </cell>
        </row>
        <row r="10254">
          <cell r="N10254">
            <v>-3.6539999999999999</v>
          </cell>
        </row>
        <row r="10255">
          <cell r="N10255">
            <v>-9.8919999999999995</v>
          </cell>
        </row>
        <row r="10256">
          <cell r="N10256">
            <v>-2.1179999999999999</v>
          </cell>
        </row>
        <row r="10257">
          <cell r="N10257">
            <v>-3.0129999999999999</v>
          </cell>
        </row>
        <row r="10258">
          <cell r="N10258">
            <v>-2.9009999999999998</v>
          </cell>
        </row>
        <row r="10259">
          <cell r="N10259">
            <v>-15.773999999999999</v>
          </cell>
        </row>
        <row r="10260">
          <cell r="N10260">
            <v>-1.8220000000000001</v>
          </cell>
        </row>
        <row r="10261">
          <cell r="N10261">
            <v>-4.5279999999999996</v>
          </cell>
        </row>
        <row r="10262">
          <cell r="N10262">
            <v>-1.153</v>
          </cell>
        </row>
        <row r="10263">
          <cell r="N10263">
            <v>-10.615</v>
          </cell>
        </row>
        <row r="10264">
          <cell r="N10264">
            <v>-9.8160000000000007</v>
          </cell>
        </row>
        <row r="10265">
          <cell r="N10265">
            <v>-3.0230000000000001</v>
          </cell>
        </row>
        <row r="10266">
          <cell r="N10266">
            <v>-3.4620000000000002</v>
          </cell>
        </row>
        <row r="10267">
          <cell r="N10267">
            <v>-207.15100000000001</v>
          </cell>
        </row>
        <row r="10268">
          <cell r="N10268">
            <v>-4.798</v>
          </cell>
        </row>
        <row r="10269">
          <cell r="N10269">
            <v>-2.5739999999999998</v>
          </cell>
        </row>
        <row r="10270">
          <cell r="N10270">
            <v>-2.4169999999999998</v>
          </cell>
        </row>
        <row r="10271">
          <cell r="N10271">
            <v>-15</v>
          </cell>
        </row>
        <row r="10272">
          <cell r="N10272">
            <v>-5.17</v>
          </cell>
        </row>
        <row r="10273">
          <cell r="N10273">
            <v>-277</v>
          </cell>
        </row>
        <row r="10274">
          <cell r="N10274">
            <v>-2.5289999999999999</v>
          </cell>
        </row>
        <row r="10275">
          <cell r="N10275">
            <v>-11.3</v>
          </cell>
        </row>
        <row r="10276">
          <cell r="N10276">
            <v>-1154</v>
          </cell>
        </row>
        <row r="10277">
          <cell r="N10277">
            <v>-4.7300000000000004</v>
          </cell>
        </row>
        <row r="10278">
          <cell r="N10278">
            <v>-9.2070000000000007</v>
          </cell>
        </row>
        <row r="10279">
          <cell r="N10279">
            <v>-11.49</v>
          </cell>
        </row>
        <row r="10280">
          <cell r="N10280">
            <v>-3.347</v>
          </cell>
        </row>
        <row r="10281">
          <cell r="N10281">
            <v>-3.0129999999999999</v>
          </cell>
        </row>
        <row r="10282">
          <cell r="N10282">
            <v>-12.654999999999999</v>
          </cell>
        </row>
        <row r="10283">
          <cell r="N10283">
            <v>-12.099</v>
          </cell>
        </row>
        <row r="10284">
          <cell r="N10284">
            <v>-8.3119999999999994</v>
          </cell>
        </row>
        <row r="10285">
          <cell r="N10285">
            <v>-3.5289999999999999</v>
          </cell>
        </row>
        <row r="10286">
          <cell r="N10286">
            <v>-3.347</v>
          </cell>
        </row>
        <row r="10287">
          <cell r="N10287">
            <v>-10.615</v>
          </cell>
        </row>
        <row r="10288">
          <cell r="N10288">
            <v>-277</v>
          </cell>
        </row>
        <row r="10289">
          <cell r="N10289">
            <v>-529.13099999999997</v>
          </cell>
        </row>
        <row r="10290">
          <cell r="N10290">
            <v>-529.13099999999997</v>
          </cell>
        </row>
        <row r="10291">
          <cell r="N10291">
            <v>-9.4570000000000007</v>
          </cell>
        </row>
        <row r="10292">
          <cell r="N10292">
            <v>-20.934999999999999</v>
          </cell>
        </row>
        <row r="10293">
          <cell r="N10293">
            <v>-3.0939999999999999</v>
          </cell>
        </row>
        <row r="10294">
          <cell r="N10294">
            <v>-11.385999999999999</v>
          </cell>
        </row>
        <row r="10295">
          <cell r="N10295">
            <v>-0.70499999999999996</v>
          </cell>
        </row>
        <row r="10296">
          <cell r="N10296">
            <v>-684</v>
          </cell>
        </row>
        <row r="10297">
          <cell r="N10297">
            <v>-1.897</v>
          </cell>
        </row>
        <row r="10298">
          <cell r="N10298">
            <v>-277</v>
          </cell>
        </row>
        <row r="10299">
          <cell r="N10299">
            <v>-2.1429999999999998</v>
          </cell>
        </row>
        <row r="10300">
          <cell r="N10300">
            <v>-152</v>
          </cell>
        </row>
        <row r="10301">
          <cell r="N10301">
            <v>-277</v>
          </cell>
        </row>
        <row r="10302">
          <cell r="N10302">
            <v>-8.1769999999999996</v>
          </cell>
        </row>
        <row r="10303">
          <cell r="N10303">
            <v>-8.0229999999999997</v>
          </cell>
        </row>
        <row r="10304">
          <cell r="N10304">
            <v>-1236</v>
          </cell>
        </row>
        <row r="10305">
          <cell r="N10305">
            <v>-529.13099999999997</v>
          </cell>
        </row>
        <row r="10306">
          <cell r="N10306">
            <v>-20.565000000000001</v>
          </cell>
        </row>
        <row r="10307">
          <cell r="N10307">
            <v>-10.615</v>
          </cell>
        </row>
        <row r="10308">
          <cell r="N10308">
            <v>-1154</v>
          </cell>
        </row>
        <row r="10309">
          <cell r="N10309">
            <v>-2.625</v>
          </cell>
        </row>
        <row r="10310">
          <cell r="N10310">
            <v>-2.8639999999999999</v>
          </cell>
        </row>
        <row r="10311">
          <cell r="N10311">
            <v>-3.2360000000000002</v>
          </cell>
        </row>
        <row r="10312">
          <cell r="N10312">
            <v>-487</v>
          </cell>
        </row>
        <row r="10313">
          <cell r="N10313">
            <v>-2.9380000000000002</v>
          </cell>
        </row>
        <row r="10314">
          <cell r="N10314">
            <v>-15</v>
          </cell>
        </row>
        <row r="10315">
          <cell r="N10315">
            <v>-15</v>
          </cell>
        </row>
        <row r="10316">
          <cell r="N10316">
            <v>-6.0819999999999999</v>
          </cell>
        </row>
        <row r="10317">
          <cell r="N10317">
            <v>-11</v>
          </cell>
        </row>
        <row r="10318">
          <cell r="N10318">
            <v>-581.42899999999997</v>
          </cell>
        </row>
        <row r="10319">
          <cell r="N10319">
            <v>-8.0660000000000007</v>
          </cell>
        </row>
        <row r="10320">
          <cell r="N10320">
            <v>-181.17500000000001</v>
          </cell>
        </row>
        <row r="10321">
          <cell r="N10321">
            <v>-49.13</v>
          </cell>
        </row>
        <row r="10322">
          <cell r="N10322">
            <v>-859.86800000000005</v>
          </cell>
        </row>
        <row r="10323">
          <cell r="N10323">
            <v>-133.31899999999999</v>
          </cell>
        </row>
        <row r="10324">
          <cell r="N10324">
            <v>-277</v>
          </cell>
        </row>
        <row r="10325">
          <cell r="N10325">
            <v>-9.968</v>
          </cell>
        </row>
        <row r="10326">
          <cell r="N10326">
            <v>-277</v>
          </cell>
        </row>
        <row r="10327">
          <cell r="N10327">
            <v>-277</v>
          </cell>
        </row>
        <row r="10328">
          <cell r="N10328">
            <v>-105</v>
          </cell>
        </row>
        <row r="10329">
          <cell r="N10329">
            <v>-529.13099999999997</v>
          </cell>
        </row>
        <row r="10330">
          <cell r="N10330">
            <v>-2.4350000000000001</v>
          </cell>
        </row>
        <row r="10331">
          <cell r="N10331">
            <v>-3.9420000000000002</v>
          </cell>
        </row>
        <row r="10332">
          <cell r="N10332">
            <v>-8.8650000000000002</v>
          </cell>
        </row>
        <row r="10333">
          <cell r="N10333">
            <v>-4.242</v>
          </cell>
        </row>
        <row r="10334">
          <cell r="N10334">
            <v>-9.5500000000000007</v>
          </cell>
        </row>
        <row r="10335">
          <cell r="N10335">
            <v>-7.99</v>
          </cell>
        </row>
        <row r="10336">
          <cell r="N10336">
            <v>-1.794</v>
          </cell>
        </row>
        <row r="10337">
          <cell r="N10337">
            <v>-11.528</v>
          </cell>
        </row>
        <row r="10338">
          <cell r="N10338">
            <v>-8.2560000000000002</v>
          </cell>
        </row>
        <row r="10339">
          <cell r="N10339">
            <v>-0.20100000000000001</v>
          </cell>
        </row>
        <row r="10340">
          <cell r="N10340">
            <v>-529.13099999999997</v>
          </cell>
        </row>
        <row r="10341">
          <cell r="N10341">
            <v>-529.13099999999997</v>
          </cell>
        </row>
        <row r="10342">
          <cell r="N10342">
            <v>-8.5609999999999999</v>
          </cell>
        </row>
        <row r="10343">
          <cell r="N10343">
            <v>-2.83</v>
          </cell>
        </row>
        <row r="10344">
          <cell r="N10344">
            <v>-4.3929999999999998</v>
          </cell>
        </row>
        <row r="10345">
          <cell r="N10345">
            <v>-2.641</v>
          </cell>
        </row>
        <row r="10346">
          <cell r="N10346">
            <v>-7.8390000000000004</v>
          </cell>
        </row>
        <row r="10347">
          <cell r="N10347">
            <v>-2.359</v>
          </cell>
        </row>
        <row r="10348">
          <cell r="N10348">
            <v>-10.006</v>
          </cell>
        </row>
        <row r="10349">
          <cell r="N10349">
            <v>-10.425000000000001</v>
          </cell>
        </row>
        <row r="10350">
          <cell r="N10350">
            <v>-1.919</v>
          </cell>
        </row>
        <row r="10351">
          <cell r="N10351">
            <v>-11.519</v>
          </cell>
        </row>
        <row r="10352">
          <cell r="N10352">
            <v>-445.786</v>
          </cell>
        </row>
        <row r="10353">
          <cell r="N10353">
            <v>-446.84199999999998</v>
          </cell>
        </row>
        <row r="10354">
          <cell r="N10354">
            <v>-41.198</v>
          </cell>
        </row>
        <row r="10355">
          <cell r="N10355">
            <v>-195.78800000000001</v>
          </cell>
        </row>
        <row r="10356">
          <cell r="N10356">
            <v>-2.5870000000000002</v>
          </cell>
        </row>
        <row r="10357">
          <cell r="N10357">
            <v>-3.0129999999999999</v>
          </cell>
        </row>
        <row r="10358">
          <cell r="N10358">
            <v>-0.66800000000000004</v>
          </cell>
        </row>
        <row r="10359">
          <cell r="N10359">
            <v>-12.281000000000001</v>
          </cell>
        </row>
        <row r="10360">
          <cell r="N10360">
            <v>-4.649</v>
          </cell>
        </row>
        <row r="10361">
          <cell r="N10361">
            <v>-3.496</v>
          </cell>
        </row>
        <row r="10362">
          <cell r="N10362">
            <v>-13.137</v>
          </cell>
        </row>
        <row r="10363">
          <cell r="N10363">
            <v>-13.792</v>
          </cell>
        </row>
        <row r="10364">
          <cell r="N10364">
            <v>-5.609</v>
          </cell>
        </row>
        <row r="10365">
          <cell r="N10365">
            <v>-3.2450000000000001</v>
          </cell>
        </row>
        <row r="10366">
          <cell r="N10366">
            <v>-3.05</v>
          </cell>
        </row>
        <row r="10367">
          <cell r="N10367">
            <v>-3.45</v>
          </cell>
        </row>
        <row r="10368">
          <cell r="N10368">
            <v>-2.7519999999999998</v>
          </cell>
        </row>
        <row r="10369">
          <cell r="N10369">
            <v>-20.268999999999998</v>
          </cell>
        </row>
        <row r="10370">
          <cell r="N10370">
            <v>-3.31</v>
          </cell>
        </row>
        <row r="10371">
          <cell r="N10371">
            <v>-12.819000000000001</v>
          </cell>
        </row>
        <row r="10372">
          <cell r="N10372">
            <v>-302</v>
          </cell>
        </row>
        <row r="10373">
          <cell r="N10373">
            <v>-11.741</v>
          </cell>
        </row>
        <row r="10374">
          <cell r="N10374">
            <v>-3.0939999999999999</v>
          </cell>
        </row>
        <row r="10375">
          <cell r="N10375">
            <v>-2.359</v>
          </cell>
        </row>
        <row r="10376">
          <cell r="N10376">
            <v>-302</v>
          </cell>
        </row>
        <row r="10377">
          <cell r="N10377">
            <v>-1154</v>
          </cell>
        </row>
        <row r="10378">
          <cell r="N10378">
            <v>-9.3219999999999992</v>
          </cell>
        </row>
        <row r="10379">
          <cell r="N10379">
            <v>-10.234999999999999</v>
          </cell>
        </row>
        <row r="10380">
          <cell r="N10380">
            <v>-3.4590000000000001</v>
          </cell>
        </row>
        <row r="10381">
          <cell r="N10381">
            <v>-11.968</v>
          </cell>
        </row>
        <row r="10382">
          <cell r="N10382">
            <v>-11.079000000000001</v>
          </cell>
        </row>
        <row r="10383">
          <cell r="N10383">
            <v>-30.3</v>
          </cell>
        </row>
        <row r="10384">
          <cell r="N10384">
            <v>-9.2840000000000007</v>
          </cell>
        </row>
        <row r="10385">
          <cell r="N10385">
            <v>-1.8819999999999999</v>
          </cell>
        </row>
        <row r="10386">
          <cell r="N10386">
            <v>-7.343</v>
          </cell>
        </row>
        <row r="10387">
          <cell r="N10387">
            <v>-2.4350000000000001</v>
          </cell>
        </row>
        <row r="10388">
          <cell r="N10388">
            <v>-4.7590000000000003</v>
          </cell>
        </row>
        <row r="10389">
          <cell r="N10389">
            <v>-4.8659999999999997</v>
          </cell>
        </row>
        <row r="10390">
          <cell r="N10390">
            <v>-684</v>
          </cell>
        </row>
        <row r="10391">
          <cell r="N10391">
            <v>-4</v>
          </cell>
        </row>
        <row r="10392">
          <cell r="N10392">
            <v>-7.4950000000000001</v>
          </cell>
        </row>
        <row r="10393">
          <cell r="N10393">
            <v>-1058.261</v>
          </cell>
        </row>
        <row r="10394">
          <cell r="N10394">
            <v>-3.3849999999999998</v>
          </cell>
        </row>
        <row r="10395">
          <cell r="N10395">
            <v>-6.7720000000000002</v>
          </cell>
        </row>
        <row r="10396">
          <cell r="N10396">
            <v>-4.5750000000000002</v>
          </cell>
        </row>
        <row r="10397">
          <cell r="N10397">
            <v>-3.1579999999999999</v>
          </cell>
        </row>
        <row r="10398">
          <cell r="N10398">
            <v>-485.70100000000002</v>
          </cell>
        </row>
        <row r="10399">
          <cell r="N10399">
            <v>-5.7450000000000001</v>
          </cell>
        </row>
        <row r="10400">
          <cell r="N10400">
            <v>-9.5120000000000005</v>
          </cell>
        </row>
        <row r="10401">
          <cell r="N10401">
            <v>-9.1319999999999997</v>
          </cell>
        </row>
        <row r="10402">
          <cell r="N10402">
            <v>-1.8220000000000001</v>
          </cell>
        </row>
        <row r="10403">
          <cell r="N10403">
            <v>-684</v>
          </cell>
        </row>
        <row r="10404">
          <cell r="N10404">
            <v>-3.1240000000000001</v>
          </cell>
        </row>
        <row r="10405">
          <cell r="N10405">
            <v>-15</v>
          </cell>
        </row>
        <row r="10406">
          <cell r="N10406">
            <v>-108.935</v>
          </cell>
        </row>
        <row r="10407">
          <cell r="N10407">
            <v>-3.0129999999999999</v>
          </cell>
        </row>
        <row r="10408">
          <cell r="N10408">
            <v>-277</v>
          </cell>
        </row>
        <row r="10409">
          <cell r="N10409">
            <v>-277</v>
          </cell>
        </row>
        <row r="10410">
          <cell r="N10410">
            <v>-3.2360000000000002</v>
          </cell>
        </row>
        <row r="10411">
          <cell r="N10411">
            <v>-26</v>
          </cell>
        </row>
        <row r="10412">
          <cell r="N10412">
            <v>-5.8789999999999996</v>
          </cell>
        </row>
        <row r="10413">
          <cell r="N10413">
            <v>-11.262</v>
          </cell>
        </row>
        <row r="10414">
          <cell r="N10414">
            <v>-33</v>
          </cell>
        </row>
        <row r="10415">
          <cell r="N10415">
            <v>-16.236999999999998</v>
          </cell>
        </row>
        <row r="10416">
          <cell r="N10416">
            <v>-37</v>
          </cell>
        </row>
        <row r="10417">
          <cell r="N10417">
            <v>-15</v>
          </cell>
        </row>
        <row r="10418">
          <cell r="N10418">
            <v>-56</v>
          </cell>
        </row>
        <row r="10419">
          <cell r="N10419">
            <v>-55</v>
          </cell>
        </row>
        <row r="10420">
          <cell r="N10420">
            <v>-7.7619999999999996</v>
          </cell>
        </row>
        <row r="10421">
          <cell r="N10421">
            <v>-22.488</v>
          </cell>
        </row>
        <row r="10422">
          <cell r="N10422">
            <v>-4.6630000000000003</v>
          </cell>
        </row>
        <row r="10423">
          <cell r="N10423">
            <v>-14.494999999999999</v>
          </cell>
        </row>
        <row r="10424">
          <cell r="N10424">
            <v>-2.419</v>
          </cell>
        </row>
        <row r="10425">
          <cell r="N10425">
            <v>-9.8539999999999992</v>
          </cell>
        </row>
        <row r="10426">
          <cell r="N10426">
            <v>-10.691000000000001</v>
          </cell>
        </row>
        <row r="10427">
          <cell r="N10427">
            <v>-3.4220000000000002</v>
          </cell>
        </row>
        <row r="10428">
          <cell r="N10428">
            <v>-7.4340000000000002</v>
          </cell>
        </row>
        <row r="10429">
          <cell r="N10429">
            <v>-4.6859999999999999</v>
          </cell>
        </row>
        <row r="10430">
          <cell r="N10430">
            <v>-0.46200000000000002</v>
          </cell>
        </row>
        <row r="10431">
          <cell r="N10431">
            <v>-4.1349999999999998</v>
          </cell>
        </row>
        <row r="10432">
          <cell r="N10432">
            <v>-7.2290000000000001</v>
          </cell>
        </row>
        <row r="10433">
          <cell r="N10433">
            <v>-3.6819999999999999</v>
          </cell>
        </row>
        <row r="10434">
          <cell r="N10434">
            <v>-3.4590000000000001</v>
          </cell>
        </row>
        <row r="10435">
          <cell r="N10435">
            <v>-0.23400000000000001</v>
          </cell>
        </row>
        <row r="10436">
          <cell r="N10436">
            <v>-684</v>
          </cell>
        </row>
        <row r="10437">
          <cell r="N10437">
            <v>-6.4870000000000001</v>
          </cell>
        </row>
        <row r="10438">
          <cell r="N10438">
            <v>-277</v>
          </cell>
        </row>
        <row r="10439">
          <cell r="N10439">
            <v>-13.882</v>
          </cell>
        </row>
        <row r="10440">
          <cell r="N10440">
            <v>-12.327</v>
          </cell>
        </row>
        <row r="10441">
          <cell r="N10441">
            <v>-8.2560000000000002</v>
          </cell>
        </row>
        <row r="10442">
          <cell r="N10442">
            <v>-4.4560000000000004</v>
          </cell>
        </row>
        <row r="10443">
          <cell r="N10443">
            <v>-277</v>
          </cell>
        </row>
        <row r="10444">
          <cell r="N10444">
            <v>-277</v>
          </cell>
        </row>
        <row r="10445">
          <cell r="N10445">
            <v>-2.7519999999999998</v>
          </cell>
        </row>
        <row r="10446">
          <cell r="N10446">
            <v>-12.365</v>
          </cell>
        </row>
        <row r="10447">
          <cell r="N10447">
            <v>-10.349</v>
          </cell>
        </row>
        <row r="10448">
          <cell r="N10448">
            <v>-8.6430000000000007</v>
          </cell>
        </row>
        <row r="10449">
          <cell r="N10449">
            <v>-3.05</v>
          </cell>
        </row>
        <row r="10450">
          <cell r="N10450">
            <v>-277</v>
          </cell>
        </row>
        <row r="10451">
          <cell r="N10451">
            <v>-277</v>
          </cell>
        </row>
        <row r="10452">
          <cell r="N10452">
            <v>-485.70100000000002</v>
          </cell>
        </row>
        <row r="10453">
          <cell r="N10453">
            <v>-3.7189999999999999</v>
          </cell>
        </row>
        <row r="10454">
          <cell r="N10454">
            <v>-4.9470000000000001</v>
          </cell>
        </row>
        <row r="10455">
          <cell r="N10455">
            <v>-7.298</v>
          </cell>
        </row>
        <row r="10456">
          <cell r="N10456">
            <v>-0.152</v>
          </cell>
        </row>
        <row r="10457">
          <cell r="N10457">
            <v>-3.2730000000000001</v>
          </cell>
        </row>
        <row r="10458">
          <cell r="N10458">
            <v>-22.117999999999999</v>
          </cell>
        </row>
        <row r="10459">
          <cell r="N10459">
            <v>-11.375999999999999</v>
          </cell>
        </row>
        <row r="10460">
          <cell r="N10460">
            <v>-4.649</v>
          </cell>
        </row>
        <row r="10461">
          <cell r="N10461">
            <v>-14</v>
          </cell>
        </row>
        <row r="10462">
          <cell r="N10462">
            <v>-11.984999999999999</v>
          </cell>
        </row>
        <row r="10463">
          <cell r="N10463">
            <v>-9.8160000000000007</v>
          </cell>
        </row>
        <row r="10464">
          <cell r="N10464">
            <v>-2.4900000000000002</v>
          </cell>
        </row>
        <row r="10465">
          <cell r="N10465">
            <v>-10.691000000000001</v>
          </cell>
        </row>
        <row r="10466">
          <cell r="N10466">
            <v>-3.2360000000000002</v>
          </cell>
        </row>
        <row r="10467">
          <cell r="N10467">
            <v>-50</v>
          </cell>
        </row>
        <row r="10468">
          <cell r="N10468">
            <v>-5.4059999999999997</v>
          </cell>
        </row>
        <row r="10469">
          <cell r="N10469">
            <v>-1154</v>
          </cell>
        </row>
        <row r="10470">
          <cell r="N10470">
            <v>-684</v>
          </cell>
        </row>
        <row r="10471">
          <cell r="N10471">
            <v>-2.641</v>
          </cell>
        </row>
        <row r="10472">
          <cell r="N10472">
            <v>-444.34899999999999</v>
          </cell>
        </row>
        <row r="10473">
          <cell r="N10473">
            <v>-9.0549999999999997</v>
          </cell>
        </row>
        <row r="10474">
          <cell r="N10474">
            <v>-3.0369999999999999</v>
          </cell>
        </row>
        <row r="10475">
          <cell r="N10475">
            <v>-9.2070000000000007</v>
          </cell>
        </row>
        <row r="10476">
          <cell r="N10476">
            <v>-2.1280000000000001</v>
          </cell>
        </row>
        <row r="10477">
          <cell r="N10477">
            <v>-444.34899999999999</v>
          </cell>
        </row>
        <row r="10478">
          <cell r="N10478">
            <v>-14.298</v>
          </cell>
        </row>
        <row r="10479">
          <cell r="N10479">
            <v>-273.62400000000002</v>
          </cell>
        </row>
        <row r="10480">
          <cell r="N10480">
            <v>-3.8820000000000001</v>
          </cell>
        </row>
        <row r="10481">
          <cell r="N10481">
            <v>-273.62400000000002</v>
          </cell>
        </row>
        <row r="10482">
          <cell r="N10482">
            <v>-485.70100000000002</v>
          </cell>
        </row>
        <row r="10483">
          <cell r="N10483">
            <v>-10.398999999999999</v>
          </cell>
        </row>
        <row r="10484">
          <cell r="N10484">
            <v>-485.70100000000002</v>
          </cell>
        </row>
        <row r="10485">
          <cell r="N10485">
            <v>-9.2840000000000007</v>
          </cell>
        </row>
        <row r="10486">
          <cell r="N10486">
            <v>-9.968</v>
          </cell>
        </row>
        <row r="10487">
          <cell r="N10487">
            <v>-3.05</v>
          </cell>
        </row>
        <row r="10488">
          <cell r="N10488">
            <v>-11.079000000000001</v>
          </cell>
        </row>
        <row r="10489">
          <cell r="N10489">
            <v>-9.702</v>
          </cell>
        </row>
        <row r="10490">
          <cell r="N10490">
            <v>-4.0170000000000003</v>
          </cell>
        </row>
        <row r="10491">
          <cell r="N10491">
            <v>-11.946999999999999</v>
          </cell>
        </row>
        <row r="10492">
          <cell r="N10492">
            <v>-8.9789999999999992</v>
          </cell>
        </row>
        <row r="10493">
          <cell r="N10493">
            <v>-530.78499999999997</v>
          </cell>
        </row>
        <row r="10494">
          <cell r="N10494">
            <v>-0.35899999999999999</v>
          </cell>
        </row>
        <row r="10495">
          <cell r="N10495">
            <v>-2.827</v>
          </cell>
        </row>
        <row r="10496">
          <cell r="N10496">
            <v>-14</v>
          </cell>
        </row>
        <row r="10497">
          <cell r="N10497">
            <v>-277</v>
          </cell>
        </row>
        <row r="10498">
          <cell r="N10498">
            <v>-12</v>
          </cell>
        </row>
        <row r="10499">
          <cell r="N10499">
            <v>-0.32300000000000001</v>
          </cell>
        </row>
        <row r="10500">
          <cell r="N10500">
            <v>-10.082000000000001</v>
          </cell>
        </row>
        <row r="10501">
          <cell r="N10501">
            <v>-4.2770000000000001</v>
          </cell>
        </row>
        <row r="10502">
          <cell r="N10502">
            <v>-5.9470000000000001</v>
          </cell>
        </row>
        <row r="10503">
          <cell r="N10503">
            <v>-4.798</v>
          </cell>
        </row>
        <row r="10504">
          <cell r="N10504">
            <v>-9.2070000000000007</v>
          </cell>
        </row>
        <row r="10505">
          <cell r="N10505">
            <v>-4.0540000000000003</v>
          </cell>
        </row>
        <row r="10506">
          <cell r="N10506">
            <v>-0.314</v>
          </cell>
        </row>
        <row r="10507">
          <cell r="N10507">
            <v>-10.577</v>
          </cell>
        </row>
        <row r="10508">
          <cell r="N10508">
            <v>-4.3890000000000002</v>
          </cell>
        </row>
        <row r="10509">
          <cell r="N10509">
            <v>-0.375</v>
          </cell>
        </row>
        <row r="10510">
          <cell r="N10510">
            <v>-0.35299999999999998</v>
          </cell>
        </row>
        <row r="10511">
          <cell r="N10511">
            <v>-7.4340000000000002</v>
          </cell>
        </row>
        <row r="10512">
          <cell r="N10512">
            <v>-20.861000000000001</v>
          </cell>
        </row>
        <row r="10513">
          <cell r="N10513">
            <v>-12.685</v>
          </cell>
        </row>
        <row r="10514">
          <cell r="N10514">
            <v>-11.122999999999999</v>
          </cell>
        </row>
        <row r="10515">
          <cell r="N10515">
            <v>-528.83699999999999</v>
          </cell>
        </row>
        <row r="10516">
          <cell r="N10516">
            <v>-0.27700000000000002</v>
          </cell>
        </row>
        <row r="10517">
          <cell r="N10517">
            <v>-3.2730000000000001</v>
          </cell>
        </row>
        <row r="10518">
          <cell r="N10518">
            <v>-10.044</v>
          </cell>
        </row>
        <row r="10519">
          <cell r="N10519">
            <v>-8.2940000000000005</v>
          </cell>
        </row>
        <row r="10520">
          <cell r="N10520">
            <v>-0.36799999999999999</v>
          </cell>
        </row>
        <row r="10521">
          <cell r="N10521">
            <v>-1154</v>
          </cell>
        </row>
        <row r="10522">
          <cell r="N10522">
            <v>-10.728999999999999</v>
          </cell>
        </row>
        <row r="10523">
          <cell r="N10523">
            <v>-14.702</v>
          </cell>
        </row>
        <row r="10524">
          <cell r="N10524">
            <v>-10.121</v>
          </cell>
        </row>
        <row r="10525">
          <cell r="N10525">
            <v>-8.6370000000000005</v>
          </cell>
        </row>
        <row r="10526">
          <cell r="N10526">
            <v>-277</v>
          </cell>
        </row>
        <row r="10527">
          <cell r="N10527">
            <v>-4.7590000000000003</v>
          </cell>
        </row>
        <row r="10528">
          <cell r="N10528">
            <v>-2.867</v>
          </cell>
        </row>
        <row r="10529">
          <cell r="N10529">
            <v>-684</v>
          </cell>
        </row>
        <row r="10530">
          <cell r="N10530">
            <v>-4.1280000000000001</v>
          </cell>
        </row>
        <row r="10531">
          <cell r="N10531">
            <v>-4.6120000000000001</v>
          </cell>
        </row>
        <row r="10532">
          <cell r="N10532">
            <v>-9.0169999999999995</v>
          </cell>
        </row>
        <row r="10533">
          <cell r="N10533">
            <v>-2.7919999999999998</v>
          </cell>
        </row>
        <row r="10534">
          <cell r="N10534">
            <v>-11.955</v>
          </cell>
        </row>
        <row r="10535">
          <cell r="N10535">
            <v>-10.958</v>
          </cell>
        </row>
        <row r="10536">
          <cell r="N10536">
            <v>-10.597</v>
          </cell>
        </row>
        <row r="10537">
          <cell r="N10537">
            <v>-3.7559999999999998</v>
          </cell>
        </row>
        <row r="10538">
          <cell r="N10538">
            <v>-3.9420000000000002</v>
          </cell>
        </row>
        <row r="10539">
          <cell r="N10539">
            <v>-0.105</v>
          </cell>
        </row>
        <row r="10540">
          <cell r="N10540">
            <v>-9.0990000000000002</v>
          </cell>
        </row>
        <row r="10541">
          <cell r="N10541">
            <v>-9.5500000000000007</v>
          </cell>
        </row>
        <row r="10542">
          <cell r="N10542">
            <v>-1.889</v>
          </cell>
        </row>
        <row r="10543">
          <cell r="N10543">
            <v>-11.071999999999999</v>
          </cell>
        </row>
        <row r="10544">
          <cell r="N10544">
            <v>-277</v>
          </cell>
        </row>
        <row r="10545">
          <cell r="N10545">
            <v>-113.511</v>
          </cell>
        </row>
        <row r="10546">
          <cell r="N10546">
            <v>-1154</v>
          </cell>
        </row>
        <row r="10547">
          <cell r="N10547">
            <v>-0.95599999999999996</v>
          </cell>
        </row>
        <row r="10548">
          <cell r="N10548">
            <v>-14.478</v>
          </cell>
        </row>
        <row r="10549">
          <cell r="N10549">
            <v>-414.30200000000002</v>
          </cell>
        </row>
        <row r="10550">
          <cell r="N10550">
            <v>-4.492</v>
          </cell>
        </row>
        <row r="10551">
          <cell r="N10551">
            <v>-14</v>
          </cell>
        </row>
        <row r="10552">
          <cell r="N10552">
            <v>-10.766999999999999</v>
          </cell>
        </row>
        <row r="10553">
          <cell r="N10553">
            <v>-14</v>
          </cell>
        </row>
        <row r="10554">
          <cell r="N10554">
            <v>-10.311</v>
          </cell>
        </row>
        <row r="10555">
          <cell r="N10555">
            <v>-277</v>
          </cell>
        </row>
        <row r="10556">
          <cell r="N10556">
            <v>-684</v>
          </cell>
        </row>
        <row r="10557">
          <cell r="N10557">
            <v>-4.4260000000000002</v>
          </cell>
        </row>
        <row r="10558">
          <cell r="N10558">
            <v>-7.0279999999999996</v>
          </cell>
        </row>
        <row r="10559">
          <cell r="N10559">
            <v>-11.718999999999999</v>
          </cell>
        </row>
        <row r="10560">
          <cell r="N10560">
            <v>-11.566000000000001</v>
          </cell>
        </row>
        <row r="10561">
          <cell r="N10561">
            <v>-3.98</v>
          </cell>
        </row>
        <row r="10562">
          <cell r="N10562">
            <v>-2.827</v>
          </cell>
        </row>
        <row r="10563">
          <cell r="N10563">
            <v>-1154</v>
          </cell>
        </row>
        <row r="10564">
          <cell r="N10564">
            <v>-491.01900000000001</v>
          </cell>
        </row>
        <row r="10565">
          <cell r="N10565">
            <v>-3.4220000000000002</v>
          </cell>
        </row>
        <row r="10566">
          <cell r="N10566">
            <v>-11.122999999999999</v>
          </cell>
        </row>
        <row r="10567">
          <cell r="N10567">
            <v>-2.9380000000000002</v>
          </cell>
        </row>
        <row r="10568">
          <cell r="N10568">
            <v>-122</v>
          </cell>
        </row>
        <row r="10569">
          <cell r="N10569">
            <v>-3.2360000000000002</v>
          </cell>
        </row>
        <row r="10570">
          <cell r="N10570">
            <v>-11.186</v>
          </cell>
        </row>
        <row r="10571">
          <cell r="N10571">
            <v>-3.3849999999999998</v>
          </cell>
        </row>
        <row r="10572">
          <cell r="N10572">
            <v>-2.9750000000000001</v>
          </cell>
        </row>
        <row r="10573">
          <cell r="N10573">
            <v>-8.8650000000000002</v>
          </cell>
        </row>
        <row r="10574">
          <cell r="N10574">
            <v>-2.6030000000000002</v>
          </cell>
        </row>
        <row r="10575">
          <cell r="N10575">
            <v>-8.4849999999999994</v>
          </cell>
        </row>
        <row r="10576">
          <cell r="N10576">
            <v>-148.37799999999999</v>
          </cell>
        </row>
        <row r="10577">
          <cell r="N10577">
            <v>-19.972999999999999</v>
          </cell>
        </row>
        <row r="10578">
          <cell r="N10578">
            <v>-523.79</v>
          </cell>
        </row>
        <row r="10579">
          <cell r="N10579">
            <v>-155.827</v>
          </cell>
        </row>
        <row r="10580">
          <cell r="N10580">
            <v>-5.6769999999999996</v>
          </cell>
        </row>
        <row r="10581">
          <cell r="N10581">
            <v>-5.0259999999999998</v>
          </cell>
        </row>
        <row r="10582">
          <cell r="N10582">
            <v>-3.7559999999999998</v>
          </cell>
        </row>
        <row r="10583">
          <cell r="N10583">
            <v>-2.0169999999999999</v>
          </cell>
        </row>
        <row r="10584">
          <cell r="N10584">
            <v>-9.5500000000000007</v>
          </cell>
        </row>
        <row r="10585">
          <cell r="N10585">
            <v>-2.1579999999999999</v>
          </cell>
        </row>
        <row r="10586">
          <cell r="N10586">
            <v>-15</v>
          </cell>
        </row>
        <row r="10587">
          <cell r="N10587">
            <v>-4.1660000000000004</v>
          </cell>
        </row>
        <row r="10588">
          <cell r="N10588">
            <v>-20.417000000000002</v>
          </cell>
        </row>
        <row r="10589">
          <cell r="N10589">
            <v>-4.4029999999999996</v>
          </cell>
        </row>
        <row r="10590">
          <cell r="N10590">
            <v>-3</v>
          </cell>
        </row>
        <row r="10591">
          <cell r="N10591">
            <v>-4.5650000000000004</v>
          </cell>
        </row>
        <row r="10592">
          <cell r="N10592">
            <v>-1154</v>
          </cell>
        </row>
        <row r="10593">
          <cell r="N10593">
            <v>-1154</v>
          </cell>
        </row>
        <row r="10594">
          <cell r="N10594">
            <v>-1154</v>
          </cell>
        </row>
        <row r="10595">
          <cell r="N10595">
            <v>-3.05</v>
          </cell>
        </row>
        <row r="10596">
          <cell r="N10596">
            <v>-4.7249999999999996</v>
          </cell>
        </row>
        <row r="10597">
          <cell r="N10597">
            <v>-9.74</v>
          </cell>
        </row>
        <row r="10598">
          <cell r="N10598">
            <v>-0.86599999999999999</v>
          </cell>
        </row>
        <row r="10599">
          <cell r="N10599">
            <v>-9.8539999999999992</v>
          </cell>
        </row>
        <row r="10600">
          <cell r="N10600">
            <v>-2.5179999999999998</v>
          </cell>
        </row>
        <row r="10601">
          <cell r="N10601">
            <v>-9.5120000000000005</v>
          </cell>
        </row>
        <row r="10602">
          <cell r="N10602">
            <v>-6.0000000000000001E-3</v>
          </cell>
        </row>
        <row r="10603">
          <cell r="N10603">
            <v>-20.713000000000001</v>
          </cell>
        </row>
        <row r="10604">
          <cell r="N10604">
            <v>-4.6859999999999999</v>
          </cell>
        </row>
        <row r="10605">
          <cell r="N10605">
            <v>-245.27799999999999</v>
          </cell>
        </row>
        <row r="10606">
          <cell r="N10606">
            <v>-3.3849999999999998</v>
          </cell>
        </row>
        <row r="10607">
          <cell r="N10607">
            <v>-150</v>
          </cell>
        </row>
        <row r="10608">
          <cell r="N10608">
            <v>-5.2119999999999997</v>
          </cell>
        </row>
        <row r="10609">
          <cell r="N10609">
            <v>-10.196999999999999</v>
          </cell>
        </row>
        <row r="10610">
          <cell r="N10610">
            <v>-5.8789999999999996</v>
          </cell>
        </row>
        <row r="10611">
          <cell r="N10611">
            <v>-13.715999999999999</v>
          </cell>
        </row>
        <row r="10612">
          <cell r="N10612">
            <v>-8.0000000000000002E-3</v>
          </cell>
        </row>
        <row r="10613">
          <cell r="N10613">
            <v>-3.4220000000000002</v>
          </cell>
        </row>
        <row r="10614">
          <cell r="N10614">
            <v>-10.349</v>
          </cell>
        </row>
        <row r="10615">
          <cell r="N10615">
            <v>-3.8220000000000001</v>
          </cell>
        </row>
        <row r="10616">
          <cell r="N10616">
            <v>-1.9490000000000001</v>
          </cell>
        </row>
        <row r="10617">
          <cell r="N10617">
            <v>-12.962</v>
          </cell>
        </row>
        <row r="10618">
          <cell r="N10618">
            <v>-567.24199999999996</v>
          </cell>
        </row>
        <row r="10619">
          <cell r="N10619">
            <v>-10.273</v>
          </cell>
        </row>
        <row r="10620">
          <cell r="N10620">
            <v>-10.728999999999999</v>
          </cell>
        </row>
        <row r="10621">
          <cell r="N10621">
            <v>-5.0949999999999998</v>
          </cell>
        </row>
        <row r="10622">
          <cell r="N10622">
            <v>-10.539</v>
          </cell>
        </row>
        <row r="10623">
          <cell r="N10623">
            <v>-12</v>
          </cell>
        </row>
        <row r="10624">
          <cell r="N10624">
            <v>-103</v>
          </cell>
        </row>
        <row r="10625">
          <cell r="N10625">
            <v>-11.528</v>
          </cell>
        </row>
        <row r="10626">
          <cell r="N10626">
            <v>-3.1240000000000001</v>
          </cell>
        </row>
        <row r="10627">
          <cell r="N10627">
            <v>-9.702</v>
          </cell>
        </row>
        <row r="10628">
          <cell r="N10628">
            <v>-1.2E-2</v>
          </cell>
        </row>
        <row r="10629">
          <cell r="N10629">
            <v>-2.9380000000000002</v>
          </cell>
        </row>
        <row r="10630">
          <cell r="N10630">
            <v>-10.653</v>
          </cell>
        </row>
        <row r="10631">
          <cell r="N10631">
            <v>-3.6080000000000001</v>
          </cell>
        </row>
        <row r="10632">
          <cell r="N10632">
            <v>-11.43</v>
          </cell>
        </row>
        <row r="10633">
          <cell r="N10633">
            <v>-47</v>
          </cell>
        </row>
        <row r="10634">
          <cell r="N10634">
            <v>-9.6259999999999994</v>
          </cell>
        </row>
        <row r="10635">
          <cell r="N10635">
            <v>-16</v>
          </cell>
        </row>
        <row r="10636">
          <cell r="N10636">
            <v>-277</v>
          </cell>
        </row>
        <row r="10637">
          <cell r="N10637">
            <v>-642.27</v>
          </cell>
        </row>
        <row r="10638">
          <cell r="N10638">
            <v>-277</v>
          </cell>
        </row>
        <row r="10639">
          <cell r="N10639">
            <v>-277</v>
          </cell>
        </row>
        <row r="10640">
          <cell r="N10640">
            <v>-277</v>
          </cell>
        </row>
        <row r="10641">
          <cell r="N10641">
            <v>-529.13099999999997</v>
          </cell>
        </row>
        <row r="10642">
          <cell r="N10642">
            <v>-1.68</v>
          </cell>
        </row>
        <row r="10643">
          <cell r="N10643">
            <v>-302</v>
          </cell>
        </row>
        <row r="10644">
          <cell r="N10644">
            <v>-3.3620000000000001</v>
          </cell>
        </row>
        <row r="10645">
          <cell r="N10645">
            <v>-684</v>
          </cell>
        </row>
        <row r="10646">
          <cell r="N10646">
            <v>-1.8520000000000001</v>
          </cell>
        </row>
        <row r="10647">
          <cell r="N10647">
            <v>-11</v>
          </cell>
        </row>
        <row r="10648">
          <cell r="N10648">
            <v>-519.89700000000005</v>
          </cell>
        </row>
        <row r="10649">
          <cell r="N10649">
            <v>-47</v>
          </cell>
        </row>
        <row r="10650">
          <cell r="N10650">
            <v>-9.4359999999999999</v>
          </cell>
        </row>
        <row r="10651">
          <cell r="N10651">
            <v>-7</v>
          </cell>
        </row>
        <row r="10652">
          <cell r="N10652">
            <v>-10.263999999999999</v>
          </cell>
        </row>
        <row r="10653">
          <cell r="N10653">
            <v>-60</v>
          </cell>
        </row>
        <row r="10654">
          <cell r="N10654">
            <v>-12</v>
          </cell>
        </row>
        <row r="10655">
          <cell r="N10655">
            <v>-3.161</v>
          </cell>
        </row>
        <row r="10656">
          <cell r="N10656">
            <v>-11.911</v>
          </cell>
        </row>
        <row r="10657">
          <cell r="N10657">
            <v>-6.8310000000000004</v>
          </cell>
        </row>
        <row r="10658">
          <cell r="N10658">
            <v>-2.7890000000000001</v>
          </cell>
        </row>
        <row r="10659">
          <cell r="N10659">
            <v>-9.2070000000000007</v>
          </cell>
        </row>
        <row r="10660">
          <cell r="N10660">
            <v>-5.8120000000000003</v>
          </cell>
        </row>
        <row r="10661">
          <cell r="N10661">
            <v>-0.47099999999999997</v>
          </cell>
        </row>
        <row r="10662">
          <cell r="N10662">
            <v>-1.24</v>
          </cell>
        </row>
        <row r="10663">
          <cell r="N10663">
            <v>-15</v>
          </cell>
        </row>
        <row r="10664">
          <cell r="N10664">
            <v>-3.57</v>
          </cell>
        </row>
        <row r="10665">
          <cell r="N10665">
            <v>-8.1039999999999992</v>
          </cell>
        </row>
        <row r="10666">
          <cell r="N10666">
            <v>-10.92</v>
          </cell>
        </row>
        <row r="10667">
          <cell r="N10667">
            <v>-1154</v>
          </cell>
        </row>
        <row r="10668">
          <cell r="N10668">
            <v>-3.794</v>
          </cell>
        </row>
        <row r="10669">
          <cell r="N10669">
            <v>-4.0679999999999996</v>
          </cell>
        </row>
        <row r="10670">
          <cell r="N10670">
            <v>-36</v>
          </cell>
        </row>
        <row r="10671">
          <cell r="N10671">
            <v>-14.164</v>
          </cell>
        </row>
        <row r="10672">
          <cell r="N10672">
            <v>-10.996</v>
          </cell>
        </row>
        <row r="10673">
          <cell r="N10673">
            <v>-1.9790000000000001</v>
          </cell>
        </row>
        <row r="10674">
          <cell r="N10674">
            <v>-9.5879999999999992</v>
          </cell>
        </row>
        <row r="10675">
          <cell r="N10675">
            <v>-10.539</v>
          </cell>
        </row>
        <row r="10676">
          <cell r="N10676">
            <v>-2.4340000000000002</v>
          </cell>
        </row>
        <row r="10677">
          <cell r="N10677">
            <v>-7.952</v>
          </cell>
        </row>
        <row r="10678">
          <cell r="N10678">
            <v>-18</v>
          </cell>
        </row>
        <row r="10679">
          <cell r="N10679">
            <v>-684</v>
          </cell>
        </row>
        <row r="10680">
          <cell r="N10680">
            <v>-11</v>
          </cell>
        </row>
        <row r="10681">
          <cell r="N10681">
            <v>-4.3490000000000002</v>
          </cell>
        </row>
        <row r="10682">
          <cell r="N10682">
            <v>-3.161</v>
          </cell>
        </row>
        <row r="10683">
          <cell r="N10683">
            <v>-18</v>
          </cell>
        </row>
        <row r="10684">
          <cell r="N10684">
            <v>-8.827</v>
          </cell>
        </row>
        <row r="10685">
          <cell r="N10685">
            <v>-4.24</v>
          </cell>
        </row>
        <row r="10686">
          <cell r="N10686">
            <v>-10.981</v>
          </cell>
        </row>
        <row r="10687">
          <cell r="N10687">
            <v>-7.7039999999999997</v>
          </cell>
        </row>
        <row r="10688">
          <cell r="N10688">
            <v>-8.0280000000000005</v>
          </cell>
        </row>
        <row r="10689">
          <cell r="N10689">
            <v>-4.5659999999999998</v>
          </cell>
        </row>
        <row r="10690">
          <cell r="N10690">
            <v>-7</v>
          </cell>
        </row>
        <row r="10691">
          <cell r="N10691">
            <v>-4.6120000000000001</v>
          </cell>
        </row>
        <row r="10692">
          <cell r="N10692">
            <v>-14.757</v>
          </cell>
        </row>
        <row r="10693">
          <cell r="N10693">
            <v>-20.713000000000001</v>
          </cell>
        </row>
        <row r="10694">
          <cell r="N10694">
            <v>-1154</v>
          </cell>
        </row>
        <row r="10695">
          <cell r="N10695">
            <v>-7.9139999999999997</v>
          </cell>
        </row>
        <row r="10696">
          <cell r="N10696">
            <v>-2.698</v>
          </cell>
        </row>
        <row r="10697">
          <cell r="N10697">
            <v>-7.8380000000000001</v>
          </cell>
        </row>
        <row r="10698">
          <cell r="N10698">
            <v>-8.1419999999999995</v>
          </cell>
        </row>
        <row r="10699">
          <cell r="N10699">
            <v>-3.0870000000000002</v>
          </cell>
        </row>
        <row r="10700">
          <cell r="N10700">
            <v>-9.5120000000000005</v>
          </cell>
        </row>
        <row r="10701">
          <cell r="N10701">
            <v>-2.0299999999999998</v>
          </cell>
        </row>
        <row r="10702">
          <cell r="N10702">
            <v>-3.31</v>
          </cell>
        </row>
        <row r="10703">
          <cell r="N10703">
            <v>-4.4560000000000004</v>
          </cell>
        </row>
        <row r="10704">
          <cell r="N10704">
            <v>-277</v>
          </cell>
        </row>
        <row r="10705">
          <cell r="N10705">
            <v>-277</v>
          </cell>
        </row>
        <row r="10706">
          <cell r="N10706">
            <v>-2.7149999999999999</v>
          </cell>
        </row>
        <row r="10707">
          <cell r="N10707">
            <v>-10.958</v>
          </cell>
        </row>
        <row r="10708">
          <cell r="N10708">
            <v>-18</v>
          </cell>
        </row>
        <row r="10709">
          <cell r="N10709">
            <v>-1.7549999999999999</v>
          </cell>
        </row>
        <row r="10710">
          <cell r="N10710">
            <v>-0.78</v>
          </cell>
        </row>
        <row r="10711">
          <cell r="N10711">
            <v>-4.5119999999999996</v>
          </cell>
        </row>
        <row r="10712">
          <cell r="N10712">
            <v>-13.042999999999999</v>
          </cell>
        </row>
        <row r="10713">
          <cell r="N10713">
            <v>-1.7549999999999999</v>
          </cell>
        </row>
        <row r="10714">
          <cell r="N10714">
            <v>-15</v>
          </cell>
        </row>
        <row r="10715">
          <cell r="N10715">
            <v>-684</v>
          </cell>
        </row>
        <row r="10716">
          <cell r="N10716">
            <v>-21</v>
          </cell>
        </row>
        <row r="10717">
          <cell r="N10717">
            <v>-6.0869999999999997</v>
          </cell>
        </row>
        <row r="10718">
          <cell r="N10718">
            <v>-0.127</v>
          </cell>
        </row>
        <row r="10719">
          <cell r="N10719">
            <v>-3.7189999999999999</v>
          </cell>
        </row>
        <row r="10720">
          <cell r="N10720">
            <v>-10.728999999999999</v>
          </cell>
        </row>
        <row r="10721">
          <cell r="N10721">
            <v>-10.539</v>
          </cell>
        </row>
        <row r="10722">
          <cell r="N10722">
            <v>-3.2360000000000002</v>
          </cell>
        </row>
        <row r="10723">
          <cell r="N10723">
            <v>-1.105</v>
          </cell>
        </row>
        <row r="10724">
          <cell r="N10724">
            <v>-530.90300000000002</v>
          </cell>
        </row>
        <row r="10725">
          <cell r="N10725">
            <v>-122.682</v>
          </cell>
        </row>
        <row r="10726">
          <cell r="N10726">
            <v>-14.702</v>
          </cell>
        </row>
        <row r="10727">
          <cell r="N10727">
            <v>-232.054</v>
          </cell>
        </row>
        <row r="10728">
          <cell r="N10728">
            <v>-1.8069999999999999</v>
          </cell>
        </row>
        <row r="10729">
          <cell r="N10729">
            <v>-4.1710000000000003</v>
          </cell>
        </row>
        <row r="10730">
          <cell r="N10730">
            <v>-3.0790000000000002</v>
          </cell>
        </row>
        <row r="10731">
          <cell r="N10731">
            <v>-155.41399999999999</v>
          </cell>
        </row>
        <row r="10732">
          <cell r="N10732">
            <v>-9.702</v>
          </cell>
        </row>
        <row r="10733">
          <cell r="N10733">
            <v>-2.9750000000000001</v>
          </cell>
        </row>
        <row r="10734">
          <cell r="N10734">
            <v>-10.349</v>
          </cell>
        </row>
        <row r="10735">
          <cell r="N10735">
            <v>-0.20100000000000001</v>
          </cell>
        </row>
        <row r="10736">
          <cell r="N10736">
            <v>-9.7780000000000005</v>
          </cell>
        </row>
        <row r="10737">
          <cell r="N10737">
            <v>-10.116</v>
          </cell>
        </row>
        <row r="10738">
          <cell r="N10738">
            <v>-12.997999999999999</v>
          </cell>
        </row>
        <row r="10739">
          <cell r="N10739">
            <v>-4.4130000000000003</v>
          </cell>
        </row>
        <row r="10740">
          <cell r="N10740">
            <v>-2.0310000000000001</v>
          </cell>
        </row>
        <row r="10741">
          <cell r="N10741">
            <v>-12.042</v>
          </cell>
        </row>
        <row r="10742">
          <cell r="N10742">
            <v>-1154</v>
          </cell>
        </row>
        <row r="10743">
          <cell r="N10743">
            <v>-3.6819999999999999</v>
          </cell>
        </row>
        <row r="10744">
          <cell r="N10744">
            <v>-1154</v>
          </cell>
        </row>
        <row r="10745">
          <cell r="N10745">
            <v>-46</v>
          </cell>
        </row>
        <row r="10746">
          <cell r="N10746">
            <v>-12.909000000000001</v>
          </cell>
        </row>
        <row r="10747">
          <cell r="N10747">
            <v>-684</v>
          </cell>
        </row>
        <row r="10748">
          <cell r="N10748">
            <v>-0.32100000000000001</v>
          </cell>
        </row>
        <row r="10749">
          <cell r="N10749">
            <v>-277</v>
          </cell>
        </row>
        <row r="10750">
          <cell r="N10750">
            <v>-277</v>
          </cell>
        </row>
        <row r="10751">
          <cell r="N10751">
            <v>-277</v>
          </cell>
        </row>
        <row r="10752">
          <cell r="N10752">
            <v>-504.78800000000001</v>
          </cell>
        </row>
        <row r="10753">
          <cell r="N10753">
            <v>-584.35</v>
          </cell>
        </row>
        <row r="10754">
          <cell r="N10754">
            <v>-578.50699999999995</v>
          </cell>
        </row>
        <row r="10755">
          <cell r="N10755">
            <v>-9.093</v>
          </cell>
        </row>
        <row r="10756">
          <cell r="N10756">
            <v>-5.782</v>
          </cell>
        </row>
        <row r="10757">
          <cell r="N10757">
            <v>-11.795</v>
          </cell>
        </row>
        <row r="10758">
          <cell r="N10758">
            <v>-10.196999999999999</v>
          </cell>
        </row>
        <row r="10759">
          <cell r="N10759">
            <v>-4.6710000000000003</v>
          </cell>
        </row>
        <row r="10760">
          <cell r="N10760">
            <v>-2.8959999999999999</v>
          </cell>
        </row>
        <row r="10761">
          <cell r="N10761">
            <v>-20.713000000000001</v>
          </cell>
        </row>
        <row r="10762">
          <cell r="N10762">
            <v>-4.7229999999999999</v>
          </cell>
        </row>
        <row r="10763">
          <cell r="N10763">
            <v>-11.034000000000001</v>
          </cell>
        </row>
        <row r="10764">
          <cell r="N10764">
            <v>-3.1240000000000001</v>
          </cell>
        </row>
        <row r="10765">
          <cell r="N10765">
            <v>-9.8160000000000007</v>
          </cell>
        </row>
        <row r="10766">
          <cell r="N10766">
            <v>-10.291</v>
          </cell>
        </row>
        <row r="10767">
          <cell r="N10767">
            <v>-25.934999999999999</v>
          </cell>
        </row>
        <row r="10768">
          <cell r="N10768">
            <v>-11.224</v>
          </cell>
        </row>
        <row r="10769">
          <cell r="N10769">
            <v>-11.375999999999999</v>
          </cell>
        </row>
        <row r="10770">
          <cell r="N10770">
            <v>-1.123</v>
          </cell>
        </row>
        <row r="10771">
          <cell r="N10771">
            <v>-1.837</v>
          </cell>
        </row>
        <row r="10772">
          <cell r="N10772">
            <v>-4.6420000000000003</v>
          </cell>
        </row>
        <row r="10773">
          <cell r="N10773">
            <v>-95</v>
          </cell>
        </row>
        <row r="10774">
          <cell r="N10774">
            <v>-3.9209999999999998</v>
          </cell>
        </row>
        <row r="10775">
          <cell r="N10775">
            <v>-150</v>
          </cell>
        </row>
        <row r="10776">
          <cell r="N10776">
            <v>-10.881</v>
          </cell>
        </row>
        <row r="10777">
          <cell r="N10777">
            <v>-8</v>
          </cell>
        </row>
        <row r="10778">
          <cell r="N10778">
            <v>-2.7149999999999999</v>
          </cell>
        </row>
        <row r="10779">
          <cell r="N10779">
            <v>-10.273</v>
          </cell>
        </row>
        <row r="10780">
          <cell r="N10780">
            <v>-5</v>
          </cell>
        </row>
        <row r="10781">
          <cell r="N10781">
            <v>-4</v>
          </cell>
        </row>
        <row r="10782">
          <cell r="N10782">
            <v>-10.196999999999999</v>
          </cell>
        </row>
        <row r="10783">
          <cell r="N10783">
            <v>-8</v>
          </cell>
        </row>
        <row r="10784">
          <cell r="N10784">
            <v>-4</v>
          </cell>
        </row>
        <row r="10785">
          <cell r="N10785">
            <v>-118</v>
          </cell>
        </row>
        <row r="10786">
          <cell r="N10786">
            <v>-11.224</v>
          </cell>
        </row>
        <row r="10787">
          <cell r="N10787">
            <v>-3.8220000000000001</v>
          </cell>
        </row>
        <row r="10788">
          <cell r="N10788">
            <v>-9.968</v>
          </cell>
        </row>
        <row r="10789">
          <cell r="N10789">
            <v>-3.9049999999999998</v>
          </cell>
        </row>
        <row r="10790">
          <cell r="N10790">
            <v>-2.9750000000000001</v>
          </cell>
        </row>
        <row r="10791">
          <cell r="N10791">
            <v>-59.244</v>
          </cell>
        </row>
        <row r="10792">
          <cell r="N10792">
            <v>-870.125</v>
          </cell>
        </row>
        <row r="10793">
          <cell r="N10793">
            <v>-3.1240000000000001</v>
          </cell>
        </row>
        <row r="10794">
          <cell r="N10794">
            <v>-13</v>
          </cell>
        </row>
        <row r="10795">
          <cell r="N10795">
            <v>-14.029</v>
          </cell>
        </row>
        <row r="10796">
          <cell r="N10796">
            <v>-2.4119999999999999</v>
          </cell>
        </row>
        <row r="10797">
          <cell r="N10797">
            <v>-5</v>
          </cell>
        </row>
        <row r="10798">
          <cell r="N10798">
            <v>-15</v>
          </cell>
        </row>
        <row r="10799">
          <cell r="N10799">
            <v>-103</v>
          </cell>
        </row>
        <row r="10800">
          <cell r="N10800">
            <v>-9.8539999999999992</v>
          </cell>
        </row>
        <row r="10801">
          <cell r="N10801">
            <v>-9.1310000000000002</v>
          </cell>
        </row>
        <row r="10802">
          <cell r="N10802">
            <v>-7.2309999999999999</v>
          </cell>
        </row>
        <row r="10803">
          <cell r="N10803">
            <v>-5</v>
          </cell>
        </row>
        <row r="10804">
          <cell r="N10804">
            <v>-4.5449999999999999</v>
          </cell>
        </row>
        <row r="10805">
          <cell r="N10805">
            <v>-11.429</v>
          </cell>
        </row>
        <row r="10806">
          <cell r="N10806">
            <v>-4.3</v>
          </cell>
        </row>
        <row r="10807">
          <cell r="N10807">
            <v>-2.4049999999999998</v>
          </cell>
        </row>
        <row r="10808">
          <cell r="N10808">
            <v>-1154</v>
          </cell>
        </row>
        <row r="10809">
          <cell r="N10809">
            <v>-1154</v>
          </cell>
        </row>
        <row r="10810">
          <cell r="N10810">
            <v>-684</v>
          </cell>
        </row>
        <row r="10811">
          <cell r="N10811">
            <v>-8.3119999999999994</v>
          </cell>
        </row>
        <row r="10812">
          <cell r="N10812">
            <v>-231</v>
          </cell>
        </row>
        <row r="10813">
          <cell r="N10813">
            <v>-10.444000000000001</v>
          </cell>
        </row>
        <row r="10814">
          <cell r="N10814">
            <v>-18</v>
          </cell>
        </row>
        <row r="10815">
          <cell r="N10815">
            <v>-8.5229999999999997</v>
          </cell>
        </row>
        <row r="10816">
          <cell r="N10816">
            <v>-12</v>
          </cell>
        </row>
        <row r="10817">
          <cell r="N10817">
            <v>-6.0140000000000002</v>
          </cell>
        </row>
        <row r="10818">
          <cell r="N10818">
            <v>-13.087999999999999</v>
          </cell>
        </row>
        <row r="10819">
          <cell r="N10819">
            <v>-684</v>
          </cell>
        </row>
        <row r="10820">
          <cell r="N10820">
            <v>-277</v>
          </cell>
        </row>
        <row r="10821">
          <cell r="N10821">
            <v>-3.7160000000000002</v>
          </cell>
        </row>
        <row r="10822">
          <cell r="N10822">
            <v>-302</v>
          </cell>
        </row>
        <row r="10823">
          <cell r="N10823">
            <v>-4.1660000000000004</v>
          </cell>
        </row>
        <row r="10824">
          <cell r="N10824">
            <v>-0.16700000000000001</v>
          </cell>
        </row>
        <row r="10825">
          <cell r="N10825">
            <v>-3.1240000000000001</v>
          </cell>
        </row>
        <row r="10826">
          <cell r="N10826">
            <v>-277</v>
          </cell>
        </row>
        <row r="10827">
          <cell r="N10827">
            <v>-277</v>
          </cell>
        </row>
        <row r="10828">
          <cell r="N10828">
            <v>-2.9750000000000001</v>
          </cell>
        </row>
        <row r="10829">
          <cell r="N10829">
            <v>-2.827</v>
          </cell>
        </row>
        <row r="10830">
          <cell r="N10830">
            <v>-3.2360000000000002</v>
          </cell>
        </row>
        <row r="10831">
          <cell r="N10831">
            <v>-10.51</v>
          </cell>
        </row>
        <row r="10832">
          <cell r="N10832">
            <v>-302</v>
          </cell>
        </row>
        <row r="10833">
          <cell r="N10833">
            <v>-11.516999999999999</v>
          </cell>
        </row>
        <row r="10834">
          <cell r="N10834">
            <v>-9.984</v>
          </cell>
        </row>
        <row r="10835">
          <cell r="N10835">
            <v>-3.161</v>
          </cell>
        </row>
        <row r="10836">
          <cell r="N10836">
            <v>-3.31</v>
          </cell>
        </row>
        <row r="10837">
          <cell r="N10837">
            <v>-7.99</v>
          </cell>
        </row>
        <row r="10838">
          <cell r="N10838">
            <v>-3.6819999999999999</v>
          </cell>
        </row>
        <row r="10839">
          <cell r="N10839">
            <v>-7.4189999999999996</v>
          </cell>
        </row>
        <row r="10840">
          <cell r="N10840">
            <v>-8.6370000000000005</v>
          </cell>
        </row>
        <row r="10841">
          <cell r="N10841">
            <v>-0.46800000000000003</v>
          </cell>
        </row>
        <row r="10842">
          <cell r="N10842">
            <v>-2E-3</v>
          </cell>
        </row>
        <row r="10843">
          <cell r="N10843">
            <v>-0.98299999999999998</v>
          </cell>
        </row>
        <row r="10844">
          <cell r="N10844">
            <v>-1.748</v>
          </cell>
        </row>
        <row r="10845">
          <cell r="N10845">
            <v>-12.997999999999999</v>
          </cell>
        </row>
        <row r="10846">
          <cell r="N10846">
            <v>-1.9790000000000001</v>
          </cell>
        </row>
        <row r="10847">
          <cell r="N10847">
            <v>-3.6779999999999999</v>
          </cell>
        </row>
        <row r="10848">
          <cell r="N10848">
            <v>-1.8069999999999999</v>
          </cell>
        </row>
        <row r="10849">
          <cell r="N10849">
            <v>-4.8840000000000003</v>
          </cell>
        </row>
        <row r="10850">
          <cell r="N10850">
            <v>-10.958</v>
          </cell>
        </row>
        <row r="10851">
          <cell r="N10851">
            <v>-3.0129999999999999</v>
          </cell>
        </row>
        <row r="10852">
          <cell r="N10852">
            <v>-9.702</v>
          </cell>
        </row>
        <row r="10853">
          <cell r="N10853">
            <v>-9.4149999999999991</v>
          </cell>
        </row>
        <row r="10854">
          <cell r="N10854">
            <v>-514.06299999999999</v>
          </cell>
        </row>
        <row r="10855">
          <cell r="N10855">
            <v>-3.9420000000000002</v>
          </cell>
        </row>
        <row r="10856">
          <cell r="N10856">
            <v>-20.786999999999999</v>
          </cell>
        </row>
        <row r="10857">
          <cell r="N10857">
            <v>-9.5030000000000001</v>
          </cell>
        </row>
        <row r="10858">
          <cell r="N10858">
            <v>-13.042999999999999</v>
          </cell>
        </row>
        <row r="10859">
          <cell r="N10859">
            <v>-7.3049999999999997</v>
          </cell>
        </row>
        <row r="10860">
          <cell r="N10860">
            <v>-1.792</v>
          </cell>
        </row>
        <row r="10861">
          <cell r="N10861">
            <v>-35.453000000000003</v>
          </cell>
        </row>
        <row r="10862">
          <cell r="N10862">
            <v>-2.915</v>
          </cell>
        </row>
        <row r="10863">
          <cell r="N10863">
            <v>-514.06299999999999</v>
          </cell>
        </row>
        <row r="10864">
          <cell r="N10864">
            <v>-16</v>
          </cell>
        </row>
        <row r="10865">
          <cell r="N10865">
            <v>-1.1779999999999999</v>
          </cell>
        </row>
        <row r="10866">
          <cell r="N10866">
            <v>-16</v>
          </cell>
        </row>
        <row r="10867">
          <cell r="N10867">
            <v>-7</v>
          </cell>
        </row>
        <row r="10868">
          <cell r="N10868">
            <v>-592.05899999999997</v>
          </cell>
        </row>
        <row r="10869">
          <cell r="N10869">
            <v>-587.94100000000003</v>
          </cell>
        </row>
        <row r="10870">
          <cell r="N10870">
            <v>-16</v>
          </cell>
        </row>
        <row r="10871">
          <cell r="N10871">
            <v>-14</v>
          </cell>
        </row>
        <row r="10872">
          <cell r="N10872">
            <v>-14</v>
          </cell>
        </row>
        <row r="10873">
          <cell r="N10873">
            <v>-22</v>
          </cell>
        </row>
        <row r="10874">
          <cell r="N10874">
            <v>-66</v>
          </cell>
        </row>
        <row r="10875">
          <cell r="N10875">
            <v>-18</v>
          </cell>
        </row>
        <row r="10876">
          <cell r="N10876">
            <v>-21</v>
          </cell>
        </row>
        <row r="10877">
          <cell r="N10877">
            <v>-35</v>
          </cell>
        </row>
        <row r="10878">
          <cell r="N10878">
            <v>-7.03</v>
          </cell>
        </row>
        <row r="10879">
          <cell r="N10879">
            <v>-4.97</v>
          </cell>
        </row>
        <row r="10880">
          <cell r="N10880">
            <v>-20.966999999999999</v>
          </cell>
        </row>
        <row r="10881">
          <cell r="N10881">
            <v>-343.61200000000002</v>
          </cell>
        </row>
        <row r="10882">
          <cell r="N10882">
            <v>-3.153</v>
          </cell>
        </row>
        <row r="10883">
          <cell r="N10883">
            <v>-185.6</v>
          </cell>
        </row>
        <row r="10884">
          <cell r="N10884">
            <v>-17.263000000000002</v>
          </cell>
        </row>
        <row r="10885">
          <cell r="N10885">
            <v>-4.359</v>
          </cell>
        </row>
        <row r="10886">
          <cell r="N10886">
            <v>-2.0419999999999998</v>
          </cell>
        </row>
        <row r="10887">
          <cell r="N10887">
            <v>-15</v>
          </cell>
        </row>
        <row r="10888">
          <cell r="N10888">
            <v>-62.5</v>
          </cell>
        </row>
        <row r="10889">
          <cell r="N10889">
            <v>-22.298999999999999</v>
          </cell>
        </row>
        <row r="10890">
          <cell r="N10890">
            <v>-97.700999999999993</v>
          </cell>
        </row>
        <row r="10891">
          <cell r="N10891">
            <v>-10.8</v>
          </cell>
        </row>
        <row r="10892">
          <cell r="N10892">
            <v>-5</v>
          </cell>
        </row>
        <row r="10893">
          <cell r="N10893">
            <v>-18</v>
          </cell>
        </row>
        <row r="10894">
          <cell r="N10894">
            <v>-12</v>
          </cell>
        </row>
        <row r="10895">
          <cell r="N10895">
            <v>-2</v>
          </cell>
        </row>
        <row r="10896">
          <cell r="N10896">
            <v>-16</v>
          </cell>
        </row>
        <row r="10897">
          <cell r="N10897">
            <v>-17</v>
          </cell>
        </row>
        <row r="10898">
          <cell r="N10898">
            <v>-15</v>
          </cell>
        </row>
        <row r="10899">
          <cell r="N10899">
            <v>-267.05</v>
          </cell>
        </row>
        <row r="10900">
          <cell r="N10900">
            <v>-25.6</v>
          </cell>
        </row>
        <row r="10901">
          <cell r="N10901">
            <v>-73.7</v>
          </cell>
        </row>
        <row r="10902">
          <cell r="N10902">
            <v>-150.518</v>
          </cell>
        </row>
        <row r="10903">
          <cell r="N10903">
            <v>-31.908000000000001</v>
          </cell>
        </row>
        <row r="10904">
          <cell r="N10904">
            <v>-36.561</v>
          </cell>
        </row>
        <row r="10905">
          <cell r="N10905">
            <v>-14.167999999999999</v>
          </cell>
        </row>
        <row r="10906">
          <cell r="N10906">
            <v>-98.382000000000005</v>
          </cell>
        </row>
        <row r="10907">
          <cell r="N10907">
            <v>-38.200000000000003</v>
          </cell>
        </row>
        <row r="10908">
          <cell r="N10908">
            <v>-110.85</v>
          </cell>
        </row>
        <row r="10909">
          <cell r="N10909">
            <v>-38.35</v>
          </cell>
        </row>
        <row r="10910">
          <cell r="N10910">
            <v>-89.4</v>
          </cell>
        </row>
        <row r="10911">
          <cell r="N10911">
            <v>-80.150000000000006</v>
          </cell>
        </row>
        <row r="10912">
          <cell r="N10912">
            <v>-81.400000000000006</v>
          </cell>
        </row>
        <row r="10913">
          <cell r="N10913">
            <v>-121.35</v>
          </cell>
        </row>
        <row r="10914">
          <cell r="N10914">
            <v>-53</v>
          </cell>
        </row>
        <row r="10915">
          <cell r="N10915">
            <v>-47.65</v>
          </cell>
        </row>
        <row r="10916">
          <cell r="N10916">
            <v>-29</v>
          </cell>
        </row>
        <row r="10917">
          <cell r="N10917">
            <v>-61</v>
          </cell>
        </row>
        <row r="10918">
          <cell r="N10918">
            <v>-564.09799999999996</v>
          </cell>
        </row>
        <row r="10919">
          <cell r="N10919">
            <v>-300</v>
          </cell>
        </row>
        <row r="10920">
          <cell r="N10920">
            <v>-401.47</v>
          </cell>
        </row>
        <row r="10921">
          <cell r="N10921">
            <v>-403.28800000000001</v>
          </cell>
        </row>
        <row r="10922">
          <cell r="N10922">
            <v>-100</v>
          </cell>
        </row>
        <row r="10923">
          <cell r="N10923">
            <v>-41.759</v>
          </cell>
        </row>
        <row r="10924">
          <cell r="N10924">
            <v>-130.87899999999999</v>
          </cell>
        </row>
        <row r="10925">
          <cell r="N10925">
            <v>-556.34400000000005</v>
          </cell>
        </row>
        <row r="10926">
          <cell r="N10926">
            <v>-277</v>
          </cell>
        </row>
        <row r="10927">
          <cell r="N10927">
            <v>-556.34400000000005</v>
          </cell>
        </row>
        <row r="10928">
          <cell r="N10928">
            <v>-277</v>
          </cell>
        </row>
        <row r="10929">
          <cell r="N10929">
            <v>-46.48</v>
          </cell>
        </row>
        <row r="10930">
          <cell r="N10930">
            <v>-592.37300000000005</v>
          </cell>
        </row>
        <row r="10931">
          <cell r="N10931">
            <v>-294.95699999999999</v>
          </cell>
        </row>
        <row r="10932">
          <cell r="N10932">
            <v>-986.16800000000001</v>
          </cell>
        </row>
        <row r="10933">
          <cell r="N10933">
            <v>-294.95800000000003</v>
          </cell>
        </row>
        <row r="10934">
          <cell r="N10934">
            <v>-277</v>
          </cell>
        </row>
        <row r="10935">
          <cell r="N10935">
            <v>-249.52600000000001</v>
          </cell>
        </row>
        <row r="10936">
          <cell r="N10936">
            <v>-543.12099999999998</v>
          </cell>
        </row>
        <row r="10937">
          <cell r="N10937">
            <v>-9.173</v>
          </cell>
        </row>
        <row r="10938">
          <cell r="N10938">
            <v>-9.9559999999999995</v>
          </cell>
        </row>
        <row r="10939">
          <cell r="N10939">
            <v>-8.3629999999999995</v>
          </cell>
        </row>
        <row r="10940">
          <cell r="N10940">
            <v>-79.748000000000005</v>
          </cell>
        </row>
        <row r="10941">
          <cell r="N10941">
            <v>-2</v>
          </cell>
        </row>
        <row r="10942">
          <cell r="N10942">
            <v>-9</v>
          </cell>
        </row>
        <row r="10943">
          <cell r="N10943">
            <v>-2</v>
          </cell>
        </row>
        <row r="10944">
          <cell r="N10944">
            <v>-2</v>
          </cell>
        </row>
        <row r="10945">
          <cell r="N10945">
            <v>-1</v>
          </cell>
        </row>
        <row r="10946">
          <cell r="N10946">
            <v>-12</v>
          </cell>
        </row>
        <row r="10947">
          <cell r="N10947">
            <v>-11</v>
          </cell>
        </row>
        <row r="10948">
          <cell r="N10948">
            <v>-34.649000000000001</v>
          </cell>
        </row>
        <row r="10949">
          <cell r="N10949">
            <v>-277</v>
          </cell>
        </row>
        <row r="10950">
          <cell r="N10950">
            <v>-215</v>
          </cell>
        </row>
        <row r="10951">
          <cell r="N10951">
            <v>-277</v>
          </cell>
        </row>
        <row r="10952">
          <cell r="N10952">
            <v>-232.298</v>
          </cell>
        </row>
        <row r="10953">
          <cell r="N10953">
            <v>-415.30700000000002</v>
          </cell>
        </row>
        <row r="10954">
          <cell r="N10954">
            <v>-591.56399999999996</v>
          </cell>
        </row>
        <row r="10955">
          <cell r="N10955">
            <v>-298</v>
          </cell>
        </row>
        <row r="10956">
          <cell r="N10956">
            <v>-20</v>
          </cell>
        </row>
        <row r="10957">
          <cell r="N10957">
            <v>-4.8</v>
          </cell>
        </row>
        <row r="10958">
          <cell r="N10958">
            <v>-0.63100000000000001</v>
          </cell>
        </row>
        <row r="10959">
          <cell r="N10959">
            <v>-6.3689999999999998</v>
          </cell>
        </row>
        <row r="10960">
          <cell r="N10960">
            <v>-41.4</v>
          </cell>
        </row>
        <row r="10961">
          <cell r="N10961">
            <v>-14.35</v>
          </cell>
        </row>
        <row r="10962">
          <cell r="N10962">
            <v>-31.8</v>
          </cell>
        </row>
        <row r="10963">
          <cell r="N10963">
            <v>-13.8</v>
          </cell>
        </row>
        <row r="10964">
          <cell r="N10964">
            <v>-49.997</v>
          </cell>
        </row>
        <row r="10965">
          <cell r="N10965">
            <v>-37.927</v>
          </cell>
        </row>
        <row r="10966">
          <cell r="N10966">
            <v>-21.972999999999999</v>
          </cell>
        </row>
        <row r="10967">
          <cell r="N10967">
            <v>-17.3</v>
          </cell>
        </row>
        <row r="10968">
          <cell r="N10968">
            <v>-59.296999999999997</v>
          </cell>
        </row>
        <row r="10969">
          <cell r="N10969">
            <v>-16.472999999999999</v>
          </cell>
        </row>
        <row r="10970">
          <cell r="N10970">
            <v>-37.75</v>
          </cell>
        </row>
        <row r="10971">
          <cell r="N10971">
            <v>17.818999999999999</v>
          </cell>
        </row>
        <row r="10972">
          <cell r="N10972">
            <v>14.859</v>
          </cell>
        </row>
        <row r="10973">
          <cell r="N10973">
            <v>100</v>
          </cell>
        </row>
        <row r="10974">
          <cell r="N10974">
            <v>31.337</v>
          </cell>
        </row>
        <row r="10975">
          <cell r="N10975">
            <v>8.673</v>
          </cell>
        </row>
        <row r="10976">
          <cell r="N10976">
            <v>21.411999999999999</v>
          </cell>
        </row>
        <row r="10977">
          <cell r="N10977">
            <v>1.1819999999999999</v>
          </cell>
        </row>
        <row r="10978">
          <cell r="N10978">
            <v>1204.136</v>
          </cell>
        </row>
        <row r="10979">
          <cell r="N10979">
            <v>162</v>
          </cell>
        </row>
        <row r="10980">
          <cell r="N10980">
            <v>11.734999999999999</v>
          </cell>
        </row>
        <row r="10981">
          <cell r="N10981">
            <v>29.245999999999999</v>
          </cell>
        </row>
        <row r="10982">
          <cell r="N10982">
            <v>38.655999999999999</v>
          </cell>
        </row>
        <row r="10983">
          <cell r="N10983">
            <v>41.753999999999998</v>
          </cell>
        </row>
        <row r="10984">
          <cell r="N10984">
            <v>0.46899999999999997</v>
          </cell>
        </row>
        <row r="10985">
          <cell r="N10985">
            <v>10.090999999999999</v>
          </cell>
        </row>
        <row r="10986">
          <cell r="N10986">
            <v>26.524999999999999</v>
          </cell>
        </row>
        <row r="10987">
          <cell r="N10987">
            <v>1.81</v>
          </cell>
        </row>
        <row r="10988">
          <cell r="N10988">
            <v>13.727</v>
          </cell>
        </row>
        <row r="10989">
          <cell r="N10989">
            <v>28.751999999999999</v>
          </cell>
        </row>
        <row r="10990">
          <cell r="N10990">
            <v>10.467000000000001</v>
          </cell>
        </row>
        <row r="10991">
          <cell r="N10991">
            <v>30.283999999999999</v>
          </cell>
        </row>
        <row r="10992">
          <cell r="N10992">
            <v>2.4820000000000002</v>
          </cell>
        </row>
        <row r="10993">
          <cell r="N10993">
            <v>11.356</v>
          </cell>
        </row>
        <row r="10994">
          <cell r="N10994">
            <v>31.652999999999999</v>
          </cell>
        </row>
        <row r="10995">
          <cell r="N10995">
            <v>34.162999999999997</v>
          </cell>
        </row>
        <row r="10996">
          <cell r="N10996">
            <v>34.302</v>
          </cell>
        </row>
        <row r="10997">
          <cell r="N10997">
            <v>24.245999999999999</v>
          </cell>
        </row>
        <row r="10998">
          <cell r="N10998">
            <v>14.629</v>
          </cell>
        </row>
        <row r="10999">
          <cell r="N10999">
            <v>2475.3000000000002</v>
          </cell>
        </row>
        <row r="11000">
          <cell r="N11000">
            <v>732</v>
          </cell>
        </row>
        <row r="11001">
          <cell r="N11001">
            <v>732</v>
          </cell>
        </row>
        <row r="11002">
          <cell r="N11002">
            <v>85</v>
          </cell>
        </row>
        <row r="11003">
          <cell r="N11003">
            <v>100</v>
          </cell>
        </row>
        <row r="11004">
          <cell r="N11004">
            <v>350</v>
          </cell>
        </row>
        <row r="11005">
          <cell r="N11005">
            <v>1.44</v>
          </cell>
        </row>
        <row r="11006">
          <cell r="N11006">
            <v>17.891999999999999</v>
          </cell>
        </row>
        <row r="11007">
          <cell r="N11007">
            <v>3.0619999999999998</v>
          </cell>
        </row>
        <row r="11008">
          <cell r="N11008">
            <v>8.9969999999999999</v>
          </cell>
        </row>
        <row r="11009">
          <cell r="N11009">
            <v>1.2789999999999999</v>
          </cell>
        </row>
        <row r="11010">
          <cell r="N11010">
            <v>0.16900000000000001</v>
          </cell>
        </row>
        <row r="11011">
          <cell r="N11011">
            <v>9.6739999999999995</v>
          </cell>
        </row>
        <row r="11012">
          <cell r="N11012">
            <v>5.5949999999999998</v>
          </cell>
        </row>
        <row r="11013">
          <cell r="N11013">
            <v>9.8369999999999997</v>
          </cell>
        </row>
        <row r="11014">
          <cell r="N11014">
            <v>60</v>
          </cell>
        </row>
        <row r="11015">
          <cell r="N11015">
            <v>12</v>
          </cell>
        </row>
        <row r="11016">
          <cell r="N11016">
            <v>13.701000000000001</v>
          </cell>
        </row>
        <row r="11017">
          <cell r="N11017">
            <v>14.430999999999999</v>
          </cell>
        </row>
        <row r="11018">
          <cell r="N11018">
            <v>24.869</v>
          </cell>
        </row>
        <row r="11019">
          <cell r="N11019">
            <v>4.0000000000000001E-3</v>
          </cell>
        </row>
        <row r="11020">
          <cell r="N11020">
            <v>6.0000000000000001E-3</v>
          </cell>
        </row>
        <row r="11021">
          <cell r="N11021">
            <v>8.9999999999999993E-3</v>
          </cell>
        </row>
        <row r="11022">
          <cell r="N11022">
            <v>8.9999999999999993E-3</v>
          </cell>
        </row>
        <row r="11023">
          <cell r="N11023">
            <v>4.0000000000000001E-3</v>
          </cell>
        </row>
        <row r="11024">
          <cell r="N11024">
            <v>0.01</v>
          </cell>
        </row>
        <row r="11025">
          <cell r="N11025">
            <v>5.0000000000000001E-3</v>
          </cell>
        </row>
        <row r="11026">
          <cell r="N11026">
            <v>1E-3</v>
          </cell>
        </row>
        <row r="11027">
          <cell r="N11027">
            <v>231</v>
          </cell>
        </row>
        <row r="11028">
          <cell r="N11028">
            <v>231</v>
          </cell>
        </row>
        <row r="11029">
          <cell r="N11029">
            <v>100</v>
          </cell>
        </row>
        <row r="11030">
          <cell r="N11030">
            <v>33</v>
          </cell>
        </row>
        <row r="11031">
          <cell r="N11031">
            <v>684</v>
          </cell>
        </row>
        <row r="11032">
          <cell r="N11032">
            <v>3.1989999999999998</v>
          </cell>
        </row>
        <row r="11033">
          <cell r="N11033">
            <v>3500</v>
          </cell>
        </row>
        <row r="11034">
          <cell r="N11034">
            <v>277</v>
          </cell>
        </row>
        <row r="11035">
          <cell r="N11035">
            <v>1154</v>
          </cell>
        </row>
        <row r="11036">
          <cell r="N11036">
            <v>100</v>
          </cell>
        </row>
        <row r="11037">
          <cell r="N11037">
            <v>3.1579999999999999</v>
          </cell>
        </row>
        <row r="11038">
          <cell r="N11038">
            <v>9.5500000000000007</v>
          </cell>
        </row>
        <row r="11039">
          <cell r="N11039">
            <v>1154</v>
          </cell>
        </row>
        <row r="11040">
          <cell r="N11040">
            <v>1154</v>
          </cell>
        </row>
        <row r="11041">
          <cell r="N11041">
            <v>4.4130000000000003</v>
          </cell>
        </row>
        <row r="11042">
          <cell r="N11042">
            <v>5940</v>
          </cell>
        </row>
        <row r="11043">
          <cell r="N11043">
            <v>2.0310000000000001</v>
          </cell>
        </row>
      </sheetData>
      <sheetData sheetId="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ary Inputs"/>
      <sheetName val="Banking &amp; Securities"/>
      <sheetName val="Healthcare"/>
      <sheetName val="Financial Services"/>
      <sheetName val="Consolidated Net Income"/>
      <sheetName val="Cash Flow and Debt Schedule"/>
      <sheetName val="Balance Sheet"/>
      <sheetName val="Returns"/>
      <sheetName val="Valuation Matrix"/>
      <sheetName val="Earnings Valuation"/>
      <sheetName val="EBITA Valuation"/>
      <sheetName val="Two Pager Worksheet"/>
    </sheetNames>
    <sheetDataSet>
      <sheetData sheetId="0" refreshError="1">
        <row r="8">
          <cell r="O8" t="str">
            <v>IFA Business Retained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kg fees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ds_apportionmt (2)"/>
      <sheetName val="Sheet1"/>
      <sheetName val="Ohds_apportionmt"/>
      <sheetName val="Income OCT"/>
      <sheetName val="2002-03"/>
      <sheetName val="Mexico"/>
    </sheetNames>
    <sheetDataSet>
      <sheetData sheetId="0"/>
      <sheetData sheetId="1"/>
      <sheetData sheetId="2"/>
      <sheetData sheetId="3">
        <row r="133">
          <cell r="B133">
            <v>7840</v>
          </cell>
          <cell r="C133" t="str">
            <v>Service Charges</v>
          </cell>
          <cell r="E133">
            <v>52787</v>
          </cell>
          <cell r="F133">
            <v>1146.0486322188449</v>
          </cell>
          <cell r="G133">
            <v>17303984.75</v>
          </cell>
          <cell r="H133">
            <v>375683.55948762479</v>
          </cell>
          <cell r="I133">
            <v>17704160.300000001</v>
          </cell>
          <cell r="J133">
            <v>384371.69561441598</v>
          </cell>
          <cell r="K133">
            <v>1694942</v>
          </cell>
          <cell r="L133">
            <v>36798.567086409028</v>
          </cell>
          <cell r="M133">
            <v>2175971</v>
          </cell>
          <cell r="N133">
            <v>47242.097264437689</v>
          </cell>
          <cell r="O133">
            <v>23187926.890000001</v>
          </cell>
          <cell r="P133">
            <v>503428.72101606597</v>
          </cell>
          <cell r="Q133">
            <v>32290</v>
          </cell>
          <cell r="R133">
            <v>701.04211897524965</v>
          </cell>
          <cell r="S133">
            <v>0</v>
          </cell>
          <cell r="T133">
            <v>0</v>
          </cell>
          <cell r="U133">
            <v>62152061.939999998</v>
          </cell>
          <cell r="V133">
            <v>1349371.7312201476</v>
          </cell>
          <cell r="W133">
            <v>46.06</v>
          </cell>
        </row>
        <row r="134">
          <cell r="B134">
            <v>7841</v>
          </cell>
          <cell r="C134" t="str">
            <v>Service Charges  Others</v>
          </cell>
          <cell r="E134">
            <v>1188637</v>
          </cell>
          <cell r="F134">
            <v>25806.274424663483</v>
          </cell>
          <cell r="G134">
            <v>1746420</v>
          </cell>
          <cell r="H134">
            <v>37916.196265740335</v>
          </cell>
          <cell r="I134">
            <v>1984814</v>
          </cell>
          <cell r="J134">
            <v>43091.923577941816</v>
          </cell>
          <cell r="L134">
            <v>0</v>
          </cell>
          <cell r="M134">
            <v>16316.46</v>
          </cell>
          <cell r="N134">
            <v>354.24359531046457</v>
          </cell>
          <cell r="O134">
            <v>403822</v>
          </cell>
          <cell r="P134">
            <v>8767.3035171515403</v>
          </cell>
          <cell r="Q134">
            <v>0</v>
          </cell>
          <cell r="R134">
            <v>0</v>
          </cell>
          <cell r="T134">
            <v>0</v>
          </cell>
          <cell r="U134">
            <v>5340009.46</v>
          </cell>
          <cell r="V134">
            <v>115935.94138080764</v>
          </cell>
          <cell r="W134">
            <v>46.06</v>
          </cell>
        </row>
        <row r="135">
          <cell r="B135">
            <v>8349</v>
          </cell>
          <cell r="C135" t="str">
            <v>Legal Fees - Operators</v>
          </cell>
          <cell r="E135">
            <v>525000</v>
          </cell>
          <cell r="F135">
            <v>11398.176291793312</v>
          </cell>
          <cell r="G135">
            <v>77000</v>
          </cell>
          <cell r="H135">
            <v>1671.7325227963524</v>
          </cell>
          <cell r="I135">
            <v>97000</v>
          </cell>
          <cell r="J135">
            <v>2105.9487624837166</v>
          </cell>
          <cell r="L135">
            <v>0</v>
          </cell>
          <cell r="M135">
            <v>0</v>
          </cell>
          <cell r="N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699000</v>
          </cell>
          <cell r="V135">
            <v>15175.857577073381</v>
          </cell>
          <cell r="W135">
            <v>46.060000000000009</v>
          </cell>
        </row>
        <row r="136">
          <cell r="E136">
            <v>1766424</v>
          </cell>
          <cell r="F136">
            <v>38350.499348675643</v>
          </cell>
          <cell r="G136">
            <v>19127404.75</v>
          </cell>
          <cell r="H136">
            <v>415271.48827616149</v>
          </cell>
          <cell r="I136">
            <v>19785974.300000001</v>
          </cell>
          <cell r="J136">
            <v>429569.56795484154</v>
          </cell>
          <cell r="K136">
            <v>1694942</v>
          </cell>
          <cell r="L136">
            <v>36798.567086409028</v>
          </cell>
          <cell r="M136">
            <v>2192287.46</v>
          </cell>
          <cell r="N136">
            <v>47596.340859748154</v>
          </cell>
          <cell r="O136">
            <v>23591748.890000001</v>
          </cell>
          <cell r="P136">
            <v>512196.02453321754</v>
          </cell>
          <cell r="Q136">
            <v>32290</v>
          </cell>
          <cell r="R136">
            <v>701.04211897524965</v>
          </cell>
          <cell r="S136">
            <v>0</v>
          </cell>
          <cell r="T136">
            <v>0</v>
          </cell>
          <cell r="U136">
            <v>68191071.399999991</v>
          </cell>
          <cell r="V136">
            <v>1480483.5301780286</v>
          </cell>
        </row>
        <row r="137">
          <cell r="F137">
            <v>26952.323056882331</v>
          </cell>
          <cell r="H137">
            <v>413599.75575336511</v>
          </cell>
          <cell r="I137">
            <v>19688974.300000001</v>
          </cell>
          <cell r="J137">
            <v>427463.61919235782</v>
          </cell>
          <cell r="K137">
            <v>1694942</v>
          </cell>
          <cell r="L137">
            <v>36798.567086409028</v>
          </cell>
          <cell r="M137">
            <v>2192287.46</v>
          </cell>
          <cell r="N137">
            <v>47596.340859748154</v>
          </cell>
          <cell r="O137">
            <v>23591748.890000001</v>
          </cell>
          <cell r="P137">
            <v>512196.02453321754</v>
          </cell>
          <cell r="Q137">
            <v>32290</v>
          </cell>
          <cell r="R137">
            <v>701.04211897524965</v>
          </cell>
          <cell r="S137">
            <v>0</v>
          </cell>
          <cell r="T137">
            <v>0</v>
          </cell>
          <cell r="U137">
            <v>67492071.399999991</v>
          </cell>
          <cell r="V137">
            <v>1465307.6726009552</v>
          </cell>
        </row>
        <row r="138">
          <cell r="C138" t="str">
            <v>Staff Cost - Direct</v>
          </cell>
        </row>
        <row r="139">
          <cell r="B139">
            <v>7300</v>
          </cell>
          <cell r="C139" t="str">
            <v>Salary</v>
          </cell>
          <cell r="E139">
            <v>11065223.6</v>
          </cell>
          <cell r="F139">
            <v>240234.989144594</v>
          </cell>
          <cell r="G139">
            <v>12067347.07</v>
          </cell>
          <cell r="H139">
            <v>261991.90338688667</v>
          </cell>
          <cell r="I139">
            <v>10851622.01</v>
          </cell>
          <cell r="J139">
            <v>235597.52518454188</v>
          </cell>
          <cell r="K139">
            <v>1166147.5</v>
          </cell>
          <cell r="L139">
            <v>25318.009118541031</v>
          </cell>
          <cell r="M139">
            <v>1197276</v>
          </cell>
          <cell r="N139">
            <v>25993.834129396437</v>
          </cell>
          <cell r="O139">
            <v>7616635.5</v>
          </cell>
          <cell r="P139">
            <v>165363.34129396439</v>
          </cell>
          <cell r="Q139">
            <v>119439</v>
          </cell>
          <cell r="R139">
            <v>2593.1176726009553</v>
          </cell>
          <cell r="S139">
            <v>1550999</v>
          </cell>
          <cell r="T139">
            <v>33673.447676943113</v>
          </cell>
          <cell r="U139">
            <v>45634689.68</v>
          </cell>
          <cell r="V139">
            <v>990766.16760746855</v>
          </cell>
          <cell r="W139">
            <v>46.059999999999995</v>
          </cell>
        </row>
        <row r="140">
          <cell r="B140">
            <v>7303</v>
          </cell>
          <cell r="C140" t="str">
            <v>House rent allowance</v>
          </cell>
          <cell r="E140">
            <v>0</v>
          </cell>
          <cell r="F140">
            <v>0</v>
          </cell>
          <cell r="H140">
            <v>0</v>
          </cell>
          <cell r="I140">
            <v>0</v>
          </cell>
          <cell r="J140">
            <v>0</v>
          </cell>
          <cell r="L140">
            <v>0</v>
          </cell>
          <cell r="M140">
            <v>489201</v>
          </cell>
          <cell r="N140">
            <v>10620.950933564915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489201</v>
          </cell>
          <cell r="V140">
            <v>10620.950933564915</v>
          </cell>
          <cell r="W140">
            <v>46.06</v>
          </cell>
        </row>
        <row r="141">
          <cell r="B141">
            <v>7302</v>
          </cell>
          <cell r="C141" t="str">
            <v>Incentive</v>
          </cell>
          <cell r="I141">
            <v>0</v>
          </cell>
          <cell r="M141">
            <v>238248</v>
          </cell>
          <cell r="N141">
            <v>5172.5575336517586</v>
          </cell>
          <cell r="O141">
            <v>0</v>
          </cell>
          <cell r="Q141">
            <v>0</v>
          </cell>
          <cell r="S141">
            <v>0</v>
          </cell>
          <cell r="T141">
            <v>0</v>
          </cell>
          <cell r="U141">
            <v>238248</v>
          </cell>
          <cell r="V141">
            <v>5172.5575336517586</v>
          </cell>
          <cell r="W141">
            <v>46.06</v>
          </cell>
        </row>
        <row r="142">
          <cell r="B142">
            <v>7305</v>
          </cell>
          <cell r="C142" t="str">
            <v>Wages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11028</v>
          </cell>
          <cell r="R142">
            <v>239.42683456361266</v>
          </cell>
          <cell r="S142">
            <v>0</v>
          </cell>
          <cell r="T142">
            <v>0</v>
          </cell>
          <cell r="U142">
            <v>11028</v>
          </cell>
          <cell r="V142">
            <v>239.42683456361266</v>
          </cell>
          <cell r="W142">
            <v>46.06</v>
          </cell>
        </row>
        <row r="143">
          <cell r="B143">
            <v>7310</v>
          </cell>
          <cell r="C143" t="str">
            <v>Stipend</v>
          </cell>
          <cell r="E143">
            <v>279178.3</v>
          </cell>
          <cell r="F143">
            <v>6061.1875814155446</v>
          </cell>
          <cell r="G143">
            <v>418394.7</v>
          </cell>
          <cell r="H143">
            <v>9083.6886669561445</v>
          </cell>
          <cell r="I143">
            <v>273778.90000000002</v>
          </cell>
          <cell r="J143">
            <v>5943.9622231871472</v>
          </cell>
          <cell r="L143">
            <v>0</v>
          </cell>
          <cell r="M143">
            <v>10283</v>
          </cell>
          <cell r="N143">
            <v>223.25227963525836</v>
          </cell>
          <cell r="O143">
            <v>572438.15</v>
          </cell>
          <cell r="P143">
            <v>12428.097047329569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1554073.05</v>
          </cell>
          <cell r="V143">
            <v>33740.187798523664</v>
          </cell>
          <cell r="W143">
            <v>46.06</v>
          </cell>
        </row>
        <row r="144">
          <cell r="B144">
            <v>7315</v>
          </cell>
          <cell r="C144" t="str">
            <v>Leave Encashment</v>
          </cell>
          <cell r="E144">
            <v>100501.65</v>
          </cell>
          <cell r="F144">
            <v>2181.9724272687795</v>
          </cell>
          <cell r="G144">
            <v>130105.55</v>
          </cell>
          <cell r="H144">
            <v>2824.6971341728181</v>
          </cell>
          <cell r="I144">
            <v>162479.04999999999</v>
          </cell>
          <cell r="J144">
            <v>3527.5521059487619</v>
          </cell>
          <cell r="K144">
            <v>28000</v>
          </cell>
          <cell r="L144">
            <v>607.90273556231</v>
          </cell>
          <cell r="M144">
            <v>128204.25</v>
          </cell>
          <cell r="N144">
            <v>2783.4183673469388</v>
          </cell>
          <cell r="O144">
            <v>81216.2</v>
          </cell>
          <cell r="P144">
            <v>1763.2696482848457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630506.69999999995</v>
          </cell>
          <cell r="V144">
            <v>13688.812418584455</v>
          </cell>
          <cell r="W144">
            <v>46.059999999999995</v>
          </cell>
        </row>
        <row r="145">
          <cell r="B145">
            <v>7316</v>
          </cell>
          <cell r="C145" t="str">
            <v>Leave Salary &amp; Wages</v>
          </cell>
          <cell r="E145">
            <v>469758.1</v>
          </cell>
          <cell r="F145">
            <v>10198.829787234041</v>
          </cell>
          <cell r="G145">
            <v>470687.45</v>
          </cell>
          <cell r="H145">
            <v>10219.006730351715</v>
          </cell>
          <cell r="I145">
            <v>510205</v>
          </cell>
          <cell r="J145">
            <v>11076.964828484584</v>
          </cell>
          <cell r="L145">
            <v>0</v>
          </cell>
          <cell r="N145">
            <v>0</v>
          </cell>
          <cell r="O145">
            <v>423965.9</v>
          </cell>
          <cell r="P145">
            <v>9204.6439426834568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1874616.4500000002</v>
          </cell>
          <cell r="V145">
            <v>40699.445288753792</v>
          </cell>
          <cell r="W145">
            <v>46.060000000000016</v>
          </cell>
        </row>
        <row r="146">
          <cell r="B146">
            <v>7319</v>
          </cell>
          <cell r="C146" t="str">
            <v>Notice Pay</v>
          </cell>
          <cell r="E146">
            <v>1804</v>
          </cell>
          <cell r="F146">
            <v>39.16630481980026</v>
          </cell>
          <cell r="G146">
            <v>4625</v>
          </cell>
          <cell r="H146">
            <v>100.412505427703</v>
          </cell>
          <cell r="I146">
            <v>-3836.55</v>
          </cell>
          <cell r="J146">
            <v>-83.294615718627881</v>
          </cell>
          <cell r="L146">
            <v>0</v>
          </cell>
          <cell r="M146">
            <v>-9770</v>
          </cell>
          <cell r="N146">
            <v>-212.11463308727744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-7177.55</v>
          </cell>
          <cell r="V146">
            <v>-155.83043855840205</v>
          </cell>
          <cell r="W146">
            <v>46.060000000000009</v>
          </cell>
        </row>
        <row r="147">
          <cell r="B147">
            <v>7320</v>
          </cell>
          <cell r="C147" t="str">
            <v>Bonus</v>
          </cell>
          <cell r="E147">
            <v>-2274</v>
          </cell>
          <cell r="F147">
            <v>-49.370386452453317</v>
          </cell>
          <cell r="G147">
            <v>229000</v>
          </cell>
          <cell r="H147">
            <v>4971.7759444203211</v>
          </cell>
          <cell r="I147">
            <v>223500</v>
          </cell>
          <cell r="J147">
            <v>4852.3664785062956</v>
          </cell>
          <cell r="K147">
            <v>95976</v>
          </cell>
          <cell r="L147">
            <v>2083.7168910117239</v>
          </cell>
          <cell r="M147">
            <v>303813.08</v>
          </cell>
          <cell r="N147">
            <v>6596.028658271819</v>
          </cell>
          <cell r="O147">
            <v>150000</v>
          </cell>
          <cell r="P147">
            <v>3256.6217976552321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1000015.0800000001</v>
          </cell>
          <cell r="V147">
            <v>21711.139383412938</v>
          </cell>
          <cell r="W147">
            <v>46.060000000000009</v>
          </cell>
        </row>
        <row r="148">
          <cell r="B148">
            <v>7325</v>
          </cell>
          <cell r="C148" t="str">
            <v>Ex-gratia</v>
          </cell>
          <cell r="E148">
            <v>186001</v>
          </cell>
          <cell r="F148">
            <v>4038.2327399044721</v>
          </cell>
          <cell r="G148">
            <v>491234</v>
          </cell>
          <cell r="H148">
            <v>10665.089014329136</v>
          </cell>
          <cell r="I148">
            <v>436914</v>
          </cell>
          <cell r="J148">
            <v>9485.7577073382545</v>
          </cell>
          <cell r="K148">
            <v>78403</v>
          </cell>
          <cell r="L148">
            <v>1702.192792010421</v>
          </cell>
          <cell r="M148">
            <v>293001.75</v>
          </cell>
          <cell r="N148">
            <v>6361.3059053408597</v>
          </cell>
          <cell r="O148">
            <v>243243</v>
          </cell>
          <cell r="P148">
            <v>5281.0030395136773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1728796.75</v>
          </cell>
          <cell r="V148">
            <v>37533.581198436819</v>
          </cell>
          <cell r="W148">
            <v>46.06</v>
          </cell>
        </row>
        <row r="149">
          <cell r="B149">
            <v>7330</v>
          </cell>
          <cell r="C149" t="str">
            <v>LTA</v>
          </cell>
          <cell r="E149">
            <v>649052</v>
          </cell>
          <cell r="F149">
            <v>14091.445940078158</v>
          </cell>
          <cell r="G149">
            <v>657512</v>
          </cell>
          <cell r="H149">
            <v>14275.119409465913</v>
          </cell>
          <cell r="I149">
            <v>633706</v>
          </cell>
          <cell r="J149">
            <v>13758.271819366044</v>
          </cell>
          <cell r="K149">
            <v>49936.25</v>
          </cell>
          <cell r="L149">
            <v>1084.1565349544073</v>
          </cell>
          <cell r="N149">
            <v>0</v>
          </cell>
          <cell r="O149">
            <v>369716</v>
          </cell>
          <cell r="P149">
            <v>8026.8345636126787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2359922.25</v>
          </cell>
          <cell r="V149">
            <v>51235.828267477205</v>
          </cell>
          <cell r="W149">
            <v>46.059999999999995</v>
          </cell>
        </row>
        <row r="150">
          <cell r="B150">
            <v>7350</v>
          </cell>
          <cell r="C150" t="str">
            <v>Good Productivity Reward</v>
          </cell>
          <cell r="F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B151">
            <v>7351</v>
          </cell>
          <cell r="C151" t="str">
            <v>Good Attendance Reward</v>
          </cell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L151">
            <v>0</v>
          </cell>
          <cell r="M151">
            <v>62100</v>
          </cell>
          <cell r="N151">
            <v>1348.2414242292662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62100</v>
          </cell>
          <cell r="V151">
            <v>1348.2414242292662</v>
          </cell>
          <cell r="W151">
            <v>46.06</v>
          </cell>
        </row>
        <row r="152">
          <cell r="B152">
            <v>7353</v>
          </cell>
          <cell r="C152" t="str">
            <v>Good Performance Award</v>
          </cell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L152">
            <v>0</v>
          </cell>
          <cell r="M152">
            <v>93157</v>
          </cell>
          <cell r="N152">
            <v>2022.5141120277897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93157</v>
          </cell>
          <cell r="V152">
            <v>2022.5141120277897</v>
          </cell>
          <cell r="W152">
            <v>46.06</v>
          </cell>
        </row>
        <row r="153">
          <cell r="B153">
            <v>7505</v>
          </cell>
          <cell r="C153" t="str">
            <v>Staff Medical</v>
          </cell>
          <cell r="E153">
            <v>391412</v>
          </cell>
          <cell r="F153">
            <v>8497.8723404255306</v>
          </cell>
          <cell r="G153">
            <v>418589</v>
          </cell>
          <cell r="H153">
            <v>9087.9070777247071</v>
          </cell>
          <cell r="I153">
            <v>394080.45</v>
          </cell>
          <cell r="J153">
            <v>8555.8065566652185</v>
          </cell>
          <cell r="K153">
            <v>41231.5</v>
          </cell>
          <cell r="L153">
            <v>895.16934433347808</v>
          </cell>
          <cell r="M153">
            <v>26528.5</v>
          </cell>
          <cell r="N153">
            <v>575.95527572731214</v>
          </cell>
          <cell r="O153">
            <v>188082.95</v>
          </cell>
          <cell r="P153">
            <v>4083.4335649153277</v>
          </cell>
          <cell r="Q153">
            <v>6414</v>
          </cell>
          <cell r="R153">
            <v>139.25314806773773</v>
          </cell>
          <cell r="S153">
            <v>4400</v>
          </cell>
          <cell r="T153">
            <v>95.527572731220147</v>
          </cell>
          <cell r="U153">
            <v>1470738.4</v>
          </cell>
          <cell r="V153">
            <v>31930.924880590537</v>
          </cell>
          <cell r="W153">
            <v>46.059999999999995</v>
          </cell>
        </row>
        <row r="154">
          <cell r="B154">
            <v>7510</v>
          </cell>
          <cell r="C154" t="str">
            <v>Staff Merrit Scholarship</v>
          </cell>
          <cell r="E154">
            <v>568600</v>
          </cell>
          <cell r="F154">
            <v>12344.767694311766</v>
          </cell>
          <cell r="G154">
            <v>52100</v>
          </cell>
          <cell r="H154">
            <v>1131.1333043855839</v>
          </cell>
          <cell r="I154">
            <v>175600</v>
          </cell>
          <cell r="J154">
            <v>3812.4185844550584</v>
          </cell>
          <cell r="L154">
            <v>0</v>
          </cell>
          <cell r="M154">
            <v>29202</v>
          </cell>
          <cell r="N154">
            <v>633.99913156752064</v>
          </cell>
          <cell r="O154">
            <v>81600</v>
          </cell>
          <cell r="P154">
            <v>1771.6022579244463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907102</v>
          </cell>
          <cell r="V154">
            <v>19693.920972644377</v>
          </cell>
          <cell r="W154">
            <v>46.06</v>
          </cell>
        </row>
        <row r="155">
          <cell r="B155">
            <v>7801</v>
          </cell>
          <cell r="C155" t="str">
            <v>Conveyance - Reimbursements</v>
          </cell>
          <cell r="E155">
            <v>1590937</v>
          </cell>
          <cell r="F155">
            <v>34540.53408597481</v>
          </cell>
          <cell r="G155">
            <v>2367422</v>
          </cell>
          <cell r="H155">
            <v>51398.653929656968</v>
          </cell>
          <cell r="I155">
            <v>2122961</v>
          </cell>
          <cell r="J155">
            <v>46091.207121146326</v>
          </cell>
          <cell r="K155">
            <v>618081</v>
          </cell>
          <cell r="L155">
            <v>13419.04038211029</v>
          </cell>
          <cell r="M155">
            <v>167982</v>
          </cell>
          <cell r="N155">
            <v>3647.0256187581413</v>
          </cell>
          <cell r="O155">
            <v>1566537</v>
          </cell>
          <cell r="P155">
            <v>34010.790273556231</v>
          </cell>
          <cell r="Q155">
            <v>28707</v>
          </cell>
          <cell r="R155">
            <v>623.25227963525833</v>
          </cell>
          <cell r="S155">
            <v>33222</v>
          </cell>
          <cell r="T155">
            <v>721.27659574468078</v>
          </cell>
          <cell r="U155">
            <v>8495849</v>
          </cell>
          <cell r="V155">
            <v>184451.78028658268</v>
          </cell>
          <cell r="W155">
            <v>46.060000000000009</v>
          </cell>
        </row>
        <row r="156">
          <cell r="B156">
            <v>8054</v>
          </cell>
          <cell r="C156" t="str">
            <v>Rent</v>
          </cell>
          <cell r="E156">
            <v>1131399.6799999999</v>
          </cell>
          <cell r="F156">
            <v>24563.605731654363</v>
          </cell>
          <cell r="H156">
            <v>0</v>
          </cell>
          <cell r="I156">
            <v>0</v>
          </cell>
          <cell r="J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1500</v>
          </cell>
          <cell r="R156">
            <v>32.566217976552323</v>
          </cell>
          <cell r="S156">
            <v>0</v>
          </cell>
          <cell r="T156">
            <v>0</v>
          </cell>
          <cell r="U156">
            <v>1132899.68</v>
          </cell>
          <cell r="V156">
            <v>24596.171949630916</v>
          </cell>
          <cell r="W156">
            <v>46.059999999999995</v>
          </cell>
        </row>
        <row r="157">
          <cell r="B157">
            <v>8190</v>
          </cell>
          <cell r="C157" t="str">
            <v>Flat Maintenance Exp</v>
          </cell>
          <cell r="E157">
            <v>55854</v>
          </cell>
          <cell r="F157">
            <v>1212.6356925749024</v>
          </cell>
          <cell r="H157">
            <v>0</v>
          </cell>
          <cell r="I157">
            <v>110290</v>
          </cell>
          <cell r="J157">
            <v>2394.4854537559704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166144</v>
          </cell>
          <cell r="V157">
            <v>3607.1211463308728</v>
          </cell>
          <cell r="W157">
            <v>46.06</v>
          </cell>
        </row>
        <row r="158">
          <cell r="B158">
            <v>8301</v>
          </cell>
          <cell r="C158" t="str">
            <v>Telephone Expenses - Reimbursements</v>
          </cell>
          <cell r="E158">
            <v>100826</v>
          </cell>
          <cell r="F158">
            <v>2189.0143291359095</v>
          </cell>
          <cell r="G158">
            <v>18709</v>
          </cell>
          <cell r="H158">
            <v>406.18758141554491</v>
          </cell>
          <cell r="I158">
            <v>18784</v>
          </cell>
          <cell r="J158">
            <v>407.81589231437255</v>
          </cell>
          <cell r="K158">
            <v>37070</v>
          </cell>
          <cell r="L158">
            <v>804.81980026052975</v>
          </cell>
          <cell r="N158">
            <v>0</v>
          </cell>
          <cell r="O158">
            <v>8848</v>
          </cell>
          <cell r="P158">
            <v>192.09726443768997</v>
          </cell>
          <cell r="Q158">
            <v>5764</v>
          </cell>
          <cell r="R158">
            <v>125.14112027789838</v>
          </cell>
          <cell r="S158">
            <v>0</v>
          </cell>
          <cell r="T158">
            <v>0</v>
          </cell>
          <cell r="U158">
            <v>190001</v>
          </cell>
          <cell r="V158">
            <v>4125.0759878419449</v>
          </cell>
          <cell r="W158">
            <v>46.06</v>
          </cell>
        </row>
        <row r="159">
          <cell r="B159">
            <v>8406</v>
          </cell>
          <cell r="C159" t="str">
            <v>Motor Car Expenses - Reimbursements</v>
          </cell>
          <cell r="E159">
            <v>613691</v>
          </cell>
          <cell r="F159">
            <v>13323.729917498913</v>
          </cell>
          <cell r="G159">
            <v>9680</v>
          </cell>
          <cell r="H159">
            <v>210.16066000868432</v>
          </cell>
          <cell r="I159">
            <v>76273</v>
          </cell>
          <cell r="J159">
            <v>1655.9487624837168</v>
          </cell>
          <cell r="L159">
            <v>0</v>
          </cell>
          <cell r="N159">
            <v>0</v>
          </cell>
          <cell r="O159">
            <v>18318</v>
          </cell>
          <cell r="P159">
            <v>397.69865392965693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717962</v>
          </cell>
          <cell r="V159">
            <v>15587.537993920972</v>
          </cell>
          <cell r="W159">
            <v>46.06</v>
          </cell>
        </row>
        <row r="160">
          <cell r="B160">
            <v>8411</v>
          </cell>
          <cell r="C160" t="str">
            <v>Entertainment - Reimbursements</v>
          </cell>
          <cell r="E160">
            <v>1034367</v>
          </cell>
          <cell r="F160">
            <v>22456.947459834995</v>
          </cell>
          <cell r="G160">
            <v>284155</v>
          </cell>
          <cell r="H160">
            <v>6169.2357794181498</v>
          </cell>
          <cell r="I160">
            <v>455557</v>
          </cell>
          <cell r="J160">
            <v>9890.5123751628307</v>
          </cell>
          <cell r="K160">
            <v>37080</v>
          </cell>
          <cell r="L160">
            <v>805.03690838037335</v>
          </cell>
          <cell r="N160">
            <v>0</v>
          </cell>
          <cell r="O160">
            <v>256369</v>
          </cell>
          <cell r="P160">
            <v>5565.9791576204943</v>
          </cell>
          <cell r="Q160">
            <v>7164</v>
          </cell>
          <cell r="R160">
            <v>155.53625705601388</v>
          </cell>
          <cell r="S160">
            <v>17620</v>
          </cell>
          <cell r="T160">
            <v>382.54450716456796</v>
          </cell>
          <cell r="U160">
            <v>2092312</v>
          </cell>
          <cell r="V160">
            <v>45425.792444637431</v>
          </cell>
          <cell r="W160">
            <v>46.059999999999995</v>
          </cell>
        </row>
        <row r="161">
          <cell r="B161">
            <v>8416</v>
          </cell>
          <cell r="C161" t="str">
            <v>Books &amp; Periodicals - Reimbursements</v>
          </cell>
          <cell r="E161">
            <v>551813</v>
          </cell>
          <cell r="F161">
            <v>11980.308293530177</v>
          </cell>
          <cell r="G161">
            <v>628959</v>
          </cell>
          <cell r="H161">
            <v>13655.210594876247</v>
          </cell>
          <cell r="I161">
            <v>566154</v>
          </cell>
          <cell r="J161">
            <v>12291.663048198003</v>
          </cell>
          <cell r="K161">
            <v>37080</v>
          </cell>
          <cell r="L161">
            <v>805.03690838037335</v>
          </cell>
          <cell r="N161">
            <v>0</v>
          </cell>
          <cell r="O161">
            <v>406556</v>
          </cell>
          <cell r="P161">
            <v>8826.660877116803</v>
          </cell>
          <cell r="Q161">
            <v>6414</v>
          </cell>
          <cell r="R161">
            <v>139.25314806773773</v>
          </cell>
          <cell r="S161">
            <v>4654</v>
          </cell>
          <cell r="T161">
            <v>101.04211897524966</v>
          </cell>
          <cell r="U161">
            <v>2201630</v>
          </cell>
          <cell r="V161">
            <v>47799.174989144594</v>
          </cell>
          <cell r="W161">
            <v>46.06</v>
          </cell>
        </row>
        <row r="162">
          <cell r="E162">
            <v>18788144.329999998</v>
          </cell>
          <cell r="F162">
            <v>407905.86908380373</v>
          </cell>
          <cell r="G162">
            <v>18248519.77</v>
          </cell>
          <cell r="H162">
            <v>396190.18171949626</v>
          </cell>
          <cell r="I162">
            <v>17008067.859999999</v>
          </cell>
          <cell r="J162">
            <v>369258.96352583577</v>
          </cell>
          <cell r="K162">
            <v>2189005.25</v>
          </cell>
          <cell r="L162">
            <v>47525.081415544941</v>
          </cell>
          <cell r="M162">
            <v>3029226.58</v>
          </cell>
          <cell r="N162">
            <v>65766.968736430732</v>
          </cell>
          <cell r="O162">
            <v>11983525.699999999</v>
          </cell>
          <cell r="P162">
            <v>260172.07338254453</v>
          </cell>
          <cell r="Q162">
            <v>186430</v>
          </cell>
          <cell r="R162">
            <v>4047.5466782457656</v>
          </cell>
          <cell r="S162">
            <v>1610895</v>
          </cell>
          <cell r="T162">
            <v>34973.838471558833</v>
          </cell>
          <cell r="U162">
            <v>73043814.49000001</v>
          </cell>
          <cell r="V162">
            <v>1585840.5230134604</v>
          </cell>
          <cell r="W162">
            <v>46.060000000000016</v>
          </cell>
        </row>
        <row r="164">
          <cell r="C164" t="str">
            <v>Contributions</v>
          </cell>
        </row>
        <row r="165">
          <cell r="B165">
            <v>7395</v>
          </cell>
          <cell r="C165" t="str">
            <v>Super Annuation Scheme Contribution</v>
          </cell>
          <cell r="E165">
            <v>359000</v>
          </cell>
          <cell r="F165">
            <v>7794.1815023881891</v>
          </cell>
          <cell r="H165">
            <v>0</v>
          </cell>
          <cell r="J165">
            <v>0</v>
          </cell>
          <cell r="L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359000</v>
          </cell>
          <cell r="V165">
            <v>7794.1815023881891</v>
          </cell>
          <cell r="W165">
            <v>46.06</v>
          </cell>
        </row>
        <row r="166">
          <cell r="B166">
            <v>7400</v>
          </cell>
          <cell r="C166" t="str">
            <v>Gratuity</v>
          </cell>
          <cell r="E166">
            <v>867932</v>
          </cell>
          <cell r="F166">
            <v>18843.508467216674</v>
          </cell>
          <cell r="H166">
            <v>0</v>
          </cell>
          <cell r="J166">
            <v>0</v>
          </cell>
          <cell r="L166">
            <v>0</v>
          </cell>
          <cell r="M166">
            <v>122813.67</v>
          </cell>
          <cell r="N166">
            <v>2666.3844984802431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990745.67</v>
          </cell>
          <cell r="V166">
            <v>21509.892965696916</v>
          </cell>
          <cell r="W166">
            <v>46.06</v>
          </cell>
        </row>
        <row r="167">
          <cell r="B167">
            <v>7405</v>
          </cell>
          <cell r="C167" t="str">
            <v>Employers Contribution to P F</v>
          </cell>
          <cell r="E167">
            <v>735026</v>
          </cell>
          <cell r="F167">
            <v>15958.011289622231</v>
          </cell>
          <cell r="G167">
            <v>495132</v>
          </cell>
          <cell r="H167">
            <v>10749.717759444202</v>
          </cell>
          <cell r="I167">
            <v>513722</v>
          </cell>
          <cell r="J167">
            <v>11153.321754233608</v>
          </cell>
          <cell r="K167">
            <v>34748</v>
          </cell>
          <cell r="L167">
            <v>754.40729483282666</v>
          </cell>
          <cell r="M167">
            <v>341892</v>
          </cell>
          <cell r="N167">
            <v>7422.7529309596175</v>
          </cell>
          <cell r="O167">
            <v>360658</v>
          </cell>
          <cell r="P167">
            <v>7830.1780286582716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2481178</v>
          </cell>
          <cell r="V167">
            <v>53868.389057750748</v>
          </cell>
          <cell r="W167">
            <v>46.060000000000009</v>
          </cell>
        </row>
        <row r="168">
          <cell r="B168">
            <v>7415</v>
          </cell>
          <cell r="C168" t="str">
            <v>Employers Contribution to FPF</v>
          </cell>
          <cell r="E168">
            <v>246530</v>
          </cell>
          <cell r="F168">
            <v>5352.3664785062956</v>
          </cell>
          <cell r="G168">
            <v>550319</v>
          </cell>
          <cell r="H168">
            <v>11947.872340425531</v>
          </cell>
          <cell r="I168">
            <v>427262</v>
          </cell>
          <cell r="J168">
            <v>9276.2049500651319</v>
          </cell>
          <cell r="K168">
            <v>48416</v>
          </cell>
          <cell r="L168">
            <v>1051.1506730351714</v>
          </cell>
          <cell r="N168">
            <v>0</v>
          </cell>
          <cell r="O168">
            <v>325856</v>
          </cell>
          <cell r="P168">
            <v>7074.5983499782888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1598383</v>
          </cell>
          <cell r="V168">
            <v>34702.192792010421</v>
          </cell>
          <cell r="W168">
            <v>46.06</v>
          </cell>
        </row>
        <row r="169">
          <cell r="B169">
            <v>7420</v>
          </cell>
          <cell r="C169" t="str">
            <v>Employers Contribution to LWF</v>
          </cell>
          <cell r="E169">
            <v>27</v>
          </cell>
          <cell r="F169">
            <v>0.58619192357794181</v>
          </cell>
          <cell r="G169">
            <v>351</v>
          </cell>
          <cell r="H169">
            <v>7.6204950065132433</v>
          </cell>
          <cell r="I169">
            <v>261</v>
          </cell>
          <cell r="J169">
            <v>5.6665219279201038</v>
          </cell>
          <cell r="K169">
            <v>0</v>
          </cell>
          <cell r="L169">
            <v>0</v>
          </cell>
          <cell r="N169">
            <v>0</v>
          </cell>
          <cell r="O169">
            <v>211.5</v>
          </cell>
          <cell r="P169">
            <v>4.5918367346938771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850.5</v>
          </cell>
          <cell r="V169">
            <v>18.465045592705167</v>
          </cell>
          <cell r="W169">
            <v>46.06</v>
          </cell>
        </row>
        <row r="170">
          <cell r="B170">
            <v>7425</v>
          </cell>
          <cell r="C170" t="str">
            <v>Employers Contribution to ESIC</v>
          </cell>
          <cell r="E170">
            <v>25548.3</v>
          </cell>
          <cell r="F170">
            <v>554.67433782023443</v>
          </cell>
          <cell r="G170">
            <v>239706.1</v>
          </cell>
          <cell r="H170">
            <v>5204.2140686061657</v>
          </cell>
          <cell r="I170">
            <v>178081.6</v>
          </cell>
          <cell r="J170">
            <v>3866.2961354754666</v>
          </cell>
          <cell r="K170">
            <v>114096</v>
          </cell>
          <cell r="L170">
            <v>2477.1168041684759</v>
          </cell>
          <cell r="M170">
            <v>130613.85</v>
          </cell>
          <cell r="N170">
            <v>2835.7327399044725</v>
          </cell>
          <cell r="O170">
            <v>186185.7</v>
          </cell>
          <cell r="P170">
            <v>4042.2427268779852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874231.55</v>
          </cell>
          <cell r="V170">
            <v>18980.276812852801</v>
          </cell>
          <cell r="W170">
            <v>46.06</v>
          </cell>
        </row>
        <row r="171">
          <cell r="B171">
            <v>7430</v>
          </cell>
          <cell r="C171" t="str">
            <v>P F Account # 2</v>
          </cell>
          <cell r="E171">
            <v>140762</v>
          </cell>
          <cell r="F171">
            <v>3056.0573165436385</v>
          </cell>
          <cell r="G171">
            <v>81186</v>
          </cell>
          <cell r="H171">
            <v>1762.6139817629178</v>
          </cell>
          <cell r="I171">
            <v>73423</v>
          </cell>
          <cell r="J171">
            <v>1594.0729483282673</v>
          </cell>
          <cell r="K171">
            <v>6396</v>
          </cell>
          <cell r="L171">
            <v>138.86235345201911</v>
          </cell>
          <cell r="M171">
            <v>31339</v>
          </cell>
          <cell r="N171">
            <v>680.39513677811544</v>
          </cell>
          <cell r="O171">
            <v>53665</v>
          </cell>
          <cell r="P171">
            <v>1165.1107251411202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386771</v>
          </cell>
          <cell r="V171">
            <v>8397.1124620060782</v>
          </cell>
          <cell r="W171">
            <v>46.06</v>
          </cell>
        </row>
        <row r="172">
          <cell r="B172">
            <v>7440</v>
          </cell>
          <cell r="C172" t="str">
            <v>P F Account # 21 (EDLI)</v>
          </cell>
          <cell r="E172">
            <v>15616</v>
          </cell>
          <cell r="F172">
            <v>339.03603994789404</v>
          </cell>
          <cell r="G172">
            <v>33037</v>
          </cell>
          <cell r="H172">
            <v>717.26009552757273</v>
          </cell>
          <cell r="I172">
            <v>25654</v>
          </cell>
          <cell r="J172">
            <v>556.96917064698221</v>
          </cell>
          <cell r="K172">
            <v>2906</v>
          </cell>
          <cell r="L172">
            <v>63.09161962657403</v>
          </cell>
          <cell r="M172">
            <v>14244</v>
          </cell>
          <cell r="N172">
            <v>309.24880590534082</v>
          </cell>
          <cell r="O172">
            <v>19563</v>
          </cell>
          <cell r="P172">
            <v>424.72861485019536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111020</v>
          </cell>
          <cell r="V172">
            <v>2410.3343465045596</v>
          </cell>
          <cell r="W172">
            <v>46.059999999999995</v>
          </cell>
        </row>
        <row r="173">
          <cell r="B173">
            <v>7445</v>
          </cell>
          <cell r="C173" t="str">
            <v>P F Account # 22</v>
          </cell>
          <cell r="E173">
            <v>329</v>
          </cell>
          <cell r="F173">
            <v>7.1428571428571423</v>
          </cell>
          <cell r="G173">
            <v>661</v>
          </cell>
          <cell r="H173">
            <v>14.35084672166739</v>
          </cell>
          <cell r="I173">
            <v>514</v>
          </cell>
          <cell r="J173">
            <v>11.159357359965263</v>
          </cell>
          <cell r="K173">
            <v>59</v>
          </cell>
          <cell r="L173">
            <v>1.2809379070777247</v>
          </cell>
          <cell r="M173">
            <v>284</v>
          </cell>
          <cell r="N173">
            <v>6.165870603560573</v>
          </cell>
          <cell r="O173">
            <v>391</v>
          </cell>
          <cell r="P173">
            <v>8.488927485887972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2238</v>
          </cell>
          <cell r="V173">
            <v>48.588797221016058</v>
          </cell>
          <cell r="W173">
            <v>46.060000000000009</v>
          </cell>
        </row>
        <row r="174">
          <cell r="E174">
            <v>2390770.2999999998</v>
          </cell>
          <cell r="F174">
            <v>51905.564481111585</v>
          </cell>
          <cell r="G174">
            <v>1400392.1</v>
          </cell>
          <cell r="H174">
            <v>30403.649587494572</v>
          </cell>
          <cell r="I174">
            <v>1218917.6000000001</v>
          </cell>
          <cell r="J174">
            <v>26463.690838037339</v>
          </cell>
          <cell r="K174">
            <v>206621</v>
          </cell>
          <cell r="L174">
            <v>4485.9096830221451</v>
          </cell>
          <cell r="M174">
            <v>641186.52</v>
          </cell>
          <cell r="N174">
            <v>13920.679982631351</v>
          </cell>
          <cell r="O174">
            <v>946530.2</v>
          </cell>
          <cell r="P174">
            <v>20549.939209726443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6804417.7199999997</v>
          </cell>
          <cell r="V174">
            <v>147729.43378202344</v>
          </cell>
          <cell r="W174">
            <v>46.06</v>
          </cell>
        </row>
        <row r="176">
          <cell r="C176" t="str">
            <v>Director's Remuneration</v>
          </cell>
        </row>
        <row r="177">
          <cell r="B177">
            <v>8490</v>
          </cell>
          <cell r="C177" t="str">
            <v>Sitting Fees</v>
          </cell>
          <cell r="E177">
            <v>45000</v>
          </cell>
          <cell r="F177">
            <v>976.98653929656962</v>
          </cell>
          <cell r="H177">
            <v>0</v>
          </cell>
          <cell r="I177">
            <v>0</v>
          </cell>
          <cell r="J177">
            <v>0</v>
          </cell>
          <cell r="L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45000</v>
          </cell>
          <cell r="V177">
            <v>976.98653929656962</v>
          </cell>
          <cell r="W177">
            <v>46.06</v>
          </cell>
        </row>
        <row r="178">
          <cell r="B178">
            <v>8491</v>
          </cell>
          <cell r="C178" t="str">
            <v>Salary</v>
          </cell>
          <cell r="E178">
            <v>7237203</v>
          </cell>
          <cell r="F178">
            <v>157125.55362570559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7237203</v>
          </cell>
          <cell r="V178">
            <v>157125.55362570559</v>
          </cell>
          <cell r="W178">
            <v>46.06</v>
          </cell>
        </row>
        <row r="179">
          <cell r="B179">
            <v>8492</v>
          </cell>
          <cell r="C179" t="str">
            <v>Employer's Share of PF</v>
          </cell>
          <cell r="E179">
            <v>757460</v>
          </cell>
          <cell r="F179">
            <v>16445.071645679549</v>
          </cell>
          <cell r="H179">
            <v>0</v>
          </cell>
          <cell r="I179">
            <v>0</v>
          </cell>
          <cell r="J179">
            <v>0</v>
          </cell>
          <cell r="L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757460</v>
          </cell>
          <cell r="V179">
            <v>16445.071645679549</v>
          </cell>
          <cell r="W179">
            <v>46.059999999999995</v>
          </cell>
        </row>
        <row r="180">
          <cell r="B180">
            <v>8493</v>
          </cell>
          <cell r="C180" t="str">
            <v>Rent</v>
          </cell>
          <cell r="E180">
            <v>2975000</v>
          </cell>
          <cell r="F180">
            <v>64589.665653495438</v>
          </cell>
          <cell r="H180">
            <v>0</v>
          </cell>
          <cell r="I180">
            <v>0</v>
          </cell>
          <cell r="J180">
            <v>0</v>
          </cell>
          <cell r="L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2975000</v>
          </cell>
          <cell r="V180">
            <v>64589.665653495438</v>
          </cell>
          <cell r="W180">
            <v>46.06</v>
          </cell>
        </row>
        <row r="181">
          <cell r="B181">
            <v>8353</v>
          </cell>
          <cell r="C181" t="str">
            <v>Professional Charges - Foreign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E182">
            <v>11014663</v>
          </cell>
          <cell r="F182">
            <v>239137.27746417714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11014663</v>
          </cell>
          <cell r="V182">
            <v>239137.27746417714</v>
          </cell>
          <cell r="W182">
            <v>46.06</v>
          </cell>
        </row>
        <row r="185">
          <cell r="C185" t="str">
            <v>Staff Welfare expenses</v>
          </cell>
        </row>
        <row r="186">
          <cell r="B186">
            <v>7370</v>
          </cell>
          <cell r="C186" t="str">
            <v>Mediclaim Policy</v>
          </cell>
          <cell r="E186">
            <v>427180</v>
          </cell>
          <cell r="F186">
            <v>9274.424663482414</v>
          </cell>
          <cell r="H186">
            <v>0</v>
          </cell>
          <cell r="I186">
            <v>0</v>
          </cell>
          <cell r="J186">
            <v>0</v>
          </cell>
          <cell r="K186">
            <v>7419</v>
          </cell>
          <cell r="L186">
            <v>161.07251411202779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434599</v>
          </cell>
          <cell r="V186">
            <v>9435.4971775944414</v>
          </cell>
          <cell r="W186">
            <v>46.06</v>
          </cell>
        </row>
        <row r="187">
          <cell r="B187">
            <v>7500</v>
          </cell>
          <cell r="C187" t="str">
            <v xml:space="preserve">Staff Welfare </v>
          </cell>
          <cell r="E187">
            <v>1591825</v>
          </cell>
          <cell r="F187">
            <v>34559.813287016936</v>
          </cell>
          <cell r="G187">
            <v>302440.2</v>
          </cell>
          <cell r="H187">
            <v>6566.2223187147201</v>
          </cell>
          <cell r="I187">
            <v>467154.55</v>
          </cell>
          <cell r="J187">
            <v>10142.30460269214</v>
          </cell>
          <cell r="K187">
            <v>69698.75</v>
          </cell>
          <cell r="L187">
            <v>1513.216456795484</v>
          </cell>
          <cell r="M187">
            <v>258904.62</v>
          </cell>
          <cell r="N187">
            <v>5621.0295267042984</v>
          </cell>
          <cell r="O187">
            <v>215951.3</v>
          </cell>
          <cell r="P187">
            <v>4688.4780720798954</v>
          </cell>
          <cell r="Q187">
            <v>67466.25</v>
          </cell>
          <cell r="R187">
            <v>1464.747069040382</v>
          </cell>
          <cell r="S187">
            <v>1819</v>
          </cell>
          <cell r="T187">
            <v>39.491966999565783</v>
          </cell>
          <cell r="U187">
            <v>2975259.67</v>
          </cell>
          <cell r="V187">
            <v>64595.303300043408</v>
          </cell>
          <cell r="W187">
            <v>46.060000000000009</v>
          </cell>
        </row>
        <row r="188">
          <cell r="B188">
            <v>7530</v>
          </cell>
          <cell r="C188" t="str">
            <v>Educational Expenses</v>
          </cell>
          <cell r="F188">
            <v>0</v>
          </cell>
          <cell r="H188">
            <v>0</v>
          </cell>
          <cell r="I188">
            <v>0</v>
          </cell>
          <cell r="J188">
            <v>0</v>
          </cell>
          <cell r="L188">
            <v>0</v>
          </cell>
          <cell r="M188">
            <v>4628</v>
          </cell>
          <cell r="N188">
            <v>100.4776378636561</v>
          </cell>
          <cell r="P188">
            <v>0</v>
          </cell>
          <cell r="Q188">
            <v>1450</v>
          </cell>
          <cell r="R188">
            <v>31.480677377333912</v>
          </cell>
          <cell r="S188">
            <v>0</v>
          </cell>
          <cell r="T188">
            <v>0</v>
          </cell>
          <cell r="U188">
            <v>6078</v>
          </cell>
          <cell r="V188">
            <v>131.95831524099</v>
          </cell>
          <cell r="W188">
            <v>46.06</v>
          </cell>
        </row>
        <row r="189">
          <cell r="B189">
            <v>7555</v>
          </cell>
          <cell r="C189" t="str">
            <v>Staff training expenses</v>
          </cell>
          <cell r="E189">
            <v>172792</v>
          </cell>
          <cell r="F189">
            <v>3751.4546244029525</v>
          </cell>
          <cell r="H189">
            <v>0</v>
          </cell>
          <cell r="I189">
            <v>0</v>
          </cell>
          <cell r="J189">
            <v>0</v>
          </cell>
          <cell r="L189">
            <v>0</v>
          </cell>
          <cell r="M189">
            <v>5000</v>
          </cell>
          <cell r="N189">
            <v>108.55405992184107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T189">
            <v>0</v>
          </cell>
          <cell r="U189">
            <v>177792</v>
          </cell>
          <cell r="V189">
            <v>3860.0086843247936</v>
          </cell>
          <cell r="W189">
            <v>46.06</v>
          </cell>
        </row>
        <row r="190">
          <cell r="E190">
            <v>2191797</v>
          </cell>
          <cell r="F190">
            <v>47585.692574902307</v>
          </cell>
          <cell r="G190">
            <v>302440.2</v>
          </cell>
          <cell r="H190">
            <v>6566.2223187147201</v>
          </cell>
          <cell r="I190">
            <v>467154.55</v>
          </cell>
          <cell r="J190">
            <v>10142.30460269214</v>
          </cell>
          <cell r="K190">
            <v>77117.75</v>
          </cell>
          <cell r="L190">
            <v>1674.2889709075118</v>
          </cell>
          <cell r="M190">
            <v>268532.62</v>
          </cell>
          <cell r="N190">
            <v>5830.0612244897957</v>
          </cell>
          <cell r="O190">
            <v>215951.3</v>
          </cell>
          <cell r="P190">
            <v>4688.4780720798954</v>
          </cell>
          <cell r="Q190">
            <v>68916.25</v>
          </cell>
          <cell r="R190">
            <v>1496.2277464177159</v>
          </cell>
          <cell r="S190">
            <v>1819</v>
          </cell>
          <cell r="T190">
            <v>39.491966999565783</v>
          </cell>
          <cell r="U190">
            <v>3593728.67</v>
          </cell>
          <cell r="V190">
            <v>78022.767477203641</v>
          </cell>
          <cell r="W190">
            <v>46.06</v>
          </cell>
        </row>
        <row r="192">
          <cell r="C192" t="str">
            <v>Travelling &amp; Conveyance</v>
          </cell>
        </row>
        <row r="193">
          <cell r="B193">
            <v>7372</v>
          </cell>
          <cell r="C193" t="str">
            <v>Overseas Mediclaim Premium</v>
          </cell>
          <cell r="E193">
            <v>16591</v>
          </cell>
          <cell r="F193">
            <v>360.20408163265307</v>
          </cell>
          <cell r="G193">
            <v>69337</v>
          </cell>
          <cell r="H193">
            <v>1505.3625705601389</v>
          </cell>
          <cell r="I193">
            <v>94422</v>
          </cell>
          <cell r="J193">
            <v>2049.9782891880154</v>
          </cell>
          <cell r="L193">
            <v>0</v>
          </cell>
          <cell r="N193">
            <v>0</v>
          </cell>
          <cell r="O193">
            <v>35755</v>
          </cell>
          <cell r="P193">
            <v>776.27008250108554</v>
          </cell>
          <cell r="Q193">
            <v>0</v>
          </cell>
          <cell r="R193">
            <v>0</v>
          </cell>
          <cell r="T193">
            <v>0</v>
          </cell>
          <cell r="U193">
            <v>216105</v>
          </cell>
          <cell r="V193">
            <v>4691.8150238818926</v>
          </cell>
          <cell r="W193">
            <v>46.060000000000009</v>
          </cell>
        </row>
        <row r="194">
          <cell r="B194">
            <v>7800</v>
          </cell>
          <cell r="C194" t="str">
            <v>Conveyance</v>
          </cell>
          <cell r="E194">
            <v>311331</v>
          </cell>
          <cell r="F194">
            <v>6759.2488059053403</v>
          </cell>
          <cell r="G194">
            <v>270559</v>
          </cell>
          <cell r="H194">
            <v>5874.0555796786794</v>
          </cell>
          <cell r="I194">
            <v>275586</v>
          </cell>
          <cell r="J194">
            <v>5983.195831524099</v>
          </cell>
          <cell r="K194">
            <v>12037.5</v>
          </cell>
          <cell r="L194">
            <v>261.34389926183241</v>
          </cell>
          <cell r="M194">
            <v>189961.61</v>
          </cell>
          <cell r="N194">
            <v>4124.2207989578801</v>
          </cell>
          <cell r="O194">
            <v>286977</v>
          </cell>
          <cell r="P194">
            <v>6230.5036908380371</v>
          </cell>
          <cell r="Q194">
            <v>16581.5</v>
          </cell>
          <cell r="R194">
            <v>359.99782891880153</v>
          </cell>
          <cell r="S194">
            <v>1442</v>
          </cell>
          <cell r="T194">
            <v>31.306990881458965</v>
          </cell>
          <cell r="U194">
            <v>1364475.6099999999</v>
          </cell>
          <cell r="V194">
            <v>29623.873425966121</v>
          </cell>
          <cell r="W194">
            <v>46.060000000000009</v>
          </cell>
        </row>
        <row r="195">
          <cell r="B195">
            <v>7810</v>
          </cell>
          <cell r="C195" t="str">
            <v>Local Travelling</v>
          </cell>
          <cell r="E195">
            <v>650145.6</v>
          </cell>
          <cell r="F195">
            <v>14115.188884064262</v>
          </cell>
          <cell r="G195">
            <v>14569</v>
          </cell>
          <cell r="H195">
            <v>316.30481980026053</v>
          </cell>
          <cell r="I195">
            <v>6673</v>
          </cell>
          <cell r="J195">
            <v>144.87624837168909</v>
          </cell>
          <cell r="K195">
            <v>6152</v>
          </cell>
          <cell r="L195">
            <v>133.56491532783326</v>
          </cell>
          <cell r="M195">
            <v>38463</v>
          </cell>
          <cell r="N195">
            <v>835.06296135475463</v>
          </cell>
          <cell r="O195">
            <v>57147</v>
          </cell>
          <cell r="P195">
            <v>1240.7077724706903</v>
          </cell>
          <cell r="Q195">
            <v>60327</v>
          </cell>
          <cell r="R195">
            <v>1309.7481545809812</v>
          </cell>
          <cell r="S195">
            <v>68930</v>
          </cell>
          <cell r="T195">
            <v>1496.526270082501</v>
          </cell>
          <cell r="U195">
            <v>902406.6</v>
          </cell>
          <cell r="V195">
            <v>19591.980026052974</v>
          </cell>
          <cell r="W195">
            <v>46.06</v>
          </cell>
        </row>
        <row r="196">
          <cell r="B196">
            <v>7820</v>
          </cell>
          <cell r="C196" t="str">
            <v>Foreign Travelling</v>
          </cell>
          <cell r="E196">
            <v>8820645.6799999997</v>
          </cell>
          <cell r="F196">
            <v>188905</v>
          </cell>
          <cell r="G196">
            <v>608915</v>
          </cell>
          <cell r="H196">
            <v>13318</v>
          </cell>
          <cell r="I196">
            <v>315107</v>
          </cell>
          <cell r="J196">
            <v>6554</v>
          </cell>
          <cell r="L196">
            <v>0</v>
          </cell>
          <cell r="M196">
            <v>104217</v>
          </cell>
          <cell r="N196">
            <v>2262.6356925749024</v>
          </cell>
          <cell r="O196">
            <v>471848</v>
          </cell>
          <cell r="P196">
            <v>10025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10320732.68</v>
          </cell>
          <cell r="V196">
            <v>221064.6356925749</v>
          </cell>
          <cell r="W196">
            <v>46.686493512026949</v>
          </cell>
        </row>
        <row r="197">
          <cell r="B197">
            <v>7830</v>
          </cell>
          <cell r="C197" t="str">
            <v>Car Hire Charges</v>
          </cell>
          <cell r="E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2958</v>
          </cell>
          <cell r="L197">
            <v>64.220581849761174</v>
          </cell>
          <cell r="N197">
            <v>0</v>
          </cell>
          <cell r="O197">
            <v>0</v>
          </cell>
          <cell r="P197">
            <v>0</v>
          </cell>
          <cell r="Q197">
            <v>7749</v>
          </cell>
          <cell r="R197">
            <v>168.23708206686931</v>
          </cell>
          <cell r="S197">
            <v>0</v>
          </cell>
          <cell r="T197">
            <v>0</v>
          </cell>
          <cell r="U197">
            <v>10707</v>
          </cell>
          <cell r="V197">
            <v>232.45766391663048</v>
          </cell>
          <cell r="W197">
            <v>46.06</v>
          </cell>
        </row>
        <row r="198">
          <cell r="E198">
            <v>9798713.2799999993</v>
          </cell>
          <cell r="F198">
            <v>210139.64177160227</v>
          </cell>
          <cell r="G198">
            <v>963380</v>
          </cell>
          <cell r="H198">
            <v>21013.722970039078</v>
          </cell>
          <cell r="I198">
            <v>691788</v>
          </cell>
          <cell r="J198">
            <v>14732.050369083803</v>
          </cell>
          <cell r="K198">
            <v>21147.5</v>
          </cell>
          <cell r="L198">
            <v>459.12939643942684</v>
          </cell>
          <cell r="M198">
            <v>332641.61</v>
          </cell>
          <cell r="N198">
            <v>7221.9194528875369</v>
          </cell>
          <cell r="O198">
            <v>851727</v>
          </cell>
          <cell r="P198">
            <v>18272.481545809813</v>
          </cell>
          <cell r="Q198">
            <v>84657.5</v>
          </cell>
          <cell r="R198">
            <v>1837.9830655666522</v>
          </cell>
          <cell r="S198">
            <v>70372</v>
          </cell>
          <cell r="T198">
            <v>1527.8332609639599</v>
          </cell>
          <cell r="U198">
            <v>12814426.890000001</v>
          </cell>
          <cell r="V198">
            <v>275204.76183239254</v>
          </cell>
          <cell r="W198">
            <v>46.563245507373701</v>
          </cell>
        </row>
        <row r="200">
          <cell r="C200" t="str">
            <v>Bus Charges</v>
          </cell>
          <cell r="L200" t="e">
            <v>#DIV/0!</v>
          </cell>
        </row>
        <row r="201">
          <cell r="B201">
            <v>7835</v>
          </cell>
          <cell r="C201" t="str">
            <v>Bus Charges</v>
          </cell>
          <cell r="E201">
            <v>285989</v>
          </cell>
          <cell r="F201">
            <v>6209.0534085974814</v>
          </cell>
          <cell r="G201">
            <v>1206661.05</v>
          </cell>
          <cell r="H201">
            <v>26197.591185410332</v>
          </cell>
          <cell r="I201">
            <v>870313.35</v>
          </cell>
          <cell r="J201">
            <v>18895.209509335647</v>
          </cell>
          <cell r="K201">
            <v>116274</v>
          </cell>
          <cell r="L201">
            <v>2524.4029526704298</v>
          </cell>
          <cell r="M201">
            <v>652105</v>
          </cell>
          <cell r="N201">
            <v>14157.729049066435</v>
          </cell>
          <cell r="O201">
            <v>1734921.95</v>
          </cell>
          <cell r="P201">
            <v>37666.564264003471</v>
          </cell>
          <cell r="Q201">
            <v>100</v>
          </cell>
          <cell r="R201">
            <v>2.1710811984368212</v>
          </cell>
          <cell r="S201">
            <v>0</v>
          </cell>
          <cell r="T201">
            <v>0</v>
          </cell>
          <cell r="U201">
            <v>4866364.3499999996</v>
          </cell>
          <cell r="V201">
            <v>105652.72145028223</v>
          </cell>
          <cell r="W201">
            <v>46.06</v>
          </cell>
        </row>
        <row r="202">
          <cell r="E202">
            <v>285989</v>
          </cell>
          <cell r="F202">
            <v>6209.0534085974814</v>
          </cell>
          <cell r="G202">
            <v>1206661.05</v>
          </cell>
          <cell r="H202">
            <v>26197.591185410332</v>
          </cell>
          <cell r="I202">
            <v>870313.35</v>
          </cell>
          <cell r="J202">
            <v>18895.209509335647</v>
          </cell>
          <cell r="K202">
            <v>116274</v>
          </cell>
          <cell r="L202">
            <v>2524.4029526704298</v>
          </cell>
          <cell r="M202">
            <v>652105</v>
          </cell>
          <cell r="N202">
            <v>14157.729049066435</v>
          </cell>
          <cell r="O202">
            <v>1734921.95</v>
          </cell>
          <cell r="P202">
            <v>37666.564264003471</v>
          </cell>
          <cell r="Q202">
            <v>100</v>
          </cell>
          <cell r="R202">
            <v>2.1710811984368212</v>
          </cell>
          <cell r="S202">
            <v>0</v>
          </cell>
          <cell r="T202">
            <v>0</v>
          </cell>
          <cell r="U202">
            <v>4866364.3499999996</v>
          </cell>
          <cell r="V202">
            <v>105652.72145028223</v>
          </cell>
          <cell r="W202">
            <v>46.06</v>
          </cell>
        </row>
        <row r="204">
          <cell r="C204" t="str">
            <v>Communication</v>
          </cell>
        </row>
        <row r="205">
          <cell r="B205">
            <v>8300</v>
          </cell>
          <cell r="C205" t="str">
            <v xml:space="preserve">Telephone/Trunkcall </v>
          </cell>
          <cell r="E205">
            <v>1608884.03</v>
          </cell>
          <cell r="F205">
            <v>34930.17867998263</v>
          </cell>
          <cell r="G205">
            <v>105356.85</v>
          </cell>
          <cell r="H205">
            <v>2287.3827616152844</v>
          </cell>
          <cell r="I205">
            <v>523876.32</v>
          </cell>
          <cell r="J205">
            <v>11373.780286582718</v>
          </cell>
          <cell r="K205">
            <v>79074.5</v>
          </cell>
          <cell r="L205">
            <v>1716.7716022579243</v>
          </cell>
          <cell r="M205">
            <v>215483.85</v>
          </cell>
          <cell r="N205">
            <v>4678.3293530178025</v>
          </cell>
          <cell r="O205">
            <v>22102.66</v>
          </cell>
          <cell r="P205">
            <v>479.86669561441596</v>
          </cell>
          <cell r="Q205">
            <v>14838.35</v>
          </cell>
          <cell r="R205">
            <v>322.15262700825008</v>
          </cell>
          <cell r="S205">
            <v>51697.63</v>
          </cell>
          <cell r="T205">
            <v>1122.3975249674336</v>
          </cell>
          <cell r="U205">
            <v>2621314.1900000004</v>
          </cell>
          <cell r="V205">
            <v>56910.859531046459</v>
          </cell>
          <cell r="W205">
            <v>46.060000000000009</v>
          </cell>
        </row>
        <row r="206">
          <cell r="B206">
            <v>8305</v>
          </cell>
          <cell r="C206" t="str">
            <v xml:space="preserve">Telex/Fax </v>
          </cell>
          <cell r="E206">
            <v>0</v>
          </cell>
          <cell r="F206">
            <v>0</v>
          </cell>
          <cell r="G206">
            <v>20</v>
          </cell>
          <cell r="H206">
            <v>0.43421623968736428</v>
          </cell>
          <cell r="J206">
            <v>0</v>
          </cell>
          <cell r="L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20</v>
          </cell>
          <cell r="V206">
            <v>0.43421623968736428</v>
          </cell>
          <cell r="W206">
            <v>0</v>
          </cell>
        </row>
        <row r="207">
          <cell r="B207">
            <v>8310</v>
          </cell>
          <cell r="C207" t="str">
            <v>Postage and Telegrams</v>
          </cell>
          <cell r="E207">
            <v>15201</v>
          </cell>
          <cell r="F207">
            <v>330.02605297438123</v>
          </cell>
          <cell r="G207">
            <v>510</v>
          </cell>
          <cell r="H207">
            <v>11.07251411202779</v>
          </cell>
          <cell r="I207">
            <v>2349</v>
          </cell>
          <cell r="J207">
            <v>50.998697351280939</v>
          </cell>
          <cell r="L207">
            <v>0</v>
          </cell>
          <cell r="M207">
            <v>1718</v>
          </cell>
          <cell r="N207">
            <v>37.299174989144589</v>
          </cell>
          <cell r="O207">
            <v>1025</v>
          </cell>
          <cell r="P207">
            <v>22.253582283977419</v>
          </cell>
          <cell r="Q207">
            <v>0</v>
          </cell>
          <cell r="R207">
            <v>0</v>
          </cell>
          <cell r="S207">
            <v>208</v>
          </cell>
          <cell r="T207">
            <v>4.5158488927485889</v>
          </cell>
          <cell r="U207">
            <v>21011</v>
          </cell>
          <cell r="V207">
            <v>456.16587060356062</v>
          </cell>
          <cell r="W207">
            <v>46.059999999999995</v>
          </cell>
        </row>
        <row r="208">
          <cell r="B208">
            <v>8315</v>
          </cell>
          <cell r="C208" t="str">
            <v>Courier Charges</v>
          </cell>
          <cell r="E208">
            <v>198244</v>
          </cell>
          <cell r="F208">
            <v>4304.0382110290921</v>
          </cell>
          <cell r="G208">
            <v>1596</v>
          </cell>
          <cell r="H208">
            <v>34.650455927051667</v>
          </cell>
          <cell r="I208">
            <v>13696</v>
          </cell>
          <cell r="J208">
            <v>297.35128093790706</v>
          </cell>
          <cell r="K208">
            <v>25927</v>
          </cell>
          <cell r="L208">
            <v>562.89622231871465</v>
          </cell>
          <cell r="M208">
            <v>15917.07</v>
          </cell>
          <cell r="N208">
            <v>345.57251411202776</v>
          </cell>
          <cell r="O208">
            <v>10356</v>
          </cell>
          <cell r="P208">
            <v>224.83716891011721</v>
          </cell>
          <cell r="Q208">
            <v>2318</v>
          </cell>
          <cell r="R208">
            <v>50.325662179765523</v>
          </cell>
          <cell r="S208">
            <v>11498</v>
          </cell>
          <cell r="T208">
            <v>249.63091619626573</v>
          </cell>
          <cell r="U208">
            <v>279552.07</v>
          </cell>
          <cell r="V208">
            <v>6069.3024316109404</v>
          </cell>
          <cell r="W208">
            <v>46.060000000000016</v>
          </cell>
        </row>
        <row r="209">
          <cell r="B209">
            <v>8325</v>
          </cell>
          <cell r="C209" t="str">
            <v>Internet Lease Line Rent</v>
          </cell>
          <cell r="E209">
            <v>492548</v>
          </cell>
          <cell r="F209">
            <v>10693.617021276596</v>
          </cell>
          <cell r="H209">
            <v>0</v>
          </cell>
          <cell r="J209">
            <v>0</v>
          </cell>
          <cell r="L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492548</v>
          </cell>
          <cell r="V209">
            <v>10693.617021276596</v>
          </cell>
          <cell r="W209">
            <v>46.06</v>
          </cell>
        </row>
        <row r="210">
          <cell r="E210">
            <v>2314877.0300000003</v>
          </cell>
          <cell r="F210">
            <v>50257.859965262694</v>
          </cell>
          <cell r="G210">
            <v>107482.85</v>
          </cell>
          <cell r="H210">
            <v>2333.5399478940512</v>
          </cell>
          <cell r="I210">
            <v>539921.32000000007</v>
          </cell>
          <cell r="J210">
            <v>11722.130264871905</v>
          </cell>
          <cell r="K210">
            <v>105001.5</v>
          </cell>
          <cell r="L210">
            <v>2279.6678245766388</v>
          </cell>
          <cell r="M210">
            <v>233118.92</v>
          </cell>
          <cell r="N210">
            <v>5061.2010421189743</v>
          </cell>
          <cell r="O210">
            <v>33483.660000000003</v>
          </cell>
          <cell r="P210">
            <v>726.95744680851067</v>
          </cell>
          <cell r="Q210">
            <v>17156.349999999999</v>
          </cell>
          <cell r="R210">
            <v>372.47828918801559</v>
          </cell>
          <cell r="S210">
            <v>63403.63</v>
          </cell>
          <cell r="T210">
            <v>1376.5442900564481</v>
          </cell>
          <cell r="U210">
            <v>3414445.2600000002</v>
          </cell>
          <cell r="V210">
            <v>74130.379070777242</v>
          </cell>
          <cell r="W210">
            <v>46.060000000000009</v>
          </cell>
        </row>
        <row r="212">
          <cell r="C212" t="str">
            <v>Rent, Rates and Taxes</v>
          </cell>
        </row>
        <row r="213">
          <cell r="B213">
            <v>8050</v>
          </cell>
          <cell r="C213" t="str">
            <v>Lease Rent</v>
          </cell>
          <cell r="E213">
            <v>1340563</v>
          </cell>
          <cell r="F213">
            <v>29104.711246200608</v>
          </cell>
          <cell r="G213">
            <v>1028489</v>
          </cell>
          <cell r="H213">
            <v>22329.33130699088</v>
          </cell>
          <cell r="I213">
            <v>968240</v>
          </cell>
          <cell r="J213">
            <v>21021.276595744679</v>
          </cell>
          <cell r="K213">
            <v>331854</v>
          </cell>
          <cell r="L213">
            <v>7204.8198002605295</v>
          </cell>
          <cell r="M213">
            <v>581756</v>
          </cell>
          <cell r="N213">
            <v>12630.395136778116</v>
          </cell>
          <cell r="O213">
            <v>380660</v>
          </cell>
          <cell r="P213">
            <v>8264.4376899696053</v>
          </cell>
          <cell r="Q213">
            <v>369666</v>
          </cell>
          <cell r="R213">
            <v>8025.7490230134599</v>
          </cell>
          <cell r="S213">
            <v>0</v>
          </cell>
          <cell r="T213">
            <v>0</v>
          </cell>
          <cell r="U213">
            <v>5001228</v>
          </cell>
          <cell r="V213">
            <v>108580.72079895787</v>
          </cell>
          <cell r="W213">
            <v>46.06</v>
          </cell>
        </row>
        <row r="214">
          <cell r="E214">
            <v>1340563</v>
          </cell>
          <cell r="F214">
            <v>29104.711246200608</v>
          </cell>
          <cell r="G214">
            <v>1028489</v>
          </cell>
          <cell r="H214">
            <v>22329.33130699088</v>
          </cell>
          <cell r="I214">
            <v>968240</v>
          </cell>
          <cell r="J214">
            <v>21021.276595744679</v>
          </cell>
          <cell r="K214">
            <v>331854</v>
          </cell>
          <cell r="L214">
            <v>7204.8198002605295</v>
          </cell>
          <cell r="M214">
            <v>581756</v>
          </cell>
          <cell r="N214">
            <v>12630.395136778116</v>
          </cell>
          <cell r="O214">
            <v>380660</v>
          </cell>
          <cell r="P214">
            <v>8264.4376899696053</v>
          </cell>
          <cell r="Q214">
            <v>369666</v>
          </cell>
          <cell r="R214">
            <v>8025.7490230134599</v>
          </cell>
          <cell r="S214">
            <v>0</v>
          </cell>
          <cell r="T214">
            <v>0</v>
          </cell>
          <cell r="U214">
            <v>5001228</v>
          </cell>
          <cell r="V214">
            <v>108580.72079895787</v>
          </cell>
        </row>
        <row r="216">
          <cell r="B216">
            <v>8000</v>
          </cell>
          <cell r="C216" t="str">
            <v>Purchase Tax - B S T</v>
          </cell>
          <cell r="E216">
            <v>4</v>
          </cell>
          <cell r="F216">
            <v>8.6843247937472862E-2</v>
          </cell>
          <cell r="G216">
            <v>7</v>
          </cell>
          <cell r="H216">
            <v>0.1519756838905775</v>
          </cell>
          <cell r="I216">
            <v>7</v>
          </cell>
          <cell r="J216">
            <v>0.1519756838905775</v>
          </cell>
          <cell r="L216">
            <v>0</v>
          </cell>
          <cell r="M216">
            <v>0</v>
          </cell>
          <cell r="N216">
            <v>0</v>
          </cell>
          <cell r="O216">
            <v>4</v>
          </cell>
          <cell r="P216">
            <v>8.6843247937472862E-2</v>
          </cell>
          <cell r="Q216">
            <v>0</v>
          </cell>
          <cell r="R216">
            <v>0</v>
          </cell>
          <cell r="S216">
            <v>5</v>
          </cell>
          <cell r="T216">
            <v>0.10855405992184107</v>
          </cell>
          <cell r="U216">
            <v>27</v>
          </cell>
          <cell r="V216">
            <v>0.58619192357794181</v>
          </cell>
          <cell r="W216">
            <v>46.06</v>
          </cell>
        </row>
        <row r="217">
          <cell r="B217">
            <v>8005</v>
          </cell>
          <cell r="C217" t="str">
            <v>Purchase Tax - C S T</v>
          </cell>
          <cell r="E217">
            <v>7</v>
          </cell>
          <cell r="F217">
            <v>0.1519756838905775</v>
          </cell>
          <cell r="G217">
            <v>7</v>
          </cell>
          <cell r="H217">
            <v>0.1519756838905775</v>
          </cell>
          <cell r="I217">
            <v>7</v>
          </cell>
          <cell r="J217">
            <v>0.1519756838905775</v>
          </cell>
          <cell r="L217">
            <v>0</v>
          </cell>
          <cell r="M217">
            <v>0</v>
          </cell>
          <cell r="N217">
            <v>0</v>
          </cell>
          <cell r="O217">
            <v>7</v>
          </cell>
          <cell r="P217">
            <v>0.1519756838905775</v>
          </cell>
          <cell r="Q217">
            <v>0</v>
          </cell>
          <cell r="R217">
            <v>0</v>
          </cell>
          <cell r="S217">
            <v>5</v>
          </cell>
          <cell r="T217">
            <v>0.10855405992184107</v>
          </cell>
          <cell r="U217">
            <v>33</v>
          </cell>
          <cell r="V217">
            <v>0.71645679548415109</v>
          </cell>
          <cell r="W217">
            <v>46.06</v>
          </cell>
        </row>
        <row r="218">
          <cell r="B218">
            <v>8010</v>
          </cell>
          <cell r="C218" t="str">
            <v>Rates and Taxes</v>
          </cell>
          <cell r="E218">
            <v>14016</v>
          </cell>
          <cell r="F218">
            <v>304.29874077290486</v>
          </cell>
          <cell r="G218">
            <v>15687</v>
          </cell>
          <cell r="H218">
            <v>340.57750759878417</v>
          </cell>
          <cell r="I218">
            <v>15988</v>
          </cell>
          <cell r="J218">
            <v>347.112462006079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6048</v>
          </cell>
          <cell r="P218">
            <v>131.30699088145897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51739</v>
          </cell>
          <cell r="V218">
            <v>1123.2957012592269</v>
          </cell>
          <cell r="W218">
            <v>46.060000000000009</v>
          </cell>
        </row>
        <row r="219">
          <cell r="B219">
            <v>8015</v>
          </cell>
          <cell r="C219" t="str">
            <v>Municipal Taxes</v>
          </cell>
          <cell r="E219">
            <v>159978</v>
          </cell>
          <cell r="F219">
            <v>3473.2522796352582</v>
          </cell>
          <cell r="G219">
            <v>101703</v>
          </cell>
          <cell r="H219">
            <v>2208.0547112462004</v>
          </cell>
          <cell r="I219">
            <v>123020</v>
          </cell>
          <cell r="J219">
            <v>2670.8640903169776</v>
          </cell>
          <cell r="L219">
            <v>0</v>
          </cell>
          <cell r="M219">
            <v>0</v>
          </cell>
          <cell r="N219">
            <v>0</v>
          </cell>
          <cell r="O219">
            <v>53368</v>
          </cell>
          <cell r="P219">
            <v>1158.6626139817629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438069</v>
          </cell>
          <cell r="V219">
            <v>9510.8336951801994</v>
          </cell>
          <cell r="W219">
            <v>46.06</v>
          </cell>
        </row>
        <row r="220">
          <cell r="B220">
            <v>8020</v>
          </cell>
          <cell r="C220" t="str">
            <v>Water Charges</v>
          </cell>
          <cell r="E220">
            <v>322055</v>
          </cell>
          <cell r="F220">
            <v>6992.0755536257057</v>
          </cell>
          <cell r="G220">
            <v>795663</v>
          </cell>
          <cell r="H220">
            <v>17274.489795918365</v>
          </cell>
          <cell r="I220">
            <v>1244385</v>
          </cell>
          <cell r="J220">
            <v>27016.608771168041</v>
          </cell>
          <cell r="K220">
            <v>13811</v>
          </cell>
          <cell r="L220">
            <v>299.84802431610939</v>
          </cell>
          <cell r="M220">
            <v>4396</v>
          </cell>
          <cell r="N220">
            <v>95.440729483282666</v>
          </cell>
          <cell r="O220">
            <v>215547</v>
          </cell>
          <cell r="P220">
            <v>4679.7003907946155</v>
          </cell>
          <cell r="Q220">
            <v>78</v>
          </cell>
          <cell r="R220">
            <v>1.6934433347807207</v>
          </cell>
          <cell r="S220">
            <v>225</v>
          </cell>
          <cell r="T220">
            <v>4.8849326964828483</v>
          </cell>
          <cell r="U220">
            <v>2596160</v>
          </cell>
          <cell r="V220">
            <v>56364.741641337379</v>
          </cell>
          <cell r="W220">
            <v>46.06</v>
          </cell>
        </row>
        <row r="221">
          <cell r="B221">
            <v>8021</v>
          </cell>
          <cell r="C221" t="str">
            <v>Lift Operation Charges</v>
          </cell>
          <cell r="E221">
            <v>54600</v>
          </cell>
          <cell r="F221">
            <v>1185.4103343465044</v>
          </cell>
          <cell r="G221">
            <v>33600</v>
          </cell>
          <cell r="H221">
            <v>729.483282674772</v>
          </cell>
          <cell r="I221">
            <v>50400</v>
          </cell>
          <cell r="J221">
            <v>1094.224924012158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138600</v>
          </cell>
          <cell r="V221">
            <v>3009.1185410334347</v>
          </cell>
          <cell r="W221">
            <v>46.06</v>
          </cell>
        </row>
        <row r="222">
          <cell r="E222">
            <v>550660</v>
          </cell>
          <cell r="F222">
            <v>11955.275727312202</v>
          </cell>
          <cell r="G222">
            <v>946667</v>
          </cell>
          <cell r="H222">
            <v>20552.909248805903</v>
          </cell>
          <cell r="I222">
            <v>1433807</v>
          </cell>
          <cell r="J222">
            <v>31129.114198871033</v>
          </cell>
          <cell r="K222">
            <v>13811</v>
          </cell>
          <cell r="L222">
            <v>299.84802431610939</v>
          </cell>
          <cell r="M222">
            <v>4396</v>
          </cell>
          <cell r="N222">
            <v>95.440729483282666</v>
          </cell>
          <cell r="O222">
            <v>274974</v>
          </cell>
          <cell r="P222">
            <v>5969.9088145896658</v>
          </cell>
          <cell r="Q222">
            <v>78</v>
          </cell>
          <cell r="R222">
            <v>1.6934433347807207</v>
          </cell>
          <cell r="S222">
            <v>235</v>
          </cell>
          <cell r="T222">
            <v>5.1020408163265305</v>
          </cell>
          <cell r="U222">
            <v>3224628</v>
          </cell>
          <cell r="V222">
            <v>70009.292227529295</v>
          </cell>
          <cell r="W222">
            <v>46.060000000000009</v>
          </cell>
        </row>
        <row r="224">
          <cell r="C224" t="str">
            <v>Repairs and Maintenance</v>
          </cell>
        </row>
        <row r="225">
          <cell r="B225">
            <v>8150</v>
          </cell>
          <cell r="C225" t="str">
            <v>Repairs to P&amp;M</v>
          </cell>
          <cell r="E225">
            <v>1826</v>
          </cell>
          <cell r="F225">
            <v>39.643942683456359</v>
          </cell>
          <cell r="G225">
            <v>466208.7</v>
          </cell>
          <cell r="H225">
            <v>10121.769431176726</v>
          </cell>
          <cell r="I225">
            <v>42468</v>
          </cell>
          <cell r="J225">
            <v>922.01476335214932</v>
          </cell>
          <cell r="K225">
            <v>98487</v>
          </cell>
          <cell r="L225">
            <v>2138.2327399044725</v>
          </cell>
          <cell r="M225">
            <v>419877.04</v>
          </cell>
          <cell r="N225">
            <v>9115.8714719930522</v>
          </cell>
          <cell r="O225">
            <v>643927</v>
          </cell>
          <cell r="P225">
            <v>13980.178028658271</v>
          </cell>
          <cell r="Q225">
            <v>138332.54999999999</v>
          </cell>
          <cell r="R225">
            <v>3003.3119843682148</v>
          </cell>
          <cell r="S225">
            <v>0</v>
          </cell>
          <cell r="T225">
            <v>0</v>
          </cell>
          <cell r="U225">
            <v>1811126.29</v>
          </cell>
          <cell r="V225">
            <v>39321.022362136348</v>
          </cell>
          <cell r="W225">
            <v>46.059999999999995</v>
          </cell>
        </row>
        <row r="226">
          <cell r="B226">
            <v>8151</v>
          </cell>
          <cell r="C226" t="str">
            <v>Repairs to P&amp;M - Import</v>
          </cell>
          <cell r="F226">
            <v>0</v>
          </cell>
          <cell r="G226">
            <v>294433.45</v>
          </cell>
          <cell r="H226">
            <v>6336</v>
          </cell>
          <cell r="J226">
            <v>0</v>
          </cell>
          <cell r="L226">
            <v>0</v>
          </cell>
          <cell r="N226">
            <v>0</v>
          </cell>
          <cell r="O226">
            <v>23506</v>
          </cell>
          <cell r="P226">
            <v>511</v>
          </cell>
          <cell r="Q226">
            <v>0</v>
          </cell>
          <cell r="R226">
            <v>0</v>
          </cell>
          <cell r="T226">
            <v>0</v>
          </cell>
          <cell r="U226">
            <v>317939.45</v>
          </cell>
          <cell r="V226">
            <v>6847</v>
          </cell>
          <cell r="W226">
            <v>46.43485468088214</v>
          </cell>
        </row>
        <row r="227">
          <cell r="B227">
            <v>8155</v>
          </cell>
          <cell r="C227" t="str">
            <v>Repairs to rental premises</v>
          </cell>
          <cell r="E227">
            <v>1356198</v>
          </cell>
          <cell r="F227">
            <v>29444.159791576203</v>
          </cell>
          <cell r="G227">
            <v>183020</v>
          </cell>
          <cell r="H227">
            <v>3973.5128093790704</v>
          </cell>
          <cell r="I227">
            <v>32720</v>
          </cell>
          <cell r="J227">
            <v>710.37776812852792</v>
          </cell>
          <cell r="K227">
            <v>0</v>
          </cell>
          <cell r="L227">
            <v>0</v>
          </cell>
          <cell r="M227">
            <v>11492.24</v>
          </cell>
          <cell r="N227">
            <v>249.50586191923577</v>
          </cell>
          <cell r="O227">
            <v>627314</v>
          </cell>
          <cell r="P227">
            <v>13619.496309161961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2210744.2400000002</v>
          </cell>
          <cell r="V227">
            <v>47997.052540164994</v>
          </cell>
          <cell r="W227">
            <v>46.060000000000009</v>
          </cell>
        </row>
        <row r="228">
          <cell r="B228">
            <v>8156</v>
          </cell>
          <cell r="C228" t="str">
            <v>Repairs to DI Water Plant</v>
          </cell>
          <cell r="F228">
            <v>0</v>
          </cell>
          <cell r="H228">
            <v>0</v>
          </cell>
          <cell r="J228">
            <v>0</v>
          </cell>
          <cell r="L228">
            <v>0</v>
          </cell>
          <cell r="M228">
            <v>7395</v>
          </cell>
          <cell r="N228">
            <v>160.55145462440294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7395</v>
          </cell>
          <cell r="V228">
            <v>160.55145462440294</v>
          </cell>
          <cell r="W228">
            <v>46.06</v>
          </cell>
        </row>
        <row r="229">
          <cell r="B229">
            <v>8157</v>
          </cell>
          <cell r="C229" t="str">
            <v>Repairs to genetrator</v>
          </cell>
          <cell r="E229">
            <v>0</v>
          </cell>
          <cell r="F229">
            <v>0</v>
          </cell>
          <cell r="H229">
            <v>0</v>
          </cell>
          <cell r="J229">
            <v>0</v>
          </cell>
          <cell r="L229">
            <v>0</v>
          </cell>
          <cell r="M229">
            <v>1980</v>
          </cell>
          <cell r="N229">
            <v>42.987407729049067</v>
          </cell>
          <cell r="O229">
            <v>0</v>
          </cell>
          <cell r="P229">
            <v>0</v>
          </cell>
          <cell r="Q229">
            <v>30651</v>
          </cell>
          <cell r="R229">
            <v>665.45809813287019</v>
          </cell>
          <cell r="S229">
            <v>0</v>
          </cell>
          <cell r="T229">
            <v>0</v>
          </cell>
          <cell r="U229">
            <v>32631</v>
          </cell>
          <cell r="V229">
            <v>708.44550586191929</v>
          </cell>
          <cell r="W229">
            <v>46.059999999999995</v>
          </cell>
        </row>
        <row r="230">
          <cell r="B230">
            <v>8160</v>
          </cell>
          <cell r="C230" t="str">
            <v>Repairs to others</v>
          </cell>
          <cell r="E230">
            <v>598938</v>
          </cell>
          <cell r="F230">
            <v>13003.430308293529</v>
          </cell>
          <cell r="G230">
            <v>798249.3</v>
          </cell>
          <cell r="H230">
            <v>17330.640468953537</v>
          </cell>
          <cell r="I230">
            <v>476943.5</v>
          </cell>
          <cell r="J230">
            <v>10354.830655666521</v>
          </cell>
          <cell r="K230">
            <v>64080.800000000003</v>
          </cell>
          <cell r="L230">
            <v>1391.2462006079027</v>
          </cell>
          <cell r="M230">
            <v>113746.57</v>
          </cell>
          <cell r="N230">
            <v>2469.5303951367782</v>
          </cell>
          <cell r="O230">
            <v>1809978.5</v>
          </cell>
          <cell r="P230">
            <v>39296.102909248802</v>
          </cell>
          <cell r="Q230">
            <v>43096.45</v>
          </cell>
          <cell r="R230">
            <v>935.65892314372547</v>
          </cell>
          <cell r="S230">
            <v>10957</v>
          </cell>
          <cell r="T230">
            <v>237.88536691272253</v>
          </cell>
          <cell r="U230">
            <v>3915990.12</v>
          </cell>
          <cell r="V230">
            <v>85019.32522796352</v>
          </cell>
          <cell r="W230">
            <v>46.06</v>
          </cell>
        </row>
        <row r="231">
          <cell r="B231">
            <v>9908</v>
          </cell>
          <cell r="C231" t="str">
            <v>Exch diff on  Repairs  on PM)</v>
          </cell>
          <cell r="G231">
            <v>0</v>
          </cell>
          <cell r="I231">
            <v>-269.10000000000002</v>
          </cell>
          <cell r="O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-269.10000000000002</v>
          </cell>
          <cell r="W231">
            <v>0</v>
          </cell>
        </row>
        <row r="232">
          <cell r="B232">
            <v>9960</v>
          </cell>
          <cell r="C232" t="str">
            <v>Exch diff on unrealised pay(R&amp;M PM)</v>
          </cell>
          <cell r="E232">
            <v>0</v>
          </cell>
          <cell r="F232">
            <v>0</v>
          </cell>
          <cell r="G232">
            <v>-79441</v>
          </cell>
          <cell r="H232">
            <v>0</v>
          </cell>
          <cell r="I232">
            <v>45</v>
          </cell>
          <cell r="J232">
            <v>0</v>
          </cell>
          <cell r="L232">
            <v>0</v>
          </cell>
          <cell r="N232">
            <v>0</v>
          </cell>
          <cell r="O232">
            <v>5837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-73559</v>
          </cell>
          <cell r="V232">
            <v>0</v>
          </cell>
          <cell r="W232">
            <v>0</v>
          </cell>
        </row>
        <row r="233">
          <cell r="E233">
            <v>1956962</v>
          </cell>
          <cell r="F233">
            <v>42487.234042553187</v>
          </cell>
          <cell r="G233">
            <v>1662470.4500000002</v>
          </cell>
          <cell r="H233">
            <v>37761.922709509337</v>
          </cell>
          <cell r="I233">
            <v>551907.4</v>
          </cell>
          <cell r="J233">
            <v>11987.223187147198</v>
          </cell>
          <cell r="K233">
            <v>162567.79999999999</v>
          </cell>
          <cell r="L233">
            <v>3529.4789405123752</v>
          </cell>
          <cell r="M233">
            <v>554490.85</v>
          </cell>
          <cell r="N233">
            <v>12038.446591402519</v>
          </cell>
          <cell r="O233">
            <v>3110562.5</v>
          </cell>
          <cell r="P233">
            <v>67406.777247069025</v>
          </cell>
          <cell r="Q233">
            <v>212080</v>
          </cell>
          <cell r="R233">
            <v>4604.4290056448108</v>
          </cell>
          <cell r="S233">
            <v>10957</v>
          </cell>
          <cell r="T233">
            <v>237.88536691272253</v>
          </cell>
          <cell r="U233">
            <v>8221998.0000000009</v>
          </cell>
          <cell r="V233">
            <v>180053.39709075118</v>
          </cell>
          <cell r="W233">
            <v>45.664220352676374</v>
          </cell>
        </row>
        <row r="235">
          <cell r="C235" t="str">
            <v xml:space="preserve">Spares  </v>
          </cell>
        </row>
        <row r="236">
          <cell r="B236">
            <v>7011</v>
          </cell>
          <cell r="C236" t="str">
            <v>Spares - Local</v>
          </cell>
          <cell r="F236">
            <v>0</v>
          </cell>
          <cell r="G236">
            <v>42126</v>
          </cell>
          <cell r="H236">
            <v>914.58966565349544</v>
          </cell>
          <cell r="I236">
            <v>94217</v>
          </cell>
          <cell r="J236">
            <v>2045.5275727312201</v>
          </cell>
          <cell r="L236">
            <v>0</v>
          </cell>
          <cell r="N236">
            <v>0</v>
          </cell>
          <cell r="O236">
            <v>275245</v>
          </cell>
          <cell r="P236">
            <v>5975.7924446374291</v>
          </cell>
          <cell r="Q236">
            <v>9040</v>
          </cell>
          <cell r="R236">
            <v>196.26574033868866</v>
          </cell>
          <cell r="S236">
            <v>0</v>
          </cell>
          <cell r="T236">
            <v>0</v>
          </cell>
          <cell r="U236">
            <v>420628</v>
          </cell>
          <cell r="V236">
            <v>9132.1754233608335</v>
          </cell>
          <cell r="W236">
            <v>46.06</v>
          </cell>
        </row>
        <row r="237">
          <cell r="B237">
            <v>7014</v>
          </cell>
          <cell r="C237" t="str">
            <v>Spares - Imported</v>
          </cell>
          <cell r="F237">
            <v>0</v>
          </cell>
          <cell r="G237">
            <v>2522016.9900000002</v>
          </cell>
          <cell r="H237">
            <v>54127</v>
          </cell>
          <cell r="I237">
            <v>10362</v>
          </cell>
          <cell r="J237">
            <v>220</v>
          </cell>
          <cell r="L237">
            <v>0</v>
          </cell>
          <cell r="N237">
            <v>0</v>
          </cell>
          <cell r="O237">
            <v>6241126.2699999996</v>
          </cell>
          <cell r="P237">
            <v>133135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8773505.2599999998</v>
          </cell>
          <cell r="V237">
            <v>187482</v>
          </cell>
          <cell r="W237">
            <v>46.796520519303186</v>
          </cell>
        </row>
        <row r="238">
          <cell r="E238">
            <v>0</v>
          </cell>
          <cell r="F238">
            <v>0</v>
          </cell>
          <cell r="G238">
            <v>2564142.9900000002</v>
          </cell>
          <cell r="H238">
            <v>55041.589665653497</v>
          </cell>
          <cell r="I238">
            <v>104579</v>
          </cell>
          <cell r="J238">
            <v>2265.5275727312201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6516371.2699999996</v>
          </cell>
          <cell r="P238">
            <v>139110.79244463742</v>
          </cell>
          <cell r="Q238">
            <v>9040</v>
          </cell>
          <cell r="R238">
            <v>196.26574033868866</v>
          </cell>
          <cell r="S238">
            <v>0</v>
          </cell>
          <cell r="T238">
            <v>0</v>
          </cell>
          <cell r="U238">
            <v>9194133.2599999998</v>
          </cell>
          <cell r="V238">
            <v>196614.17542336084</v>
          </cell>
        </row>
        <row r="240">
          <cell r="C240" t="str">
            <v>Electricity</v>
          </cell>
        </row>
        <row r="241">
          <cell r="B241">
            <v>7700</v>
          </cell>
          <cell r="C241" t="str">
            <v>Power</v>
          </cell>
          <cell r="E241">
            <v>1964875</v>
          </cell>
          <cell r="F241">
            <v>42659.031697785496</v>
          </cell>
          <cell r="G241">
            <v>8490986</v>
          </cell>
          <cell r="H241">
            <v>184346.20060790272</v>
          </cell>
          <cell r="I241">
            <v>10505764</v>
          </cell>
          <cell r="J241">
            <v>228088.66695614415</v>
          </cell>
          <cell r="K241">
            <v>928022</v>
          </cell>
          <cell r="L241">
            <v>20148.111159357359</v>
          </cell>
          <cell r="M241">
            <v>1014626</v>
          </cell>
          <cell r="N241">
            <v>22028.354320451584</v>
          </cell>
          <cell r="O241">
            <v>7450265</v>
          </cell>
          <cell r="P241">
            <v>161751.30264871905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30354538</v>
          </cell>
          <cell r="V241">
            <v>659021.66739036026</v>
          </cell>
          <cell r="W241">
            <v>46.060000000000009</v>
          </cell>
        </row>
        <row r="242">
          <cell r="B242">
            <v>7705</v>
          </cell>
          <cell r="C242" t="str">
            <v>Electricity Charges</v>
          </cell>
          <cell r="E242">
            <v>578362</v>
          </cell>
          <cell r="F242">
            <v>12556.708640903169</v>
          </cell>
          <cell r="H242">
            <v>0</v>
          </cell>
          <cell r="I242">
            <v>0</v>
          </cell>
          <cell r="J242">
            <v>0</v>
          </cell>
          <cell r="L242">
            <v>0</v>
          </cell>
          <cell r="N242">
            <v>0</v>
          </cell>
          <cell r="P242">
            <v>0</v>
          </cell>
          <cell r="Q242">
            <v>5610</v>
          </cell>
          <cell r="R242">
            <v>121.79765523230569</v>
          </cell>
          <cell r="S242">
            <v>0</v>
          </cell>
          <cell r="T242">
            <v>0</v>
          </cell>
          <cell r="U242">
            <v>583972</v>
          </cell>
          <cell r="V242">
            <v>12678.506296135474</v>
          </cell>
          <cell r="W242">
            <v>46.06</v>
          </cell>
        </row>
        <row r="243">
          <cell r="E243">
            <v>2543237</v>
          </cell>
          <cell r="F243">
            <v>55215.740338688665</v>
          </cell>
          <cell r="G243">
            <v>8490986</v>
          </cell>
          <cell r="H243">
            <v>184346.20060790272</v>
          </cell>
          <cell r="I243">
            <v>10505764</v>
          </cell>
          <cell r="J243">
            <v>228088.66695614415</v>
          </cell>
          <cell r="K243">
            <v>928022</v>
          </cell>
          <cell r="L243">
            <v>20148.111159357359</v>
          </cell>
          <cell r="M243">
            <v>1014626</v>
          </cell>
          <cell r="N243">
            <v>22028.354320451584</v>
          </cell>
          <cell r="O243">
            <v>7450265</v>
          </cell>
          <cell r="P243">
            <v>161751.30264871905</v>
          </cell>
          <cell r="Q243">
            <v>5610</v>
          </cell>
          <cell r="R243">
            <v>121.79765523230569</v>
          </cell>
          <cell r="S243">
            <v>0</v>
          </cell>
          <cell r="T243">
            <v>0</v>
          </cell>
          <cell r="U243">
            <v>30938510</v>
          </cell>
          <cell r="V243">
            <v>671700.17368649575</v>
          </cell>
          <cell r="W243">
            <v>46.060000000000009</v>
          </cell>
        </row>
        <row r="245">
          <cell r="C245" t="str">
            <v>Insurance</v>
          </cell>
        </row>
        <row r="246">
          <cell r="B246">
            <v>7900</v>
          </cell>
          <cell r="C246" t="str">
            <v>Insurance Charges - General</v>
          </cell>
          <cell r="E246">
            <v>528404</v>
          </cell>
          <cell r="F246">
            <v>11472.079895788102</v>
          </cell>
          <cell r="G246">
            <v>617957</v>
          </cell>
          <cell r="H246">
            <v>13416.348241424228</v>
          </cell>
          <cell r="I246">
            <v>490355</v>
          </cell>
          <cell r="J246">
            <v>10646.005210594876</v>
          </cell>
          <cell r="K246">
            <v>11514</v>
          </cell>
          <cell r="L246">
            <v>249.97828918801562</v>
          </cell>
          <cell r="M246">
            <v>118624.8</v>
          </cell>
          <cell r="N246">
            <v>2575.4407294832827</v>
          </cell>
          <cell r="O246">
            <v>288539</v>
          </cell>
          <cell r="P246">
            <v>6264.4159791576203</v>
          </cell>
          <cell r="Q246">
            <v>36712</v>
          </cell>
          <cell r="R246">
            <v>797.04732957012584</v>
          </cell>
          <cell r="S246">
            <v>3781</v>
          </cell>
          <cell r="T246">
            <v>82.088580112896224</v>
          </cell>
          <cell r="U246">
            <v>2095886.8</v>
          </cell>
          <cell r="V246">
            <v>45503.404255319147</v>
          </cell>
          <cell r="W246">
            <v>46.06</v>
          </cell>
        </row>
        <row r="247">
          <cell r="B247">
            <v>7920</v>
          </cell>
          <cell r="C247" t="str">
            <v>Insurance Charges - Export</v>
          </cell>
          <cell r="E247">
            <v>0</v>
          </cell>
          <cell r="F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38288</v>
          </cell>
          <cell r="L247">
            <v>831.26356925749019</v>
          </cell>
          <cell r="M247">
            <v>57312</v>
          </cell>
          <cell r="N247">
            <v>1244.290056448111</v>
          </cell>
          <cell r="O247">
            <v>442000</v>
          </cell>
          <cell r="P247">
            <v>9596.178897090751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537600</v>
          </cell>
          <cell r="V247">
            <v>11671.732522796352</v>
          </cell>
          <cell r="W247">
            <v>46.06</v>
          </cell>
        </row>
        <row r="248">
          <cell r="B248">
            <v>7930</v>
          </cell>
          <cell r="C248" t="str">
            <v>Insurance Charges - Import</v>
          </cell>
          <cell r="E248">
            <v>0</v>
          </cell>
          <cell r="F248">
            <v>0</v>
          </cell>
          <cell r="H248">
            <v>0</v>
          </cell>
          <cell r="I248">
            <v>0</v>
          </cell>
          <cell r="J248">
            <v>0</v>
          </cell>
          <cell r="L248">
            <v>0</v>
          </cell>
          <cell r="M248">
            <v>32389</v>
          </cell>
          <cell r="N248">
            <v>703.19148936170211</v>
          </cell>
          <cell r="O248">
            <v>115156</v>
          </cell>
          <cell r="P248">
            <v>2500.1302648719061</v>
          </cell>
          <cell r="Q248">
            <v>250</v>
          </cell>
          <cell r="R248">
            <v>5.4277029960920533</v>
          </cell>
          <cell r="S248">
            <v>0</v>
          </cell>
          <cell r="T248">
            <v>0</v>
          </cell>
          <cell r="U248">
            <v>147795</v>
          </cell>
          <cell r="V248">
            <v>3208.7494572297005</v>
          </cell>
          <cell r="W248">
            <v>46.059999999999995</v>
          </cell>
        </row>
        <row r="249">
          <cell r="E249">
            <v>528404</v>
          </cell>
          <cell r="F249">
            <v>11472.079895788102</v>
          </cell>
          <cell r="G249">
            <v>617957</v>
          </cell>
          <cell r="H249">
            <v>13416.348241424228</v>
          </cell>
          <cell r="I249">
            <v>490355</v>
          </cell>
          <cell r="J249">
            <v>10646.005210594876</v>
          </cell>
          <cell r="K249">
            <v>49802</v>
          </cell>
          <cell r="L249">
            <v>1081.2418584455058</v>
          </cell>
          <cell r="M249">
            <v>208325.8</v>
          </cell>
          <cell r="N249">
            <v>4522.9222752930955</v>
          </cell>
          <cell r="O249">
            <v>845695</v>
          </cell>
          <cell r="P249">
            <v>18360.725141120278</v>
          </cell>
          <cell r="Q249">
            <v>36962</v>
          </cell>
          <cell r="R249">
            <v>802.47503256621792</v>
          </cell>
          <cell r="S249">
            <v>3781</v>
          </cell>
          <cell r="T249">
            <v>82.088580112896224</v>
          </cell>
          <cell r="U249">
            <v>2781281.8</v>
          </cell>
          <cell r="V249">
            <v>60383.886235345199</v>
          </cell>
          <cell r="W249">
            <v>46.06</v>
          </cell>
        </row>
        <row r="251">
          <cell r="C251" t="str">
            <v>Clearing &amp; Forwarding Expenses</v>
          </cell>
        </row>
        <row r="252">
          <cell r="B252">
            <v>7610</v>
          </cell>
          <cell r="C252" t="str">
            <v>Clearing Expenses - Import</v>
          </cell>
          <cell r="E252">
            <v>720</v>
          </cell>
          <cell r="F252">
            <v>15.631784628745114</v>
          </cell>
          <cell r="G252">
            <v>1812750</v>
          </cell>
          <cell r="H252">
            <v>39356.274424663483</v>
          </cell>
          <cell r="I252">
            <v>1623685</v>
          </cell>
          <cell r="J252">
            <v>35251.519756838905</v>
          </cell>
          <cell r="K252">
            <v>138227</v>
          </cell>
          <cell r="L252">
            <v>3001.0204081632651</v>
          </cell>
          <cell r="M252">
            <v>33095</v>
          </cell>
          <cell r="N252">
            <v>718.5193226226661</v>
          </cell>
          <cell r="O252">
            <v>7208670</v>
          </cell>
          <cell r="P252">
            <v>156506.07902735562</v>
          </cell>
          <cell r="Q252">
            <v>171020</v>
          </cell>
          <cell r="R252">
            <v>3712.9830655666519</v>
          </cell>
          <cell r="S252">
            <v>14356</v>
          </cell>
          <cell r="T252">
            <v>311.6804168475901</v>
          </cell>
          <cell r="U252">
            <v>11002523</v>
          </cell>
          <cell r="V252">
            <v>238873.70820668692</v>
          </cell>
          <cell r="W252">
            <v>46.06</v>
          </cell>
        </row>
        <row r="253">
          <cell r="B253">
            <v>7611</v>
          </cell>
          <cell r="C253" t="str">
            <v>Clearing Expenses - Import Air India</v>
          </cell>
          <cell r="F253">
            <v>0</v>
          </cell>
          <cell r="G253">
            <v>534799</v>
          </cell>
          <cell r="H253">
            <v>11610.920538428136</v>
          </cell>
          <cell r="I253">
            <v>421281</v>
          </cell>
          <cell r="J253">
            <v>9146.3525835866258</v>
          </cell>
          <cell r="K253">
            <v>18876</v>
          </cell>
          <cell r="L253">
            <v>409.8132870169344</v>
          </cell>
          <cell r="N253">
            <v>0</v>
          </cell>
          <cell r="O253">
            <v>1027500</v>
          </cell>
          <cell r="P253">
            <v>22307.859313938341</v>
          </cell>
          <cell r="Q253">
            <v>2785</v>
          </cell>
          <cell r="R253">
            <v>60.464611376465477</v>
          </cell>
          <cell r="S253">
            <v>0</v>
          </cell>
          <cell r="T253">
            <v>0</v>
          </cell>
          <cell r="U253">
            <v>2005241</v>
          </cell>
          <cell r="V253">
            <v>43535.410334346503</v>
          </cell>
          <cell r="W253">
            <v>46.06</v>
          </cell>
        </row>
        <row r="254">
          <cell r="B254">
            <v>7620</v>
          </cell>
          <cell r="C254" t="str">
            <v>Transport Charges</v>
          </cell>
          <cell r="E254">
            <v>8225</v>
          </cell>
          <cell r="F254">
            <v>178.57142857142856</v>
          </cell>
          <cell r="G254">
            <v>63360</v>
          </cell>
          <cell r="H254">
            <v>1375.5970473295702</v>
          </cell>
          <cell r="I254">
            <v>52825</v>
          </cell>
          <cell r="J254">
            <v>1146.8736430742508</v>
          </cell>
          <cell r="K254">
            <v>108315</v>
          </cell>
          <cell r="L254">
            <v>2351.6066000868432</v>
          </cell>
          <cell r="M254">
            <v>0</v>
          </cell>
          <cell r="N254">
            <v>0</v>
          </cell>
          <cell r="O254">
            <v>312431</v>
          </cell>
          <cell r="P254">
            <v>6783.1306990881458</v>
          </cell>
          <cell r="Q254">
            <v>22543</v>
          </cell>
          <cell r="R254">
            <v>489.42683456361266</v>
          </cell>
          <cell r="S254">
            <v>0</v>
          </cell>
          <cell r="T254">
            <v>0</v>
          </cell>
          <cell r="U254">
            <v>567699</v>
          </cell>
          <cell r="V254">
            <v>12325.206252713851</v>
          </cell>
          <cell r="W254">
            <v>46.06</v>
          </cell>
        </row>
        <row r="255">
          <cell r="B255">
            <v>7630</v>
          </cell>
          <cell r="C255" t="str">
            <v>Coolie and Cartage</v>
          </cell>
          <cell r="E255">
            <v>4000</v>
          </cell>
          <cell r="F255">
            <v>86.843247937472853</v>
          </cell>
          <cell r="G255">
            <v>19500</v>
          </cell>
          <cell r="H255">
            <v>423.36083369518019</v>
          </cell>
          <cell r="I255">
            <v>0</v>
          </cell>
          <cell r="J255">
            <v>0</v>
          </cell>
          <cell r="L255">
            <v>0</v>
          </cell>
          <cell r="N255">
            <v>0</v>
          </cell>
          <cell r="O255">
            <v>146400</v>
          </cell>
          <cell r="P255">
            <v>3178.4628745115065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169900</v>
          </cell>
          <cell r="V255">
            <v>3688.6669561441595</v>
          </cell>
          <cell r="W255">
            <v>46.06</v>
          </cell>
        </row>
        <row r="256">
          <cell r="B256">
            <v>7640</v>
          </cell>
          <cell r="C256" t="str">
            <v>Octroi</v>
          </cell>
          <cell r="F256">
            <v>0</v>
          </cell>
          <cell r="G256">
            <v>53743</v>
          </cell>
          <cell r="H256">
            <v>1166.804168475901</v>
          </cell>
          <cell r="I256">
            <v>23608</v>
          </cell>
          <cell r="J256">
            <v>512.54884932696484</v>
          </cell>
          <cell r="L256">
            <v>0</v>
          </cell>
          <cell r="N256">
            <v>0</v>
          </cell>
          <cell r="O256">
            <v>181310</v>
          </cell>
          <cell r="P256">
            <v>3936.3873208858008</v>
          </cell>
          <cell r="Q256">
            <v>0</v>
          </cell>
          <cell r="R256">
            <v>0</v>
          </cell>
          <cell r="S256">
            <v>21018</v>
          </cell>
          <cell r="T256">
            <v>456.31784628745112</v>
          </cell>
          <cell r="U256">
            <v>279679</v>
          </cell>
          <cell r="V256">
            <v>6072.0581849761184</v>
          </cell>
          <cell r="W256">
            <v>46.059999999999995</v>
          </cell>
        </row>
        <row r="257">
          <cell r="B257">
            <v>7650</v>
          </cell>
          <cell r="C257" t="str">
            <v>Demarage Charges</v>
          </cell>
          <cell r="E257">
            <v>0</v>
          </cell>
          <cell r="F257">
            <v>0</v>
          </cell>
          <cell r="G257">
            <v>760</v>
          </cell>
          <cell r="H257">
            <v>16.500217108119841</v>
          </cell>
          <cell r="I257">
            <v>0</v>
          </cell>
          <cell r="J257">
            <v>0</v>
          </cell>
          <cell r="L257">
            <v>0</v>
          </cell>
          <cell r="N257">
            <v>0</v>
          </cell>
          <cell r="O257">
            <v>17103</v>
          </cell>
          <cell r="P257">
            <v>371.32001736864959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17863</v>
          </cell>
          <cell r="V257">
            <v>387.82023447676943</v>
          </cell>
          <cell r="W257">
            <v>46.06</v>
          </cell>
        </row>
        <row r="258">
          <cell r="E258">
            <v>12945</v>
          </cell>
          <cell r="F258">
            <v>281.04646113764653</v>
          </cell>
          <cell r="G258">
            <v>2484912</v>
          </cell>
          <cell r="H258">
            <v>53949.457229700391</v>
          </cell>
          <cell r="I258">
            <v>2121399</v>
          </cell>
          <cell r="J258">
            <v>46057.294832826745</v>
          </cell>
          <cell r="K258">
            <v>265418</v>
          </cell>
          <cell r="L258">
            <v>5762.4402952670425</v>
          </cell>
          <cell r="M258">
            <v>33095</v>
          </cell>
          <cell r="N258">
            <v>718.5193226226661</v>
          </cell>
          <cell r="O258">
            <v>8893414</v>
          </cell>
          <cell r="P258">
            <v>193083.23925314809</v>
          </cell>
          <cell r="Q258">
            <v>196348</v>
          </cell>
          <cell r="R258">
            <v>4262.8745115067304</v>
          </cell>
          <cell r="S258">
            <v>35374</v>
          </cell>
          <cell r="T258">
            <v>767.99826313504127</v>
          </cell>
          <cell r="U258">
            <v>14042905</v>
          </cell>
          <cell r="V258">
            <v>304882.8701693443</v>
          </cell>
          <cell r="W258">
            <v>46.06</v>
          </cell>
        </row>
        <row r="260">
          <cell r="B260">
            <v>7612</v>
          </cell>
          <cell r="C260" t="str">
            <v>Clearing Expenses - Export</v>
          </cell>
          <cell r="F260">
            <v>0</v>
          </cell>
          <cell r="G260">
            <v>651659</v>
          </cell>
          <cell r="H260">
            <v>14148.046026921405</v>
          </cell>
          <cell r="I260">
            <v>342964</v>
          </cell>
          <cell r="J260">
            <v>7446.0269214068603</v>
          </cell>
          <cell r="K260">
            <v>18670</v>
          </cell>
          <cell r="L260">
            <v>405.34085974815457</v>
          </cell>
          <cell r="N260">
            <v>0</v>
          </cell>
          <cell r="O260">
            <v>1423629</v>
          </cell>
          <cell r="P260">
            <v>30908.141554494137</v>
          </cell>
          <cell r="Q260">
            <v>2500</v>
          </cell>
          <cell r="R260">
            <v>54.277029960920537</v>
          </cell>
          <cell r="S260">
            <v>0</v>
          </cell>
          <cell r="T260">
            <v>0</v>
          </cell>
          <cell r="U260">
            <v>2439422</v>
          </cell>
          <cell r="V260">
            <v>52961.832392531476</v>
          </cell>
          <cell r="W260">
            <v>46.06</v>
          </cell>
        </row>
        <row r="261">
          <cell r="E261">
            <v>0</v>
          </cell>
          <cell r="F261">
            <v>0</v>
          </cell>
          <cell r="G261">
            <v>651659</v>
          </cell>
          <cell r="H261">
            <v>14148.046026921405</v>
          </cell>
          <cell r="I261">
            <v>342964</v>
          </cell>
          <cell r="J261">
            <v>7446.0269214068603</v>
          </cell>
          <cell r="K261">
            <v>18670</v>
          </cell>
          <cell r="L261">
            <v>405.34085974815457</v>
          </cell>
          <cell r="M261">
            <v>0</v>
          </cell>
          <cell r="N261">
            <v>0</v>
          </cell>
          <cell r="O261">
            <v>1423629</v>
          </cell>
          <cell r="P261">
            <v>30908.141554494137</v>
          </cell>
          <cell r="Q261">
            <v>2500</v>
          </cell>
          <cell r="R261">
            <v>54.277029960920537</v>
          </cell>
          <cell r="S261">
            <v>0</v>
          </cell>
          <cell r="T261">
            <v>0</v>
          </cell>
          <cell r="U261">
            <v>2439422</v>
          </cell>
          <cell r="V261">
            <v>52961.832392531476</v>
          </cell>
          <cell r="W261">
            <v>46.06</v>
          </cell>
        </row>
        <row r="263">
          <cell r="C263" t="str">
            <v>Depreciation</v>
          </cell>
        </row>
        <row r="264">
          <cell r="C264" t="str">
            <v>Depreciation on Building</v>
          </cell>
        </row>
        <row r="265">
          <cell r="B265">
            <v>8705</v>
          </cell>
          <cell r="C265" t="str">
            <v>Add Rent Building</v>
          </cell>
          <cell r="E265">
            <v>13408</v>
          </cell>
          <cell r="F265">
            <v>1008</v>
          </cell>
          <cell r="H265">
            <v>0</v>
          </cell>
          <cell r="I265">
            <v>50594</v>
          </cell>
          <cell r="J265">
            <v>8253</v>
          </cell>
          <cell r="L265">
            <v>0</v>
          </cell>
          <cell r="N265">
            <v>0</v>
          </cell>
          <cell r="O265">
            <v>25594.18</v>
          </cell>
          <cell r="P265">
            <v>1329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89596.18</v>
          </cell>
          <cell r="V265">
            <v>10590</v>
          </cell>
          <cell r="W265">
            <v>8.4604513692162406</v>
          </cell>
        </row>
        <row r="266">
          <cell r="B266">
            <v>8701</v>
          </cell>
          <cell r="C266" t="str">
            <v>Building</v>
          </cell>
          <cell r="E266">
            <v>0</v>
          </cell>
          <cell r="F266">
            <v>0</v>
          </cell>
          <cell r="H266">
            <v>67685</v>
          </cell>
          <cell r="J266">
            <v>44842</v>
          </cell>
          <cell r="K266">
            <v>723</v>
          </cell>
          <cell r="L266">
            <v>105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723</v>
          </cell>
          <cell r="V266">
            <v>112632</v>
          </cell>
          <cell r="W266">
            <v>6.4191348817387601E-3</v>
          </cell>
        </row>
        <row r="267">
          <cell r="E267">
            <v>13408</v>
          </cell>
          <cell r="F267">
            <v>1008</v>
          </cell>
          <cell r="G267">
            <v>0</v>
          </cell>
          <cell r="H267">
            <v>67685</v>
          </cell>
          <cell r="I267">
            <v>50594</v>
          </cell>
          <cell r="J267">
            <v>53095</v>
          </cell>
          <cell r="K267">
            <v>723</v>
          </cell>
          <cell r="L267">
            <v>105</v>
          </cell>
          <cell r="M267">
            <v>0</v>
          </cell>
          <cell r="N267">
            <v>0</v>
          </cell>
          <cell r="O267">
            <v>25594.18</v>
          </cell>
          <cell r="P267">
            <v>1329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90319.18</v>
          </cell>
          <cell r="V267">
            <v>123222</v>
          </cell>
          <cell r="W267">
            <v>0.73297933810520843</v>
          </cell>
        </row>
        <row r="269">
          <cell r="C269" t="str">
            <v>Depreciation on Plant and Machinery</v>
          </cell>
        </row>
        <row r="270">
          <cell r="B270">
            <v>8710</v>
          </cell>
          <cell r="C270" t="str">
            <v>Plant and Machinery - Local</v>
          </cell>
          <cell r="F270">
            <v>0</v>
          </cell>
          <cell r="G270">
            <v>337212.29</v>
          </cell>
          <cell r="H270">
            <v>5219.99</v>
          </cell>
          <cell r="I270">
            <v>290081</v>
          </cell>
          <cell r="J270">
            <v>6355</v>
          </cell>
          <cell r="K270">
            <v>81424</v>
          </cell>
          <cell r="L270">
            <v>36</v>
          </cell>
          <cell r="N270">
            <v>2930</v>
          </cell>
          <cell r="O270">
            <v>329157.11</v>
          </cell>
          <cell r="P270">
            <v>9518.14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1037874.4</v>
          </cell>
          <cell r="V270">
            <v>24059.129999999997</v>
          </cell>
          <cell r="W270">
            <v>43.138484226154482</v>
          </cell>
        </row>
        <row r="271">
          <cell r="B271">
            <v>8711</v>
          </cell>
          <cell r="C271" t="str">
            <v>Plant and Machinery - Imported</v>
          </cell>
          <cell r="F271">
            <v>0</v>
          </cell>
          <cell r="G271">
            <v>23033713.420000002</v>
          </cell>
          <cell r="H271">
            <v>538483.66</v>
          </cell>
          <cell r="I271">
            <v>11673929</v>
          </cell>
          <cell r="J271">
            <v>97107.72</v>
          </cell>
          <cell r="K271">
            <v>186274</v>
          </cell>
          <cell r="M271">
            <v>1339086</v>
          </cell>
          <cell r="N271">
            <v>949</v>
          </cell>
          <cell r="O271">
            <v>14539785.890000001</v>
          </cell>
          <cell r="P271">
            <v>440777.72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50772788.310000002</v>
          </cell>
          <cell r="V271">
            <v>1077318.1000000001</v>
          </cell>
          <cell r="W271">
            <v>47.1288733661859</v>
          </cell>
        </row>
        <row r="272">
          <cell r="B272">
            <v>8715</v>
          </cell>
          <cell r="C272" t="str">
            <v>Tools and Equipment - Local</v>
          </cell>
          <cell r="F272">
            <v>0</v>
          </cell>
          <cell r="G272">
            <v>17690.25</v>
          </cell>
          <cell r="H272">
            <v>234.66</v>
          </cell>
          <cell r="I272">
            <v>3183</v>
          </cell>
          <cell r="J272">
            <v>19.82</v>
          </cell>
          <cell r="K272">
            <v>7069</v>
          </cell>
          <cell r="L272">
            <v>125.83</v>
          </cell>
          <cell r="N272">
            <v>3283</v>
          </cell>
          <cell r="O272">
            <v>148360.32000000001</v>
          </cell>
          <cell r="P272">
            <v>3502.33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176302.57</v>
          </cell>
          <cell r="V272">
            <v>7165.6399999999994</v>
          </cell>
          <cell r="W272">
            <v>24.60388325397313</v>
          </cell>
        </row>
        <row r="273">
          <cell r="B273">
            <v>8716</v>
          </cell>
          <cell r="C273" t="str">
            <v>Tools and Equipment - Imported</v>
          </cell>
          <cell r="F273">
            <v>0</v>
          </cell>
          <cell r="G273">
            <v>3325762.17</v>
          </cell>
          <cell r="H273">
            <v>188498.88</v>
          </cell>
          <cell r="I273">
            <v>1081868</v>
          </cell>
          <cell r="J273">
            <v>23738.01</v>
          </cell>
          <cell r="K273">
            <v>2481</v>
          </cell>
          <cell r="N273">
            <v>91</v>
          </cell>
          <cell r="O273">
            <v>2013462.28</v>
          </cell>
          <cell r="P273">
            <v>51043.88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6423573.4500000002</v>
          </cell>
          <cell r="V273">
            <v>263371.77</v>
          </cell>
          <cell r="W273">
            <v>24.389756920417096</v>
          </cell>
        </row>
        <row r="274">
          <cell r="B274">
            <v>8720</v>
          </cell>
          <cell r="C274" t="str">
            <v>Electrical Installation</v>
          </cell>
          <cell r="F274">
            <v>0</v>
          </cell>
          <cell r="G274">
            <v>11039</v>
          </cell>
          <cell r="H274">
            <v>0</v>
          </cell>
          <cell r="J274">
            <v>0</v>
          </cell>
          <cell r="L274">
            <v>0</v>
          </cell>
          <cell r="N274">
            <v>381</v>
          </cell>
          <cell r="O274">
            <v>203680.82</v>
          </cell>
          <cell r="P274">
            <v>5967.17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214719.82</v>
          </cell>
          <cell r="V274">
            <v>6348.17</v>
          </cell>
          <cell r="W274">
            <v>33.823892554862269</v>
          </cell>
        </row>
        <row r="275">
          <cell r="B275">
            <v>8725</v>
          </cell>
          <cell r="C275" t="str">
            <v>Misc. Equipment - (Local)</v>
          </cell>
          <cell r="E275">
            <v>3517</v>
          </cell>
          <cell r="F275">
            <v>229.25</v>
          </cell>
          <cell r="G275">
            <v>113325.3</v>
          </cell>
          <cell r="H275">
            <v>1006.42</v>
          </cell>
          <cell r="I275">
            <v>14879</v>
          </cell>
          <cell r="J275">
            <v>535.28</v>
          </cell>
          <cell r="L275">
            <v>0</v>
          </cell>
          <cell r="N275">
            <v>0</v>
          </cell>
          <cell r="O275">
            <v>161479.39000000001</v>
          </cell>
          <cell r="P275">
            <v>3797.56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293200.69</v>
          </cell>
          <cell r="V275">
            <v>5568.51</v>
          </cell>
          <cell r="W275">
            <v>52.653347125173518</v>
          </cell>
        </row>
        <row r="276">
          <cell r="B276">
            <v>8726</v>
          </cell>
          <cell r="C276" t="str">
            <v>Misc. Equipment - (Imported)</v>
          </cell>
          <cell r="F276">
            <v>0</v>
          </cell>
          <cell r="G276">
            <v>57732.92</v>
          </cell>
          <cell r="H276">
            <v>487.53</v>
          </cell>
          <cell r="I276">
            <v>44476</v>
          </cell>
          <cell r="J276">
            <v>1184</v>
          </cell>
          <cell r="L276">
            <v>0</v>
          </cell>
          <cell r="N276">
            <v>0</v>
          </cell>
          <cell r="O276">
            <v>78625.88</v>
          </cell>
          <cell r="P276">
            <v>2701.63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180834.8</v>
          </cell>
          <cell r="V276">
            <v>4373.16</v>
          </cell>
          <cell r="W276">
            <v>41.351059645656683</v>
          </cell>
        </row>
        <row r="277">
          <cell r="B277">
            <v>8727</v>
          </cell>
          <cell r="C277" t="str">
            <v>Jigs and fixtures (Imported)</v>
          </cell>
          <cell r="E277">
            <v>0</v>
          </cell>
          <cell r="F277">
            <v>0</v>
          </cell>
          <cell r="H277">
            <v>0</v>
          </cell>
          <cell r="J277">
            <v>0</v>
          </cell>
          <cell r="L277">
            <v>0</v>
          </cell>
          <cell r="N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</row>
        <row r="278">
          <cell r="B278">
            <v>8728</v>
          </cell>
          <cell r="C278" t="str">
            <v>Jigs and fixtures (Local)</v>
          </cell>
          <cell r="E278">
            <v>0</v>
          </cell>
          <cell r="F278">
            <v>0</v>
          </cell>
          <cell r="H278">
            <v>0</v>
          </cell>
          <cell r="J278">
            <v>0</v>
          </cell>
          <cell r="L278">
            <v>0</v>
          </cell>
          <cell r="N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</row>
        <row r="279">
          <cell r="B279">
            <v>8730</v>
          </cell>
          <cell r="C279" t="str">
            <v>Air Conditioner</v>
          </cell>
          <cell r="F279">
            <v>0</v>
          </cell>
          <cell r="G279">
            <v>16971.59</v>
          </cell>
          <cell r="H279">
            <v>212</v>
          </cell>
          <cell r="I279">
            <v>77410</v>
          </cell>
          <cell r="J279">
            <v>1302</v>
          </cell>
          <cell r="K279">
            <v>2343</v>
          </cell>
          <cell r="L279">
            <v>56</v>
          </cell>
          <cell r="N279">
            <v>0</v>
          </cell>
          <cell r="O279">
            <v>167823.08</v>
          </cell>
          <cell r="P279">
            <v>4912.08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264547.67</v>
          </cell>
          <cell r="V279">
            <v>6482.08</v>
          </cell>
          <cell r="W279">
            <v>40.812157517340111</v>
          </cell>
        </row>
        <row r="280">
          <cell r="B280">
            <v>8735</v>
          </cell>
          <cell r="C280" t="str">
            <v>Fire Extinguisher</v>
          </cell>
          <cell r="F280">
            <v>0</v>
          </cell>
          <cell r="G280">
            <v>839.14</v>
          </cell>
          <cell r="H280">
            <v>0</v>
          </cell>
          <cell r="J280">
            <v>0</v>
          </cell>
          <cell r="L280">
            <v>0</v>
          </cell>
          <cell r="N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839.14</v>
          </cell>
          <cell r="V280">
            <v>0</v>
          </cell>
          <cell r="W280">
            <v>0</v>
          </cell>
        </row>
        <row r="281">
          <cell r="B281">
            <v>8752</v>
          </cell>
          <cell r="C281" t="str">
            <v>Computer (Local-P&amp;M Group)</v>
          </cell>
          <cell r="E281">
            <v>0</v>
          </cell>
          <cell r="F281">
            <v>0</v>
          </cell>
          <cell r="H281">
            <v>0</v>
          </cell>
          <cell r="J281">
            <v>0</v>
          </cell>
          <cell r="L281">
            <v>0</v>
          </cell>
          <cell r="N281">
            <v>0</v>
          </cell>
          <cell r="O281">
            <v>47728.91</v>
          </cell>
          <cell r="P281">
            <v>1246.04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47728.91</v>
          </cell>
          <cell r="V281">
            <v>1246.04</v>
          </cell>
          <cell r="W281">
            <v>38.30447658181118</v>
          </cell>
        </row>
        <row r="282">
          <cell r="B282">
            <v>8792</v>
          </cell>
          <cell r="C282" t="str">
            <v>USGAAP-One time</v>
          </cell>
          <cell r="F282">
            <v>0</v>
          </cell>
          <cell r="H282">
            <v>0</v>
          </cell>
          <cell r="K282">
            <v>0</v>
          </cell>
          <cell r="L282">
            <v>0</v>
          </cell>
          <cell r="N282">
            <v>0</v>
          </cell>
          <cell r="P282">
            <v>0</v>
          </cell>
          <cell r="S282">
            <v>0</v>
          </cell>
          <cell r="U282">
            <v>0</v>
          </cell>
          <cell r="V282">
            <v>0</v>
          </cell>
        </row>
        <row r="283">
          <cell r="B283">
            <v>8791</v>
          </cell>
          <cell r="C283" t="str">
            <v>USGAAP</v>
          </cell>
          <cell r="E283">
            <v>929000</v>
          </cell>
          <cell r="F283">
            <v>0</v>
          </cell>
          <cell r="G283">
            <v>10000000</v>
          </cell>
          <cell r="H283">
            <v>0</v>
          </cell>
          <cell r="I283">
            <v>-4462000</v>
          </cell>
          <cell r="J283">
            <v>0</v>
          </cell>
          <cell r="K283">
            <v>-234702</v>
          </cell>
          <cell r="L283">
            <v>0</v>
          </cell>
          <cell r="N283">
            <v>0</v>
          </cell>
          <cell r="O283">
            <v>7112000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13344298</v>
          </cell>
          <cell r="V283">
            <v>0</v>
          </cell>
          <cell r="W283">
            <v>0</v>
          </cell>
        </row>
        <row r="284">
          <cell r="E284">
            <v>932517</v>
          </cell>
          <cell r="F284">
            <v>229.25</v>
          </cell>
          <cell r="G284">
            <v>36914286.080000006</v>
          </cell>
          <cell r="H284">
            <v>734143.14000000013</v>
          </cell>
          <cell r="I284">
            <v>8723826</v>
          </cell>
          <cell r="J284">
            <v>130241.83</v>
          </cell>
          <cell r="K284">
            <v>44889</v>
          </cell>
          <cell r="L284">
            <v>217.82999999999998</v>
          </cell>
          <cell r="M284">
            <v>1339086</v>
          </cell>
          <cell r="N284">
            <v>7634</v>
          </cell>
          <cell r="O284">
            <v>24802103.68</v>
          </cell>
          <cell r="P284">
            <v>523466.55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72756707.75999999</v>
          </cell>
          <cell r="V284">
            <v>1395932.5999999999</v>
          </cell>
        </row>
        <row r="286">
          <cell r="C286" t="str">
            <v>Depreciation on Furniture and Fixtures</v>
          </cell>
        </row>
        <row r="287">
          <cell r="B287">
            <v>8740</v>
          </cell>
          <cell r="C287" t="str">
            <v>Furniture and Fixtures(Local)</v>
          </cell>
          <cell r="E287">
            <v>65550</v>
          </cell>
          <cell r="F287">
            <v>1781.21</v>
          </cell>
          <cell r="G287">
            <v>47789</v>
          </cell>
          <cell r="H287">
            <v>1284.1400000000001</v>
          </cell>
          <cell r="I287">
            <v>34545</v>
          </cell>
          <cell r="J287">
            <v>3335</v>
          </cell>
          <cell r="K287">
            <v>10327</v>
          </cell>
          <cell r="L287">
            <v>542</v>
          </cell>
          <cell r="N287">
            <v>753</v>
          </cell>
          <cell r="O287">
            <v>102610.98</v>
          </cell>
          <cell r="P287">
            <v>4700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260821.97999999998</v>
          </cell>
          <cell r="V287">
            <v>12395.35</v>
          </cell>
          <cell r="W287">
            <v>21.041921365673417</v>
          </cell>
        </row>
        <row r="288">
          <cell r="B288">
            <v>8741</v>
          </cell>
          <cell r="C288" t="str">
            <v>Furniture and Fixtures(Imported)</v>
          </cell>
          <cell r="E288">
            <v>0</v>
          </cell>
          <cell r="F288">
            <v>0</v>
          </cell>
          <cell r="H288">
            <v>0</v>
          </cell>
          <cell r="J288">
            <v>0</v>
          </cell>
          <cell r="L288">
            <v>0</v>
          </cell>
          <cell r="N288">
            <v>0</v>
          </cell>
          <cell r="O288">
            <v>308.95999999999998</v>
          </cell>
          <cell r="P288">
            <v>594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308.95999999999998</v>
          </cell>
          <cell r="V288">
            <v>594</v>
          </cell>
          <cell r="W288">
            <v>0.52013468013468012</v>
          </cell>
        </row>
        <row r="289">
          <cell r="E289">
            <v>65550</v>
          </cell>
          <cell r="F289">
            <v>1781.21</v>
          </cell>
          <cell r="G289">
            <v>47789</v>
          </cell>
          <cell r="H289">
            <v>1284.1400000000001</v>
          </cell>
          <cell r="I289">
            <v>34545</v>
          </cell>
          <cell r="J289">
            <v>3335</v>
          </cell>
          <cell r="K289">
            <v>10327</v>
          </cell>
          <cell r="L289">
            <v>542</v>
          </cell>
          <cell r="M289">
            <v>0</v>
          </cell>
          <cell r="N289">
            <v>753</v>
          </cell>
          <cell r="O289">
            <v>102919.94</v>
          </cell>
          <cell r="P289">
            <v>5294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261130.93999999997</v>
          </cell>
          <cell r="V289">
            <v>12989.35</v>
          </cell>
          <cell r="W289">
            <v>20.103464761516161</v>
          </cell>
        </row>
        <row r="291">
          <cell r="C291" t="str">
            <v>Deprn on Factory and Office Equipment</v>
          </cell>
        </row>
        <row r="292">
          <cell r="B292">
            <v>8745</v>
          </cell>
          <cell r="C292" t="str">
            <v>Office Equipment - Local</v>
          </cell>
          <cell r="E292">
            <v>13539</v>
          </cell>
          <cell r="F292">
            <v>1280.8699999999999</v>
          </cell>
          <cell r="G292">
            <v>18151</v>
          </cell>
          <cell r="H292">
            <v>362.31</v>
          </cell>
          <cell r="I292">
            <v>11242</v>
          </cell>
          <cell r="J292">
            <v>656</v>
          </cell>
          <cell r="K292">
            <v>1298</v>
          </cell>
          <cell r="L292">
            <v>23.16</v>
          </cell>
          <cell r="N292">
            <v>175</v>
          </cell>
          <cell r="O292">
            <v>4003.03</v>
          </cell>
          <cell r="P292">
            <v>609.61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48233.03</v>
          </cell>
          <cell r="V292">
            <v>3106.95</v>
          </cell>
          <cell r="W292">
            <v>15.524237596356556</v>
          </cell>
        </row>
        <row r="293">
          <cell r="B293">
            <v>8747</v>
          </cell>
          <cell r="C293" t="str">
            <v>Air Conditoner - Office</v>
          </cell>
          <cell r="E293">
            <v>5914</v>
          </cell>
          <cell r="F293">
            <v>868.16</v>
          </cell>
          <cell r="G293">
            <v>3501</v>
          </cell>
          <cell r="H293">
            <v>256.64</v>
          </cell>
          <cell r="J293">
            <v>0</v>
          </cell>
          <cell r="L293">
            <v>0</v>
          </cell>
          <cell r="N293">
            <v>21</v>
          </cell>
          <cell r="O293">
            <v>6350.33</v>
          </cell>
          <cell r="P293">
            <v>936.16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15765.33</v>
          </cell>
          <cell r="V293">
            <v>2081.96</v>
          </cell>
          <cell r="W293">
            <v>7.5723500931814254</v>
          </cell>
        </row>
        <row r="294">
          <cell r="B294">
            <v>8746</v>
          </cell>
          <cell r="C294" t="str">
            <v>Office Equipment - Imported</v>
          </cell>
          <cell r="F294">
            <v>0</v>
          </cell>
          <cell r="G294">
            <v>331</v>
          </cell>
          <cell r="H294">
            <v>49.79</v>
          </cell>
          <cell r="I294">
            <v>3576</v>
          </cell>
          <cell r="J294">
            <v>515</v>
          </cell>
          <cell r="K294">
            <v>0</v>
          </cell>
          <cell r="L294">
            <v>0</v>
          </cell>
          <cell r="N294">
            <v>7</v>
          </cell>
          <cell r="O294">
            <v>5827.33</v>
          </cell>
          <cell r="P294">
            <v>844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9734.33</v>
          </cell>
          <cell r="V294">
            <v>1415.79</v>
          </cell>
          <cell r="W294">
            <v>6.8755465146667234</v>
          </cell>
        </row>
        <row r="295">
          <cell r="B295">
            <v>8748</v>
          </cell>
          <cell r="C295" t="str">
            <v>Fire Extinguisher (Office)</v>
          </cell>
          <cell r="F295">
            <v>0</v>
          </cell>
          <cell r="H295">
            <v>0</v>
          </cell>
          <cell r="I295">
            <v>1337</v>
          </cell>
          <cell r="J295">
            <v>198</v>
          </cell>
          <cell r="K295">
            <v>0</v>
          </cell>
          <cell r="L295">
            <v>0</v>
          </cell>
          <cell r="N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1337</v>
          </cell>
          <cell r="V295">
            <v>198</v>
          </cell>
          <cell r="W295">
            <v>6.7525252525252526</v>
          </cell>
        </row>
        <row r="296">
          <cell r="B296">
            <v>8750</v>
          </cell>
          <cell r="C296" t="str">
            <v>Computers - Local</v>
          </cell>
          <cell r="E296">
            <v>33954</v>
          </cell>
          <cell r="F296">
            <v>1438.71</v>
          </cell>
          <cell r="G296">
            <v>87000</v>
          </cell>
          <cell r="H296">
            <v>2609.59</v>
          </cell>
          <cell r="I296">
            <v>112797</v>
          </cell>
          <cell r="J296">
            <v>3832</v>
          </cell>
          <cell r="K296">
            <v>17996</v>
          </cell>
          <cell r="L296">
            <v>322</v>
          </cell>
          <cell r="N296">
            <v>372</v>
          </cell>
          <cell r="O296">
            <v>12219.02</v>
          </cell>
          <cell r="P296">
            <v>7415.39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263966.02</v>
          </cell>
          <cell r="V296">
            <v>15989.689999999999</v>
          </cell>
          <cell r="W296">
            <v>16.50851392365956</v>
          </cell>
        </row>
        <row r="297">
          <cell r="B297">
            <v>8751</v>
          </cell>
          <cell r="C297" t="str">
            <v>Computers - Imported</v>
          </cell>
          <cell r="F297">
            <v>0</v>
          </cell>
          <cell r="G297">
            <v>127612</v>
          </cell>
          <cell r="H297">
            <v>756.5</v>
          </cell>
          <cell r="I297">
            <v>101771</v>
          </cell>
          <cell r="J297">
            <v>2821</v>
          </cell>
          <cell r="K297">
            <v>0</v>
          </cell>
          <cell r="L297">
            <v>0</v>
          </cell>
          <cell r="N297">
            <v>366</v>
          </cell>
          <cell r="O297">
            <v>88634.14</v>
          </cell>
          <cell r="P297">
            <v>3633.23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318017.14</v>
          </cell>
          <cell r="V297">
            <v>7576.73</v>
          </cell>
          <cell r="W297">
            <v>41.972874841785313</v>
          </cell>
        </row>
        <row r="298">
          <cell r="B298">
            <v>8755</v>
          </cell>
          <cell r="C298" t="str">
            <v xml:space="preserve">Computers - Software (Local) </v>
          </cell>
          <cell r="F298">
            <v>0</v>
          </cell>
          <cell r="H298">
            <v>0</v>
          </cell>
          <cell r="I298">
            <v>91571</v>
          </cell>
          <cell r="J298">
            <v>3920</v>
          </cell>
          <cell r="K298">
            <v>0</v>
          </cell>
          <cell r="L298">
            <v>0</v>
          </cell>
          <cell r="N298">
            <v>0</v>
          </cell>
          <cell r="O298">
            <v>11157.63</v>
          </cell>
          <cell r="P298">
            <v>479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102728.63</v>
          </cell>
          <cell r="V298">
            <v>4399</v>
          </cell>
          <cell r="W298">
            <v>23.352723346215051</v>
          </cell>
        </row>
        <row r="299">
          <cell r="B299">
            <v>8760</v>
          </cell>
          <cell r="C299" t="str">
            <v>Typewriter</v>
          </cell>
          <cell r="F299">
            <v>0</v>
          </cell>
          <cell r="G299">
            <v>52</v>
          </cell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52</v>
          </cell>
          <cell r="V299">
            <v>0</v>
          </cell>
        </row>
        <row r="300">
          <cell r="B300">
            <v>8765</v>
          </cell>
          <cell r="C300" t="str">
            <v>Water Cooler</v>
          </cell>
          <cell r="F300">
            <v>0</v>
          </cell>
          <cell r="H300">
            <v>16.579999999999998</v>
          </cell>
          <cell r="I300">
            <v>781</v>
          </cell>
          <cell r="J300">
            <v>0</v>
          </cell>
          <cell r="K300">
            <v>0</v>
          </cell>
          <cell r="L300">
            <v>0</v>
          </cell>
          <cell r="N300">
            <v>113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781</v>
          </cell>
          <cell r="V300">
            <v>129.57999999999998</v>
          </cell>
          <cell r="W300">
            <v>6.0271646859083203</v>
          </cell>
        </row>
        <row r="301">
          <cell r="B301">
            <v>8770</v>
          </cell>
          <cell r="C301" t="str">
            <v>Xerox Machine</v>
          </cell>
          <cell r="F301">
            <v>0</v>
          </cell>
          <cell r="H301">
            <v>0</v>
          </cell>
          <cell r="I301">
            <v>1667</v>
          </cell>
          <cell r="J301">
            <v>199</v>
          </cell>
          <cell r="K301">
            <v>0</v>
          </cell>
          <cell r="L301">
            <v>0</v>
          </cell>
          <cell r="N301">
            <v>546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1667</v>
          </cell>
          <cell r="V301">
            <v>745</v>
          </cell>
          <cell r="W301">
            <v>2.2375838926174496</v>
          </cell>
        </row>
        <row r="302">
          <cell r="B302">
            <v>8744</v>
          </cell>
          <cell r="C302" t="str">
            <v>Residential equipmnt</v>
          </cell>
          <cell r="E302">
            <v>67</v>
          </cell>
          <cell r="F302">
            <v>10.18</v>
          </cell>
          <cell r="I302">
            <v>3225</v>
          </cell>
          <cell r="J302">
            <v>70</v>
          </cell>
          <cell r="U302">
            <v>3292</v>
          </cell>
          <cell r="V302">
            <v>80.180000000000007</v>
          </cell>
          <cell r="W302">
            <v>41.057620354203038</v>
          </cell>
        </row>
        <row r="303">
          <cell r="B303">
            <v>8775</v>
          </cell>
          <cell r="C303" t="str">
            <v>Fax Machine</v>
          </cell>
          <cell r="F303">
            <v>0</v>
          </cell>
          <cell r="H303">
            <v>0</v>
          </cell>
          <cell r="I303">
            <v>2120</v>
          </cell>
          <cell r="J303">
            <v>81</v>
          </cell>
          <cell r="K303">
            <v>0</v>
          </cell>
          <cell r="L303">
            <v>0</v>
          </cell>
          <cell r="N303">
            <v>0</v>
          </cell>
          <cell r="O303">
            <v>296.89</v>
          </cell>
          <cell r="P303">
            <v>36.51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2416.89</v>
          </cell>
          <cell r="V303">
            <v>117.50999999999999</v>
          </cell>
          <cell r="W303">
            <v>20.567526167985704</v>
          </cell>
        </row>
        <row r="304">
          <cell r="E304">
            <v>53474</v>
          </cell>
          <cell r="F304">
            <v>3597.9199999999996</v>
          </cell>
          <cell r="G304">
            <v>236647</v>
          </cell>
          <cell r="H304">
            <v>4051.41</v>
          </cell>
          <cell r="I304">
            <v>330087</v>
          </cell>
          <cell r="J304">
            <v>12292</v>
          </cell>
          <cell r="K304">
            <v>19294</v>
          </cell>
          <cell r="L304">
            <v>345.16</v>
          </cell>
          <cell r="M304">
            <v>0</v>
          </cell>
          <cell r="N304">
            <v>1600</v>
          </cell>
          <cell r="O304">
            <v>128488.37000000001</v>
          </cell>
          <cell r="P304">
            <v>13953.9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767990.37000000011</v>
          </cell>
          <cell r="V304">
            <v>35840.39</v>
          </cell>
          <cell r="W304">
            <v>21.428069560626994</v>
          </cell>
        </row>
        <row r="306">
          <cell r="C306" t="str">
            <v>Depreciation on Vehicles</v>
          </cell>
        </row>
        <row r="307">
          <cell r="B307">
            <v>8780</v>
          </cell>
          <cell r="C307" t="str">
            <v>Motor Car</v>
          </cell>
          <cell r="E307">
            <v>724178</v>
          </cell>
          <cell r="F307">
            <v>32224.82</v>
          </cell>
          <cell r="G307">
            <v>129781</v>
          </cell>
          <cell r="H307">
            <v>3224</v>
          </cell>
          <cell r="I307">
            <v>74731</v>
          </cell>
          <cell r="J307">
            <v>1162</v>
          </cell>
          <cell r="K307">
            <v>24901</v>
          </cell>
          <cell r="L307">
            <v>964</v>
          </cell>
          <cell r="N307">
            <v>1926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953591</v>
          </cell>
          <cell r="V307">
            <v>39500.82</v>
          </cell>
          <cell r="W307">
            <v>24.141043147965028</v>
          </cell>
        </row>
        <row r="308">
          <cell r="B308">
            <v>8785</v>
          </cell>
          <cell r="C308" t="str">
            <v>Scooter</v>
          </cell>
          <cell r="E308">
            <v>0</v>
          </cell>
          <cell r="G308">
            <v>82</v>
          </cell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N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82</v>
          </cell>
          <cell r="V308">
            <v>0</v>
          </cell>
        </row>
        <row r="309">
          <cell r="E309">
            <v>724178</v>
          </cell>
          <cell r="F309">
            <v>32224.82</v>
          </cell>
          <cell r="G309">
            <v>129863</v>
          </cell>
          <cell r="H309">
            <v>3224</v>
          </cell>
          <cell r="I309">
            <v>74731</v>
          </cell>
          <cell r="J309">
            <v>1162</v>
          </cell>
          <cell r="K309">
            <v>24901</v>
          </cell>
          <cell r="L309">
            <v>964</v>
          </cell>
          <cell r="M309">
            <v>0</v>
          </cell>
          <cell r="N309">
            <v>1926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953673</v>
          </cell>
          <cell r="V309">
            <v>39500.82</v>
          </cell>
          <cell r="W309">
            <v>24.143119054237356</v>
          </cell>
        </row>
        <row r="311">
          <cell r="C311" t="str">
            <v>Total Depreciation</v>
          </cell>
          <cell r="E311">
            <v>1789127</v>
          </cell>
          <cell r="F311">
            <v>38841.199999999997</v>
          </cell>
          <cell r="G311">
            <v>37328585.080000006</v>
          </cell>
          <cell r="H311">
            <v>810387.69000000018</v>
          </cell>
          <cell r="I311">
            <v>9213783</v>
          </cell>
          <cell r="J311">
            <v>200125.83000000002</v>
          </cell>
          <cell r="K311">
            <v>100134</v>
          </cell>
          <cell r="L311">
            <v>2173.9899999999998</v>
          </cell>
          <cell r="M311">
            <v>1339086</v>
          </cell>
          <cell r="N311">
            <v>11913</v>
          </cell>
          <cell r="O311">
            <v>25059106.170000002</v>
          </cell>
          <cell r="P311">
            <v>544043.45000000007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74829821.25</v>
          </cell>
          <cell r="V311">
            <v>1607485.16</v>
          </cell>
          <cell r="W311">
            <v>46.550862870796273</v>
          </cell>
        </row>
        <row r="313">
          <cell r="C313" t="str">
            <v>Legal and Professional Fees</v>
          </cell>
          <cell r="I313">
            <v>-9213783</v>
          </cell>
        </row>
        <row r="314">
          <cell r="B314">
            <v>8420</v>
          </cell>
          <cell r="C314" t="str">
            <v>Legal and Professional Fees</v>
          </cell>
          <cell r="E314">
            <v>11000</v>
          </cell>
          <cell r="F314">
            <v>238.81893182805035</v>
          </cell>
          <cell r="H314">
            <v>0</v>
          </cell>
          <cell r="J314">
            <v>0</v>
          </cell>
          <cell r="K314">
            <v>1000</v>
          </cell>
          <cell r="L314">
            <v>21.710811984368213</v>
          </cell>
          <cell r="M314">
            <v>13200</v>
          </cell>
          <cell r="N314">
            <v>286.58271819366041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25200</v>
          </cell>
          <cell r="V314">
            <v>547.112462006079</v>
          </cell>
          <cell r="W314">
            <v>46.06</v>
          </cell>
        </row>
        <row r="315">
          <cell r="B315">
            <v>7842</v>
          </cell>
          <cell r="C315" t="str">
            <v>Service Charges - Import</v>
          </cell>
          <cell r="F315">
            <v>0</v>
          </cell>
          <cell r="H315">
            <v>0</v>
          </cell>
          <cell r="J315">
            <v>0</v>
          </cell>
          <cell r="L315">
            <v>0</v>
          </cell>
          <cell r="N315">
            <v>0</v>
          </cell>
          <cell r="O315">
            <v>554523.19999999995</v>
          </cell>
          <cell r="P315">
            <v>12038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554523.19999999995</v>
          </cell>
          <cell r="V315">
            <v>12038</v>
          </cell>
          <cell r="W315">
            <v>46.064396079082897</v>
          </cell>
        </row>
        <row r="316">
          <cell r="B316">
            <v>8350</v>
          </cell>
          <cell r="C316" t="str">
            <v>Legal Fees - Local</v>
          </cell>
          <cell r="E316">
            <v>905500</v>
          </cell>
          <cell r="F316">
            <v>19659.14025184542</v>
          </cell>
          <cell r="H316">
            <v>0</v>
          </cell>
          <cell r="J316">
            <v>0</v>
          </cell>
          <cell r="K316">
            <v>9750</v>
          </cell>
          <cell r="L316">
            <v>211.6804168475901</v>
          </cell>
          <cell r="M316">
            <v>0</v>
          </cell>
          <cell r="N316">
            <v>0</v>
          </cell>
          <cell r="P316">
            <v>0</v>
          </cell>
          <cell r="Q316">
            <v>75000</v>
          </cell>
          <cell r="R316">
            <v>1628.310898827616</v>
          </cell>
          <cell r="S316">
            <v>0</v>
          </cell>
          <cell r="T316">
            <v>0</v>
          </cell>
          <cell r="U316">
            <v>990250</v>
          </cell>
          <cell r="V316">
            <v>21499.131567520624</v>
          </cell>
          <cell r="W316">
            <v>46.06</v>
          </cell>
        </row>
        <row r="317">
          <cell r="B317">
            <v>8351</v>
          </cell>
          <cell r="C317" t="str">
            <v>Professional Chgs - Local</v>
          </cell>
          <cell r="E317">
            <v>1551338</v>
          </cell>
          <cell r="F317">
            <v>33680.807642205815</v>
          </cell>
          <cell r="G317">
            <v>3240</v>
          </cell>
          <cell r="H317">
            <v>70.343030829353012</v>
          </cell>
          <cell r="I317">
            <v>3240</v>
          </cell>
          <cell r="J317">
            <v>70.343030829353012</v>
          </cell>
          <cell r="L317">
            <v>0</v>
          </cell>
          <cell r="N317">
            <v>0</v>
          </cell>
          <cell r="O317">
            <v>31083</v>
          </cell>
          <cell r="P317">
            <v>674.83716891011716</v>
          </cell>
          <cell r="Q317">
            <v>0</v>
          </cell>
          <cell r="R317">
            <v>0</v>
          </cell>
          <cell r="S317">
            <v>80200</v>
          </cell>
          <cell r="T317">
            <v>1741.2071211463308</v>
          </cell>
          <cell r="U317">
            <v>1669101</v>
          </cell>
          <cell r="V317">
            <v>36237.537993920974</v>
          </cell>
          <cell r="W317">
            <v>46.059999999999995</v>
          </cell>
        </row>
        <row r="318">
          <cell r="B318">
            <v>8353</v>
          </cell>
          <cell r="C318" t="str">
            <v>Professional Chgs - Foreign</v>
          </cell>
          <cell r="F318">
            <v>0</v>
          </cell>
          <cell r="H318">
            <v>0</v>
          </cell>
          <cell r="J318">
            <v>0</v>
          </cell>
          <cell r="L318">
            <v>0</v>
          </cell>
          <cell r="N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</row>
        <row r="319">
          <cell r="E319">
            <v>2467838</v>
          </cell>
          <cell r="F319">
            <v>53578.766825879284</v>
          </cell>
          <cell r="G319">
            <v>3240</v>
          </cell>
          <cell r="H319">
            <v>70.343030829353012</v>
          </cell>
          <cell r="I319">
            <v>3240</v>
          </cell>
          <cell r="J319">
            <v>70.343030829353012</v>
          </cell>
          <cell r="K319">
            <v>10750</v>
          </cell>
          <cell r="L319">
            <v>233.3912288319583</v>
          </cell>
          <cell r="M319">
            <v>13200</v>
          </cell>
          <cell r="N319">
            <v>286.58271819366041</v>
          </cell>
          <cell r="O319">
            <v>585606.19999999995</v>
          </cell>
          <cell r="P319">
            <v>12712.837168910117</v>
          </cell>
          <cell r="Q319">
            <v>75000</v>
          </cell>
          <cell r="R319">
            <v>1628.310898827616</v>
          </cell>
          <cell r="S319">
            <v>80200</v>
          </cell>
          <cell r="T319">
            <v>1741.2071211463308</v>
          </cell>
          <cell r="U319">
            <v>3239074.2</v>
          </cell>
          <cell r="V319">
            <v>70321.782023447682</v>
          </cell>
          <cell r="W319">
            <v>46.060752540656352</v>
          </cell>
        </row>
        <row r="320">
          <cell r="C320" t="str">
            <v>Payment to Auditors</v>
          </cell>
        </row>
        <row r="321">
          <cell r="B321">
            <v>8100</v>
          </cell>
          <cell r="C321" t="str">
            <v>Audit Fees</v>
          </cell>
          <cell r="E321">
            <v>875000</v>
          </cell>
          <cell r="F321">
            <v>18996.960486322187</v>
          </cell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N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875000</v>
          </cell>
          <cell r="V321">
            <v>18996.960486322187</v>
          </cell>
          <cell r="W321">
            <v>46.06</v>
          </cell>
        </row>
        <row r="322">
          <cell r="B322">
            <v>8125</v>
          </cell>
          <cell r="C322" t="str">
            <v>Re-imbursemnt of Expenses</v>
          </cell>
          <cell r="E322">
            <v>5448</v>
          </cell>
          <cell r="F322">
            <v>118.28050369083803</v>
          </cell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N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5448</v>
          </cell>
          <cell r="V322">
            <v>118.28050369083803</v>
          </cell>
          <cell r="W322">
            <v>46.06</v>
          </cell>
        </row>
        <row r="323">
          <cell r="B323">
            <v>8110</v>
          </cell>
          <cell r="C323" t="str">
            <v>Out of Pocket Expenses</v>
          </cell>
          <cell r="E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N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</row>
        <row r="324">
          <cell r="B324">
            <v>8115</v>
          </cell>
          <cell r="C324" t="str">
            <v>Auditor's other Exp</v>
          </cell>
          <cell r="E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660</v>
          </cell>
          <cell r="L324">
            <v>14.329135909683021</v>
          </cell>
          <cell r="N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660</v>
          </cell>
          <cell r="V324">
            <v>14.329135909683021</v>
          </cell>
          <cell r="W324">
            <v>46.06</v>
          </cell>
        </row>
        <row r="325">
          <cell r="E325">
            <v>880448</v>
          </cell>
          <cell r="F325">
            <v>19115.240990013026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660</v>
          </cell>
          <cell r="L325">
            <v>14.329135909683021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881108</v>
          </cell>
          <cell r="V325">
            <v>19129.57012592271</v>
          </cell>
          <cell r="W325">
            <v>46.06</v>
          </cell>
        </row>
        <row r="327">
          <cell r="C327" t="str">
            <v>Miscllaneous Expenses</v>
          </cell>
        </row>
        <row r="328">
          <cell r="B328">
            <v>7205</v>
          </cell>
          <cell r="C328" t="str">
            <v>Custom Duty</v>
          </cell>
          <cell r="E328">
            <v>0</v>
          </cell>
          <cell r="F328">
            <v>0</v>
          </cell>
          <cell r="G328">
            <v>87593</v>
          </cell>
          <cell r="H328">
            <v>1901.7151541467649</v>
          </cell>
          <cell r="J328">
            <v>0</v>
          </cell>
          <cell r="L328">
            <v>0</v>
          </cell>
          <cell r="N328">
            <v>0</v>
          </cell>
          <cell r="O328">
            <v>265057</v>
          </cell>
          <cell r="P328">
            <v>5754.6026921406856</v>
          </cell>
          <cell r="R328">
            <v>0</v>
          </cell>
          <cell r="S328">
            <v>65955</v>
          </cell>
          <cell r="T328">
            <v>1431.9366044290057</v>
          </cell>
          <cell r="U328">
            <v>418605</v>
          </cell>
          <cell r="V328">
            <v>9088.2544507164566</v>
          </cell>
          <cell r="W328">
            <v>46.06</v>
          </cell>
        </row>
        <row r="329">
          <cell r="B329">
            <v>7206</v>
          </cell>
          <cell r="C329" t="str">
            <v>Penalty paid for Customs</v>
          </cell>
          <cell r="E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</row>
        <row r="330">
          <cell r="B330">
            <v>7200</v>
          </cell>
          <cell r="C330" t="str">
            <v>Excise Duty</v>
          </cell>
          <cell r="E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533512</v>
          </cell>
          <cell r="L330">
            <v>11582.978723404254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533512</v>
          </cell>
          <cell r="V330">
            <v>11582.978723404254</v>
          </cell>
          <cell r="W330">
            <v>46.06</v>
          </cell>
        </row>
        <row r="331">
          <cell r="B331">
            <v>7299</v>
          </cell>
          <cell r="C331" t="str">
            <v>Purchase Tax Dummy A/C</v>
          </cell>
          <cell r="E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185</v>
          </cell>
          <cell r="P331">
            <v>4.0165002171081197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185</v>
          </cell>
          <cell r="V331">
            <v>4.0165002171081197</v>
          </cell>
          <cell r="W331">
            <v>0</v>
          </cell>
        </row>
        <row r="332">
          <cell r="B332">
            <v>7560</v>
          </cell>
          <cell r="C332" t="str">
            <v>Leave and License Fees</v>
          </cell>
          <cell r="E332">
            <v>315000</v>
          </cell>
          <cell r="F332">
            <v>6838.9057750759875</v>
          </cell>
          <cell r="H332">
            <v>0</v>
          </cell>
          <cell r="J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67500</v>
          </cell>
          <cell r="T332">
            <v>1465.4798089448545</v>
          </cell>
          <cell r="U332">
            <v>382500</v>
          </cell>
          <cell r="V332">
            <v>8304.3855840208416</v>
          </cell>
          <cell r="W332">
            <v>46.06</v>
          </cell>
        </row>
        <row r="333">
          <cell r="B333">
            <v>7660</v>
          </cell>
          <cell r="C333" t="str">
            <v>Warehousing charges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69469</v>
          </cell>
          <cell r="N333">
            <v>1508.2283977420755</v>
          </cell>
          <cell r="O333">
            <v>120</v>
          </cell>
          <cell r="P333">
            <v>2.6052974381241856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69589</v>
          </cell>
          <cell r="V333">
            <v>1510.8336951801996</v>
          </cell>
          <cell r="W333">
            <v>46.06</v>
          </cell>
        </row>
        <row r="334">
          <cell r="B334">
            <v>7850</v>
          </cell>
          <cell r="C334" t="str">
            <v>Printing and Stationery</v>
          </cell>
          <cell r="E334">
            <v>361523.48</v>
          </cell>
          <cell r="F334">
            <v>7848.9683022145018</v>
          </cell>
          <cell r="G334">
            <v>331568</v>
          </cell>
          <cell r="H334">
            <v>7198.6105080329999</v>
          </cell>
          <cell r="I334">
            <v>145994.23000000001</v>
          </cell>
          <cell r="J334">
            <v>3169.6532783326097</v>
          </cell>
          <cell r="K334">
            <v>64321</v>
          </cell>
          <cell r="L334">
            <v>1396.461137646548</v>
          </cell>
          <cell r="M334">
            <v>106591.16</v>
          </cell>
          <cell r="N334">
            <v>2314.1806339557097</v>
          </cell>
          <cell r="O334">
            <v>736850</v>
          </cell>
          <cell r="P334">
            <v>15997.611810681719</v>
          </cell>
          <cell r="Q334">
            <v>16482.55</v>
          </cell>
          <cell r="R334">
            <v>357.84954407294828</v>
          </cell>
          <cell r="S334">
            <v>417</v>
          </cell>
          <cell r="T334">
            <v>9.0534085974815461</v>
          </cell>
          <cell r="U334">
            <v>1763747.4200000002</v>
          </cell>
          <cell r="V334">
            <v>38292.388623534513</v>
          </cell>
          <cell r="W334">
            <v>46.060000000000016</v>
          </cell>
        </row>
        <row r="335">
          <cell r="B335">
            <v>7843</v>
          </cell>
          <cell r="C335" t="str">
            <v>Service Charges - Courier</v>
          </cell>
          <cell r="F335">
            <v>0</v>
          </cell>
          <cell r="K335">
            <v>0</v>
          </cell>
          <cell r="O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B336">
            <v>8030</v>
          </cell>
          <cell r="C336" t="str">
            <v>Income Tax paid for earlier year</v>
          </cell>
          <cell r="E336">
            <v>14912</v>
          </cell>
          <cell r="F336">
            <v>323.75162831089881</v>
          </cell>
          <cell r="H336">
            <v>0</v>
          </cell>
          <cell r="I336">
            <v>4874</v>
          </cell>
          <cell r="J336">
            <v>105.81849761181067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19786</v>
          </cell>
          <cell r="V336">
            <v>429.57012592270951</v>
          </cell>
          <cell r="W336">
            <v>46.06</v>
          </cell>
        </row>
        <row r="337">
          <cell r="B337">
            <v>8455</v>
          </cell>
          <cell r="C337" t="str">
            <v>Recruitment Expenses</v>
          </cell>
          <cell r="E337">
            <v>1428981</v>
          </cell>
          <cell r="F337">
            <v>31024.337820234476</v>
          </cell>
          <cell r="G337">
            <v>1138</v>
          </cell>
          <cell r="H337">
            <v>24.706904038211029</v>
          </cell>
          <cell r="J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55620</v>
          </cell>
          <cell r="R337">
            <v>1207.5553625705602</v>
          </cell>
          <cell r="S337">
            <v>0</v>
          </cell>
          <cell r="T337">
            <v>0</v>
          </cell>
          <cell r="U337">
            <v>1485739</v>
          </cell>
          <cell r="V337">
            <v>32256.600086843249</v>
          </cell>
          <cell r="W337">
            <v>46.059999999999995</v>
          </cell>
        </row>
        <row r="338">
          <cell r="B338">
            <v>8405</v>
          </cell>
          <cell r="C338" t="str">
            <v>Motor Car Expenses</v>
          </cell>
          <cell r="E338">
            <v>1851000.01</v>
          </cell>
          <cell r="F338">
            <v>40186.713200173683</v>
          </cell>
          <cell r="G338">
            <v>1543</v>
          </cell>
          <cell r="H338">
            <v>33.499782891880152</v>
          </cell>
          <cell r="I338">
            <v>13732</v>
          </cell>
          <cell r="J338">
            <v>298.1328701693443</v>
          </cell>
          <cell r="K338">
            <v>61377.8</v>
          </cell>
          <cell r="L338">
            <v>1332.5618758141554</v>
          </cell>
          <cell r="M338">
            <v>114970.54</v>
          </cell>
          <cell r="N338">
            <v>2496.103777681285</v>
          </cell>
          <cell r="O338">
            <v>9170</v>
          </cell>
          <cell r="P338">
            <v>199.08814589665653</v>
          </cell>
          <cell r="Q338">
            <v>10728.85</v>
          </cell>
          <cell r="R338">
            <v>232.93204515848893</v>
          </cell>
          <cell r="S338">
            <v>0</v>
          </cell>
          <cell r="T338">
            <v>0</v>
          </cell>
          <cell r="U338">
            <v>2062522.2000000002</v>
          </cell>
          <cell r="V338">
            <v>44779.031697785489</v>
          </cell>
          <cell r="W338">
            <v>46.060000000000009</v>
          </cell>
        </row>
        <row r="339">
          <cell r="B339">
            <v>8031</v>
          </cell>
          <cell r="C339" t="str">
            <v>Income Tax Appeal Fees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</row>
        <row r="340">
          <cell r="B340">
            <v>8060</v>
          </cell>
          <cell r="C340" t="str">
            <v>Guest House Expenses</v>
          </cell>
          <cell r="E340">
            <v>1083636</v>
          </cell>
          <cell r="F340">
            <v>23526.617455492833</v>
          </cell>
          <cell r="H340">
            <v>0</v>
          </cell>
          <cell r="I340">
            <v>7000</v>
          </cell>
          <cell r="J340">
            <v>151.9756838905775</v>
          </cell>
          <cell r="K340">
            <v>0</v>
          </cell>
          <cell r="L340">
            <v>0</v>
          </cell>
          <cell r="N340">
            <v>0</v>
          </cell>
          <cell r="O340">
            <v>10635</v>
          </cell>
          <cell r="P340">
            <v>230.89448545375595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1101271</v>
          </cell>
          <cell r="V340">
            <v>23909.487624837166</v>
          </cell>
          <cell r="W340">
            <v>46.060000000000009</v>
          </cell>
        </row>
        <row r="341">
          <cell r="B341">
            <v>8061</v>
          </cell>
          <cell r="C341" t="str">
            <v>Guest House Expenses-Rent</v>
          </cell>
          <cell r="E341">
            <v>612500</v>
          </cell>
          <cell r="F341">
            <v>13297.872340425531</v>
          </cell>
          <cell r="H341">
            <v>0</v>
          </cell>
          <cell r="J341">
            <v>0</v>
          </cell>
          <cell r="K341">
            <v>0</v>
          </cell>
          <cell r="L341">
            <v>0</v>
          </cell>
          <cell r="N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U341">
            <v>612500</v>
          </cell>
          <cell r="V341">
            <v>13297.872340425531</v>
          </cell>
          <cell r="W341">
            <v>46.06</v>
          </cell>
        </row>
        <row r="342">
          <cell r="B342">
            <v>8400</v>
          </cell>
          <cell r="C342" t="str">
            <v>Miscllaneous Expenses</v>
          </cell>
          <cell r="E342">
            <v>127838.5</v>
          </cell>
          <cell r="F342">
            <v>2775.4776378636561</v>
          </cell>
          <cell r="G342">
            <v>86804</v>
          </cell>
          <cell r="H342">
            <v>1884.5853234910985</v>
          </cell>
          <cell r="I342">
            <v>27746</v>
          </cell>
          <cell r="J342">
            <v>602.38818931828052</v>
          </cell>
          <cell r="K342">
            <v>26732.5</v>
          </cell>
          <cell r="L342">
            <v>580.38428137212327</v>
          </cell>
          <cell r="M342">
            <v>79543.570000000007</v>
          </cell>
          <cell r="N342">
            <v>1726.9554928354321</v>
          </cell>
          <cell r="O342">
            <v>69103</v>
          </cell>
          <cell r="P342">
            <v>1500.2822405557968</v>
          </cell>
          <cell r="Q342">
            <v>50420</v>
          </cell>
          <cell r="R342">
            <v>1094.6591402518454</v>
          </cell>
          <cell r="S342">
            <v>1467</v>
          </cell>
          <cell r="T342">
            <v>31.849761181068171</v>
          </cell>
          <cell r="U342">
            <v>469654.57</v>
          </cell>
          <cell r="V342">
            <v>10196.582066869301</v>
          </cell>
          <cell r="W342">
            <v>46.06</v>
          </cell>
        </row>
        <row r="343">
          <cell r="B343">
            <v>8409</v>
          </cell>
          <cell r="C343" t="str">
            <v>Factory Expenses</v>
          </cell>
          <cell r="F343">
            <v>0</v>
          </cell>
          <cell r="H343">
            <v>0</v>
          </cell>
          <cell r="J343">
            <v>0</v>
          </cell>
          <cell r="K343">
            <v>1960.5</v>
          </cell>
          <cell r="L343">
            <v>42.564046895353883</v>
          </cell>
          <cell r="N343">
            <v>0</v>
          </cell>
          <cell r="P343">
            <v>0</v>
          </cell>
          <cell r="Q343">
            <v>16733.5</v>
          </cell>
          <cell r="R343">
            <v>363.2978723404255</v>
          </cell>
          <cell r="S343">
            <v>0</v>
          </cell>
          <cell r="T343">
            <v>0</v>
          </cell>
          <cell r="U343">
            <v>18694</v>
          </cell>
          <cell r="V343">
            <v>405.8619192357794</v>
          </cell>
          <cell r="W343">
            <v>46.06</v>
          </cell>
        </row>
        <row r="344">
          <cell r="B344">
            <v>8410</v>
          </cell>
          <cell r="C344" t="str">
            <v>Entertainment Expenses</v>
          </cell>
          <cell r="E344">
            <v>368374.46</v>
          </cell>
          <cell r="F344">
            <v>7997.7086409031699</v>
          </cell>
          <cell r="G344">
            <v>48961</v>
          </cell>
          <cell r="H344">
            <v>1062.9830655666522</v>
          </cell>
          <cell r="I344">
            <v>59611</v>
          </cell>
          <cell r="J344">
            <v>1294.2032132001736</v>
          </cell>
          <cell r="K344">
            <v>0</v>
          </cell>
          <cell r="L344">
            <v>0</v>
          </cell>
          <cell r="N344">
            <v>0</v>
          </cell>
          <cell r="O344">
            <v>10048</v>
          </cell>
          <cell r="P344">
            <v>218.15023881893183</v>
          </cell>
          <cell r="Q344">
            <v>0</v>
          </cell>
          <cell r="R344">
            <v>0</v>
          </cell>
          <cell r="S344">
            <v>7461.6</v>
          </cell>
          <cell r="T344">
            <v>161.99739470256188</v>
          </cell>
          <cell r="U344">
            <v>494456.06</v>
          </cell>
          <cell r="V344">
            <v>10735.042553191488</v>
          </cell>
          <cell r="W344">
            <v>46.06</v>
          </cell>
        </row>
        <row r="345">
          <cell r="B345">
            <v>8412</v>
          </cell>
          <cell r="C345" t="str">
            <v>Watch and ward expennses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100066</v>
          </cell>
          <cell r="N345">
            <v>2172.5141120277899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100066</v>
          </cell>
          <cell r="V345">
            <v>2172.5141120277899</v>
          </cell>
          <cell r="W345">
            <v>46.059999999999995</v>
          </cell>
        </row>
        <row r="346">
          <cell r="B346">
            <v>8415</v>
          </cell>
          <cell r="C346" t="str">
            <v>Books and Periodicals</v>
          </cell>
          <cell r="E346">
            <v>27639</v>
          </cell>
          <cell r="F346">
            <v>600.06513243595305</v>
          </cell>
          <cell r="G346">
            <v>276</v>
          </cell>
          <cell r="H346">
            <v>5.9921841076856275</v>
          </cell>
          <cell r="J346">
            <v>0</v>
          </cell>
          <cell r="K346">
            <v>2796</v>
          </cell>
          <cell r="L346">
            <v>60.703430308293527</v>
          </cell>
          <cell r="M346">
            <v>12638</v>
          </cell>
          <cell r="N346">
            <v>274.38124185844549</v>
          </cell>
          <cell r="O346">
            <v>4161</v>
          </cell>
          <cell r="P346">
            <v>90.338688666956145</v>
          </cell>
          <cell r="Q346">
            <v>550</v>
          </cell>
          <cell r="R346">
            <v>11.940946591402518</v>
          </cell>
          <cell r="S346">
            <v>0</v>
          </cell>
          <cell r="T346">
            <v>0</v>
          </cell>
          <cell r="U346">
            <v>48060</v>
          </cell>
          <cell r="V346">
            <v>1043.4216239687362</v>
          </cell>
          <cell r="W346">
            <v>46.060000000000009</v>
          </cell>
        </row>
        <row r="347">
          <cell r="B347">
            <v>8417</v>
          </cell>
          <cell r="C347" t="str">
            <v>Filing Fees For Stay Application</v>
          </cell>
          <cell r="E347">
            <v>50</v>
          </cell>
          <cell r="F347">
            <v>1.0855405992184106</v>
          </cell>
          <cell r="Q347">
            <v>0</v>
          </cell>
          <cell r="R347">
            <v>0</v>
          </cell>
          <cell r="U347">
            <v>50</v>
          </cell>
          <cell r="V347">
            <v>1.0855405992184106</v>
          </cell>
          <cell r="W347">
            <v>46.060000000000009</v>
          </cell>
        </row>
        <row r="348">
          <cell r="B348">
            <v>8418</v>
          </cell>
          <cell r="C348" t="str">
            <v>Filing/Registration/Application Fees</v>
          </cell>
          <cell r="E348">
            <v>9380</v>
          </cell>
          <cell r="F348">
            <v>203.64741641337386</v>
          </cell>
          <cell r="H348">
            <v>0</v>
          </cell>
          <cell r="J348">
            <v>0</v>
          </cell>
          <cell r="K348">
            <v>0</v>
          </cell>
          <cell r="L348">
            <v>0</v>
          </cell>
          <cell r="N348">
            <v>0</v>
          </cell>
          <cell r="P348">
            <v>0</v>
          </cell>
          <cell r="Q348">
            <v>10200</v>
          </cell>
          <cell r="R348">
            <v>221.45028224055579</v>
          </cell>
          <cell r="S348">
            <v>0</v>
          </cell>
          <cell r="T348">
            <v>0</v>
          </cell>
          <cell r="U348">
            <v>19580</v>
          </cell>
          <cell r="V348">
            <v>425.09769865392968</v>
          </cell>
          <cell r="W348">
            <v>46.059999999999995</v>
          </cell>
        </row>
        <row r="349">
          <cell r="B349">
            <v>8419</v>
          </cell>
          <cell r="C349" t="str">
            <v>Stamp Duty</v>
          </cell>
          <cell r="E349">
            <v>7160</v>
          </cell>
          <cell r="F349">
            <v>155.4494138080764</v>
          </cell>
          <cell r="G349">
            <v>955</v>
          </cell>
          <cell r="H349">
            <v>20.733825445071645</v>
          </cell>
          <cell r="I349">
            <v>40</v>
          </cell>
          <cell r="J349">
            <v>0.86843247937472856</v>
          </cell>
          <cell r="K349">
            <v>0</v>
          </cell>
          <cell r="L349">
            <v>0</v>
          </cell>
          <cell r="N349">
            <v>0</v>
          </cell>
          <cell r="O349">
            <v>31970</v>
          </cell>
          <cell r="P349">
            <v>694.09465914025179</v>
          </cell>
          <cell r="Q349">
            <v>35370</v>
          </cell>
          <cell r="R349">
            <v>767.91141988710376</v>
          </cell>
          <cell r="S349">
            <v>0</v>
          </cell>
          <cell r="T349">
            <v>0</v>
          </cell>
          <cell r="U349">
            <v>75495</v>
          </cell>
          <cell r="V349">
            <v>1639.0577507598782</v>
          </cell>
          <cell r="W349">
            <v>46.06</v>
          </cell>
        </row>
        <row r="350">
          <cell r="B350">
            <v>8424</v>
          </cell>
          <cell r="C350" t="str">
            <v>Certification Fees (ISO - 9002)</v>
          </cell>
          <cell r="E350">
            <v>87500</v>
          </cell>
          <cell r="F350">
            <v>1899.6960486322187</v>
          </cell>
          <cell r="H350">
            <v>0</v>
          </cell>
          <cell r="J350">
            <v>0</v>
          </cell>
          <cell r="K350">
            <v>0</v>
          </cell>
          <cell r="L350">
            <v>0</v>
          </cell>
          <cell r="N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87500</v>
          </cell>
          <cell r="V350">
            <v>1899.6960486322187</v>
          </cell>
          <cell r="W350">
            <v>0</v>
          </cell>
        </row>
        <row r="351">
          <cell r="B351">
            <v>8425</v>
          </cell>
          <cell r="C351" t="str">
            <v>License Fees</v>
          </cell>
          <cell r="E351">
            <v>33671</v>
          </cell>
          <cell r="F351">
            <v>731.02475032566213</v>
          </cell>
          <cell r="G351">
            <v>61704</v>
          </cell>
          <cell r="H351">
            <v>1339.6439426834563</v>
          </cell>
          <cell r="I351">
            <v>81793</v>
          </cell>
          <cell r="J351">
            <v>1775.7924446374293</v>
          </cell>
          <cell r="K351">
            <v>15580</v>
          </cell>
          <cell r="L351">
            <v>338.2544507164568</v>
          </cell>
          <cell r="M351">
            <v>9600</v>
          </cell>
          <cell r="N351">
            <v>208.42379504993485</v>
          </cell>
          <cell r="O351">
            <v>29110</v>
          </cell>
          <cell r="P351">
            <v>632.00173686495873</v>
          </cell>
          <cell r="Q351">
            <v>6660</v>
          </cell>
          <cell r="R351">
            <v>144.5940078158923</v>
          </cell>
          <cell r="S351">
            <v>0</v>
          </cell>
          <cell r="T351">
            <v>0</v>
          </cell>
          <cell r="U351">
            <v>238118</v>
          </cell>
          <cell r="V351">
            <v>5169.7351280937892</v>
          </cell>
          <cell r="W351">
            <v>46.060000000000016</v>
          </cell>
        </row>
        <row r="352">
          <cell r="B352">
            <v>8426</v>
          </cell>
          <cell r="C352" t="str">
            <v>Testing Fees</v>
          </cell>
          <cell r="E352">
            <v>40592</v>
          </cell>
          <cell r="F352">
            <v>881.28528006947454</v>
          </cell>
          <cell r="G352">
            <v>27140</v>
          </cell>
          <cell r="H352">
            <v>589.23143725575335</v>
          </cell>
          <cell r="I352">
            <v>6981</v>
          </cell>
          <cell r="J352">
            <v>151.5631784628745</v>
          </cell>
          <cell r="K352">
            <v>14300</v>
          </cell>
          <cell r="L352">
            <v>310.46461137646548</v>
          </cell>
          <cell r="N352">
            <v>0</v>
          </cell>
          <cell r="O352">
            <v>153127</v>
          </cell>
          <cell r="P352">
            <v>3324.5115067303514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242140</v>
          </cell>
          <cell r="V352">
            <v>5257.0560138949195</v>
          </cell>
          <cell r="W352">
            <v>46.06</v>
          </cell>
        </row>
        <row r="353">
          <cell r="B353">
            <v>8427</v>
          </cell>
          <cell r="C353" t="str">
            <v>Inspection Fees</v>
          </cell>
          <cell r="E353">
            <v>869</v>
          </cell>
          <cell r="F353">
            <v>18.866695614415978</v>
          </cell>
          <cell r="G353">
            <v>1965</v>
          </cell>
          <cell r="H353">
            <v>42.661745549283538</v>
          </cell>
          <cell r="I353">
            <v>3368</v>
          </cell>
          <cell r="J353">
            <v>73.122014763352141</v>
          </cell>
          <cell r="K353">
            <v>0</v>
          </cell>
          <cell r="L353">
            <v>0</v>
          </cell>
          <cell r="N353">
            <v>0</v>
          </cell>
          <cell r="O353">
            <v>2105</v>
          </cell>
          <cell r="P353">
            <v>45.701259227095093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8307</v>
          </cell>
          <cell r="V353">
            <v>180.35171515414675</v>
          </cell>
          <cell r="W353">
            <v>46.06</v>
          </cell>
        </row>
        <row r="354">
          <cell r="B354">
            <v>8428</v>
          </cell>
          <cell r="C354" t="str">
            <v>Membership and Subscription</v>
          </cell>
          <cell r="E354">
            <v>415841</v>
          </cell>
          <cell r="F354">
            <v>9028.245766391663</v>
          </cell>
          <cell r="H354">
            <v>0</v>
          </cell>
          <cell r="J354">
            <v>0</v>
          </cell>
          <cell r="K354">
            <v>1800</v>
          </cell>
          <cell r="L354">
            <v>39.079461571862787</v>
          </cell>
          <cell r="M354">
            <v>5368</v>
          </cell>
          <cell r="N354">
            <v>116.54363873208858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423009</v>
          </cell>
          <cell r="V354">
            <v>9183.8688666956132</v>
          </cell>
          <cell r="W354">
            <v>46.060000000000009</v>
          </cell>
        </row>
        <row r="355">
          <cell r="B355">
            <v>8429</v>
          </cell>
          <cell r="C355" t="str">
            <v>Annual Fees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  <cell r="L355">
            <v>0</v>
          </cell>
          <cell r="N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</row>
        <row r="356">
          <cell r="B356">
            <v>8430</v>
          </cell>
          <cell r="C356" t="str">
            <v>Gift</v>
          </cell>
          <cell r="E356">
            <v>9163</v>
          </cell>
          <cell r="F356">
            <v>198.93617021276594</v>
          </cell>
          <cell r="G356">
            <v>4586</v>
          </cell>
          <cell r="H356">
            <v>99.565783760312627</v>
          </cell>
          <cell r="I356">
            <v>7977</v>
          </cell>
          <cell r="J356">
            <v>173.18714719930526</v>
          </cell>
          <cell r="K356">
            <v>0</v>
          </cell>
          <cell r="L356">
            <v>0</v>
          </cell>
          <cell r="N356">
            <v>0</v>
          </cell>
          <cell r="O356">
            <v>31411</v>
          </cell>
          <cell r="P356">
            <v>681.95831524099003</v>
          </cell>
          <cell r="Q356">
            <v>0</v>
          </cell>
          <cell r="R356">
            <v>0</v>
          </cell>
          <cell r="S356">
            <v>7000</v>
          </cell>
          <cell r="T356">
            <v>151.9756838905775</v>
          </cell>
          <cell r="U356">
            <v>60137</v>
          </cell>
          <cell r="V356">
            <v>1305.6231003039513</v>
          </cell>
          <cell r="W356">
            <v>46.06</v>
          </cell>
        </row>
        <row r="357">
          <cell r="B357">
            <v>8431</v>
          </cell>
          <cell r="C357" t="str">
            <v>Donation</v>
          </cell>
          <cell r="F357">
            <v>0</v>
          </cell>
          <cell r="J357">
            <v>0</v>
          </cell>
          <cell r="K357">
            <v>0</v>
          </cell>
          <cell r="L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B358">
            <v>8434</v>
          </cell>
          <cell r="C358" t="str">
            <v>Testing fees - Import</v>
          </cell>
          <cell r="G358">
            <v>69189.429999999993</v>
          </cell>
          <cell r="H358">
            <v>1503</v>
          </cell>
          <cell r="U358">
            <v>69189.429999999993</v>
          </cell>
          <cell r="V358">
            <v>1503</v>
          </cell>
          <cell r="W358">
            <v>46.03421823020625</v>
          </cell>
        </row>
        <row r="359">
          <cell r="B359">
            <v>8435</v>
          </cell>
          <cell r="C359" t="str">
            <v>Sales promotion</v>
          </cell>
          <cell r="E359">
            <v>79000</v>
          </cell>
          <cell r="F359">
            <v>1715.1541467650889</v>
          </cell>
          <cell r="H359">
            <v>0</v>
          </cell>
          <cell r="J359">
            <v>0</v>
          </cell>
          <cell r="L359">
            <v>0</v>
          </cell>
          <cell r="M359">
            <v>35493.58</v>
          </cell>
          <cell r="N359">
            <v>770.59444203213195</v>
          </cell>
          <cell r="P359">
            <v>0</v>
          </cell>
          <cell r="Q359">
            <v>0</v>
          </cell>
          <cell r="R359">
            <v>0</v>
          </cell>
          <cell r="S359">
            <v>1500</v>
          </cell>
          <cell r="T359">
            <v>32.566217976552323</v>
          </cell>
          <cell r="U359">
            <v>115993.58</v>
          </cell>
          <cell r="V359">
            <v>2518.3148067737729</v>
          </cell>
          <cell r="W359">
            <v>46.060000000000009</v>
          </cell>
        </row>
        <row r="360">
          <cell r="B360">
            <v>8436</v>
          </cell>
          <cell r="C360" t="str">
            <v>Advertisement</v>
          </cell>
          <cell r="E360">
            <v>145906</v>
          </cell>
          <cell r="F360">
            <v>3167.7377333912286</v>
          </cell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1500</v>
          </cell>
          <cell r="N360">
            <v>32.566217976552323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147406</v>
          </cell>
          <cell r="V360">
            <v>3200.3039513677809</v>
          </cell>
          <cell r="W360">
            <v>46.06</v>
          </cell>
        </row>
        <row r="361">
          <cell r="B361">
            <v>8437</v>
          </cell>
          <cell r="C361" t="str">
            <v>Conference and Seminar Expenses</v>
          </cell>
          <cell r="E361">
            <v>83933</v>
          </cell>
          <cell r="F361">
            <v>1822.2535822839773</v>
          </cell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N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83933</v>
          </cell>
          <cell r="V361">
            <v>1822.2535822839773</v>
          </cell>
          <cell r="W361">
            <v>46.06</v>
          </cell>
        </row>
        <row r="362">
          <cell r="B362">
            <v>8439</v>
          </cell>
          <cell r="C362" t="str">
            <v>Brokerage Charges</v>
          </cell>
          <cell r="E362">
            <v>162000</v>
          </cell>
          <cell r="F362">
            <v>3517.1515414676505</v>
          </cell>
          <cell r="U362">
            <v>162000</v>
          </cell>
          <cell r="V362">
            <v>3517.1515414676505</v>
          </cell>
          <cell r="W362">
            <v>46.06</v>
          </cell>
        </row>
        <row r="363">
          <cell r="B363">
            <v>8441</v>
          </cell>
          <cell r="C363" t="str">
            <v>Software Expenses</v>
          </cell>
          <cell r="E363">
            <v>28219</v>
          </cell>
          <cell r="F363">
            <v>612.65740338688659</v>
          </cell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11500</v>
          </cell>
          <cell r="P363">
            <v>249.67433782023446</v>
          </cell>
          <cell r="Q363">
            <v>23834</v>
          </cell>
          <cell r="R363">
            <v>517.45549283543198</v>
          </cell>
          <cell r="S363">
            <v>0</v>
          </cell>
          <cell r="T363">
            <v>0</v>
          </cell>
          <cell r="U363">
            <v>63553</v>
          </cell>
          <cell r="V363">
            <v>1379.7872340425529</v>
          </cell>
          <cell r="W363">
            <v>46.060000000000009</v>
          </cell>
        </row>
        <row r="364">
          <cell r="B364">
            <v>8444</v>
          </cell>
          <cell r="C364" t="str">
            <v>Public Relation Expenses</v>
          </cell>
          <cell r="E364">
            <v>698</v>
          </cell>
          <cell r="F364">
            <v>15.154146765089013</v>
          </cell>
          <cell r="K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698</v>
          </cell>
          <cell r="V364">
            <v>15.154146765089013</v>
          </cell>
          <cell r="W364">
            <v>46.06</v>
          </cell>
        </row>
        <row r="365">
          <cell r="B365">
            <v>8450</v>
          </cell>
          <cell r="C365" t="str">
            <v xml:space="preserve">Hire Charges </v>
          </cell>
          <cell r="E365">
            <v>1550</v>
          </cell>
          <cell r="F365">
            <v>33.651758575770735</v>
          </cell>
          <cell r="K365">
            <v>0</v>
          </cell>
          <cell r="O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1550</v>
          </cell>
          <cell r="V365">
            <v>33.651758575770735</v>
          </cell>
          <cell r="W365">
            <v>0</v>
          </cell>
        </row>
        <row r="366">
          <cell r="B366">
            <v>8460</v>
          </cell>
          <cell r="C366" t="str">
            <v>Company's Prof Tax</v>
          </cell>
          <cell r="E366">
            <v>2500</v>
          </cell>
          <cell r="F366">
            <v>54.277029960920537</v>
          </cell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N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1700</v>
          </cell>
          <cell r="T366">
            <v>36.908380373425963</v>
          </cell>
          <cell r="U366">
            <v>4200</v>
          </cell>
          <cell r="V366">
            <v>91.1854103343465</v>
          </cell>
          <cell r="W366">
            <v>46.06</v>
          </cell>
        </row>
        <row r="367">
          <cell r="B367">
            <v>8470</v>
          </cell>
          <cell r="C367" t="str">
            <v>Sundry Balanes written off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</row>
        <row r="368">
          <cell r="B368">
            <v>8530</v>
          </cell>
          <cell r="C368" t="str">
            <v>Premium on ECGC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N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</row>
        <row r="369">
          <cell r="B369">
            <v>8560</v>
          </cell>
          <cell r="C369" t="str">
            <v>Processing Charges On Documentation</v>
          </cell>
          <cell r="E369">
            <v>80</v>
          </cell>
          <cell r="F369">
            <v>1.7368649587494571</v>
          </cell>
          <cell r="H369">
            <v>0</v>
          </cell>
          <cell r="J369">
            <v>0</v>
          </cell>
          <cell r="K369">
            <v>890</v>
          </cell>
          <cell r="L369">
            <v>19.32262266608771</v>
          </cell>
          <cell r="N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970</v>
          </cell>
          <cell r="V369">
            <v>21.059487624837168</v>
          </cell>
          <cell r="W369">
            <v>46.06</v>
          </cell>
        </row>
        <row r="370">
          <cell r="B370">
            <v>8650</v>
          </cell>
          <cell r="C370" t="str">
            <v>Exchange Diff on Dollar A/C</v>
          </cell>
          <cell r="E370">
            <v>1105225.71</v>
          </cell>
          <cell r="F370">
            <v>0</v>
          </cell>
          <cell r="G370">
            <v>6618.51</v>
          </cell>
          <cell r="I370">
            <v>4768.1099999999997</v>
          </cell>
          <cell r="K370">
            <v>17815.240000000002</v>
          </cell>
          <cell r="M370">
            <v>0</v>
          </cell>
          <cell r="O370">
            <v>3218.33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U370">
            <v>1137645.9000000001</v>
          </cell>
          <cell r="W370">
            <v>0</v>
          </cell>
        </row>
        <row r="371">
          <cell r="B371">
            <v>8161</v>
          </cell>
          <cell r="C371" t="str">
            <v>Hiring Charges - Equipment</v>
          </cell>
          <cell r="E371">
            <v>0</v>
          </cell>
          <cell r="F371">
            <v>0</v>
          </cell>
          <cell r="H371">
            <v>0</v>
          </cell>
          <cell r="J371">
            <v>0</v>
          </cell>
          <cell r="L371">
            <v>0</v>
          </cell>
          <cell r="N371">
            <v>0</v>
          </cell>
          <cell r="O371">
            <v>86450</v>
          </cell>
          <cell r="P371">
            <v>1876.8996960486322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86450</v>
          </cell>
          <cell r="V371">
            <v>1876.8996960486322</v>
          </cell>
          <cell r="W371">
            <v>46.06</v>
          </cell>
        </row>
        <row r="372">
          <cell r="E372">
            <v>8404742.1600000001</v>
          </cell>
          <cell r="F372">
            <v>158478.42922275292</v>
          </cell>
          <cell r="G372">
            <v>730040.94</v>
          </cell>
          <cell r="H372">
            <v>15706.929656969169</v>
          </cell>
          <cell r="I372">
            <v>363884.33999999997</v>
          </cell>
          <cell r="J372">
            <v>7796.7049500651328</v>
          </cell>
          <cell r="K372">
            <v>741085.04</v>
          </cell>
          <cell r="L372">
            <v>15702.774641771599</v>
          </cell>
          <cell r="M372">
            <v>535239.85</v>
          </cell>
          <cell r="N372">
            <v>11620.491749891446</v>
          </cell>
          <cell r="O372">
            <v>1454220.33</v>
          </cell>
          <cell r="P372">
            <v>31502.431610942254</v>
          </cell>
          <cell r="Q372">
            <v>226598.90000000002</v>
          </cell>
          <cell r="R372">
            <v>4919.6461137646538</v>
          </cell>
          <cell r="S372">
            <v>153000.6</v>
          </cell>
          <cell r="T372">
            <v>3321.7672600955275</v>
          </cell>
          <cell r="U372">
            <v>12608812.160000002</v>
          </cell>
          <cell r="V372">
            <v>249049.17520625275</v>
          </cell>
          <cell r="W372">
            <v>50.62780131497275</v>
          </cell>
        </row>
        <row r="374">
          <cell r="C374" t="str">
            <v>Total of Mfg and SG&amp;A expenses</v>
          </cell>
          <cell r="E374">
            <v>69026304.099999994</v>
          </cell>
          <cell r="F374">
            <v>1472021.1828484586</v>
          </cell>
          <cell r="G374">
            <v>97865430.180000007</v>
          </cell>
          <cell r="H374">
            <v>2125687.1637299182</v>
          </cell>
          <cell r="I374">
            <v>66682059.719999999</v>
          </cell>
          <cell r="J374">
            <v>1447417.9305210595</v>
          </cell>
          <cell r="K374">
            <v>7032882.8399999999</v>
          </cell>
          <cell r="L374">
            <v>152302.81327399041</v>
          </cell>
          <cell r="M374">
            <v>11633314.210000001</v>
          </cell>
          <cell r="N374">
            <v>235409.05319148934</v>
          </cell>
          <cell r="O374">
            <v>95352392.170000017</v>
          </cell>
          <cell r="P374">
            <v>2067386.5620277901</v>
          </cell>
          <cell r="Q374">
            <v>1523433</v>
          </cell>
          <cell r="R374">
            <v>33074.967433782018</v>
          </cell>
          <cell r="S374">
            <v>2030037.23</v>
          </cell>
          <cell r="T374">
            <v>44073.756621797649</v>
          </cell>
          <cell r="U374">
            <v>351145853.44999999</v>
          </cell>
          <cell r="V374">
            <v>7577373.4296482829</v>
          </cell>
          <cell r="W374">
            <v>46.341368379187699</v>
          </cell>
        </row>
        <row r="375">
          <cell r="F375">
            <v>1433179.9828484587</v>
          </cell>
          <cell r="G375">
            <v>60536845.100000001</v>
          </cell>
          <cell r="H375">
            <v>1315299.473729918</v>
          </cell>
          <cell r="I375">
            <v>57468276.719999999</v>
          </cell>
          <cell r="J375">
            <v>1247292.1005210595</v>
          </cell>
          <cell r="K375">
            <v>6932748.8399999999</v>
          </cell>
          <cell r="L375">
            <v>150128.82327399042</v>
          </cell>
          <cell r="M375">
            <v>10294228.210000001</v>
          </cell>
          <cell r="N375">
            <v>223496.05319148934</v>
          </cell>
          <cell r="O375">
            <v>70293286.000000015</v>
          </cell>
          <cell r="P375">
            <v>1523343.1120277899</v>
          </cell>
          <cell r="Q375">
            <v>1523433</v>
          </cell>
          <cell r="R375">
            <v>33074.967433782018</v>
          </cell>
          <cell r="S375">
            <v>2030037.23</v>
          </cell>
          <cell r="T375">
            <v>44073.756621797649</v>
          </cell>
          <cell r="U375">
            <v>276316032.19999999</v>
          </cell>
          <cell r="V375">
            <v>5969888.2696482828</v>
          </cell>
        </row>
        <row r="376">
          <cell r="C376" t="str">
            <v>Gross Profit/(Loss)</v>
          </cell>
          <cell r="E376">
            <v>-69003224.030000001</v>
          </cell>
          <cell r="F376">
            <v>-1472027.696092054</v>
          </cell>
          <cell r="G376">
            <v>-218443812.57999998</v>
          </cell>
          <cell r="H376">
            <v>-4816876.6303402791</v>
          </cell>
          <cell r="I376">
            <v>156082638.43000001</v>
          </cell>
          <cell r="J376">
            <v>3100460.6626183242</v>
          </cell>
          <cell r="K376">
            <v>-438107.97999999672</v>
          </cell>
          <cell r="L376">
            <v>-10101.30567520624</v>
          </cell>
          <cell r="M376">
            <v>20980880.900000006</v>
          </cell>
          <cell r="N376">
            <v>464032.05644811108</v>
          </cell>
          <cell r="O376">
            <v>145911731.09999901</v>
          </cell>
          <cell r="P376">
            <v>3564354.5339339967</v>
          </cell>
          <cell r="Q376">
            <v>-1525131.98</v>
          </cell>
          <cell r="R376">
            <v>-32814.526052974375</v>
          </cell>
          <cell r="S376">
            <v>-2150158.23</v>
          </cell>
          <cell r="T376">
            <v>-44073.756621797649</v>
          </cell>
          <cell r="U376">
            <v>31414815.629999936</v>
          </cell>
          <cell r="V376">
            <v>752953.33821811993</v>
          </cell>
          <cell r="W376">
            <v>41.722128099390282</v>
          </cell>
        </row>
        <row r="377">
          <cell r="U377">
            <v>31414815.629999023</v>
          </cell>
          <cell r="V377">
            <v>752953.33821812004</v>
          </cell>
        </row>
        <row r="378">
          <cell r="T378" t="str">
            <v>Cress check</v>
          </cell>
          <cell r="U378">
            <v>9.1269612312316895E-7</v>
          </cell>
          <cell r="V378">
            <v>0</v>
          </cell>
        </row>
        <row r="380">
          <cell r="C380" t="str">
            <v>Other (Income) / Expenses</v>
          </cell>
        </row>
        <row r="381">
          <cell r="C381" t="str">
            <v>(Gain)/Loss on Sale of Fixed Assets</v>
          </cell>
        </row>
        <row r="382">
          <cell r="B382">
            <v>8835</v>
          </cell>
          <cell r="C382" t="str">
            <v>Loss on Sale of Fixed Assets</v>
          </cell>
          <cell r="E382">
            <v>0</v>
          </cell>
          <cell r="F382">
            <v>0</v>
          </cell>
          <cell r="H382">
            <v>0</v>
          </cell>
          <cell r="J382">
            <v>0</v>
          </cell>
          <cell r="L382">
            <v>0</v>
          </cell>
          <cell r="N382">
            <v>0</v>
          </cell>
          <cell r="P382">
            <v>0</v>
          </cell>
          <cell r="Q382">
            <v>0</v>
          </cell>
          <cell r="R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B383">
            <v>5480</v>
          </cell>
          <cell r="C383" t="str">
            <v>Gain on Sale of Fixed Assets</v>
          </cell>
          <cell r="E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-6047.19</v>
          </cell>
          <cell r="L383">
            <v>-610</v>
          </cell>
          <cell r="N383">
            <v>0</v>
          </cell>
          <cell r="P383">
            <v>0</v>
          </cell>
          <cell r="Q383">
            <v>0</v>
          </cell>
          <cell r="R383">
            <v>0</v>
          </cell>
          <cell r="T383">
            <v>0</v>
          </cell>
          <cell r="U383">
            <v>-6047.19</v>
          </cell>
          <cell r="V383">
            <v>-610</v>
          </cell>
          <cell r="W383">
            <v>9.9134262295081967</v>
          </cell>
        </row>
        <row r="384"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-6047.19</v>
          </cell>
          <cell r="L384">
            <v>-610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-6047.19</v>
          </cell>
          <cell r="V384">
            <v>-610</v>
          </cell>
          <cell r="W384">
            <v>9.9134262295081967</v>
          </cell>
        </row>
        <row r="386">
          <cell r="C386" t="str">
            <v>Miscllaneous Receipts</v>
          </cell>
        </row>
        <row r="387">
          <cell r="B387">
            <v>5401</v>
          </cell>
          <cell r="C387" t="str">
            <v>Sundry Balances written back</v>
          </cell>
          <cell r="E387">
            <v>0</v>
          </cell>
          <cell r="F387">
            <v>0</v>
          </cell>
          <cell r="H387">
            <v>0</v>
          </cell>
          <cell r="I387">
            <v>-3.93</v>
          </cell>
          <cell r="J387">
            <v>-8.5323491098567086E-2</v>
          </cell>
          <cell r="L387">
            <v>0</v>
          </cell>
          <cell r="M387">
            <v>-46012.99</v>
          </cell>
          <cell r="N387">
            <v>-998.97937472861474</v>
          </cell>
          <cell r="O387">
            <v>-5.5</v>
          </cell>
          <cell r="P387">
            <v>-0.11940946591402518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-46022.42</v>
          </cell>
          <cell r="V387">
            <v>-999.1841076856274</v>
          </cell>
          <cell r="W387">
            <v>46.06</v>
          </cell>
        </row>
        <row r="388">
          <cell r="B388">
            <v>5110</v>
          </cell>
          <cell r="C388" t="str">
            <v>Cash Sales</v>
          </cell>
          <cell r="E388">
            <v>0</v>
          </cell>
          <cell r="F388">
            <v>0</v>
          </cell>
          <cell r="H388">
            <v>0</v>
          </cell>
          <cell r="J388">
            <v>0</v>
          </cell>
          <cell r="L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B389">
            <v>5150</v>
          </cell>
          <cell r="C389" t="str">
            <v xml:space="preserve">C.S.T Recovery </v>
          </cell>
          <cell r="E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B390">
            <v>5165</v>
          </cell>
          <cell r="C390" t="str">
            <v xml:space="preserve">Excise Duty Recovery </v>
          </cell>
          <cell r="E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-533512</v>
          </cell>
          <cell r="L390">
            <v>-11582.978723404254</v>
          </cell>
          <cell r="N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-533512</v>
          </cell>
          <cell r="V390">
            <v>-11582.978723404254</v>
          </cell>
          <cell r="W390">
            <v>46.06</v>
          </cell>
        </row>
        <row r="391">
          <cell r="B391">
            <v>5170</v>
          </cell>
          <cell r="C391" t="str">
            <v>Octroi Recovery - DTA</v>
          </cell>
          <cell r="E391">
            <v>0</v>
          </cell>
          <cell r="F391">
            <v>0</v>
          </cell>
          <cell r="H391">
            <v>0</v>
          </cell>
          <cell r="J391">
            <v>0</v>
          </cell>
          <cell r="L391">
            <v>0</v>
          </cell>
          <cell r="N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B392">
            <v>5400</v>
          </cell>
          <cell r="C392" t="str">
            <v>Miscellaneous Income</v>
          </cell>
          <cell r="E392">
            <v>-6484.95</v>
          </cell>
          <cell r="F392">
            <v>-140.79353017802865</v>
          </cell>
          <cell r="H392">
            <v>0</v>
          </cell>
          <cell r="I392">
            <v>-2469</v>
          </cell>
          <cell r="J392">
            <v>-53.603994789405121</v>
          </cell>
          <cell r="K392">
            <v>-19538</v>
          </cell>
          <cell r="L392">
            <v>-424.18584455058618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-1852602</v>
          </cell>
          <cell r="T392">
            <v>-39757</v>
          </cell>
          <cell r="U392">
            <v>-1881093.95</v>
          </cell>
          <cell r="V392">
            <v>-40375.583369518019</v>
          </cell>
          <cell r="W392">
            <v>46.589889062015438</v>
          </cell>
        </row>
        <row r="393">
          <cell r="B393">
            <v>5475</v>
          </cell>
          <cell r="C393" t="str">
            <v>Sale of Scrap</v>
          </cell>
          <cell r="E393">
            <v>0</v>
          </cell>
          <cell r="F393">
            <v>0</v>
          </cell>
          <cell r="H393">
            <v>0</v>
          </cell>
          <cell r="J393">
            <v>0</v>
          </cell>
          <cell r="L393">
            <v>0</v>
          </cell>
          <cell r="M393">
            <v>-51244.85</v>
          </cell>
          <cell r="N393">
            <v>-1112.5673035171515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-51244.85</v>
          </cell>
          <cell r="V393">
            <v>-1112.5673035171515</v>
          </cell>
          <cell r="W393">
            <v>46.06</v>
          </cell>
        </row>
        <row r="394">
          <cell r="B394">
            <v>5492</v>
          </cell>
          <cell r="C394" t="str">
            <v>CST/BST/ PT Claim received</v>
          </cell>
          <cell r="E394">
            <v>-6555</v>
          </cell>
          <cell r="F394">
            <v>-142.31437255753366</v>
          </cell>
          <cell r="K394">
            <v>-592</v>
          </cell>
          <cell r="L394">
            <v>-12.852800694745984</v>
          </cell>
          <cell r="U394">
            <v>-7147</v>
          </cell>
          <cell r="V394">
            <v>-155.16717325227964</v>
          </cell>
          <cell r="W394">
            <v>46.06</v>
          </cell>
        </row>
        <row r="395">
          <cell r="B395">
            <v>5155</v>
          </cell>
          <cell r="C395" t="str">
            <v>Custom duty recovery</v>
          </cell>
          <cell r="Q395">
            <v>0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</row>
        <row r="396">
          <cell r="B396">
            <v>8446</v>
          </cell>
          <cell r="C396" t="str">
            <v>Cash discount on Sales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19201.7</v>
          </cell>
          <cell r="L396">
            <v>416.88449848024317</v>
          </cell>
          <cell r="N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19201.7</v>
          </cell>
          <cell r="V396">
            <v>416.88449848024317</v>
          </cell>
          <cell r="W396">
            <v>46.06</v>
          </cell>
        </row>
        <row r="397">
          <cell r="C397" t="str">
            <v>Tooling Charges</v>
          </cell>
          <cell r="E397">
            <v>0</v>
          </cell>
          <cell r="F397">
            <v>0</v>
          </cell>
          <cell r="H397">
            <v>0</v>
          </cell>
          <cell r="J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E398">
            <v>-13039.95</v>
          </cell>
          <cell r="F398">
            <v>-283.10790273556233</v>
          </cell>
          <cell r="G398">
            <v>0</v>
          </cell>
          <cell r="H398">
            <v>0</v>
          </cell>
          <cell r="I398">
            <v>-2472.9299999999998</v>
          </cell>
          <cell r="J398">
            <v>-53.689318280503691</v>
          </cell>
          <cell r="K398">
            <v>-534440.30000000005</v>
          </cell>
          <cell r="L398">
            <v>-11603.132870169342</v>
          </cell>
          <cell r="M398">
            <v>-97257.84</v>
          </cell>
          <cell r="N398">
            <v>-2111.5466782457661</v>
          </cell>
          <cell r="O398">
            <v>-5.5</v>
          </cell>
          <cell r="P398">
            <v>-0.11940946591402518</v>
          </cell>
          <cell r="Q398">
            <v>0</v>
          </cell>
          <cell r="R398">
            <v>0</v>
          </cell>
          <cell r="S398">
            <v>-1852602</v>
          </cell>
          <cell r="T398">
            <v>-39757</v>
          </cell>
          <cell r="U398">
            <v>-2499818.52</v>
          </cell>
          <cell r="V398">
            <v>-53808.596178897089</v>
          </cell>
          <cell r="W398">
            <v>46.457605243758259</v>
          </cell>
        </row>
        <row r="400">
          <cell r="C400" t="str">
            <v>Total   other  Income</v>
          </cell>
          <cell r="E400">
            <v>-13039.95</v>
          </cell>
          <cell r="F400">
            <v>-283.10790273556233</v>
          </cell>
          <cell r="G400">
            <v>0</v>
          </cell>
          <cell r="H400">
            <v>0</v>
          </cell>
          <cell r="I400">
            <v>-2472.9299999999998</v>
          </cell>
          <cell r="J400">
            <v>-53.689318280503691</v>
          </cell>
          <cell r="K400">
            <v>-540487.49</v>
          </cell>
          <cell r="L400">
            <v>-12213.132870169342</v>
          </cell>
          <cell r="M400">
            <v>-97257.84</v>
          </cell>
          <cell r="N400">
            <v>-2111.5466782457661</v>
          </cell>
          <cell r="O400">
            <v>-5.5</v>
          </cell>
          <cell r="P400">
            <v>-0.11940946591402518</v>
          </cell>
          <cell r="Q400">
            <v>0</v>
          </cell>
          <cell r="R400">
            <v>0</v>
          </cell>
          <cell r="S400">
            <v>-1852602</v>
          </cell>
          <cell r="T400">
            <v>-39757</v>
          </cell>
          <cell r="U400">
            <v>-2505865.71</v>
          </cell>
          <cell r="V400">
            <v>-54418.596178897089</v>
          </cell>
          <cell r="W400">
            <v>46.04796679727189</v>
          </cell>
        </row>
        <row r="403">
          <cell r="C403" t="str">
            <v>Interest (Income) / Expenses</v>
          </cell>
        </row>
        <row r="404">
          <cell r="C404" t="str">
            <v>Income</v>
          </cell>
        </row>
        <row r="405">
          <cell r="B405">
            <v>5403</v>
          </cell>
          <cell r="C405" t="str">
            <v>Int on FD with UBI</v>
          </cell>
          <cell r="E405">
            <v>0</v>
          </cell>
          <cell r="F405">
            <v>0</v>
          </cell>
          <cell r="H405">
            <v>0</v>
          </cell>
          <cell r="I405">
            <v>7149.22</v>
          </cell>
          <cell r="J405">
            <v>155.21537125488493</v>
          </cell>
          <cell r="L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7149.22</v>
          </cell>
          <cell r="V405">
            <v>155.21537125488493</v>
          </cell>
          <cell r="W405">
            <v>46.06</v>
          </cell>
        </row>
        <row r="406">
          <cell r="B406">
            <v>5404</v>
          </cell>
          <cell r="C406" t="str">
            <v>Int on FD with SBI</v>
          </cell>
          <cell r="F406">
            <v>0</v>
          </cell>
          <cell r="G406">
            <v>-1099525.05</v>
          </cell>
          <cell r="H406">
            <v>-23871.581632653062</v>
          </cell>
          <cell r="I406">
            <v>-1475</v>
          </cell>
          <cell r="J406">
            <v>-32.023447676943114</v>
          </cell>
          <cell r="L406">
            <v>0</v>
          </cell>
          <cell r="N406">
            <v>0</v>
          </cell>
          <cell r="O406">
            <v>-111271.14</v>
          </cell>
          <cell r="P406">
            <v>-2415.7867998263132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-1212271.19</v>
          </cell>
          <cell r="V406">
            <v>-26319.39188015632</v>
          </cell>
          <cell r="W406">
            <v>46.059999999999995</v>
          </cell>
        </row>
        <row r="407">
          <cell r="B407">
            <v>5405</v>
          </cell>
          <cell r="C407" t="str">
            <v>Int on FD with UWB</v>
          </cell>
          <cell r="E407">
            <v>0</v>
          </cell>
          <cell r="F407">
            <v>0</v>
          </cell>
          <cell r="H407">
            <v>0</v>
          </cell>
          <cell r="I407">
            <v>-587305</v>
          </cell>
          <cell r="J407">
            <v>-12750.868432479374</v>
          </cell>
          <cell r="L407">
            <v>0</v>
          </cell>
          <cell r="N407">
            <v>0</v>
          </cell>
          <cell r="O407">
            <v>-975132</v>
          </cell>
          <cell r="P407">
            <v>-21170.907511940946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-1562437</v>
          </cell>
          <cell r="V407">
            <v>-33921.775944420318</v>
          </cell>
          <cell r="W407">
            <v>46.06</v>
          </cell>
        </row>
        <row r="408">
          <cell r="B408">
            <v>5406</v>
          </cell>
          <cell r="C408" t="str">
            <v>Int on FD with IB</v>
          </cell>
          <cell r="E408">
            <v>0</v>
          </cell>
          <cell r="F408">
            <v>0</v>
          </cell>
          <cell r="H408">
            <v>0</v>
          </cell>
          <cell r="J408">
            <v>0</v>
          </cell>
          <cell r="L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</row>
        <row r="409">
          <cell r="B409">
            <v>5409</v>
          </cell>
          <cell r="C409" t="str">
            <v>Int on Other Deposit</v>
          </cell>
          <cell r="E409">
            <v>0</v>
          </cell>
          <cell r="F409">
            <v>0</v>
          </cell>
          <cell r="H409">
            <v>0</v>
          </cell>
          <cell r="J409">
            <v>0</v>
          </cell>
          <cell r="L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B410">
            <v>5411</v>
          </cell>
          <cell r="C410" t="str">
            <v>Int on FD with GTB</v>
          </cell>
          <cell r="E410">
            <v>0</v>
          </cell>
          <cell r="F410">
            <v>0</v>
          </cell>
          <cell r="H410">
            <v>0</v>
          </cell>
          <cell r="I410">
            <v>-1077</v>
          </cell>
          <cell r="J410">
            <v>-23.382544507164567</v>
          </cell>
          <cell r="L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-1077</v>
          </cell>
          <cell r="V410">
            <v>-23.382544507164567</v>
          </cell>
          <cell r="W410">
            <v>46.06</v>
          </cell>
        </row>
        <row r="411">
          <cell r="B411">
            <v>5412</v>
          </cell>
          <cell r="C411" t="str">
            <v>Int. on Bonds-UWB</v>
          </cell>
          <cell r="E411">
            <v>0</v>
          </cell>
          <cell r="F411">
            <v>0</v>
          </cell>
          <cell r="H411">
            <v>0</v>
          </cell>
          <cell r="I411">
            <v>-839877</v>
          </cell>
          <cell r="J411">
            <v>-18234.411636995224</v>
          </cell>
          <cell r="L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-839877</v>
          </cell>
          <cell r="V411">
            <v>-18234.411636995224</v>
          </cell>
          <cell r="W411">
            <v>46.059999999999995</v>
          </cell>
        </row>
        <row r="412">
          <cell r="B412">
            <v>5413</v>
          </cell>
          <cell r="C412" t="str">
            <v>Int. on FD-DCB</v>
          </cell>
          <cell r="E412">
            <v>-41983</v>
          </cell>
          <cell r="F412">
            <v>-911.48501953973073</v>
          </cell>
          <cell r="H412">
            <v>0</v>
          </cell>
          <cell r="J412">
            <v>0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-41983</v>
          </cell>
          <cell r="V412">
            <v>-911.48501953973073</v>
          </cell>
          <cell r="W412">
            <v>46.06</v>
          </cell>
        </row>
        <row r="413">
          <cell r="B413">
            <v>5454</v>
          </cell>
          <cell r="C413" t="str">
            <v>Interest recd on advance income tax</v>
          </cell>
          <cell r="E413">
            <v>-14749</v>
          </cell>
          <cell r="F413">
            <v>-320.21276595744678</v>
          </cell>
          <cell r="H413">
            <v>0</v>
          </cell>
          <cell r="J413">
            <v>0</v>
          </cell>
          <cell r="L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-14749</v>
          </cell>
          <cell r="V413">
            <v>-320.21276595744678</v>
          </cell>
          <cell r="W413">
            <v>46.06</v>
          </cell>
        </row>
        <row r="414">
          <cell r="C414" t="str">
            <v>Exchange difference on Foreign Curr transc</v>
          </cell>
          <cell r="E414">
            <v>0</v>
          </cell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L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</row>
        <row r="415">
          <cell r="E415">
            <v>-56732</v>
          </cell>
          <cell r="F415">
            <v>-1231.6977854971774</v>
          </cell>
          <cell r="G415">
            <v>-1099525.05</v>
          </cell>
          <cell r="H415">
            <v>-23871.581632653062</v>
          </cell>
          <cell r="I415">
            <v>-1422584.78</v>
          </cell>
          <cell r="J415">
            <v>-30885.470690403821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-1086403.1399999999</v>
          </cell>
          <cell r="P415">
            <v>-23586.69431176726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-3665244.9699999997</v>
          </cell>
          <cell r="V415">
            <v>-79575.444420321321</v>
          </cell>
          <cell r="W415">
            <v>46.059999999999995</v>
          </cell>
        </row>
        <row r="417">
          <cell r="C417" t="str">
            <v>Interest Expense - 3rd Party</v>
          </cell>
        </row>
        <row r="418">
          <cell r="B418">
            <v>8551</v>
          </cell>
          <cell r="C418" t="str">
            <v>Interest - Allocation</v>
          </cell>
          <cell r="F418">
            <v>0</v>
          </cell>
          <cell r="G418">
            <v>0</v>
          </cell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</row>
        <row r="419">
          <cell r="B419">
            <v>8555</v>
          </cell>
          <cell r="C419" t="str">
            <v>Other Interest</v>
          </cell>
          <cell r="E419">
            <v>2695</v>
          </cell>
          <cell r="F419">
            <v>58.51063829787234</v>
          </cell>
          <cell r="H419">
            <v>0</v>
          </cell>
          <cell r="I419">
            <v>18450</v>
          </cell>
          <cell r="J419">
            <v>400.56448111159358</v>
          </cell>
          <cell r="L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21145</v>
          </cell>
          <cell r="V419">
            <v>459.07511940946591</v>
          </cell>
          <cell r="W419">
            <v>46.06</v>
          </cell>
        </row>
        <row r="420">
          <cell r="B420">
            <v>8600</v>
          </cell>
          <cell r="C420" t="str">
            <v>Bank Interest</v>
          </cell>
          <cell r="E420">
            <v>299</v>
          </cell>
          <cell r="F420">
            <v>6.4915327833260958</v>
          </cell>
          <cell r="G420">
            <v>717.43</v>
          </cell>
          <cell r="H420">
            <v>15.575987841945286</v>
          </cell>
          <cell r="I420">
            <v>40</v>
          </cell>
          <cell r="J420">
            <v>0.86843247937472856</v>
          </cell>
          <cell r="L420">
            <v>0</v>
          </cell>
          <cell r="O420">
            <v>151.38</v>
          </cell>
          <cell r="P420">
            <v>3.2865827181936602</v>
          </cell>
          <cell r="Q420">
            <v>25</v>
          </cell>
          <cell r="R420">
            <v>0.54277029960920531</v>
          </cell>
          <cell r="S420">
            <v>0</v>
          </cell>
          <cell r="U420">
            <v>1232.81</v>
          </cell>
          <cell r="V420">
            <v>26.765306122448976</v>
          </cell>
          <cell r="W420">
            <v>46.06</v>
          </cell>
        </row>
        <row r="421">
          <cell r="B421">
            <v>8610</v>
          </cell>
          <cell r="C421" t="str">
            <v>Interest on Bill Discounting</v>
          </cell>
          <cell r="E421">
            <v>0</v>
          </cell>
          <cell r="F421">
            <v>0</v>
          </cell>
          <cell r="H421">
            <v>0</v>
          </cell>
          <cell r="I421">
            <v>503822</v>
          </cell>
          <cell r="J421">
            <v>10938.384715588363</v>
          </cell>
          <cell r="L421">
            <v>0</v>
          </cell>
          <cell r="N421">
            <v>0</v>
          </cell>
          <cell r="O421">
            <v>5316664</v>
          </cell>
          <cell r="P421">
            <v>115429.09248805905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5820486</v>
          </cell>
          <cell r="V421">
            <v>126367.4772036474</v>
          </cell>
          <cell r="W421">
            <v>46.06</v>
          </cell>
        </row>
        <row r="422">
          <cell r="B422">
            <v>8615</v>
          </cell>
          <cell r="C422" t="str">
            <v>Overdue Interest on Bill Discounting</v>
          </cell>
          <cell r="E422">
            <v>0</v>
          </cell>
          <cell r="F422">
            <v>0</v>
          </cell>
          <cell r="H422">
            <v>0</v>
          </cell>
          <cell r="I422">
            <v>97254</v>
          </cell>
          <cell r="J422">
            <v>2111.4633087277462</v>
          </cell>
          <cell r="L422">
            <v>0</v>
          </cell>
          <cell r="N422">
            <v>0</v>
          </cell>
          <cell r="O422">
            <v>2160363</v>
          </cell>
          <cell r="P422">
            <v>46903.234910985666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2257617</v>
          </cell>
          <cell r="V422">
            <v>49014.698219713413</v>
          </cell>
          <cell r="W422">
            <v>46.06</v>
          </cell>
        </row>
        <row r="423">
          <cell r="B423">
            <v>8616</v>
          </cell>
          <cell r="C423" t="str">
            <v>Interest on Bills Crystalized</v>
          </cell>
          <cell r="E423">
            <v>0</v>
          </cell>
          <cell r="F423">
            <v>0</v>
          </cell>
          <cell r="G423">
            <v>4340229</v>
          </cell>
          <cell r="H423">
            <v>94229.895788102469</v>
          </cell>
          <cell r="J423">
            <v>0</v>
          </cell>
          <cell r="L423">
            <v>0</v>
          </cell>
          <cell r="N423">
            <v>0</v>
          </cell>
          <cell r="O423">
            <v>2611796</v>
          </cell>
          <cell r="P423">
            <v>56704.211897524961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6952025</v>
          </cell>
          <cell r="V423">
            <v>150934.10768562742</v>
          </cell>
          <cell r="W423">
            <v>46.060000000000009</v>
          </cell>
        </row>
        <row r="424">
          <cell r="B424">
            <v>8617</v>
          </cell>
          <cell r="C424" t="str">
            <v>Interest on Advance Bills (LC)</v>
          </cell>
          <cell r="E424">
            <v>0</v>
          </cell>
          <cell r="O424">
            <v>2435</v>
          </cell>
          <cell r="P424">
            <v>52.865827181936602</v>
          </cell>
          <cell r="Q424">
            <v>0</v>
          </cell>
          <cell r="R424">
            <v>0</v>
          </cell>
          <cell r="S424">
            <v>0</v>
          </cell>
          <cell r="U424">
            <v>2435</v>
          </cell>
          <cell r="V424">
            <v>52.865827181936602</v>
          </cell>
          <cell r="W424">
            <v>46.06</v>
          </cell>
        </row>
        <row r="425">
          <cell r="B425">
            <v>8618</v>
          </cell>
          <cell r="C425" t="str">
            <v>Interest on Rupee Advance against Bill</v>
          </cell>
          <cell r="E425">
            <v>0</v>
          </cell>
          <cell r="F425">
            <v>0</v>
          </cell>
          <cell r="G425">
            <v>1821233</v>
          </cell>
          <cell r="H425">
            <v>39540.447242726877</v>
          </cell>
          <cell r="J425">
            <v>0</v>
          </cell>
          <cell r="L425">
            <v>0</v>
          </cell>
          <cell r="N425">
            <v>0</v>
          </cell>
          <cell r="O425">
            <v>3990040</v>
          </cell>
          <cell r="P425">
            <v>86627.008250108556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5811273</v>
          </cell>
          <cell r="V425">
            <v>126167.45549283543</v>
          </cell>
          <cell r="W425">
            <v>46.06</v>
          </cell>
        </row>
        <row r="426">
          <cell r="B426">
            <v>8620</v>
          </cell>
          <cell r="C426" t="str">
            <v>Interest on Packing Credit</v>
          </cell>
          <cell r="E426">
            <v>0</v>
          </cell>
          <cell r="F426">
            <v>0</v>
          </cell>
          <cell r="H426">
            <v>0</v>
          </cell>
          <cell r="J426">
            <v>0</v>
          </cell>
          <cell r="L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</row>
        <row r="427">
          <cell r="B427">
            <v>8630</v>
          </cell>
          <cell r="C427" t="str">
            <v>Interest on IDBI Term Loan</v>
          </cell>
          <cell r="E427">
            <v>0</v>
          </cell>
          <cell r="F427">
            <v>0</v>
          </cell>
          <cell r="G427">
            <v>1425520</v>
          </cell>
          <cell r="H427">
            <v>30949.196699956578</v>
          </cell>
          <cell r="J427">
            <v>0</v>
          </cell>
          <cell r="L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1425520</v>
          </cell>
          <cell r="V427">
            <v>30949.196699956578</v>
          </cell>
          <cell r="W427">
            <v>46.06</v>
          </cell>
        </row>
        <row r="428">
          <cell r="B428">
            <v>8635</v>
          </cell>
          <cell r="C428" t="str">
            <v>Interest on ICICI Term Loan A/C</v>
          </cell>
          <cell r="E428">
            <v>0</v>
          </cell>
          <cell r="F428">
            <v>0</v>
          </cell>
          <cell r="H428">
            <v>0</v>
          </cell>
          <cell r="I428">
            <v>5263832.63</v>
          </cell>
          <cell r="J428">
            <v>114282.08054711245</v>
          </cell>
          <cell r="L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5263832.63</v>
          </cell>
          <cell r="V428">
            <v>114282.08054711245</v>
          </cell>
          <cell r="W428">
            <v>46.06</v>
          </cell>
        </row>
        <row r="429">
          <cell r="B429">
            <v>8665</v>
          </cell>
          <cell r="C429" t="str">
            <v>Interest on Car Loan</v>
          </cell>
          <cell r="E429">
            <v>284480.5</v>
          </cell>
          <cell r="F429">
            <v>6176.3026487190618</v>
          </cell>
          <cell r="H429">
            <v>0</v>
          </cell>
          <cell r="J429">
            <v>0</v>
          </cell>
          <cell r="K429">
            <v>14332.27</v>
          </cell>
          <cell r="L429">
            <v>311.16521927920104</v>
          </cell>
          <cell r="M429">
            <v>31379.77</v>
          </cell>
          <cell r="N429">
            <v>681.28028658271819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330192.54000000004</v>
          </cell>
          <cell r="V429">
            <v>7168.7481545809806</v>
          </cell>
          <cell r="W429">
            <v>46.060000000000009</v>
          </cell>
        </row>
        <row r="430">
          <cell r="E430">
            <v>287474.5</v>
          </cell>
          <cell r="F430">
            <v>6241.3048198002607</v>
          </cell>
          <cell r="G430">
            <v>7587699.4299999997</v>
          </cell>
          <cell r="H430">
            <v>164735.11571862787</v>
          </cell>
          <cell r="I430">
            <v>5883398.6299999999</v>
          </cell>
          <cell r="J430">
            <v>127733.36148501953</v>
          </cell>
          <cell r="K430">
            <v>14332.27</v>
          </cell>
          <cell r="L430">
            <v>311.16521927920104</v>
          </cell>
          <cell r="M430">
            <v>31379.77</v>
          </cell>
          <cell r="N430">
            <v>681.28028658271819</v>
          </cell>
          <cell r="O430">
            <v>14081449.379999999</v>
          </cell>
          <cell r="P430">
            <v>305719.69995657832</v>
          </cell>
          <cell r="Q430">
            <v>25</v>
          </cell>
          <cell r="R430">
            <v>0.54277029960920531</v>
          </cell>
          <cell r="S430">
            <v>0</v>
          </cell>
          <cell r="T430">
            <v>0</v>
          </cell>
          <cell r="U430">
            <v>27885758.979999997</v>
          </cell>
          <cell r="V430">
            <v>605422.4702561876</v>
          </cell>
          <cell r="W430">
            <v>46.059999999999995</v>
          </cell>
        </row>
        <row r="432">
          <cell r="C432" t="str">
            <v>Interest Expense - Affiliated</v>
          </cell>
        </row>
        <row r="433">
          <cell r="B433">
            <v>8647</v>
          </cell>
          <cell r="C433" t="str">
            <v>Interest on ATD Partnership Loan</v>
          </cell>
          <cell r="E433">
            <v>8316892</v>
          </cell>
          <cell r="F433">
            <v>179055</v>
          </cell>
          <cell r="H433">
            <v>0</v>
          </cell>
          <cell r="J433">
            <v>0</v>
          </cell>
          <cell r="L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8316892</v>
          </cell>
          <cell r="V433">
            <v>179055</v>
          </cell>
          <cell r="W433">
            <v>46.448811817597942</v>
          </cell>
        </row>
        <row r="434">
          <cell r="B434">
            <v>9930</v>
          </cell>
          <cell r="C434" t="str">
            <v>Exchange difference on loan</v>
          </cell>
          <cell r="E434">
            <v>-3954066</v>
          </cell>
          <cell r="F434">
            <v>0</v>
          </cell>
          <cell r="J434">
            <v>0</v>
          </cell>
          <cell r="L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-3954066</v>
          </cell>
          <cell r="V434">
            <v>0</v>
          </cell>
          <cell r="W434">
            <v>0</v>
          </cell>
        </row>
        <row r="435">
          <cell r="E435">
            <v>4362826</v>
          </cell>
          <cell r="F435">
            <v>179055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4362826</v>
          </cell>
          <cell r="V435">
            <v>179055</v>
          </cell>
          <cell r="W435">
            <v>24.365842897433751</v>
          </cell>
        </row>
        <row r="437">
          <cell r="C437" t="str">
            <v>Bank Charges</v>
          </cell>
        </row>
        <row r="438">
          <cell r="B438">
            <v>8500</v>
          </cell>
          <cell r="C438" t="str">
            <v>Bank Charges - General</v>
          </cell>
          <cell r="E438">
            <v>7586</v>
          </cell>
          <cell r="F438">
            <v>164.69821971341727</v>
          </cell>
          <cell r="G438">
            <v>10011.77</v>
          </cell>
          <cell r="H438">
            <v>217.36365610073815</v>
          </cell>
          <cell r="I438">
            <v>5983.18</v>
          </cell>
          <cell r="J438">
            <v>129.89969604863222</v>
          </cell>
          <cell r="K438">
            <v>4959.8999999999996</v>
          </cell>
          <cell r="L438">
            <v>107.6834563612679</v>
          </cell>
          <cell r="M438">
            <v>7479</v>
          </cell>
          <cell r="N438">
            <v>162.37516283108988</v>
          </cell>
          <cell r="O438">
            <v>91748.36</v>
          </cell>
          <cell r="P438">
            <v>1991.9313938341293</v>
          </cell>
          <cell r="Q438">
            <v>9576</v>
          </cell>
          <cell r="R438">
            <v>207.90273556231003</v>
          </cell>
          <cell r="S438">
            <v>1632.68</v>
          </cell>
          <cell r="T438">
            <v>35.446808510638299</v>
          </cell>
          <cell r="U438">
            <v>138976.88999999998</v>
          </cell>
          <cell r="V438">
            <v>3017.3011289622232</v>
          </cell>
          <cell r="W438">
            <v>46.059999999999995</v>
          </cell>
        </row>
        <row r="439">
          <cell r="B439">
            <v>8501</v>
          </cell>
          <cell r="C439" t="str">
            <v>Bank Charges - Import</v>
          </cell>
          <cell r="E439">
            <v>0</v>
          </cell>
          <cell r="F439">
            <v>0</v>
          </cell>
          <cell r="G439">
            <v>98590.97</v>
          </cell>
          <cell r="H439">
            <v>2140.4900130264873</v>
          </cell>
          <cell r="I439">
            <v>62151.75</v>
          </cell>
          <cell r="J439">
            <v>1349.3649587494572</v>
          </cell>
          <cell r="K439">
            <v>20209</v>
          </cell>
          <cell r="L439">
            <v>438.75379939209722</v>
          </cell>
          <cell r="M439">
            <v>115094.98</v>
          </cell>
          <cell r="N439">
            <v>2498.80547112462</v>
          </cell>
          <cell r="O439">
            <v>1539032.65</v>
          </cell>
          <cell r="P439">
            <v>33413.648501953969</v>
          </cell>
          <cell r="Q439">
            <v>3511.35</v>
          </cell>
          <cell r="R439">
            <v>76.234259661311327</v>
          </cell>
          <cell r="S439">
            <v>799.9</v>
          </cell>
          <cell r="T439">
            <v>17.366478506296133</v>
          </cell>
          <cell r="U439">
            <v>1839390.5999999999</v>
          </cell>
          <cell r="V439">
            <v>39934.663482414231</v>
          </cell>
          <cell r="W439">
            <v>46.060000000000009</v>
          </cell>
        </row>
        <row r="440">
          <cell r="B440">
            <v>8502</v>
          </cell>
          <cell r="C440" t="str">
            <v>Bank Charges - Export</v>
          </cell>
          <cell r="E440">
            <v>0</v>
          </cell>
          <cell r="F440">
            <v>0</v>
          </cell>
          <cell r="G440">
            <v>400504.38</v>
          </cell>
          <cell r="H440">
            <v>8695.2752930959614</v>
          </cell>
          <cell r="I440">
            <v>235999</v>
          </cell>
          <cell r="J440">
            <v>5123.7299174989139</v>
          </cell>
          <cell r="K440">
            <v>26809.1</v>
          </cell>
          <cell r="L440">
            <v>582.04732957012584</v>
          </cell>
          <cell r="M440">
            <v>123916.75</v>
          </cell>
          <cell r="N440">
            <v>2690.3332609639601</v>
          </cell>
          <cell r="O440">
            <v>1602982.15</v>
          </cell>
          <cell r="P440">
            <v>34802.044072948323</v>
          </cell>
          <cell r="Q440">
            <v>0</v>
          </cell>
          <cell r="R440">
            <v>0</v>
          </cell>
          <cell r="S440">
            <v>7500</v>
          </cell>
          <cell r="T440">
            <v>162.8310898827616</v>
          </cell>
          <cell r="U440">
            <v>2397711.38</v>
          </cell>
          <cell r="V440">
            <v>52056.260963960049</v>
          </cell>
          <cell r="W440">
            <v>46.06</v>
          </cell>
        </row>
        <row r="441">
          <cell r="B441">
            <v>8503</v>
          </cell>
          <cell r="C441" t="str">
            <v>Bank Charges - L.C</v>
          </cell>
          <cell r="E441">
            <v>0</v>
          </cell>
          <cell r="F441">
            <v>0</v>
          </cell>
          <cell r="G441">
            <v>59703</v>
          </cell>
          <cell r="H441">
            <v>1296.2006079027356</v>
          </cell>
          <cell r="I441">
            <v>17026</v>
          </cell>
          <cell r="J441">
            <v>369.6482848458532</v>
          </cell>
          <cell r="L441">
            <v>0</v>
          </cell>
          <cell r="N441">
            <v>0</v>
          </cell>
          <cell r="O441">
            <v>628082</v>
          </cell>
          <cell r="P441">
            <v>13636.170212765957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704811</v>
          </cell>
          <cell r="V441">
            <v>15302.019105514546</v>
          </cell>
          <cell r="W441">
            <v>46.06</v>
          </cell>
        </row>
        <row r="442">
          <cell r="B442">
            <v>8520</v>
          </cell>
          <cell r="C442" t="str">
            <v>Bank Commission / Proessing fees</v>
          </cell>
          <cell r="E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  <cell r="L442">
            <v>0</v>
          </cell>
          <cell r="N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E443">
            <v>7586</v>
          </cell>
          <cell r="F443">
            <v>164.69821971341727</v>
          </cell>
          <cell r="G443">
            <v>568810.12</v>
          </cell>
          <cell r="H443">
            <v>12349.329570125923</v>
          </cell>
          <cell r="I443">
            <v>321159.93</v>
          </cell>
          <cell r="J443">
            <v>6972.6428571428569</v>
          </cell>
          <cell r="K443">
            <v>51978</v>
          </cell>
          <cell r="L443">
            <v>1128.484585323491</v>
          </cell>
          <cell r="M443">
            <v>246490.72999999998</v>
          </cell>
          <cell r="N443">
            <v>5351.5138949196698</v>
          </cell>
          <cell r="O443">
            <v>3861845.16</v>
          </cell>
          <cell r="P443">
            <v>83843.794181502366</v>
          </cell>
          <cell r="Q443">
            <v>13087.35</v>
          </cell>
          <cell r="R443">
            <v>284.13699522362134</v>
          </cell>
          <cell r="S443">
            <v>9932.58</v>
          </cell>
          <cell r="T443">
            <v>215.64437689969603</v>
          </cell>
          <cell r="U443">
            <v>5080889.8699999992</v>
          </cell>
          <cell r="V443">
            <v>110310.24468085104</v>
          </cell>
          <cell r="W443">
            <v>46.06</v>
          </cell>
        </row>
        <row r="445">
          <cell r="C445" t="str">
            <v>Total Interest / Bank / (Income) Expenses</v>
          </cell>
          <cell r="E445">
            <v>4601154.5</v>
          </cell>
          <cell r="F445">
            <v>184229.30525401648</v>
          </cell>
          <cell r="G445">
            <v>7056984.5</v>
          </cell>
          <cell r="H445">
            <v>153212.86365610073</v>
          </cell>
          <cell r="I445">
            <v>4781973.7799999993</v>
          </cell>
          <cell r="J445">
            <v>103820.53365175857</v>
          </cell>
          <cell r="K445">
            <v>66310.27</v>
          </cell>
          <cell r="L445">
            <v>1439.649804602692</v>
          </cell>
          <cell r="M445">
            <v>277870.5</v>
          </cell>
          <cell r="N445">
            <v>6032.7941815023878</v>
          </cell>
          <cell r="O445">
            <v>16856891.399999999</v>
          </cell>
          <cell r="P445">
            <v>365976.79982631345</v>
          </cell>
          <cell r="Q445">
            <v>13112.35</v>
          </cell>
          <cell r="R445">
            <v>284.67976552323057</v>
          </cell>
          <cell r="S445">
            <v>9932.58</v>
          </cell>
          <cell r="T445">
            <v>215.64437689969603</v>
          </cell>
          <cell r="U445">
            <v>33664229.879999995</v>
          </cell>
          <cell r="V445">
            <v>815212.27051671734</v>
          </cell>
          <cell r="W445">
            <v>41.295048047623382</v>
          </cell>
        </row>
        <row r="447">
          <cell r="C447" t="str">
            <v>Share of Expenses of Corporate Office</v>
          </cell>
        </row>
        <row r="448">
          <cell r="B448">
            <v>8950</v>
          </cell>
          <cell r="C448" t="str">
            <v>Share of Expenses of Corporate Office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</row>
        <row r="450">
          <cell r="C450" t="str">
            <v>Foereign Exchange Gain/Loss</v>
          </cell>
        </row>
        <row r="451">
          <cell r="B451">
            <v>9800</v>
          </cell>
          <cell r="C451" t="str">
            <v>Cumulative Translation Adjustment</v>
          </cell>
          <cell r="E451">
            <v>0</v>
          </cell>
          <cell r="F451">
            <v>-5676962</v>
          </cell>
          <cell r="H451">
            <v>1452046</v>
          </cell>
          <cell r="J451">
            <v>857019</v>
          </cell>
          <cell r="L451">
            <v>61562</v>
          </cell>
          <cell r="N451">
            <v>105241</v>
          </cell>
          <cell r="P451">
            <v>3344729</v>
          </cell>
          <cell r="Q451">
            <v>0</v>
          </cell>
          <cell r="R451">
            <v>-1922</v>
          </cell>
          <cell r="S451">
            <v>0</v>
          </cell>
          <cell r="T451">
            <v>-7878</v>
          </cell>
          <cell r="U451">
            <v>0</v>
          </cell>
          <cell r="V451">
            <v>133835</v>
          </cell>
        </row>
        <row r="453">
          <cell r="C453" t="str">
            <v>Net Profit /(Loss)</v>
          </cell>
          <cell r="E453">
            <v>-73591338.579999998</v>
          </cell>
          <cell r="F453">
            <v>4020988.1065566652</v>
          </cell>
          <cell r="G453">
            <v>-225500797.07999998</v>
          </cell>
          <cell r="H453">
            <v>-6422135.4939963799</v>
          </cell>
          <cell r="I453">
            <v>151303137.58000001</v>
          </cell>
          <cell r="J453">
            <v>2139674.8182848464</v>
          </cell>
          <cell r="K453">
            <v>36069.240000003265</v>
          </cell>
          <cell r="L453">
            <v>-60889.822609639588</v>
          </cell>
          <cell r="M453">
            <v>20800268.240000006</v>
          </cell>
          <cell r="N453">
            <v>354869.80894485448</v>
          </cell>
          <cell r="O453">
            <v>129054845.199999</v>
          </cell>
          <cell r="P453">
            <v>-146351.14648285089</v>
          </cell>
          <cell r="Q453">
            <v>-1538244.33</v>
          </cell>
          <cell r="R453">
            <v>-31177.205818497605</v>
          </cell>
          <cell r="S453">
            <v>-307488.81</v>
          </cell>
          <cell r="T453">
            <v>3345.5990013026549</v>
          </cell>
          <cell r="U453">
            <v>256451.45999994129</v>
          </cell>
          <cell r="V453">
            <v>-141675.33611970034</v>
          </cell>
          <cell r="W453">
            <v>-1.810134826737009</v>
          </cell>
        </row>
      </sheetData>
      <sheetData sheetId="4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SBU Mapping"/>
      <sheetName val="Ebus-Nbus"/>
      <sheetName val="Summary EB &amp; NB"/>
      <sheetName val="Summ Eff &amp; Rev FMRO"/>
      <sheetName val="INSTRUCTIONS"/>
      <sheetName val="Sheet1"/>
      <sheetName val="EFFORT_INPUT"/>
      <sheetName val="PERCENTAGE"/>
      <sheetName val="CONSOLRO"/>
      <sheetName val="CUSTSORATE"/>
      <sheetName val="REVENUE"/>
      <sheetName val="SORATE"/>
      <sheetName val="Module1"/>
      <sheetName val="Instruction - RPT"/>
      <sheetName val="Reports"/>
      <sheetName val="Efforts_2004"/>
      <sheetName val="Rate_2004"/>
      <sheetName val="Current Kintana"/>
      <sheetName val="Opportunities Kintan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 t="str">
            <v>GI</v>
          </cell>
          <cell r="N3">
            <v>8.8000000000000007</v>
          </cell>
          <cell r="O3">
            <v>0</v>
          </cell>
          <cell r="P3">
            <v>8.8000000000000007</v>
          </cell>
          <cell r="Q3">
            <v>0</v>
          </cell>
          <cell r="R3">
            <v>8.8000000000000007</v>
          </cell>
          <cell r="S3">
            <v>0</v>
          </cell>
          <cell r="U3">
            <v>0</v>
          </cell>
          <cell r="V3">
            <v>8.8000000000000007</v>
          </cell>
          <cell r="W3">
            <v>0</v>
          </cell>
          <cell r="X3">
            <v>8.8000000000000007</v>
          </cell>
          <cell r="Y3">
            <v>0</v>
          </cell>
          <cell r="Z3">
            <v>17.600000000000001</v>
          </cell>
          <cell r="AA3">
            <v>8</v>
          </cell>
          <cell r="AB3">
            <v>17.600000000000001</v>
          </cell>
          <cell r="AC3">
            <v>8</v>
          </cell>
          <cell r="AD3">
            <v>17.600000000000001</v>
          </cell>
          <cell r="AE3">
            <v>8</v>
          </cell>
          <cell r="AF3">
            <v>17.600000000000001</v>
          </cell>
          <cell r="AG3">
            <v>8</v>
          </cell>
          <cell r="AH3">
            <v>17.600000000000001</v>
          </cell>
          <cell r="AI3">
            <v>8</v>
          </cell>
          <cell r="AJ3">
            <v>17.600000000000001</v>
          </cell>
          <cell r="AK3">
            <v>8</v>
          </cell>
        </row>
        <row r="4">
          <cell r="N4">
            <v>8.8000000000000007</v>
          </cell>
          <cell r="O4">
            <v>0</v>
          </cell>
          <cell r="P4">
            <v>8.8000000000000007</v>
          </cell>
          <cell r="Q4">
            <v>0</v>
          </cell>
          <cell r="R4">
            <v>8.8000000000000007</v>
          </cell>
          <cell r="S4">
            <v>0</v>
          </cell>
          <cell r="U4">
            <v>0</v>
          </cell>
          <cell r="V4">
            <v>8.8000000000000007</v>
          </cell>
          <cell r="W4">
            <v>0</v>
          </cell>
          <cell r="X4">
            <v>8.8000000000000007</v>
          </cell>
          <cell r="Y4">
            <v>0</v>
          </cell>
          <cell r="Z4">
            <v>8.8000000000000007</v>
          </cell>
          <cell r="AA4">
            <v>0</v>
          </cell>
          <cell r="AB4">
            <v>8.8000000000000007</v>
          </cell>
          <cell r="AC4">
            <v>0</v>
          </cell>
          <cell r="AD4">
            <v>8.8000000000000007</v>
          </cell>
          <cell r="AE4">
            <v>0</v>
          </cell>
          <cell r="AF4">
            <v>8.8000000000000007</v>
          </cell>
          <cell r="AG4">
            <v>0</v>
          </cell>
          <cell r="AH4">
            <v>8.8000000000000007</v>
          </cell>
          <cell r="AI4">
            <v>0</v>
          </cell>
          <cell r="AJ4">
            <v>8.8000000000000007</v>
          </cell>
          <cell r="AK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0</v>
          </cell>
          <cell r="V5">
            <v>8.8000000000000007</v>
          </cell>
          <cell r="W5">
            <v>0</v>
          </cell>
          <cell r="X5">
            <v>8.8000000000000007</v>
          </cell>
          <cell r="Y5">
            <v>0</v>
          </cell>
          <cell r="Z5">
            <v>17.600000000000001</v>
          </cell>
          <cell r="AA5">
            <v>0</v>
          </cell>
          <cell r="AB5">
            <v>17.600000000000001</v>
          </cell>
          <cell r="AC5">
            <v>0</v>
          </cell>
          <cell r="AD5">
            <v>17.600000000000001</v>
          </cell>
          <cell r="AE5">
            <v>0</v>
          </cell>
          <cell r="AF5">
            <v>17.600000000000001</v>
          </cell>
          <cell r="AG5">
            <v>0</v>
          </cell>
          <cell r="AH5">
            <v>17.600000000000001</v>
          </cell>
          <cell r="AI5">
            <v>0</v>
          </cell>
          <cell r="AJ5">
            <v>17.600000000000001</v>
          </cell>
          <cell r="AK5">
            <v>0</v>
          </cell>
        </row>
        <row r="6">
          <cell r="N6">
            <v>26.4</v>
          </cell>
          <cell r="O6">
            <v>8</v>
          </cell>
          <cell r="P6">
            <v>26.4</v>
          </cell>
          <cell r="Q6">
            <v>8</v>
          </cell>
          <cell r="R6">
            <v>26.4</v>
          </cell>
          <cell r="S6">
            <v>8</v>
          </cell>
          <cell r="U6">
            <v>8</v>
          </cell>
          <cell r="V6">
            <v>26.4</v>
          </cell>
          <cell r="W6">
            <v>8</v>
          </cell>
          <cell r="X6">
            <v>26.4</v>
          </cell>
          <cell r="Y6">
            <v>8</v>
          </cell>
          <cell r="Z6">
            <v>26.4</v>
          </cell>
          <cell r="AA6">
            <v>8</v>
          </cell>
          <cell r="AB6">
            <v>26.4</v>
          </cell>
          <cell r="AC6">
            <v>8</v>
          </cell>
          <cell r="AD6">
            <v>26.4</v>
          </cell>
          <cell r="AE6">
            <v>8</v>
          </cell>
          <cell r="AF6">
            <v>26.4</v>
          </cell>
          <cell r="AG6">
            <v>8</v>
          </cell>
          <cell r="AH6">
            <v>26.4</v>
          </cell>
          <cell r="AI6">
            <v>8</v>
          </cell>
          <cell r="AJ6">
            <v>26.4</v>
          </cell>
          <cell r="AK6">
            <v>8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17.600000000000001</v>
          </cell>
          <cell r="W7">
            <v>0</v>
          </cell>
          <cell r="X7">
            <v>17.600000000000001</v>
          </cell>
          <cell r="Y7">
            <v>0</v>
          </cell>
          <cell r="Z7">
            <v>17.600000000000001</v>
          </cell>
          <cell r="AA7">
            <v>8</v>
          </cell>
          <cell r="AB7">
            <v>17.600000000000001</v>
          </cell>
          <cell r="AC7">
            <v>8</v>
          </cell>
          <cell r="AD7">
            <v>17.600000000000001</v>
          </cell>
          <cell r="AE7">
            <v>8</v>
          </cell>
          <cell r="AF7">
            <v>17.600000000000001</v>
          </cell>
          <cell r="AG7">
            <v>8</v>
          </cell>
          <cell r="AH7">
            <v>17.600000000000001</v>
          </cell>
          <cell r="AI7">
            <v>8</v>
          </cell>
          <cell r="AJ7">
            <v>17.600000000000001</v>
          </cell>
          <cell r="AK7">
            <v>8</v>
          </cell>
        </row>
        <row r="8">
          <cell r="N8">
            <v>0</v>
          </cell>
          <cell r="O8">
            <v>0</v>
          </cell>
          <cell r="P8">
            <v>8.8000000000000007</v>
          </cell>
          <cell r="Q8">
            <v>0</v>
          </cell>
          <cell r="R8">
            <v>8.8000000000000007</v>
          </cell>
          <cell r="S8">
            <v>0</v>
          </cell>
          <cell r="U8">
            <v>0</v>
          </cell>
          <cell r="V8">
            <v>8.8000000000000007</v>
          </cell>
          <cell r="W8">
            <v>0</v>
          </cell>
          <cell r="X8">
            <v>17.600000000000001</v>
          </cell>
          <cell r="Y8">
            <v>0</v>
          </cell>
          <cell r="Z8">
            <v>26.4</v>
          </cell>
          <cell r="AA8">
            <v>0</v>
          </cell>
          <cell r="AB8">
            <v>26.4</v>
          </cell>
          <cell r="AC8">
            <v>0</v>
          </cell>
          <cell r="AD8">
            <v>35.200000000000003</v>
          </cell>
          <cell r="AE8">
            <v>0</v>
          </cell>
          <cell r="AF8">
            <v>35.200000000000003</v>
          </cell>
          <cell r="AG8">
            <v>8</v>
          </cell>
          <cell r="AH8">
            <v>44</v>
          </cell>
          <cell r="AI8">
            <v>8</v>
          </cell>
          <cell r="AJ8">
            <v>44</v>
          </cell>
          <cell r="AK8">
            <v>8</v>
          </cell>
        </row>
        <row r="9">
          <cell r="N9">
            <v>20.8</v>
          </cell>
          <cell r="O9">
            <v>4.8</v>
          </cell>
          <cell r="P9">
            <v>20.8</v>
          </cell>
          <cell r="Q9">
            <v>4.8</v>
          </cell>
          <cell r="R9">
            <v>20.8</v>
          </cell>
          <cell r="S9">
            <v>4.8</v>
          </cell>
          <cell r="U9">
            <v>4.8</v>
          </cell>
          <cell r="V9">
            <v>20.8</v>
          </cell>
          <cell r="W9">
            <v>4.8</v>
          </cell>
          <cell r="X9">
            <v>20.8</v>
          </cell>
          <cell r="Y9">
            <v>4.8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20.8</v>
          </cell>
          <cell r="AA10">
            <v>4.8</v>
          </cell>
          <cell r="AB10">
            <v>20.8</v>
          </cell>
          <cell r="AC10">
            <v>4.8</v>
          </cell>
          <cell r="AD10">
            <v>20.8</v>
          </cell>
          <cell r="AE10">
            <v>4.8</v>
          </cell>
          <cell r="AF10">
            <v>20.8</v>
          </cell>
          <cell r="AG10">
            <v>4.8</v>
          </cell>
          <cell r="AH10">
            <v>20.8</v>
          </cell>
          <cell r="AI10">
            <v>4.8</v>
          </cell>
          <cell r="AJ10">
            <v>20.8</v>
          </cell>
          <cell r="AK10">
            <v>4.8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9.6</v>
          </cell>
          <cell r="S11">
            <v>0</v>
          </cell>
          <cell r="U11">
            <v>0</v>
          </cell>
          <cell r="V11">
            <v>19.2</v>
          </cell>
          <cell r="W11">
            <v>0</v>
          </cell>
          <cell r="X11">
            <v>19.2</v>
          </cell>
          <cell r="Y11">
            <v>0</v>
          </cell>
          <cell r="Z11">
            <v>19.2</v>
          </cell>
          <cell r="AA11">
            <v>0</v>
          </cell>
          <cell r="AB11">
            <v>28.8</v>
          </cell>
          <cell r="AC11">
            <v>0</v>
          </cell>
          <cell r="AD11">
            <v>28.8</v>
          </cell>
          <cell r="AE11">
            <v>0</v>
          </cell>
          <cell r="AF11">
            <v>28.8</v>
          </cell>
          <cell r="AG11">
            <v>0</v>
          </cell>
          <cell r="AH11">
            <v>28.8</v>
          </cell>
          <cell r="AI11">
            <v>0</v>
          </cell>
          <cell r="AJ11">
            <v>28.8</v>
          </cell>
          <cell r="AK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0</v>
          </cell>
          <cell r="V12">
            <v>10</v>
          </cell>
          <cell r="W12">
            <v>0</v>
          </cell>
          <cell r="X12">
            <v>10</v>
          </cell>
          <cell r="Y12">
            <v>0</v>
          </cell>
          <cell r="Z12">
            <v>10</v>
          </cell>
          <cell r="AA12">
            <v>8</v>
          </cell>
          <cell r="AB12">
            <v>10</v>
          </cell>
          <cell r="AC12">
            <v>8</v>
          </cell>
          <cell r="AD12">
            <v>10</v>
          </cell>
          <cell r="AE12">
            <v>8</v>
          </cell>
          <cell r="AF12">
            <v>10</v>
          </cell>
          <cell r="AG12">
            <v>8</v>
          </cell>
          <cell r="AH12">
            <v>10</v>
          </cell>
          <cell r="AI12">
            <v>8</v>
          </cell>
          <cell r="AJ12">
            <v>10</v>
          </cell>
          <cell r="AK12">
            <v>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17.600000000000001</v>
          </cell>
          <cell r="AA13">
            <v>0</v>
          </cell>
          <cell r="AB13">
            <v>26.4</v>
          </cell>
          <cell r="AC13">
            <v>0</v>
          </cell>
          <cell r="AD13">
            <v>35.200000000000003</v>
          </cell>
          <cell r="AE13">
            <v>0</v>
          </cell>
          <cell r="AF13">
            <v>35.200000000000003</v>
          </cell>
          <cell r="AG13">
            <v>0</v>
          </cell>
          <cell r="AH13">
            <v>35.200000000000003</v>
          </cell>
          <cell r="AI13">
            <v>0</v>
          </cell>
          <cell r="AJ13">
            <v>35.200000000000003</v>
          </cell>
          <cell r="AK13">
            <v>0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  <cell r="X14">
            <v>9.6</v>
          </cell>
          <cell r="Y14">
            <v>0</v>
          </cell>
          <cell r="Z14">
            <v>9.6</v>
          </cell>
          <cell r="AA14">
            <v>0</v>
          </cell>
          <cell r="AB14">
            <v>9.6</v>
          </cell>
          <cell r="AC14">
            <v>0</v>
          </cell>
          <cell r="AD14">
            <v>9.6</v>
          </cell>
          <cell r="AE14">
            <v>0</v>
          </cell>
          <cell r="AF14">
            <v>9.6</v>
          </cell>
          <cell r="AG14">
            <v>0</v>
          </cell>
          <cell r="AH14">
            <v>9.6</v>
          </cell>
          <cell r="AI14">
            <v>0</v>
          </cell>
          <cell r="AJ14">
            <v>9.6</v>
          </cell>
          <cell r="AK14">
            <v>0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V15">
            <v>8.8000000000000007</v>
          </cell>
          <cell r="W15">
            <v>0</v>
          </cell>
          <cell r="X15">
            <v>17.600000000000001</v>
          </cell>
          <cell r="Y15">
            <v>0</v>
          </cell>
          <cell r="Z15">
            <v>17.600000000000001</v>
          </cell>
          <cell r="AA15">
            <v>0</v>
          </cell>
          <cell r="AB15">
            <v>26.4</v>
          </cell>
          <cell r="AC15">
            <v>0</v>
          </cell>
          <cell r="AD15">
            <v>26.4</v>
          </cell>
          <cell r="AE15">
            <v>0</v>
          </cell>
          <cell r="AF15">
            <v>35.200000000000003</v>
          </cell>
          <cell r="AG15">
            <v>0</v>
          </cell>
          <cell r="AH15">
            <v>35.200000000000003</v>
          </cell>
          <cell r="AI15">
            <v>0</v>
          </cell>
          <cell r="AJ15">
            <v>44</v>
          </cell>
          <cell r="AK15">
            <v>0</v>
          </cell>
        </row>
        <row r="16"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0</v>
          </cell>
          <cell r="V16">
            <v>17.600000000000001</v>
          </cell>
          <cell r="W16">
            <v>4</v>
          </cell>
          <cell r="X16">
            <v>26.4</v>
          </cell>
          <cell r="Y16">
            <v>8</v>
          </cell>
          <cell r="Z16">
            <v>26.4</v>
          </cell>
          <cell r="AA16">
            <v>8</v>
          </cell>
          <cell r="AB16">
            <v>26.4</v>
          </cell>
          <cell r="AC16">
            <v>8</v>
          </cell>
          <cell r="AD16">
            <v>26.4</v>
          </cell>
          <cell r="AE16">
            <v>8</v>
          </cell>
          <cell r="AF16">
            <v>35.200000000000003</v>
          </cell>
          <cell r="AG16">
            <v>8</v>
          </cell>
          <cell r="AH16">
            <v>35.200000000000003</v>
          </cell>
          <cell r="AI16">
            <v>8</v>
          </cell>
          <cell r="AJ16">
            <v>35.200000000000003</v>
          </cell>
          <cell r="AK16">
            <v>8</v>
          </cell>
        </row>
        <row r="17"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8.8000000000000007</v>
          </cell>
          <cell r="AC17">
            <v>0</v>
          </cell>
          <cell r="AD17">
            <v>17.600000000000001</v>
          </cell>
          <cell r="AE17">
            <v>0</v>
          </cell>
          <cell r="AF17">
            <v>17.600000000000001</v>
          </cell>
          <cell r="AG17">
            <v>0</v>
          </cell>
          <cell r="AH17">
            <v>26.4</v>
          </cell>
          <cell r="AI17">
            <v>0</v>
          </cell>
          <cell r="AJ17">
            <v>26.4</v>
          </cell>
          <cell r="AK17">
            <v>0</v>
          </cell>
        </row>
      </sheetData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SBU Mapping"/>
      <sheetName val="Ebus-Nbus"/>
      <sheetName val="Summary EB &amp; NB"/>
      <sheetName val="Sheet4"/>
      <sheetName val="Summ Eff &amp; Rev FMRO"/>
      <sheetName val="INSTRUCTIONS"/>
      <sheetName val="Sheet1"/>
      <sheetName val="Sheet2"/>
      <sheetName val="EFFORT_INPUT"/>
      <sheetName val="PERCENTAGE"/>
      <sheetName val="CONSOLRO"/>
      <sheetName val="CUSTSORATE"/>
      <sheetName val="Sheet3"/>
      <sheetName val="ESD Revenue"/>
      <sheetName val="ESD Efforts"/>
      <sheetName val="REVENUE"/>
      <sheetName val="SORATE"/>
      <sheetName val="Regionwise Executing SBU Effort"/>
      <sheetName val="Regionwise Controlling SBU Effo"/>
      <sheetName val="Regionwise Execu SBU Rev."/>
      <sheetName val="Regionwise Control SBU Rev."/>
      <sheetName val="GE - NON-GE REVENUE"/>
      <sheetName val="GE - NON-GE EFFORTS"/>
      <sheetName val="Module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1"/>
    </sheetNames>
    <definedNames>
      <definedName name="Output2"/>
    </defined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 History"/>
      <sheetName val="__FDSCACHE__"/>
      <sheetName val="Waterfall"/>
      <sheetName val="Ownership Scenario Detail"/>
      <sheetName val="GA Output"/>
      <sheetName val="Budget"/>
      <sheetName val="Members"/>
      <sheetName val="Revenue"/>
      <sheetName val="EBITDA"/>
      <sheetName val="Summary"/>
      <sheetName val="Dilution"/>
      <sheetName val="Ownership Scenarios"/>
      <sheetName val="CON IS"/>
      <sheetName val="CON BS"/>
      <sheetName val="CON CF"/>
      <sheetName val="HMI IS"/>
      <sheetName val="HMI BS"/>
      <sheetName val="HMI CF"/>
      <sheetName val="ATAC IS"/>
      <sheetName val="ATAC BS"/>
      <sheetName val="ATAC CF"/>
      <sheetName val="Budget Mem"/>
      <sheetName val="High Mem"/>
      <sheetName val="Low Mem"/>
      <sheetName val="Month to bud"/>
      <sheetName val="Year to Bud"/>
      <sheetName val="Mont to Aug BOD"/>
      <sheetName val="Year to Aug BOD"/>
      <sheetName val="Description"/>
      <sheetName val="Warnings"/>
      <sheetName val="Output"/>
      <sheetName val="IS and BS Standard Inputs"/>
      <sheetName val="Anthem_Trigon"/>
      <sheetName val="Equity Research"/>
      <sheetName val="Automatic Updates"/>
      <sheetName val="Update Macro"/>
      <sheetName val="FX"/>
      <sheetName val="Multi-ID Lookup"/>
      <sheetName val="Industry-Specific Inputs"/>
      <sheetName val="Returns-Rev&amp;EBITDA"/>
      <sheetName val="Returns- Membership (old)"/>
      <sheetName val="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20">
          <cell r="G20">
            <v>6362.3119884900007</v>
          </cell>
          <cell r="H20">
            <v>6589.911988490001</v>
          </cell>
        </row>
        <row r="49">
          <cell r="G49">
            <v>5755.1609076342866</v>
          </cell>
          <cell r="H49">
            <v>5900.2164790628585</v>
          </cell>
        </row>
        <row r="50">
          <cell r="G50">
            <v>2898.4575059949998</v>
          </cell>
          <cell r="H50">
            <v>2882.6785059949998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summary"/>
      <sheetName val="PRODUCTION WORKING FILE"/>
      <sheetName val="Sheet2"/>
      <sheetName val="Sheet4"/>
      <sheetName val="Sheet1"/>
      <sheetName val="PRODUCTION"/>
      <sheetName val="Sheet3"/>
      <sheetName val="repacking"/>
      <sheetName val="THREAD CUTTING "/>
      <sheetName val="B GREAD"/>
      <sheetName val="OT"/>
      <sheetName val="Sheet5"/>
      <sheetName val="SK"/>
      <sheetName val="bill_summary"/>
      <sheetName val="PRODUCTION_WORKING_FILE"/>
      <sheetName val="THREAD_CUTTING_"/>
      <sheetName val="B_GREAD"/>
    </sheetNames>
    <sheetDataSet>
      <sheetData sheetId="0"/>
      <sheetData sheetId="1"/>
      <sheetData sheetId="2"/>
      <sheetData sheetId="3"/>
      <sheetData sheetId="4"/>
      <sheetData sheetId="5">
        <row r="2">
          <cell r="E2" t="str">
            <v>PACKING REPORT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給与データ"/>
      <sheetName val="Emp data"/>
      <sheetName val="DATA ENTRY-2"/>
      <sheetName val="Emp_data"/>
      <sheetName val="DATA_ENTRY-2"/>
      <sheetName val="prod"/>
      <sheetName val="YARN CONSUMP-JULY-06"/>
      <sheetName val="weft (2)"/>
      <sheetName val="jan feb"/>
    </sheetNames>
    <sheetDataSet>
      <sheetData sheetId="0" refreshError="1">
        <row r="3">
          <cell r="C3" t="str">
            <v>データ</v>
          </cell>
        </row>
        <row r="4">
          <cell r="A4" t="str">
            <v>Code#</v>
          </cell>
          <cell r="B4" t="str">
            <v>SCAL</v>
          </cell>
          <cell r="C4" t="str">
            <v>#EMP</v>
          </cell>
          <cell r="D4" t="str">
            <v>平均YOS</v>
          </cell>
          <cell r="E4" t="str">
            <v>平均Age</v>
          </cell>
          <cell r="F4" t="str">
            <v>平均BASE</v>
          </cell>
          <cell r="G4" t="str">
            <v>平均EVA target</v>
          </cell>
          <cell r="H4" t="str">
            <v>平均CC target</v>
          </cell>
          <cell r="I4" t="str">
            <v>平均Sales Incentive</v>
          </cell>
          <cell r="J4" t="str">
            <v>平均Overtime</v>
          </cell>
        </row>
        <row r="5">
          <cell r="A5">
            <v>3</v>
          </cell>
          <cell r="B5" t="str">
            <v>M2</v>
          </cell>
          <cell r="C5">
            <v>6</v>
          </cell>
          <cell r="D5">
            <v>11.021004566210046</v>
          </cell>
          <cell r="E5">
            <v>45.212785388127855</v>
          </cell>
          <cell r="F5">
            <v>737.66666666666663</v>
          </cell>
          <cell r="G5">
            <v>2788380</v>
          </cell>
        </row>
        <row r="6">
          <cell r="B6" t="str">
            <v>M3</v>
          </cell>
          <cell r="C6">
            <v>1</v>
          </cell>
          <cell r="D6">
            <v>15.287671232876713</v>
          </cell>
          <cell r="E6">
            <v>51.115068493150687</v>
          </cell>
          <cell r="F6">
            <v>876</v>
          </cell>
          <cell r="G6">
            <v>3311280</v>
          </cell>
        </row>
        <row r="7">
          <cell r="A7" t="str">
            <v>3 計</v>
          </cell>
          <cell r="C7">
            <v>7</v>
          </cell>
          <cell r="D7">
            <v>11.630528375733856</v>
          </cell>
          <cell r="E7">
            <v>46.055968688845397</v>
          </cell>
          <cell r="F7">
            <v>757.42857142857144</v>
          </cell>
          <cell r="G7">
            <v>2863080</v>
          </cell>
        </row>
        <row r="8">
          <cell r="A8">
            <v>4</v>
          </cell>
          <cell r="B8" t="str">
            <v>H</v>
          </cell>
          <cell r="C8">
            <v>3</v>
          </cell>
          <cell r="D8">
            <v>4.9077625570776258</v>
          </cell>
          <cell r="E8">
            <v>33.315068493150683</v>
          </cell>
          <cell r="F8">
            <v>518</v>
          </cell>
        </row>
        <row r="9">
          <cell r="B9" t="str">
            <v>G</v>
          </cell>
          <cell r="C9">
            <v>2</v>
          </cell>
          <cell r="D9">
            <v>4.2095890410958905</v>
          </cell>
          <cell r="E9">
            <v>32.336986301369862</v>
          </cell>
          <cell r="F9">
            <v>428</v>
          </cell>
        </row>
        <row r="10">
          <cell r="A10" t="str">
            <v>4 計</v>
          </cell>
          <cell r="C10">
            <v>5</v>
          </cell>
          <cell r="D10">
            <v>4.6284931506849327</v>
          </cell>
          <cell r="E10">
            <v>32.923835616438353</v>
          </cell>
          <cell r="F10">
            <v>482</v>
          </cell>
        </row>
        <row r="11">
          <cell r="A11">
            <v>7</v>
          </cell>
          <cell r="B11" t="str">
            <v>H</v>
          </cell>
          <cell r="C11">
            <v>2</v>
          </cell>
          <cell r="D11">
            <v>12.884931506849316</v>
          </cell>
          <cell r="E11">
            <v>39.671232876712331</v>
          </cell>
          <cell r="F11">
            <v>498</v>
          </cell>
        </row>
        <row r="12">
          <cell r="B12" t="str">
            <v>G</v>
          </cell>
          <cell r="C12">
            <v>2</v>
          </cell>
          <cell r="D12">
            <v>1.2726027397260273</v>
          </cell>
          <cell r="E12">
            <v>33.475342465753428</v>
          </cell>
          <cell r="F12">
            <v>434</v>
          </cell>
        </row>
        <row r="13">
          <cell r="A13" t="str">
            <v>7 計</v>
          </cell>
          <cell r="C13">
            <v>4</v>
          </cell>
          <cell r="D13">
            <v>7.0787671232876717</v>
          </cell>
          <cell r="E13">
            <v>36.573287671232876</v>
          </cell>
          <cell r="F13">
            <v>466</v>
          </cell>
        </row>
        <row r="14">
          <cell r="A14">
            <v>9</v>
          </cell>
          <cell r="B14" t="str">
            <v>J</v>
          </cell>
          <cell r="C14">
            <v>2</v>
          </cell>
          <cell r="D14">
            <v>7.6945205479452055</v>
          </cell>
          <cell r="E14">
            <v>48.535616438356165</v>
          </cell>
          <cell r="F14">
            <v>697.5</v>
          </cell>
        </row>
        <row r="15">
          <cell r="A15" t="str">
            <v>9 計</v>
          </cell>
          <cell r="C15">
            <v>2</v>
          </cell>
          <cell r="D15">
            <v>7.6945205479452055</v>
          </cell>
          <cell r="E15">
            <v>48.535616438356165</v>
          </cell>
          <cell r="F15">
            <v>697.5</v>
          </cell>
        </row>
        <row r="16">
          <cell r="A16">
            <v>10</v>
          </cell>
          <cell r="B16" t="str">
            <v>H</v>
          </cell>
          <cell r="C16">
            <v>5</v>
          </cell>
          <cell r="D16">
            <v>8.5945205479452049</v>
          </cell>
          <cell r="E16">
            <v>39.80054794520548</v>
          </cell>
          <cell r="F16">
            <v>523.4</v>
          </cell>
        </row>
        <row r="17">
          <cell r="B17" t="str">
            <v>G</v>
          </cell>
          <cell r="C17">
            <v>4</v>
          </cell>
          <cell r="D17">
            <v>8.0828767123287673</v>
          </cell>
          <cell r="E17">
            <v>36.032876712328772</v>
          </cell>
          <cell r="F17">
            <v>433</v>
          </cell>
        </row>
        <row r="18">
          <cell r="A18" t="str">
            <v>10 計</v>
          </cell>
          <cell r="C18">
            <v>9</v>
          </cell>
          <cell r="D18">
            <v>8.3671232876712338</v>
          </cell>
          <cell r="E18">
            <v>38.12602739726028</v>
          </cell>
          <cell r="F18">
            <v>483.22222222222223</v>
          </cell>
        </row>
        <row r="19">
          <cell r="A19">
            <v>11</v>
          </cell>
          <cell r="B19" t="str">
            <v>N</v>
          </cell>
          <cell r="C19">
            <v>1</v>
          </cell>
          <cell r="D19">
            <v>23.989041095890411</v>
          </cell>
          <cell r="E19">
            <v>48.279452054794518</v>
          </cell>
          <cell r="F19">
            <v>1930</v>
          </cell>
          <cell r="G19">
            <v>4863600</v>
          </cell>
        </row>
        <row r="20">
          <cell r="A20" t="str">
            <v>11 計</v>
          </cell>
          <cell r="C20">
            <v>1</v>
          </cell>
          <cell r="D20">
            <v>23.989041095890411</v>
          </cell>
          <cell r="E20">
            <v>48.279452054794518</v>
          </cell>
          <cell r="F20">
            <v>1930</v>
          </cell>
          <cell r="G20">
            <v>4863600</v>
          </cell>
        </row>
        <row r="21">
          <cell r="A21">
            <v>12</v>
          </cell>
          <cell r="B21" t="str">
            <v>J</v>
          </cell>
          <cell r="C21">
            <v>1</v>
          </cell>
          <cell r="D21">
            <v>14.704109589041096</v>
          </cell>
          <cell r="E21">
            <v>52.021917808219179</v>
          </cell>
          <cell r="F21">
            <v>607</v>
          </cell>
        </row>
        <row r="22">
          <cell r="B22" t="str">
            <v>I</v>
          </cell>
          <cell r="C22">
            <v>1</v>
          </cell>
          <cell r="D22">
            <v>0.12328767123287671</v>
          </cell>
          <cell r="E22">
            <v>37.597260273972601</v>
          </cell>
          <cell r="F22">
            <v>590</v>
          </cell>
        </row>
        <row r="23">
          <cell r="A23" t="str">
            <v>12 計</v>
          </cell>
          <cell r="C23">
            <v>2</v>
          </cell>
          <cell r="D23">
            <v>7.4136986301369863</v>
          </cell>
          <cell r="E23">
            <v>44.80958904109589</v>
          </cell>
          <cell r="F23">
            <v>598.5</v>
          </cell>
        </row>
        <row r="24">
          <cell r="A24">
            <v>13</v>
          </cell>
          <cell r="B24" t="str">
            <v>H</v>
          </cell>
          <cell r="C24">
            <v>2</v>
          </cell>
          <cell r="D24">
            <v>18.415068493150685</v>
          </cell>
          <cell r="E24">
            <v>44.709589041095896</v>
          </cell>
          <cell r="F24">
            <v>485</v>
          </cell>
        </row>
        <row r="25">
          <cell r="B25" t="str">
            <v>G</v>
          </cell>
          <cell r="C25">
            <v>3</v>
          </cell>
          <cell r="D25">
            <v>4.9260273972602739</v>
          </cell>
          <cell r="E25">
            <v>34.642009132420092</v>
          </cell>
          <cell r="F25">
            <v>440.33333333333331</v>
          </cell>
        </row>
        <row r="26">
          <cell r="A26" t="str">
            <v>13 計</v>
          </cell>
          <cell r="C26">
            <v>5</v>
          </cell>
          <cell r="D26">
            <v>10.321643835616438</v>
          </cell>
          <cell r="E26">
            <v>38.669041095890414</v>
          </cell>
          <cell r="F26">
            <v>458.2</v>
          </cell>
        </row>
        <row r="27">
          <cell r="A27">
            <v>15</v>
          </cell>
          <cell r="B27" t="str">
            <v>M3</v>
          </cell>
          <cell r="C27">
            <v>1</v>
          </cell>
          <cell r="D27">
            <v>13.676712328767124</v>
          </cell>
          <cell r="E27">
            <v>55.334246575342469</v>
          </cell>
          <cell r="F27">
            <v>1293</v>
          </cell>
          <cell r="G27">
            <v>3258360</v>
          </cell>
        </row>
        <row r="28">
          <cell r="A28" t="str">
            <v>15 計</v>
          </cell>
          <cell r="C28">
            <v>1</v>
          </cell>
          <cell r="D28">
            <v>13.676712328767124</v>
          </cell>
          <cell r="E28">
            <v>55.334246575342469</v>
          </cell>
          <cell r="F28">
            <v>1293</v>
          </cell>
          <cell r="G28">
            <v>3258360</v>
          </cell>
        </row>
        <row r="29">
          <cell r="A29">
            <v>16</v>
          </cell>
          <cell r="B29" t="str">
            <v>I</v>
          </cell>
          <cell r="C29">
            <v>1</v>
          </cell>
          <cell r="D29">
            <v>0</v>
          </cell>
          <cell r="E29">
            <v>40.802739726027397</v>
          </cell>
          <cell r="F29">
            <v>595</v>
          </cell>
        </row>
        <row r="30">
          <cell r="A30" t="str">
            <v>16 計</v>
          </cell>
          <cell r="C30">
            <v>1</v>
          </cell>
          <cell r="D30">
            <v>0</v>
          </cell>
          <cell r="E30">
            <v>40.802739726027397</v>
          </cell>
          <cell r="F30">
            <v>595</v>
          </cell>
        </row>
        <row r="31">
          <cell r="A31">
            <v>21</v>
          </cell>
          <cell r="B31" t="str">
            <v>M1</v>
          </cell>
          <cell r="C31">
            <v>1</v>
          </cell>
          <cell r="D31">
            <v>3.3342465753424659</v>
          </cell>
          <cell r="E31">
            <v>46.723287671232875</v>
          </cell>
          <cell r="F31">
            <v>728</v>
          </cell>
        </row>
        <row r="32">
          <cell r="A32" t="str">
            <v>21 計</v>
          </cell>
          <cell r="C32">
            <v>1</v>
          </cell>
          <cell r="D32">
            <v>3.3342465753424659</v>
          </cell>
          <cell r="E32">
            <v>46.723287671232875</v>
          </cell>
          <cell r="F32">
            <v>728</v>
          </cell>
        </row>
        <row r="33">
          <cell r="A33">
            <v>23</v>
          </cell>
          <cell r="B33" t="str">
            <v>H</v>
          </cell>
          <cell r="C33">
            <v>2</v>
          </cell>
          <cell r="D33">
            <v>10.305479452054794</v>
          </cell>
          <cell r="E33">
            <v>42.68904109589041</v>
          </cell>
          <cell r="F33">
            <v>520</v>
          </cell>
        </row>
        <row r="34">
          <cell r="B34" t="str">
            <v>G</v>
          </cell>
          <cell r="C34">
            <v>1</v>
          </cell>
          <cell r="D34">
            <v>13.739726027397261</v>
          </cell>
          <cell r="E34">
            <v>38.482191780821921</v>
          </cell>
          <cell r="F34">
            <v>428</v>
          </cell>
        </row>
        <row r="35">
          <cell r="A35" t="str">
            <v>23 計</v>
          </cell>
          <cell r="C35">
            <v>3</v>
          </cell>
          <cell r="D35">
            <v>11.450228310502283</v>
          </cell>
          <cell r="E35">
            <v>41.286757990867578</v>
          </cell>
          <cell r="F35">
            <v>489.33333333333331</v>
          </cell>
        </row>
        <row r="36">
          <cell r="A36">
            <v>26</v>
          </cell>
          <cell r="B36" t="str">
            <v>I</v>
          </cell>
          <cell r="C36">
            <v>1</v>
          </cell>
          <cell r="D36">
            <v>1.0849315068493151</v>
          </cell>
          <cell r="E36">
            <v>39.575342465753423</v>
          </cell>
          <cell r="F36">
            <v>608</v>
          </cell>
        </row>
        <row r="37">
          <cell r="A37" t="str">
            <v>26 計</v>
          </cell>
          <cell r="C37">
            <v>1</v>
          </cell>
          <cell r="D37">
            <v>1.0849315068493151</v>
          </cell>
          <cell r="E37">
            <v>39.575342465753423</v>
          </cell>
          <cell r="F37">
            <v>608</v>
          </cell>
        </row>
        <row r="38">
          <cell r="A38">
            <v>28</v>
          </cell>
          <cell r="B38" t="str">
            <v>H</v>
          </cell>
          <cell r="C38">
            <v>1</v>
          </cell>
          <cell r="D38">
            <v>0.62739726027397258</v>
          </cell>
          <cell r="E38">
            <v>31.24931506849315</v>
          </cell>
          <cell r="F38">
            <v>537</v>
          </cell>
        </row>
        <row r="39">
          <cell r="B39" t="str">
            <v>G</v>
          </cell>
          <cell r="C39">
            <v>1</v>
          </cell>
          <cell r="D39">
            <v>3.5013698630136987</v>
          </cell>
          <cell r="E39">
            <v>33.339726027397262</v>
          </cell>
          <cell r="F39">
            <v>428</v>
          </cell>
        </row>
        <row r="40">
          <cell r="A40" t="str">
            <v>28 計</v>
          </cell>
          <cell r="C40">
            <v>2</v>
          </cell>
          <cell r="D40">
            <v>2.0643835616438357</v>
          </cell>
          <cell r="E40">
            <v>32.294520547945204</v>
          </cell>
          <cell r="F40">
            <v>482.5</v>
          </cell>
        </row>
        <row r="41">
          <cell r="A41">
            <v>30</v>
          </cell>
          <cell r="B41" t="str">
            <v>I</v>
          </cell>
          <cell r="C41">
            <v>1</v>
          </cell>
          <cell r="D41">
            <v>13.257534246575343</v>
          </cell>
          <cell r="E41">
            <v>39.345205479452055</v>
          </cell>
          <cell r="F41">
            <v>573</v>
          </cell>
        </row>
        <row r="42">
          <cell r="A42" t="str">
            <v>30 計</v>
          </cell>
          <cell r="C42">
            <v>1</v>
          </cell>
          <cell r="D42">
            <v>13.257534246575343</v>
          </cell>
          <cell r="E42">
            <v>39.345205479452055</v>
          </cell>
          <cell r="F42">
            <v>573</v>
          </cell>
        </row>
        <row r="43">
          <cell r="A43">
            <v>32</v>
          </cell>
          <cell r="B43" t="str">
            <v>M3</v>
          </cell>
          <cell r="C43">
            <v>1</v>
          </cell>
          <cell r="D43">
            <v>13.257534246575343</v>
          </cell>
          <cell r="E43">
            <v>46.131506849315066</v>
          </cell>
          <cell r="F43">
            <v>835</v>
          </cell>
          <cell r="G43">
            <v>3156300</v>
          </cell>
        </row>
        <row r="44">
          <cell r="A44" t="str">
            <v>32 計</v>
          </cell>
          <cell r="C44">
            <v>1</v>
          </cell>
          <cell r="D44">
            <v>13.257534246575343</v>
          </cell>
          <cell r="E44">
            <v>46.131506849315066</v>
          </cell>
          <cell r="F44">
            <v>835</v>
          </cell>
          <cell r="G44">
            <v>3156300</v>
          </cell>
        </row>
        <row r="45">
          <cell r="A45">
            <v>34</v>
          </cell>
          <cell r="B45" t="str">
            <v>G</v>
          </cell>
          <cell r="C45">
            <v>1</v>
          </cell>
          <cell r="D45">
            <v>8.9232876712328775</v>
          </cell>
          <cell r="E45">
            <v>37.145205479452052</v>
          </cell>
          <cell r="F45">
            <v>473</v>
          </cell>
        </row>
        <row r="46">
          <cell r="A46" t="str">
            <v>34 計</v>
          </cell>
          <cell r="C46">
            <v>1</v>
          </cell>
          <cell r="D46">
            <v>8.9232876712328775</v>
          </cell>
          <cell r="E46">
            <v>37.145205479452052</v>
          </cell>
          <cell r="F46">
            <v>473</v>
          </cell>
        </row>
        <row r="47">
          <cell r="A47">
            <v>36</v>
          </cell>
          <cell r="B47" t="str">
            <v>M1</v>
          </cell>
          <cell r="C47">
            <v>1</v>
          </cell>
          <cell r="D47">
            <v>0.58082191780821912</v>
          </cell>
          <cell r="E47">
            <v>37.958904109589042</v>
          </cell>
          <cell r="F47">
            <v>697</v>
          </cell>
        </row>
        <row r="48">
          <cell r="A48" t="str">
            <v>36 計</v>
          </cell>
          <cell r="C48">
            <v>1</v>
          </cell>
          <cell r="D48">
            <v>0.58082191780821912</v>
          </cell>
          <cell r="E48">
            <v>37.958904109589042</v>
          </cell>
          <cell r="F48">
            <v>697</v>
          </cell>
        </row>
        <row r="49">
          <cell r="A49">
            <v>37</v>
          </cell>
          <cell r="B49" t="str">
            <v>I</v>
          </cell>
          <cell r="C49">
            <v>1</v>
          </cell>
          <cell r="D49">
            <v>3.0027397260273974</v>
          </cell>
          <cell r="E49">
            <v>46.158904109589038</v>
          </cell>
          <cell r="F49">
            <v>610</v>
          </cell>
        </row>
        <row r="50">
          <cell r="A50" t="str">
            <v>37 計</v>
          </cell>
          <cell r="C50">
            <v>1</v>
          </cell>
          <cell r="D50">
            <v>3.0027397260273974</v>
          </cell>
          <cell r="E50">
            <v>46.158904109589038</v>
          </cell>
          <cell r="F50">
            <v>610</v>
          </cell>
        </row>
        <row r="51">
          <cell r="A51">
            <v>38</v>
          </cell>
          <cell r="B51" t="str">
            <v>G</v>
          </cell>
          <cell r="C51">
            <v>2</v>
          </cell>
          <cell r="D51">
            <v>11.704109589041096</v>
          </cell>
          <cell r="E51">
            <v>41.901369863013699</v>
          </cell>
          <cell r="F51">
            <v>442</v>
          </cell>
        </row>
        <row r="52">
          <cell r="A52" t="str">
            <v>38 計</v>
          </cell>
          <cell r="C52">
            <v>2</v>
          </cell>
          <cell r="D52">
            <v>11.704109589041096</v>
          </cell>
          <cell r="E52">
            <v>41.901369863013699</v>
          </cell>
          <cell r="F52">
            <v>442</v>
          </cell>
        </row>
        <row r="53">
          <cell r="A53">
            <v>41</v>
          </cell>
          <cell r="B53" t="str">
            <v>H</v>
          </cell>
          <cell r="C53">
            <v>1</v>
          </cell>
          <cell r="D53">
            <v>0.83287671232876714</v>
          </cell>
          <cell r="E53">
            <v>39.131506849315066</v>
          </cell>
          <cell r="F53">
            <v>483</v>
          </cell>
        </row>
        <row r="54">
          <cell r="B54" t="str">
            <v>G</v>
          </cell>
          <cell r="C54">
            <v>2</v>
          </cell>
          <cell r="D54">
            <v>8.536986301369863</v>
          </cell>
          <cell r="E54">
            <v>39.226027397260275</v>
          </cell>
          <cell r="F54">
            <v>464.5</v>
          </cell>
        </row>
        <row r="55">
          <cell r="A55" t="str">
            <v>41 計</v>
          </cell>
          <cell r="C55">
            <v>3</v>
          </cell>
          <cell r="D55">
            <v>5.9689497716894975</v>
          </cell>
          <cell r="E55">
            <v>39.194520547945203</v>
          </cell>
          <cell r="F55">
            <v>470.66666666666669</v>
          </cell>
        </row>
        <row r="56">
          <cell r="A56">
            <v>43</v>
          </cell>
          <cell r="B56" t="str">
            <v>I</v>
          </cell>
          <cell r="C56">
            <v>1</v>
          </cell>
          <cell r="D56">
            <v>14.591780821917808</v>
          </cell>
          <cell r="E56">
            <v>49.972602739726028</v>
          </cell>
          <cell r="F56">
            <v>582</v>
          </cell>
        </row>
        <row r="57">
          <cell r="A57" t="str">
            <v>43 計</v>
          </cell>
          <cell r="C57">
            <v>1</v>
          </cell>
          <cell r="D57">
            <v>14.591780821917808</v>
          </cell>
          <cell r="E57">
            <v>49.972602739726028</v>
          </cell>
          <cell r="F57">
            <v>582</v>
          </cell>
        </row>
        <row r="58">
          <cell r="A58">
            <v>46</v>
          </cell>
          <cell r="B58" t="str">
            <v>M2</v>
          </cell>
          <cell r="C58">
            <v>1</v>
          </cell>
          <cell r="D58">
            <v>9.0054794520547947</v>
          </cell>
          <cell r="E58">
            <v>44.31232876712329</v>
          </cell>
          <cell r="F58">
            <v>779</v>
          </cell>
          <cell r="G58">
            <v>2944620</v>
          </cell>
        </row>
        <row r="59">
          <cell r="A59" t="str">
            <v>46 計</v>
          </cell>
          <cell r="C59">
            <v>1</v>
          </cell>
          <cell r="D59">
            <v>9.0054794520547947</v>
          </cell>
          <cell r="E59">
            <v>44.31232876712329</v>
          </cell>
          <cell r="F59">
            <v>779</v>
          </cell>
          <cell r="G59">
            <v>2944620</v>
          </cell>
        </row>
        <row r="60">
          <cell r="A60">
            <v>47</v>
          </cell>
          <cell r="B60" t="str">
            <v>J</v>
          </cell>
          <cell r="C60">
            <v>4</v>
          </cell>
          <cell r="D60">
            <v>7.3294520547945208</v>
          </cell>
          <cell r="E60">
            <v>41.15</v>
          </cell>
          <cell r="F60">
            <v>612</v>
          </cell>
        </row>
        <row r="61">
          <cell r="B61" t="str">
            <v>I</v>
          </cell>
          <cell r="C61">
            <v>6</v>
          </cell>
          <cell r="D61">
            <v>3.300456621004566</v>
          </cell>
          <cell r="E61">
            <v>40.94292237442923</v>
          </cell>
          <cell r="F61">
            <v>570.83333333333337</v>
          </cell>
        </row>
        <row r="62">
          <cell r="A62" t="str">
            <v>47 計</v>
          </cell>
          <cell r="C62">
            <v>10</v>
          </cell>
          <cell r="D62">
            <v>4.9120547945205484</v>
          </cell>
          <cell r="E62">
            <v>41.025753424657545</v>
          </cell>
          <cell r="F62">
            <v>587.29999999999995</v>
          </cell>
        </row>
        <row r="63">
          <cell r="A63">
            <v>49</v>
          </cell>
          <cell r="B63" t="str">
            <v>O</v>
          </cell>
          <cell r="C63">
            <v>1</v>
          </cell>
          <cell r="D63">
            <v>14.010958904109589</v>
          </cell>
          <cell r="E63">
            <v>45.115068493150687</v>
          </cell>
          <cell r="F63">
            <v>1657</v>
          </cell>
          <cell r="G63">
            <v>4175640</v>
          </cell>
        </row>
        <row r="64">
          <cell r="A64" t="str">
            <v>49 計</v>
          </cell>
          <cell r="C64">
            <v>1</v>
          </cell>
          <cell r="D64">
            <v>14.010958904109589</v>
          </cell>
          <cell r="E64">
            <v>45.115068493150687</v>
          </cell>
          <cell r="F64">
            <v>1657</v>
          </cell>
          <cell r="G64">
            <v>4175640</v>
          </cell>
        </row>
        <row r="65">
          <cell r="A65">
            <v>50</v>
          </cell>
          <cell r="B65" t="str">
            <v>M3</v>
          </cell>
          <cell r="C65">
            <v>2</v>
          </cell>
          <cell r="D65">
            <v>12.241095890410959</v>
          </cell>
          <cell r="E65">
            <v>50.849315068493148</v>
          </cell>
          <cell r="F65">
            <v>912.5</v>
          </cell>
          <cell r="G65">
            <v>3449250</v>
          </cell>
        </row>
        <row r="66">
          <cell r="A66" t="str">
            <v>50 計</v>
          </cell>
          <cell r="C66">
            <v>2</v>
          </cell>
          <cell r="D66">
            <v>12.241095890410959</v>
          </cell>
          <cell r="E66">
            <v>50.849315068493148</v>
          </cell>
          <cell r="F66">
            <v>912.5</v>
          </cell>
          <cell r="G66">
            <v>3449250</v>
          </cell>
        </row>
        <row r="67">
          <cell r="A67">
            <v>51</v>
          </cell>
          <cell r="B67" t="str">
            <v>M2</v>
          </cell>
          <cell r="C67">
            <v>9</v>
          </cell>
          <cell r="D67">
            <v>11.843226788432268</v>
          </cell>
          <cell r="E67">
            <v>42.851141552511415</v>
          </cell>
          <cell r="F67">
            <v>705.66666666666663</v>
          </cell>
          <cell r="G67">
            <v>2667420</v>
          </cell>
        </row>
        <row r="68">
          <cell r="B68" t="str">
            <v>M3</v>
          </cell>
          <cell r="C68">
            <v>1</v>
          </cell>
          <cell r="D68">
            <v>11.906849315068493</v>
          </cell>
          <cell r="E68">
            <v>56.339726027397262</v>
          </cell>
          <cell r="F68">
            <v>988</v>
          </cell>
          <cell r="G68">
            <v>3734640</v>
          </cell>
        </row>
        <row r="69">
          <cell r="A69" t="str">
            <v>51 計</v>
          </cell>
          <cell r="C69">
            <v>10</v>
          </cell>
          <cell r="D69">
            <v>11.849589041095891</v>
          </cell>
          <cell r="E69">
            <v>44.2</v>
          </cell>
          <cell r="F69">
            <v>733.9</v>
          </cell>
          <cell r="G69">
            <v>2774142</v>
          </cell>
        </row>
        <row r="70">
          <cell r="A70">
            <v>52</v>
          </cell>
          <cell r="B70" t="str">
            <v>J</v>
          </cell>
          <cell r="C70">
            <v>14</v>
          </cell>
          <cell r="D70">
            <v>12.084540117416831</v>
          </cell>
          <cell r="E70">
            <v>42.960469667318982</v>
          </cell>
          <cell r="F70">
            <v>634.07142857142856</v>
          </cell>
          <cell r="I70">
            <v>124571.42857142857</v>
          </cell>
        </row>
        <row r="71">
          <cell r="B71" t="str">
            <v>I</v>
          </cell>
          <cell r="C71">
            <v>43</v>
          </cell>
          <cell r="D71">
            <v>11.317362217266648</v>
          </cell>
          <cell r="E71">
            <v>38.84402676011468</v>
          </cell>
          <cell r="F71">
            <v>580.02325581395348</v>
          </cell>
          <cell r="I71">
            <v>128690.47619047618</v>
          </cell>
        </row>
        <row r="72">
          <cell r="A72" t="str">
            <v>52 計</v>
          </cell>
          <cell r="C72">
            <v>57</v>
          </cell>
          <cell r="D72">
            <v>11.505791876952657</v>
          </cell>
          <cell r="E72">
            <v>39.85508291276134</v>
          </cell>
          <cell r="F72">
            <v>593.29824561403507</v>
          </cell>
          <cell r="I72">
            <v>127660.71428571429</v>
          </cell>
        </row>
        <row r="73">
          <cell r="A73">
            <v>53</v>
          </cell>
          <cell r="B73" t="str">
            <v>6</v>
          </cell>
          <cell r="C73">
            <v>2</v>
          </cell>
          <cell r="D73">
            <v>5.4041095890410951</v>
          </cell>
          <cell r="E73">
            <v>34.284931506849318</v>
          </cell>
          <cell r="F73">
            <v>306</v>
          </cell>
          <cell r="J73">
            <v>280444</v>
          </cell>
        </row>
        <row r="74">
          <cell r="B74" t="str">
            <v>7</v>
          </cell>
          <cell r="C74">
            <v>4</v>
          </cell>
          <cell r="D74">
            <v>10.076027397260273</v>
          </cell>
          <cell r="E74">
            <v>40.143835616438359</v>
          </cell>
          <cell r="F74">
            <v>385</v>
          </cell>
          <cell r="J74">
            <v>516051.75</v>
          </cell>
        </row>
        <row r="75">
          <cell r="A75" t="str">
            <v>53 計</v>
          </cell>
          <cell r="C75">
            <v>6</v>
          </cell>
          <cell r="D75">
            <v>8.518721461187214</v>
          </cell>
          <cell r="E75">
            <v>38.190867579908677</v>
          </cell>
          <cell r="F75">
            <v>358.66666666666669</v>
          </cell>
          <cell r="J75">
            <v>437515.83333333331</v>
          </cell>
        </row>
        <row r="76">
          <cell r="A76">
            <v>54</v>
          </cell>
          <cell r="B76" t="str">
            <v>5</v>
          </cell>
          <cell r="C76">
            <v>7</v>
          </cell>
          <cell r="D76">
            <v>3.8</v>
          </cell>
          <cell r="E76">
            <v>31.829354207436399</v>
          </cell>
          <cell r="F76">
            <v>258.85714285714283</v>
          </cell>
          <cell r="J76">
            <v>181590.28571428571</v>
          </cell>
        </row>
        <row r="77">
          <cell r="B77" t="str">
            <v>6</v>
          </cell>
          <cell r="C77">
            <v>1</v>
          </cell>
          <cell r="D77">
            <v>5.9232876712328766</v>
          </cell>
          <cell r="E77">
            <v>31.315068493150687</v>
          </cell>
          <cell r="F77">
            <v>294</v>
          </cell>
          <cell r="J77">
            <v>256497</v>
          </cell>
        </row>
        <row r="78">
          <cell r="A78" t="str">
            <v>54 計</v>
          </cell>
          <cell r="C78">
            <v>8</v>
          </cell>
          <cell r="D78">
            <v>4.0654109589041099</v>
          </cell>
          <cell r="E78">
            <v>31.765068493150682</v>
          </cell>
          <cell r="F78">
            <v>263.25</v>
          </cell>
          <cell r="J78">
            <v>190953.625</v>
          </cell>
        </row>
        <row r="79">
          <cell r="A79">
            <v>55</v>
          </cell>
          <cell r="B79" t="str">
            <v>H</v>
          </cell>
          <cell r="C79">
            <v>1</v>
          </cell>
          <cell r="D79">
            <v>7.1671232876712327</v>
          </cell>
          <cell r="E79">
            <v>40.934246575342463</v>
          </cell>
          <cell r="F79">
            <v>509</v>
          </cell>
        </row>
        <row r="80">
          <cell r="A80" t="str">
            <v>55 計</v>
          </cell>
          <cell r="C80">
            <v>1</v>
          </cell>
          <cell r="D80">
            <v>7.1671232876712327</v>
          </cell>
          <cell r="E80">
            <v>40.934246575342463</v>
          </cell>
          <cell r="F80">
            <v>509</v>
          </cell>
        </row>
        <row r="81">
          <cell r="A81">
            <v>56</v>
          </cell>
          <cell r="B81" t="str">
            <v>7</v>
          </cell>
          <cell r="C81">
            <v>11</v>
          </cell>
          <cell r="D81">
            <v>9.0229140722291401</v>
          </cell>
          <cell r="E81">
            <v>38.700124533001244</v>
          </cell>
          <cell r="F81">
            <v>373.72727272727275</v>
          </cell>
          <cell r="J81">
            <v>230053.81818181818</v>
          </cell>
        </row>
        <row r="82">
          <cell r="A82" t="str">
            <v>56 計</v>
          </cell>
          <cell r="C82">
            <v>11</v>
          </cell>
          <cell r="D82">
            <v>9.0229140722291401</v>
          </cell>
          <cell r="E82">
            <v>38.700124533001244</v>
          </cell>
          <cell r="F82">
            <v>373.72727272727275</v>
          </cell>
          <cell r="J82">
            <v>230053.81818181818</v>
          </cell>
        </row>
        <row r="83">
          <cell r="A83">
            <v>57</v>
          </cell>
          <cell r="B83" t="str">
            <v>6</v>
          </cell>
          <cell r="C83">
            <v>3</v>
          </cell>
          <cell r="D83">
            <v>4.3242009132420094</v>
          </cell>
          <cell r="E83">
            <v>37.44200913242009</v>
          </cell>
          <cell r="F83">
            <v>306.66666666666669</v>
          </cell>
          <cell r="J83">
            <v>67408</v>
          </cell>
        </row>
        <row r="84">
          <cell r="A84" t="str">
            <v>57 計</v>
          </cell>
          <cell r="C84">
            <v>3</v>
          </cell>
          <cell r="D84">
            <v>4.3242009132420094</v>
          </cell>
          <cell r="E84">
            <v>37.44200913242009</v>
          </cell>
          <cell r="F84">
            <v>306.66666666666669</v>
          </cell>
          <cell r="J84">
            <v>67408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PIVOT"/>
      <sheetName val="PEST SPECIAL"/>
      <sheetName val="W"/>
      <sheetName val="FINAL PEST SPECIAL (2)"/>
      <sheetName val="FINAL_PIVOT"/>
      <sheetName val="PEST_SPECIAL"/>
      <sheetName val="FINAL_PEST_SPECIAL_(2)"/>
      <sheetName val="P&amp;LSC"/>
    </sheetNames>
    <sheetDataSet>
      <sheetData sheetId="0" refreshError="1"/>
      <sheetData sheetId="1">
        <row r="2">
          <cell r="A2" t="str">
            <v>BSPRINT</v>
          </cell>
        </row>
        <row r="3">
          <cell r="A3" t="str">
            <v>BSPRINT</v>
          </cell>
        </row>
        <row r="4">
          <cell r="A4" t="str">
            <v>BSPRINT</v>
          </cell>
        </row>
        <row r="5">
          <cell r="A5" t="str">
            <v>BSPRINT</v>
          </cell>
        </row>
        <row r="6">
          <cell r="A6" t="str">
            <v>BSPRINT</v>
          </cell>
        </row>
        <row r="7">
          <cell r="A7" t="str">
            <v>BSPRINT</v>
          </cell>
        </row>
        <row r="8">
          <cell r="A8" t="str">
            <v>BSPRINT</v>
          </cell>
        </row>
        <row r="9">
          <cell r="A9" t="str">
            <v>BSPRINT</v>
          </cell>
        </row>
        <row r="10">
          <cell r="A10" t="str">
            <v>BSPRINT</v>
          </cell>
        </row>
        <row r="11">
          <cell r="A11" t="str">
            <v>BSPRINT</v>
          </cell>
        </row>
        <row r="12">
          <cell r="A12" t="str">
            <v>BSPRINT</v>
          </cell>
        </row>
        <row r="13">
          <cell r="A13" t="str">
            <v>BSPRINT</v>
          </cell>
        </row>
        <row r="14">
          <cell r="A14" t="str">
            <v>BSPRINT</v>
          </cell>
        </row>
        <row r="15">
          <cell r="A15" t="str">
            <v>BSPRINT</v>
          </cell>
        </row>
        <row r="16">
          <cell r="A16" t="str">
            <v>BSPRINT</v>
          </cell>
        </row>
        <row r="17">
          <cell r="A17" t="str">
            <v>BSPRINT</v>
          </cell>
        </row>
        <row r="18">
          <cell r="A18" t="str">
            <v>BSPRINT</v>
          </cell>
        </row>
        <row r="19">
          <cell r="A19" t="str">
            <v>BSPRINT</v>
          </cell>
        </row>
        <row r="20">
          <cell r="A20" t="str">
            <v>BSPRINT</v>
          </cell>
        </row>
        <row r="21">
          <cell r="A21" t="str">
            <v>BSPRINT</v>
          </cell>
        </row>
        <row r="22">
          <cell r="A22" t="str">
            <v>BSPRINT</v>
          </cell>
        </row>
        <row r="23">
          <cell r="A23" t="str">
            <v>BSPRINT</v>
          </cell>
        </row>
        <row r="24">
          <cell r="A24" t="str">
            <v>BSPRINT</v>
          </cell>
        </row>
        <row r="25">
          <cell r="A25" t="str">
            <v>BSPRINT</v>
          </cell>
        </row>
        <row r="26">
          <cell r="A26" t="str">
            <v>BSPRINT</v>
          </cell>
        </row>
        <row r="27">
          <cell r="A27" t="str">
            <v>BSPRINT</v>
          </cell>
        </row>
        <row r="28">
          <cell r="A28" t="str">
            <v>BSPRINT</v>
          </cell>
        </row>
        <row r="29">
          <cell r="A29" t="str">
            <v>BSPRINT</v>
          </cell>
        </row>
        <row r="30">
          <cell r="A30" t="str">
            <v>BSPRINT</v>
          </cell>
        </row>
        <row r="31">
          <cell r="A31" t="str">
            <v>BSPRINT</v>
          </cell>
        </row>
        <row r="32">
          <cell r="A32" t="str">
            <v>BSPRINT</v>
          </cell>
        </row>
        <row r="33">
          <cell r="A33" t="str">
            <v>BSPRINT</v>
          </cell>
        </row>
        <row r="34">
          <cell r="A34" t="str">
            <v>BSPRINT</v>
          </cell>
        </row>
        <row r="35">
          <cell r="A35" t="str">
            <v>BSPRINT</v>
          </cell>
        </row>
        <row r="36">
          <cell r="A36" t="str">
            <v>BSPRINT</v>
          </cell>
        </row>
        <row r="37">
          <cell r="A37" t="str">
            <v>BSPRINT</v>
          </cell>
        </row>
        <row r="38">
          <cell r="A38" t="str">
            <v>BSPRINT</v>
          </cell>
        </row>
        <row r="39">
          <cell r="A39" t="str">
            <v>BSPRINT</v>
          </cell>
        </row>
        <row r="40">
          <cell r="A40" t="str">
            <v>BSPRINT</v>
          </cell>
        </row>
        <row r="41">
          <cell r="A41" t="str">
            <v>BSPRINT</v>
          </cell>
        </row>
        <row r="42">
          <cell r="A42" t="str">
            <v>BSPRINT</v>
          </cell>
        </row>
        <row r="43">
          <cell r="A43" t="str">
            <v>BSPRINT</v>
          </cell>
        </row>
        <row r="44">
          <cell r="A44" t="str">
            <v>BSPRINT</v>
          </cell>
        </row>
        <row r="45">
          <cell r="A45" t="str">
            <v>BSPRINT</v>
          </cell>
        </row>
        <row r="46">
          <cell r="A46" t="str">
            <v>BSPRINT</v>
          </cell>
        </row>
        <row r="47">
          <cell r="A47" t="str">
            <v>BSPRINT</v>
          </cell>
        </row>
        <row r="48">
          <cell r="A48" t="str">
            <v>BSPRINT</v>
          </cell>
        </row>
        <row r="49">
          <cell r="A49" t="str">
            <v>BSPRINT</v>
          </cell>
        </row>
        <row r="50">
          <cell r="A50" t="str">
            <v>BSPRINT</v>
          </cell>
        </row>
        <row r="51">
          <cell r="A51" t="str">
            <v>BSPRINT</v>
          </cell>
        </row>
        <row r="52">
          <cell r="A52" t="str">
            <v>BSPRINT</v>
          </cell>
        </row>
        <row r="53">
          <cell r="A53" t="str">
            <v>BSPRINT</v>
          </cell>
        </row>
        <row r="54">
          <cell r="A54" t="str">
            <v>BSPRINT</v>
          </cell>
        </row>
        <row r="55">
          <cell r="A55" t="str">
            <v>BSPRINT</v>
          </cell>
        </row>
        <row r="56">
          <cell r="A56" t="str">
            <v>BSPRINT</v>
          </cell>
        </row>
        <row r="57">
          <cell r="A57" t="str">
            <v>BSPRINT</v>
          </cell>
        </row>
        <row r="58">
          <cell r="A58" t="str">
            <v>BSPRINT</v>
          </cell>
        </row>
        <row r="59">
          <cell r="A59" t="str">
            <v>BSPRINT</v>
          </cell>
        </row>
        <row r="60">
          <cell r="A60" t="str">
            <v>BSPRINT</v>
          </cell>
        </row>
        <row r="61">
          <cell r="A61" t="str">
            <v>BSPRINT</v>
          </cell>
        </row>
        <row r="62">
          <cell r="A62" t="str">
            <v>BSPRINT</v>
          </cell>
        </row>
        <row r="63">
          <cell r="A63" t="str">
            <v>BSPRINT</v>
          </cell>
        </row>
        <row r="64">
          <cell r="A64" t="str">
            <v>BSPRINT</v>
          </cell>
        </row>
        <row r="65">
          <cell r="A65" t="str">
            <v>BSPRINT</v>
          </cell>
        </row>
        <row r="66">
          <cell r="A66" t="str">
            <v>BSPRINT</v>
          </cell>
        </row>
        <row r="67">
          <cell r="A67" t="str">
            <v>BSPRINT</v>
          </cell>
        </row>
        <row r="68">
          <cell r="A68" t="str">
            <v>BSPRINT</v>
          </cell>
        </row>
        <row r="69">
          <cell r="A69" t="str">
            <v>BSPRINT</v>
          </cell>
        </row>
        <row r="70">
          <cell r="A70" t="str">
            <v>BSPRINT</v>
          </cell>
        </row>
        <row r="71">
          <cell r="A71" t="str">
            <v>BSPRINT</v>
          </cell>
        </row>
        <row r="72">
          <cell r="A72" t="str">
            <v>BSPRINT</v>
          </cell>
        </row>
        <row r="73">
          <cell r="A73" t="str">
            <v>BSPRINT</v>
          </cell>
        </row>
        <row r="74">
          <cell r="A74" t="str">
            <v>BSPRINT</v>
          </cell>
        </row>
        <row r="75">
          <cell r="A75" t="str">
            <v>BSPRINT</v>
          </cell>
        </row>
        <row r="76">
          <cell r="A76" t="str">
            <v>BSPRINT</v>
          </cell>
        </row>
        <row r="77">
          <cell r="A77" t="str">
            <v>BSPRINT</v>
          </cell>
        </row>
        <row r="78">
          <cell r="A78" t="str">
            <v>BSPRINT</v>
          </cell>
        </row>
        <row r="79">
          <cell r="A79" t="str">
            <v>BSPRINT</v>
          </cell>
        </row>
        <row r="80">
          <cell r="A80" t="str">
            <v>BSPRINT</v>
          </cell>
        </row>
        <row r="81">
          <cell r="A81" t="str">
            <v>BSPRINT</v>
          </cell>
        </row>
        <row r="82">
          <cell r="A82" t="str">
            <v>BSPRINT</v>
          </cell>
        </row>
        <row r="83">
          <cell r="A83" t="str">
            <v>BSPRINT</v>
          </cell>
        </row>
        <row r="84">
          <cell r="A84" t="str">
            <v>BSPRINT</v>
          </cell>
        </row>
        <row r="85">
          <cell r="A85" t="str">
            <v>BSPRINT</v>
          </cell>
        </row>
        <row r="86">
          <cell r="A86" t="str">
            <v>BSPRINT</v>
          </cell>
        </row>
        <row r="87">
          <cell r="A87" t="str">
            <v>BSPRINT</v>
          </cell>
        </row>
        <row r="88">
          <cell r="A88" t="str">
            <v>BSPRINT</v>
          </cell>
        </row>
        <row r="89">
          <cell r="A89" t="str">
            <v>BSPRINT</v>
          </cell>
        </row>
        <row r="90">
          <cell r="A90" t="str">
            <v>BSPRINT</v>
          </cell>
        </row>
        <row r="91">
          <cell r="A91" t="str">
            <v>BSPRINT</v>
          </cell>
        </row>
        <row r="92">
          <cell r="A92" t="str">
            <v>BSPRINT</v>
          </cell>
        </row>
        <row r="93">
          <cell r="A93" t="str">
            <v>BSPRINT</v>
          </cell>
        </row>
        <row r="94">
          <cell r="A94" t="str">
            <v>BSPRINT</v>
          </cell>
        </row>
        <row r="95">
          <cell r="A95" t="str">
            <v>BSPRINT</v>
          </cell>
        </row>
        <row r="96">
          <cell r="A96" t="str">
            <v>BSPRINT</v>
          </cell>
        </row>
        <row r="97">
          <cell r="A97" t="str">
            <v>BSPRINT</v>
          </cell>
        </row>
        <row r="98">
          <cell r="A98" t="str">
            <v>BSPRINT</v>
          </cell>
        </row>
        <row r="99">
          <cell r="A99" t="str">
            <v>BSPRINT</v>
          </cell>
        </row>
        <row r="100">
          <cell r="A100" t="str">
            <v>BSPRINT</v>
          </cell>
        </row>
        <row r="101">
          <cell r="A101" t="str">
            <v>BSPRINT</v>
          </cell>
        </row>
        <row r="102">
          <cell r="A102" t="str">
            <v>BSPRINT</v>
          </cell>
        </row>
        <row r="103">
          <cell r="A103" t="str">
            <v>BSPRINT</v>
          </cell>
        </row>
        <row r="104">
          <cell r="A104" t="str">
            <v>BSPRINT</v>
          </cell>
        </row>
        <row r="105">
          <cell r="A105" t="str">
            <v>BSPRINT</v>
          </cell>
        </row>
        <row r="106">
          <cell r="A106" t="str">
            <v>BSPRINT</v>
          </cell>
        </row>
        <row r="107">
          <cell r="A107" t="str">
            <v>BSPRINT</v>
          </cell>
        </row>
        <row r="108">
          <cell r="A108" t="str">
            <v>BSPRINT</v>
          </cell>
        </row>
        <row r="109">
          <cell r="A109" t="str">
            <v>BSPRINT</v>
          </cell>
        </row>
        <row r="110">
          <cell r="A110" t="str">
            <v>BSPRINT</v>
          </cell>
        </row>
        <row r="111">
          <cell r="A111" t="str">
            <v>BSPRINT</v>
          </cell>
        </row>
        <row r="112">
          <cell r="A112" t="str">
            <v>BSPRINT</v>
          </cell>
        </row>
        <row r="113">
          <cell r="A113" t="str">
            <v>BSPRINT</v>
          </cell>
        </row>
        <row r="114">
          <cell r="A114" t="str">
            <v>BSPRINT</v>
          </cell>
        </row>
        <row r="115">
          <cell r="A115" t="str">
            <v>BSPRINT</v>
          </cell>
        </row>
        <row r="116">
          <cell r="A116" t="str">
            <v>BSPRINT</v>
          </cell>
        </row>
        <row r="117">
          <cell r="A117" t="str">
            <v>BSPRINT</v>
          </cell>
        </row>
        <row r="118">
          <cell r="A118" t="str">
            <v>BSPRINT</v>
          </cell>
        </row>
        <row r="119">
          <cell r="A119" t="str">
            <v>BSPRINT</v>
          </cell>
        </row>
        <row r="120">
          <cell r="A120" t="str">
            <v>BSPRINT</v>
          </cell>
        </row>
        <row r="121">
          <cell r="A121" t="str">
            <v>BSPRINT</v>
          </cell>
        </row>
        <row r="122">
          <cell r="A122" t="str">
            <v>BSPRINT</v>
          </cell>
        </row>
        <row r="123">
          <cell r="A123" t="str">
            <v>BSPRINT</v>
          </cell>
        </row>
        <row r="124">
          <cell r="A124" t="str">
            <v>BSPRINT</v>
          </cell>
        </row>
        <row r="125">
          <cell r="A125" t="str">
            <v>BSPRINT</v>
          </cell>
        </row>
        <row r="126">
          <cell r="A126" t="str">
            <v>BSPRINT</v>
          </cell>
        </row>
        <row r="127">
          <cell r="A127" t="str">
            <v>BSPRINT</v>
          </cell>
        </row>
        <row r="128">
          <cell r="A128" t="str">
            <v>BSPRINT</v>
          </cell>
        </row>
        <row r="129">
          <cell r="A129" t="str">
            <v>BSPRINT</v>
          </cell>
        </row>
        <row r="130">
          <cell r="A130" t="str">
            <v>BSPRINT</v>
          </cell>
        </row>
        <row r="131">
          <cell r="A131" t="str">
            <v>BSPRINT</v>
          </cell>
        </row>
        <row r="132">
          <cell r="A132" t="str">
            <v>BSPRINT</v>
          </cell>
        </row>
        <row r="133">
          <cell r="A133" t="str">
            <v>BSPRINT</v>
          </cell>
        </row>
        <row r="134">
          <cell r="A134" t="str">
            <v>BSPRINT</v>
          </cell>
        </row>
        <row r="135">
          <cell r="A135" t="str">
            <v>BSPRINT</v>
          </cell>
        </row>
        <row r="136">
          <cell r="A136" t="str">
            <v>BSPRINT</v>
          </cell>
        </row>
        <row r="137">
          <cell r="A137" t="str">
            <v>BSPRINT</v>
          </cell>
        </row>
        <row r="138">
          <cell r="A138" t="str">
            <v>BSPRINT</v>
          </cell>
        </row>
        <row r="139">
          <cell r="A139" t="str">
            <v>BSPRINT</v>
          </cell>
        </row>
        <row r="140">
          <cell r="A140" t="str">
            <v>BSPRINT</v>
          </cell>
        </row>
        <row r="141">
          <cell r="A141" t="str">
            <v>BSPRINT</v>
          </cell>
        </row>
        <row r="142">
          <cell r="A142" t="str">
            <v>BSPRINT</v>
          </cell>
        </row>
        <row r="143">
          <cell r="A143" t="str">
            <v>BSPRINT</v>
          </cell>
        </row>
        <row r="144">
          <cell r="A144" t="str">
            <v>BSPRINT</v>
          </cell>
        </row>
        <row r="145">
          <cell r="A145" t="str">
            <v>BSPRINT</v>
          </cell>
        </row>
        <row r="146">
          <cell r="A146" t="str">
            <v>BSPRINT</v>
          </cell>
        </row>
        <row r="147">
          <cell r="A147" t="str">
            <v>BSPRINT</v>
          </cell>
        </row>
        <row r="148">
          <cell r="A148" t="str">
            <v>BSPRINT</v>
          </cell>
        </row>
        <row r="149">
          <cell r="A149" t="str">
            <v>BSPRINT</v>
          </cell>
        </row>
        <row r="150">
          <cell r="A150" t="str">
            <v>BSPRINT</v>
          </cell>
        </row>
        <row r="151">
          <cell r="A151" t="str">
            <v>BSPRINT</v>
          </cell>
        </row>
        <row r="152">
          <cell r="A152" t="str">
            <v>BSPRINT</v>
          </cell>
        </row>
        <row r="153">
          <cell r="A153" t="str">
            <v>BSPRINT</v>
          </cell>
        </row>
        <row r="154">
          <cell r="A154" t="str">
            <v>BSPRINT</v>
          </cell>
        </row>
        <row r="155">
          <cell r="A155" t="str">
            <v>BSPRINT</v>
          </cell>
        </row>
        <row r="156">
          <cell r="A156" t="str">
            <v>BSPRINT</v>
          </cell>
        </row>
        <row r="157">
          <cell r="A157" t="str">
            <v>BSPRINT</v>
          </cell>
        </row>
        <row r="158">
          <cell r="A158" t="str">
            <v>BSPRINT</v>
          </cell>
        </row>
        <row r="159">
          <cell r="A159" t="str">
            <v>BSPRINT</v>
          </cell>
        </row>
        <row r="160">
          <cell r="A160" t="str">
            <v>BSPRINT</v>
          </cell>
        </row>
        <row r="161">
          <cell r="A161" t="str">
            <v>BSPRINT</v>
          </cell>
        </row>
        <row r="162">
          <cell r="A162" t="str">
            <v>BSPRINT</v>
          </cell>
        </row>
        <row r="163">
          <cell r="A163" t="str">
            <v>BSPRINT</v>
          </cell>
        </row>
        <row r="164">
          <cell r="A164" t="str">
            <v>BSPRINT</v>
          </cell>
        </row>
        <row r="165">
          <cell r="A165" t="str">
            <v>BSPRINT</v>
          </cell>
        </row>
        <row r="166">
          <cell r="A166" t="str">
            <v>BSPRINT</v>
          </cell>
        </row>
        <row r="167">
          <cell r="A167" t="str">
            <v>BSPRINT</v>
          </cell>
        </row>
        <row r="168">
          <cell r="A168" t="str">
            <v>BSPRINT</v>
          </cell>
        </row>
        <row r="169">
          <cell r="A169" t="str">
            <v>BSPRINT</v>
          </cell>
        </row>
        <row r="170">
          <cell r="A170" t="str">
            <v>BSPRINT</v>
          </cell>
        </row>
        <row r="171">
          <cell r="A171" t="str">
            <v>BSPRINT</v>
          </cell>
        </row>
        <row r="172">
          <cell r="A172" t="str">
            <v>BSPRINT</v>
          </cell>
        </row>
        <row r="173">
          <cell r="A173" t="str">
            <v>BSPRINT</v>
          </cell>
        </row>
        <row r="174">
          <cell r="A174" t="str">
            <v>BSPRINT</v>
          </cell>
        </row>
        <row r="175">
          <cell r="A175" t="str">
            <v>BSPRINT</v>
          </cell>
        </row>
        <row r="176">
          <cell r="A176" t="str">
            <v>BSPRINT</v>
          </cell>
        </row>
        <row r="177">
          <cell r="A177" t="str">
            <v>BSPRINT</v>
          </cell>
        </row>
        <row r="178">
          <cell r="A178" t="str">
            <v>BSPRINT</v>
          </cell>
        </row>
        <row r="179">
          <cell r="A179" t="str">
            <v>BSPRINT</v>
          </cell>
        </row>
        <row r="180">
          <cell r="A180" t="str">
            <v>BSPRINT</v>
          </cell>
        </row>
        <row r="181">
          <cell r="A181" t="str">
            <v>BSPRINT</v>
          </cell>
        </row>
        <row r="182">
          <cell r="A182" t="str">
            <v>BSPRINT</v>
          </cell>
        </row>
        <row r="183">
          <cell r="A183" t="str">
            <v>BSPRINT</v>
          </cell>
        </row>
        <row r="184">
          <cell r="A184" t="str">
            <v>BSPRINT</v>
          </cell>
        </row>
        <row r="185">
          <cell r="A185" t="str">
            <v>BSPRINT</v>
          </cell>
        </row>
        <row r="186">
          <cell r="A186" t="str">
            <v>BSPRINT</v>
          </cell>
        </row>
        <row r="187">
          <cell r="A187" t="str">
            <v>BSPRINT</v>
          </cell>
        </row>
        <row r="188">
          <cell r="A188" t="str">
            <v>BSPRINT</v>
          </cell>
        </row>
        <row r="189">
          <cell r="A189" t="str">
            <v>BSPRINT</v>
          </cell>
        </row>
        <row r="190">
          <cell r="A190" t="str">
            <v>BSPRINT</v>
          </cell>
        </row>
        <row r="191">
          <cell r="A191" t="str">
            <v>BSPRINT</v>
          </cell>
        </row>
        <row r="192">
          <cell r="A192" t="str">
            <v>BSPRINT</v>
          </cell>
        </row>
        <row r="193">
          <cell r="A193" t="str">
            <v>BSPRINT</v>
          </cell>
        </row>
        <row r="194">
          <cell r="A194" t="str">
            <v>BSPRINT</v>
          </cell>
        </row>
        <row r="195">
          <cell r="A195" t="str">
            <v>BSPRINT</v>
          </cell>
        </row>
        <row r="196">
          <cell r="A196" t="str">
            <v>BSPRINT</v>
          </cell>
        </row>
        <row r="197">
          <cell r="A197" t="str">
            <v>BSPRINT</v>
          </cell>
        </row>
        <row r="198">
          <cell r="A198" t="str">
            <v>BSPRINT</v>
          </cell>
        </row>
        <row r="199">
          <cell r="A199" t="str">
            <v>BSPRINT</v>
          </cell>
        </row>
        <row r="200">
          <cell r="A200" t="str">
            <v>BSPRINT</v>
          </cell>
        </row>
        <row r="201">
          <cell r="A201" t="str">
            <v>BSPRINT</v>
          </cell>
        </row>
        <row r="202">
          <cell r="A202" t="str">
            <v>BSPRINT</v>
          </cell>
        </row>
        <row r="203">
          <cell r="A203" t="str">
            <v>BSPRINT</v>
          </cell>
        </row>
        <row r="204">
          <cell r="A204" t="str">
            <v>BSPRINT</v>
          </cell>
        </row>
        <row r="205">
          <cell r="A205" t="str">
            <v>BSPRINT</v>
          </cell>
        </row>
        <row r="206">
          <cell r="A206" t="str">
            <v>BSPRINT</v>
          </cell>
        </row>
        <row r="207">
          <cell r="A207" t="str">
            <v>BSPRINT</v>
          </cell>
        </row>
        <row r="208">
          <cell r="A208" t="str">
            <v>BSPRINT</v>
          </cell>
        </row>
        <row r="209">
          <cell r="A209" t="str">
            <v>BSPRINT</v>
          </cell>
        </row>
        <row r="210">
          <cell r="A210" t="str">
            <v>BSPRINT</v>
          </cell>
        </row>
        <row r="211">
          <cell r="A211" t="str">
            <v>BSPRINT</v>
          </cell>
        </row>
        <row r="212">
          <cell r="A212" t="str">
            <v>BSPRINT</v>
          </cell>
        </row>
        <row r="213">
          <cell r="A213" t="str">
            <v>BSPRINT</v>
          </cell>
        </row>
        <row r="214">
          <cell r="A214" t="str">
            <v>BSPRINT</v>
          </cell>
        </row>
        <row r="215">
          <cell r="A215" t="str">
            <v>BSPRINT</v>
          </cell>
        </row>
        <row r="216">
          <cell r="A216" t="str">
            <v>BSPRINT</v>
          </cell>
        </row>
        <row r="217">
          <cell r="A217" t="str">
            <v>BSPRINT</v>
          </cell>
        </row>
        <row r="218">
          <cell r="A218" t="str">
            <v>BSPRINT</v>
          </cell>
        </row>
        <row r="219">
          <cell r="A219" t="str">
            <v>BSPRINT</v>
          </cell>
        </row>
        <row r="220">
          <cell r="A220" t="str">
            <v>BSPRINT</v>
          </cell>
        </row>
        <row r="221">
          <cell r="A221" t="str">
            <v>BSPRINT</v>
          </cell>
        </row>
        <row r="222">
          <cell r="A222" t="str">
            <v>BSPRINT</v>
          </cell>
        </row>
        <row r="223">
          <cell r="A223" t="str">
            <v>BSPRINT</v>
          </cell>
        </row>
        <row r="224">
          <cell r="A224" t="str">
            <v>BSPRINT</v>
          </cell>
        </row>
        <row r="225">
          <cell r="A225" t="str">
            <v>BSPRINT</v>
          </cell>
        </row>
        <row r="226">
          <cell r="A226" t="str">
            <v>BSPRINT</v>
          </cell>
        </row>
        <row r="227">
          <cell r="A227" t="str">
            <v>BSPRINT</v>
          </cell>
        </row>
        <row r="228">
          <cell r="A228" t="str">
            <v>BSPRINT</v>
          </cell>
        </row>
        <row r="229">
          <cell r="A229" t="str">
            <v>BSPRINT</v>
          </cell>
        </row>
        <row r="230">
          <cell r="A230" t="str">
            <v>BSPRINT</v>
          </cell>
        </row>
        <row r="231">
          <cell r="A231" t="str">
            <v>BSPRINT</v>
          </cell>
        </row>
        <row r="232">
          <cell r="A232" t="str">
            <v>BSPRINT</v>
          </cell>
        </row>
        <row r="233">
          <cell r="A233" t="str">
            <v>BSPRINT</v>
          </cell>
        </row>
        <row r="234">
          <cell r="A234" t="str">
            <v>BSPRINT</v>
          </cell>
        </row>
        <row r="235">
          <cell r="A235" t="str">
            <v>BSPRINT</v>
          </cell>
        </row>
      </sheetData>
      <sheetData sheetId="2" refreshError="1"/>
      <sheetData sheetId="3" refreshError="1"/>
      <sheetData sheetId="4"/>
      <sheetData sheetId="5">
        <row r="2">
          <cell r="A2" t="str">
            <v>BSPRINT</v>
          </cell>
        </row>
      </sheetData>
      <sheetData sheetId="6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Returns"/>
      <sheetName val="Valmat"/>
    </sheetNames>
    <sheetDataSet>
      <sheetData sheetId="0" refreshError="1">
        <row r="1">
          <cell r="A1" t="str">
            <v>PROJECT NAME</v>
          </cell>
        </row>
      </sheetData>
      <sheetData sheetId="1" refreshError="1"/>
      <sheetData sheetId="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endor"/>
    </sheetNames>
    <sheetDataSet>
      <sheetData sheetId="0" refreshError="1">
        <row r="1">
          <cell r="H1" t="str">
            <v>Order</v>
          </cell>
          <cell r="I1" t="str">
            <v>Cost Ctr</v>
          </cell>
          <cell r="J1" t="str">
            <v>Postg Date</v>
          </cell>
          <cell r="K1" t="str">
            <v>Quantity in UnE</v>
          </cell>
        </row>
      </sheetData>
      <sheetData sheetId="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Assumptions"/>
      <sheetName val="2.Profit Reco from Version V"/>
      <sheetName val="3.P&amp;L_Comp_F06&amp;F07"/>
      <sheetName val="4.Qtrly P&amp;L Reduced Volume"/>
      <sheetName val="5.Qtrly P&amp;L Full Volume"/>
      <sheetName val="6.Yarn Reqmt_Full Volume"/>
      <sheetName val="7Yarn Reqmt_Reduced Volume"/>
      <sheetName val="3.Activiy Cost"/>
      <sheetName val="8 Monthly Sales"/>
      <sheetName val="9 Sales Price in $"/>
      <sheetName val="8.Buyerwise Contribution"/>
      <sheetName val="9.Product Profitability"/>
      <sheetName val="10Yarn Rates"/>
      <sheetName val="11Yarn Recovery"/>
      <sheetName val="12 P&amp;L_F07 old"/>
      <sheetName val="WGSR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</sheetNames>
    <sheetDataSet>
      <sheetData sheetId="0"/>
      <sheetData sheetId="1"/>
      <sheetData sheetId="2"/>
      <sheetData sheetId="3"/>
      <sheetData sheetId="4"/>
      <sheetData sheetId="5" refreshError="1">
        <row r="109">
          <cell r="K109" t="str">
            <v>ExportTargetWaverlyUSABath76x142L</v>
          </cell>
          <cell r="L109">
            <v>0</v>
          </cell>
          <cell r="M109">
            <v>2.5000000000000001E-3</v>
          </cell>
          <cell r="N109">
            <v>6.5000000000000002E-2</v>
          </cell>
          <cell r="O109">
            <v>1.4999999999999999E-2</v>
          </cell>
          <cell r="Q109">
            <v>8.2500000000000004E-2</v>
          </cell>
          <cell r="R109">
            <v>0.91749999999999998</v>
          </cell>
        </row>
        <row r="110">
          <cell r="K110" t="str">
            <v>ExportTargetWaverlyUSABath76x142M</v>
          </cell>
          <cell r="L110">
            <v>0</v>
          </cell>
          <cell r="M110">
            <v>2.5000000000000001E-3</v>
          </cell>
          <cell r="N110">
            <v>6.5000000000000002E-2</v>
          </cell>
          <cell r="O110">
            <v>1.4999999999999999E-2</v>
          </cell>
          <cell r="Q110">
            <v>8.2500000000000004E-2</v>
          </cell>
          <cell r="R110">
            <v>0.91749999999999998</v>
          </cell>
        </row>
        <row r="111">
          <cell r="K111" t="str">
            <v>ExportTargetWaverlyUSABath76x142D</v>
          </cell>
          <cell r="L111">
            <v>0</v>
          </cell>
          <cell r="M111">
            <v>2.5000000000000001E-3</v>
          </cell>
          <cell r="N111">
            <v>6.5000000000000002E-2</v>
          </cell>
          <cell r="O111">
            <v>1.4999999999999999E-2</v>
          </cell>
          <cell r="Q111">
            <v>8.2500000000000004E-2</v>
          </cell>
          <cell r="R111">
            <v>0.91749999999999998</v>
          </cell>
        </row>
        <row r="112">
          <cell r="K112" t="str">
            <v>ExportTargetWaverlyUSAHand41x76L</v>
          </cell>
          <cell r="L112">
            <v>0</v>
          </cell>
          <cell r="M112">
            <v>2.5000000000000001E-3</v>
          </cell>
          <cell r="N112">
            <v>6.5000000000000002E-2</v>
          </cell>
          <cell r="O112">
            <v>1.4999999999999999E-2</v>
          </cell>
          <cell r="Q112">
            <v>8.2500000000000004E-2</v>
          </cell>
          <cell r="R112">
            <v>0.91749999999999998</v>
          </cell>
        </row>
        <row r="113">
          <cell r="K113" t="str">
            <v>ExportTargetWaverlyUSAHand41x76M</v>
          </cell>
          <cell r="L113">
            <v>0</v>
          </cell>
          <cell r="M113">
            <v>2.5000000000000001E-3</v>
          </cell>
          <cell r="N113">
            <v>6.5000000000000002E-2</v>
          </cell>
          <cell r="O113">
            <v>1.4999999999999999E-2</v>
          </cell>
          <cell r="Q113">
            <v>8.2500000000000004E-2</v>
          </cell>
          <cell r="R113">
            <v>0.91749999999999998</v>
          </cell>
        </row>
        <row r="114">
          <cell r="K114" t="str">
            <v>ExportTargetWaverlyUSAHand41x76D</v>
          </cell>
          <cell r="L114">
            <v>0</v>
          </cell>
          <cell r="M114">
            <v>2.5000000000000001E-3</v>
          </cell>
          <cell r="N114">
            <v>6.5000000000000002E-2</v>
          </cell>
          <cell r="O114">
            <v>1.4999999999999999E-2</v>
          </cell>
          <cell r="Q114">
            <v>8.2500000000000004E-2</v>
          </cell>
          <cell r="R114">
            <v>0.91749999999999998</v>
          </cell>
        </row>
        <row r="115">
          <cell r="K115" t="str">
            <v>ExportTargetWaverlyUSAWash30x30L</v>
          </cell>
          <cell r="L115">
            <v>0</v>
          </cell>
          <cell r="M115">
            <v>2.5000000000000001E-3</v>
          </cell>
          <cell r="N115">
            <v>6.5000000000000002E-2</v>
          </cell>
          <cell r="O115">
            <v>1.4999999999999999E-2</v>
          </cell>
          <cell r="Q115">
            <v>8.2500000000000004E-2</v>
          </cell>
          <cell r="R115">
            <v>0.91749999999999998</v>
          </cell>
        </row>
        <row r="116">
          <cell r="K116" t="str">
            <v>ExportTargetWaverlyUSAWash30x30M</v>
          </cell>
          <cell r="L116">
            <v>0</v>
          </cell>
          <cell r="M116">
            <v>2.5000000000000001E-3</v>
          </cell>
          <cell r="N116">
            <v>6.5000000000000002E-2</v>
          </cell>
          <cell r="O116">
            <v>1.4999999999999999E-2</v>
          </cell>
          <cell r="Q116">
            <v>8.2500000000000004E-2</v>
          </cell>
          <cell r="R116">
            <v>0.91749999999999998</v>
          </cell>
        </row>
        <row r="117">
          <cell r="K117" t="str">
            <v>ExportTargetWaverlyUSAWash30x30D</v>
          </cell>
          <cell r="L117">
            <v>0</v>
          </cell>
          <cell r="M117">
            <v>2.5000000000000001E-3</v>
          </cell>
          <cell r="N117">
            <v>6.5000000000000002E-2</v>
          </cell>
          <cell r="O117">
            <v>1.4999999999999999E-2</v>
          </cell>
          <cell r="Q117">
            <v>8.2500000000000004E-2</v>
          </cell>
          <cell r="R117">
            <v>0.91749999999999998</v>
          </cell>
        </row>
        <row r="118">
          <cell r="K118" t="str">
            <v>ExportWalmartHome TrendsUSABath76x132L</v>
          </cell>
          <cell r="L118">
            <v>0</v>
          </cell>
          <cell r="M118">
            <v>2.5000000000000001E-3</v>
          </cell>
          <cell r="N118">
            <v>6.5000000000000002E-2</v>
          </cell>
          <cell r="O118">
            <v>1.4999999999999999E-2</v>
          </cell>
          <cell r="Q118">
            <v>8.2500000000000004E-2</v>
          </cell>
          <cell r="R118">
            <v>0.91749999999999998</v>
          </cell>
        </row>
        <row r="119">
          <cell r="K119" t="str">
            <v>ExportWalmartHome TrendsUSABath76x132M</v>
          </cell>
          <cell r="L119">
            <v>0</v>
          </cell>
          <cell r="M119">
            <v>2.5000000000000001E-3</v>
          </cell>
          <cell r="N119">
            <v>6.5000000000000002E-2</v>
          </cell>
          <cell r="O119">
            <v>1.4999999999999999E-2</v>
          </cell>
          <cell r="Q119">
            <v>8.2500000000000004E-2</v>
          </cell>
          <cell r="R119">
            <v>0.91749999999999998</v>
          </cell>
        </row>
        <row r="120">
          <cell r="K120" t="str">
            <v>ExportWalmartHome TrendsUSABath76x132D</v>
          </cell>
          <cell r="L120">
            <v>0</v>
          </cell>
          <cell r="M120">
            <v>2.5000000000000001E-3</v>
          </cell>
          <cell r="N120">
            <v>6.5000000000000002E-2</v>
          </cell>
          <cell r="O120">
            <v>1.4999999999999999E-2</v>
          </cell>
          <cell r="Q120">
            <v>8.2500000000000004E-2</v>
          </cell>
          <cell r="R120">
            <v>0.91749999999999998</v>
          </cell>
        </row>
        <row r="121">
          <cell r="K121" t="str">
            <v>ExportWalmartHome TrendsUSAHand41x69L</v>
          </cell>
          <cell r="L121">
            <v>0</v>
          </cell>
          <cell r="M121">
            <v>2.5000000000000001E-3</v>
          </cell>
          <cell r="N121">
            <v>6.5000000000000002E-2</v>
          </cell>
          <cell r="O121">
            <v>1.4999999999999999E-2</v>
          </cell>
          <cell r="Q121">
            <v>8.2500000000000004E-2</v>
          </cell>
          <cell r="R121">
            <v>0.91749999999999998</v>
          </cell>
        </row>
        <row r="122">
          <cell r="K122" t="str">
            <v>ExportWalmartHome TrendsUSAHand41x69M</v>
          </cell>
          <cell r="L122">
            <v>0</v>
          </cell>
          <cell r="M122">
            <v>2.5000000000000001E-3</v>
          </cell>
          <cell r="N122">
            <v>6.5000000000000002E-2</v>
          </cell>
          <cell r="O122">
            <v>1.4999999999999999E-2</v>
          </cell>
          <cell r="Q122">
            <v>8.2500000000000004E-2</v>
          </cell>
          <cell r="R122">
            <v>0.91749999999999998</v>
          </cell>
        </row>
        <row r="123">
          <cell r="K123" t="str">
            <v>ExportWalmartHome TrendsUSAHand41x69D</v>
          </cell>
          <cell r="L123">
            <v>0</v>
          </cell>
          <cell r="M123">
            <v>2.5000000000000001E-3</v>
          </cell>
          <cell r="N123">
            <v>6.5000000000000002E-2</v>
          </cell>
          <cell r="O123">
            <v>1.4999999999999999E-2</v>
          </cell>
          <cell r="Q123">
            <v>8.2500000000000004E-2</v>
          </cell>
          <cell r="R123">
            <v>0.91749999999999998</v>
          </cell>
        </row>
        <row r="124">
          <cell r="K124" t="str">
            <v>ExportWalmartHome TrendsUSAWash33x33L</v>
          </cell>
          <cell r="L124">
            <v>0</v>
          </cell>
          <cell r="M124">
            <v>2.5000000000000001E-3</v>
          </cell>
          <cell r="N124">
            <v>6.5000000000000002E-2</v>
          </cell>
          <cell r="O124">
            <v>1.4999999999999999E-2</v>
          </cell>
          <cell r="Q124">
            <v>8.2500000000000004E-2</v>
          </cell>
          <cell r="R124">
            <v>0.91749999999999998</v>
          </cell>
        </row>
        <row r="125">
          <cell r="K125" t="str">
            <v>ExportWalmartHome TrendsUSAWash33x33M</v>
          </cell>
          <cell r="L125">
            <v>0</v>
          </cell>
          <cell r="M125">
            <v>2.5000000000000001E-3</v>
          </cell>
          <cell r="N125">
            <v>6.5000000000000002E-2</v>
          </cell>
          <cell r="O125">
            <v>1.4999999999999999E-2</v>
          </cell>
          <cell r="Q125">
            <v>8.2500000000000004E-2</v>
          </cell>
          <cell r="R125">
            <v>0.91749999999999998</v>
          </cell>
        </row>
        <row r="126">
          <cell r="K126" t="str">
            <v>ExportWalmartHome TrendsUSAWash33x33D</v>
          </cell>
          <cell r="L126">
            <v>0</v>
          </cell>
          <cell r="M126">
            <v>2.5000000000000001E-3</v>
          </cell>
          <cell r="N126">
            <v>6.5000000000000002E-2</v>
          </cell>
          <cell r="O126">
            <v>1.4999999999999999E-2</v>
          </cell>
          <cell r="Q126">
            <v>8.2500000000000004E-2</v>
          </cell>
          <cell r="R126">
            <v>0.91749999999999998</v>
          </cell>
        </row>
        <row r="127">
          <cell r="K127" t="str">
            <v>ExportMill WorkingCannon LandmarkUSABath76x137L</v>
          </cell>
          <cell r="L127">
            <v>0</v>
          </cell>
          <cell r="M127">
            <v>2.5000000000000001E-3</v>
          </cell>
          <cell r="N127">
            <v>6.5000000000000002E-2</v>
          </cell>
          <cell r="O127">
            <v>1.4999999999999999E-2</v>
          </cell>
          <cell r="Q127">
            <v>8.2500000000000004E-2</v>
          </cell>
          <cell r="R127">
            <v>0.91749999999999998</v>
          </cell>
        </row>
        <row r="128">
          <cell r="K128" t="str">
            <v>ExportMill WorkingCannon LandmarkUSABath76x137M</v>
          </cell>
          <cell r="L128">
            <v>0</v>
          </cell>
          <cell r="M128">
            <v>2.5000000000000001E-3</v>
          </cell>
          <cell r="N128">
            <v>6.5000000000000002E-2</v>
          </cell>
          <cell r="O128">
            <v>1.4999999999999999E-2</v>
          </cell>
          <cell r="Q128">
            <v>8.2500000000000004E-2</v>
          </cell>
          <cell r="R128">
            <v>0.91749999999999998</v>
          </cell>
        </row>
        <row r="129">
          <cell r="K129" t="str">
            <v>ExportMill WorkingCannon LandmarkUSABath76x137D</v>
          </cell>
          <cell r="L129">
            <v>0</v>
          </cell>
          <cell r="M129">
            <v>2.5000000000000001E-3</v>
          </cell>
          <cell r="N129">
            <v>6.5000000000000002E-2</v>
          </cell>
          <cell r="O129">
            <v>1.4999999999999999E-2</v>
          </cell>
          <cell r="Q129">
            <v>8.2500000000000004E-2</v>
          </cell>
          <cell r="R129">
            <v>0.91749999999999998</v>
          </cell>
        </row>
        <row r="130">
          <cell r="K130" t="str">
            <v>ExportMill WorkingCannon LandmarkUSAHand41x76L</v>
          </cell>
          <cell r="L130">
            <v>0</v>
          </cell>
          <cell r="M130">
            <v>2.5000000000000001E-3</v>
          </cell>
          <cell r="N130">
            <v>6.5000000000000002E-2</v>
          </cell>
          <cell r="O130">
            <v>1.4999999999999999E-2</v>
          </cell>
          <cell r="Q130">
            <v>8.2500000000000004E-2</v>
          </cell>
          <cell r="R130">
            <v>0.91749999999999998</v>
          </cell>
        </row>
        <row r="131">
          <cell r="K131" t="str">
            <v>ExportMill WorkingCannon LandmarkUSAHand41x76M</v>
          </cell>
          <cell r="L131">
            <v>0</v>
          </cell>
          <cell r="M131">
            <v>2.5000000000000001E-3</v>
          </cell>
          <cell r="N131">
            <v>6.5000000000000002E-2</v>
          </cell>
          <cell r="O131">
            <v>1.4999999999999999E-2</v>
          </cell>
          <cell r="Q131">
            <v>8.2500000000000004E-2</v>
          </cell>
          <cell r="R131">
            <v>0.91749999999999998</v>
          </cell>
        </row>
        <row r="132">
          <cell r="K132" t="str">
            <v>ExportMill WorkingCannon LandmarkUSAHand41x76D</v>
          </cell>
          <cell r="L132">
            <v>0</v>
          </cell>
          <cell r="M132">
            <v>2.5000000000000001E-3</v>
          </cell>
          <cell r="N132">
            <v>6.5000000000000002E-2</v>
          </cell>
          <cell r="O132">
            <v>1.4999999999999999E-2</v>
          </cell>
          <cell r="Q132">
            <v>8.2500000000000004E-2</v>
          </cell>
          <cell r="R132">
            <v>0.91749999999999998</v>
          </cell>
        </row>
        <row r="133">
          <cell r="K133" t="str">
            <v>ExportMill WorkingCannon LandmarkUSAWash33x33L</v>
          </cell>
          <cell r="L133">
            <v>0</v>
          </cell>
          <cell r="M133">
            <v>2.5000000000000001E-3</v>
          </cell>
          <cell r="N133">
            <v>6.5000000000000002E-2</v>
          </cell>
          <cell r="O133">
            <v>1.4999999999999999E-2</v>
          </cell>
          <cell r="Q133">
            <v>8.2500000000000004E-2</v>
          </cell>
          <cell r="R133">
            <v>0.91749999999999998</v>
          </cell>
        </row>
        <row r="134">
          <cell r="K134" t="str">
            <v>ExportMill WorkingCannon LandmarkUSAWash33x33M</v>
          </cell>
          <cell r="L134">
            <v>0</v>
          </cell>
          <cell r="M134">
            <v>2.5000000000000001E-3</v>
          </cell>
          <cell r="N134">
            <v>6.5000000000000002E-2</v>
          </cell>
          <cell r="O134">
            <v>1.4999999999999999E-2</v>
          </cell>
          <cell r="Q134">
            <v>8.2500000000000004E-2</v>
          </cell>
          <cell r="R134">
            <v>0.91749999999999998</v>
          </cell>
        </row>
        <row r="135">
          <cell r="K135" t="str">
            <v>ExportMill WorkingCannon LandmarkUSAWash33x33D</v>
          </cell>
          <cell r="L135">
            <v>0</v>
          </cell>
          <cell r="M135">
            <v>2.5000000000000001E-3</v>
          </cell>
          <cell r="N135">
            <v>6.5000000000000002E-2</v>
          </cell>
          <cell r="O135">
            <v>1.4999999999999999E-2</v>
          </cell>
          <cell r="Q135">
            <v>8.2500000000000004E-2</v>
          </cell>
          <cell r="R135">
            <v>0.91749999999999998</v>
          </cell>
        </row>
        <row r="136">
          <cell r="K136" t="str">
            <v>ExportMill WorkingCannon MilestoneUSABath76x137L</v>
          </cell>
          <cell r="L136">
            <v>0</v>
          </cell>
          <cell r="M136">
            <v>2.5000000000000001E-3</v>
          </cell>
          <cell r="N136">
            <v>6.5000000000000002E-2</v>
          </cell>
          <cell r="O136">
            <v>1.4999999999999999E-2</v>
          </cell>
          <cell r="Q136">
            <v>8.2500000000000004E-2</v>
          </cell>
          <cell r="R136">
            <v>0.91749999999999998</v>
          </cell>
        </row>
        <row r="137">
          <cell r="K137" t="str">
            <v>ExportMill WorkingCannon MilestoneUSABath76x137M</v>
          </cell>
          <cell r="L137">
            <v>0</v>
          </cell>
          <cell r="M137">
            <v>2.5000000000000001E-3</v>
          </cell>
          <cell r="N137">
            <v>6.5000000000000002E-2</v>
          </cell>
          <cell r="O137">
            <v>1.4999999999999999E-2</v>
          </cell>
          <cell r="Q137">
            <v>8.2500000000000004E-2</v>
          </cell>
          <cell r="R137">
            <v>0.91749999999999998</v>
          </cell>
        </row>
        <row r="138">
          <cell r="K138" t="str">
            <v>ExportMill WorkingCannon MilestoneUSABath76x137D</v>
          </cell>
          <cell r="L138">
            <v>0</v>
          </cell>
          <cell r="M138">
            <v>2.5000000000000001E-3</v>
          </cell>
          <cell r="N138">
            <v>6.5000000000000002E-2</v>
          </cell>
          <cell r="O138">
            <v>1.4999999999999999E-2</v>
          </cell>
          <cell r="Q138">
            <v>8.2500000000000004E-2</v>
          </cell>
          <cell r="R138">
            <v>0.91749999999999998</v>
          </cell>
        </row>
        <row r="139">
          <cell r="K139" t="str">
            <v>ExportMill WorkingCannon MilestoneUSAHand41x76L</v>
          </cell>
          <cell r="L139">
            <v>0</v>
          </cell>
          <cell r="M139">
            <v>2.5000000000000001E-3</v>
          </cell>
          <cell r="N139">
            <v>6.5000000000000002E-2</v>
          </cell>
          <cell r="O139">
            <v>1.4999999999999999E-2</v>
          </cell>
          <cell r="Q139">
            <v>8.2500000000000004E-2</v>
          </cell>
          <cell r="R139">
            <v>0.91749999999999998</v>
          </cell>
        </row>
        <row r="140">
          <cell r="K140" t="str">
            <v>ExportMill WorkingCannon MilestoneUSAHand41x76M</v>
          </cell>
          <cell r="L140">
            <v>0</v>
          </cell>
          <cell r="M140">
            <v>2.5000000000000001E-3</v>
          </cell>
          <cell r="N140">
            <v>6.5000000000000002E-2</v>
          </cell>
          <cell r="O140">
            <v>1.4999999999999999E-2</v>
          </cell>
          <cell r="Q140">
            <v>8.2500000000000004E-2</v>
          </cell>
          <cell r="R140">
            <v>0.91749999999999998</v>
          </cell>
        </row>
        <row r="141">
          <cell r="K141" t="str">
            <v>ExportMill WorkingCannon MilestoneUSAHand41x76D</v>
          </cell>
          <cell r="L141">
            <v>0</v>
          </cell>
          <cell r="M141">
            <v>2.5000000000000001E-3</v>
          </cell>
          <cell r="N141">
            <v>6.5000000000000002E-2</v>
          </cell>
          <cell r="O141">
            <v>1.4999999999999999E-2</v>
          </cell>
          <cell r="Q141">
            <v>8.2500000000000004E-2</v>
          </cell>
          <cell r="R141">
            <v>0.91749999999999998</v>
          </cell>
        </row>
        <row r="142">
          <cell r="K142" t="str">
            <v>ExportMill WorkingCannon MilestoneUSAWash33x33L</v>
          </cell>
          <cell r="L142">
            <v>0</v>
          </cell>
          <cell r="M142">
            <v>2.5000000000000001E-3</v>
          </cell>
          <cell r="N142">
            <v>6.5000000000000002E-2</v>
          </cell>
          <cell r="O142">
            <v>1.4999999999999999E-2</v>
          </cell>
          <cell r="Q142">
            <v>8.2500000000000004E-2</v>
          </cell>
          <cell r="R142">
            <v>0.91749999999999998</v>
          </cell>
        </row>
        <row r="143">
          <cell r="K143" t="str">
            <v>ExportMill WorkingCannon MilestoneUSAWash33x33M</v>
          </cell>
          <cell r="L143">
            <v>0</v>
          </cell>
          <cell r="M143">
            <v>2.5000000000000001E-3</v>
          </cell>
          <cell r="N143">
            <v>6.5000000000000002E-2</v>
          </cell>
          <cell r="O143">
            <v>1.4999999999999999E-2</v>
          </cell>
          <cell r="Q143">
            <v>8.2500000000000004E-2</v>
          </cell>
          <cell r="R143">
            <v>0.91749999999999998</v>
          </cell>
        </row>
        <row r="144">
          <cell r="K144" t="str">
            <v>ExportMill WorkingCannon MilestoneUSAWash33x33D</v>
          </cell>
          <cell r="L144">
            <v>0</v>
          </cell>
          <cell r="M144">
            <v>2.5000000000000001E-3</v>
          </cell>
          <cell r="N144">
            <v>6.5000000000000002E-2</v>
          </cell>
          <cell r="O144">
            <v>1.4999999999999999E-2</v>
          </cell>
          <cell r="Q144">
            <v>8.2500000000000004E-2</v>
          </cell>
          <cell r="R144">
            <v>0.91749999999999998</v>
          </cell>
        </row>
        <row r="145">
          <cell r="K145" t="str">
            <v>ExportWelspun USAEsplamaUSABath76x137L</v>
          </cell>
          <cell r="L145">
            <v>0</v>
          </cell>
          <cell r="M145">
            <v>2.5000000000000001E-3</v>
          </cell>
          <cell r="N145">
            <v>6.5000000000000002E-2</v>
          </cell>
          <cell r="O145">
            <v>1.4999999999999999E-2</v>
          </cell>
          <cell r="Q145">
            <v>8.2500000000000004E-2</v>
          </cell>
          <cell r="R145">
            <v>0.91749999999999998</v>
          </cell>
        </row>
        <row r="146">
          <cell r="K146" t="str">
            <v>ExportWelspun USAEsplamaUSABath76x137M</v>
          </cell>
          <cell r="L146">
            <v>0</v>
          </cell>
          <cell r="M146">
            <v>2.5000000000000001E-3</v>
          </cell>
          <cell r="N146">
            <v>6.5000000000000002E-2</v>
          </cell>
          <cell r="O146">
            <v>1.4999999999999999E-2</v>
          </cell>
          <cell r="Q146">
            <v>8.2500000000000004E-2</v>
          </cell>
          <cell r="R146">
            <v>0.91749999999999998</v>
          </cell>
        </row>
        <row r="147">
          <cell r="K147" t="str">
            <v>ExportWelspun USAEsplamaUSABath76x137D</v>
          </cell>
          <cell r="L147">
            <v>0</v>
          </cell>
          <cell r="M147">
            <v>2.5000000000000001E-3</v>
          </cell>
          <cell r="N147">
            <v>6.5000000000000002E-2</v>
          </cell>
          <cell r="O147">
            <v>1.4999999999999999E-2</v>
          </cell>
          <cell r="Q147">
            <v>8.2500000000000004E-2</v>
          </cell>
          <cell r="R147">
            <v>0.91749999999999998</v>
          </cell>
        </row>
        <row r="148">
          <cell r="K148" t="str">
            <v>ExportWelspun USAEsplamaUSAHand41x71L</v>
          </cell>
          <cell r="L148">
            <v>0</v>
          </cell>
          <cell r="M148">
            <v>2.5000000000000001E-3</v>
          </cell>
          <cell r="N148">
            <v>6.5000000000000002E-2</v>
          </cell>
          <cell r="O148">
            <v>1.4999999999999999E-2</v>
          </cell>
          <cell r="Q148">
            <v>8.2500000000000004E-2</v>
          </cell>
          <cell r="R148">
            <v>0.91749999999999998</v>
          </cell>
        </row>
        <row r="149">
          <cell r="K149" t="str">
            <v>ExportWelspun USAEsplamaUSAHand41x71M</v>
          </cell>
          <cell r="L149">
            <v>0</v>
          </cell>
          <cell r="M149">
            <v>2.5000000000000001E-3</v>
          </cell>
          <cell r="N149">
            <v>6.5000000000000002E-2</v>
          </cell>
          <cell r="O149">
            <v>1.4999999999999999E-2</v>
          </cell>
          <cell r="Q149">
            <v>8.2500000000000004E-2</v>
          </cell>
          <cell r="R149">
            <v>0.91749999999999998</v>
          </cell>
        </row>
        <row r="150">
          <cell r="K150" t="str">
            <v>ExportWelspun USAEsplamaUSAHand41x71D</v>
          </cell>
          <cell r="L150">
            <v>0</v>
          </cell>
          <cell r="M150">
            <v>2.5000000000000001E-3</v>
          </cell>
          <cell r="N150">
            <v>6.5000000000000002E-2</v>
          </cell>
          <cell r="O150">
            <v>1.4999999999999999E-2</v>
          </cell>
          <cell r="Q150">
            <v>8.2500000000000004E-2</v>
          </cell>
          <cell r="R150">
            <v>0.91749999999999998</v>
          </cell>
        </row>
        <row r="151">
          <cell r="K151" t="str">
            <v>ExportWelspun USAEsplamaUSAWash33x33L</v>
          </cell>
          <cell r="L151">
            <v>0</v>
          </cell>
          <cell r="M151">
            <v>2.5000000000000001E-3</v>
          </cell>
          <cell r="N151">
            <v>6.5000000000000002E-2</v>
          </cell>
          <cell r="O151">
            <v>1.4999999999999999E-2</v>
          </cell>
          <cell r="Q151">
            <v>8.2500000000000004E-2</v>
          </cell>
          <cell r="R151">
            <v>0.91749999999999998</v>
          </cell>
        </row>
        <row r="152">
          <cell r="K152" t="str">
            <v>ExportWelspun USAEsplamaUSAWash33x33M</v>
          </cell>
          <cell r="L152">
            <v>0</v>
          </cell>
          <cell r="M152">
            <v>2.5000000000000001E-3</v>
          </cell>
          <cell r="N152">
            <v>6.5000000000000002E-2</v>
          </cell>
          <cell r="O152">
            <v>1.4999999999999999E-2</v>
          </cell>
          <cell r="Q152">
            <v>8.2500000000000004E-2</v>
          </cell>
          <cell r="R152">
            <v>0.91749999999999998</v>
          </cell>
        </row>
        <row r="153">
          <cell r="K153" t="str">
            <v>ExportWelspun USAEsplamaUSAWash33x33D</v>
          </cell>
          <cell r="L153">
            <v>0</v>
          </cell>
          <cell r="M153">
            <v>2.5000000000000001E-3</v>
          </cell>
          <cell r="N153">
            <v>6.5000000000000002E-2</v>
          </cell>
          <cell r="O153">
            <v>1.4999999999999999E-2</v>
          </cell>
          <cell r="Q153">
            <v>8.2500000000000004E-2</v>
          </cell>
          <cell r="R153">
            <v>0.91749999999999998</v>
          </cell>
        </row>
        <row r="154">
          <cell r="K154" t="str">
            <v>ExportLNTManorUSABath76x147L</v>
          </cell>
          <cell r="L154">
            <v>0</v>
          </cell>
          <cell r="M154">
            <v>2.5000000000000001E-3</v>
          </cell>
          <cell r="N154">
            <v>6.5000000000000002E-2</v>
          </cell>
          <cell r="O154">
            <v>1.4999999999999999E-2</v>
          </cell>
          <cell r="Q154">
            <v>8.2500000000000004E-2</v>
          </cell>
          <cell r="R154">
            <v>0.91749999999999998</v>
          </cell>
        </row>
        <row r="155">
          <cell r="K155" t="str">
            <v>ExportLNTManorUSABath76x147M</v>
          </cell>
          <cell r="L155">
            <v>0</v>
          </cell>
          <cell r="M155">
            <v>2.5000000000000001E-3</v>
          </cell>
          <cell r="N155">
            <v>6.5000000000000002E-2</v>
          </cell>
          <cell r="O155">
            <v>1.4999999999999999E-2</v>
          </cell>
          <cell r="Q155">
            <v>8.2500000000000004E-2</v>
          </cell>
          <cell r="R155">
            <v>0.91749999999999998</v>
          </cell>
        </row>
        <row r="156">
          <cell r="K156" t="str">
            <v>ExportLNTManorUSABath76x147D</v>
          </cell>
          <cell r="L156">
            <v>0</v>
          </cell>
          <cell r="M156">
            <v>2.5000000000000001E-3</v>
          </cell>
          <cell r="N156">
            <v>6.5000000000000002E-2</v>
          </cell>
          <cell r="O156">
            <v>1.4999999999999999E-2</v>
          </cell>
          <cell r="Q156">
            <v>8.2500000000000004E-2</v>
          </cell>
          <cell r="R156">
            <v>0.91749999999999998</v>
          </cell>
        </row>
        <row r="157">
          <cell r="K157" t="str">
            <v>ExportLNTManorUSAHand51x76L</v>
          </cell>
          <cell r="L157">
            <v>0</v>
          </cell>
          <cell r="M157">
            <v>2.5000000000000001E-3</v>
          </cell>
          <cell r="N157">
            <v>6.5000000000000002E-2</v>
          </cell>
          <cell r="O157">
            <v>1.4999999999999999E-2</v>
          </cell>
          <cell r="Q157">
            <v>8.2500000000000004E-2</v>
          </cell>
          <cell r="R157">
            <v>0.91749999999999998</v>
          </cell>
        </row>
        <row r="158">
          <cell r="K158" t="str">
            <v>ExportLNTManorUSAHand51x76M</v>
          </cell>
          <cell r="L158">
            <v>0</v>
          </cell>
          <cell r="M158">
            <v>2.5000000000000001E-3</v>
          </cell>
          <cell r="N158">
            <v>6.5000000000000002E-2</v>
          </cell>
          <cell r="O158">
            <v>1.4999999999999999E-2</v>
          </cell>
          <cell r="Q158">
            <v>8.2500000000000004E-2</v>
          </cell>
          <cell r="R158">
            <v>0.91749999999999998</v>
          </cell>
        </row>
        <row r="159">
          <cell r="K159" t="str">
            <v>ExportLNTManorUSAHand51x76D</v>
          </cell>
          <cell r="L159">
            <v>0</v>
          </cell>
          <cell r="M159">
            <v>2.5000000000000001E-3</v>
          </cell>
          <cell r="N159">
            <v>6.5000000000000002E-2</v>
          </cell>
          <cell r="O159">
            <v>1.4999999999999999E-2</v>
          </cell>
          <cell r="Q159">
            <v>8.2500000000000004E-2</v>
          </cell>
          <cell r="R159">
            <v>0.91749999999999998</v>
          </cell>
        </row>
        <row r="160">
          <cell r="K160" t="str">
            <v>ExportLNTManorUSAWash33x33L</v>
          </cell>
          <cell r="L160">
            <v>0</v>
          </cell>
          <cell r="M160">
            <v>2.5000000000000001E-3</v>
          </cell>
          <cell r="N160">
            <v>6.5000000000000002E-2</v>
          </cell>
          <cell r="O160">
            <v>1.4999999999999999E-2</v>
          </cell>
          <cell r="Q160">
            <v>8.2500000000000004E-2</v>
          </cell>
          <cell r="R160">
            <v>0.91749999999999998</v>
          </cell>
        </row>
        <row r="161">
          <cell r="K161" t="str">
            <v>ExportLNTManorUSAWash33x33M</v>
          </cell>
          <cell r="L161">
            <v>0</v>
          </cell>
          <cell r="M161">
            <v>2.5000000000000001E-3</v>
          </cell>
          <cell r="N161">
            <v>6.5000000000000002E-2</v>
          </cell>
          <cell r="O161">
            <v>1.4999999999999999E-2</v>
          </cell>
          <cell r="Q161">
            <v>8.2500000000000004E-2</v>
          </cell>
          <cell r="R161">
            <v>0.91749999999999998</v>
          </cell>
        </row>
        <row r="162">
          <cell r="K162" t="str">
            <v>ExportLNTManorUSAWash33x33D</v>
          </cell>
          <cell r="L162">
            <v>0</v>
          </cell>
          <cell r="M162">
            <v>2.5000000000000001E-3</v>
          </cell>
          <cell r="N162">
            <v>6.5000000000000002E-2</v>
          </cell>
          <cell r="O162">
            <v>1.4999999999999999E-2</v>
          </cell>
          <cell r="Q162">
            <v>8.2500000000000004E-2</v>
          </cell>
          <cell r="R162">
            <v>0.91749999999999998</v>
          </cell>
        </row>
        <row r="163">
          <cell r="K163" t="str">
            <v>ExportLNTNewUSABath76x147L</v>
          </cell>
          <cell r="L163">
            <v>0</v>
          </cell>
          <cell r="M163">
            <v>2.5000000000000001E-3</v>
          </cell>
          <cell r="N163">
            <v>6.5000000000000002E-2</v>
          </cell>
          <cell r="O163">
            <v>1.4999999999999999E-2</v>
          </cell>
          <cell r="Q163">
            <v>8.2500000000000004E-2</v>
          </cell>
          <cell r="R163">
            <v>0.91749999999999998</v>
          </cell>
        </row>
        <row r="164">
          <cell r="K164" t="str">
            <v>ExportLNTNewUSABath76x147M</v>
          </cell>
          <cell r="L164">
            <v>0</v>
          </cell>
          <cell r="M164">
            <v>2.5000000000000001E-3</v>
          </cell>
          <cell r="N164">
            <v>6.5000000000000002E-2</v>
          </cell>
          <cell r="O164">
            <v>1.4999999999999999E-2</v>
          </cell>
          <cell r="Q164">
            <v>8.2500000000000004E-2</v>
          </cell>
          <cell r="R164">
            <v>0.91749999999999998</v>
          </cell>
        </row>
        <row r="165">
          <cell r="K165" t="str">
            <v>ExportLNTNewUSABath76x147D</v>
          </cell>
          <cell r="L165">
            <v>0</v>
          </cell>
          <cell r="M165">
            <v>2.5000000000000001E-3</v>
          </cell>
          <cell r="N165">
            <v>6.5000000000000002E-2</v>
          </cell>
          <cell r="O165">
            <v>1.4999999999999999E-2</v>
          </cell>
          <cell r="Q165">
            <v>8.2500000000000004E-2</v>
          </cell>
          <cell r="R165">
            <v>0.91749999999999998</v>
          </cell>
        </row>
        <row r="166">
          <cell r="K166" t="str">
            <v>ExportLNTNewUSAHand51x76L</v>
          </cell>
          <cell r="L166">
            <v>0</v>
          </cell>
          <cell r="M166">
            <v>2.5000000000000001E-3</v>
          </cell>
          <cell r="N166">
            <v>6.5000000000000002E-2</v>
          </cell>
          <cell r="O166">
            <v>1.4999999999999999E-2</v>
          </cell>
          <cell r="Q166">
            <v>8.2500000000000004E-2</v>
          </cell>
          <cell r="R166">
            <v>0.91749999999999998</v>
          </cell>
        </row>
        <row r="167">
          <cell r="K167" t="str">
            <v>ExportLNTNewUSAHand51x76M</v>
          </cell>
          <cell r="L167">
            <v>0</v>
          </cell>
          <cell r="M167">
            <v>2.5000000000000001E-3</v>
          </cell>
          <cell r="N167">
            <v>6.5000000000000002E-2</v>
          </cell>
          <cell r="O167">
            <v>1.4999999999999999E-2</v>
          </cell>
          <cell r="Q167">
            <v>8.2500000000000004E-2</v>
          </cell>
          <cell r="R167">
            <v>0.91749999999999998</v>
          </cell>
        </row>
        <row r="168">
          <cell r="K168" t="str">
            <v>ExportLNTNewUSAHand51x76D</v>
          </cell>
          <cell r="L168">
            <v>0</v>
          </cell>
          <cell r="M168">
            <v>2.5000000000000001E-3</v>
          </cell>
          <cell r="N168">
            <v>6.5000000000000002E-2</v>
          </cell>
          <cell r="O168">
            <v>1.4999999999999999E-2</v>
          </cell>
          <cell r="Q168">
            <v>8.2500000000000004E-2</v>
          </cell>
          <cell r="R168">
            <v>0.91749999999999998</v>
          </cell>
        </row>
        <row r="169">
          <cell r="K169" t="str">
            <v>ExportLNTNewUSAWash33x33L</v>
          </cell>
          <cell r="L169">
            <v>0</v>
          </cell>
          <cell r="M169">
            <v>2.5000000000000001E-3</v>
          </cell>
          <cell r="N169">
            <v>6.5000000000000002E-2</v>
          </cell>
          <cell r="O169">
            <v>1.4999999999999999E-2</v>
          </cell>
          <cell r="Q169">
            <v>8.2500000000000004E-2</v>
          </cell>
          <cell r="R169">
            <v>0.91749999999999998</v>
          </cell>
        </row>
        <row r="170">
          <cell r="K170" t="str">
            <v>ExportLNTNewUSAWash33x33M</v>
          </cell>
          <cell r="L170">
            <v>0</v>
          </cell>
          <cell r="M170">
            <v>2.5000000000000001E-3</v>
          </cell>
          <cell r="N170">
            <v>6.5000000000000002E-2</v>
          </cell>
          <cell r="O170">
            <v>1.4999999999999999E-2</v>
          </cell>
          <cell r="Q170">
            <v>8.2500000000000004E-2</v>
          </cell>
          <cell r="R170">
            <v>0.91749999999999998</v>
          </cell>
        </row>
        <row r="171">
          <cell r="K171" t="str">
            <v>ExportLNTNewUSAWash33x33D</v>
          </cell>
          <cell r="L171">
            <v>0</v>
          </cell>
          <cell r="M171">
            <v>2.5000000000000001E-3</v>
          </cell>
          <cell r="N171">
            <v>6.5000000000000002E-2</v>
          </cell>
          <cell r="O171">
            <v>1.4999999999999999E-2</v>
          </cell>
          <cell r="Q171">
            <v>8.2500000000000004E-2</v>
          </cell>
          <cell r="R171">
            <v>0.91749999999999998</v>
          </cell>
        </row>
        <row r="172">
          <cell r="K172" t="str">
            <v>ExportKohlsBig One StripeUSABath76x137L</v>
          </cell>
          <cell r="L172">
            <v>0</v>
          </cell>
          <cell r="M172">
            <v>2.5000000000000001E-3</v>
          </cell>
          <cell r="N172">
            <v>6.5000000000000002E-2</v>
          </cell>
          <cell r="O172">
            <v>1.4999999999999999E-2</v>
          </cell>
          <cell r="Q172">
            <v>8.2500000000000004E-2</v>
          </cell>
          <cell r="R172">
            <v>0.91749999999999998</v>
          </cell>
        </row>
        <row r="173">
          <cell r="K173" t="str">
            <v>ExportKohlsBig One StripeUSABath76x137M</v>
          </cell>
          <cell r="L173">
            <v>0</v>
          </cell>
          <cell r="M173">
            <v>2.5000000000000001E-3</v>
          </cell>
          <cell r="N173">
            <v>6.5000000000000002E-2</v>
          </cell>
          <cell r="O173">
            <v>1.4999999999999999E-2</v>
          </cell>
          <cell r="Q173">
            <v>8.2500000000000004E-2</v>
          </cell>
          <cell r="R173">
            <v>0.91749999999999998</v>
          </cell>
        </row>
        <row r="174">
          <cell r="K174" t="str">
            <v>ExportKohlsBig One StripeUSABath76x137D</v>
          </cell>
          <cell r="L174">
            <v>0</v>
          </cell>
          <cell r="M174">
            <v>2.5000000000000001E-3</v>
          </cell>
          <cell r="N174">
            <v>6.5000000000000002E-2</v>
          </cell>
          <cell r="O174">
            <v>1.4999999999999999E-2</v>
          </cell>
          <cell r="Q174">
            <v>8.2500000000000004E-2</v>
          </cell>
          <cell r="R174">
            <v>0.91749999999999998</v>
          </cell>
        </row>
        <row r="175">
          <cell r="K175" t="str">
            <v>ExportKohlsBig One StripeUSAHand41x71L</v>
          </cell>
          <cell r="L175">
            <v>0</v>
          </cell>
          <cell r="M175">
            <v>2.5000000000000001E-3</v>
          </cell>
          <cell r="N175">
            <v>6.5000000000000002E-2</v>
          </cell>
          <cell r="O175">
            <v>1.4999999999999999E-2</v>
          </cell>
          <cell r="Q175">
            <v>8.2500000000000004E-2</v>
          </cell>
          <cell r="R175">
            <v>0.91749999999999998</v>
          </cell>
        </row>
        <row r="176">
          <cell r="K176" t="str">
            <v>ExportKohlsBig One StripeUSAHand41x71M</v>
          </cell>
          <cell r="L176">
            <v>0</v>
          </cell>
          <cell r="M176">
            <v>2.5000000000000001E-3</v>
          </cell>
          <cell r="N176">
            <v>6.5000000000000002E-2</v>
          </cell>
          <cell r="O176">
            <v>1.4999999999999999E-2</v>
          </cell>
          <cell r="Q176">
            <v>8.2500000000000004E-2</v>
          </cell>
          <cell r="R176">
            <v>0.91749999999999998</v>
          </cell>
        </row>
        <row r="177">
          <cell r="K177" t="str">
            <v>ExportKohlsBig One StripeUSAHand41x71D</v>
          </cell>
          <cell r="L177">
            <v>0</v>
          </cell>
          <cell r="M177">
            <v>2.5000000000000001E-3</v>
          </cell>
          <cell r="N177">
            <v>6.5000000000000002E-2</v>
          </cell>
          <cell r="O177">
            <v>1.4999999999999999E-2</v>
          </cell>
          <cell r="Q177">
            <v>8.2500000000000004E-2</v>
          </cell>
          <cell r="R177">
            <v>0.91749999999999998</v>
          </cell>
        </row>
        <row r="178">
          <cell r="K178" t="str">
            <v>ExportKohlsBig One StripeUSAWash30x30L</v>
          </cell>
          <cell r="L178">
            <v>0</v>
          </cell>
          <cell r="M178">
            <v>2.5000000000000001E-3</v>
          </cell>
          <cell r="N178">
            <v>6.5000000000000002E-2</v>
          </cell>
          <cell r="O178">
            <v>1.4999999999999999E-2</v>
          </cell>
          <cell r="Q178">
            <v>8.2500000000000004E-2</v>
          </cell>
          <cell r="R178">
            <v>0.91749999999999998</v>
          </cell>
        </row>
        <row r="179">
          <cell r="K179" t="str">
            <v>ExportKohlsBig One StripeUSAWash30x30M</v>
          </cell>
          <cell r="L179">
            <v>0</v>
          </cell>
          <cell r="M179">
            <v>2.5000000000000001E-3</v>
          </cell>
          <cell r="N179">
            <v>6.5000000000000002E-2</v>
          </cell>
          <cell r="O179">
            <v>1.4999999999999999E-2</v>
          </cell>
          <cell r="Q179">
            <v>8.2500000000000004E-2</v>
          </cell>
          <cell r="R179">
            <v>0.91749999999999998</v>
          </cell>
        </row>
        <row r="180">
          <cell r="K180" t="str">
            <v>ExportKohlsBig One StripeUSAWash30x30D</v>
          </cell>
          <cell r="L180">
            <v>0</v>
          </cell>
          <cell r="M180">
            <v>2.5000000000000001E-3</v>
          </cell>
          <cell r="N180">
            <v>6.5000000000000002E-2</v>
          </cell>
          <cell r="O180">
            <v>1.4999999999999999E-2</v>
          </cell>
          <cell r="Q180">
            <v>8.2500000000000004E-2</v>
          </cell>
          <cell r="R180">
            <v>0.91749999999999998</v>
          </cell>
        </row>
        <row r="181">
          <cell r="K181" t="str">
            <v>ExportKohlsBig One SolidUSABath76x137L</v>
          </cell>
          <cell r="L181">
            <v>0</v>
          </cell>
          <cell r="M181">
            <v>2.5000000000000001E-3</v>
          </cell>
          <cell r="N181">
            <v>6.5000000000000002E-2</v>
          </cell>
          <cell r="O181">
            <v>1.4999999999999999E-2</v>
          </cell>
          <cell r="Q181">
            <v>8.2500000000000004E-2</v>
          </cell>
          <cell r="R181">
            <v>0.91749999999999998</v>
          </cell>
        </row>
        <row r="182">
          <cell r="K182" t="str">
            <v>ExportKohlsBig One SolidUSABath76x137M</v>
          </cell>
          <cell r="L182">
            <v>0</v>
          </cell>
          <cell r="M182">
            <v>2.5000000000000001E-3</v>
          </cell>
          <cell r="N182">
            <v>6.5000000000000002E-2</v>
          </cell>
          <cell r="O182">
            <v>1.4999999999999999E-2</v>
          </cell>
          <cell r="Q182">
            <v>8.2500000000000004E-2</v>
          </cell>
          <cell r="R182">
            <v>0.91749999999999998</v>
          </cell>
        </row>
        <row r="183">
          <cell r="K183" t="str">
            <v>ExportKohlsBig One SolidUSABath76x137D</v>
          </cell>
          <cell r="L183">
            <v>0</v>
          </cell>
          <cell r="M183">
            <v>2.5000000000000001E-3</v>
          </cell>
          <cell r="N183">
            <v>6.5000000000000002E-2</v>
          </cell>
          <cell r="O183">
            <v>1.4999999999999999E-2</v>
          </cell>
          <cell r="Q183">
            <v>8.2500000000000004E-2</v>
          </cell>
          <cell r="R183">
            <v>0.91749999999999998</v>
          </cell>
        </row>
        <row r="184">
          <cell r="K184" t="str">
            <v>ExportKohlsBig One SolidUSAHand41x71L</v>
          </cell>
          <cell r="L184">
            <v>0</v>
          </cell>
          <cell r="M184">
            <v>2.5000000000000001E-3</v>
          </cell>
          <cell r="N184">
            <v>6.5000000000000002E-2</v>
          </cell>
          <cell r="O184">
            <v>1.4999999999999999E-2</v>
          </cell>
          <cell r="Q184">
            <v>8.2500000000000004E-2</v>
          </cell>
          <cell r="R184">
            <v>0.91749999999999998</v>
          </cell>
        </row>
        <row r="185">
          <cell r="K185" t="str">
            <v>ExportKohlsBig One SolidUSAHand41x71M</v>
          </cell>
          <cell r="L185">
            <v>0</v>
          </cell>
          <cell r="M185">
            <v>2.5000000000000001E-3</v>
          </cell>
          <cell r="N185">
            <v>6.5000000000000002E-2</v>
          </cell>
          <cell r="O185">
            <v>1.4999999999999999E-2</v>
          </cell>
          <cell r="Q185">
            <v>8.2500000000000004E-2</v>
          </cell>
          <cell r="R185">
            <v>0.91749999999999998</v>
          </cell>
        </row>
        <row r="186">
          <cell r="K186" t="str">
            <v>ExportKohlsBig One SolidUSAHand41x71D</v>
          </cell>
          <cell r="L186">
            <v>0</v>
          </cell>
          <cell r="M186">
            <v>2.5000000000000001E-3</v>
          </cell>
          <cell r="N186">
            <v>6.5000000000000002E-2</v>
          </cell>
          <cell r="O186">
            <v>1.4999999999999999E-2</v>
          </cell>
          <cell r="Q186">
            <v>8.2500000000000004E-2</v>
          </cell>
          <cell r="R186">
            <v>0.91749999999999998</v>
          </cell>
        </row>
        <row r="187">
          <cell r="K187" t="str">
            <v>ExportKohlsBig One SolidUSAWash30x30L</v>
          </cell>
          <cell r="L187">
            <v>0</v>
          </cell>
          <cell r="M187">
            <v>2.5000000000000001E-3</v>
          </cell>
          <cell r="N187">
            <v>6.5000000000000002E-2</v>
          </cell>
          <cell r="O187">
            <v>1.4999999999999999E-2</v>
          </cell>
          <cell r="Q187">
            <v>8.2500000000000004E-2</v>
          </cell>
          <cell r="R187">
            <v>0.91749999999999998</v>
          </cell>
        </row>
        <row r="188">
          <cell r="K188" t="str">
            <v>ExportKohlsBig One SolidUSAWash30x30M</v>
          </cell>
          <cell r="L188">
            <v>0</v>
          </cell>
          <cell r="M188">
            <v>2.5000000000000001E-3</v>
          </cell>
          <cell r="N188">
            <v>6.5000000000000002E-2</v>
          </cell>
          <cell r="O188">
            <v>1.4999999999999999E-2</v>
          </cell>
          <cell r="Q188">
            <v>8.2500000000000004E-2</v>
          </cell>
          <cell r="R188">
            <v>0.91749999999999998</v>
          </cell>
        </row>
        <row r="189">
          <cell r="K189" t="str">
            <v>ExportKohlsBig One SolidUSAWash30x30D</v>
          </cell>
          <cell r="L189">
            <v>0</v>
          </cell>
          <cell r="M189">
            <v>2.5000000000000001E-3</v>
          </cell>
          <cell r="N189">
            <v>6.5000000000000002E-2</v>
          </cell>
          <cell r="O189">
            <v>1.4999999999999999E-2</v>
          </cell>
          <cell r="Q189">
            <v>8.2500000000000004E-2</v>
          </cell>
          <cell r="R189">
            <v>0.91749999999999998</v>
          </cell>
        </row>
        <row r="190">
          <cell r="K190" t="str">
            <v>ExportIst New Buyer00Bath76x137L</v>
          </cell>
          <cell r="L190">
            <v>0</v>
          </cell>
          <cell r="M190">
            <v>2.5000000000000001E-3</v>
          </cell>
          <cell r="N190">
            <v>6.5000000000000002E-2</v>
          </cell>
          <cell r="O190">
            <v>1.4999999999999999E-2</v>
          </cell>
          <cell r="Q190">
            <v>8.2500000000000004E-2</v>
          </cell>
          <cell r="R190">
            <v>0.91749999999999998</v>
          </cell>
        </row>
        <row r="191">
          <cell r="K191" t="str">
            <v>ExportIst New Buyer00Bath76x137M</v>
          </cell>
          <cell r="L191">
            <v>0</v>
          </cell>
          <cell r="M191">
            <v>2.5000000000000001E-3</v>
          </cell>
          <cell r="N191">
            <v>6.5000000000000002E-2</v>
          </cell>
          <cell r="O191">
            <v>1.4999999999999999E-2</v>
          </cell>
          <cell r="Q191">
            <v>8.2500000000000004E-2</v>
          </cell>
          <cell r="R191">
            <v>0.91749999999999998</v>
          </cell>
        </row>
        <row r="192">
          <cell r="K192" t="str">
            <v>ExportIst New Buyer00Bath76x137D</v>
          </cell>
          <cell r="L192">
            <v>0</v>
          </cell>
          <cell r="M192">
            <v>2.5000000000000001E-3</v>
          </cell>
          <cell r="N192">
            <v>6.5000000000000002E-2</v>
          </cell>
          <cell r="O192">
            <v>1.4999999999999999E-2</v>
          </cell>
          <cell r="Q192">
            <v>8.2500000000000004E-2</v>
          </cell>
          <cell r="R192">
            <v>0.91749999999999998</v>
          </cell>
        </row>
        <row r="193">
          <cell r="K193" t="str">
            <v>ExportIst New Buyer00Hand41x76L</v>
          </cell>
          <cell r="L193">
            <v>0</v>
          </cell>
          <cell r="M193">
            <v>2.5000000000000001E-3</v>
          </cell>
          <cell r="N193">
            <v>6.5000000000000002E-2</v>
          </cell>
          <cell r="O193">
            <v>1.4999999999999999E-2</v>
          </cell>
          <cell r="Q193">
            <v>8.2500000000000004E-2</v>
          </cell>
          <cell r="R193">
            <v>0.91749999999999998</v>
          </cell>
        </row>
        <row r="194">
          <cell r="K194" t="str">
            <v>ExportIst New Buyer00Hand41x76M</v>
          </cell>
          <cell r="L194">
            <v>0</v>
          </cell>
          <cell r="M194">
            <v>2.5000000000000001E-3</v>
          </cell>
          <cell r="N194">
            <v>6.5000000000000002E-2</v>
          </cell>
          <cell r="O194">
            <v>1.4999999999999999E-2</v>
          </cell>
          <cell r="Q194">
            <v>8.2500000000000004E-2</v>
          </cell>
          <cell r="R194">
            <v>0.91749999999999998</v>
          </cell>
        </row>
        <row r="195">
          <cell r="K195" t="str">
            <v>ExportIst New Buyer00Hand41x76D</v>
          </cell>
          <cell r="L195">
            <v>0</v>
          </cell>
          <cell r="M195">
            <v>2.5000000000000001E-3</v>
          </cell>
          <cell r="N195">
            <v>6.5000000000000002E-2</v>
          </cell>
          <cell r="O195">
            <v>1.4999999999999999E-2</v>
          </cell>
          <cell r="Q195">
            <v>8.2500000000000004E-2</v>
          </cell>
          <cell r="R195">
            <v>0.91749999999999998</v>
          </cell>
        </row>
        <row r="196">
          <cell r="K196" t="str">
            <v>ExportIst New Buyer00Wash33x33L</v>
          </cell>
          <cell r="L196">
            <v>0</v>
          </cell>
          <cell r="M196">
            <v>2.5000000000000001E-3</v>
          </cell>
          <cell r="N196">
            <v>6.5000000000000002E-2</v>
          </cell>
          <cell r="O196">
            <v>1.4999999999999999E-2</v>
          </cell>
          <cell r="Q196">
            <v>8.2500000000000004E-2</v>
          </cell>
          <cell r="R196">
            <v>0.91749999999999998</v>
          </cell>
        </row>
        <row r="197">
          <cell r="K197" t="str">
            <v>ExportIst New Buyer00Wash33x33M</v>
          </cell>
          <cell r="L197">
            <v>0</v>
          </cell>
          <cell r="M197">
            <v>2.5000000000000001E-3</v>
          </cell>
          <cell r="N197">
            <v>6.5000000000000002E-2</v>
          </cell>
          <cell r="O197">
            <v>1.4999999999999999E-2</v>
          </cell>
          <cell r="Q197">
            <v>8.2500000000000004E-2</v>
          </cell>
          <cell r="R197">
            <v>0.91749999999999998</v>
          </cell>
        </row>
        <row r="198">
          <cell r="K198" t="str">
            <v>ExportIst New Buyer00Wash33x33D</v>
          </cell>
          <cell r="L198">
            <v>0</v>
          </cell>
          <cell r="M198">
            <v>2.5000000000000001E-3</v>
          </cell>
          <cell r="N198">
            <v>6.5000000000000002E-2</v>
          </cell>
          <cell r="O198">
            <v>1.4999999999999999E-2</v>
          </cell>
          <cell r="Q198">
            <v>8.2500000000000004E-2</v>
          </cell>
          <cell r="R198">
            <v>0.91749999999999998</v>
          </cell>
        </row>
        <row r="199">
          <cell r="K199" t="str">
            <v>Export2nd New Buyer00Bath76x137L</v>
          </cell>
          <cell r="L199">
            <v>0</v>
          </cell>
          <cell r="M199">
            <v>2.5000000000000001E-3</v>
          </cell>
          <cell r="N199">
            <v>6.5000000000000002E-2</v>
          </cell>
          <cell r="O199">
            <v>1.4999999999999999E-2</v>
          </cell>
          <cell r="Q199">
            <v>8.2500000000000004E-2</v>
          </cell>
          <cell r="R199">
            <v>0.91749999999999998</v>
          </cell>
        </row>
        <row r="200">
          <cell r="K200" t="str">
            <v>Export2nd New Buyer00Bath76x137M</v>
          </cell>
          <cell r="L200">
            <v>0</v>
          </cell>
          <cell r="M200">
            <v>2.5000000000000001E-3</v>
          </cell>
          <cell r="N200">
            <v>6.5000000000000002E-2</v>
          </cell>
          <cell r="O200">
            <v>1.4999999999999999E-2</v>
          </cell>
          <cell r="Q200">
            <v>8.2500000000000004E-2</v>
          </cell>
          <cell r="R200">
            <v>0.91749999999999998</v>
          </cell>
        </row>
        <row r="201">
          <cell r="K201" t="str">
            <v>Export2nd New Buyer00Bath76x137D</v>
          </cell>
          <cell r="L201">
            <v>0</v>
          </cell>
          <cell r="M201">
            <v>2.5000000000000001E-3</v>
          </cell>
          <cell r="N201">
            <v>6.5000000000000002E-2</v>
          </cell>
          <cell r="O201">
            <v>1.4999999999999999E-2</v>
          </cell>
          <cell r="Q201">
            <v>8.2500000000000004E-2</v>
          </cell>
          <cell r="R201">
            <v>0.91749999999999998</v>
          </cell>
        </row>
        <row r="202">
          <cell r="K202" t="str">
            <v>Export2nd New Buyer00Hand41x76L</v>
          </cell>
          <cell r="L202">
            <v>0</v>
          </cell>
          <cell r="M202">
            <v>2.5000000000000001E-3</v>
          </cell>
          <cell r="N202">
            <v>6.5000000000000002E-2</v>
          </cell>
          <cell r="O202">
            <v>1.4999999999999999E-2</v>
          </cell>
          <cell r="Q202">
            <v>8.2500000000000004E-2</v>
          </cell>
          <cell r="R202">
            <v>0.91749999999999998</v>
          </cell>
        </row>
        <row r="203">
          <cell r="K203" t="str">
            <v>Export2nd New Buyer00Hand41x76M</v>
          </cell>
          <cell r="L203">
            <v>0</v>
          </cell>
          <cell r="M203">
            <v>2.5000000000000001E-3</v>
          </cell>
          <cell r="N203">
            <v>6.5000000000000002E-2</v>
          </cell>
          <cell r="O203">
            <v>1.4999999999999999E-2</v>
          </cell>
          <cell r="Q203">
            <v>8.2500000000000004E-2</v>
          </cell>
          <cell r="R203">
            <v>0.91749999999999998</v>
          </cell>
        </row>
        <row r="204">
          <cell r="K204" t="str">
            <v>Export2nd New Buyer00Hand41x76D</v>
          </cell>
          <cell r="L204">
            <v>0</v>
          </cell>
          <cell r="M204">
            <v>2.5000000000000001E-3</v>
          </cell>
          <cell r="N204">
            <v>6.5000000000000002E-2</v>
          </cell>
          <cell r="O204">
            <v>1.4999999999999999E-2</v>
          </cell>
          <cell r="Q204">
            <v>8.2500000000000004E-2</v>
          </cell>
          <cell r="R204">
            <v>0.91749999999999998</v>
          </cell>
        </row>
        <row r="205">
          <cell r="K205" t="str">
            <v>Export2nd New Buyer00Wash33x33L</v>
          </cell>
          <cell r="L205">
            <v>0</v>
          </cell>
          <cell r="M205">
            <v>2.5000000000000001E-3</v>
          </cell>
          <cell r="N205">
            <v>6.5000000000000002E-2</v>
          </cell>
          <cell r="O205">
            <v>1.4999999999999999E-2</v>
          </cell>
          <cell r="Q205">
            <v>8.2500000000000004E-2</v>
          </cell>
          <cell r="R205">
            <v>0.91749999999999998</v>
          </cell>
        </row>
        <row r="206">
          <cell r="K206" t="str">
            <v>Export2nd New Buyer00Wash33x33M</v>
          </cell>
          <cell r="L206">
            <v>0</v>
          </cell>
          <cell r="M206">
            <v>2.5000000000000001E-3</v>
          </cell>
          <cell r="N206">
            <v>6.5000000000000002E-2</v>
          </cell>
          <cell r="O206">
            <v>1.4999999999999999E-2</v>
          </cell>
          <cell r="Q206">
            <v>8.2500000000000004E-2</v>
          </cell>
          <cell r="R206">
            <v>0.91749999999999998</v>
          </cell>
        </row>
        <row r="207">
          <cell r="K207" t="str">
            <v>Export2nd New Buyer00Wash33x33D</v>
          </cell>
          <cell r="L207">
            <v>0</v>
          </cell>
          <cell r="M207">
            <v>2.5000000000000001E-3</v>
          </cell>
          <cell r="N207">
            <v>6.5000000000000002E-2</v>
          </cell>
          <cell r="O207">
            <v>1.4999999999999999E-2</v>
          </cell>
          <cell r="Q207">
            <v>8.2500000000000004E-2</v>
          </cell>
          <cell r="R207">
            <v>0.91749999999999998</v>
          </cell>
        </row>
        <row r="208">
          <cell r="K208" t="str">
            <v>Export3rd New Buyer00Bath0x0L</v>
          </cell>
          <cell r="L208">
            <v>0</v>
          </cell>
          <cell r="M208">
            <v>2.5000000000000001E-3</v>
          </cell>
          <cell r="N208">
            <v>6.5000000000000002E-2</v>
          </cell>
          <cell r="O208">
            <v>1.4999999999999999E-2</v>
          </cell>
          <cell r="Q208">
            <v>8.2500000000000004E-2</v>
          </cell>
          <cell r="R208">
            <v>0.91749999999999998</v>
          </cell>
        </row>
        <row r="209">
          <cell r="K209" t="str">
            <v>Export3rd New Buyer00Bath0x0M</v>
          </cell>
          <cell r="L209">
            <v>0</v>
          </cell>
          <cell r="M209">
            <v>2.5000000000000001E-3</v>
          </cell>
          <cell r="N209">
            <v>6.5000000000000002E-2</v>
          </cell>
          <cell r="O209">
            <v>1.4999999999999999E-2</v>
          </cell>
          <cell r="Q209">
            <v>8.2500000000000004E-2</v>
          </cell>
          <cell r="R209">
            <v>0.91749999999999998</v>
          </cell>
        </row>
        <row r="210">
          <cell r="K210" t="str">
            <v>Export3rd New Buyer00Bath0x0D</v>
          </cell>
          <cell r="L210">
            <v>0</v>
          </cell>
          <cell r="M210">
            <v>2.5000000000000001E-3</v>
          </cell>
          <cell r="N210">
            <v>6.5000000000000002E-2</v>
          </cell>
          <cell r="O210">
            <v>1.4999999999999999E-2</v>
          </cell>
          <cell r="Q210">
            <v>8.2500000000000004E-2</v>
          </cell>
          <cell r="R210">
            <v>0.91749999999999998</v>
          </cell>
        </row>
        <row r="213">
          <cell r="K213" t="str">
            <v>ExportTargetWaverlyUSABath76x142L</v>
          </cell>
          <cell r="L213">
            <v>0</v>
          </cell>
          <cell r="M213">
            <v>2.5000000000000001E-3</v>
          </cell>
          <cell r="N213">
            <v>6.5000000000000002E-2</v>
          </cell>
          <cell r="O213">
            <v>1.4999999999999999E-2</v>
          </cell>
          <cell r="Q213">
            <v>8.2500000000000004E-2</v>
          </cell>
          <cell r="R213">
            <v>0.91749999999999998</v>
          </cell>
        </row>
        <row r="214">
          <cell r="K214" t="str">
            <v>ExportTargetWaverlyUSABath76x142M</v>
          </cell>
          <cell r="L214">
            <v>0</v>
          </cell>
          <cell r="M214">
            <v>2.5000000000000001E-3</v>
          </cell>
          <cell r="N214">
            <v>6.5000000000000002E-2</v>
          </cell>
          <cell r="O214">
            <v>1.4999999999999999E-2</v>
          </cell>
          <cell r="Q214">
            <v>8.2500000000000004E-2</v>
          </cell>
          <cell r="R214">
            <v>0.91749999999999998</v>
          </cell>
        </row>
        <row r="215">
          <cell r="K215" t="str">
            <v>ExportTargetWaverlyUSABath76x142D</v>
          </cell>
          <cell r="L215">
            <v>0</v>
          </cell>
          <cell r="M215">
            <v>2.5000000000000001E-3</v>
          </cell>
          <cell r="N215">
            <v>6.5000000000000002E-2</v>
          </cell>
          <cell r="O215">
            <v>1.4999999999999999E-2</v>
          </cell>
          <cell r="Q215">
            <v>8.2500000000000004E-2</v>
          </cell>
          <cell r="R215">
            <v>0.91749999999999998</v>
          </cell>
        </row>
        <row r="216">
          <cell r="K216" t="str">
            <v>ExportTargetWaverlyUSAHand41x76L</v>
          </cell>
          <cell r="L216" t="str">
            <v>Key -2</v>
          </cell>
          <cell r="M216">
            <v>2.5000000000000001E-3</v>
          </cell>
          <cell r="N216">
            <v>6.5000000000000002E-2</v>
          </cell>
          <cell r="O216">
            <v>1.4999999999999999E-2</v>
          </cell>
          <cell r="Q216">
            <v>8.2500000000000004E-2</v>
          </cell>
          <cell r="R216">
            <v>0.91749999999999998</v>
          </cell>
        </row>
        <row r="217">
          <cell r="K217" t="str">
            <v>ExportTargetWaverlyUSAHand41x76M</v>
          </cell>
          <cell r="L217">
            <v>0</v>
          </cell>
          <cell r="M217">
            <v>2.5000000000000001E-3</v>
          </cell>
          <cell r="N217">
            <v>6.5000000000000002E-2</v>
          </cell>
          <cell r="O217">
            <v>1.4999999999999999E-2</v>
          </cell>
          <cell r="Q217">
            <v>8.2500000000000004E-2</v>
          </cell>
          <cell r="R217">
            <v>0.91749999999999998</v>
          </cell>
        </row>
        <row r="218">
          <cell r="K218" t="str">
            <v>ExportTargetWaverlyUSAHand41x76D</v>
          </cell>
          <cell r="L218">
            <v>0</v>
          </cell>
          <cell r="M218">
            <v>2.5000000000000001E-3</v>
          </cell>
          <cell r="N218">
            <v>6.5000000000000002E-2</v>
          </cell>
          <cell r="O218">
            <v>1.4999999999999999E-2</v>
          </cell>
          <cell r="Q218">
            <v>8.2500000000000004E-2</v>
          </cell>
          <cell r="R218">
            <v>0.91749999999999998</v>
          </cell>
        </row>
        <row r="219">
          <cell r="K219" t="str">
            <v>ExportTargetWaverlyUSAWash30x30L</v>
          </cell>
          <cell r="L219">
            <v>0</v>
          </cell>
          <cell r="M219">
            <v>2.5000000000000001E-3</v>
          </cell>
          <cell r="N219">
            <v>6.5000000000000002E-2</v>
          </cell>
          <cell r="O219">
            <v>1.4999999999999999E-2</v>
          </cell>
          <cell r="Q219">
            <v>8.2500000000000004E-2</v>
          </cell>
          <cell r="R219">
            <v>0.91749999999999998</v>
          </cell>
        </row>
        <row r="220">
          <cell r="K220" t="str">
            <v>ExportTargetWaverlyUSAWash30x30M</v>
          </cell>
          <cell r="L220">
            <v>0</v>
          </cell>
          <cell r="M220">
            <v>2.5000000000000001E-3</v>
          </cell>
          <cell r="N220">
            <v>6.5000000000000002E-2</v>
          </cell>
          <cell r="O220">
            <v>1.4999999999999999E-2</v>
          </cell>
          <cell r="Q220">
            <v>8.2500000000000004E-2</v>
          </cell>
          <cell r="R220">
            <v>0.91749999999999998</v>
          </cell>
        </row>
        <row r="221">
          <cell r="K221" t="str">
            <v>ExportTargetWaverlyUSAWash30x30D</v>
          </cell>
          <cell r="L221">
            <v>0</v>
          </cell>
          <cell r="M221">
            <v>2.5000000000000001E-3</v>
          </cell>
          <cell r="N221">
            <v>6.5000000000000002E-2</v>
          </cell>
          <cell r="O221">
            <v>1.4999999999999999E-2</v>
          </cell>
          <cell r="Q221">
            <v>8.2500000000000004E-2</v>
          </cell>
          <cell r="R221">
            <v>0.91749999999999998</v>
          </cell>
        </row>
        <row r="222">
          <cell r="K222" t="str">
            <v>ExportWalmartHome TrendsUSABath76x132L</v>
          </cell>
          <cell r="L222">
            <v>0</v>
          </cell>
          <cell r="M222">
            <v>2.5000000000000001E-3</v>
          </cell>
          <cell r="N222">
            <v>6.5000000000000002E-2</v>
          </cell>
          <cell r="O222">
            <v>1.4999999999999999E-2</v>
          </cell>
          <cell r="Q222">
            <v>8.2500000000000004E-2</v>
          </cell>
          <cell r="R222">
            <v>0.91749999999999998</v>
          </cell>
        </row>
        <row r="223">
          <cell r="K223" t="str">
            <v>ExportWalmartHome TrendsUSABath76x132M</v>
          </cell>
          <cell r="L223">
            <v>0</v>
          </cell>
          <cell r="M223">
            <v>2.5000000000000001E-3</v>
          </cell>
          <cell r="N223">
            <v>6.5000000000000002E-2</v>
          </cell>
          <cell r="O223">
            <v>1.4999999999999999E-2</v>
          </cell>
          <cell r="Q223">
            <v>8.2500000000000004E-2</v>
          </cell>
          <cell r="R223">
            <v>0.91749999999999998</v>
          </cell>
        </row>
        <row r="224">
          <cell r="K224" t="str">
            <v>ExportWalmartHome TrendsUSABath76x132D</v>
          </cell>
          <cell r="L224">
            <v>0</v>
          </cell>
          <cell r="M224">
            <v>2.5000000000000001E-3</v>
          </cell>
          <cell r="N224">
            <v>6.5000000000000002E-2</v>
          </cell>
          <cell r="O224">
            <v>1.4999999999999999E-2</v>
          </cell>
          <cell r="Q224">
            <v>8.2500000000000004E-2</v>
          </cell>
          <cell r="R224">
            <v>0.91749999999999998</v>
          </cell>
        </row>
        <row r="225">
          <cell r="K225" t="str">
            <v>ExportWalmartHome TrendsUSAHand41x69L</v>
          </cell>
          <cell r="L225">
            <v>0</v>
          </cell>
          <cell r="M225">
            <v>2.5000000000000001E-3</v>
          </cell>
          <cell r="N225">
            <v>6.5000000000000002E-2</v>
          </cell>
          <cell r="O225">
            <v>1.4999999999999999E-2</v>
          </cell>
          <cell r="Q225">
            <v>8.2500000000000004E-2</v>
          </cell>
          <cell r="R225">
            <v>0.91749999999999998</v>
          </cell>
        </row>
        <row r="226">
          <cell r="K226" t="str">
            <v>ExportWalmartHome TrendsUSAHand41x69M</v>
          </cell>
          <cell r="L226">
            <v>0</v>
          </cell>
          <cell r="M226">
            <v>2.5000000000000001E-3</v>
          </cell>
          <cell r="N226">
            <v>6.5000000000000002E-2</v>
          </cell>
          <cell r="O226">
            <v>1.4999999999999999E-2</v>
          </cell>
          <cell r="Q226">
            <v>8.2500000000000004E-2</v>
          </cell>
          <cell r="R226">
            <v>0.91749999999999998</v>
          </cell>
        </row>
        <row r="227">
          <cell r="K227" t="str">
            <v>ExportWalmartHome TrendsUSAHand41x69D</v>
          </cell>
          <cell r="L227">
            <v>0</v>
          </cell>
          <cell r="M227">
            <v>2.5000000000000001E-3</v>
          </cell>
          <cell r="N227">
            <v>6.5000000000000002E-2</v>
          </cell>
          <cell r="O227">
            <v>1.4999999999999999E-2</v>
          </cell>
          <cell r="Q227">
            <v>8.2500000000000004E-2</v>
          </cell>
          <cell r="R227">
            <v>0.91749999999999998</v>
          </cell>
        </row>
        <row r="228">
          <cell r="K228" t="str">
            <v>ExportWalmartHome TrendsUSAWash33x33L</v>
          </cell>
          <cell r="L228">
            <v>0</v>
          </cell>
          <cell r="M228">
            <v>2.5000000000000001E-3</v>
          </cell>
          <cell r="N228">
            <v>6.5000000000000002E-2</v>
          </cell>
          <cell r="O228">
            <v>1.4999999999999999E-2</v>
          </cell>
          <cell r="Q228">
            <v>8.2500000000000004E-2</v>
          </cell>
          <cell r="R228">
            <v>0.91749999999999998</v>
          </cell>
        </row>
        <row r="229">
          <cell r="K229" t="str">
            <v>ExportWalmartHome TrendsUSAWash33x33M</v>
          </cell>
          <cell r="L229">
            <v>0</v>
          </cell>
          <cell r="M229">
            <v>2.5000000000000001E-3</v>
          </cell>
          <cell r="N229">
            <v>6.5000000000000002E-2</v>
          </cell>
          <cell r="O229">
            <v>1.4999999999999999E-2</v>
          </cell>
          <cell r="Q229">
            <v>8.2500000000000004E-2</v>
          </cell>
          <cell r="R229">
            <v>0.91749999999999998</v>
          </cell>
        </row>
        <row r="230">
          <cell r="K230" t="str">
            <v>ExportWalmartHome TrendsUSAWash33x33D</v>
          </cell>
          <cell r="L230">
            <v>0</v>
          </cell>
          <cell r="M230">
            <v>2.5000000000000001E-3</v>
          </cell>
          <cell r="N230">
            <v>6.5000000000000002E-2</v>
          </cell>
          <cell r="O230">
            <v>1.4999999999999999E-2</v>
          </cell>
          <cell r="Q230">
            <v>8.2500000000000004E-2</v>
          </cell>
          <cell r="R230">
            <v>0.91749999999999998</v>
          </cell>
        </row>
        <row r="231">
          <cell r="K231" t="str">
            <v>ExportMill WorkingCannon LandmarkUSABath76x137L</v>
          </cell>
          <cell r="L231">
            <v>0</v>
          </cell>
          <cell r="M231">
            <v>2.5000000000000001E-3</v>
          </cell>
          <cell r="N231">
            <v>6.5000000000000002E-2</v>
          </cell>
          <cell r="O231">
            <v>1.4999999999999999E-2</v>
          </cell>
          <cell r="Q231">
            <v>8.2500000000000004E-2</v>
          </cell>
          <cell r="R231">
            <v>0.91749999999999998</v>
          </cell>
        </row>
        <row r="232">
          <cell r="K232" t="str">
            <v>ExportMill WorkingCannon LandmarkUSABath76x137M</v>
          </cell>
          <cell r="L232">
            <v>0</v>
          </cell>
          <cell r="M232">
            <v>2.5000000000000001E-3</v>
          </cell>
          <cell r="N232">
            <v>6.5000000000000002E-2</v>
          </cell>
          <cell r="O232">
            <v>1.4999999999999999E-2</v>
          </cell>
          <cell r="Q232">
            <v>8.2500000000000004E-2</v>
          </cell>
          <cell r="R232">
            <v>0.91749999999999998</v>
          </cell>
        </row>
        <row r="233">
          <cell r="K233" t="str">
            <v>ExportMill WorkingCannon LandmarkUSABath76x137D</v>
          </cell>
          <cell r="L233">
            <v>0</v>
          </cell>
          <cell r="M233">
            <v>2.5000000000000001E-3</v>
          </cell>
          <cell r="N233">
            <v>6.5000000000000002E-2</v>
          </cell>
          <cell r="O233">
            <v>1.4999999999999999E-2</v>
          </cell>
          <cell r="Q233">
            <v>8.2500000000000004E-2</v>
          </cell>
          <cell r="R233">
            <v>0.91749999999999998</v>
          </cell>
        </row>
        <row r="234">
          <cell r="K234" t="str">
            <v>ExportMill WorkingCannon LandmarkUSAHand41x76L</v>
          </cell>
          <cell r="L234">
            <v>0</v>
          </cell>
          <cell r="M234">
            <v>2.5000000000000001E-3</v>
          </cell>
          <cell r="N234">
            <v>6.5000000000000002E-2</v>
          </cell>
          <cell r="O234">
            <v>1.4999999999999999E-2</v>
          </cell>
          <cell r="Q234">
            <v>8.2500000000000004E-2</v>
          </cell>
          <cell r="R234">
            <v>0.91749999999999998</v>
          </cell>
        </row>
        <row r="235">
          <cell r="K235" t="str">
            <v>ExportMill WorkingCannon LandmarkUSAHand41x76M</v>
          </cell>
          <cell r="L235">
            <v>0</v>
          </cell>
          <cell r="M235">
            <v>2.5000000000000001E-3</v>
          </cell>
          <cell r="N235">
            <v>6.5000000000000002E-2</v>
          </cell>
          <cell r="O235">
            <v>1.4999999999999999E-2</v>
          </cell>
          <cell r="Q235">
            <v>8.2500000000000004E-2</v>
          </cell>
          <cell r="R235">
            <v>0.91749999999999998</v>
          </cell>
        </row>
        <row r="236">
          <cell r="K236" t="str">
            <v>ExportMill WorkingCannon LandmarkUSAHand41x76D</v>
          </cell>
          <cell r="L236">
            <v>0</v>
          </cell>
          <cell r="M236">
            <v>2.5000000000000001E-3</v>
          </cell>
          <cell r="N236">
            <v>6.5000000000000002E-2</v>
          </cell>
          <cell r="O236">
            <v>1.4999999999999999E-2</v>
          </cell>
          <cell r="Q236">
            <v>8.2500000000000004E-2</v>
          </cell>
          <cell r="R236">
            <v>0.91749999999999998</v>
          </cell>
        </row>
        <row r="237">
          <cell r="K237" t="str">
            <v>ExportMill WorkingCannon LandmarkUSAWash33x33L</v>
          </cell>
          <cell r="L237">
            <v>0</v>
          </cell>
          <cell r="M237">
            <v>2.5000000000000001E-3</v>
          </cell>
          <cell r="N237">
            <v>6.5000000000000002E-2</v>
          </cell>
          <cell r="O237">
            <v>1.4999999999999999E-2</v>
          </cell>
          <cell r="Q237">
            <v>8.2500000000000004E-2</v>
          </cell>
          <cell r="R237">
            <v>0.91749999999999998</v>
          </cell>
        </row>
        <row r="238">
          <cell r="K238" t="str">
            <v>ExportMill WorkingCannon LandmarkUSAWash33x33M</v>
          </cell>
          <cell r="L238">
            <v>0</v>
          </cell>
          <cell r="M238">
            <v>2.5000000000000001E-3</v>
          </cell>
          <cell r="N238">
            <v>6.5000000000000002E-2</v>
          </cell>
          <cell r="O238">
            <v>1.4999999999999999E-2</v>
          </cell>
          <cell r="Q238">
            <v>8.2500000000000004E-2</v>
          </cell>
          <cell r="R238">
            <v>0.91749999999999998</v>
          </cell>
        </row>
        <row r="239">
          <cell r="K239" t="str">
            <v>ExportMill WorkingCannon LandmarkUSAWash33x33D</v>
          </cell>
          <cell r="L239">
            <v>0</v>
          </cell>
          <cell r="M239">
            <v>2.5000000000000001E-3</v>
          </cell>
          <cell r="N239">
            <v>6.5000000000000002E-2</v>
          </cell>
          <cell r="O239">
            <v>1.4999999999999999E-2</v>
          </cell>
          <cell r="Q239">
            <v>8.2500000000000004E-2</v>
          </cell>
          <cell r="R239">
            <v>0.91749999999999998</v>
          </cell>
        </row>
        <row r="240">
          <cell r="K240" t="str">
            <v>ExportMill WorkingCannon MilestoneUSABath76x137L</v>
          </cell>
          <cell r="L240">
            <v>0</v>
          </cell>
          <cell r="M240">
            <v>2.5000000000000001E-3</v>
          </cell>
          <cell r="N240">
            <v>6.5000000000000002E-2</v>
          </cell>
          <cell r="O240">
            <v>1.4999999999999999E-2</v>
          </cell>
          <cell r="Q240">
            <v>8.2500000000000004E-2</v>
          </cell>
          <cell r="R240">
            <v>0.91749999999999998</v>
          </cell>
        </row>
        <row r="241">
          <cell r="K241" t="str">
            <v>ExportMill WorkingCannon MilestoneUSABath76x137M</v>
          </cell>
          <cell r="L241">
            <v>0</v>
          </cell>
          <cell r="M241">
            <v>2.5000000000000001E-3</v>
          </cell>
          <cell r="N241">
            <v>6.5000000000000002E-2</v>
          </cell>
          <cell r="O241">
            <v>1.4999999999999999E-2</v>
          </cell>
          <cell r="Q241">
            <v>8.2500000000000004E-2</v>
          </cell>
          <cell r="R241">
            <v>0.91749999999999998</v>
          </cell>
        </row>
        <row r="242">
          <cell r="K242" t="str">
            <v>ExportMill WorkingCannon MilestoneUSABath76x137D</v>
          </cell>
          <cell r="L242">
            <v>0</v>
          </cell>
          <cell r="M242">
            <v>2.5000000000000001E-3</v>
          </cell>
          <cell r="N242">
            <v>6.5000000000000002E-2</v>
          </cell>
          <cell r="O242">
            <v>1.4999999999999999E-2</v>
          </cell>
          <cell r="Q242">
            <v>8.2500000000000004E-2</v>
          </cell>
          <cell r="R242">
            <v>0.91749999999999998</v>
          </cell>
        </row>
        <row r="243">
          <cell r="K243" t="str">
            <v>ExportMill WorkingCannon MilestoneUSAHand41x76L</v>
          </cell>
          <cell r="L243">
            <v>0</v>
          </cell>
          <cell r="M243">
            <v>2.5000000000000001E-3</v>
          </cell>
          <cell r="N243">
            <v>6.5000000000000002E-2</v>
          </cell>
          <cell r="O243">
            <v>1.4999999999999999E-2</v>
          </cell>
          <cell r="Q243">
            <v>8.2500000000000004E-2</v>
          </cell>
          <cell r="R243">
            <v>0.91749999999999998</v>
          </cell>
        </row>
        <row r="244">
          <cell r="K244" t="str">
            <v>ExportMill WorkingCannon MilestoneUSAHand41x76M</v>
          </cell>
          <cell r="L244">
            <v>0</v>
          </cell>
          <cell r="M244">
            <v>2.5000000000000001E-3</v>
          </cell>
          <cell r="N244">
            <v>6.5000000000000002E-2</v>
          </cell>
          <cell r="O244">
            <v>1.4999999999999999E-2</v>
          </cell>
          <cell r="Q244">
            <v>8.2500000000000004E-2</v>
          </cell>
          <cell r="R244">
            <v>0.91749999999999998</v>
          </cell>
        </row>
        <row r="245">
          <cell r="K245" t="str">
            <v>ExportMill WorkingCannon MilestoneUSAHand41x76D</v>
          </cell>
          <cell r="L245">
            <v>0</v>
          </cell>
          <cell r="M245">
            <v>2.5000000000000001E-3</v>
          </cell>
          <cell r="N245">
            <v>6.5000000000000002E-2</v>
          </cell>
          <cell r="O245">
            <v>1.4999999999999999E-2</v>
          </cell>
          <cell r="Q245">
            <v>8.2500000000000004E-2</v>
          </cell>
          <cell r="R245">
            <v>0.91749999999999998</v>
          </cell>
        </row>
        <row r="246">
          <cell r="K246" t="str">
            <v>ExportMill WorkingCannon MilestoneUSAWash33x33L</v>
          </cell>
          <cell r="L246">
            <v>0</v>
          </cell>
          <cell r="M246">
            <v>2.5000000000000001E-3</v>
          </cell>
          <cell r="N246">
            <v>6.5000000000000002E-2</v>
          </cell>
          <cell r="O246">
            <v>1.4999999999999999E-2</v>
          </cell>
          <cell r="Q246">
            <v>8.2500000000000004E-2</v>
          </cell>
          <cell r="R246">
            <v>0.91749999999999998</v>
          </cell>
        </row>
        <row r="247">
          <cell r="K247" t="str">
            <v>ExportMill WorkingCannon MilestoneUSAWash33x33M</v>
          </cell>
          <cell r="L247">
            <v>0</v>
          </cell>
          <cell r="M247">
            <v>2.5000000000000001E-3</v>
          </cell>
          <cell r="N247">
            <v>6.5000000000000002E-2</v>
          </cell>
          <cell r="O247">
            <v>1.4999999999999999E-2</v>
          </cell>
          <cell r="Q247">
            <v>8.2500000000000004E-2</v>
          </cell>
          <cell r="R247">
            <v>0.91749999999999998</v>
          </cell>
        </row>
        <row r="248">
          <cell r="K248" t="str">
            <v>ExportMill WorkingCannon MilestoneUSAWash33x33D</v>
          </cell>
          <cell r="L248">
            <v>0</v>
          </cell>
          <cell r="M248">
            <v>2.5000000000000001E-3</v>
          </cell>
          <cell r="N248">
            <v>6.5000000000000002E-2</v>
          </cell>
          <cell r="O248">
            <v>1.4999999999999999E-2</v>
          </cell>
          <cell r="Q248">
            <v>8.2500000000000004E-2</v>
          </cell>
          <cell r="R248">
            <v>0.91749999999999998</v>
          </cell>
        </row>
        <row r="249">
          <cell r="K249" t="str">
            <v>ExportWelspun USAEsplamaUSABath76x137L</v>
          </cell>
          <cell r="L249">
            <v>0</v>
          </cell>
          <cell r="M249">
            <v>2.5000000000000001E-3</v>
          </cell>
          <cell r="N249">
            <v>6.5000000000000002E-2</v>
          </cell>
          <cell r="O249">
            <v>1.4999999999999999E-2</v>
          </cell>
          <cell r="Q249">
            <v>8.2500000000000004E-2</v>
          </cell>
          <cell r="R249">
            <v>0.91749999999999998</v>
          </cell>
        </row>
        <row r="250">
          <cell r="K250" t="str">
            <v>ExportWelspun USAEsplamaUSABath76x137M</v>
          </cell>
          <cell r="L250">
            <v>0</v>
          </cell>
          <cell r="M250">
            <v>2.5000000000000001E-3</v>
          </cell>
          <cell r="N250">
            <v>6.5000000000000002E-2</v>
          </cell>
          <cell r="O250">
            <v>1.4999999999999999E-2</v>
          </cell>
          <cell r="Q250">
            <v>8.2500000000000004E-2</v>
          </cell>
          <cell r="R250">
            <v>0.91749999999999998</v>
          </cell>
        </row>
        <row r="251">
          <cell r="K251" t="str">
            <v>ExportWelspun USAEsplamaUSABath76x137D</v>
          </cell>
          <cell r="L251">
            <v>0</v>
          </cell>
          <cell r="M251">
            <v>2.5000000000000001E-3</v>
          </cell>
          <cell r="N251">
            <v>6.5000000000000002E-2</v>
          </cell>
          <cell r="O251">
            <v>1.4999999999999999E-2</v>
          </cell>
          <cell r="Q251">
            <v>8.2500000000000004E-2</v>
          </cell>
          <cell r="R251">
            <v>0.91749999999999998</v>
          </cell>
        </row>
        <row r="252">
          <cell r="K252" t="str">
            <v>ExportWelspun USAEsplamaUSAHand41x71L</v>
          </cell>
          <cell r="L252">
            <v>0</v>
          </cell>
          <cell r="M252">
            <v>2.5000000000000001E-3</v>
          </cell>
          <cell r="N252">
            <v>6.5000000000000002E-2</v>
          </cell>
          <cell r="O252">
            <v>1.4999999999999999E-2</v>
          </cell>
          <cell r="Q252">
            <v>8.2500000000000004E-2</v>
          </cell>
          <cell r="R252">
            <v>0.91749999999999998</v>
          </cell>
        </row>
        <row r="253">
          <cell r="K253" t="str">
            <v>ExportWelspun USAEsplamaUSAHand41x71M</v>
          </cell>
          <cell r="L253">
            <v>0</v>
          </cell>
          <cell r="M253">
            <v>2.5000000000000001E-3</v>
          </cell>
          <cell r="N253">
            <v>6.5000000000000002E-2</v>
          </cell>
          <cell r="O253">
            <v>1.4999999999999999E-2</v>
          </cell>
          <cell r="Q253">
            <v>8.2500000000000004E-2</v>
          </cell>
          <cell r="R253">
            <v>0.91749999999999998</v>
          </cell>
        </row>
        <row r="254">
          <cell r="K254" t="str">
            <v>ExportWelspun USAEsplamaUSAHand41x71D</v>
          </cell>
          <cell r="L254">
            <v>0</v>
          </cell>
          <cell r="M254">
            <v>2.5000000000000001E-3</v>
          </cell>
          <cell r="N254">
            <v>6.5000000000000002E-2</v>
          </cell>
          <cell r="O254">
            <v>1.4999999999999999E-2</v>
          </cell>
          <cell r="Q254">
            <v>8.2500000000000004E-2</v>
          </cell>
          <cell r="R254">
            <v>0.91749999999999998</v>
          </cell>
        </row>
        <row r="255">
          <cell r="K255" t="str">
            <v>ExportWelspun USAEsplamaUSAWash33x33L</v>
          </cell>
          <cell r="L255">
            <v>0</v>
          </cell>
          <cell r="M255">
            <v>2.5000000000000001E-3</v>
          </cell>
          <cell r="N255">
            <v>6.5000000000000002E-2</v>
          </cell>
          <cell r="O255">
            <v>1.4999999999999999E-2</v>
          </cell>
          <cell r="Q255">
            <v>8.2500000000000004E-2</v>
          </cell>
          <cell r="R255">
            <v>0.91749999999999998</v>
          </cell>
        </row>
        <row r="256">
          <cell r="K256" t="str">
            <v>ExportWelspun USAEsplamaUSAWash33x33M</v>
          </cell>
          <cell r="L256">
            <v>0</v>
          </cell>
          <cell r="M256">
            <v>2.5000000000000001E-3</v>
          </cell>
          <cell r="N256">
            <v>6.5000000000000002E-2</v>
          </cell>
          <cell r="O256">
            <v>1.4999999999999999E-2</v>
          </cell>
          <cell r="Q256">
            <v>8.2500000000000004E-2</v>
          </cell>
          <cell r="R256">
            <v>0.91749999999999998</v>
          </cell>
        </row>
        <row r="257">
          <cell r="K257" t="str">
            <v>ExportWelspun USAEsplamaUSAWash33x33D</v>
          </cell>
          <cell r="L257">
            <v>0</v>
          </cell>
          <cell r="M257">
            <v>2.5000000000000001E-3</v>
          </cell>
          <cell r="N257">
            <v>6.5000000000000002E-2</v>
          </cell>
          <cell r="O257">
            <v>1.4999999999999999E-2</v>
          </cell>
          <cell r="Q257">
            <v>8.2500000000000004E-2</v>
          </cell>
          <cell r="R257">
            <v>0.91749999999999998</v>
          </cell>
        </row>
        <row r="258">
          <cell r="K258" t="str">
            <v>ExportLNTManorUSABath76x147L</v>
          </cell>
          <cell r="L258">
            <v>0</v>
          </cell>
          <cell r="M258">
            <v>2.5000000000000001E-3</v>
          </cell>
          <cell r="N258">
            <v>6.5000000000000002E-2</v>
          </cell>
          <cell r="O258">
            <v>1.4999999999999999E-2</v>
          </cell>
          <cell r="Q258">
            <v>8.2500000000000004E-2</v>
          </cell>
          <cell r="R258">
            <v>0.91749999999999998</v>
          </cell>
        </row>
        <row r="259">
          <cell r="K259" t="str">
            <v>ExportLNTManorUSABath76x147M</v>
          </cell>
          <cell r="L259">
            <v>0</v>
          </cell>
          <cell r="M259">
            <v>2.5000000000000001E-3</v>
          </cell>
          <cell r="N259">
            <v>6.5000000000000002E-2</v>
          </cell>
          <cell r="O259">
            <v>1.4999999999999999E-2</v>
          </cell>
          <cell r="Q259">
            <v>8.2500000000000004E-2</v>
          </cell>
          <cell r="R259">
            <v>0.91749999999999998</v>
          </cell>
        </row>
        <row r="260">
          <cell r="K260" t="str">
            <v>ExportLNTManorUSABath76x147D</v>
          </cell>
          <cell r="L260">
            <v>0</v>
          </cell>
          <cell r="M260">
            <v>2.5000000000000001E-3</v>
          </cell>
          <cell r="N260">
            <v>6.5000000000000002E-2</v>
          </cell>
          <cell r="O260">
            <v>1.4999999999999999E-2</v>
          </cell>
          <cell r="Q260">
            <v>8.2500000000000004E-2</v>
          </cell>
          <cell r="R260">
            <v>0.91749999999999998</v>
          </cell>
        </row>
        <row r="261">
          <cell r="K261" t="str">
            <v>ExportLNTManorUSAHand51x76L</v>
          </cell>
          <cell r="L261">
            <v>0</v>
          </cell>
          <cell r="M261">
            <v>2.5000000000000001E-3</v>
          </cell>
          <cell r="N261">
            <v>6.5000000000000002E-2</v>
          </cell>
          <cell r="O261">
            <v>1.4999999999999999E-2</v>
          </cell>
          <cell r="Q261">
            <v>8.2500000000000004E-2</v>
          </cell>
          <cell r="R261">
            <v>0.91749999999999998</v>
          </cell>
        </row>
        <row r="262">
          <cell r="K262" t="str">
            <v>ExportLNTManorUSAHand51x76M</v>
          </cell>
          <cell r="L262">
            <v>0</v>
          </cell>
          <cell r="M262">
            <v>2.5000000000000001E-3</v>
          </cell>
          <cell r="N262">
            <v>6.5000000000000002E-2</v>
          </cell>
          <cell r="O262">
            <v>1.4999999999999999E-2</v>
          </cell>
          <cell r="Q262">
            <v>8.2500000000000004E-2</v>
          </cell>
          <cell r="R262">
            <v>0.91749999999999998</v>
          </cell>
        </row>
        <row r="263">
          <cell r="K263" t="str">
            <v>ExportLNTManorUSAHand51x76D</v>
          </cell>
          <cell r="L263">
            <v>0</v>
          </cell>
          <cell r="M263">
            <v>2.5000000000000001E-3</v>
          </cell>
          <cell r="N263">
            <v>6.5000000000000002E-2</v>
          </cell>
          <cell r="O263">
            <v>1.4999999999999999E-2</v>
          </cell>
          <cell r="Q263">
            <v>8.2500000000000004E-2</v>
          </cell>
          <cell r="R263">
            <v>0.91749999999999998</v>
          </cell>
        </row>
        <row r="264">
          <cell r="K264" t="str">
            <v>ExportLNTManorUSAWash33x33L</v>
          </cell>
          <cell r="L264">
            <v>0</v>
          </cell>
          <cell r="M264">
            <v>2.5000000000000001E-3</v>
          </cell>
          <cell r="N264">
            <v>6.5000000000000002E-2</v>
          </cell>
          <cell r="O264">
            <v>1.4999999999999999E-2</v>
          </cell>
          <cell r="Q264">
            <v>8.2500000000000004E-2</v>
          </cell>
          <cell r="R264">
            <v>0.91749999999999998</v>
          </cell>
        </row>
        <row r="265">
          <cell r="K265" t="str">
            <v>ExportLNTManorUSAWash33x33M</v>
          </cell>
          <cell r="L265">
            <v>0</v>
          </cell>
          <cell r="M265">
            <v>2.5000000000000001E-3</v>
          </cell>
          <cell r="N265">
            <v>6.5000000000000002E-2</v>
          </cell>
          <cell r="O265">
            <v>1.4999999999999999E-2</v>
          </cell>
          <cell r="Q265">
            <v>8.2500000000000004E-2</v>
          </cell>
          <cell r="R265">
            <v>0.91749999999999998</v>
          </cell>
        </row>
        <row r="266">
          <cell r="K266" t="str">
            <v>ExportLNTManorUSAWash33x33D</v>
          </cell>
          <cell r="L266">
            <v>0</v>
          </cell>
          <cell r="M266">
            <v>2.5000000000000001E-3</v>
          </cell>
          <cell r="N266">
            <v>6.5000000000000002E-2</v>
          </cell>
          <cell r="O266">
            <v>1.4999999999999999E-2</v>
          </cell>
          <cell r="Q266">
            <v>8.2500000000000004E-2</v>
          </cell>
          <cell r="R266">
            <v>0.91749999999999998</v>
          </cell>
        </row>
        <row r="267">
          <cell r="K267" t="str">
            <v>ExportLNTNewUSABath76x147L</v>
          </cell>
          <cell r="L267">
            <v>0</v>
          </cell>
          <cell r="M267">
            <v>2.5000000000000001E-3</v>
          </cell>
          <cell r="N267">
            <v>6.5000000000000002E-2</v>
          </cell>
          <cell r="O267">
            <v>1.4999999999999999E-2</v>
          </cell>
          <cell r="Q267">
            <v>8.2500000000000004E-2</v>
          </cell>
          <cell r="R267">
            <v>0.91749999999999998</v>
          </cell>
        </row>
        <row r="268">
          <cell r="K268" t="str">
            <v>ExportLNTNewUSABath76x147M</v>
          </cell>
          <cell r="L268">
            <v>0</v>
          </cell>
          <cell r="M268">
            <v>2.5000000000000001E-3</v>
          </cell>
          <cell r="N268">
            <v>6.5000000000000002E-2</v>
          </cell>
          <cell r="O268">
            <v>1.4999999999999999E-2</v>
          </cell>
          <cell r="Q268">
            <v>8.2500000000000004E-2</v>
          </cell>
          <cell r="R268">
            <v>0.91749999999999998</v>
          </cell>
        </row>
        <row r="269">
          <cell r="K269" t="str">
            <v>ExportLNTNewUSABath76x147D</v>
          </cell>
          <cell r="L269">
            <v>0</v>
          </cell>
          <cell r="M269">
            <v>2.5000000000000001E-3</v>
          </cell>
          <cell r="N269">
            <v>6.5000000000000002E-2</v>
          </cell>
          <cell r="O269">
            <v>1.4999999999999999E-2</v>
          </cell>
          <cell r="Q269">
            <v>8.2500000000000004E-2</v>
          </cell>
          <cell r="R269">
            <v>0.91749999999999998</v>
          </cell>
        </row>
        <row r="270">
          <cell r="K270" t="str">
            <v>ExportLNTNewUSAHand51x76L</v>
          </cell>
          <cell r="L270">
            <v>0</v>
          </cell>
          <cell r="M270">
            <v>2.5000000000000001E-3</v>
          </cell>
          <cell r="N270">
            <v>6.5000000000000002E-2</v>
          </cell>
          <cell r="O270">
            <v>1.4999999999999999E-2</v>
          </cell>
          <cell r="Q270">
            <v>8.2500000000000004E-2</v>
          </cell>
          <cell r="R270">
            <v>0.91749999999999998</v>
          </cell>
        </row>
        <row r="271">
          <cell r="K271" t="str">
            <v>ExportLNTNewUSAHand51x76M</v>
          </cell>
          <cell r="L271">
            <v>0</v>
          </cell>
          <cell r="M271">
            <v>2.5000000000000001E-3</v>
          </cell>
          <cell r="N271">
            <v>6.5000000000000002E-2</v>
          </cell>
          <cell r="O271">
            <v>1.4999999999999999E-2</v>
          </cell>
          <cell r="Q271">
            <v>8.2500000000000004E-2</v>
          </cell>
          <cell r="R271">
            <v>0.91749999999999998</v>
          </cell>
        </row>
        <row r="272">
          <cell r="K272" t="str">
            <v>ExportLNTNewUSAHand51x76D</v>
          </cell>
          <cell r="L272">
            <v>0</v>
          </cell>
          <cell r="M272">
            <v>2.5000000000000001E-3</v>
          </cell>
          <cell r="N272">
            <v>6.5000000000000002E-2</v>
          </cell>
          <cell r="O272">
            <v>1.4999999999999999E-2</v>
          </cell>
          <cell r="Q272">
            <v>8.2500000000000004E-2</v>
          </cell>
          <cell r="R272">
            <v>0.91749999999999998</v>
          </cell>
        </row>
        <row r="273">
          <cell r="K273" t="str">
            <v>ExportLNTNewUSAWash33x33L</v>
          </cell>
          <cell r="L273">
            <v>0</v>
          </cell>
          <cell r="M273">
            <v>2.5000000000000001E-3</v>
          </cell>
          <cell r="N273">
            <v>6.5000000000000002E-2</v>
          </cell>
          <cell r="O273">
            <v>1.4999999999999999E-2</v>
          </cell>
          <cell r="Q273">
            <v>8.2500000000000004E-2</v>
          </cell>
          <cell r="R273">
            <v>0.91749999999999998</v>
          </cell>
        </row>
        <row r="274">
          <cell r="K274" t="str">
            <v>ExportLNTNewUSAWash33x33M</v>
          </cell>
          <cell r="L274">
            <v>0</v>
          </cell>
          <cell r="M274">
            <v>2.5000000000000001E-3</v>
          </cell>
          <cell r="N274">
            <v>6.5000000000000002E-2</v>
          </cell>
          <cell r="O274">
            <v>1.4999999999999999E-2</v>
          </cell>
          <cell r="Q274">
            <v>8.2500000000000004E-2</v>
          </cell>
          <cell r="R274">
            <v>0.91749999999999998</v>
          </cell>
        </row>
        <row r="275">
          <cell r="K275" t="str">
            <v>ExportLNTNewUSAWash33x33D</v>
          </cell>
          <cell r="L275">
            <v>0</v>
          </cell>
          <cell r="M275">
            <v>2.5000000000000001E-3</v>
          </cell>
          <cell r="N275">
            <v>6.5000000000000002E-2</v>
          </cell>
          <cell r="O275">
            <v>1.4999999999999999E-2</v>
          </cell>
          <cell r="Q275">
            <v>8.2500000000000004E-2</v>
          </cell>
          <cell r="R275">
            <v>0.91749999999999998</v>
          </cell>
        </row>
        <row r="276">
          <cell r="K276" t="str">
            <v>ExportKohlsBig One StripeUSABath76x137L</v>
          </cell>
          <cell r="L276">
            <v>0</v>
          </cell>
          <cell r="M276">
            <v>2.5000000000000001E-3</v>
          </cell>
          <cell r="N276">
            <v>6.5000000000000002E-2</v>
          </cell>
          <cell r="O276">
            <v>1.4999999999999999E-2</v>
          </cell>
          <cell r="Q276">
            <v>8.2500000000000004E-2</v>
          </cell>
          <cell r="R276">
            <v>0.91749999999999998</v>
          </cell>
        </row>
        <row r="277">
          <cell r="K277" t="str">
            <v>ExportKohlsBig One StripeUSABath76x137M</v>
          </cell>
          <cell r="L277">
            <v>0</v>
          </cell>
          <cell r="M277">
            <v>2.5000000000000001E-3</v>
          </cell>
          <cell r="N277">
            <v>6.5000000000000002E-2</v>
          </cell>
          <cell r="O277">
            <v>1.4999999999999999E-2</v>
          </cell>
          <cell r="Q277">
            <v>8.2500000000000004E-2</v>
          </cell>
          <cell r="R277">
            <v>0.91749999999999998</v>
          </cell>
        </row>
        <row r="278">
          <cell r="K278" t="str">
            <v>ExportKohlsBig One StripeUSABath76x137D</v>
          </cell>
          <cell r="L278">
            <v>0</v>
          </cell>
          <cell r="M278">
            <v>2.5000000000000001E-3</v>
          </cell>
          <cell r="N278">
            <v>6.5000000000000002E-2</v>
          </cell>
          <cell r="O278">
            <v>1.4999999999999999E-2</v>
          </cell>
          <cell r="Q278">
            <v>8.2500000000000004E-2</v>
          </cell>
          <cell r="R278">
            <v>0.91749999999999998</v>
          </cell>
        </row>
        <row r="279">
          <cell r="K279" t="str">
            <v>ExportKohlsBig One StripeUSAHand41x71L</v>
          </cell>
          <cell r="L279">
            <v>0</v>
          </cell>
          <cell r="M279">
            <v>2.5000000000000001E-3</v>
          </cell>
          <cell r="N279">
            <v>6.5000000000000002E-2</v>
          </cell>
          <cell r="O279">
            <v>1.4999999999999999E-2</v>
          </cell>
          <cell r="Q279">
            <v>8.2500000000000004E-2</v>
          </cell>
          <cell r="R279">
            <v>0.91749999999999998</v>
          </cell>
        </row>
        <row r="280">
          <cell r="K280" t="str">
            <v>ExportKohlsBig One StripeUSAHand41x71M</v>
          </cell>
          <cell r="L280">
            <v>0</v>
          </cell>
          <cell r="M280">
            <v>2.5000000000000001E-3</v>
          </cell>
          <cell r="N280">
            <v>6.5000000000000002E-2</v>
          </cell>
          <cell r="O280">
            <v>1.4999999999999999E-2</v>
          </cell>
          <cell r="Q280">
            <v>8.2500000000000004E-2</v>
          </cell>
          <cell r="R280">
            <v>0.91749999999999998</v>
          </cell>
        </row>
        <row r="281">
          <cell r="K281" t="str">
            <v>ExportKohlsBig One StripeUSAHand41x71D</v>
          </cell>
          <cell r="L281">
            <v>0</v>
          </cell>
          <cell r="M281">
            <v>2.5000000000000001E-3</v>
          </cell>
          <cell r="N281">
            <v>6.5000000000000002E-2</v>
          </cell>
          <cell r="O281">
            <v>1.4999999999999999E-2</v>
          </cell>
          <cell r="Q281">
            <v>8.2500000000000004E-2</v>
          </cell>
          <cell r="R281">
            <v>0.91749999999999998</v>
          </cell>
        </row>
        <row r="282">
          <cell r="K282" t="str">
            <v>ExportKohlsBig One StripeUSAWash30x30L</v>
          </cell>
          <cell r="L282">
            <v>0</v>
          </cell>
          <cell r="M282">
            <v>2.5000000000000001E-3</v>
          </cell>
          <cell r="N282">
            <v>6.5000000000000002E-2</v>
          </cell>
          <cell r="O282">
            <v>1.4999999999999999E-2</v>
          </cell>
          <cell r="Q282">
            <v>8.2500000000000004E-2</v>
          </cell>
          <cell r="R282">
            <v>0.91749999999999998</v>
          </cell>
        </row>
        <row r="283">
          <cell r="K283" t="str">
            <v>ExportKohlsBig One StripeUSAWash30x30M</v>
          </cell>
          <cell r="L283">
            <v>0</v>
          </cell>
          <cell r="M283">
            <v>2.5000000000000001E-3</v>
          </cell>
          <cell r="N283">
            <v>6.5000000000000002E-2</v>
          </cell>
          <cell r="O283">
            <v>1.4999999999999999E-2</v>
          </cell>
          <cell r="Q283">
            <v>8.2500000000000004E-2</v>
          </cell>
          <cell r="R283">
            <v>0.91749999999999998</v>
          </cell>
        </row>
        <row r="284">
          <cell r="K284" t="str">
            <v>ExportKohlsBig One StripeUSAWash30x30D</v>
          </cell>
          <cell r="L284">
            <v>0</v>
          </cell>
          <cell r="M284">
            <v>2.5000000000000001E-3</v>
          </cell>
          <cell r="N284">
            <v>6.5000000000000002E-2</v>
          </cell>
          <cell r="O284">
            <v>1.4999999999999999E-2</v>
          </cell>
          <cell r="Q284">
            <v>8.2500000000000004E-2</v>
          </cell>
          <cell r="R284">
            <v>0.91749999999999998</v>
          </cell>
        </row>
        <row r="285">
          <cell r="K285" t="str">
            <v>ExportKohlsBig One SolidUSABath76x137L</v>
          </cell>
          <cell r="L285">
            <v>0</v>
          </cell>
          <cell r="M285">
            <v>2.5000000000000001E-3</v>
          </cell>
          <cell r="N285">
            <v>6.5000000000000002E-2</v>
          </cell>
          <cell r="O285">
            <v>1.4999999999999999E-2</v>
          </cell>
          <cell r="Q285">
            <v>8.2500000000000004E-2</v>
          </cell>
          <cell r="R285">
            <v>0.91749999999999998</v>
          </cell>
        </row>
        <row r="286">
          <cell r="K286" t="str">
            <v>ExportKohlsBig One SolidUSABath76x137M</v>
          </cell>
          <cell r="L286">
            <v>0</v>
          </cell>
          <cell r="M286">
            <v>2.5000000000000001E-3</v>
          </cell>
          <cell r="N286">
            <v>6.5000000000000002E-2</v>
          </cell>
          <cell r="O286">
            <v>1.4999999999999999E-2</v>
          </cell>
          <cell r="Q286">
            <v>8.2500000000000004E-2</v>
          </cell>
          <cell r="R286">
            <v>0.91749999999999998</v>
          </cell>
        </row>
        <row r="287">
          <cell r="K287" t="str">
            <v>ExportKohlsBig One SolidUSABath76x137D</v>
          </cell>
          <cell r="L287">
            <v>0</v>
          </cell>
          <cell r="M287">
            <v>2.5000000000000001E-3</v>
          </cell>
          <cell r="N287">
            <v>6.5000000000000002E-2</v>
          </cell>
          <cell r="O287">
            <v>1.4999999999999999E-2</v>
          </cell>
          <cell r="Q287">
            <v>8.2500000000000004E-2</v>
          </cell>
          <cell r="R287">
            <v>0.91749999999999998</v>
          </cell>
        </row>
        <row r="288">
          <cell r="K288" t="str">
            <v>ExportKohlsBig One SolidUSAHand41x71L</v>
          </cell>
          <cell r="L288">
            <v>0</v>
          </cell>
          <cell r="M288">
            <v>2.5000000000000001E-3</v>
          </cell>
          <cell r="N288">
            <v>6.5000000000000002E-2</v>
          </cell>
          <cell r="O288">
            <v>1.4999999999999999E-2</v>
          </cell>
          <cell r="Q288">
            <v>8.2500000000000004E-2</v>
          </cell>
          <cell r="R288">
            <v>0.91749999999999998</v>
          </cell>
        </row>
        <row r="289">
          <cell r="K289" t="str">
            <v>ExportKohlsBig One SolidUSAHand41x71M</v>
          </cell>
          <cell r="L289">
            <v>0</v>
          </cell>
          <cell r="M289">
            <v>2.5000000000000001E-3</v>
          </cell>
          <cell r="N289">
            <v>6.5000000000000002E-2</v>
          </cell>
          <cell r="O289">
            <v>1.4999999999999999E-2</v>
          </cell>
          <cell r="Q289">
            <v>8.2500000000000004E-2</v>
          </cell>
          <cell r="R289">
            <v>0.91749999999999998</v>
          </cell>
        </row>
        <row r="290">
          <cell r="K290" t="str">
            <v>ExportKohlsBig One SolidUSAHand41x71D</v>
          </cell>
          <cell r="L290">
            <v>0</v>
          </cell>
          <cell r="M290">
            <v>2.5000000000000001E-3</v>
          </cell>
          <cell r="N290">
            <v>6.5000000000000002E-2</v>
          </cell>
          <cell r="O290">
            <v>1.4999999999999999E-2</v>
          </cell>
          <cell r="Q290">
            <v>8.2500000000000004E-2</v>
          </cell>
          <cell r="R290">
            <v>0.91749999999999998</v>
          </cell>
        </row>
        <row r="291">
          <cell r="K291" t="str">
            <v>ExportKohlsBig One SolidUSAWash30x30L</v>
          </cell>
          <cell r="L291">
            <v>0</v>
          </cell>
          <cell r="M291">
            <v>2.5000000000000001E-3</v>
          </cell>
          <cell r="N291">
            <v>6.5000000000000002E-2</v>
          </cell>
          <cell r="O291">
            <v>1.4999999999999999E-2</v>
          </cell>
          <cell r="Q291">
            <v>8.2500000000000004E-2</v>
          </cell>
          <cell r="R291">
            <v>0.91749999999999998</v>
          </cell>
        </row>
        <row r="292">
          <cell r="K292" t="str">
            <v>ExportKohlsBig One SolidUSAWash30x30M</v>
          </cell>
          <cell r="L292">
            <v>0</v>
          </cell>
          <cell r="M292">
            <v>2.5000000000000001E-3</v>
          </cell>
          <cell r="N292">
            <v>6.5000000000000002E-2</v>
          </cell>
          <cell r="O292">
            <v>1.4999999999999999E-2</v>
          </cell>
          <cell r="Q292">
            <v>8.2500000000000004E-2</v>
          </cell>
          <cell r="R292">
            <v>0.91749999999999998</v>
          </cell>
        </row>
        <row r="293">
          <cell r="K293" t="str">
            <v>ExportKohlsBig One SolidUSAWash30x30D</v>
          </cell>
          <cell r="L293">
            <v>0</v>
          </cell>
          <cell r="M293">
            <v>2.5000000000000001E-3</v>
          </cell>
          <cell r="N293">
            <v>6.5000000000000002E-2</v>
          </cell>
          <cell r="O293">
            <v>1.4999999999999999E-2</v>
          </cell>
          <cell r="Q293">
            <v>8.2500000000000004E-2</v>
          </cell>
          <cell r="R293">
            <v>0.91749999999999998</v>
          </cell>
        </row>
        <row r="294">
          <cell r="K294" t="str">
            <v>ExportIst New Buyer00Bath76x137L</v>
          </cell>
          <cell r="L294">
            <v>0</v>
          </cell>
          <cell r="M294">
            <v>2.5000000000000001E-3</v>
          </cell>
          <cell r="N294">
            <v>6.5000000000000002E-2</v>
          </cell>
          <cell r="O294">
            <v>1.4999999999999999E-2</v>
          </cell>
          <cell r="Q294">
            <v>8.2500000000000004E-2</v>
          </cell>
          <cell r="R294">
            <v>0.91749999999999998</v>
          </cell>
        </row>
        <row r="295">
          <cell r="K295" t="str">
            <v>ExportIst New Buyer00Bath76x137M</v>
          </cell>
          <cell r="L295">
            <v>0</v>
          </cell>
          <cell r="M295">
            <v>2.5000000000000001E-3</v>
          </cell>
          <cell r="N295">
            <v>6.5000000000000002E-2</v>
          </cell>
          <cell r="O295">
            <v>1.4999999999999999E-2</v>
          </cell>
          <cell r="Q295">
            <v>8.2500000000000004E-2</v>
          </cell>
          <cell r="R295">
            <v>0.91749999999999998</v>
          </cell>
        </row>
        <row r="296">
          <cell r="K296" t="str">
            <v>ExportIst New Buyer00Bath76x137D</v>
          </cell>
          <cell r="L296">
            <v>0</v>
          </cell>
          <cell r="M296">
            <v>2.5000000000000001E-3</v>
          </cell>
          <cell r="N296">
            <v>6.5000000000000002E-2</v>
          </cell>
          <cell r="O296">
            <v>1.4999999999999999E-2</v>
          </cell>
          <cell r="Q296">
            <v>8.2500000000000004E-2</v>
          </cell>
          <cell r="R296">
            <v>0.91749999999999998</v>
          </cell>
        </row>
        <row r="297">
          <cell r="K297" t="str">
            <v>ExportIst New Buyer00Hand41x76L</v>
          </cell>
          <cell r="L297">
            <v>0</v>
          </cell>
          <cell r="M297">
            <v>2.5000000000000001E-3</v>
          </cell>
          <cell r="N297">
            <v>6.5000000000000002E-2</v>
          </cell>
          <cell r="O297">
            <v>1.4999999999999999E-2</v>
          </cell>
          <cell r="Q297">
            <v>8.2500000000000004E-2</v>
          </cell>
          <cell r="R297">
            <v>0.91749999999999998</v>
          </cell>
        </row>
        <row r="298">
          <cell r="K298" t="str">
            <v>ExportIst New Buyer00Hand41x76M</v>
          </cell>
          <cell r="L298">
            <v>0</v>
          </cell>
          <cell r="M298">
            <v>2.5000000000000001E-3</v>
          </cell>
          <cell r="N298">
            <v>6.5000000000000002E-2</v>
          </cell>
          <cell r="O298">
            <v>1.4999999999999999E-2</v>
          </cell>
          <cell r="Q298">
            <v>8.2500000000000004E-2</v>
          </cell>
          <cell r="R298">
            <v>0.91749999999999998</v>
          </cell>
        </row>
        <row r="299">
          <cell r="K299" t="str">
            <v>ExportIst New Buyer00Hand41x76D</v>
          </cell>
          <cell r="L299">
            <v>0</v>
          </cell>
          <cell r="M299">
            <v>2.5000000000000001E-3</v>
          </cell>
          <cell r="N299">
            <v>6.5000000000000002E-2</v>
          </cell>
          <cell r="O299">
            <v>1.4999999999999999E-2</v>
          </cell>
          <cell r="Q299">
            <v>8.2500000000000004E-2</v>
          </cell>
          <cell r="R299">
            <v>0.91749999999999998</v>
          </cell>
        </row>
        <row r="300">
          <cell r="K300" t="str">
            <v>ExportIst New Buyer00Wash33x33L</v>
          </cell>
          <cell r="L300">
            <v>0</v>
          </cell>
          <cell r="M300">
            <v>2.5000000000000001E-3</v>
          </cell>
          <cell r="N300">
            <v>6.5000000000000002E-2</v>
          </cell>
          <cell r="O300">
            <v>1.4999999999999999E-2</v>
          </cell>
          <cell r="Q300">
            <v>8.2500000000000004E-2</v>
          </cell>
          <cell r="R300">
            <v>0.91749999999999998</v>
          </cell>
        </row>
        <row r="301">
          <cell r="K301" t="str">
            <v>ExportIst New Buyer00Wash33x33M</v>
          </cell>
          <cell r="L301">
            <v>0</v>
          </cell>
          <cell r="M301">
            <v>2.5000000000000001E-3</v>
          </cell>
          <cell r="N301">
            <v>6.5000000000000002E-2</v>
          </cell>
          <cell r="O301">
            <v>1.4999999999999999E-2</v>
          </cell>
          <cell r="Q301">
            <v>8.2500000000000004E-2</v>
          </cell>
          <cell r="R301">
            <v>0.91749999999999998</v>
          </cell>
        </row>
        <row r="302">
          <cell r="K302" t="str">
            <v>ExportIst New Buyer00Wash33x33D</v>
          </cell>
          <cell r="L302">
            <v>0</v>
          </cell>
          <cell r="M302">
            <v>2.5000000000000001E-3</v>
          </cell>
          <cell r="N302">
            <v>6.5000000000000002E-2</v>
          </cell>
          <cell r="O302">
            <v>1.4999999999999999E-2</v>
          </cell>
          <cell r="Q302">
            <v>8.2500000000000004E-2</v>
          </cell>
          <cell r="R302">
            <v>0.91749999999999998</v>
          </cell>
        </row>
        <row r="303">
          <cell r="K303" t="str">
            <v>Export2nd New Buyer00Bath76x137L</v>
          </cell>
          <cell r="L303">
            <v>0</v>
          </cell>
          <cell r="M303">
            <v>2.5000000000000001E-3</v>
          </cell>
          <cell r="N303">
            <v>6.5000000000000002E-2</v>
          </cell>
          <cell r="O303">
            <v>1.4999999999999999E-2</v>
          </cell>
          <cell r="Q303">
            <v>8.2500000000000004E-2</v>
          </cell>
          <cell r="R303">
            <v>0.91749999999999998</v>
          </cell>
        </row>
        <row r="304">
          <cell r="K304" t="str">
            <v>Export2nd New Buyer00Bath76x137M</v>
          </cell>
          <cell r="L304">
            <v>0</v>
          </cell>
          <cell r="M304">
            <v>2.5000000000000001E-3</v>
          </cell>
          <cell r="N304">
            <v>6.5000000000000002E-2</v>
          </cell>
          <cell r="O304">
            <v>1.4999999999999999E-2</v>
          </cell>
          <cell r="Q304">
            <v>8.2500000000000004E-2</v>
          </cell>
          <cell r="R304">
            <v>0.91749999999999998</v>
          </cell>
        </row>
        <row r="305">
          <cell r="K305" t="str">
            <v>Export2nd New Buyer00Bath76x137D</v>
          </cell>
          <cell r="L305">
            <v>0</v>
          </cell>
          <cell r="M305">
            <v>2.5000000000000001E-3</v>
          </cell>
          <cell r="N305">
            <v>6.5000000000000002E-2</v>
          </cell>
          <cell r="O305">
            <v>1.4999999999999999E-2</v>
          </cell>
          <cell r="Q305">
            <v>8.2500000000000004E-2</v>
          </cell>
          <cell r="R305">
            <v>0.91749999999999998</v>
          </cell>
        </row>
        <row r="306">
          <cell r="K306" t="str">
            <v>Export2nd New Buyer00Hand41x76L</v>
          </cell>
          <cell r="L306">
            <v>0</v>
          </cell>
          <cell r="M306">
            <v>2.5000000000000001E-3</v>
          </cell>
          <cell r="N306">
            <v>6.5000000000000002E-2</v>
          </cell>
          <cell r="O306">
            <v>1.4999999999999999E-2</v>
          </cell>
          <cell r="Q306">
            <v>8.2500000000000004E-2</v>
          </cell>
          <cell r="R306">
            <v>0.91749999999999998</v>
          </cell>
        </row>
        <row r="307">
          <cell r="K307" t="str">
            <v>Export2nd New Buyer00Hand41x76M</v>
          </cell>
          <cell r="L307">
            <v>0</v>
          </cell>
          <cell r="M307">
            <v>2.5000000000000001E-3</v>
          </cell>
          <cell r="N307">
            <v>6.5000000000000002E-2</v>
          </cell>
          <cell r="O307">
            <v>1.4999999999999999E-2</v>
          </cell>
          <cell r="Q307">
            <v>8.2500000000000004E-2</v>
          </cell>
          <cell r="R307">
            <v>0.91749999999999998</v>
          </cell>
        </row>
        <row r="308">
          <cell r="K308" t="str">
            <v>Export2nd New Buyer00Hand41x76D</v>
          </cell>
          <cell r="L308">
            <v>0</v>
          </cell>
          <cell r="M308">
            <v>2.5000000000000001E-3</v>
          </cell>
          <cell r="N308">
            <v>6.5000000000000002E-2</v>
          </cell>
          <cell r="O308">
            <v>1.4999999999999999E-2</v>
          </cell>
          <cell r="Q308">
            <v>8.2500000000000004E-2</v>
          </cell>
          <cell r="R308">
            <v>0.91749999999999998</v>
          </cell>
        </row>
        <row r="309">
          <cell r="K309" t="str">
            <v>Export2nd New Buyer00Wash33x33L</v>
          </cell>
          <cell r="L309">
            <v>0</v>
          </cell>
          <cell r="M309">
            <v>2.5000000000000001E-3</v>
          </cell>
          <cell r="N309">
            <v>6.5000000000000002E-2</v>
          </cell>
          <cell r="O309">
            <v>1.4999999999999999E-2</v>
          </cell>
          <cell r="Q309">
            <v>8.2500000000000004E-2</v>
          </cell>
          <cell r="R309">
            <v>0.91749999999999998</v>
          </cell>
        </row>
        <row r="310">
          <cell r="K310" t="str">
            <v>Export2nd New Buyer00Wash33x33M</v>
          </cell>
          <cell r="L310">
            <v>0</v>
          </cell>
          <cell r="M310">
            <v>2.5000000000000001E-3</v>
          </cell>
          <cell r="N310">
            <v>6.5000000000000002E-2</v>
          </cell>
          <cell r="O310">
            <v>1.4999999999999999E-2</v>
          </cell>
          <cell r="Q310">
            <v>8.2500000000000004E-2</v>
          </cell>
          <cell r="R310">
            <v>0.91749999999999998</v>
          </cell>
        </row>
        <row r="311">
          <cell r="K311" t="str">
            <v>Export2nd New Buyer00Wash33x33D</v>
          </cell>
          <cell r="L311">
            <v>0</v>
          </cell>
          <cell r="M311">
            <v>2.5000000000000001E-3</v>
          </cell>
          <cell r="N311">
            <v>6.5000000000000002E-2</v>
          </cell>
          <cell r="O311">
            <v>1.4999999999999999E-2</v>
          </cell>
          <cell r="Q311">
            <v>8.2500000000000004E-2</v>
          </cell>
          <cell r="R311">
            <v>0.91749999999999998</v>
          </cell>
        </row>
        <row r="312">
          <cell r="K312" t="str">
            <v>Export3rd New Buyer00Bath0x0L</v>
          </cell>
          <cell r="L312">
            <v>0</v>
          </cell>
          <cell r="M312">
            <v>2.5000000000000001E-3</v>
          </cell>
          <cell r="N312">
            <v>6.5000000000000002E-2</v>
          </cell>
          <cell r="O312">
            <v>1.4999999999999999E-2</v>
          </cell>
          <cell r="Q312">
            <v>8.2500000000000004E-2</v>
          </cell>
          <cell r="R312">
            <v>0.91749999999999998</v>
          </cell>
        </row>
        <row r="313">
          <cell r="K313" t="str">
            <v>Export3rd New Buyer00Bath0x0M</v>
          </cell>
          <cell r="L313">
            <v>0</v>
          </cell>
          <cell r="M313">
            <v>2.5000000000000001E-3</v>
          </cell>
          <cell r="N313">
            <v>6.5000000000000002E-2</v>
          </cell>
          <cell r="O313">
            <v>1.4999999999999999E-2</v>
          </cell>
          <cell r="Q313">
            <v>8.2500000000000004E-2</v>
          </cell>
          <cell r="R313">
            <v>0.91749999999999998</v>
          </cell>
        </row>
        <row r="314">
          <cell r="K314" t="str">
            <v>Export3rd New Buyer00Bath0x0D</v>
          </cell>
          <cell r="L314">
            <v>0</v>
          </cell>
          <cell r="M314">
            <v>2.5000000000000001E-3</v>
          </cell>
          <cell r="N314">
            <v>6.5000000000000002E-2</v>
          </cell>
          <cell r="O314">
            <v>1.4999999999999999E-2</v>
          </cell>
          <cell r="Q314">
            <v>8.2500000000000004E-2</v>
          </cell>
          <cell r="R314">
            <v>0.91749999999999998</v>
          </cell>
        </row>
      </sheetData>
      <sheetData sheetId="6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 summary"/>
      <sheetName val="Production Planning"/>
      <sheetName val="Grey Prodn"/>
      <sheetName val="Sales Budget"/>
      <sheetName val="Sales"/>
      <sheetName val="Inputs"/>
      <sheetName val="Sales inputs "/>
      <sheetName val="Capacity"/>
      <sheetName val="9 Sales Price in $"/>
      <sheetName val="Fixed Cos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Sheet1"/>
      <sheetName val="Working"/>
      <sheetName val="debt schedule"/>
      <sheetName val="Excise on RM"/>
    </sheetNames>
    <sheetDataSet>
      <sheetData sheetId="0"/>
      <sheetData sheetId="1"/>
      <sheetData sheetId="2">
        <row r="4">
          <cell r="AB4" t="str">
            <v>Key3</v>
          </cell>
        </row>
      </sheetData>
      <sheetData sheetId="3">
        <row r="4">
          <cell r="AB4" t="str">
            <v>Key3</v>
          </cell>
        </row>
      </sheetData>
      <sheetData sheetId="4"/>
      <sheetData sheetId="5" refreshError="1">
        <row r="4">
          <cell r="K4" t="str">
            <v>Key -3</v>
          </cell>
        </row>
        <row r="317">
          <cell r="K317" t="str">
            <v>ExportTargetWaverlyUSABath76x142L</v>
          </cell>
          <cell r="L317">
            <v>0</v>
          </cell>
          <cell r="M317">
            <v>2.5000000000000001E-3</v>
          </cell>
          <cell r="N317">
            <v>6.5000000000000002E-2</v>
          </cell>
          <cell r="O317">
            <v>1.4999999999999999E-2</v>
          </cell>
          <cell r="Q317">
            <v>8.2500000000000004E-2</v>
          </cell>
          <cell r="R317">
            <v>0.91749999999999998</v>
          </cell>
        </row>
        <row r="318">
          <cell r="K318" t="str">
            <v>ExportTargetWaverlyUSABath76x142M</v>
          </cell>
          <cell r="L318">
            <v>0</v>
          </cell>
          <cell r="M318">
            <v>2.5000000000000001E-3</v>
          </cell>
          <cell r="N318">
            <v>6.5000000000000002E-2</v>
          </cell>
          <cell r="O318">
            <v>1.4999999999999999E-2</v>
          </cell>
          <cell r="Q318">
            <v>8.2500000000000004E-2</v>
          </cell>
          <cell r="R318">
            <v>0.91749999999999998</v>
          </cell>
        </row>
        <row r="319">
          <cell r="K319" t="str">
            <v>ExportTargetWaverlyUSABath76x142D</v>
          </cell>
          <cell r="L319">
            <v>0</v>
          </cell>
          <cell r="M319">
            <v>2.5000000000000001E-3</v>
          </cell>
          <cell r="N319">
            <v>6.5000000000000002E-2</v>
          </cell>
          <cell r="O319">
            <v>1.4999999999999999E-2</v>
          </cell>
          <cell r="Q319">
            <v>8.2500000000000004E-2</v>
          </cell>
          <cell r="R319">
            <v>0.91749999999999998</v>
          </cell>
        </row>
        <row r="320">
          <cell r="K320" t="str">
            <v>ExportTargetWaverlyUSAHand41x76L</v>
          </cell>
          <cell r="L320">
            <v>0</v>
          </cell>
          <cell r="M320">
            <v>2.5000000000000001E-3</v>
          </cell>
          <cell r="N320">
            <v>6.5000000000000002E-2</v>
          </cell>
          <cell r="O320">
            <v>1.4999999999999999E-2</v>
          </cell>
          <cell r="Q320">
            <v>8.2500000000000004E-2</v>
          </cell>
          <cell r="R320">
            <v>0.91749999999999998</v>
          </cell>
        </row>
        <row r="321">
          <cell r="K321" t="str">
            <v>ExportTargetWaverlyUSAHand41x76M</v>
          </cell>
          <cell r="L321">
            <v>0</v>
          </cell>
          <cell r="M321">
            <v>2.5000000000000001E-3</v>
          </cell>
          <cell r="N321">
            <v>6.5000000000000002E-2</v>
          </cell>
          <cell r="O321">
            <v>1.4999999999999999E-2</v>
          </cell>
          <cell r="Q321">
            <v>8.2500000000000004E-2</v>
          </cell>
          <cell r="R321">
            <v>0.91749999999999998</v>
          </cell>
        </row>
        <row r="322">
          <cell r="K322" t="str">
            <v>ExportTargetWaverlyUSAHand41x76D</v>
          </cell>
          <cell r="L322">
            <v>0</v>
          </cell>
          <cell r="M322">
            <v>2.5000000000000001E-3</v>
          </cell>
          <cell r="N322">
            <v>6.5000000000000002E-2</v>
          </cell>
          <cell r="O322">
            <v>1.4999999999999999E-2</v>
          </cell>
          <cell r="Q322">
            <v>8.2500000000000004E-2</v>
          </cell>
          <cell r="R322">
            <v>0.91749999999999998</v>
          </cell>
        </row>
        <row r="323">
          <cell r="K323" t="str">
            <v>ExportTargetWaverlyUSAWash30x30L</v>
          </cell>
          <cell r="L323">
            <v>0</v>
          </cell>
          <cell r="M323">
            <v>2.5000000000000001E-3</v>
          </cell>
          <cell r="N323">
            <v>6.5000000000000002E-2</v>
          </cell>
          <cell r="O323">
            <v>1.4999999999999999E-2</v>
          </cell>
          <cell r="Q323">
            <v>8.2500000000000004E-2</v>
          </cell>
          <cell r="R323">
            <v>0.91749999999999998</v>
          </cell>
        </row>
        <row r="324">
          <cell r="K324" t="str">
            <v>ExportTargetWaverlyUSAWash30x30M</v>
          </cell>
          <cell r="L324" t="str">
            <v>Key -2</v>
          </cell>
          <cell r="M324">
            <v>2.5000000000000001E-3</v>
          </cell>
          <cell r="N324">
            <v>6.5000000000000002E-2</v>
          </cell>
          <cell r="O324">
            <v>1.4999999999999999E-2</v>
          </cell>
          <cell r="Q324">
            <v>8.2500000000000004E-2</v>
          </cell>
          <cell r="R324">
            <v>0.91749999999999998</v>
          </cell>
        </row>
        <row r="325">
          <cell r="K325" t="str">
            <v>ExportTargetWaverlyUSAWash30x30D</v>
          </cell>
          <cell r="L325">
            <v>0</v>
          </cell>
          <cell r="M325">
            <v>2.5000000000000001E-3</v>
          </cell>
          <cell r="N325">
            <v>6.5000000000000002E-2</v>
          </cell>
          <cell r="O325">
            <v>1.4999999999999999E-2</v>
          </cell>
          <cell r="Q325">
            <v>8.2500000000000004E-2</v>
          </cell>
          <cell r="R325">
            <v>0.91749999999999998</v>
          </cell>
        </row>
        <row r="326">
          <cell r="K326" t="str">
            <v>ExportWalmartHome TrendsUSABath76x132L</v>
          </cell>
          <cell r="L326">
            <v>0</v>
          </cell>
          <cell r="M326">
            <v>2.5000000000000001E-3</v>
          </cell>
          <cell r="N326">
            <v>6.5000000000000002E-2</v>
          </cell>
          <cell r="O326">
            <v>1.4999999999999999E-2</v>
          </cell>
          <cell r="Q326">
            <v>8.2500000000000004E-2</v>
          </cell>
          <cell r="R326">
            <v>0.91749999999999998</v>
          </cell>
        </row>
        <row r="327">
          <cell r="K327" t="str">
            <v>ExportWalmartHome TrendsUSABath76x132M</v>
          </cell>
          <cell r="L327">
            <v>0</v>
          </cell>
          <cell r="M327">
            <v>2.5000000000000001E-3</v>
          </cell>
          <cell r="N327">
            <v>6.5000000000000002E-2</v>
          </cell>
          <cell r="O327">
            <v>1.4999999999999999E-2</v>
          </cell>
          <cell r="Q327">
            <v>8.2500000000000004E-2</v>
          </cell>
          <cell r="R327">
            <v>0.91749999999999998</v>
          </cell>
        </row>
        <row r="328">
          <cell r="K328" t="str">
            <v>ExportWalmartHome TrendsUSABath76x132D</v>
          </cell>
          <cell r="L328">
            <v>0</v>
          </cell>
          <cell r="M328">
            <v>2.5000000000000001E-3</v>
          </cell>
          <cell r="N328">
            <v>6.5000000000000002E-2</v>
          </cell>
          <cell r="O328">
            <v>1.4999999999999999E-2</v>
          </cell>
          <cell r="Q328">
            <v>8.2500000000000004E-2</v>
          </cell>
          <cell r="R328">
            <v>0.91749999999999998</v>
          </cell>
        </row>
        <row r="329">
          <cell r="K329" t="str">
            <v>ExportWalmartHome TrendsUSAHand41x69L</v>
          </cell>
          <cell r="L329">
            <v>0</v>
          </cell>
          <cell r="M329">
            <v>2.5000000000000001E-3</v>
          </cell>
          <cell r="N329">
            <v>6.5000000000000002E-2</v>
          </cell>
          <cell r="O329">
            <v>1.4999999999999999E-2</v>
          </cell>
          <cell r="Q329">
            <v>8.2500000000000004E-2</v>
          </cell>
          <cell r="R329">
            <v>0.91749999999999998</v>
          </cell>
        </row>
        <row r="330">
          <cell r="K330" t="str">
            <v>ExportWalmartHome TrendsUSAHand41x69M</v>
          </cell>
          <cell r="L330">
            <v>0</v>
          </cell>
          <cell r="M330">
            <v>2.5000000000000001E-3</v>
          </cell>
          <cell r="N330">
            <v>6.5000000000000002E-2</v>
          </cell>
          <cell r="O330">
            <v>1.4999999999999999E-2</v>
          </cell>
          <cell r="Q330">
            <v>8.2500000000000004E-2</v>
          </cell>
          <cell r="R330">
            <v>0.91749999999999998</v>
          </cell>
        </row>
        <row r="331">
          <cell r="K331" t="str">
            <v>ExportWalmartHome TrendsUSAHand41x69D</v>
          </cell>
          <cell r="L331">
            <v>0</v>
          </cell>
          <cell r="M331">
            <v>2.5000000000000001E-3</v>
          </cell>
          <cell r="N331">
            <v>6.5000000000000002E-2</v>
          </cell>
          <cell r="O331">
            <v>1.4999999999999999E-2</v>
          </cell>
          <cell r="Q331">
            <v>8.2500000000000004E-2</v>
          </cell>
          <cell r="R331">
            <v>0.91749999999999998</v>
          </cell>
        </row>
        <row r="332">
          <cell r="K332" t="str">
            <v>ExportWalmartHome TrendsUSAWash33x33L</v>
          </cell>
          <cell r="L332">
            <v>0</v>
          </cell>
          <cell r="M332">
            <v>2.5000000000000001E-3</v>
          </cell>
          <cell r="N332">
            <v>6.5000000000000002E-2</v>
          </cell>
          <cell r="O332">
            <v>1.4999999999999999E-2</v>
          </cell>
          <cell r="Q332">
            <v>8.2500000000000004E-2</v>
          </cell>
          <cell r="R332">
            <v>0.91749999999999998</v>
          </cell>
        </row>
        <row r="333">
          <cell r="K333" t="str">
            <v>ExportWalmartHome TrendsUSAWash33x33M</v>
          </cell>
          <cell r="L333">
            <v>0</v>
          </cell>
          <cell r="M333">
            <v>2.5000000000000001E-3</v>
          </cell>
          <cell r="N333">
            <v>6.5000000000000002E-2</v>
          </cell>
          <cell r="O333">
            <v>1.4999999999999999E-2</v>
          </cell>
          <cell r="Q333">
            <v>8.2500000000000004E-2</v>
          </cell>
          <cell r="R333">
            <v>0.91749999999999998</v>
          </cell>
        </row>
        <row r="334">
          <cell r="K334" t="str">
            <v>ExportWalmartHome TrendsUSAWash33x33D</v>
          </cell>
          <cell r="L334">
            <v>0</v>
          </cell>
          <cell r="M334">
            <v>2.5000000000000001E-3</v>
          </cell>
          <cell r="N334">
            <v>6.5000000000000002E-2</v>
          </cell>
          <cell r="O334">
            <v>1.4999999999999999E-2</v>
          </cell>
          <cell r="Q334">
            <v>8.2500000000000004E-2</v>
          </cell>
          <cell r="R334">
            <v>0.91749999999999998</v>
          </cell>
        </row>
        <row r="335">
          <cell r="K335" t="str">
            <v>ExportMill WorkingCannon LandmarkUSABath76x137L</v>
          </cell>
          <cell r="L335">
            <v>0</v>
          </cell>
          <cell r="M335">
            <v>2.5000000000000001E-3</v>
          </cell>
          <cell r="N335">
            <v>6.5000000000000002E-2</v>
          </cell>
          <cell r="O335">
            <v>1.4999999999999999E-2</v>
          </cell>
          <cell r="Q335">
            <v>8.2500000000000004E-2</v>
          </cell>
          <cell r="R335">
            <v>0.91749999999999998</v>
          </cell>
        </row>
        <row r="336">
          <cell r="K336" t="str">
            <v>ExportMill WorkingCannon LandmarkUSABath76x137M</v>
          </cell>
          <cell r="L336">
            <v>0</v>
          </cell>
          <cell r="M336">
            <v>2.5000000000000001E-3</v>
          </cell>
          <cell r="N336">
            <v>6.5000000000000002E-2</v>
          </cell>
          <cell r="O336">
            <v>1.4999999999999999E-2</v>
          </cell>
          <cell r="Q336">
            <v>8.2500000000000004E-2</v>
          </cell>
          <cell r="R336">
            <v>0.91749999999999998</v>
          </cell>
        </row>
        <row r="337">
          <cell r="K337" t="str">
            <v>ExportMill WorkingCannon LandmarkUSABath76x137D</v>
          </cell>
          <cell r="L337">
            <v>0</v>
          </cell>
          <cell r="M337">
            <v>2.5000000000000001E-3</v>
          </cell>
          <cell r="N337">
            <v>6.5000000000000002E-2</v>
          </cell>
          <cell r="O337">
            <v>1.4999999999999999E-2</v>
          </cell>
          <cell r="Q337">
            <v>8.2500000000000004E-2</v>
          </cell>
          <cell r="R337">
            <v>0.91749999999999998</v>
          </cell>
        </row>
        <row r="338">
          <cell r="K338" t="str">
            <v>ExportMill WorkingCannon LandmarkUSAHand41x76L</v>
          </cell>
          <cell r="L338">
            <v>0</v>
          </cell>
          <cell r="M338">
            <v>2.5000000000000001E-3</v>
          </cell>
          <cell r="N338">
            <v>6.5000000000000002E-2</v>
          </cell>
          <cell r="O338">
            <v>1.4999999999999999E-2</v>
          </cell>
          <cell r="Q338">
            <v>8.2500000000000004E-2</v>
          </cell>
          <cell r="R338">
            <v>0.91749999999999998</v>
          </cell>
        </row>
        <row r="339">
          <cell r="K339" t="str">
            <v>ExportMill WorkingCannon LandmarkUSAHand41x76M</v>
          </cell>
          <cell r="L339">
            <v>0</v>
          </cell>
          <cell r="M339">
            <v>2.5000000000000001E-3</v>
          </cell>
          <cell r="N339">
            <v>6.5000000000000002E-2</v>
          </cell>
          <cell r="O339">
            <v>1.4999999999999999E-2</v>
          </cell>
          <cell r="Q339">
            <v>8.2500000000000004E-2</v>
          </cell>
          <cell r="R339">
            <v>0.91749999999999998</v>
          </cell>
        </row>
        <row r="340">
          <cell r="K340" t="str">
            <v>ExportMill WorkingCannon LandmarkUSAHand41x76D</v>
          </cell>
          <cell r="L340">
            <v>0</v>
          </cell>
          <cell r="M340">
            <v>2.5000000000000001E-3</v>
          </cell>
          <cell r="N340">
            <v>6.5000000000000002E-2</v>
          </cell>
          <cell r="O340">
            <v>1.4999999999999999E-2</v>
          </cell>
          <cell r="Q340">
            <v>8.2500000000000004E-2</v>
          </cell>
          <cell r="R340">
            <v>0.91749999999999998</v>
          </cell>
        </row>
        <row r="341">
          <cell r="K341" t="str">
            <v>ExportMill WorkingCannon LandmarkUSAWash33x33L</v>
          </cell>
          <cell r="L341">
            <v>0</v>
          </cell>
          <cell r="M341">
            <v>2.5000000000000001E-3</v>
          </cell>
          <cell r="N341">
            <v>6.5000000000000002E-2</v>
          </cell>
          <cell r="O341">
            <v>1.4999999999999999E-2</v>
          </cell>
          <cell r="Q341">
            <v>8.2500000000000004E-2</v>
          </cell>
          <cell r="R341">
            <v>0.91749999999999998</v>
          </cell>
        </row>
        <row r="342">
          <cell r="K342" t="str">
            <v>ExportMill WorkingCannon LandmarkUSAWash33x33M</v>
          </cell>
          <cell r="L342">
            <v>0</v>
          </cell>
          <cell r="M342">
            <v>2.5000000000000001E-3</v>
          </cell>
          <cell r="N342">
            <v>6.5000000000000002E-2</v>
          </cell>
          <cell r="O342">
            <v>1.4999999999999999E-2</v>
          </cell>
          <cell r="Q342">
            <v>8.2500000000000004E-2</v>
          </cell>
          <cell r="R342">
            <v>0.91749999999999998</v>
          </cell>
        </row>
        <row r="343">
          <cell r="K343" t="str">
            <v>ExportMill WorkingCannon LandmarkUSAWash33x33D</v>
          </cell>
          <cell r="L343">
            <v>0</v>
          </cell>
          <cell r="M343">
            <v>2.5000000000000001E-3</v>
          </cell>
          <cell r="N343">
            <v>6.5000000000000002E-2</v>
          </cell>
          <cell r="O343">
            <v>1.4999999999999999E-2</v>
          </cell>
          <cell r="Q343">
            <v>8.2500000000000004E-2</v>
          </cell>
          <cell r="R343">
            <v>0.91749999999999998</v>
          </cell>
        </row>
        <row r="344">
          <cell r="K344" t="str">
            <v>ExportMill WorkingCannon MilestoneUSABath76x137L</v>
          </cell>
          <cell r="L344">
            <v>0</v>
          </cell>
          <cell r="M344">
            <v>2.5000000000000001E-3</v>
          </cell>
          <cell r="N344">
            <v>6.5000000000000002E-2</v>
          </cell>
          <cell r="O344">
            <v>1.4999999999999999E-2</v>
          </cell>
          <cell r="Q344">
            <v>8.2500000000000004E-2</v>
          </cell>
          <cell r="R344">
            <v>0.91749999999999998</v>
          </cell>
        </row>
        <row r="345">
          <cell r="K345" t="str">
            <v>ExportMill WorkingCannon MilestoneUSABath76x137M</v>
          </cell>
          <cell r="L345">
            <v>0</v>
          </cell>
          <cell r="M345">
            <v>2.5000000000000001E-3</v>
          </cell>
          <cell r="N345">
            <v>6.5000000000000002E-2</v>
          </cell>
          <cell r="O345">
            <v>1.4999999999999999E-2</v>
          </cell>
          <cell r="Q345">
            <v>8.2500000000000004E-2</v>
          </cell>
          <cell r="R345">
            <v>0.91749999999999998</v>
          </cell>
        </row>
        <row r="346">
          <cell r="K346" t="str">
            <v>ExportMill WorkingCannon MilestoneUSABath76x137D</v>
          </cell>
          <cell r="L346">
            <v>0</v>
          </cell>
          <cell r="M346">
            <v>2.5000000000000001E-3</v>
          </cell>
          <cell r="N346">
            <v>6.5000000000000002E-2</v>
          </cell>
          <cell r="O346">
            <v>1.4999999999999999E-2</v>
          </cell>
          <cell r="Q346">
            <v>8.2500000000000004E-2</v>
          </cell>
          <cell r="R346">
            <v>0.91749999999999998</v>
          </cell>
        </row>
        <row r="347">
          <cell r="K347" t="str">
            <v>ExportMill WorkingCannon MilestoneUSAHand41x76L</v>
          </cell>
          <cell r="L347">
            <v>0</v>
          </cell>
          <cell r="M347">
            <v>2.5000000000000001E-3</v>
          </cell>
          <cell r="N347">
            <v>6.5000000000000002E-2</v>
          </cell>
          <cell r="O347">
            <v>1.4999999999999999E-2</v>
          </cell>
          <cell r="Q347">
            <v>8.2500000000000004E-2</v>
          </cell>
          <cell r="R347">
            <v>0.91749999999999998</v>
          </cell>
        </row>
        <row r="348">
          <cell r="K348" t="str">
            <v>ExportMill WorkingCannon MilestoneUSAHand41x76M</v>
          </cell>
          <cell r="L348">
            <v>0</v>
          </cell>
          <cell r="M348">
            <v>2.5000000000000001E-3</v>
          </cell>
          <cell r="N348">
            <v>6.5000000000000002E-2</v>
          </cell>
          <cell r="O348">
            <v>1.4999999999999999E-2</v>
          </cell>
          <cell r="Q348">
            <v>8.2500000000000004E-2</v>
          </cell>
          <cell r="R348">
            <v>0.91749999999999998</v>
          </cell>
        </row>
        <row r="349">
          <cell r="K349" t="str">
            <v>ExportMill WorkingCannon MilestoneUSAHand41x76D</v>
          </cell>
          <cell r="L349">
            <v>0</v>
          </cell>
          <cell r="M349">
            <v>2.5000000000000001E-3</v>
          </cell>
          <cell r="N349">
            <v>6.5000000000000002E-2</v>
          </cell>
          <cell r="O349">
            <v>1.4999999999999999E-2</v>
          </cell>
          <cell r="Q349">
            <v>8.2500000000000004E-2</v>
          </cell>
          <cell r="R349">
            <v>0.91749999999999998</v>
          </cell>
        </row>
        <row r="350">
          <cell r="K350" t="str">
            <v>ExportMill WorkingCannon MilestoneUSAWash33x33L</v>
          </cell>
          <cell r="L350">
            <v>0</v>
          </cell>
          <cell r="M350">
            <v>2.5000000000000001E-3</v>
          </cell>
          <cell r="N350">
            <v>6.5000000000000002E-2</v>
          </cell>
          <cell r="O350">
            <v>1.4999999999999999E-2</v>
          </cell>
          <cell r="Q350">
            <v>8.2500000000000004E-2</v>
          </cell>
          <cell r="R350">
            <v>0.91749999999999998</v>
          </cell>
        </row>
        <row r="351">
          <cell r="K351" t="str">
            <v>ExportMill WorkingCannon MilestoneUSAWash33x33M</v>
          </cell>
          <cell r="L351">
            <v>0</v>
          </cell>
          <cell r="M351">
            <v>2.5000000000000001E-3</v>
          </cell>
          <cell r="N351">
            <v>6.5000000000000002E-2</v>
          </cell>
          <cell r="O351">
            <v>1.4999999999999999E-2</v>
          </cell>
          <cell r="Q351">
            <v>8.2500000000000004E-2</v>
          </cell>
          <cell r="R351">
            <v>0.91749999999999998</v>
          </cell>
        </row>
        <row r="352">
          <cell r="K352" t="str">
            <v>ExportMill WorkingCannon MilestoneUSAWash33x33D</v>
          </cell>
          <cell r="L352">
            <v>0</v>
          </cell>
          <cell r="M352">
            <v>2.5000000000000001E-3</v>
          </cell>
          <cell r="N352">
            <v>6.5000000000000002E-2</v>
          </cell>
          <cell r="O352">
            <v>1.4999999999999999E-2</v>
          </cell>
          <cell r="Q352">
            <v>8.2500000000000004E-2</v>
          </cell>
          <cell r="R352">
            <v>0.91749999999999998</v>
          </cell>
        </row>
        <row r="353">
          <cell r="K353" t="str">
            <v>ExportWelspun USAEsplamaUSABath76x137L</v>
          </cell>
          <cell r="L353">
            <v>0</v>
          </cell>
          <cell r="M353">
            <v>2.5000000000000001E-3</v>
          </cell>
          <cell r="N353">
            <v>6.5000000000000002E-2</v>
          </cell>
          <cell r="O353">
            <v>1.4999999999999999E-2</v>
          </cell>
          <cell r="Q353">
            <v>8.2500000000000004E-2</v>
          </cell>
          <cell r="R353">
            <v>0.91749999999999998</v>
          </cell>
        </row>
        <row r="354">
          <cell r="K354" t="str">
            <v>ExportWelspun USAEsplamaUSABath76x137M</v>
          </cell>
          <cell r="L354">
            <v>0</v>
          </cell>
          <cell r="M354">
            <v>2.5000000000000001E-3</v>
          </cell>
          <cell r="N354">
            <v>6.5000000000000002E-2</v>
          </cell>
          <cell r="O354">
            <v>1.4999999999999999E-2</v>
          </cell>
          <cell r="Q354">
            <v>8.2500000000000004E-2</v>
          </cell>
          <cell r="R354">
            <v>0.91749999999999998</v>
          </cell>
        </row>
        <row r="355">
          <cell r="K355" t="str">
            <v>ExportWelspun USAEsplamaUSABath76x137D</v>
          </cell>
          <cell r="L355">
            <v>0</v>
          </cell>
          <cell r="M355">
            <v>2.5000000000000001E-3</v>
          </cell>
          <cell r="N355">
            <v>6.5000000000000002E-2</v>
          </cell>
          <cell r="O355">
            <v>1.4999999999999999E-2</v>
          </cell>
          <cell r="Q355">
            <v>8.2500000000000004E-2</v>
          </cell>
          <cell r="R355">
            <v>0.91749999999999998</v>
          </cell>
        </row>
        <row r="356">
          <cell r="K356" t="str">
            <v>ExportWelspun USAEsplamaUSAHand41x71L</v>
          </cell>
          <cell r="L356">
            <v>0</v>
          </cell>
          <cell r="M356">
            <v>2.5000000000000001E-3</v>
          </cell>
          <cell r="N356">
            <v>6.5000000000000002E-2</v>
          </cell>
          <cell r="O356">
            <v>1.4999999999999999E-2</v>
          </cell>
          <cell r="Q356">
            <v>8.2500000000000004E-2</v>
          </cell>
          <cell r="R356">
            <v>0.91749999999999998</v>
          </cell>
        </row>
        <row r="357">
          <cell r="K357" t="str">
            <v>ExportWelspun USAEsplamaUSAHand41x71M</v>
          </cell>
          <cell r="L357">
            <v>0</v>
          </cell>
          <cell r="M357">
            <v>2.5000000000000001E-3</v>
          </cell>
          <cell r="N357">
            <v>6.5000000000000002E-2</v>
          </cell>
          <cell r="O357">
            <v>1.4999999999999999E-2</v>
          </cell>
          <cell r="Q357">
            <v>8.2500000000000004E-2</v>
          </cell>
          <cell r="R357">
            <v>0.91749999999999998</v>
          </cell>
        </row>
        <row r="358">
          <cell r="K358" t="str">
            <v>ExportWelspun USAEsplamaUSAHand41x71D</v>
          </cell>
          <cell r="L358">
            <v>0</v>
          </cell>
          <cell r="M358">
            <v>2.5000000000000001E-3</v>
          </cell>
          <cell r="N358">
            <v>6.5000000000000002E-2</v>
          </cell>
          <cell r="O358">
            <v>1.4999999999999999E-2</v>
          </cell>
          <cell r="Q358">
            <v>8.2500000000000004E-2</v>
          </cell>
          <cell r="R358">
            <v>0.91749999999999998</v>
          </cell>
        </row>
        <row r="359">
          <cell r="K359" t="str">
            <v>ExportWelspun USAEsplamaUSAWash33x33L</v>
          </cell>
          <cell r="L359">
            <v>0</v>
          </cell>
          <cell r="M359">
            <v>2.5000000000000001E-3</v>
          </cell>
          <cell r="N359">
            <v>6.5000000000000002E-2</v>
          </cell>
          <cell r="O359">
            <v>1.4999999999999999E-2</v>
          </cell>
          <cell r="Q359">
            <v>8.2500000000000004E-2</v>
          </cell>
          <cell r="R359">
            <v>0.91749999999999998</v>
          </cell>
        </row>
        <row r="360">
          <cell r="K360" t="str">
            <v>ExportWelspun USAEsplamaUSAWash33x33M</v>
          </cell>
          <cell r="L360">
            <v>0</v>
          </cell>
          <cell r="M360">
            <v>2.5000000000000001E-3</v>
          </cell>
          <cell r="N360">
            <v>6.5000000000000002E-2</v>
          </cell>
          <cell r="O360">
            <v>1.4999999999999999E-2</v>
          </cell>
          <cell r="Q360">
            <v>8.2500000000000004E-2</v>
          </cell>
          <cell r="R360">
            <v>0.91749999999999998</v>
          </cell>
        </row>
        <row r="361">
          <cell r="K361" t="str">
            <v>ExportWelspun USAEsplamaUSAWash33x33D</v>
          </cell>
          <cell r="L361">
            <v>0</v>
          </cell>
          <cell r="M361">
            <v>2.5000000000000001E-3</v>
          </cell>
          <cell r="N361">
            <v>6.5000000000000002E-2</v>
          </cell>
          <cell r="O361">
            <v>1.4999999999999999E-2</v>
          </cell>
          <cell r="Q361">
            <v>8.2500000000000004E-2</v>
          </cell>
          <cell r="R361">
            <v>0.91749999999999998</v>
          </cell>
        </row>
        <row r="362">
          <cell r="K362" t="str">
            <v>ExportLNTManorUSABath76x147L</v>
          </cell>
          <cell r="L362">
            <v>0</v>
          </cell>
          <cell r="M362">
            <v>2.5000000000000001E-3</v>
          </cell>
          <cell r="N362">
            <v>6.5000000000000002E-2</v>
          </cell>
          <cell r="O362">
            <v>1.4999999999999999E-2</v>
          </cell>
          <cell r="Q362">
            <v>8.2500000000000004E-2</v>
          </cell>
          <cell r="R362">
            <v>0.91749999999999998</v>
          </cell>
        </row>
        <row r="363">
          <cell r="K363" t="str">
            <v>ExportLNTManorUSABath76x147M</v>
          </cell>
          <cell r="L363">
            <v>0</v>
          </cell>
          <cell r="M363">
            <v>2.5000000000000001E-3</v>
          </cell>
          <cell r="N363">
            <v>6.5000000000000002E-2</v>
          </cell>
          <cell r="O363">
            <v>1.4999999999999999E-2</v>
          </cell>
          <cell r="Q363">
            <v>8.2500000000000004E-2</v>
          </cell>
          <cell r="R363">
            <v>0.91749999999999998</v>
          </cell>
        </row>
        <row r="364">
          <cell r="K364" t="str">
            <v>ExportLNTManorUSABath76x147D</v>
          </cell>
          <cell r="L364">
            <v>0</v>
          </cell>
          <cell r="M364">
            <v>2.5000000000000001E-3</v>
          </cell>
          <cell r="N364">
            <v>6.5000000000000002E-2</v>
          </cell>
          <cell r="O364">
            <v>1.4999999999999999E-2</v>
          </cell>
          <cell r="Q364">
            <v>8.2500000000000004E-2</v>
          </cell>
          <cell r="R364">
            <v>0.91749999999999998</v>
          </cell>
        </row>
        <row r="365">
          <cell r="K365" t="str">
            <v>ExportLNTManorUSAHand51x76L</v>
          </cell>
          <cell r="L365">
            <v>0</v>
          </cell>
          <cell r="M365">
            <v>2.5000000000000001E-3</v>
          </cell>
          <cell r="N365">
            <v>6.5000000000000002E-2</v>
          </cell>
          <cell r="O365">
            <v>1.4999999999999999E-2</v>
          </cell>
          <cell r="Q365">
            <v>8.2500000000000004E-2</v>
          </cell>
          <cell r="R365">
            <v>0.91749999999999998</v>
          </cell>
        </row>
        <row r="366">
          <cell r="K366" t="str">
            <v>ExportLNTManorUSAHand51x76M</v>
          </cell>
          <cell r="L366">
            <v>0</v>
          </cell>
          <cell r="M366">
            <v>2.5000000000000001E-3</v>
          </cell>
          <cell r="N366">
            <v>6.5000000000000002E-2</v>
          </cell>
          <cell r="O366">
            <v>1.4999999999999999E-2</v>
          </cell>
          <cell r="Q366">
            <v>8.2500000000000004E-2</v>
          </cell>
          <cell r="R366">
            <v>0.91749999999999998</v>
          </cell>
        </row>
        <row r="367">
          <cell r="K367" t="str">
            <v>ExportLNTManorUSAHand51x76D</v>
          </cell>
          <cell r="L367">
            <v>0</v>
          </cell>
          <cell r="M367">
            <v>2.5000000000000001E-3</v>
          </cell>
          <cell r="N367">
            <v>6.5000000000000002E-2</v>
          </cell>
          <cell r="O367">
            <v>1.4999999999999999E-2</v>
          </cell>
          <cell r="Q367">
            <v>8.2500000000000004E-2</v>
          </cell>
          <cell r="R367">
            <v>0.91749999999999998</v>
          </cell>
        </row>
        <row r="368">
          <cell r="K368" t="str">
            <v>ExportLNTManorUSAWash33x33L</v>
          </cell>
          <cell r="L368">
            <v>0</v>
          </cell>
          <cell r="M368">
            <v>2.5000000000000001E-3</v>
          </cell>
          <cell r="N368">
            <v>6.5000000000000002E-2</v>
          </cell>
          <cell r="O368">
            <v>1.4999999999999999E-2</v>
          </cell>
          <cell r="Q368">
            <v>8.2500000000000004E-2</v>
          </cell>
          <cell r="R368">
            <v>0.91749999999999998</v>
          </cell>
        </row>
        <row r="369">
          <cell r="K369" t="str">
            <v>ExportLNTManorUSAWash33x33M</v>
          </cell>
          <cell r="L369">
            <v>0</v>
          </cell>
          <cell r="M369">
            <v>2.5000000000000001E-3</v>
          </cell>
          <cell r="N369">
            <v>6.5000000000000002E-2</v>
          </cell>
          <cell r="O369">
            <v>1.4999999999999999E-2</v>
          </cell>
          <cell r="Q369">
            <v>8.2500000000000004E-2</v>
          </cell>
          <cell r="R369">
            <v>0.91749999999999998</v>
          </cell>
        </row>
        <row r="370">
          <cell r="K370" t="str">
            <v>ExportLNTManorUSAWash33x33D</v>
          </cell>
          <cell r="L370">
            <v>0</v>
          </cell>
          <cell r="M370">
            <v>2.5000000000000001E-3</v>
          </cell>
          <cell r="N370">
            <v>6.5000000000000002E-2</v>
          </cell>
          <cell r="O370">
            <v>1.4999999999999999E-2</v>
          </cell>
          <cell r="Q370">
            <v>8.2500000000000004E-2</v>
          </cell>
          <cell r="R370">
            <v>0.91749999999999998</v>
          </cell>
        </row>
        <row r="371">
          <cell r="K371" t="str">
            <v>ExportLNTNewUSABath76x147L</v>
          </cell>
          <cell r="L371">
            <v>0</v>
          </cell>
          <cell r="M371">
            <v>2.5000000000000001E-3</v>
          </cell>
          <cell r="N371">
            <v>6.5000000000000002E-2</v>
          </cell>
          <cell r="O371">
            <v>1.4999999999999999E-2</v>
          </cell>
          <cell r="Q371">
            <v>8.2500000000000004E-2</v>
          </cell>
          <cell r="R371">
            <v>0.91749999999999998</v>
          </cell>
        </row>
        <row r="372">
          <cell r="K372" t="str">
            <v>ExportLNTNewUSABath76x147M</v>
          </cell>
          <cell r="L372">
            <v>0</v>
          </cell>
          <cell r="M372">
            <v>2.5000000000000001E-3</v>
          </cell>
          <cell r="N372">
            <v>6.5000000000000002E-2</v>
          </cell>
          <cell r="O372">
            <v>1.4999999999999999E-2</v>
          </cell>
          <cell r="Q372">
            <v>8.2500000000000004E-2</v>
          </cell>
          <cell r="R372">
            <v>0.91749999999999998</v>
          </cell>
        </row>
        <row r="373">
          <cell r="K373" t="str">
            <v>ExportLNTNewUSABath76x147D</v>
          </cell>
          <cell r="L373">
            <v>0</v>
          </cell>
          <cell r="M373">
            <v>2.5000000000000001E-3</v>
          </cell>
          <cell r="N373">
            <v>6.5000000000000002E-2</v>
          </cell>
          <cell r="O373">
            <v>1.4999999999999999E-2</v>
          </cell>
          <cell r="Q373">
            <v>8.2500000000000004E-2</v>
          </cell>
          <cell r="R373">
            <v>0.91749999999999998</v>
          </cell>
        </row>
        <row r="374">
          <cell r="K374" t="str">
            <v>ExportLNTNewUSAHand51x76L</v>
          </cell>
          <cell r="L374">
            <v>0</v>
          </cell>
          <cell r="M374">
            <v>2.5000000000000001E-3</v>
          </cell>
          <cell r="N374">
            <v>6.5000000000000002E-2</v>
          </cell>
          <cell r="O374">
            <v>1.4999999999999999E-2</v>
          </cell>
          <cell r="Q374">
            <v>8.2500000000000004E-2</v>
          </cell>
          <cell r="R374">
            <v>0.91749999999999998</v>
          </cell>
        </row>
        <row r="375">
          <cell r="K375" t="str">
            <v>ExportLNTNewUSAHand51x76M</v>
          </cell>
          <cell r="L375">
            <v>0</v>
          </cell>
          <cell r="M375">
            <v>2.5000000000000001E-3</v>
          </cell>
          <cell r="N375">
            <v>6.5000000000000002E-2</v>
          </cell>
          <cell r="O375">
            <v>1.4999999999999999E-2</v>
          </cell>
          <cell r="Q375">
            <v>8.2500000000000004E-2</v>
          </cell>
          <cell r="R375">
            <v>0.91749999999999998</v>
          </cell>
        </row>
        <row r="376">
          <cell r="K376" t="str">
            <v>ExportLNTNewUSAHand51x76D</v>
          </cell>
          <cell r="L376">
            <v>0</v>
          </cell>
          <cell r="M376">
            <v>2.5000000000000001E-3</v>
          </cell>
          <cell r="N376">
            <v>6.5000000000000002E-2</v>
          </cell>
          <cell r="O376">
            <v>1.4999999999999999E-2</v>
          </cell>
          <cell r="Q376">
            <v>8.2500000000000004E-2</v>
          </cell>
          <cell r="R376">
            <v>0.91749999999999998</v>
          </cell>
        </row>
        <row r="377">
          <cell r="K377" t="str">
            <v>ExportLNTNewUSAWash33x33L</v>
          </cell>
          <cell r="L377">
            <v>0</v>
          </cell>
          <cell r="M377">
            <v>2.5000000000000001E-3</v>
          </cell>
          <cell r="N377">
            <v>6.5000000000000002E-2</v>
          </cell>
          <cell r="O377">
            <v>1.4999999999999999E-2</v>
          </cell>
          <cell r="Q377">
            <v>8.2500000000000004E-2</v>
          </cell>
          <cell r="R377">
            <v>0.91749999999999998</v>
          </cell>
        </row>
        <row r="378">
          <cell r="K378" t="str">
            <v>ExportLNTNewUSAWash33x33M</v>
          </cell>
          <cell r="L378">
            <v>0</v>
          </cell>
          <cell r="M378">
            <v>2.5000000000000001E-3</v>
          </cell>
          <cell r="N378">
            <v>6.5000000000000002E-2</v>
          </cell>
          <cell r="O378">
            <v>1.4999999999999999E-2</v>
          </cell>
          <cell r="Q378">
            <v>8.2500000000000004E-2</v>
          </cell>
          <cell r="R378">
            <v>0.91749999999999998</v>
          </cell>
        </row>
        <row r="379">
          <cell r="K379" t="str">
            <v>ExportLNTNewUSAWash33x33D</v>
          </cell>
          <cell r="L379">
            <v>0</v>
          </cell>
          <cell r="M379">
            <v>2.5000000000000001E-3</v>
          </cell>
          <cell r="N379">
            <v>6.5000000000000002E-2</v>
          </cell>
          <cell r="O379">
            <v>1.4999999999999999E-2</v>
          </cell>
          <cell r="Q379">
            <v>8.2500000000000004E-2</v>
          </cell>
          <cell r="R379">
            <v>0.91749999999999998</v>
          </cell>
        </row>
        <row r="380">
          <cell r="K380" t="str">
            <v>ExportKohlsBig One StripeUSABath76x137L</v>
          </cell>
          <cell r="L380">
            <v>0</v>
          </cell>
          <cell r="M380">
            <v>2.5000000000000001E-3</v>
          </cell>
          <cell r="N380">
            <v>6.5000000000000002E-2</v>
          </cell>
          <cell r="O380">
            <v>1.4999999999999999E-2</v>
          </cell>
          <cell r="Q380">
            <v>8.2500000000000004E-2</v>
          </cell>
          <cell r="R380">
            <v>0.91749999999999998</v>
          </cell>
        </row>
        <row r="381">
          <cell r="K381" t="str">
            <v>ExportKohlsBig One StripeUSABath76x137M</v>
          </cell>
          <cell r="L381">
            <v>0</v>
          </cell>
          <cell r="M381">
            <v>2.5000000000000001E-3</v>
          </cell>
          <cell r="N381">
            <v>6.5000000000000002E-2</v>
          </cell>
          <cell r="O381">
            <v>1.4999999999999999E-2</v>
          </cell>
          <cell r="Q381">
            <v>8.2500000000000004E-2</v>
          </cell>
          <cell r="R381">
            <v>0.91749999999999998</v>
          </cell>
        </row>
        <row r="382">
          <cell r="K382" t="str">
            <v>ExportKohlsBig One StripeUSABath76x137D</v>
          </cell>
          <cell r="L382">
            <v>0</v>
          </cell>
          <cell r="M382">
            <v>2.5000000000000001E-3</v>
          </cell>
          <cell r="N382">
            <v>6.5000000000000002E-2</v>
          </cell>
          <cell r="O382">
            <v>1.4999999999999999E-2</v>
          </cell>
          <cell r="Q382">
            <v>8.2500000000000004E-2</v>
          </cell>
          <cell r="R382">
            <v>0.91749999999999998</v>
          </cell>
        </row>
        <row r="383">
          <cell r="K383" t="str">
            <v>ExportKohlsBig One StripeUSAHand41x71L</v>
          </cell>
          <cell r="L383">
            <v>0</v>
          </cell>
          <cell r="M383">
            <v>2.5000000000000001E-3</v>
          </cell>
          <cell r="N383">
            <v>6.5000000000000002E-2</v>
          </cell>
          <cell r="O383">
            <v>1.4999999999999999E-2</v>
          </cell>
          <cell r="Q383">
            <v>8.2500000000000004E-2</v>
          </cell>
          <cell r="R383">
            <v>0.91749999999999998</v>
          </cell>
        </row>
        <row r="384">
          <cell r="K384" t="str">
            <v>ExportKohlsBig One StripeUSAHand41x71M</v>
          </cell>
          <cell r="L384">
            <v>0</v>
          </cell>
          <cell r="M384">
            <v>2.5000000000000001E-3</v>
          </cell>
          <cell r="N384">
            <v>6.5000000000000002E-2</v>
          </cell>
          <cell r="O384">
            <v>1.4999999999999999E-2</v>
          </cell>
          <cell r="Q384">
            <v>8.2500000000000004E-2</v>
          </cell>
          <cell r="R384">
            <v>0.91749999999999998</v>
          </cell>
        </row>
        <row r="385">
          <cell r="K385" t="str">
            <v>ExportKohlsBig One StripeUSAHand41x71D</v>
          </cell>
          <cell r="L385">
            <v>0</v>
          </cell>
          <cell r="M385">
            <v>2.5000000000000001E-3</v>
          </cell>
          <cell r="N385">
            <v>6.5000000000000002E-2</v>
          </cell>
          <cell r="O385">
            <v>1.4999999999999999E-2</v>
          </cell>
          <cell r="Q385">
            <v>8.2500000000000004E-2</v>
          </cell>
          <cell r="R385">
            <v>0.91749999999999998</v>
          </cell>
        </row>
        <row r="386">
          <cell r="K386" t="str">
            <v>ExportKohlsBig One StripeUSAWash30x30L</v>
          </cell>
          <cell r="L386">
            <v>0</v>
          </cell>
          <cell r="M386">
            <v>2.5000000000000001E-3</v>
          </cell>
          <cell r="N386">
            <v>6.5000000000000002E-2</v>
          </cell>
          <cell r="O386">
            <v>1.4999999999999999E-2</v>
          </cell>
          <cell r="Q386">
            <v>8.2500000000000004E-2</v>
          </cell>
          <cell r="R386">
            <v>0.91749999999999998</v>
          </cell>
        </row>
        <row r="387">
          <cell r="K387" t="str">
            <v>ExportKohlsBig One StripeUSAWash30x30M</v>
          </cell>
          <cell r="L387">
            <v>0</v>
          </cell>
          <cell r="M387">
            <v>2.5000000000000001E-3</v>
          </cell>
          <cell r="N387">
            <v>6.5000000000000002E-2</v>
          </cell>
          <cell r="O387">
            <v>1.4999999999999999E-2</v>
          </cell>
          <cell r="Q387">
            <v>8.2500000000000004E-2</v>
          </cell>
          <cell r="R387">
            <v>0.91749999999999998</v>
          </cell>
        </row>
        <row r="388">
          <cell r="K388" t="str">
            <v>ExportKohlsBig One StripeUSAWash30x30D</v>
          </cell>
          <cell r="L388">
            <v>0</v>
          </cell>
          <cell r="M388">
            <v>2.5000000000000001E-3</v>
          </cell>
          <cell r="N388">
            <v>6.5000000000000002E-2</v>
          </cell>
          <cell r="O388">
            <v>1.4999999999999999E-2</v>
          </cell>
          <cell r="Q388">
            <v>8.2500000000000004E-2</v>
          </cell>
          <cell r="R388">
            <v>0.91749999999999998</v>
          </cell>
        </row>
        <row r="389">
          <cell r="K389" t="str">
            <v>ExportKohlsBig One SolidUSABath76x137L</v>
          </cell>
          <cell r="L389">
            <v>0</v>
          </cell>
          <cell r="M389">
            <v>2.5000000000000001E-3</v>
          </cell>
          <cell r="N389">
            <v>6.5000000000000002E-2</v>
          </cell>
          <cell r="O389">
            <v>1.4999999999999999E-2</v>
          </cell>
          <cell r="Q389">
            <v>8.2500000000000004E-2</v>
          </cell>
          <cell r="R389">
            <v>0.91749999999999998</v>
          </cell>
        </row>
        <row r="390">
          <cell r="K390" t="str">
            <v>ExportKohlsBig One SolidUSABath76x137M</v>
          </cell>
          <cell r="L390">
            <v>0</v>
          </cell>
          <cell r="M390">
            <v>2.5000000000000001E-3</v>
          </cell>
          <cell r="N390">
            <v>6.5000000000000002E-2</v>
          </cell>
          <cell r="O390">
            <v>1.4999999999999999E-2</v>
          </cell>
          <cell r="Q390">
            <v>8.2500000000000004E-2</v>
          </cell>
          <cell r="R390">
            <v>0.91749999999999998</v>
          </cell>
        </row>
        <row r="391">
          <cell r="K391" t="str">
            <v>ExportKohlsBig One SolidUSABath76x137D</v>
          </cell>
          <cell r="L391">
            <v>0</v>
          </cell>
          <cell r="M391">
            <v>2.5000000000000001E-3</v>
          </cell>
          <cell r="N391">
            <v>6.5000000000000002E-2</v>
          </cell>
          <cell r="O391">
            <v>1.4999999999999999E-2</v>
          </cell>
          <cell r="Q391">
            <v>8.2500000000000004E-2</v>
          </cell>
          <cell r="R391">
            <v>0.91749999999999998</v>
          </cell>
        </row>
        <row r="392">
          <cell r="K392" t="str">
            <v>ExportKohlsBig One SolidUSAHand41x71L</v>
          </cell>
          <cell r="L392">
            <v>0</v>
          </cell>
          <cell r="M392">
            <v>2.5000000000000001E-3</v>
          </cell>
          <cell r="N392">
            <v>6.5000000000000002E-2</v>
          </cell>
          <cell r="O392">
            <v>1.4999999999999999E-2</v>
          </cell>
          <cell r="Q392">
            <v>8.2500000000000004E-2</v>
          </cell>
          <cell r="R392">
            <v>0.91749999999999998</v>
          </cell>
        </row>
        <row r="393">
          <cell r="K393" t="str">
            <v>ExportKohlsBig One SolidUSAHand41x71M</v>
          </cell>
          <cell r="L393">
            <v>0</v>
          </cell>
          <cell r="M393">
            <v>2.5000000000000001E-3</v>
          </cell>
          <cell r="N393">
            <v>6.5000000000000002E-2</v>
          </cell>
          <cell r="O393">
            <v>1.4999999999999999E-2</v>
          </cell>
          <cell r="Q393">
            <v>8.2500000000000004E-2</v>
          </cell>
          <cell r="R393">
            <v>0.91749999999999998</v>
          </cell>
        </row>
        <row r="394">
          <cell r="K394" t="str">
            <v>ExportKohlsBig One SolidUSAHand41x71D</v>
          </cell>
          <cell r="L394">
            <v>0</v>
          </cell>
          <cell r="M394">
            <v>2.5000000000000001E-3</v>
          </cell>
          <cell r="N394">
            <v>6.5000000000000002E-2</v>
          </cell>
          <cell r="O394">
            <v>1.4999999999999999E-2</v>
          </cell>
          <cell r="Q394">
            <v>8.2500000000000004E-2</v>
          </cell>
          <cell r="R394">
            <v>0.91749999999999998</v>
          </cell>
        </row>
        <row r="395">
          <cell r="K395" t="str">
            <v>ExportKohlsBig One SolidUSAWash30x30L</v>
          </cell>
          <cell r="L395">
            <v>0</v>
          </cell>
          <cell r="M395">
            <v>2.5000000000000001E-3</v>
          </cell>
          <cell r="N395">
            <v>6.5000000000000002E-2</v>
          </cell>
          <cell r="O395">
            <v>1.4999999999999999E-2</v>
          </cell>
          <cell r="Q395">
            <v>8.2500000000000004E-2</v>
          </cell>
          <cell r="R395">
            <v>0.91749999999999998</v>
          </cell>
        </row>
        <row r="396">
          <cell r="K396" t="str">
            <v>ExportKohlsBig One SolidUSAWash30x30M</v>
          </cell>
          <cell r="L396">
            <v>0</v>
          </cell>
          <cell r="M396">
            <v>2.5000000000000001E-3</v>
          </cell>
          <cell r="N396">
            <v>6.5000000000000002E-2</v>
          </cell>
          <cell r="O396">
            <v>1.4999999999999999E-2</v>
          </cell>
          <cell r="Q396">
            <v>8.2500000000000004E-2</v>
          </cell>
          <cell r="R396">
            <v>0.91749999999999998</v>
          </cell>
        </row>
        <row r="397">
          <cell r="K397" t="str">
            <v>ExportKohlsBig One SolidUSAWash30x30D</v>
          </cell>
          <cell r="L397">
            <v>0</v>
          </cell>
          <cell r="M397">
            <v>2.5000000000000001E-3</v>
          </cell>
          <cell r="N397">
            <v>6.5000000000000002E-2</v>
          </cell>
          <cell r="O397">
            <v>1.4999999999999999E-2</v>
          </cell>
          <cell r="Q397">
            <v>8.2500000000000004E-2</v>
          </cell>
          <cell r="R397">
            <v>0.91749999999999998</v>
          </cell>
        </row>
        <row r="398">
          <cell r="K398" t="str">
            <v>ExportIst New Buyer00Bath76x137L</v>
          </cell>
          <cell r="L398">
            <v>0</v>
          </cell>
          <cell r="M398">
            <v>2.5000000000000001E-3</v>
          </cell>
          <cell r="N398">
            <v>6.5000000000000002E-2</v>
          </cell>
          <cell r="O398">
            <v>1.4999999999999999E-2</v>
          </cell>
          <cell r="Q398">
            <v>8.2500000000000004E-2</v>
          </cell>
          <cell r="R398">
            <v>0.91749999999999998</v>
          </cell>
        </row>
        <row r="399">
          <cell r="K399" t="str">
            <v>ExportIst New Buyer00Bath76x137M</v>
          </cell>
          <cell r="L399">
            <v>0</v>
          </cell>
          <cell r="M399">
            <v>2.5000000000000001E-3</v>
          </cell>
          <cell r="N399">
            <v>6.5000000000000002E-2</v>
          </cell>
          <cell r="O399">
            <v>1.4999999999999999E-2</v>
          </cell>
          <cell r="Q399">
            <v>8.2500000000000004E-2</v>
          </cell>
          <cell r="R399">
            <v>0.91749999999999998</v>
          </cell>
        </row>
        <row r="400">
          <cell r="K400" t="str">
            <v>ExportIst New Buyer00Bath76x137D</v>
          </cell>
          <cell r="L400">
            <v>0</v>
          </cell>
          <cell r="M400">
            <v>2.5000000000000001E-3</v>
          </cell>
          <cell r="N400">
            <v>6.5000000000000002E-2</v>
          </cell>
          <cell r="O400">
            <v>1.4999999999999999E-2</v>
          </cell>
          <cell r="Q400">
            <v>8.2500000000000004E-2</v>
          </cell>
          <cell r="R400">
            <v>0.91749999999999998</v>
          </cell>
        </row>
        <row r="401">
          <cell r="K401" t="str">
            <v>ExportIst New Buyer00Hand41x76L</v>
          </cell>
          <cell r="L401">
            <v>0</v>
          </cell>
          <cell r="M401">
            <v>2.5000000000000001E-3</v>
          </cell>
          <cell r="N401">
            <v>6.5000000000000002E-2</v>
          </cell>
          <cell r="O401">
            <v>1.4999999999999999E-2</v>
          </cell>
          <cell r="Q401">
            <v>8.2500000000000004E-2</v>
          </cell>
          <cell r="R401">
            <v>0.91749999999999998</v>
          </cell>
        </row>
        <row r="402">
          <cell r="K402" t="str">
            <v>ExportIst New Buyer00Hand41x76M</v>
          </cell>
          <cell r="L402">
            <v>0</v>
          </cell>
          <cell r="M402">
            <v>2.5000000000000001E-3</v>
          </cell>
          <cell r="N402">
            <v>6.5000000000000002E-2</v>
          </cell>
          <cell r="O402">
            <v>1.4999999999999999E-2</v>
          </cell>
          <cell r="Q402">
            <v>8.2500000000000004E-2</v>
          </cell>
          <cell r="R402">
            <v>0.91749999999999998</v>
          </cell>
        </row>
        <row r="403">
          <cell r="K403" t="str">
            <v>ExportIst New Buyer00Hand41x76D</v>
          </cell>
          <cell r="L403">
            <v>0</v>
          </cell>
          <cell r="M403">
            <v>2.5000000000000001E-3</v>
          </cell>
          <cell r="N403">
            <v>6.5000000000000002E-2</v>
          </cell>
          <cell r="O403">
            <v>1.4999999999999999E-2</v>
          </cell>
          <cell r="Q403">
            <v>8.2500000000000004E-2</v>
          </cell>
          <cell r="R403">
            <v>0.91749999999999998</v>
          </cell>
        </row>
        <row r="404">
          <cell r="K404" t="str">
            <v>ExportIst New Buyer00Wash33x33L</v>
          </cell>
          <cell r="L404">
            <v>0</v>
          </cell>
          <cell r="M404">
            <v>2.5000000000000001E-3</v>
          </cell>
          <cell r="N404">
            <v>6.5000000000000002E-2</v>
          </cell>
          <cell r="O404">
            <v>1.4999999999999999E-2</v>
          </cell>
          <cell r="Q404">
            <v>8.2500000000000004E-2</v>
          </cell>
          <cell r="R404">
            <v>0.91749999999999998</v>
          </cell>
        </row>
        <row r="405">
          <cell r="K405" t="str">
            <v>ExportIst New Buyer00Wash33x33M</v>
          </cell>
          <cell r="L405">
            <v>0</v>
          </cell>
          <cell r="M405">
            <v>2.5000000000000001E-3</v>
          </cell>
          <cell r="N405">
            <v>6.5000000000000002E-2</v>
          </cell>
          <cell r="O405">
            <v>1.4999999999999999E-2</v>
          </cell>
          <cell r="Q405">
            <v>8.2500000000000004E-2</v>
          </cell>
          <cell r="R405">
            <v>0.91749999999999998</v>
          </cell>
        </row>
        <row r="406">
          <cell r="K406" t="str">
            <v>ExportIst New Buyer00Wash33x33D</v>
          </cell>
          <cell r="L406">
            <v>0</v>
          </cell>
          <cell r="M406">
            <v>2.5000000000000001E-3</v>
          </cell>
          <cell r="N406">
            <v>6.5000000000000002E-2</v>
          </cell>
          <cell r="O406">
            <v>1.4999999999999999E-2</v>
          </cell>
          <cell r="Q406">
            <v>8.2500000000000004E-2</v>
          </cell>
          <cell r="R406">
            <v>0.91749999999999998</v>
          </cell>
        </row>
        <row r="407">
          <cell r="K407" t="str">
            <v>Export2nd New Buyer00Bath76x137L</v>
          </cell>
          <cell r="L407">
            <v>0</v>
          </cell>
          <cell r="M407">
            <v>2.5000000000000001E-3</v>
          </cell>
          <cell r="N407">
            <v>6.5000000000000002E-2</v>
          </cell>
          <cell r="O407">
            <v>1.4999999999999999E-2</v>
          </cell>
          <cell r="Q407">
            <v>8.2500000000000004E-2</v>
          </cell>
          <cell r="R407">
            <v>0.91749999999999998</v>
          </cell>
        </row>
        <row r="408">
          <cell r="K408" t="str">
            <v>Export2nd New Buyer00Bath76x137M</v>
          </cell>
          <cell r="L408">
            <v>0</v>
          </cell>
          <cell r="M408">
            <v>2.5000000000000001E-3</v>
          </cell>
          <cell r="N408">
            <v>6.5000000000000002E-2</v>
          </cell>
          <cell r="O408">
            <v>1.4999999999999999E-2</v>
          </cell>
          <cell r="Q408">
            <v>8.2500000000000004E-2</v>
          </cell>
          <cell r="R408">
            <v>0.91749999999999998</v>
          </cell>
        </row>
        <row r="409">
          <cell r="K409" t="str">
            <v>Export2nd New Buyer00Bath76x137D</v>
          </cell>
          <cell r="L409">
            <v>0</v>
          </cell>
          <cell r="M409">
            <v>2.5000000000000001E-3</v>
          </cell>
          <cell r="N409">
            <v>6.5000000000000002E-2</v>
          </cell>
          <cell r="O409">
            <v>1.4999999999999999E-2</v>
          </cell>
          <cell r="Q409">
            <v>8.2500000000000004E-2</v>
          </cell>
          <cell r="R409">
            <v>0.91749999999999998</v>
          </cell>
        </row>
        <row r="410">
          <cell r="K410" t="str">
            <v>Export2nd New Buyer00Hand41x76L</v>
          </cell>
          <cell r="L410">
            <v>0</v>
          </cell>
          <cell r="M410">
            <v>2.5000000000000001E-3</v>
          </cell>
          <cell r="N410">
            <v>6.5000000000000002E-2</v>
          </cell>
          <cell r="O410">
            <v>1.4999999999999999E-2</v>
          </cell>
          <cell r="Q410">
            <v>8.2500000000000004E-2</v>
          </cell>
          <cell r="R410">
            <v>0.91749999999999998</v>
          </cell>
        </row>
        <row r="411">
          <cell r="K411" t="str">
            <v>Export2nd New Buyer00Hand41x76M</v>
          </cell>
          <cell r="L411">
            <v>0</v>
          </cell>
          <cell r="M411">
            <v>2.5000000000000001E-3</v>
          </cell>
          <cell r="N411">
            <v>6.5000000000000002E-2</v>
          </cell>
          <cell r="O411">
            <v>1.4999999999999999E-2</v>
          </cell>
          <cell r="Q411">
            <v>8.2500000000000004E-2</v>
          </cell>
          <cell r="R411">
            <v>0.91749999999999998</v>
          </cell>
        </row>
        <row r="412">
          <cell r="K412" t="str">
            <v>Export2nd New Buyer00Hand41x76D</v>
          </cell>
          <cell r="L412">
            <v>0</v>
          </cell>
          <cell r="M412">
            <v>2.5000000000000001E-3</v>
          </cell>
          <cell r="N412">
            <v>6.5000000000000002E-2</v>
          </cell>
          <cell r="O412">
            <v>1.4999999999999999E-2</v>
          </cell>
          <cell r="Q412">
            <v>8.2500000000000004E-2</v>
          </cell>
          <cell r="R412">
            <v>0.91749999999999998</v>
          </cell>
        </row>
        <row r="413">
          <cell r="K413" t="str">
            <v>Export2nd New Buyer00Wash33x33L</v>
          </cell>
          <cell r="L413">
            <v>0</v>
          </cell>
          <cell r="M413">
            <v>2.5000000000000001E-3</v>
          </cell>
          <cell r="N413">
            <v>6.5000000000000002E-2</v>
          </cell>
          <cell r="O413">
            <v>1.4999999999999999E-2</v>
          </cell>
          <cell r="Q413">
            <v>8.2500000000000004E-2</v>
          </cell>
          <cell r="R413">
            <v>0.91749999999999998</v>
          </cell>
        </row>
        <row r="414">
          <cell r="K414" t="str">
            <v>Export2nd New Buyer00Wash33x33M</v>
          </cell>
          <cell r="L414">
            <v>0</v>
          </cell>
          <cell r="M414">
            <v>2.5000000000000001E-3</v>
          </cell>
          <cell r="N414">
            <v>6.5000000000000002E-2</v>
          </cell>
          <cell r="O414">
            <v>1.4999999999999999E-2</v>
          </cell>
          <cell r="Q414">
            <v>8.2500000000000004E-2</v>
          </cell>
          <cell r="R414">
            <v>0.91749999999999998</v>
          </cell>
        </row>
        <row r="415">
          <cell r="K415" t="str">
            <v>Export2nd New Buyer00Wash33x33D</v>
          </cell>
          <cell r="L415">
            <v>0</v>
          </cell>
          <cell r="M415">
            <v>2.5000000000000001E-3</v>
          </cell>
          <cell r="N415">
            <v>6.5000000000000002E-2</v>
          </cell>
          <cell r="O415">
            <v>1.4999999999999999E-2</v>
          </cell>
          <cell r="Q415">
            <v>8.2500000000000004E-2</v>
          </cell>
          <cell r="R415">
            <v>0.91749999999999998</v>
          </cell>
        </row>
        <row r="416">
          <cell r="K416" t="str">
            <v>Export3rd New Buyer00Bath0x0L</v>
          </cell>
          <cell r="L416">
            <v>0</v>
          </cell>
          <cell r="M416">
            <v>2.5000000000000001E-3</v>
          </cell>
          <cell r="N416">
            <v>6.5000000000000002E-2</v>
          </cell>
          <cell r="O416">
            <v>1.4999999999999999E-2</v>
          </cell>
          <cell r="Q416">
            <v>8.2500000000000004E-2</v>
          </cell>
          <cell r="R416">
            <v>0.91749999999999998</v>
          </cell>
        </row>
        <row r="417">
          <cell r="K417" t="str">
            <v>Export3rd New Buyer00Bath0x0M</v>
          </cell>
          <cell r="L417">
            <v>0</v>
          </cell>
          <cell r="M417">
            <v>2.5000000000000001E-3</v>
          </cell>
          <cell r="N417">
            <v>6.5000000000000002E-2</v>
          </cell>
          <cell r="O417">
            <v>1.4999999999999999E-2</v>
          </cell>
          <cell r="Q417">
            <v>8.2500000000000004E-2</v>
          </cell>
          <cell r="R417">
            <v>0.91749999999999998</v>
          </cell>
        </row>
        <row r="418">
          <cell r="K418" t="str">
            <v>Export3rd New Buyer00Bath0x0D</v>
          </cell>
          <cell r="L418">
            <v>0</v>
          </cell>
          <cell r="M418">
            <v>2.5000000000000001E-3</v>
          </cell>
          <cell r="N418">
            <v>6.5000000000000002E-2</v>
          </cell>
          <cell r="O418">
            <v>1.4999999999999999E-2</v>
          </cell>
          <cell r="Q418">
            <v>8.2500000000000004E-2</v>
          </cell>
          <cell r="R418">
            <v>0.91749999999999998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Yarn Rates"/>
      <sheetName val="P&amp;L_F07"/>
      <sheetName val="Loom Utilisation"/>
      <sheetName val="Final Sales Summary"/>
      <sheetName val="Mthly Sales Budget"/>
      <sheetName val="Prodn Budget"/>
      <sheetName val="Production Planning"/>
      <sheetName val="Product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jkbra"/>
      <sheetName val="SALES BASIS (2)"/>
      <sheetName val="SALES BASIS"/>
      <sheetName val="MONTHLY -P&amp;L"/>
      <sheetName val="Sheet3"/>
      <sheetName val="invoiced"/>
      <sheetName val="Sheet4"/>
      <sheetName val="JKBRA"/>
      <sheetName val="Sheet5"/>
      <sheetName val="Bias -Opt1"/>
      <sheetName val="Sheet2"/>
      <sheetName val="Radial -Opt1"/>
      <sheetName val="Outsourcing -Opt-1"/>
      <sheetName val="Summary"/>
      <sheetName val="p&amp;l-Opt1"/>
      <sheetName val="reconcilattion"/>
      <sheetName val="Sheet6"/>
      <sheetName val="Working Capital"/>
      <sheetName val="Assum"/>
      <sheetName val="MDP&amp;L"/>
      <sheetName val="10한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S"/>
      <sheetName val="SUMMARY COMBINED"/>
      <sheetName val="Actual vs Plan Q2"/>
      <sheetName val="COMBINE ANJAR_DAHEJ"/>
      <sheetName val="LD Bharuch"/>
      <sheetName val="LD Anjar"/>
      <sheetName val="KUTCH INCENTIVE"/>
      <sheetName val="FOREX GAIN-LOSS"/>
      <sheetName val="COMBINE ANJAR"/>
      <sheetName val="COMBINE dahej"/>
      <sheetName val="LONGI-DAHEJ"/>
      <sheetName val="SPIRAL-DAHEJ"/>
      <sheetName val="Coating - Dahej"/>
      <sheetName val="Rates-Spiral-Dahej"/>
      <sheetName val="Finance_spiral dahej"/>
      <sheetName val="Finance Cost_Longi"/>
      <sheetName val="Prod_Plan Longi-Dahej"/>
      <sheetName val="Assumptions_Longi- Dahej"/>
      <sheetName val="SPII ANJAR"/>
      <sheetName val="LONGI-ANJAR"/>
      <sheetName val="Rates-Longi-Anjar"/>
      <sheetName val="PP-Longi_Anjar"/>
      <sheetName val="SPIRAL-1 ANJAR"/>
      <sheetName val="direct variables sp 2"/>
      <sheetName val="F.COST-LONG.ANJAR"/>
      <sheetName val="Finance Cost-LONG.ANJAR"/>
      <sheetName val="D.VAR -O.D.VAR LONG ANJAR"/>
      <sheetName val="Rates-Spiral-1 anjar"/>
      <sheetName val="Spiral 1 Anjar pp"/>
      <sheetName val="RECO - BHURATNAM"/>
      <sheetName val="PP-Spiral-Anjar"/>
      <sheetName val="FINANCE COST SPIRAL - 1"/>
      <sheetName val="FIXED COST - SPIRAL -1"/>
      <sheetName val="D.VARIB. - O.D. VAR - SPIRAL 1 "/>
      <sheetName val="Coating - Anjar"/>
      <sheetName val="ERW-Half-6"/>
      <sheetName val="ERW-6-16"/>
      <sheetName val="Rates-ERW-6-16"/>
      <sheetName val="ERW 16  "/>
      <sheetName val="PP-ERW-6-16"/>
      <sheetName val="ERW - 16 OTHER D.V."/>
      <sheetName val="Finance-ERW 6'' &amp;16&quot;"/>
      <sheetName val="DIRECT VARIABLE ERW 16"/>
      <sheetName val="DIRECT VARIABLE ERW 6"/>
      <sheetName val="Rates-ERW-half-4"/>
      <sheetName val="PP-ERW-half-4"/>
      <sheetName val="Fixed Cost-ERW"/>
      <sheetName val="Anjar-Ext-1600"/>
      <sheetName val="EXT COAT ANJAR"/>
      <sheetName val="Coating-Working"/>
      <sheetName val="ACTUAL COATING - GAIL"/>
      <sheetName val="ACTUAL COATING - SONAL GAZ "/>
      <sheetName val="finance cost tm"/>
      <sheetName val="galvanizing"/>
      <sheetName val="stock deatils"/>
      <sheetName val="LD - LOCAL"/>
      <sheetName val="LD -PGN"/>
      <sheetName val="LD - STG"/>
      <sheetName val="FIXED EXP. (2)"/>
      <sheetName val="LONGI_DAHEJ"/>
      <sheetName val="Pareto Analysis"/>
      <sheetName val="BAL0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4">
          <cell r="F14">
            <v>2917</v>
          </cell>
        </row>
      </sheetData>
      <sheetData sheetId="10">
        <row r="14">
          <cell r="F14">
            <v>2917</v>
          </cell>
        </row>
      </sheetData>
      <sheetData sheetId="11">
        <row r="14">
          <cell r="F14">
            <v>2917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ap_927_Vdr"/>
      <sheetName val="Sheet2"/>
    </sheetNames>
    <sheetDataSet>
      <sheetData sheetId="0" refreshError="1"/>
      <sheetData sheetId="1" refreshError="1">
        <row r="2">
          <cell r="A2" t="str">
            <v>BIM</v>
          </cell>
          <cell r="B2" t="str">
            <v>vdr_name</v>
          </cell>
          <cell r="C2" t="str">
            <v>BR_NO</v>
          </cell>
          <cell r="D2" t="str">
            <v>SHIP_FROM</v>
          </cell>
          <cell r="E2" t="str">
            <v>INVOICE_NO</v>
          </cell>
          <cell r="F2" t="str">
            <v>CUST_NO</v>
          </cell>
          <cell r="G2" t="str">
            <v>INV_DATE</v>
          </cell>
          <cell r="H2" t="str">
            <v>SKU</v>
          </cell>
          <cell r="I2" t="str">
            <v>QTY</v>
          </cell>
          <cell r="J2" t="str">
            <v>AVG_COST</v>
          </cell>
          <cell r="K2" t="str">
            <v>NEW_COST</v>
          </cell>
          <cell r="L2" t="str">
            <v>EXT_DIFF</v>
          </cell>
          <cell r="M2" t="str">
            <v>VDR_NO</v>
          </cell>
          <cell r="N2" t="str">
            <v>MC_TYPE</v>
          </cell>
          <cell r="O2" t="str">
            <v>VSN_NO</v>
          </cell>
        </row>
        <row r="3">
          <cell r="B3" t="str">
            <v>IBM MEMORY &amp; OPTIONS</v>
          </cell>
          <cell r="C3">
            <v>21</v>
          </cell>
          <cell r="D3" t="str">
            <v>21</v>
          </cell>
          <cell r="E3" t="str">
            <v>2103586</v>
          </cell>
          <cell r="F3" t="str">
            <v>ECILHY</v>
          </cell>
          <cell r="G3" t="str">
            <v>02/05/03</v>
          </cell>
          <cell r="H3" t="str">
            <v>108D296</v>
          </cell>
          <cell r="I3">
            <v>5</v>
          </cell>
          <cell r="J3">
            <v>30600</v>
          </cell>
          <cell r="K3">
            <v>0.05</v>
          </cell>
          <cell r="L3">
            <v>30599.95</v>
          </cell>
          <cell r="M3" t="str">
            <v>3118</v>
          </cell>
          <cell r="N3" t="str">
            <v>2</v>
          </cell>
          <cell r="O3" t="str">
            <v>M3122PN</v>
          </cell>
        </row>
        <row r="4">
          <cell r="B4" t="str">
            <v>IBM MEMORY &amp; OPTIONS</v>
          </cell>
          <cell r="C4">
            <v>21</v>
          </cell>
          <cell r="D4" t="str">
            <v>21</v>
          </cell>
          <cell r="E4" t="str">
            <v>2103587</v>
          </cell>
          <cell r="F4" t="str">
            <v>ECILHY</v>
          </cell>
          <cell r="G4" t="str">
            <v>02/05/03</v>
          </cell>
          <cell r="H4" t="str">
            <v>108D093</v>
          </cell>
          <cell r="I4">
            <v>24</v>
          </cell>
          <cell r="J4">
            <v>35998.800000000003</v>
          </cell>
          <cell r="K4">
            <v>0.24</v>
          </cell>
          <cell r="L4">
            <v>35998.559999999998</v>
          </cell>
          <cell r="M4" t="str">
            <v>3118</v>
          </cell>
          <cell r="N4" t="str">
            <v>2</v>
          </cell>
          <cell r="O4" t="str">
            <v>M3154PN</v>
          </cell>
        </row>
        <row r="5">
          <cell r="A5" t="str">
            <v>ASHOK S</v>
          </cell>
          <cell r="B5" t="str">
            <v>SAMSUNG - MOBILE PHONE</v>
          </cell>
          <cell r="C5">
            <v>30</v>
          </cell>
          <cell r="D5" t="str">
            <v>42</v>
          </cell>
          <cell r="E5" t="str">
            <v>4206610</v>
          </cell>
          <cell r="F5" t="str">
            <v>RASHI</v>
          </cell>
          <cell r="G5" t="str">
            <v>02/05/03</v>
          </cell>
          <cell r="H5" t="str">
            <v>121A221MH</v>
          </cell>
          <cell r="I5">
            <v>13</v>
          </cell>
          <cell r="J5">
            <v>87529.13</v>
          </cell>
          <cell r="K5">
            <v>83200</v>
          </cell>
          <cell r="L5">
            <v>4329.13</v>
          </cell>
          <cell r="M5" t="str">
            <v>7419</v>
          </cell>
          <cell r="N5" t="str">
            <v>1</v>
          </cell>
          <cell r="O5" t="str">
            <v>F1540PN</v>
          </cell>
        </row>
        <row r="6">
          <cell r="A6" t="str">
            <v>SRIDHARAN V</v>
          </cell>
          <cell r="B6" t="str">
            <v>SEAGATE - HARD DRIVE</v>
          </cell>
          <cell r="C6">
            <v>20</v>
          </cell>
          <cell r="D6" t="str">
            <v>20</v>
          </cell>
          <cell r="E6" t="str">
            <v>2008343</v>
          </cell>
          <cell r="F6" t="str">
            <v>ARCAMA</v>
          </cell>
          <cell r="G6" t="str">
            <v>02/05/03</v>
          </cell>
          <cell r="H6" t="str">
            <v>122A180T1</v>
          </cell>
          <cell r="I6">
            <v>10</v>
          </cell>
          <cell r="J6">
            <v>31579.9</v>
          </cell>
          <cell r="K6">
            <v>31459.7</v>
          </cell>
          <cell r="L6">
            <v>120.2</v>
          </cell>
          <cell r="M6" t="str">
            <v>0685</v>
          </cell>
          <cell r="N6" t="str">
            <v>3</v>
          </cell>
          <cell r="O6" t="str">
            <v>X3723PN</v>
          </cell>
        </row>
        <row r="7">
          <cell r="A7" t="str">
            <v>SRIDHARAN V</v>
          </cell>
          <cell r="B7" t="str">
            <v>SEAGATE - HARD DRIVE</v>
          </cell>
          <cell r="C7">
            <v>24</v>
          </cell>
          <cell r="D7" t="str">
            <v>24</v>
          </cell>
          <cell r="E7" t="str">
            <v>2402700</v>
          </cell>
          <cell r="F7" t="str">
            <v>AUROEN</v>
          </cell>
          <cell r="G7" t="str">
            <v>02/05/03</v>
          </cell>
          <cell r="H7" t="str">
            <v>122A180T2</v>
          </cell>
          <cell r="I7">
            <v>20</v>
          </cell>
          <cell r="J7">
            <v>63159.8</v>
          </cell>
          <cell r="K7">
            <v>63039.6</v>
          </cell>
          <cell r="L7">
            <v>120.2</v>
          </cell>
          <cell r="M7" t="str">
            <v>0685</v>
          </cell>
          <cell r="N7" t="str">
            <v>3</v>
          </cell>
          <cell r="O7" t="str">
            <v>X3743PN</v>
          </cell>
        </row>
        <row r="8">
          <cell r="A8" t="str">
            <v>SRIDHARAN V</v>
          </cell>
          <cell r="B8" t="str">
            <v>SEAGATE - HARD DRIVE</v>
          </cell>
          <cell r="C8">
            <v>45</v>
          </cell>
          <cell r="D8" t="str">
            <v>45</v>
          </cell>
          <cell r="E8" t="str">
            <v>4501074</v>
          </cell>
          <cell r="F8" t="str">
            <v>DATRON</v>
          </cell>
          <cell r="G8" t="str">
            <v>02/05/03</v>
          </cell>
          <cell r="H8" t="str">
            <v>122A180T2</v>
          </cell>
          <cell r="I8">
            <v>20</v>
          </cell>
          <cell r="J8">
            <v>63159.8</v>
          </cell>
          <cell r="K8">
            <v>62919.4</v>
          </cell>
          <cell r="L8">
            <v>240.4</v>
          </cell>
          <cell r="M8" t="str">
            <v>0685</v>
          </cell>
          <cell r="N8" t="str">
            <v>3</v>
          </cell>
          <cell r="O8" t="str">
            <v>X3733PN</v>
          </cell>
        </row>
        <row r="9">
          <cell r="A9" t="str">
            <v>SRIDHARAN V</v>
          </cell>
          <cell r="B9" t="str">
            <v>SEAGATE - HARD DRIVE</v>
          </cell>
          <cell r="C9">
            <v>41</v>
          </cell>
          <cell r="D9" t="str">
            <v>41</v>
          </cell>
          <cell r="E9" t="str">
            <v>4109332</v>
          </cell>
          <cell r="F9" t="str">
            <v>KARVYS</v>
          </cell>
          <cell r="G9" t="str">
            <v>02/05/03</v>
          </cell>
          <cell r="H9" t="str">
            <v>122A221T2</v>
          </cell>
          <cell r="I9">
            <v>20</v>
          </cell>
          <cell r="J9">
            <v>72586.8</v>
          </cell>
          <cell r="K9">
            <v>72346.399999999994</v>
          </cell>
          <cell r="L9">
            <v>240.4</v>
          </cell>
          <cell r="M9" t="str">
            <v>0685</v>
          </cell>
          <cell r="N9" t="str">
            <v>3</v>
          </cell>
          <cell r="O9" t="str">
            <v>X3722PN</v>
          </cell>
        </row>
        <row r="10">
          <cell r="A10" t="str">
            <v>SRIDHARAN V</v>
          </cell>
          <cell r="B10" t="str">
            <v>SEAGATE - HARD DRIVE</v>
          </cell>
          <cell r="C10">
            <v>43</v>
          </cell>
          <cell r="D10" t="str">
            <v>43</v>
          </cell>
          <cell r="E10" t="str">
            <v>4305586</v>
          </cell>
          <cell r="F10" t="str">
            <v>LOGONC</v>
          </cell>
          <cell r="G10" t="str">
            <v>02/05/03</v>
          </cell>
          <cell r="H10" t="str">
            <v>122A180T2</v>
          </cell>
          <cell r="I10">
            <v>10</v>
          </cell>
          <cell r="J10">
            <v>31579.9</v>
          </cell>
          <cell r="K10">
            <v>31399.7</v>
          </cell>
          <cell r="L10">
            <v>180.2</v>
          </cell>
          <cell r="M10" t="str">
            <v>0685</v>
          </cell>
          <cell r="N10" t="str">
            <v>3</v>
          </cell>
          <cell r="O10" t="str">
            <v>X3740PN</v>
          </cell>
        </row>
        <row r="11">
          <cell r="A11" t="str">
            <v>SRIDHARAN V</v>
          </cell>
          <cell r="B11" t="str">
            <v>SEAGATE - HARD DRIVE</v>
          </cell>
          <cell r="C11">
            <v>41</v>
          </cell>
          <cell r="D11" t="str">
            <v>41</v>
          </cell>
          <cell r="E11" t="str">
            <v>4109346</v>
          </cell>
          <cell r="F11" t="str">
            <v>LOTUST</v>
          </cell>
          <cell r="G11" t="str">
            <v>02/05/03</v>
          </cell>
          <cell r="H11" t="str">
            <v>122A221T2</v>
          </cell>
          <cell r="I11">
            <v>5</v>
          </cell>
          <cell r="J11">
            <v>18146.7</v>
          </cell>
          <cell r="K11">
            <v>18056.55</v>
          </cell>
          <cell r="L11">
            <v>90.15</v>
          </cell>
          <cell r="M11" t="str">
            <v>0685</v>
          </cell>
          <cell r="N11" t="str">
            <v>3</v>
          </cell>
          <cell r="O11" t="str">
            <v>X3737PN</v>
          </cell>
        </row>
        <row r="12">
          <cell r="A12" t="str">
            <v>SRIDHARAN V</v>
          </cell>
          <cell r="B12" t="str">
            <v>SEAGATE - HARD DRIVE</v>
          </cell>
          <cell r="C12">
            <v>10</v>
          </cell>
          <cell r="D12" t="str">
            <v>10</v>
          </cell>
          <cell r="E12" t="str">
            <v>1007950</v>
          </cell>
          <cell r="F12" t="str">
            <v>NACOPE</v>
          </cell>
          <cell r="G12" t="str">
            <v>02/05/03</v>
          </cell>
          <cell r="H12" t="str">
            <v>122A094T1</v>
          </cell>
          <cell r="I12">
            <v>20</v>
          </cell>
          <cell r="J12">
            <v>58446.400000000001</v>
          </cell>
          <cell r="K12">
            <v>58206</v>
          </cell>
          <cell r="L12">
            <v>240.4</v>
          </cell>
          <cell r="M12" t="str">
            <v>0685</v>
          </cell>
          <cell r="N12" t="str">
            <v>3</v>
          </cell>
          <cell r="O12" t="str">
            <v>X3727PN</v>
          </cell>
        </row>
        <row r="13">
          <cell r="A13" t="str">
            <v>SRIDHARAN V</v>
          </cell>
          <cell r="B13" t="str">
            <v>SEAGATE - HARD DRIVE</v>
          </cell>
          <cell r="C13">
            <v>40</v>
          </cell>
          <cell r="D13" t="str">
            <v>40</v>
          </cell>
          <cell r="E13" t="str">
            <v>4002588</v>
          </cell>
          <cell r="F13" t="str">
            <v>PECOSO</v>
          </cell>
          <cell r="G13" t="str">
            <v>02/05/03</v>
          </cell>
          <cell r="H13" t="str">
            <v>122A180T1</v>
          </cell>
          <cell r="I13">
            <v>50</v>
          </cell>
          <cell r="J13">
            <v>157899.5</v>
          </cell>
          <cell r="K13">
            <v>153186.5</v>
          </cell>
          <cell r="L13">
            <v>4713</v>
          </cell>
          <cell r="M13" t="str">
            <v>0685</v>
          </cell>
          <cell r="N13" t="str">
            <v>3</v>
          </cell>
          <cell r="O13" t="str">
            <v>X3735PN</v>
          </cell>
        </row>
        <row r="14">
          <cell r="A14" t="str">
            <v>SRIDHARAN V</v>
          </cell>
          <cell r="B14" t="str">
            <v>SEAGATE - HARD DRIVE</v>
          </cell>
          <cell r="C14">
            <v>10</v>
          </cell>
          <cell r="D14" t="str">
            <v>10</v>
          </cell>
          <cell r="E14" t="str">
            <v>1007944</v>
          </cell>
          <cell r="F14" t="str">
            <v>RCAUTO</v>
          </cell>
          <cell r="G14" t="str">
            <v>02/05/03</v>
          </cell>
          <cell r="H14" t="str">
            <v>122A094T1</v>
          </cell>
          <cell r="I14">
            <v>10</v>
          </cell>
          <cell r="J14">
            <v>29223.200000000001</v>
          </cell>
          <cell r="K14">
            <v>29103</v>
          </cell>
          <cell r="L14">
            <v>120.2</v>
          </cell>
          <cell r="M14" t="str">
            <v>0685</v>
          </cell>
          <cell r="N14" t="str">
            <v>3</v>
          </cell>
          <cell r="O14" t="str">
            <v>X3728PN</v>
          </cell>
        </row>
        <row r="15">
          <cell r="A15" t="str">
            <v>SRIDHARAN V</v>
          </cell>
          <cell r="B15" t="str">
            <v>SEAGATE - HARD DRIVE</v>
          </cell>
          <cell r="C15">
            <v>63</v>
          </cell>
          <cell r="D15" t="str">
            <v>63</v>
          </cell>
          <cell r="E15" t="str">
            <v>6303627</v>
          </cell>
          <cell r="F15" t="str">
            <v>RRSYPL</v>
          </cell>
          <cell r="G15" t="str">
            <v>02/05/03</v>
          </cell>
          <cell r="H15" t="str">
            <v>122A180T2</v>
          </cell>
          <cell r="I15">
            <v>25</v>
          </cell>
          <cell r="J15">
            <v>78949.75</v>
          </cell>
          <cell r="K15">
            <v>78275</v>
          </cell>
          <cell r="L15">
            <v>674.75</v>
          </cell>
          <cell r="M15" t="str">
            <v>0685</v>
          </cell>
          <cell r="N15" t="str">
            <v>3</v>
          </cell>
          <cell r="O15" t="str">
            <v>X3724PN</v>
          </cell>
        </row>
        <row r="16">
          <cell r="A16" t="str">
            <v>SRIDHARAN V</v>
          </cell>
          <cell r="B16" t="str">
            <v>SEAGATE - HARD DRIVE</v>
          </cell>
          <cell r="C16">
            <v>41</v>
          </cell>
          <cell r="D16" t="str">
            <v>41</v>
          </cell>
          <cell r="E16" t="str">
            <v>4109358</v>
          </cell>
          <cell r="F16" t="str">
            <v>SAINFS</v>
          </cell>
          <cell r="G16" t="str">
            <v>02/05/03</v>
          </cell>
          <cell r="H16" t="str">
            <v>122A180T2</v>
          </cell>
          <cell r="I16">
            <v>50</v>
          </cell>
          <cell r="J16">
            <v>157899.5</v>
          </cell>
          <cell r="K16">
            <v>156998.5</v>
          </cell>
          <cell r="L16">
            <v>901</v>
          </cell>
          <cell r="M16" t="str">
            <v>0685</v>
          </cell>
          <cell r="N16" t="str">
            <v>3</v>
          </cell>
          <cell r="O16" t="str">
            <v>X3734PN</v>
          </cell>
        </row>
        <row r="17">
          <cell r="A17" t="str">
            <v>SRIDHARAN V</v>
          </cell>
          <cell r="B17" t="str">
            <v>SEAGATE - HARD DRIVE</v>
          </cell>
          <cell r="C17">
            <v>41</v>
          </cell>
          <cell r="D17" t="str">
            <v>41</v>
          </cell>
          <cell r="E17" t="str">
            <v>4109345</v>
          </cell>
          <cell r="F17" t="str">
            <v>SAINFS</v>
          </cell>
          <cell r="G17" t="str">
            <v>02/05/03</v>
          </cell>
          <cell r="H17" t="str">
            <v>122A180T2</v>
          </cell>
          <cell r="I17">
            <v>10</v>
          </cell>
          <cell r="J17">
            <v>31579.9</v>
          </cell>
          <cell r="K17">
            <v>31399.7</v>
          </cell>
          <cell r="L17">
            <v>180.2</v>
          </cell>
          <cell r="M17" t="str">
            <v>0685</v>
          </cell>
          <cell r="N17" t="str">
            <v>3</v>
          </cell>
          <cell r="O17" t="str">
            <v>X3739PN</v>
          </cell>
        </row>
        <row r="18">
          <cell r="A18" t="str">
            <v>SRIDHARAN V</v>
          </cell>
          <cell r="B18" t="str">
            <v>SEAGATE - HARD DRIVE</v>
          </cell>
          <cell r="C18">
            <v>61</v>
          </cell>
          <cell r="D18" t="str">
            <v>61</v>
          </cell>
          <cell r="E18" t="str">
            <v>6105726</v>
          </cell>
          <cell r="F18" t="str">
            <v>SDMCEL</v>
          </cell>
          <cell r="G18" t="str">
            <v>02/05/03</v>
          </cell>
          <cell r="H18" t="str">
            <v>122A180T2</v>
          </cell>
          <cell r="I18">
            <v>20</v>
          </cell>
          <cell r="J18">
            <v>63159.8</v>
          </cell>
          <cell r="K18">
            <v>62679.199999999997</v>
          </cell>
          <cell r="L18">
            <v>480.6</v>
          </cell>
          <cell r="M18" t="str">
            <v>0685</v>
          </cell>
          <cell r="N18" t="str">
            <v>3</v>
          </cell>
          <cell r="O18" t="str">
            <v>X3741PN</v>
          </cell>
        </row>
        <row r="19">
          <cell r="A19" t="str">
            <v>SRIDHARAN V</v>
          </cell>
          <cell r="B19" t="str">
            <v>SEAGATE - HARD DRIVE</v>
          </cell>
          <cell r="C19">
            <v>41</v>
          </cell>
          <cell r="D19" t="str">
            <v>41</v>
          </cell>
          <cell r="E19" t="str">
            <v>4109341</v>
          </cell>
          <cell r="F19" t="str">
            <v>SHRSAI</v>
          </cell>
          <cell r="G19" t="str">
            <v>02/05/03</v>
          </cell>
          <cell r="H19" t="str">
            <v>122A180T2</v>
          </cell>
          <cell r="I19">
            <v>10</v>
          </cell>
          <cell r="J19">
            <v>31579.9</v>
          </cell>
          <cell r="K19">
            <v>31399.7</v>
          </cell>
          <cell r="L19">
            <v>180.2</v>
          </cell>
          <cell r="M19" t="str">
            <v>0685</v>
          </cell>
          <cell r="N19" t="str">
            <v>3</v>
          </cell>
          <cell r="O19" t="str">
            <v>X3730PN</v>
          </cell>
        </row>
        <row r="20">
          <cell r="A20" t="str">
            <v>SRIDHARAN V</v>
          </cell>
          <cell r="B20" t="str">
            <v>SEAGATE - HARD DRIVE</v>
          </cell>
          <cell r="C20">
            <v>60</v>
          </cell>
          <cell r="D20" t="str">
            <v>60</v>
          </cell>
          <cell r="E20" t="str">
            <v>6004679</v>
          </cell>
          <cell r="F20" t="str">
            <v>SILICO</v>
          </cell>
          <cell r="G20" t="str">
            <v>02/05/03</v>
          </cell>
          <cell r="H20" t="str">
            <v>122A180T1</v>
          </cell>
          <cell r="I20">
            <v>10</v>
          </cell>
          <cell r="J20">
            <v>31579.9</v>
          </cell>
          <cell r="K20">
            <v>31459.7</v>
          </cell>
          <cell r="L20">
            <v>120.2</v>
          </cell>
          <cell r="M20" t="str">
            <v>0685</v>
          </cell>
          <cell r="N20" t="str">
            <v>3</v>
          </cell>
          <cell r="O20" t="str">
            <v>X3726PN</v>
          </cell>
        </row>
        <row r="21">
          <cell r="A21" t="str">
            <v>SRIDHARAN V</v>
          </cell>
          <cell r="B21" t="str">
            <v>SEAGATE - HARD DRIVE</v>
          </cell>
          <cell r="C21">
            <v>50</v>
          </cell>
          <cell r="D21" t="str">
            <v>50</v>
          </cell>
          <cell r="E21" t="str">
            <v>5010138</v>
          </cell>
          <cell r="F21" t="str">
            <v>SMCINT</v>
          </cell>
          <cell r="G21" t="str">
            <v>02/05/03</v>
          </cell>
          <cell r="H21" t="str">
            <v>122A180T1</v>
          </cell>
          <cell r="I21">
            <v>50</v>
          </cell>
          <cell r="J21">
            <v>157899.5</v>
          </cell>
          <cell r="K21">
            <v>156998.5</v>
          </cell>
          <cell r="L21">
            <v>901</v>
          </cell>
          <cell r="M21" t="str">
            <v>0685</v>
          </cell>
          <cell r="N21" t="str">
            <v>3</v>
          </cell>
          <cell r="O21" t="str">
            <v>X3721PN</v>
          </cell>
        </row>
        <row r="22">
          <cell r="A22" t="str">
            <v>SRIDHARAN V</v>
          </cell>
          <cell r="B22" t="str">
            <v>SEAGATE - HARD DRIVE</v>
          </cell>
          <cell r="C22">
            <v>63</v>
          </cell>
          <cell r="D22" t="str">
            <v>63</v>
          </cell>
          <cell r="E22" t="str">
            <v>6303633</v>
          </cell>
          <cell r="F22" t="str">
            <v>SUPIRO</v>
          </cell>
          <cell r="G22" t="str">
            <v>02/05/03</v>
          </cell>
          <cell r="H22" t="str">
            <v>122A180T2</v>
          </cell>
          <cell r="I22">
            <v>25</v>
          </cell>
          <cell r="J22">
            <v>78949.75</v>
          </cell>
          <cell r="K22">
            <v>78275</v>
          </cell>
          <cell r="L22">
            <v>674.75</v>
          </cell>
          <cell r="M22" t="str">
            <v>0685</v>
          </cell>
          <cell r="N22" t="str">
            <v>3</v>
          </cell>
          <cell r="O22" t="str">
            <v>X3725PN</v>
          </cell>
        </row>
        <row r="23">
          <cell r="A23" t="str">
            <v>SRIVATHSAN B</v>
          </cell>
          <cell r="B23" t="str">
            <v>APC</v>
          </cell>
          <cell r="C23">
            <v>61</v>
          </cell>
          <cell r="D23" t="str">
            <v>61</v>
          </cell>
          <cell r="E23" t="str">
            <v>6105718</v>
          </cell>
          <cell r="F23" t="str">
            <v>ANKAUT</v>
          </cell>
          <cell r="G23" t="str">
            <v>02/05/03</v>
          </cell>
          <cell r="H23" t="str">
            <v>102A364</v>
          </cell>
          <cell r="I23">
            <v>1</v>
          </cell>
          <cell r="J23">
            <v>21782.18</v>
          </cell>
          <cell r="K23">
            <v>18360</v>
          </cell>
          <cell r="L23">
            <v>3422.18</v>
          </cell>
          <cell r="M23" t="str">
            <v>4044</v>
          </cell>
          <cell r="N23" t="str">
            <v>1</v>
          </cell>
          <cell r="O23" t="str">
            <v>12079PN</v>
          </cell>
        </row>
        <row r="24">
          <cell r="A24" t="str">
            <v>SRIVATHSAN B</v>
          </cell>
          <cell r="B24" t="str">
            <v>APC</v>
          </cell>
          <cell r="C24">
            <v>61</v>
          </cell>
          <cell r="D24" t="str">
            <v>61</v>
          </cell>
          <cell r="E24" t="str">
            <v>6105718</v>
          </cell>
          <cell r="F24" t="str">
            <v>ANKAUT</v>
          </cell>
          <cell r="G24" t="str">
            <v>02/05/03</v>
          </cell>
          <cell r="H24" t="str">
            <v>102A391</v>
          </cell>
          <cell r="I24">
            <v>1</v>
          </cell>
          <cell r="J24">
            <v>6745.14</v>
          </cell>
          <cell r="K24">
            <v>6500</v>
          </cell>
          <cell r="L24">
            <v>245.14</v>
          </cell>
          <cell r="M24" t="str">
            <v>4044</v>
          </cell>
          <cell r="N24" t="str">
            <v>1</v>
          </cell>
          <cell r="O24" t="str">
            <v>12079PN</v>
          </cell>
        </row>
        <row r="25">
          <cell r="A25" t="str">
            <v>SRIVATHSAN B</v>
          </cell>
          <cell r="B25" t="str">
            <v>APC</v>
          </cell>
          <cell r="C25">
            <v>30</v>
          </cell>
          <cell r="D25" t="str">
            <v>42</v>
          </cell>
          <cell r="E25" t="str">
            <v>4206633</v>
          </cell>
          <cell r="F25" t="str">
            <v>MAHAVI</v>
          </cell>
          <cell r="G25" t="str">
            <v>02/05/03</v>
          </cell>
          <cell r="H25" t="str">
            <v>102109</v>
          </cell>
          <cell r="I25">
            <v>1</v>
          </cell>
          <cell r="J25">
            <v>10314.84</v>
          </cell>
          <cell r="K25">
            <v>9996</v>
          </cell>
          <cell r="L25">
            <v>318.83999999999997</v>
          </cell>
          <cell r="M25" t="str">
            <v>4044</v>
          </cell>
          <cell r="N25" t="str">
            <v>1</v>
          </cell>
          <cell r="O25" t="str">
            <v>12114PN</v>
          </cell>
        </row>
        <row r="26">
          <cell r="A26" t="str">
            <v>SRIVATHSAN B</v>
          </cell>
          <cell r="B26" t="str">
            <v>APC</v>
          </cell>
          <cell r="C26">
            <v>30</v>
          </cell>
          <cell r="D26" t="str">
            <v>42</v>
          </cell>
          <cell r="E26" t="str">
            <v>4206634</v>
          </cell>
          <cell r="F26" t="str">
            <v>MAHAVI</v>
          </cell>
          <cell r="G26" t="str">
            <v>02/05/03</v>
          </cell>
          <cell r="H26" t="str">
            <v>102A067</v>
          </cell>
          <cell r="I26">
            <v>1</v>
          </cell>
          <cell r="J26">
            <v>33295.46</v>
          </cell>
          <cell r="K26">
            <v>28764</v>
          </cell>
          <cell r="L26">
            <v>4531.46</v>
          </cell>
          <cell r="M26" t="str">
            <v>4044</v>
          </cell>
          <cell r="N26" t="str">
            <v>1</v>
          </cell>
          <cell r="O26" t="str">
            <v>12116PN</v>
          </cell>
        </row>
        <row r="27">
          <cell r="A27" t="str">
            <v>SRIVATHSAN B</v>
          </cell>
          <cell r="B27" t="str">
            <v>APC</v>
          </cell>
          <cell r="C27">
            <v>30</v>
          </cell>
          <cell r="D27" t="str">
            <v>42</v>
          </cell>
          <cell r="E27" t="str">
            <v>4206635</v>
          </cell>
          <cell r="F27" t="str">
            <v>MAHAVI</v>
          </cell>
          <cell r="G27" t="str">
            <v>02/05/03</v>
          </cell>
          <cell r="H27" t="str">
            <v>102A067</v>
          </cell>
          <cell r="I27">
            <v>1</v>
          </cell>
          <cell r="J27">
            <v>33295.46</v>
          </cell>
          <cell r="K27">
            <v>28764</v>
          </cell>
          <cell r="L27">
            <v>4531.46</v>
          </cell>
          <cell r="M27" t="str">
            <v>4044</v>
          </cell>
          <cell r="N27" t="str">
            <v>1</v>
          </cell>
          <cell r="O27" t="str">
            <v>12115PN</v>
          </cell>
        </row>
        <row r="28">
          <cell r="A28" t="str">
            <v>SRIVATHSAN B</v>
          </cell>
          <cell r="B28" t="str">
            <v>APC</v>
          </cell>
          <cell r="C28">
            <v>30</v>
          </cell>
          <cell r="D28" t="str">
            <v>42</v>
          </cell>
          <cell r="E28" t="str">
            <v>4206635</v>
          </cell>
          <cell r="F28" t="str">
            <v>MAHAVI</v>
          </cell>
          <cell r="G28" t="str">
            <v>02/05/03</v>
          </cell>
          <cell r="H28" t="str">
            <v>102013</v>
          </cell>
          <cell r="I28">
            <v>4</v>
          </cell>
          <cell r="J28">
            <v>88512.960000000006</v>
          </cell>
          <cell r="K28">
            <v>75888</v>
          </cell>
          <cell r="L28">
            <v>12624.96</v>
          </cell>
          <cell r="M28" t="str">
            <v>4044</v>
          </cell>
          <cell r="N28" t="str">
            <v>1</v>
          </cell>
          <cell r="O28" t="str">
            <v>12115PN</v>
          </cell>
        </row>
        <row r="29">
          <cell r="A29" t="str">
            <v>SRIVATHSAN B</v>
          </cell>
          <cell r="B29" t="str">
            <v>APC</v>
          </cell>
          <cell r="C29">
            <v>20</v>
          </cell>
          <cell r="D29" t="str">
            <v>20</v>
          </cell>
          <cell r="E29" t="str">
            <v>2008367</v>
          </cell>
          <cell r="F29" t="str">
            <v>NETWTE</v>
          </cell>
          <cell r="G29" t="str">
            <v>02/05/03</v>
          </cell>
          <cell r="H29" t="str">
            <v>102015KA</v>
          </cell>
          <cell r="I29">
            <v>4</v>
          </cell>
          <cell r="J29">
            <v>53121.96</v>
          </cell>
          <cell r="K29">
            <v>45600</v>
          </cell>
          <cell r="L29">
            <v>7521.96</v>
          </cell>
          <cell r="M29" t="str">
            <v>4044</v>
          </cell>
          <cell r="N29" t="str">
            <v>1</v>
          </cell>
          <cell r="O29" t="str">
            <v>12091PN</v>
          </cell>
        </row>
        <row r="30">
          <cell r="A30" t="str">
            <v>SRIVATHSAN B</v>
          </cell>
          <cell r="B30" t="str">
            <v>APC</v>
          </cell>
          <cell r="C30">
            <v>50</v>
          </cell>
          <cell r="D30" t="str">
            <v>50</v>
          </cell>
          <cell r="E30" t="str">
            <v>5010150</v>
          </cell>
          <cell r="F30" t="str">
            <v>POPRPV</v>
          </cell>
          <cell r="G30" t="str">
            <v>02/05/03</v>
          </cell>
          <cell r="H30" t="str">
            <v>102013</v>
          </cell>
          <cell r="I30">
            <v>2</v>
          </cell>
          <cell r="J30">
            <v>44256.480000000003</v>
          </cell>
          <cell r="K30">
            <v>39000</v>
          </cell>
          <cell r="L30">
            <v>5256.48</v>
          </cell>
          <cell r="M30" t="str">
            <v>4044</v>
          </cell>
        </row>
        <row r="31">
          <cell r="A31" t="str">
            <v>SRIVATHSAN B</v>
          </cell>
          <cell r="B31" t="str">
            <v>APC</v>
          </cell>
          <cell r="C31">
            <v>20</v>
          </cell>
          <cell r="D31" t="str">
            <v>20</v>
          </cell>
          <cell r="E31" t="str">
            <v>2008352</v>
          </cell>
          <cell r="F31" t="str">
            <v>POWETR</v>
          </cell>
          <cell r="G31" t="str">
            <v>02/05/03</v>
          </cell>
          <cell r="H31" t="str">
            <v>102015KA</v>
          </cell>
          <cell r="I31">
            <v>3</v>
          </cell>
          <cell r="J31">
            <v>39841.47</v>
          </cell>
          <cell r="K31">
            <v>34200</v>
          </cell>
          <cell r="L31">
            <v>5641.47</v>
          </cell>
          <cell r="M31" t="str">
            <v>4044</v>
          </cell>
          <cell r="N31" t="str">
            <v>1</v>
          </cell>
          <cell r="O31" t="str">
            <v>12077PN</v>
          </cell>
        </row>
        <row r="32">
          <cell r="A32" t="str">
            <v>SRIVATHSAN B</v>
          </cell>
          <cell r="B32" t="str">
            <v>APC</v>
          </cell>
          <cell r="C32">
            <v>43</v>
          </cell>
          <cell r="D32" t="str">
            <v>43</v>
          </cell>
          <cell r="E32" t="str">
            <v>4305572</v>
          </cell>
          <cell r="F32" t="str">
            <v>STREAM</v>
          </cell>
          <cell r="G32" t="str">
            <v>02/05/03</v>
          </cell>
          <cell r="H32" t="str">
            <v>102109</v>
          </cell>
          <cell r="I32">
            <v>10</v>
          </cell>
          <cell r="J32">
            <v>103148.4</v>
          </cell>
          <cell r="K32">
            <v>99960</v>
          </cell>
          <cell r="L32">
            <v>3188.4</v>
          </cell>
          <cell r="M32" t="str">
            <v>4044</v>
          </cell>
          <cell r="N32" t="str">
            <v>1</v>
          </cell>
          <cell r="O32" t="str">
            <v>12081PN</v>
          </cell>
        </row>
        <row r="33">
          <cell r="A33" t="str">
            <v>SRIVATHSAN B</v>
          </cell>
          <cell r="B33" t="str">
            <v>APC</v>
          </cell>
          <cell r="C33">
            <v>43</v>
          </cell>
          <cell r="D33" t="str">
            <v>43</v>
          </cell>
          <cell r="E33" t="str">
            <v>4305573</v>
          </cell>
          <cell r="F33" t="str">
            <v>STREAM</v>
          </cell>
          <cell r="G33" t="str">
            <v>02/05/03</v>
          </cell>
          <cell r="H33" t="str">
            <v>102010</v>
          </cell>
          <cell r="I33">
            <v>3</v>
          </cell>
          <cell r="J33">
            <v>20307.78</v>
          </cell>
          <cell r="K33">
            <v>18957.78</v>
          </cell>
          <cell r="L33">
            <v>1350</v>
          </cell>
          <cell r="M33" t="str">
            <v>4044</v>
          </cell>
          <cell r="N33" t="str">
            <v>1</v>
          </cell>
          <cell r="O33" t="str">
            <v>12080PN</v>
          </cell>
        </row>
        <row r="34">
          <cell r="A34" t="str">
            <v>SRIVATHSAN B</v>
          </cell>
          <cell r="B34" t="str">
            <v>APC</v>
          </cell>
          <cell r="C34">
            <v>43</v>
          </cell>
          <cell r="D34" t="str">
            <v>43</v>
          </cell>
          <cell r="E34" t="str">
            <v>4305573</v>
          </cell>
          <cell r="F34" t="str">
            <v>STREAM</v>
          </cell>
          <cell r="G34" t="str">
            <v>02/05/03</v>
          </cell>
          <cell r="H34" t="str">
            <v>102109</v>
          </cell>
          <cell r="I34">
            <v>2</v>
          </cell>
          <cell r="J34">
            <v>20629.68</v>
          </cell>
          <cell r="K34">
            <v>19729.68</v>
          </cell>
          <cell r="L34">
            <v>900</v>
          </cell>
          <cell r="M34" t="str">
            <v>4044</v>
          </cell>
          <cell r="N34" t="str">
            <v>1</v>
          </cell>
          <cell r="O34" t="str">
            <v>12080PN</v>
          </cell>
        </row>
        <row r="35">
          <cell r="A35" t="str">
            <v>SRIVATHSAN B</v>
          </cell>
          <cell r="B35" t="str">
            <v>APC</v>
          </cell>
          <cell r="C35">
            <v>43</v>
          </cell>
          <cell r="D35" t="str">
            <v>43</v>
          </cell>
          <cell r="E35" t="str">
            <v>4305573</v>
          </cell>
          <cell r="F35" t="str">
            <v>STREAM</v>
          </cell>
          <cell r="G35" t="str">
            <v>02/05/03</v>
          </cell>
          <cell r="H35" t="str">
            <v>102110</v>
          </cell>
          <cell r="I35">
            <v>1</v>
          </cell>
          <cell r="J35">
            <v>13675.25</v>
          </cell>
          <cell r="K35">
            <v>13175.25</v>
          </cell>
          <cell r="L35">
            <v>500</v>
          </cell>
          <cell r="M35" t="str">
            <v>4044</v>
          </cell>
          <cell r="N35" t="str">
            <v>1</v>
          </cell>
          <cell r="O35" t="str">
            <v>12080PN</v>
          </cell>
        </row>
        <row r="36">
          <cell r="A36" t="str">
            <v>SRIVATHSAN B</v>
          </cell>
          <cell r="B36" t="str">
            <v>APC</v>
          </cell>
          <cell r="C36">
            <v>61</v>
          </cell>
          <cell r="D36" t="str">
            <v>61</v>
          </cell>
          <cell r="E36" t="str">
            <v>6105715</v>
          </cell>
          <cell r="F36" t="str">
            <v>SUPOSY</v>
          </cell>
          <cell r="G36" t="str">
            <v>02/05/03</v>
          </cell>
          <cell r="H36" t="str">
            <v>102015</v>
          </cell>
          <cell r="I36">
            <v>5</v>
          </cell>
          <cell r="J36">
            <v>62237</v>
          </cell>
          <cell r="K36">
            <v>55000</v>
          </cell>
          <cell r="L36">
            <v>7237</v>
          </cell>
          <cell r="M36" t="str">
            <v>4044</v>
          </cell>
          <cell r="N36" t="str">
            <v>1</v>
          </cell>
          <cell r="O36" t="str">
            <v>12078PN</v>
          </cell>
        </row>
        <row r="37">
          <cell r="A37" t="str">
            <v>SRIVATHSAN B</v>
          </cell>
          <cell r="B37" t="str">
            <v>APC</v>
          </cell>
          <cell r="C37">
            <v>61</v>
          </cell>
          <cell r="D37" t="str">
            <v>61</v>
          </cell>
          <cell r="E37" t="str">
            <v>6105715</v>
          </cell>
          <cell r="F37" t="str">
            <v>SUPOSY</v>
          </cell>
          <cell r="G37" t="str">
            <v>02/05/03</v>
          </cell>
          <cell r="H37" t="str">
            <v>102015PY</v>
          </cell>
          <cell r="I37">
            <v>2</v>
          </cell>
          <cell r="J37">
            <v>31258.5</v>
          </cell>
          <cell r="K37">
            <v>22000</v>
          </cell>
          <cell r="L37">
            <v>9258.5</v>
          </cell>
          <cell r="M37" t="str">
            <v>4044</v>
          </cell>
          <cell r="N37" t="str">
            <v>1</v>
          </cell>
          <cell r="O37" t="str">
            <v>12078PN</v>
          </cell>
        </row>
        <row r="38">
          <cell r="A38" t="str">
            <v>GANGADHAR B</v>
          </cell>
          <cell r="B38" t="str">
            <v>INTEL - CPU</v>
          </cell>
          <cell r="C38">
            <v>60</v>
          </cell>
          <cell r="D38" t="str">
            <v>60</v>
          </cell>
          <cell r="E38" t="str">
            <v>6004675</v>
          </cell>
          <cell r="F38" t="str">
            <v>ABTESY</v>
          </cell>
          <cell r="G38" t="str">
            <v>02/05/03</v>
          </cell>
          <cell r="H38" t="str">
            <v>110A254</v>
          </cell>
          <cell r="I38">
            <v>45</v>
          </cell>
          <cell r="J38">
            <v>437096.25</v>
          </cell>
          <cell r="K38">
            <v>430920</v>
          </cell>
          <cell r="L38">
            <v>6176.25</v>
          </cell>
          <cell r="M38" t="str">
            <v>8001</v>
          </cell>
          <cell r="N38" t="str">
            <v>3</v>
          </cell>
          <cell r="O38" t="str">
            <v>12064PN</v>
          </cell>
        </row>
        <row r="39">
          <cell r="A39" t="str">
            <v>GANGADHAR B</v>
          </cell>
          <cell r="B39" t="str">
            <v>INTEL DESKTOP MOTHERBOARDS</v>
          </cell>
          <cell r="C39">
            <v>22</v>
          </cell>
          <cell r="D39" t="str">
            <v>22</v>
          </cell>
          <cell r="E39" t="str">
            <v>2206074</v>
          </cell>
          <cell r="F39" t="str">
            <v>BLOOME</v>
          </cell>
          <cell r="G39" t="str">
            <v>02/05/03</v>
          </cell>
          <cell r="H39" t="str">
            <v>110A766</v>
          </cell>
          <cell r="I39">
            <v>8</v>
          </cell>
          <cell r="J39">
            <v>41540.639999999999</v>
          </cell>
          <cell r="K39">
            <v>41200</v>
          </cell>
          <cell r="L39">
            <v>340.64</v>
          </cell>
          <cell r="M39" t="str">
            <v>9714</v>
          </cell>
          <cell r="N39" t="str">
            <v>3</v>
          </cell>
          <cell r="O39" t="str">
            <v>12082PN</v>
          </cell>
        </row>
        <row r="40">
          <cell r="A40" t="str">
            <v>GANGADHAR B</v>
          </cell>
          <cell r="B40" t="str">
            <v>INTEL DESKTOP MOTHERBOARDS</v>
          </cell>
          <cell r="C40">
            <v>20</v>
          </cell>
          <cell r="D40" t="str">
            <v>20</v>
          </cell>
          <cell r="E40" t="str">
            <v>2008376</v>
          </cell>
          <cell r="F40" t="str">
            <v>COMLTD</v>
          </cell>
          <cell r="G40" t="str">
            <v>02/05/03</v>
          </cell>
          <cell r="H40" t="str">
            <v>110A316</v>
          </cell>
          <cell r="I40">
            <v>1</v>
          </cell>
          <cell r="J40">
            <v>5116.0600000000004</v>
          </cell>
          <cell r="K40">
            <v>4700</v>
          </cell>
          <cell r="L40">
            <v>416.06</v>
          </cell>
          <cell r="M40" t="str">
            <v>9714</v>
          </cell>
          <cell r="N40" t="str">
            <v>3</v>
          </cell>
          <cell r="O40" t="str">
            <v>12060PN</v>
          </cell>
        </row>
        <row r="41">
          <cell r="A41" t="str">
            <v>GANGADHAR B</v>
          </cell>
          <cell r="B41" t="str">
            <v>INTEL DESKTOP MOTHERBOARDS</v>
          </cell>
          <cell r="C41">
            <v>61</v>
          </cell>
          <cell r="D41" t="str">
            <v>61</v>
          </cell>
          <cell r="E41" t="str">
            <v>6105717</v>
          </cell>
          <cell r="F41" t="str">
            <v>CRAWLE</v>
          </cell>
          <cell r="G41" t="str">
            <v>02/05/03</v>
          </cell>
          <cell r="H41" t="str">
            <v>110A766</v>
          </cell>
          <cell r="I41">
            <v>5</v>
          </cell>
          <cell r="J41">
            <v>25962.9</v>
          </cell>
          <cell r="K41">
            <v>25950</v>
          </cell>
          <cell r="L41">
            <v>12.9</v>
          </cell>
          <cell r="M41" t="str">
            <v>9714</v>
          </cell>
          <cell r="N41" t="str">
            <v>3</v>
          </cell>
          <cell r="O41" t="str">
            <v>12076PN</v>
          </cell>
        </row>
        <row r="42">
          <cell r="A42" t="str">
            <v>GANGADHAR B</v>
          </cell>
          <cell r="B42" t="str">
            <v>INTEL DESKTOP MOTHERBOARDS</v>
          </cell>
          <cell r="C42">
            <v>40</v>
          </cell>
          <cell r="D42" t="str">
            <v>40</v>
          </cell>
          <cell r="E42" t="str">
            <v>4002585</v>
          </cell>
          <cell r="F42" t="str">
            <v>DACACO</v>
          </cell>
          <cell r="G42" t="str">
            <v>02/05/03</v>
          </cell>
          <cell r="H42" t="str">
            <v>110A766</v>
          </cell>
          <cell r="I42">
            <v>10</v>
          </cell>
          <cell r="J42">
            <v>51925.8</v>
          </cell>
          <cell r="K42">
            <v>51500</v>
          </cell>
          <cell r="L42">
            <v>425.8</v>
          </cell>
          <cell r="M42" t="str">
            <v>9714</v>
          </cell>
          <cell r="N42" t="str">
            <v>3</v>
          </cell>
          <cell r="O42" t="str">
            <v>12086PN</v>
          </cell>
        </row>
        <row r="43">
          <cell r="A43" t="str">
            <v>GANGADHAR B</v>
          </cell>
          <cell r="B43" t="str">
            <v>INTEL DESKTOP MOTHERBOARDS</v>
          </cell>
          <cell r="C43">
            <v>22</v>
          </cell>
          <cell r="D43" t="str">
            <v>22</v>
          </cell>
          <cell r="E43" t="str">
            <v>2206083</v>
          </cell>
          <cell r="F43" t="str">
            <v>DOTWOR</v>
          </cell>
          <cell r="G43" t="str">
            <v>02/05/03</v>
          </cell>
          <cell r="H43" t="str">
            <v>110A316</v>
          </cell>
          <cell r="I43">
            <v>1</v>
          </cell>
          <cell r="J43">
            <v>5116.0600000000004</v>
          </cell>
          <cell r="K43">
            <v>4800</v>
          </cell>
          <cell r="L43">
            <v>316.06</v>
          </cell>
          <cell r="M43" t="str">
            <v>9714</v>
          </cell>
          <cell r="N43" t="str">
            <v>3</v>
          </cell>
          <cell r="O43" t="str">
            <v>12096PN</v>
          </cell>
        </row>
        <row r="44">
          <cell r="A44" t="str">
            <v>GANGADHAR B</v>
          </cell>
          <cell r="B44" t="str">
            <v>INTEL DESKTOP MOTHERBOARDS</v>
          </cell>
          <cell r="C44">
            <v>65</v>
          </cell>
          <cell r="D44" t="str">
            <v>65</v>
          </cell>
          <cell r="E44" t="str">
            <v>6501504</v>
          </cell>
          <cell r="F44" t="str">
            <v>HABUSY</v>
          </cell>
          <cell r="G44" t="str">
            <v>02/05/03</v>
          </cell>
          <cell r="H44" t="str">
            <v>110A509</v>
          </cell>
          <cell r="I44">
            <v>1</v>
          </cell>
          <cell r="J44">
            <v>5123.25</v>
          </cell>
          <cell r="K44">
            <v>4550</v>
          </cell>
          <cell r="L44">
            <v>573.25</v>
          </cell>
          <cell r="M44" t="str">
            <v>9714</v>
          </cell>
          <cell r="N44" t="str">
            <v>3</v>
          </cell>
          <cell r="O44" t="str">
            <v>12074PN</v>
          </cell>
        </row>
        <row r="45">
          <cell r="A45" t="str">
            <v>GANGADHAR B</v>
          </cell>
          <cell r="B45" t="str">
            <v>INTEL DESKTOP MOTHERBOARDS</v>
          </cell>
          <cell r="C45">
            <v>41</v>
          </cell>
          <cell r="D45" t="str">
            <v>41</v>
          </cell>
          <cell r="E45" t="str">
            <v>4109329</v>
          </cell>
          <cell r="F45" t="str">
            <v>PARRCO</v>
          </cell>
          <cell r="G45" t="str">
            <v>02/05/03</v>
          </cell>
          <cell r="H45" t="str">
            <v>110B009</v>
          </cell>
          <cell r="I45">
            <v>10</v>
          </cell>
          <cell r="J45">
            <v>43542</v>
          </cell>
          <cell r="K45">
            <v>43500</v>
          </cell>
          <cell r="L45">
            <v>42</v>
          </cell>
          <cell r="M45" t="str">
            <v>9714</v>
          </cell>
          <cell r="N45" t="str">
            <v>3</v>
          </cell>
          <cell r="O45" t="str">
            <v>X3706PN</v>
          </cell>
        </row>
        <row r="46">
          <cell r="A46" t="str">
            <v>GANGADHAR B</v>
          </cell>
          <cell r="B46" t="str">
            <v>INTEL - CPU</v>
          </cell>
          <cell r="C46">
            <v>30</v>
          </cell>
          <cell r="D46" t="str">
            <v>28</v>
          </cell>
          <cell r="E46" t="str">
            <v>2800188</v>
          </cell>
          <cell r="F46" t="str">
            <v>PCSIND</v>
          </cell>
          <cell r="G46" t="str">
            <v>02/05/03</v>
          </cell>
          <cell r="H46" t="str">
            <v>110A530</v>
          </cell>
          <cell r="I46">
            <v>1</v>
          </cell>
          <cell r="J46">
            <v>10763.65</v>
          </cell>
          <cell r="K46">
            <v>10500</v>
          </cell>
          <cell r="L46">
            <v>263.64999999999998</v>
          </cell>
          <cell r="M46" t="str">
            <v>8001</v>
          </cell>
          <cell r="N46" t="str">
            <v>3</v>
          </cell>
          <cell r="O46" t="str">
            <v>12097PN</v>
          </cell>
        </row>
        <row r="47">
          <cell r="A47" t="str">
            <v>GANGADHAR B</v>
          </cell>
          <cell r="B47" t="str">
            <v>INTEL DESKTOP MOTHERBOARDS</v>
          </cell>
          <cell r="C47">
            <v>40</v>
          </cell>
          <cell r="D47" t="str">
            <v>40</v>
          </cell>
          <cell r="E47" t="str">
            <v>4002581</v>
          </cell>
          <cell r="F47" t="str">
            <v>RAUNAK</v>
          </cell>
          <cell r="G47" t="str">
            <v>02/05/03</v>
          </cell>
          <cell r="H47" t="str">
            <v>110A766</v>
          </cell>
          <cell r="I47">
            <v>2</v>
          </cell>
          <cell r="J47">
            <v>10385.16</v>
          </cell>
          <cell r="K47">
            <v>10300</v>
          </cell>
          <cell r="L47">
            <v>85.16</v>
          </cell>
          <cell r="M47" t="str">
            <v>9714</v>
          </cell>
          <cell r="N47" t="str">
            <v>3</v>
          </cell>
          <cell r="O47" t="str">
            <v>12087PN</v>
          </cell>
        </row>
        <row r="48">
          <cell r="A48" t="str">
            <v>GANGADHAR B</v>
          </cell>
          <cell r="B48" t="str">
            <v>INTEL DESKTOP MOTHERBOARDS</v>
          </cell>
          <cell r="C48">
            <v>27</v>
          </cell>
          <cell r="D48" t="str">
            <v>22</v>
          </cell>
          <cell r="E48" t="str">
            <v>2206084</v>
          </cell>
          <cell r="F48" t="str">
            <v>SONWIN</v>
          </cell>
          <cell r="G48" t="str">
            <v>02/05/03</v>
          </cell>
          <cell r="H48" t="str">
            <v>110A766</v>
          </cell>
          <cell r="I48">
            <v>3</v>
          </cell>
          <cell r="J48">
            <v>15577.74</v>
          </cell>
          <cell r="K48">
            <v>15525</v>
          </cell>
          <cell r="L48">
            <v>52.74</v>
          </cell>
          <cell r="M48" t="str">
            <v>9714</v>
          </cell>
          <cell r="N48" t="str">
            <v>3</v>
          </cell>
          <cell r="O48" t="str">
            <v>12105PN</v>
          </cell>
        </row>
        <row r="49">
          <cell r="A49" t="str">
            <v>GANGADHAR B</v>
          </cell>
          <cell r="B49" t="str">
            <v>INTEL DESKTOP MOTHERBOARDS</v>
          </cell>
          <cell r="C49">
            <v>40</v>
          </cell>
          <cell r="D49" t="str">
            <v>40</v>
          </cell>
          <cell r="E49" t="str">
            <v>4002587</v>
          </cell>
          <cell r="F49" t="str">
            <v>SYSPOI</v>
          </cell>
          <cell r="G49" t="str">
            <v>02/05/03</v>
          </cell>
          <cell r="H49" t="str">
            <v>110A316</v>
          </cell>
          <cell r="I49">
            <v>27</v>
          </cell>
          <cell r="J49">
            <v>138133.62</v>
          </cell>
          <cell r="K49">
            <v>126900</v>
          </cell>
          <cell r="L49">
            <v>11233.62</v>
          </cell>
          <cell r="M49" t="str">
            <v>9714</v>
          </cell>
          <cell r="N49" t="str">
            <v>3</v>
          </cell>
          <cell r="O49" t="str">
            <v>12100PN</v>
          </cell>
        </row>
        <row r="50">
          <cell r="A50" t="str">
            <v>GANGADHAR B</v>
          </cell>
          <cell r="B50" t="str">
            <v>INTEL - CPU</v>
          </cell>
          <cell r="C50">
            <v>50</v>
          </cell>
          <cell r="D50" t="str">
            <v>24</v>
          </cell>
          <cell r="E50" t="str">
            <v>2402697</v>
          </cell>
          <cell r="F50" t="str">
            <v>VINTRO</v>
          </cell>
          <cell r="G50" t="str">
            <v>02/05/03</v>
          </cell>
          <cell r="H50" t="str">
            <v>110A700</v>
          </cell>
          <cell r="I50">
            <v>50</v>
          </cell>
          <cell r="J50">
            <v>369838.5</v>
          </cell>
          <cell r="K50">
            <v>368750</v>
          </cell>
          <cell r="L50">
            <v>1088.5</v>
          </cell>
          <cell r="M50" t="str">
            <v>8001</v>
          </cell>
          <cell r="N50" t="str">
            <v>3</v>
          </cell>
          <cell r="O50" t="str">
            <v>11982PN</v>
          </cell>
        </row>
        <row r="51">
          <cell r="A51" t="str">
            <v>GANGADHAR B</v>
          </cell>
          <cell r="B51" t="str">
            <v>INTEL DESKTOP MOTHERBOARDS</v>
          </cell>
          <cell r="C51">
            <v>40</v>
          </cell>
          <cell r="D51" t="str">
            <v>40</v>
          </cell>
          <cell r="E51" t="str">
            <v>4002589</v>
          </cell>
          <cell r="F51" t="str">
            <v>VPRAMP</v>
          </cell>
          <cell r="G51" t="str">
            <v>02/05/03</v>
          </cell>
          <cell r="H51" t="str">
            <v>110A766</v>
          </cell>
          <cell r="I51">
            <v>1</v>
          </cell>
          <cell r="J51">
            <v>5192.58</v>
          </cell>
          <cell r="K51">
            <v>5150</v>
          </cell>
          <cell r="L51">
            <v>42.58</v>
          </cell>
          <cell r="M51" t="str">
            <v>9714</v>
          </cell>
          <cell r="N51" t="str">
            <v>3</v>
          </cell>
          <cell r="O51" t="str">
            <v>12093PN</v>
          </cell>
        </row>
        <row r="52">
          <cell r="A52" t="str">
            <v>GANGADHAR B</v>
          </cell>
          <cell r="B52" t="str">
            <v>INTEL DESKTOP MOTHERBOARDS</v>
          </cell>
          <cell r="C52">
            <v>22</v>
          </cell>
          <cell r="D52" t="str">
            <v>22</v>
          </cell>
          <cell r="E52" t="str">
            <v>2206089</v>
          </cell>
          <cell r="F52" t="str">
            <v>VSCOMP</v>
          </cell>
          <cell r="G52" t="str">
            <v>02/05/03</v>
          </cell>
          <cell r="H52" t="str">
            <v>110A316</v>
          </cell>
          <cell r="I52">
            <v>1</v>
          </cell>
          <cell r="J52">
            <v>5116.0600000000004</v>
          </cell>
          <cell r="K52">
            <v>4800</v>
          </cell>
          <cell r="L52">
            <v>316.06</v>
          </cell>
          <cell r="M52" t="str">
            <v>9714</v>
          </cell>
          <cell r="N52" t="str">
            <v>3</v>
          </cell>
          <cell r="O52" t="str">
            <v>12109PN</v>
          </cell>
        </row>
        <row r="53">
          <cell r="A53" t="str">
            <v>BOBBY JOSHI</v>
          </cell>
          <cell r="B53" t="str">
            <v>QUANTUM WSSG</v>
          </cell>
          <cell r="C53">
            <v>30</v>
          </cell>
          <cell r="D53" t="str">
            <v>42</v>
          </cell>
          <cell r="E53" t="str">
            <v>4206607</v>
          </cell>
          <cell r="F53" t="str">
            <v>THEACH</v>
          </cell>
          <cell r="G53" t="str">
            <v>02/05/03</v>
          </cell>
          <cell r="H53" t="str">
            <v>120123</v>
          </cell>
          <cell r="I53">
            <v>2</v>
          </cell>
          <cell r="J53">
            <v>427438.32</v>
          </cell>
          <cell r="K53">
            <v>306000</v>
          </cell>
          <cell r="L53">
            <v>121438.32</v>
          </cell>
          <cell r="M53" t="str">
            <v>1835</v>
          </cell>
          <cell r="N53" t="str">
            <v>1</v>
          </cell>
          <cell r="O53" t="str">
            <v>C1085PN</v>
          </cell>
        </row>
        <row r="54">
          <cell r="A54" t="str">
            <v>BOBBY JOSHI</v>
          </cell>
          <cell r="B54" t="str">
            <v>QUANTUM WSSG</v>
          </cell>
          <cell r="C54">
            <v>30</v>
          </cell>
          <cell r="D54" t="str">
            <v>42</v>
          </cell>
          <cell r="E54" t="str">
            <v>4206618</v>
          </cell>
          <cell r="F54" t="str">
            <v>WESTER</v>
          </cell>
          <cell r="G54" t="str">
            <v>02/05/03</v>
          </cell>
          <cell r="H54" t="str">
            <v>120123</v>
          </cell>
          <cell r="I54">
            <v>2</v>
          </cell>
          <cell r="J54">
            <v>427438.32</v>
          </cell>
          <cell r="K54">
            <v>371605.44</v>
          </cell>
          <cell r="L54">
            <v>55832.88</v>
          </cell>
          <cell r="M54" t="str">
            <v>1835</v>
          </cell>
          <cell r="N54" t="str">
            <v>1</v>
          </cell>
          <cell r="O54" t="str">
            <v>C1084PN</v>
          </cell>
        </row>
        <row r="55">
          <cell r="A55" t="str">
            <v>HARSHA VARDHANA K</v>
          </cell>
          <cell r="B55" t="str">
            <v>CISCO</v>
          </cell>
          <cell r="C55">
            <v>10</v>
          </cell>
          <cell r="D55" t="str">
            <v>30</v>
          </cell>
          <cell r="E55" t="str">
            <v>3003216</v>
          </cell>
          <cell r="F55" t="str">
            <v>SATYAM</v>
          </cell>
          <cell r="G55" t="str">
            <v>02/05/03</v>
          </cell>
          <cell r="H55" t="str">
            <v>104292</v>
          </cell>
          <cell r="I55">
            <v>1</v>
          </cell>
          <cell r="J55">
            <v>46500</v>
          </cell>
          <cell r="K55">
            <v>41258</v>
          </cell>
          <cell r="L55">
            <v>5242</v>
          </cell>
          <cell r="M55" t="str">
            <v>6161</v>
          </cell>
          <cell r="O55" t="str">
            <v>1I2092PN</v>
          </cell>
        </row>
        <row r="56">
          <cell r="A56" t="str">
            <v>HARSHA VARDHANA K</v>
          </cell>
          <cell r="B56" t="str">
            <v>CISCO</v>
          </cell>
          <cell r="C56">
            <v>30</v>
          </cell>
          <cell r="D56" t="str">
            <v>42</v>
          </cell>
          <cell r="E56" t="str">
            <v>4206615</v>
          </cell>
          <cell r="F56" t="str">
            <v>SMARSO</v>
          </cell>
          <cell r="G56" t="str">
            <v>02/05/03</v>
          </cell>
          <cell r="H56" t="str">
            <v>104A527</v>
          </cell>
          <cell r="I56">
            <v>1</v>
          </cell>
          <cell r="J56">
            <v>207444</v>
          </cell>
          <cell r="K56">
            <v>186615</v>
          </cell>
          <cell r="L56">
            <v>20829</v>
          </cell>
          <cell r="M56" t="str">
            <v>6161</v>
          </cell>
          <cell r="O56" t="str">
            <v>1I2099PN</v>
          </cell>
        </row>
        <row r="57">
          <cell r="A57" t="str">
            <v>UMASHANKAR K</v>
          </cell>
          <cell r="B57" t="str">
            <v>TYCO/AMP</v>
          </cell>
          <cell r="C57">
            <v>20</v>
          </cell>
          <cell r="D57" t="str">
            <v>20</v>
          </cell>
          <cell r="E57" t="str">
            <v>2008370</v>
          </cell>
          <cell r="F57" t="str">
            <v>AVSNET</v>
          </cell>
          <cell r="G57" t="str">
            <v>02/05/03</v>
          </cell>
          <cell r="H57" t="str">
            <v>139A012KA</v>
          </cell>
          <cell r="I57">
            <v>23</v>
          </cell>
          <cell r="J57">
            <v>74269.990000000005</v>
          </cell>
          <cell r="K57">
            <v>70276.5</v>
          </cell>
          <cell r="L57">
            <v>3993.49</v>
          </cell>
          <cell r="M57" t="str">
            <v>9618</v>
          </cell>
          <cell r="N57" t="str">
            <v>1</v>
          </cell>
          <cell r="O57" t="str">
            <v>Z1861PN</v>
          </cell>
        </row>
        <row r="58">
          <cell r="A58" t="str">
            <v>UMASHANKAR K</v>
          </cell>
          <cell r="B58" t="str">
            <v>TYCO/AMP</v>
          </cell>
          <cell r="C58">
            <v>50</v>
          </cell>
          <cell r="D58" t="str">
            <v>50</v>
          </cell>
          <cell r="E58" t="str">
            <v>5010152</v>
          </cell>
          <cell r="F58" t="str">
            <v>SERVOT</v>
          </cell>
          <cell r="G58" t="str">
            <v>02/05/03</v>
          </cell>
          <cell r="H58" t="str">
            <v>139A012</v>
          </cell>
          <cell r="I58">
            <v>10</v>
          </cell>
          <cell r="J58">
            <v>31116.5</v>
          </cell>
          <cell r="K58">
            <v>29100</v>
          </cell>
          <cell r="L58">
            <v>2016.5</v>
          </cell>
          <cell r="M58" t="str">
            <v>9618</v>
          </cell>
          <cell r="N58" t="str">
            <v>1</v>
          </cell>
          <cell r="O58" t="str">
            <v>Z1860PN</v>
          </cell>
        </row>
        <row r="59">
          <cell r="A59" t="str">
            <v>NAVIN MATHEW</v>
          </cell>
          <cell r="B59" t="str">
            <v>AVAYA COMMUNICATION</v>
          </cell>
          <cell r="C59">
            <v>20</v>
          </cell>
          <cell r="D59" t="str">
            <v>20</v>
          </cell>
          <cell r="E59" t="str">
            <v>2008345</v>
          </cell>
          <cell r="F59" t="str">
            <v>FRONTB</v>
          </cell>
          <cell r="G59" t="str">
            <v>02/05/03</v>
          </cell>
          <cell r="H59" t="str">
            <v>114004</v>
          </cell>
          <cell r="I59">
            <v>394</v>
          </cell>
          <cell r="J59">
            <v>77618</v>
          </cell>
          <cell r="K59">
            <v>72890</v>
          </cell>
          <cell r="L59">
            <v>4728</v>
          </cell>
          <cell r="M59" t="str">
            <v>6769</v>
          </cell>
          <cell r="N59" t="str">
            <v>1</v>
          </cell>
          <cell r="O59" t="str">
            <v>K1883PN</v>
          </cell>
        </row>
        <row r="60">
          <cell r="A60" t="str">
            <v>NAVIN MATHEW</v>
          </cell>
          <cell r="B60" t="str">
            <v>AVAYA COMMUNICATION</v>
          </cell>
          <cell r="C60">
            <v>20</v>
          </cell>
          <cell r="D60" t="str">
            <v>20</v>
          </cell>
          <cell r="E60" t="str">
            <v>2008345</v>
          </cell>
          <cell r="F60" t="str">
            <v>FRONTB</v>
          </cell>
          <cell r="G60" t="str">
            <v>02/05/03</v>
          </cell>
          <cell r="H60" t="str">
            <v>114033</v>
          </cell>
          <cell r="I60">
            <v>175</v>
          </cell>
          <cell r="J60">
            <v>11550</v>
          </cell>
          <cell r="K60">
            <v>10937.5</v>
          </cell>
          <cell r="L60">
            <v>612.5</v>
          </cell>
          <cell r="M60" t="str">
            <v>6769</v>
          </cell>
          <cell r="O60" t="str">
            <v>1K1883PN</v>
          </cell>
        </row>
        <row r="61">
          <cell r="A61" t="str">
            <v>NAVIN MATHEW</v>
          </cell>
          <cell r="B61" t="str">
            <v>AVAYA COMMUNICATION</v>
          </cell>
          <cell r="C61">
            <v>20</v>
          </cell>
          <cell r="D61" t="str">
            <v>24</v>
          </cell>
          <cell r="E61" t="str">
            <v>2402696</v>
          </cell>
          <cell r="F61" t="str">
            <v>NESOPV</v>
          </cell>
          <cell r="G61" t="str">
            <v>02/05/03</v>
          </cell>
          <cell r="H61" t="str">
            <v>114058</v>
          </cell>
          <cell r="I61">
            <v>1000</v>
          </cell>
          <cell r="J61">
            <v>69830</v>
          </cell>
          <cell r="K61">
            <v>59250</v>
          </cell>
          <cell r="L61">
            <v>10580</v>
          </cell>
          <cell r="M61" t="str">
            <v>6769</v>
          </cell>
          <cell r="N61" t="str">
            <v>1</v>
          </cell>
          <cell r="O61" t="str">
            <v>K1933PN</v>
          </cell>
        </row>
        <row r="62">
          <cell r="A62" t="str">
            <v>NAVIN MATHEW</v>
          </cell>
          <cell r="B62" t="str">
            <v>AVAYA COMMUNICATION</v>
          </cell>
          <cell r="C62">
            <v>30</v>
          </cell>
          <cell r="D62" t="str">
            <v>42</v>
          </cell>
          <cell r="E62" t="str">
            <v>4206603</v>
          </cell>
          <cell r="F62" t="str">
            <v>UNITYI</v>
          </cell>
          <cell r="G62" t="str">
            <v>02/05/03</v>
          </cell>
          <cell r="H62" t="str">
            <v>114A091</v>
          </cell>
          <cell r="I62">
            <v>169</v>
          </cell>
          <cell r="J62">
            <v>50700</v>
          </cell>
          <cell r="K62">
            <v>37180</v>
          </cell>
          <cell r="L62">
            <v>13520</v>
          </cell>
          <cell r="M62" t="str">
            <v>6769</v>
          </cell>
          <cell r="N62" t="str">
            <v>1</v>
          </cell>
          <cell r="O62" t="str">
            <v>K1931PN</v>
          </cell>
        </row>
        <row r="63">
          <cell r="A63" t="str">
            <v>NAVIN MATHEW</v>
          </cell>
          <cell r="B63" t="str">
            <v>AVAYA COMMUNICATION</v>
          </cell>
          <cell r="C63">
            <v>30</v>
          </cell>
          <cell r="D63" t="str">
            <v>42</v>
          </cell>
          <cell r="E63" t="str">
            <v>4206603</v>
          </cell>
          <cell r="F63" t="str">
            <v>UNITYI</v>
          </cell>
          <cell r="G63" t="str">
            <v>02/05/03</v>
          </cell>
          <cell r="H63" t="str">
            <v>114A098</v>
          </cell>
          <cell r="I63">
            <v>8</v>
          </cell>
          <cell r="J63">
            <v>75200</v>
          </cell>
          <cell r="K63">
            <v>56000</v>
          </cell>
          <cell r="L63">
            <v>19200</v>
          </cell>
          <cell r="M63" t="str">
            <v>6769</v>
          </cell>
          <cell r="N63" t="str">
            <v>1</v>
          </cell>
          <cell r="O63" t="str">
            <v>K1931PN</v>
          </cell>
        </row>
        <row r="64">
          <cell r="A64" t="str">
            <v>NAVIN MATHEW</v>
          </cell>
          <cell r="B64" t="str">
            <v>AVAYA COMMUNICATION</v>
          </cell>
          <cell r="C64">
            <v>30</v>
          </cell>
          <cell r="D64" t="str">
            <v>42</v>
          </cell>
          <cell r="E64" t="str">
            <v>4206605</v>
          </cell>
          <cell r="F64" t="str">
            <v>UNITYI</v>
          </cell>
          <cell r="G64" t="str">
            <v>02/05/03</v>
          </cell>
          <cell r="H64" t="str">
            <v>114A506</v>
          </cell>
          <cell r="I64">
            <v>220</v>
          </cell>
          <cell r="J64">
            <v>36300</v>
          </cell>
          <cell r="K64">
            <v>31900</v>
          </cell>
          <cell r="L64">
            <v>4400</v>
          </cell>
          <cell r="M64" t="str">
            <v>6769</v>
          </cell>
          <cell r="N64" t="str">
            <v>1</v>
          </cell>
          <cell r="O64" t="str">
            <v>K1930PN</v>
          </cell>
        </row>
        <row r="65">
          <cell r="A65" t="str">
            <v>NAVIN MATHEW</v>
          </cell>
          <cell r="B65" t="str">
            <v>AVAYA COMMUNICATION</v>
          </cell>
          <cell r="C65">
            <v>30</v>
          </cell>
          <cell r="D65" t="str">
            <v>42</v>
          </cell>
          <cell r="E65" t="str">
            <v>4206605</v>
          </cell>
          <cell r="F65" t="str">
            <v>UNITYI</v>
          </cell>
          <cell r="G65" t="str">
            <v>02/05/03</v>
          </cell>
          <cell r="H65" t="str">
            <v>114A523</v>
          </cell>
          <cell r="I65">
            <v>80</v>
          </cell>
          <cell r="J65">
            <v>10800</v>
          </cell>
          <cell r="K65">
            <v>9680</v>
          </cell>
          <cell r="L65">
            <v>1120</v>
          </cell>
          <cell r="M65" t="str">
            <v>6769</v>
          </cell>
          <cell r="N65" t="str">
            <v>1</v>
          </cell>
          <cell r="O65" t="str">
            <v>K1930PN</v>
          </cell>
        </row>
        <row r="66">
          <cell r="A66" t="str">
            <v>NAVIN MATHEW</v>
          </cell>
          <cell r="B66" t="str">
            <v>AVAYA COMMUNICATION</v>
          </cell>
          <cell r="C66">
            <v>30</v>
          </cell>
          <cell r="D66" t="str">
            <v>42</v>
          </cell>
          <cell r="E66" t="str">
            <v>4206605</v>
          </cell>
          <cell r="F66" t="str">
            <v>UNITYI</v>
          </cell>
          <cell r="G66" t="str">
            <v>02/05/03</v>
          </cell>
          <cell r="H66" t="str">
            <v>114004</v>
          </cell>
          <cell r="I66">
            <v>250</v>
          </cell>
          <cell r="J66">
            <v>49250</v>
          </cell>
          <cell r="K66">
            <v>47000</v>
          </cell>
          <cell r="L66">
            <v>2250</v>
          </cell>
          <cell r="M66" t="str">
            <v>6769</v>
          </cell>
          <cell r="N66" t="str">
            <v>1</v>
          </cell>
          <cell r="O66" t="str">
            <v>K1930PN</v>
          </cell>
        </row>
        <row r="67">
          <cell r="A67" t="str">
            <v>NAVIN MATHEW</v>
          </cell>
          <cell r="B67" t="str">
            <v>AVAYA COMMUNICATION</v>
          </cell>
          <cell r="C67">
            <v>30</v>
          </cell>
          <cell r="D67" t="str">
            <v>42</v>
          </cell>
          <cell r="E67" t="str">
            <v>4206605</v>
          </cell>
          <cell r="F67" t="str">
            <v>UNITYI</v>
          </cell>
          <cell r="G67" t="str">
            <v>02/05/03</v>
          </cell>
          <cell r="H67" t="str">
            <v>114005</v>
          </cell>
          <cell r="I67">
            <v>15</v>
          </cell>
          <cell r="J67">
            <v>86625</v>
          </cell>
          <cell r="K67">
            <v>81600</v>
          </cell>
          <cell r="L67">
            <v>5025</v>
          </cell>
          <cell r="M67" t="str">
            <v>6769</v>
          </cell>
          <cell r="N67" t="str">
            <v>1</v>
          </cell>
          <cell r="O67" t="str">
            <v>K1930PN</v>
          </cell>
        </row>
        <row r="68">
          <cell r="A68" t="str">
            <v>MANOJ S</v>
          </cell>
          <cell r="B68" t="str">
            <v>VESTA - MOTHERBOARD</v>
          </cell>
          <cell r="C68">
            <v>60</v>
          </cell>
          <cell r="D68" t="str">
            <v>60</v>
          </cell>
          <cell r="E68" t="str">
            <v>6004676</v>
          </cell>
          <cell r="F68" t="str">
            <v>RDGMED</v>
          </cell>
          <cell r="G68" t="str">
            <v>02/05/03</v>
          </cell>
          <cell r="H68" t="str">
            <v>136A004</v>
          </cell>
          <cell r="I68">
            <v>1</v>
          </cell>
          <cell r="J68">
            <v>3550</v>
          </cell>
          <cell r="K68">
            <v>3100</v>
          </cell>
          <cell r="L68">
            <v>450</v>
          </cell>
          <cell r="M68" t="str">
            <v>T192</v>
          </cell>
          <cell r="N68" t="str">
            <v>3</v>
          </cell>
          <cell r="O68" t="str">
            <v>12069PN</v>
          </cell>
        </row>
        <row r="69">
          <cell r="A69" t="str">
            <v>MANOJ S</v>
          </cell>
          <cell r="B69" t="str">
            <v>VESTA - MOTHERBOARD</v>
          </cell>
          <cell r="C69">
            <v>61</v>
          </cell>
          <cell r="D69" t="str">
            <v>61</v>
          </cell>
          <cell r="E69" t="str">
            <v>6105724</v>
          </cell>
          <cell r="F69" t="str">
            <v>UNCOMP</v>
          </cell>
          <cell r="G69" t="str">
            <v>02/05/03</v>
          </cell>
          <cell r="H69" t="str">
            <v>136A004</v>
          </cell>
          <cell r="I69">
            <v>5</v>
          </cell>
          <cell r="J69">
            <v>17750</v>
          </cell>
          <cell r="K69">
            <v>15950</v>
          </cell>
          <cell r="L69">
            <v>1800</v>
          </cell>
          <cell r="M69" t="str">
            <v>T192</v>
          </cell>
          <cell r="N69" t="str">
            <v>3</v>
          </cell>
          <cell r="O69" t="str">
            <v>12103PN</v>
          </cell>
        </row>
        <row r="70">
          <cell r="A70" t="str">
            <v>RAVINDER KAUL</v>
          </cell>
          <cell r="B70" t="str">
            <v>HP - STORAGE SUPPLY 7A</v>
          </cell>
          <cell r="C70">
            <v>20</v>
          </cell>
          <cell r="D70" t="str">
            <v>20</v>
          </cell>
          <cell r="E70" t="str">
            <v>2008360</v>
          </cell>
          <cell r="F70" t="str">
            <v>ABHINA</v>
          </cell>
          <cell r="G70" t="str">
            <v>02/05/03</v>
          </cell>
          <cell r="H70" t="str">
            <v>107C315KA</v>
          </cell>
          <cell r="I70">
            <v>150</v>
          </cell>
          <cell r="J70">
            <v>362389.5</v>
          </cell>
          <cell r="K70">
            <v>342000</v>
          </cell>
          <cell r="L70">
            <v>20389.5</v>
          </cell>
          <cell r="M70" t="str">
            <v>5859</v>
          </cell>
          <cell r="N70" t="str">
            <v>1</v>
          </cell>
          <cell r="O70" t="str">
            <v>TEMP/43/</v>
          </cell>
        </row>
        <row r="71">
          <cell r="A71" t="str">
            <v>RAVINDER KAUL</v>
          </cell>
          <cell r="B71" t="str">
            <v>HP - INKJET SUPPLY 1N</v>
          </cell>
          <cell r="C71">
            <v>41</v>
          </cell>
          <cell r="D71" t="str">
            <v>41</v>
          </cell>
          <cell r="E71" t="str">
            <v>4109355</v>
          </cell>
          <cell r="F71" t="str">
            <v>BCSMED</v>
          </cell>
          <cell r="G71" t="str">
            <v>02/05/03</v>
          </cell>
          <cell r="H71" t="str">
            <v>107A912GJ</v>
          </cell>
          <cell r="I71">
            <v>2</v>
          </cell>
          <cell r="J71">
            <v>2756.22</v>
          </cell>
          <cell r="K71">
            <v>2749.5</v>
          </cell>
          <cell r="L71">
            <v>6.72</v>
          </cell>
          <cell r="M71" t="str">
            <v>1483</v>
          </cell>
        </row>
        <row r="72">
          <cell r="A72" t="str">
            <v>RAVINDER KAUL</v>
          </cell>
          <cell r="B72" t="str">
            <v>HP - INKJET SUPPLY 1N</v>
          </cell>
          <cell r="C72">
            <v>41</v>
          </cell>
          <cell r="D72" t="str">
            <v>41</v>
          </cell>
          <cell r="E72" t="str">
            <v>4109355</v>
          </cell>
          <cell r="F72" t="str">
            <v>BCSMED</v>
          </cell>
          <cell r="G72" t="str">
            <v>02/05/03</v>
          </cell>
          <cell r="H72" t="str">
            <v>107B325GJ</v>
          </cell>
          <cell r="I72">
            <v>10</v>
          </cell>
          <cell r="J72">
            <v>13367.4</v>
          </cell>
          <cell r="K72">
            <v>13357.5</v>
          </cell>
          <cell r="L72">
            <v>9.9</v>
          </cell>
          <cell r="M72" t="str">
            <v>1483</v>
          </cell>
        </row>
        <row r="73">
          <cell r="A73" t="str">
            <v>RAVINDER KAUL</v>
          </cell>
          <cell r="B73" t="str">
            <v>HP - TONER SUPPLY 5T</v>
          </cell>
          <cell r="C73">
            <v>41</v>
          </cell>
          <cell r="D73" t="str">
            <v>41</v>
          </cell>
          <cell r="E73" t="str">
            <v>4109363</v>
          </cell>
          <cell r="F73" t="str">
            <v>LPMEDI</v>
          </cell>
          <cell r="G73" t="str">
            <v>02/05/03</v>
          </cell>
          <cell r="H73" t="str">
            <v>107A553GJ</v>
          </cell>
          <cell r="I73">
            <v>14</v>
          </cell>
          <cell r="J73">
            <v>43847.3</v>
          </cell>
          <cell r="K73">
            <v>43591.8</v>
          </cell>
          <cell r="L73">
            <v>255.5</v>
          </cell>
          <cell r="M73" t="str">
            <v>3978</v>
          </cell>
          <cell r="N73" t="str">
            <v>1</v>
          </cell>
          <cell r="O73" t="str">
            <v>W3417NN</v>
          </cell>
        </row>
        <row r="74">
          <cell r="A74" t="str">
            <v>RAVINDER KAUL</v>
          </cell>
          <cell r="B74" t="str">
            <v>HP - STORAGE SUPPLY 7A</v>
          </cell>
          <cell r="C74">
            <v>10</v>
          </cell>
          <cell r="D74" t="str">
            <v>10</v>
          </cell>
          <cell r="E74" t="str">
            <v>1007936</v>
          </cell>
          <cell r="F74" t="str">
            <v>UTTAM</v>
          </cell>
          <cell r="G74" t="str">
            <v>02/05/03</v>
          </cell>
          <cell r="H74" t="str">
            <v>107C576A</v>
          </cell>
          <cell r="I74">
            <v>1000</v>
          </cell>
          <cell r="J74">
            <v>109450</v>
          </cell>
          <cell r="K74">
            <v>99450</v>
          </cell>
          <cell r="L74">
            <v>10000</v>
          </cell>
          <cell r="M74" t="str">
            <v>5859</v>
          </cell>
          <cell r="N74" t="str">
            <v>2</v>
          </cell>
          <cell r="O74" t="str">
            <v>W3402PC</v>
          </cell>
        </row>
        <row r="75">
          <cell r="A75" t="str">
            <v>RAVINDER KAUL</v>
          </cell>
          <cell r="B75" t="str">
            <v>HP - INKJET SUPPLY 1N</v>
          </cell>
          <cell r="C75">
            <v>43</v>
          </cell>
          <cell r="D75" t="str">
            <v>43</v>
          </cell>
          <cell r="E75" t="str">
            <v>4305570</v>
          </cell>
          <cell r="F75" t="str">
            <v>VELIPL</v>
          </cell>
          <cell r="G75" t="str">
            <v>02/05/03</v>
          </cell>
          <cell r="H75" t="str">
            <v>107B326DL</v>
          </cell>
          <cell r="I75">
            <v>5</v>
          </cell>
          <cell r="J75">
            <v>7998.1</v>
          </cell>
          <cell r="K75">
            <v>7609.1</v>
          </cell>
          <cell r="L75">
            <v>389</v>
          </cell>
          <cell r="M75" t="str">
            <v>1483</v>
          </cell>
          <cell r="N75" t="str">
            <v>2</v>
          </cell>
          <cell r="O75" t="str">
            <v>W3412PN</v>
          </cell>
        </row>
        <row r="76">
          <cell r="A76" t="str">
            <v>VISHAL KHUSHALANI</v>
          </cell>
          <cell r="B76" t="str">
            <v>SAMSUNG</v>
          </cell>
          <cell r="C76">
            <v>10</v>
          </cell>
          <cell r="D76" t="str">
            <v>10</v>
          </cell>
          <cell r="E76" t="str">
            <v>1007959</v>
          </cell>
          <cell r="F76" t="str">
            <v>BUSLIN</v>
          </cell>
          <cell r="G76" t="str">
            <v>02/05/03</v>
          </cell>
          <cell r="H76" t="str">
            <v>121016TN</v>
          </cell>
          <cell r="I76">
            <v>2</v>
          </cell>
          <cell r="J76">
            <v>44000</v>
          </cell>
          <cell r="K76">
            <v>42500</v>
          </cell>
          <cell r="L76">
            <v>1500</v>
          </cell>
          <cell r="M76" t="str">
            <v>3360</v>
          </cell>
          <cell r="N76" t="str">
            <v>3</v>
          </cell>
          <cell r="O76" t="str">
            <v>V6387PN</v>
          </cell>
        </row>
        <row r="77">
          <cell r="A77" t="str">
            <v>VISHAL KHUSHALANI</v>
          </cell>
          <cell r="B77" t="str">
            <v>SAMSUNG</v>
          </cell>
          <cell r="C77">
            <v>60</v>
          </cell>
          <cell r="D77" t="str">
            <v>60</v>
          </cell>
          <cell r="E77" t="str">
            <v>6004674</v>
          </cell>
          <cell r="F77" t="str">
            <v>RANPAC</v>
          </cell>
          <cell r="G77" t="str">
            <v>02/05/03</v>
          </cell>
          <cell r="H77" t="str">
            <v>121016WB</v>
          </cell>
          <cell r="I77">
            <v>6</v>
          </cell>
          <cell r="J77">
            <v>132000</v>
          </cell>
          <cell r="K77">
            <v>127500</v>
          </cell>
          <cell r="L77">
            <v>4500</v>
          </cell>
          <cell r="M77" t="str">
            <v>3360</v>
          </cell>
          <cell r="N77" t="str">
            <v>3</v>
          </cell>
          <cell r="O77" t="str">
            <v>V6381PN</v>
          </cell>
        </row>
        <row r="78">
          <cell r="A78" t="str">
            <v>SUDHAKARAN BALAKRISHNAN</v>
          </cell>
          <cell r="B78" t="str">
            <v>TVSE</v>
          </cell>
          <cell r="C78">
            <v>61</v>
          </cell>
          <cell r="D78" t="str">
            <v>61</v>
          </cell>
          <cell r="E78" t="str">
            <v>6105730</v>
          </cell>
          <cell r="F78" t="str">
            <v>BHKCOM</v>
          </cell>
          <cell r="G78" t="str">
            <v>02/05/03</v>
          </cell>
          <cell r="H78" t="str">
            <v>138016UP</v>
          </cell>
          <cell r="I78">
            <v>2</v>
          </cell>
          <cell r="J78">
            <v>19910</v>
          </cell>
          <cell r="K78">
            <v>19519.599999999999</v>
          </cell>
          <cell r="L78">
            <v>390.4</v>
          </cell>
          <cell r="M78" t="str">
            <v>I020</v>
          </cell>
          <cell r="N78" t="str">
            <v>1</v>
          </cell>
          <cell r="O78" t="str">
            <v>Q4696NN</v>
          </cell>
        </row>
        <row r="79">
          <cell r="A79" t="str">
            <v>SUDHAKARAN BALAKRISHNAN</v>
          </cell>
          <cell r="B79" t="str">
            <v>TVSE</v>
          </cell>
          <cell r="C79">
            <v>23</v>
          </cell>
          <cell r="D79" t="str">
            <v>10</v>
          </cell>
          <cell r="E79" t="str">
            <v>1007876</v>
          </cell>
          <cell r="F79" t="str">
            <v>CASYBA</v>
          </cell>
          <cell r="G79" t="str">
            <v>02/05/03</v>
          </cell>
          <cell r="H79" t="str">
            <v>138016TN</v>
          </cell>
          <cell r="I79">
            <v>1</v>
          </cell>
          <cell r="J79">
            <v>9776.41</v>
          </cell>
          <cell r="K79">
            <v>8880.39</v>
          </cell>
          <cell r="L79">
            <v>896.02</v>
          </cell>
          <cell r="M79" t="str">
            <v>I020</v>
          </cell>
          <cell r="N79" t="str">
            <v>1</v>
          </cell>
          <cell r="O79" t="str">
            <v>Q4626PN</v>
          </cell>
        </row>
        <row r="80">
          <cell r="A80" t="str">
            <v>SUDHAKARAN BALAKRISHNAN</v>
          </cell>
          <cell r="B80" t="str">
            <v>TVSE</v>
          </cell>
          <cell r="C80">
            <v>23</v>
          </cell>
          <cell r="D80" t="str">
            <v>10</v>
          </cell>
          <cell r="E80" t="str">
            <v>1007932</v>
          </cell>
          <cell r="F80" t="str">
            <v>CASYBA</v>
          </cell>
          <cell r="G80" t="str">
            <v>02/05/03</v>
          </cell>
          <cell r="H80" t="str">
            <v>138016TN</v>
          </cell>
          <cell r="I80">
            <v>3</v>
          </cell>
          <cell r="J80">
            <v>29329.23</v>
          </cell>
          <cell r="K80">
            <v>26641.17</v>
          </cell>
          <cell r="L80">
            <v>2688.06</v>
          </cell>
          <cell r="M80" t="str">
            <v>I020</v>
          </cell>
          <cell r="N80" t="str">
            <v>1</v>
          </cell>
          <cell r="O80" t="str">
            <v>Q4574PN</v>
          </cell>
        </row>
        <row r="81">
          <cell r="A81" t="str">
            <v>SUDHAKARAN BALAKRISHNAN</v>
          </cell>
          <cell r="B81" t="str">
            <v>TVSE</v>
          </cell>
          <cell r="C81">
            <v>23</v>
          </cell>
          <cell r="D81" t="str">
            <v>23</v>
          </cell>
          <cell r="E81" t="str">
            <v>2310525</v>
          </cell>
          <cell r="F81" t="str">
            <v>COMART</v>
          </cell>
          <cell r="G81" t="str">
            <v>02/05/03</v>
          </cell>
          <cell r="H81" t="str">
            <v>138024KE</v>
          </cell>
          <cell r="I81">
            <v>1</v>
          </cell>
          <cell r="J81">
            <v>7995.76</v>
          </cell>
          <cell r="K81">
            <v>7819.36</v>
          </cell>
          <cell r="L81">
            <v>176.4</v>
          </cell>
          <cell r="M81" t="str">
            <v>I020</v>
          </cell>
          <cell r="N81" t="str">
            <v>1</v>
          </cell>
          <cell r="O81" t="str">
            <v>Q4697PN</v>
          </cell>
        </row>
        <row r="82">
          <cell r="A82" t="str">
            <v>SUDHAKARAN BALAKRISHNAN</v>
          </cell>
          <cell r="B82" t="str">
            <v>TVSE</v>
          </cell>
          <cell r="C82">
            <v>67</v>
          </cell>
          <cell r="D82" t="str">
            <v>67</v>
          </cell>
          <cell r="E82" t="str">
            <v>6700095</v>
          </cell>
          <cell r="F82" t="str">
            <v>DISINF</v>
          </cell>
          <cell r="G82" t="str">
            <v>02/05/03</v>
          </cell>
          <cell r="H82" t="str">
            <v>138008</v>
          </cell>
          <cell r="I82">
            <v>15</v>
          </cell>
          <cell r="J82">
            <v>179012.1</v>
          </cell>
          <cell r="K82">
            <v>175501.95</v>
          </cell>
          <cell r="L82">
            <v>3510.15</v>
          </cell>
          <cell r="M82" t="str">
            <v>I020</v>
          </cell>
          <cell r="N82" t="str">
            <v>1</v>
          </cell>
          <cell r="O82" t="str">
            <v>Q4688NN</v>
          </cell>
        </row>
        <row r="83">
          <cell r="A83" t="str">
            <v>SUDHAKARAN BALAKRISHNAN</v>
          </cell>
          <cell r="B83" t="str">
            <v>TVSE</v>
          </cell>
          <cell r="C83">
            <v>23</v>
          </cell>
          <cell r="D83" t="str">
            <v>23</v>
          </cell>
          <cell r="E83" t="str">
            <v>2310516</v>
          </cell>
          <cell r="F83" t="str">
            <v>INTERC</v>
          </cell>
          <cell r="G83" t="str">
            <v>02/05/03</v>
          </cell>
          <cell r="H83" t="str">
            <v>138008KE</v>
          </cell>
          <cell r="I83">
            <v>2</v>
          </cell>
          <cell r="J83">
            <v>24987.1</v>
          </cell>
          <cell r="K83">
            <v>24496.06</v>
          </cell>
          <cell r="L83">
            <v>491.04</v>
          </cell>
          <cell r="M83" t="str">
            <v>I020</v>
          </cell>
          <cell r="N83" t="str">
            <v>1</v>
          </cell>
          <cell r="O83" t="str">
            <v>Q4695NN</v>
          </cell>
        </row>
        <row r="84">
          <cell r="A84" t="str">
            <v>SUDHAKARAN BALAKRISHNAN</v>
          </cell>
          <cell r="B84" t="str">
            <v>TVSE</v>
          </cell>
          <cell r="C84">
            <v>43</v>
          </cell>
          <cell r="D84" t="str">
            <v>63</v>
          </cell>
          <cell r="E84" t="str">
            <v>6303634</v>
          </cell>
          <cell r="F84" t="str">
            <v>MAYCOM</v>
          </cell>
          <cell r="G84" t="str">
            <v>02/05/03</v>
          </cell>
          <cell r="H84" t="str">
            <v>138103</v>
          </cell>
          <cell r="I84">
            <v>12</v>
          </cell>
          <cell r="J84">
            <v>144470.64000000001</v>
          </cell>
          <cell r="K84">
            <v>124423.56</v>
          </cell>
          <cell r="L84">
            <v>20047.080000000002</v>
          </cell>
          <cell r="M84" t="str">
            <v>I020</v>
          </cell>
          <cell r="N84" t="str">
            <v>1</v>
          </cell>
          <cell r="O84" t="str">
            <v>Q4692PN</v>
          </cell>
        </row>
        <row r="85">
          <cell r="A85" t="str">
            <v>SUDHAKARAN BALAKRISHNAN</v>
          </cell>
          <cell r="B85" t="str">
            <v>TVSE</v>
          </cell>
          <cell r="C85">
            <v>23</v>
          </cell>
          <cell r="D85" t="str">
            <v>23</v>
          </cell>
          <cell r="E85" t="str">
            <v>2310534</v>
          </cell>
          <cell r="F85" t="str">
            <v>MILOCO</v>
          </cell>
          <cell r="G85" t="str">
            <v>02/05/03</v>
          </cell>
          <cell r="H85" t="str">
            <v>138024KE</v>
          </cell>
          <cell r="I85">
            <v>2</v>
          </cell>
          <cell r="J85">
            <v>15991.52</v>
          </cell>
          <cell r="K85">
            <v>15677.96</v>
          </cell>
          <cell r="L85">
            <v>313.56</v>
          </cell>
          <cell r="M85" t="str">
            <v>I020</v>
          </cell>
          <cell r="N85" t="str">
            <v>1</v>
          </cell>
          <cell r="O85" t="str">
            <v>Q4643PN</v>
          </cell>
        </row>
        <row r="86">
          <cell r="A86" t="str">
            <v>SUDHAKARAN BALAKRISHNAN</v>
          </cell>
          <cell r="B86" t="str">
            <v>TVSE</v>
          </cell>
          <cell r="C86">
            <v>30</v>
          </cell>
          <cell r="D86" t="str">
            <v>42</v>
          </cell>
          <cell r="E86" t="str">
            <v>4206608</v>
          </cell>
          <cell r="F86" t="str">
            <v>PACIFI</v>
          </cell>
          <cell r="G86" t="str">
            <v>02/05/03</v>
          </cell>
          <cell r="H86" t="str">
            <v>435A019MH</v>
          </cell>
          <cell r="I86">
            <v>5</v>
          </cell>
          <cell r="J86">
            <v>195390</v>
          </cell>
          <cell r="K86">
            <v>191888.8</v>
          </cell>
          <cell r="L86">
            <v>3501.2</v>
          </cell>
          <cell r="M86" t="str">
            <v>I020</v>
          </cell>
          <cell r="N86" t="str">
            <v>1</v>
          </cell>
          <cell r="O86" t="str">
            <v>Q4690NN</v>
          </cell>
        </row>
        <row r="87">
          <cell r="A87" t="str">
            <v>SUDHAKARAN BALAKRISHNAN</v>
          </cell>
          <cell r="B87" t="str">
            <v>TVSE</v>
          </cell>
          <cell r="C87">
            <v>50</v>
          </cell>
          <cell r="D87" t="str">
            <v>50</v>
          </cell>
          <cell r="E87" t="str">
            <v>5010144</v>
          </cell>
          <cell r="F87" t="str">
            <v>SACOTE</v>
          </cell>
          <cell r="G87" t="str">
            <v>02/05/03</v>
          </cell>
          <cell r="H87" t="str">
            <v>138303DL</v>
          </cell>
          <cell r="I87">
            <v>100</v>
          </cell>
          <cell r="J87">
            <v>104418</v>
          </cell>
          <cell r="K87">
            <v>101991</v>
          </cell>
          <cell r="L87">
            <v>2427</v>
          </cell>
          <cell r="M87" t="str">
            <v>I020</v>
          </cell>
          <cell r="N87" t="str">
            <v>1</v>
          </cell>
          <cell r="O87" t="str">
            <v>Q4691NN</v>
          </cell>
        </row>
        <row r="88">
          <cell r="A88" t="str">
            <v>SUDHAKARAN BALAKRISHNAN</v>
          </cell>
          <cell r="B88" t="str">
            <v>TVSE</v>
          </cell>
          <cell r="C88">
            <v>10</v>
          </cell>
          <cell r="D88" t="str">
            <v>10</v>
          </cell>
          <cell r="E88" t="str">
            <v>1007938</v>
          </cell>
          <cell r="F88" t="str">
            <v>SPCINF</v>
          </cell>
          <cell r="G88" t="str">
            <v>02/05/03</v>
          </cell>
          <cell r="H88" t="str">
            <v>138024TN</v>
          </cell>
          <cell r="I88">
            <v>35</v>
          </cell>
          <cell r="J88">
            <v>278783.75</v>
          </cell>
          <cell r="K88">
            <v>273317.09999999998</v>
          </cell>
          <cell r="L88">
            <v>5466.65</v>
          </cell>
          <cell r="M88" t="str">
            <v>I020</v>
          </cell>
          <cell r="N88" t="str">
            <v>1</v>
          </cell>
          <cell r="O88" t="str">
            <v>Q4670NN</v>
          </cell>
        </row>
        <row r="89">
          <cell r="A89" t="str">
            <v>SUDHAKARAN BALAKRISHNAN</v>
          </cell>
          <cell r="B89" t="str">
            <v>TVSE</v>
          </cell>
          <cell r="C89">
            <v>10</v>
          </cell>
          <cell r="D89" t="str">
            <v>10</v>
          </cell>
          <cell r="E89" t="str">
            <v>1007938</v>
          </cell>
          <cell r="F89" t="str">
            <v>SPCINF</v>
          </cell>
          <cell r="G89" t="str">
            <v>02/05/03</v>
          </cell>
          <cell r="H89" t="str">
            <v>138303TN</v>
          </cell>
          <cell r="I89">
            <v>40</v>
          </cell>
          <cell r="J89">
            <v>41067.199999999997</v>
          </cell>
          <cell r="K89">
            <v>40878.400000000001</v>
          </cell>
          <cell r="L89">
            <v>188.8</v>
          </cell>
          <cell r="M89" t="str">
            <v>I020</v>
          </cell>
          <cell r="N89" t="str">
            <v>1</v>
          </cell>
          <cell r="O89" t="str">
            <v>Q4670NN</v>
          </cell>
        </row>
        <row r="90">
          <cell r="A90" t="str">
            <v>SUDHAKARAN BALAKRISHNAN</v>
          </cell>
          <cell r="B90" t="str">
            <v>TVSE</v>
          </cell>
          <cell r="C90">
            <v>10</v>
          </cell>
          <cell r="D90" t="str">
            <v>10</v>
          </cell>
          <cell r="E90" t="str">
            <v>1007960</v>
          </cell>
          <cell r="F90" t="str">
            <v>SUBSHR</v>
          </cell>
          <cell r="G90" t="str">
            <v>02/05/03</v>
          </cell>
          <cell r="H90" t="str">
            <v>138001TN</v>
          </cell>
          <cell r="I90">
            <v>1</v>
          </cell>
          <cell r="J90">
            <v>8949.98</v>
          </cell>
          <cell r="K90">
            <v>8774.5</v>
          </cell>
          <cell r="L90">
            <v>175.48</v>
          </cell>
          <cell r="M90" t="str">
            <v>I020</v>
          </cell>
          <cell r="N90" t="str">
            <v>1</v>
          </cell>
          <cell r="O90" t="str">
            <v>Q4597NN</v>
          </cell>
        </row>
        <row r="91">
          <cell r="A91" t="str">
            <v>SUDHAKARAN BALAKRISHNAN</v>
          </cell>
          <cell r="B91" t="str">
            <v>TVSE</v>
          </cell>
          <cell r="C91">
            <v>10</v>
          </cell>
          <cell r="D91" t="str">
            <v>10</v>
          </cell>
          <cell r="E91" t="str">
            <v>1007947</v>
          </cell>
          <cell r="F91" t="str">
            <v>SUPCOM</v>
          </cell>
          <cell r="G91" t="str">
            <v>02/05/03</v>
          </cell>
          <cell r="H91" t="str">
            <v>138024TN</v>
          </cell>
          <cell r="I91">
            <v>5</v>
          </cell>
          <cell r="J91">
            <v>39826.25</v>
          </cell>
          <cell r="K91">
            <v>39045.300000000003</v>
          </cell>
          <cell r="L91">
            <v>780.95</v>
          </cell>
          <cell r="M91" t="str">
            <v>I020</v>
          </cell>
          <cell r="N91" t="str">
            <v>1</v>
          </cell>
          <cell r="O91" t="str">
            <v>Q4693PN</v>
          </cell>
        </row>
        <row r="92">
          <cell r="A92" t="str">
            <v>SUDHAKARAN BALAKRISHNAN</v>
          </cell>
          <cell r="B92" t="str">
            <v>TVSE</v>
          </cell>
          <cell r="C92">
            <v>63</v>
          </cell>
          <cell r="D92" t="str">
            <v>63</v>
          </cell>
          <cell r="E92" t="str">
            <v>6303626</v>
          </cell>
          <cell r="F92" t="str">
            <v>SUPERL</v>
          </cell>
          <cell r="G92" t="str">
            <v>02/05/03</v>
          </cell>
          <cell r="H92" t="str">
            <v>435A001</v>
          </cell>
          <cell r="I92">
            <v>1</v>
          </cell>
          <cell r="J92">
            <v>12318.63</v>
          </cell>
          <cell r="K92">
            <v>12299.01</v>
          </cell>
          <cell r="L92">
            <v>19.62</v>
          </cell>
          <cell r="M92" t="str">
            <v>I020</v>
          </cell>
          <cell r="N92" t="str">
            <v>1</v>
          </cell>
          <cell r="O92" t="str">
            <v>Q4689PN</v>
          </cell>
        </row>
        <row r="93">
          <cell r="A93" t="str">
            <v>SUDHAKARAN BALAKRISHNAN</v>
          </cell>
          <cell r="B93" t="str">
            <v>TVSE</v>
          </cell>
          <cell r="C93">
            <v>22</v>
          </cell>
          <cell r="D93" t="str">
            <v>22</v>
          </cell>
          <cell r="E93" t="str">
            <v>2206086</v>
          </cell>
          <cell r="F93" t="str">
            <v>VASCOM</v>
          </cell>
          <cell r="G93" t="str">
            <v>02/05/03</v>
          </cell>
          <cell r="H93" t="str">
            <v>138024TN</v>
          </cell>
          <cell r="I93">
            <v>3</v>
          </cell>
          <cell r="J93">
            <v>23895.75</v>
          </cell>
          <cell r="K93">
            <v>23427.18</v>
          </cell>
          <cell r="L93">
            <v>468.57</v>
          </cell>
          <cell r="M93" t="str">
            <v>I020</v>
          </cell>
          <cell r="N93" t="str">
            <v>1</v>
          </cell>
          <cell r="O93" t="str">
            <v>Q4698PN</v>
          </cell>
        </row>
        <row r="94">
          <cell r="A94" t="str">
            <v>VIJAY GUPTA</v>
          </cell>
          <cell r="B94" t="str">
            <v>COMPAQ NOTEBOOKS</v>
          </cell>
          <cell r="C94">
            <v>23</v>
          </cell>
          <cell r="D94" t="str">
            <v>23</v>
          </cell>
          <cell r="E94" t="str">
            <v>2310532</v>
          </cell>
          <cell r="F94" t="str">
            <v>BENZCO</v>
          </cell>
          <cell r="G94" t="str">
            <v>02/05/03</v>
          </cell>
          <cell r="H94" t="str">
            <v>105E260</v>
          </cell>
          <cell r="I94">
            <v>1</v>
          </cell>
          <cell r="J94">
            <v>138105.15</v>
          </cell>
          <cell r="K94">
            <v>136750</v>
          </cell>
          <cell r="L94">
            <v>1355.15</v>
          </cell>
          <cell r="M94" t="str">
            <v>7385</v>
          </cell>
          <cell r="O94" t="str">
            <v>TEMP01VJ</v>
          </cell>
        </row>
        <row r="95">
          <cell r="A95" t="str">
            <v>VIJAY GUPTA</v>
          </cell>
          <cell r="B95" t="str">
            <v>COMPAQ NOTEBOOKS</v>
          </cell>
          <cell r="C95">
            <v>50</v>
          </cell>
          <cell r="D95" t="str">
            <v>50</v>
          </cell>
          <cell r="E95" t="str">
            <v>5010155</v>
          </cell>
          <cell r="F95" t="str">
            <v>CMLAND</v>
          </cell>
          <cell r="G95" t="str">
            <v>02/05/03</v>
          </cell>
          <cell r="H95" t="str">
            <v>105C096</v>
          </cell>
          <cell r="I95">
            <v>2</v>
          </cell>
          <cell r="J95">
            <v>276424</v>
          </cell>
          <cell r="K95">
            <v>249690</v>
          </cell>
          <cell r="L95">
            <v>26734</v>
          </cell>
          <cell r="M95" t="str">
            <v>7385</v>
          </cell>
          <cell r="N95" t="str">
            <v>T</v>
          </cell>
          <cell r="O95" t="str">
            <v>EMP001</v>
          </cell>
        </row>
        <row r="96">
          <cell r="A96" t="str">
            <v>VIJAY GUPTA</v>
          </cell>
          <cell r="B96" t="str">
            <v>COMPAQ</v>
          </cell>
          <cell r="C96">
            <v>43</v>
          </cell>
          <cell r="D96" t="str">
            <v>43</v>
          </cell>
          <cell r="E96" t="str">
            <v>4305579</v>
          </cell>
          <cell r="F96" t="str">
            <v>DISHIN</v>
          </cell>
          <cell r="G96" t="str">
            <v>02/05/03</v>
          </cell>
          <cell r="H96" t="str">
            <v>105E452</v>
          </cell>
          <cell r="I96">
            <v>7</v>
          </cell>
          <cell r="J96">
            <v>233590</v>
          </cell>
          <cell r="K96">
            <v>229943</v>
          </cell>
          <cell r="L96">
            <v>3647</v>
          </cell>
          <cell r="M96" t="str">
            <v>2979</v>
          </cell>
          <cell r="N96" t="str">
            <v>1</v>
          </cell>
          <cell r="O96" t="str">
            <v>U6963NN</v>
          </cell>
        </row>
        <row r="97">
          <cell r="A97" t="str">
            <v>VIJAY GUPTA</v>
          </cell>
          <cell r="B97" t="str">
            <v>COMPAQ</v>
          </cell>
          <cell r="C97">
            <v>30</v>
          </cell>
          <cell r="D97" t="str">
            <v>42</v>
          </cell>
          <cell r="E97" t="str">
            <v>4206623</v>
          </cell>
          <cell r="F97" t="str">
            <v>KAYIMP</v>
          </cell>
          <cell r="G97" t="str">
            <v>02/05/03</v>
          </cell>
          <cell r="H97" t="str">
            <v>105E316MH</v>
          </cell>
          <cell r="I97">
            <v>2</v>
          </cell>
          <cell r="J97">
            <v>67312</v>
          </cell>
          <cell r="K97">
            <v>66086</v>
          </cell>
          <cell r="L97">
            <v>1226</v>
          </cell>
          <cell r="M97" t="str">
            <v>2979</v>
          </cell>
          <cell r="N97" t="str">
            <v>1</v>
          </cell>
          <cell r="O97" t="str">
            <v>U7007NN</v>
          </cell>
        </row>
        <row r="98">
          <cell r="A98" t="str">
            <v>VIJAY GUPTA</v>
          </cell>
          <cell r="B98" t="str">
            <v>COMPAQ</v>
          </cell>
          <cell r="C98">
            <v>23</v>
          </cell>
          <cell r="D98" t="str">
            <v>23</v>
          </cell>
          <cell r="E98" t="str">
            <v>2310550</v>
          </cell>
          <cell r="F98" t="str">
            <v>NOINPV</v>
          </cell>
          <cell r="G98" t="str">
            <v>02/05/03</v>
          </cell>
          <cell r="H98" t="str">
            <v>105E315</v>
          </cell>
          <cell r="I98">
            <v>1</v>
          </cell>
          <cell r="J98">
            <v>42537</v>
          </cell>
          <cell r="K98">
            <v>41877</v>
          </cell>
          <cell r="L98">
            <v>660</v>
          </cell>
          <cell r="M98" t="str">
            <v>2979</v>
          </cell>
          <cell r="N98" t="str">
            <v>T</v>
          </cell>
          <cell r="O98" t="str">
            <v>EMP002</v>
          </cell>
        </row>
        <row r="99">
          <cell r="A99" t="str">
            <v>VIJAY GUPTA</v>
          </cell>
          <cell r="B99" t="str">
            <v>COMPAQ</v>
          </cell>
          <cell r="C99">
            <v>60</v>
          </cell>
          <cell r="D99" t="str">
            <v>60</v>
          </cell>
          <cell r="E99" t="str">
            <v>6004678</v>
          </cell>
          <cell r="F99" t="str">
            <v>PININF</v>
          </cell>
          <cell r="G99" t="str">
            <v>02/05/03</v>
          </cell>
          <cell r="H99" t="str">
            <v>105E315WB</v>
          </cell>
          <cell r="I99">
            <v>1</v>
          </cell>
          <cell r="J99">
            <v>43492</v>
          </cell>
          <cell r="K99">
            <v>42988</v>
          </cell>
          <cell r="L99">
            <v>504</v>
          </cell>
          <cell r="M99" t="str">
            <v>2979</v>
          </cell>
        </row>
        <row r="100">
          <cell r="A100" t="str">
            <v>VIJAY GUPTA</v>
          </cell>
          <cell r="B100" t="str">
            <v>COMPAQ</v>
          </cell>
          <cell r="C100">
            <v>60</v>
          </cell>
          <cell r="D100" t="str">
            <v>60</v>
          </cell>
          <cell r="E100" t="str">
            <v>6004678</v>
          </cell>
          <cell r="F100" t="str">
            <v>PININF</v>
          </cell>
          <cell r="G100" t="str">
            <v>02/05/03</v>
          </cell>
          <cell r="H100" t="str">
            <v>105E316WB</v>
          </cell>
          <cell r="I100">
            <v>1</v>
          </cell>
          <cell r="J100">
            <v>32802</v>
          </cell>
          <cell r="K100">
            <v>32688</v>
          </cell>
          <cell r="L100">
            <v>114</v>
          </cell>
          <cell r="M100" t="str">
            <v>2979</v>
          </cell>
        </row>
        <row r="101">
          <cell r="A101" t="str">
            <v>VIJAY GUPTA</v>
          </cell>
          <cell r="B101" t="str">
            <v>COMPAQ</v>
          </cell>
          <cell r="C101">
            <v>50</v>
          </cell>
          <cell r="D101" t="str">
            <v>50</v>
          </cell>
          <cell r="E101" t="str">
            <v>5010143</v>
          </cell>
          <cell r="F101" t="str">
            <v>SMASYS</v>
          </cell>
          <cell r="G101" t="str">
            <v>02/05/03</v>
          </cell>
          <cell r="H101" t="str">
            <v>105E316DL</v>
          </cell>
          <cell r="I101">
            <v>1</v>
          </cell>
          <cell r="J101">
            <v>33656</v>
          </cell>
          <cell r="K101">
            <v>33135</v>
          </cell>
          <cell r="L101">
            <v>521</v>
          </cell>
          <cell r="M101" t="str">
            <v>2979</v>
          </cell>
          <cell r="N101" t="str">
            <v>1</v>
          </cell>
          <cell r="O101" t="str">
            <v>U7049NN</v>
          </cell>
        </row>
        <row r="102">
          <cell r="A102" t="str">
            <v>VIJAY GUPTA</v>
          </cell>
          <cell r="B102" t="str">
            <v>COMPAQ</v>
          </cell>
          <cell r="C102">
            <v>50</v>
          </cell>
          <cell r="D102" t="str">
            <v>10</v>
          </cell>
          <cell r="E102" t="str">
            <v>1007962</v>
          </cell>
          <cell r="F102" t="str">
            <v>TEACOM</v>
          </cell>
          <cell r="G102" t="str">
            <v>02/05/03</v>
          </cell>
          <cell r="H102" t="str">
            <v>105B999</v>
          </cell>
          <cell r="I102">
            <v>1</v>
          </cell>
          <cell r="J102">
            <v>6878.57</v>
          </cell>
          <cell r="K102">
            <v>6665</v>
          </cell>
          <cell r="L102">
            <v>213.57</v>
          </cell>
          <cell r="M102" t="str">
            <v>2979</v>
          </cell>
          <cell r="N102" t="str">
            <v>1</v>
          </cell>
          <cell r="O102" t="str">
            <v>U6923NN</v>
          </cell>
        </row>
        <row r="103">
          <cell r="A103" t="str">
            <v>VIJAY GUPTA</v>
          </cell>
          <cell r="B103" t="str">
            <v>COMPAQ</v>
          </cell>
          <cell r="C103">
            <v>50</v>
          </cell>
          <cell r="D103" t="str">
            <v>42</v>
          </cell>
          <cell r="E103" t="str">
            <v>4206606</v>
          </cell>
          <cell r="F103" t="str">
            <v>TEACOM</v>
          </cell>
          <cell r="G103" t="str">
            <v>02/05/03</v>
          </cell>
          <cell r="H103" t="str">
            <v>105E316MH</v>
          </cell>
          <cell r="I103">
            <v>1</v>
          </cell>
          <cell r="J103">
            <v>33656</v>
          </cell>
          <cell r="K103">
            <v>33165</v>
          </cell>
          <cell r="L103">
            <v>491</v>
          </cell>
          <cell r="M103" t="str">
            <v>2979</v>
          </cell>
          <cell r="N103" t="str">
            <v>1</v>
          </cell>
          <cell r="O103" t="str">
            <v>U6973NN</v>
          </cell>
        </row>
        <row r="104">
          <cell r="A104" t="str">
            <v>PARVEEN SAHNI</v>
          </cell>
          <cell r="B104" t="str">
            <v>COMPAQ - PRESARIO OPTION</v>
          </cell>
          <cell r="C104">
            <v>41</v>
          </cell>
          <cell r="D104" t="str">
            <v>41</v>
          </cell>
          <cell r="E104" t="str">
            <v>4109342</v>
          </cell>
          <cell r="F104" t="str">
            <v>ALKONC</v>
          </cell>
          <cell r="G104" t="str">
            <v>02/05/03</v>
          </cell>
          <cell r="H104" t="str">
            <v>107C557</v>
          </cell>
          <cell r="I104">
            <v>1</v>
          </cell>
          <cell r="J104">
            <v>5843.07</v>
          </cell>
          <cell r="K104">
            <v>0.01</v>
          </cell>
          <cell r="L104">
            <v>5843.06</v>
          </cell>
          <cell r="M104" t="str">
            <v>Y107</v>
          </cell>
          <cell r="N104" t="str">
            <v>T</v>
          </cell>
          <cell r="O104" t="str">
            <v>EMP/PRES</v>
          </cell>
        </row>
        <row r="105">
          <cell r="A105" t="str">
            <v>PARVEEN SAHNI</v>
          </cell>
          <cell r="B105" t="str">
            <v>COMPAQ PRESARIO</v>
          </cell>
          <cell r="C105">
            <v>50</v>
          </cell>
          <cell r="D105" t="str">
            <v>50</v>
          </cell>
          <cell r="E105" t="str">
            <v>5010153</v>
          </cell>
          <cell r="F105" t="str">
            <v>CMLAND</v>
          </cell>
          <cell r="G105" t="str">
            <v>02/05/03</v>
          </cell>
          <cell r="H105" t="str">
            <v>107C367</v>
          </cell>
          <cell r="I105">
            <v>6</v>
          </cell>
          <cell r="J105">
            <v>184138.86</v>
          </cell>
          <cell r="K105">
            <v>138882</v>
          </cell>
          <cell r="L105">
            <v>45256.86</v>
          </cell>
          <cell r="M105" t="str">
            <v>6641</v>
          </cell>
          <cell r="N105" t="str">
            <v>T</v>
          </cell>
          <cell r="O105" t="str">
            <v>EMP/PRES</v>
          </cell>
        </row>
        <row r="106">
          <cell r="A106" t="str">
            <v>PARVEEN SAHNI</v>
          </cell>
          <cell r="B106" t="str">
            <v>COMPAQ PRESARIO</v>
          </cell>
          <cell r="C106">
            <v>50</v>
          </cell>
          <cell r="D106" t="str">
            <v>50</v>
          </cell>
          <cell r="E106" t="str">
            <v>5010153</v>
          </cell>
          <cell r="F106" t="str">
            <v>CMLAND</v>
          </cell>
          <cell r="G106" t="str">
            <v>02/05/03</v>
          </cell>
          <cell r="H106" t="str">
            <v>107C598DL</v>
          </cell>
          <cell r="I106">
            <v>6</v>
          </cell>
          <cell r="J106">
            <v>12521.1</v>
          </cell>
          <cell r="K106">
            <v>0.06</v>
          </cell>
          <cell r="L106">
            <v>12521.04</v>
          </cell>
          <cell r="M106" t="str">
            <v>6641</v>
          </cell>
          <cell r="N106" t="str">
            <v>T</v>
          </cell>
          <cell r="O106" t="str">
            <v>EMP/PRES</v>
          </cell>
        </row>
        <row r="107">
          <cell r="A107" t="str">
            <v>PARVEEN SAHNI</v>
          </cell>
          <cell r="B107" t="str">
            <v>COMPAQ PRESARIO</v>
          </cell>
          <cell r="C107">
            <v>43</v>
          </cell>
          <cell r="D107" t="str">
            <v>43</v>
          </cell>
          <cell r="E107" t="str">
            <v>4305569</v>
          </cell>
          <cell r="F107" t="str">
            <v>COGEPL</v>
          </cell>
          <cell r="G107" t="str">
            <v>02/05/03</v>
          </cell>
          <cell r="H107" t="str">
            <v>107C875</v>
          </cell>
          <cell r="I107">
            <v>1</v>
          </cell>
          <cell r="J107">
            <v>66749.399999999994</v>
          </cell>
          <cell r="K107">
            <v>66190</v>
          </cell>
          <cell r="L107">
            <v>559.4</v>
          </cell>
          <cell r="M107" t="str">
            <v>6641</v>
          </cell>
          <cell r="N107" t="str">
            <v>1</v>
          </cell>
          <cell r="O107" t="str">
            <v>U7044NC</v>
          </cell>
        </row>
        <row r="108">
          <cell r="A108" t="str">
            <v>PARVEEN SAHNI</v>
          </cell>
          <cell r="B108" t="str">
            <v>COMPAQ PRESARIO</v>
          </cell>
          <cell r="C108">
            <v>50</v>
          </cell>
          <cell r="D108" t="str">
            <v>50</v>
          </cell>
          <cell r="E108" t="str">
            <v>5010164</v>
          </cell>
          <cell r="F108" t="str">
            <v>COMWIS</v>
          </cell>
          <cell r="G108" t="str">
            <v>02/05/03</v>
          </cell>
          <cell r="H108" t="str">
            <v>107C367</v>
          </cell>
          <cell r="I108">
            <v>1</v>
          </cell>
          <cell r="J108">
            <v>30689.81</v>
          </cell>
          <cell r="K108">
            <v>25228.99</v>
          </cell>
          <cell r="L108">
            <v>5460.82</v>
          </cell>
          <cell r="M108" t="str">
            <v>6641</v>
          </cell>
          <cell r="N108" t="str">
            <v>1</v>
          </cell>
          <cell r="O108" t="str">
            <v>U7054NC</v>
          </cell>
        </row>
        <row r="109">
          <cell r="A109" t="str">
            <v>PARVEEN SAHNI</v>
          </cell>
          <cell r="B109" t="str">
            <v>COMPAQ PRESARIO</v>
          </cell>
          <cell r="C109">
            <v>50</v>
          </cell>
          <cell r="D109" t="str">
            <v>50</v>
          </cell>
          <cell r="E109" t="str">
            <v>5010164</v>
          </cell>
          <cell r="F109" t="str">
            <v>COMWIS</v>
          </cell>
          <cell r="G109" t="str">
            <v>02/05/03</v>
          </cell>
          <cell r="H109" t="str">
            <v>107C598DL</v>
          </cell>
          <cell r="I109">
            <v>1</v>
          </cell>
          <cell r="J109">
            <v>2086.85</v>
          </cell>
          <cell r="K109">
            <v>1</v>
          </cell>
          <cell r="L109">
            <v>2085.85</v>
          </cell>
          <cell r="M109" t="str">
            <v>6641</v>
          </cell>
          <cell r="N109" t="str">
            <v>1</v>
          </cell>
          <cell r="O109" t="str">
            <v>U7054NC</v>
          </cell>
        </row>
        <row r="110">
          <cell r="A110" t="str">
            <v>PARVEEN SAHNI</v>
          </cell>
          <cell r="B110" t="str">
            <v>APPLE</v>
          </cell>
          <cell r="C110">
            <v>21</v>
          </cell>
          <cell r="D110" t="str">
            <v>21</v>
          </cell>
          <cell r="E110" t="str">
            <v>2103591</v>
          </cell>
          <cell r="F110" t="str">
            <v>DBATEC</v>
          </cell>
          <cell r="G110" t="str">
            <v>02/05/03</v>
          </cell>
          <cell r="H110" t="str">
            <v>103A179</v>
          </cell>
          <cell r="I110">
            <v>1</v>
          </cell>
          <cell r="J110">
            <v>73499.67</v>
          </cell>
          <cell r="K110">
            <v>61304</v>
          </cell>
          <cell r="L110">
            <v>12195.67</v>
          </cell>
          <cell r="M110" t="str">
            <v>1976</v>
          </cell>
          <cell r="N110" t="str">
            <v>1</v>
          </cell>
          <cell r="O110" t="str">
            <v>L1359NN</v>
          </cell>
        </row>
        <row r="111">
          <cell r="A111" t="str">
            <v>PARVEEN SAHNI</v>
          </cell>
          <cell r="B111" t="str">
            <v>COMPAQ PRESARIO</v>
          </cell>
          <cell r="C111">
            <v>67</v>
          </cell>
          <cell r="D111" t="str">
            <v>67</v>
          </cell>
          <cell r="E111" t="str">
            <v>6700100</v>
          </cell>
          <cell r="F111" t="str">
            <v>ELCOCO</v>
          </cell>
          <cell r="G111" t="str">
            <v>02/05/03</v>
          </cell>
          <cell r="H111" t="str">
            <v>107C367</v>
          </cell>
          <cell r="I111">
            <v>2</v>
          </cell>
          <cell r="J111">
            <v>61379.62</v>
          </cell>
          <cell r="K111">
            <v>54490</v>
          </cell>
          <cell r="L111">
            <v>6889.62</v>
          </cell>
          <cell r="M111" t="str">
            <v>6641</v>
          </cell>
          <cell r="N111" t="str">
            <v>1</v>
          </cell>
          <cell r="O111" t="str">
            <v>U7050NN</v>
          </cell>
        </row>
        <row r="112">
          <cell r="A112" t="str">
            <v>PARVEEN SAHNI</v>
          </cell>
          <cell r="B112" t="str">
            <v>COMPAQ - PRESARIO OPTION</v>
          </cell>
          <cell r="C112">
            <v>23</v>
          </cell>
          <cell r="D112" t="str">
            <v>23</v>
          </cell>
          <cell r="E112" t="str">
            <v>2310547</v>
          </cell>
          <cell r="F112" t="str">
            <v>FUINPV</v>
          </cell>
          <cell r="G112" t="str">
            <v>02/05/03</v>
          </cell>
          <cell r="H112" t="str">
            <v>105C960</v>
          </cell>
          <cell r="I112">
            <v>2</v>
          </cell>
          <cell r="J112">
            <v>2045.48</v>
          </cell>
          <cell r="K112">
            <v>2</v>
          </cell>
          <cell r="L112">
            <v>2043.48</v>
          </cell>
          <cell r="M112" t="str">
            <v>Y107</v>
          </cell>
          <cell r="N112" t="str">
            <v>1</v>
          </cell>
          <cell r="O112" t="str">
            <v>U7061NC</v>
          </cell>
        </row>
        <row r="113">
          <cell r="A113" t="str">
            <v>PARVEEN SAHNI</v>
          </cell>
          <cell r="B113" t="str">
            <v>COMPAQ PRESARIO</v>
          </cell>
          <cell r="C113">
            <v>23</v>
          </cell>
          <cell r="D113" t="str">
            <v>23</v>
          </cell>
          <cell r="E113" t="str">
            <v>2310547</v>
          </cell>
          <cell r="F113" t="str">
            <v>FUINPV</v>
          </cell>
          <cell r="G113" t="str">
            <v>02/05/03</v>
          </cell>
          <cell r="H113" t="str">
            <v>107C367</v>
          </cell>
          <cell r="I113">
            <v>2</v>
          </cell>
          <cell r="J113">
            <v>61379.62</v>
          </cell>
          <cell r="K113">
            <v>51857.98</v>
          </cell>
          <cell r="L113">
            <v>9521.64</v>
          </cell>
          <cell r="M113" t="str">
            <v>6641</v>
          </cell>
          <cell r="N113" t="str">
            <v>1</v>
          </cell>
          <cell r="O113" t="str">
            <v>U7061NC</v>
          </cell>
        </row>
        <row r="114">
          <cell r="A114" t="str">
            <v>PARVEEN SAHNI</v>
          </cell>
          <cell r="B114" t="str">
            <v>COMPAQ PRESARIO</v>
          </cell>
          <cell r="C114">
            <v>23</v>
          </cell>
          <cell r="D114" t="str">
            <v>23</v>
          </cell>
          <cell r="E114" t="str">
            <v>2310547</v>
          </cell>
          <cell r="F114" t="str">
            <v>FUINPV</v>
          </cell>
          <cell r="G114" t="str">
            <v>02/05/03</v>
          </cell>
          <cell r="H114" t="str">
            <v>107C598A</v>
          </cell>
          <cell r="I114">
            <v>2</v>
          </cell>
          <cell r="J114">
            <v>4088.16</v>
          </cell>
          <cell r="K114">
            <v>2</v>
          </cell>
          <cell r="L114">
            <v>4086.16</v>
          </cell>
          <cell r="M114" t="str">
            <v>6641</v>
          </cell>
          <cell r="N114" t="str">
            <v>1</v>
          </cell>
          <cell r="O114" t="str">
            <v>U7061NC</v>
          </cell>
        </row>
        <row r="115">
          <cell r="A115" t="str">
            <v>PARVEEN SAHNI</v>
          </cell>
          <cell r="B115" t="str">
            <v>COMPAQ PRESARIO</v>
          </cell>
          <cell r="C115">
            <v>50</v>
          </cell>
          <cell r="D115" t="str">
            <v>50</v>
          </cell>
          <cell r="E115" t="str">
            <v>5010173</v>
          </cell>
          <cell r="F115" t="str">
            <v>GRAPHL</v>
          </cell>
          <cell r="G115" t="str">
            <v>02/05/03</v>
          </cell>
          <cell r="H115" t="str">
            <v>107D221</v>
          </cell>
          <cell r="I115">
            <v>12</v>
          </cell>
          <cell r="J115">
            <v>455631.6</v>
          </cell>
          <cell r="K115">
            <v>405517.5</v>
          </cell>
          <cell r="L115">
            <v>50114.1</v>
          </cell>
          <cell r="M115" t="str">
            <v>6641</v>
          </cell>
          <cell r="N115" t="str">
            <v>1</v>
          </cell>
          <cell r="O115" t="str">
            <v>U7066PN</v>
          </cell>
        </row>
        <row r="116">
          <cell r="A116" t="str">
            <v>PARVEEN SAHNI</v>
          </cell>
          <cell r="B116" t="str">
            <v>COMPAQ PRESARIO</v>
          </cell>
          <cell r="C116">
            <v>30</v>
          </cell>
          <cell r="D116" t="str">
            <v>42</v>
          </cell>
          <cell r="E116" t="str">
            <v>4206624</v>
          </cell>
          <cell r="F116" t="str">
            <v>KAYIMP</v>
          </cell>
          <cell r="G116" t="str">
            <v>02/05/03</v>
          </cell>
          <cell r="H116" t="str">
            <v>105A445</v>
          </cell>
          <cell r="I116">
            <v>1</v>
          </cell>
          <cell r="J116">
            <v>22934.55</v>
          </cell>
          <cell r="K116">
            <v>22486.87</v>
          </cell>
          <cell r="L116">
            <v>447.68</v>
          </cell>
          <cell r="M116" t="str">
            <v>6641</v>
          </cell>
          <cell r="N116" t="str">
            <v>1</v>
          </cell>
          <cell r="O116" t="str">
            <v>U7052NN</v>
          </cell>
        </row>
        <row r="117">
          <cell r="A117" t="str">
            <v>PARVEEN SAHNI</v>
          </cell>
          <cell r="B117" t="str">
            <v>COMPAQ PRESARIO</v>
          </cell>
          <cell r="C117">
            <v>43</v>
          </cell>
          <cell r="D117" t="str">
            <v>43</v>
          </cell>
          <cell r="E117" t="str">
            <v>4305587</v>
          </cell>
          <cell r="F117" t="str">
            <v>MILAND</v>
          </cell>
          <cell r="G117" t="str">
            <v>02/05/03</v>
          </cell>
          <cell r="H117" t="str">
            <v>107C367</v>
          </cell>
          <cell r="I117">
            <v>2</v>
          </cell>
          <cell r="J117">
            <v>61379.62</v>
          </cell>
          <cell r="K117">
            <v>44780</v>
          </cell>
          <cell r="L117">
            <v>16599.62</v>
          </cell>
          <cell r="M117" t="str">
            <v>6641</v>
          </cell>
          <cell r="N117" t="str">
            <v>1</v>
          </cell>
          <cell r="O117" t="str">
            <v>UTEMP98</v>
          </cell>
        </row>
        <row r="118">
          <cell r="A118" t="str">
            <v>PARVEEN SAHNI</v>
          </cell>
          <cell r="B118" t="str">
            <v>COMPAQ PRESARIO</v>
          </cell>
          <cell r="C118">
            <v>50</v>
          </cell>
          <cell r="D118" t="str">
            <v>50</v>
          </cell>
          <cell r="E118" t="str">
            <v>5010176</v>
          </cell>
          <cell r="F118" t="str">
            <v>PANCOM</v>
          </cell>
          <cell r="G118" t="str">
            <v>02/05/03</v>
          </cell>
          <cell r="H118" t="str">
            <v>107D221</v>
          </cell>
          <cell r="I118">
            <v>12</v>
          </cell>
          <cell r="J118">
            <v>455631.6</v>
          </cell>
          <cell r="K118">
            <v>402297.48</v>
          </cell>
          <cell r="L118">
            <v>53334.12</v>
          </cell>
          <cell r="M118" t="str">
            <v>6641</v>
          </cell>
          <cell r="N118" t="str">
            <v>1</v>
          </cell>
          <cell r="O118" t="str">
            <v>U7065PN</v>
          </cell>
        </row>
        <row r="119">
          <cell r="A119" t="str">
            <v>PARVEEN SAHNI</v>
          </cell>
          <cell r="B119" t="str">
            <v>COMPAQ PRESARIO</v>
          </cell>
          <cell r="C119">
            <v>50</v>
          </cell>
          <cell r="D119" t="str">
            <v>50</v>
          </cell>
          <cell r="E119" t="str">
            <v>5010171</v>
          </cell>
          <cell r="F119" t="str">
            <v>SEMENT</v>
          </cell>
          <cell r="G119" t="str">
            <v>02/05/03</v>
          </cell>
          <cell r="H119" t="str">
            <v>107C598DL</v>
          </cell>
          <cell r="I119">
            <v>2</v>
          </cell>
          <cell r="J119">
            <v>4173.7</v>
          </cell>
          <cell r="K119">
            <v>2</v>
          </cell>
          <cell r="L119">
            <v>4171.7</v>
          </cell>
          <cell r="M119" t="str">
            <v>6641</v>
          </cell>
          <cell r="N119" t="str">
            <v>1</v>
          </cell>
          <cell r="O119" t="str">
            <v>U6931NN</v>
          </cell>
        </row>
        <row r="120">
          <cell r="A120" t="str">
            <v>PARVEEN SAHNI</v>
          </cell>
          <cell r="B120" t="str">
            <v>COMPAQ PRESARIO</v>
          </cell>
          <cell r="C120">
            <v>50</v>
          </cell>
          <cell r="D120" t="str">
            <v>50</v>
          </cell>
          <cell r="E120" t="str">
            <v>5010172</v>
          </cell>
          <cell r="F120" t="str">
            <v>SEMENT</v>
          </cell>
          <cell r="G120" t="str">
            <v>02/05/03</v>
          </cell>
          <cell r="H120" t="str">
            <v>107D221</v>
          </cell>
          <cell r="I120">
            <v>10</v>
          </cell>
          <cell r="J120">
            <v>379693</v>
          </cell>
          <cell r="K120">
            <v>335247.90000000002</v>
          </cell>
          <cell r="L120">
            <v>44445.1</v>
          </cell>
          <cell r="M120" t="str">
            <v>6641</v>
          </cell>
          <cell r="N120" t="str">
            <v>1</v>
          </cell>
          <cell r="O120" t="str">
            <v>U7064PN</v>
          </cell>
        </row>
        <row r="121">
          <cell r="A121" t="str">
            <v>PARVEEN SAHNI</v>
          </cell>
          <cell r="B121" t="str">
            <v>COMPAQ PRESARIO</v>
          </cell>
          <cell r="C121">
            <v>20</v>
          </cell>
          <cell r="D121" t="str">
            <v>20</v>
          </cell>
          <cell r="E121" t="str">
            <v>2008363</v>
          </cell>
          <cell r="F121" t="str">
            <v>SYCTEC</v>
          </cell>
          <cell r="G121" t="str">
            <v>02/05/03</v>
          </cell>
          <cell r="H121" t="str">
            <v>107D266KA</v>
          </cell>
          <cell r="I121">
            <v>2</v>
          </cell>
          <cell r="J121">
            <v>62528</v>
          </cell>
          <cell r="K121">
            <v>59062</v>
          </cell>
          <cell r="L121">
            <v>3466</v>
          </cell>
          <cell r="M121" t="str">
            <v>6641</v>
          </cell>
          <cell r="N121" t="str">
            <v>T</v>
          </cell>
          <cell r="O121" t="str">
            <v>EMP/PRES</v>
          </cell>
        </row>
        <row r="122">
          <cell r="A122" t="str">
            <v>PARVEEN SAHNI</v>
          </cell>
          <cell r="B122" t="str">
            <v>COMPAQ PRESARIO</v>
          </cell>
          <cell r="C122">
            <v>20</v>
          </cell>
          <cell r="D122" t="str">
            <v>20</v>
          </cell>
          <cell r="E122" t="str">
            <v>2008363</v>
          </cell>
          <cell r="F122" t="str">
            <v>SYCTEC</v>
          </cell>
          <cell r="G122" t="str">
            <v>02/05/03</v>
          </cell>
          <cell r="H122" t="str">
            <v>107D266KA</v>
          </cell>
          <cell r="I122">
            <v>3</v>
          </cell>
          <cell r="J122">
            <v>93792</v>
          </cell>
          <cell r="K122">
            <v>88443</v>
          </cell>
          <cell r="L122">
            <v>5349</v>
          </cell>
          <cell r="M122" t="str">
            <v>6641</v>
          </cell>
          <cell r="N122" t="str">
            <v>T</v>
          </cell>
          <cell r="O122" t="str">
            <v>EMP/PRES</v>
          </cell>
        </row>
        <row r="123">
          <cell r="A123" t="str">
            <v>PARVEEN SAHNI</v>
          </cell>
          <cell r="B123" t="str">
            <v>COMPAQ PRESARIO</v>
          </cell>
          <cell r="C123">
            <v>23</v>
          </cell>
          <cell r="D123" t="str">
            <v>23</v>
          </cell>
          <cell r="E123" t="str">
            <v>2310546</v>
          </cell>
          <cell r="F123" t="str">
            <v>THAVAS</v>
          </cell>
          <cell r="G123" t="str">
            <v>02/05/03</v>
          </cell>
          <cell r="H123" t="str">
            <v>107C598A</v>
          </cell>
          <cell r="I123">
            <v>1</v>
          </cell>
          <cell r="J123">
            <v>2044.08</v>
          </cell>
          <cell r="K123">
            <v>1</v>
          </cell>
          <cell r="L123">
            <v>2043.08</v>
          </cell>
          <cell r="M123" t="str">
            <v>6641</v>
          </cell>
          <cell r="N123" t="str">
            <v>1</v>
          </cell>
          <cell r="O123" t="str">
            <v>U7062NN</v>
          </cell>
        </row>
        <row r="124">
          <cell r="A124" t="str">
            <v>PARVEEN SAHNI</v>
          </cell>
          <cell r="B124" t="str">
            <v>APPLE</v>
          </cell>
          <cell r="C124">
            <v>30</v>
          </cell>
          <cell r="D124" t="str">
            <v>42</v>
          </cell>
          <cell r="E124" t="str">
            <v>4206613</v>
          </cell>
          <cell r="F124" t="str">
            <v>USYSTE</v>
          </cell>
          <cell r="G124" t="str">
            <v>02/05/03</v>
          </cell>
          <cell r="H124" t="str">
            <v>103A224</v>
          </cell>
          <cell r="I124">
            <v>1</v>
          </cell>
          <cell r="J124">
            <v>94206.69</v>
          </cell>
          <cell r="K124">
            <v>73720</v>
          </cell>
          <cell r="L124">
            <v>20486.689999999999</v>
          </cell>
          <cell r="M124" t="str">
            <v>1976</v>
          </cell>
          <cell r="N124" t="str">
            <v>1</v>
          </cell>
          <cell r="O124" t="str">
            <v>L1356NN</v>
          </cell>
        </row>
        <row r="125">
          <cell r="A125" t="str">
            <v>PARVEEN SAHNI</v>
          </cell>
          <cell r="B125" t="str">
            <v>APPLE</v>
          </cell>
          <cell r="C125">
            <v>21</v>
          </cell>
          <cell r="D125" t="str">
            <v>21</v>
          </cell>
          <cell r="E125" t="str">
            <v>2103595</v>
          </cell>
          <cell r="F125" t="str">
            <v>VENKRM</v>
          </cell>
          <cell r="G125" t="str">
            <v>02/05/03</v>
          </cell>
          <cell r="H125" t="str">
            <v>103A179</v>
          </cell>
          <cell r="I125">
            <v>2</v>
          </cell>
          <cell r="J125">
            <v>146999.34</v>
          </cell>
          <cell r="K125">
            <v>122608</v>
          </cell>
          <cell r="L125">
            <v>24391.34</v>
          </cell>
          <cell r="M125" t="str">
            <v>1976</v>
          </cell>
          <cell r="N125" t="str">
            <v>1</v>
          </cell>
          <cell r="O125" t="str">
            <v>L1358NN</v>
          </cell>
        </row>
        <row r="126">
          <cell r="A126" t="str">
            <v>PAWAN BERRY</v>
          </cell>
          <cell r="B126" t="str">
            <v>IBM - MONITOR</v>
          </cell>
          <cell r="C126">
            <v>10</v>
          </cell>
          <cell r="D126" t="str">
            <v>10</v>
          </cell>
          <cell r="E126" t="str">
            <v>1007956</v>
          </cell>
          <cell r="F126" t="str">
            <v>INFSOL</v>
          </cell>
          <cell r="G126" t="str">
            <v>02/05/03</v>
          </cell>
          <cell r="H126" t="str">
            <v>108A933</v>
          </cell>
          <cell r="I126">
            <v>1</v>
          </cell>
          <cell r="J126">
            <v>27030</v>
          </cell>
          <cell r="K126">
            <v>23000</v>
          </cell>
          <cell r="L126">
            <v>4030</v>
          </cell>
          <cell r="M126" t="str">
            <v>8581</v>
          </cell>
          <cell r="N126" t="str">
            <v>2</v>
          </cell>
          <cell r="O126" t="str">
            <v>M3203PN</v>
          </cell>
        </row>
        <row r="127">
          <cell r="A127" t="str">
            <v>PAWAN BERRY</v>
          </cell>
          <cell r="B127" t="str">
            <v>IBM THINKPADS</v>
          </cell>
          <cell r="C127">
            <v>50</v>
          </cell>
          <cell r="D127" t="str">
            <v>50</v>
          </cell>
          <cell r="E127" t="str">
            <v>5010162</v>
          </cell>
          <cell r="F127" t="str">
            <v>UNPECO</v>
          </cell>
          <cell r="G127" t="str">
            <v>02/05/03</v>
          </cell>
          <cell r="H127" t="str">
            <v>108C645</v>
          </cell>
          <cell r="I127">
            <v>1</v>
          </cell>
          <cell r="J127">
            <v>68040</v>
          </cell>
          <cell r="K127">
            <v>65900</v>
          </cell>
          <cell r="L127">
            <v>2140</v>
          </cell>
          <cell r="M127" t="str">
            <v>7580</v>
          </cell>
          <cell r="N127" t="str">
            <v>2</v>
          </cell>
          <cell r="O127" t="str">
            <v>M3204PN</v>
          </cell>
        </row>
        <row r="128">
          <cell r="A128" t="str">
            <v>SUKANTA M</v>
          </cell>
          <cell r="B128" t="str">
            <v>HP - LASERJET 8A</v>
          </cell>
          <cell r="C128">
            <v>30</v>
          </cell>
          <cell r="D128" t="str">
            <v>20</v>
          </cell>
          <cell r="E128" t="str">
            <v>2008374</v>
          </cell>
          <cell r="F128" t="str">
            <v>DENZAS</v>
          </cell>
          <cell r="G128" t="str">
            <v>02/05/03</v>
          </cell>
          <cell r="H128" t="str">
            <v>107385KA</v>
          </cell>
          <cell r="I128">
            <v>1</v>
          </cell>
          <cell r="J128">
            <v>67859.199999999997</v>
          </cell>
          <cell r="K128">
            <v>61208.12</v>
          </cell>
          <cell r="L128">
            <v>6651.08</v>
          </cell>
          <cell r="M128" t="str">
            <v>2822</v>
          </cell>
          <cell r="N128" t="str">
            <v>1</v>
          </cell>
          <cell r="O128" t="str">
            <v>R3268PC</v>
          </cell>
        </row>
        <row r="129">
          <cell r="A129" t="str">
            <v>SUKANTA M</v>
          </cell>
          <cell r="B129" t="str">
            <v>HP - LASERJET 8A</v>
          </cell>
          <cell r="C129">
            <v>30</v>
          </cell>
          <cell r="D129" t="str">
            <v>20</v>
          </cell>
          <cell r="E129" t="str">
            <v>2008374</v>
          </cell>
          <cell r="F129" t="str">
            <v>DENZAS</v>
          </cell>
          <cell r="G129" t="str">
            <v>02/05/03</v>
          </cell>
          <cell r="H129" t="str">
            <v>107430KA</v>
          </cell>
          <cell r="I129">
            <v>1</v>
          </cell>
          <cell r="J129">
            <v>57275.42</v>
          </cell>
          <cell r="K129">
            <v>51932.9</v>
          </cell>
          <cell r="L129">
            <v>5342.52</v>
          </cell>
          <cell r="M129" t="str">
            <v>2822</v>
          </cell>
          <cell r="N129" t="str">
            <v>1</v>
          </cell>
          <cell r="O129" t="str">
            <v>R3268PC</v>
          </cell>
        </row>
        <row r="130">
          <cell r="A130" t="str">
            <v>SUKANTA M</v>
          </cell>
          <cell r="B130" t="str">
            <v>HP - LASERJET 8A</v>
          </cell>
          <cell r="C130">
            <v>30</v>
          </cell>
          <cell r="D130" t="str">
            <v>20</v>
          </cell>
          <cell r="E130" t="str">
            <v>2008375</v>
          </cell>
          <cell r="F130" t="str">
            <v>DENZAS</v>
          </cell>
          <cell r="G130" t="str">
            <v>02/05/03</v>
          </cell>
          <cell r="H130" t="str">
            <v>107385MH</v>
          </cell>
          <cell r="I130">
            <v>1</v>
          </cell>
          <cell r="J130">
            <v>68145.03</v>
          </cell>
          <cell r="K130">
            <v>61208.12</v>
          </cell>
          <cell r="L130">
            <v>6936.91</v>
          </cell>
          <cell r="M130" t="str">
            <v>2822</v>
          </cell>
          <cell r="N130" t="str">
            <v>1</v>
          </cell>
          <cell r="O130" t="str">
            <v>R3269PC</v>
          </cell>
        </row>
        <row r="131">
          <cell r="A131" t="str">
            <v>SUKANTA M</v>
          </cell>
          <cell r="B131" t="str">
            <v>HP - LASERJET 8A</v>
          </cell>
          <cell r="C131">
            <v>30</v>
          </cell>
          <cell r="D131" t="str">
            <v>50</v>
          </cell>
          <cell r="E131" t="str">
            <v>5010158</v>
          </cell>
          <cell r="F131" t="str">
            <v>DENZAS</v>
          </cell>
          <cell r="G131" t="str">
            <v>02/05/03</v>
          </cell>
          <cell r="H131" t="str">
            <v>107430MH</v>
          </cell>
          <cell r="I131">
            <v>2</v>
          </cell>
          <cell r="J131">
            <v>114550.84</v>
          </cell>
          <cell r="K131">
            <v>103869.8</v>
          </cell>
          <cell r="L131">
            <v>10681.04</v>
          </cell>
          <cell r="M131" t="str">
            <v>2822</v>
          </cell>
          <cell r="N131" t="str">
            <v>1</v>
          </cell>
          <cell r="O131" t="str">
            <v>R3272PC</v>
          </cell>
        </row>
        <row r="132">
          <cell r="A132" t="str">
            <v>SUKANTA M</v>
          </cell>
          <cell r="B132" t="str">
            <v>HP - LASERJET 8A</v>
          </cell>
          <cell r="C132">
            <v>30</v>
          </cell>
          <cell r="D132" t="str">
            <v>50</v>
          </cell>
          <cell r="E132" t="str">
            <v>5010159</v>
          </cell>
          <cell r="F132" t="str">
            <v>DENZAS</v>
          </cell>
          <cell r="G132" t="str">
            <v>02/05/03</v>
          </cell>
          <cell r="H132" t="str">
            <v>107385DL</v>
          </cell>
          <cell r="I132">
            <v>3</v>
          </cell>
          <cell r="J132">
            <v>204435.12</v>
          </cell>
          <cell r="K132">
            <v>183624.36</v>
          </cell>
          <cell r="L132">
            <v>20810.759999999998</v>
          </cell>
          <cell r="M132" t="str">
            <v>2822</v>
          </cell>
          <cell r="N132" t="str">
            <v>1</v>
          </cell>
          <cell r="O132" t="str">
            <v>R3273PC</v>
          </cell>
        </row>
        <row r="133">
          <cell r="A133" t="str">
            <v>SUKANTA M</v>
          </cell>
          <cell r="B133" t="str">
            <v>HP - LASERJET 8A</v>
          </cell>
          <cell r="C133">
            <v>30</v>
          </cell>
          <cell r="D133" t="str">
            <v>10</v>
          </cell>
          <cell r="E133" t="str">
            <v>1007945</v>
          </cell>
          <cell r="F133" t="str">
            <v>DENZAS</v>
          </cell>
          <cell r="G133" t="str">
            <v>02/05/03</v>
          </cell>
          <cell r="H133" t="str">
            <v>107A446GJ</v>
          </cell>
          <cell r="I133">
            <v>2</v>
          </cell>
          <cell r="J133">
            <v>136814.28</v>
          </cell>
          <cell r="K133">
            <v>122416.24</v>
          </cell>
          <cell r="L133">
            <v>14398.04</v>
          </cell>
          <cell r="M133" t="str">
            <v>2822</v>
          </cell>
          <cell r="N133" t="str">
            <v>1</v>
          </cell>
          <cell r="O133" t="str">
            <v>R3271PC</v>
          </cell>
        </row>
        <row r="134">
          <cell r="A134" t="str">
            <v>SUKANTA M</v>
          </cell>
          <cell r="B134" t="str">
            <v>HP - LASERJET 8A</v>
          </cell>
          <cell r="C134">
            <v>30</v>
          </cell>
          <cell r="D134" t="str">
            <v>10</v>
          </cell>
          <cell r="E134" t="str">
            <v>1007946</v>
          </cell>
          <cell r="F134" t="str">
            <v>DENZAS</v>
          </cell>
          <cell r="G134" t="str">
            <v>02/05/03</v>
          </cell>
          <cell r="H134" t="str">
            <v>107430TN</v>
          </cell>
          <cell r="I134">
            <v>2</v>
          </cell>
          <cell r="J134">
            <v>114771.12</v>
          </cell>
          <cell r="K134">
            <v>103869.8</v>
          </cell>
          <cell r="L134">
            <v>10901.32</v>
          </cell>
          <cell r="M134" t="str">
            <v>2822</v>
          </cell>
          <cell r="N134" t="str">
            <v>1</v>
          </cell>
          <cell r="O134" t="str">
            <v>R3270PC</v>
          </cell>
        </row>
        <row r="135">
          <cell r="A135" t="str">
            <v>SUKANTA M</v>
          </cell>
          <cell r="B135" t="str">
            <v>HP - LASERJET 8A</v>
          </cell>
          <cell r="C135">
            <v>50</v>
          </cell>
          <cell r="D135" t="str">
            <v>50</v>
          </cell>
          <cell r="E135" t="str">
            <v>5010139</v>
          </cell>
          <cell r="F135" t="str">
            <v>HBSSYS</v>
          </cell>
          <cell r="G135" t="str">
            <v>02/05/03</v>
          </cell>
          <cell r="H135" t="str">
            <v>107A496AP</v>
          </cell>
          <cell r="I135">
            <v>2</v>
          </cell>
          <cell r="J135">
            <v>89526.12</v>
          </cell>
          <cell r="K135">
            <v>71730.759999999995</v>
          </cell>
          <cell r="L135">
            <v>17795.36</v>
          </cell>
          <cell r="M135" t="str">
            <v>2822</v>
          </cell>
          <cell r="N135" t="str">
            <v>1</v>
          </cell>
          <cell r="O135" t="str">
            <v>R3258PN</v>
          </cell>
        </row>
        <row r="136">
          <cell r="A136" t="str">
            <v>SUKANTA M</v>
          </cell>
          <cell r="B136" t="str">
            <v>HP - LASERJET 8A</v>
          </cell>
          <cell r="C136">
            <v>50</v>
          </cell>
          <cell r="D136" t="str">
            <v>50</v>
          </cell>
          <cell r="E136" t="str">
            <v>5010139</v>
          </cell>
          <cell r="F136" t="str">
            <v>HBSSYS</v>
          </cell>
          <cell r="G136" t="str">
            <v>02/05/03</v>
          </cell>
          <cell r="H136" t="str">
            <v>107A496GJ</v>
          </cell>
          <cell r="I136">
            <v>3</v>
          </cell>
          <cell r="J136">
            <v>134599.82999999999</v>
          </cell>
          <cell r="K136">
            <v>107596.14</v>
          </cell>
          <cell r="L136">
            <v>27003.69</v>
          </cell>
          <cell r="M136" t="str">
            <v>2822</v>
          </cell>
          <cell r="N136" t="str">
            <v>1</v>
          </cell>
          <cell r="O136" t="str">
            <v>R3258PN</v>
          </cell>
        </row>
        <row r="137">
          <cell r="A137" t="str">
            <v>SUKANTA M</v>
          </cell>
          <cell r="B137" t="str">
            <v>HP - LASERJET 8A</v>
          </cell>
          <cell r="C137">
            <v>50</v>
          </cell>
          <cell r="D137" t="str">
            <v>50</v>
          </cell>
          <cell r="E137" t="str">
            <v>5010139</v>
          </cell>
          <cell r="F137" t="str">
            <v>HBSSYS</v>
          </cell>
          <cell r="G137" t="str">
            <v>02/05/03</v>
          </cell>
          <cell r="H137" t="str">
            <v>107B041OR</v>
          </cell>
          <cell r="I137">
            <v>1</v>
          </cell>
          <cell r="J137">
            <v>55623.24</v>
          </cell>
          <cell r="K137">
            <v>44519.23</v>
          </cell>
          <cell r="L137">
            <v>11104.01</v>
          </cell>
          <cell r="M137" t="str">
            <v>2822</v>
          </cell>
          <cell r="N137" t="str">
            <v>1</v>
          </cell>
          <cell r="O137" t="str">
            <v>R3258PN</v>
          </cell>
        </row>
        <row r="138">
          <cell r="A138" t="str">
            <v>SUKANTA M</v>
          </cell>
          <cell r="B138" t="str">
            <v>HP - LASERJET 8A</v>
          </cell>
          <cell r="C138">
            <v>50</v>
          </cell>
          <cell r="D138" t="str">
            <v>50</v>
          </cell>
          <cell r="E138" t="str">
            <v>5010139</v>
          </cell>
          <cell r="F138" t="str">
            <v>HBSSYS</v>
          </cell>
          <cell r="G138" t="str">
            <v>02/05/03</v>
          </cell>
          <cell r="H138" t="str">
            <v>107429MH</v>
          </cell>
          <cell r="I138">
            <v>5</v>
          </cell>
          <cell r="J138">
            <v>223815.3</v>
          </cell>
          <cell r="K138">
            <v>179326.9</v>
          </cell>
          <cell r="L138">
            <v>44488.4</v>
          </cell>
          <cell r="M138" t="str">
            <v>2822</v>
          </cell>
          <cell r="N138" t="str">
            <v>1</v>
          </cell>
          <cell r="O138" t="str">
            <v>R3258PN</v>
          </cell>
        </row>
        <row r="139">
          <cell r="A139" t="str">
            <v>SUKANTA M</v>
          </cell>
          <cell r="B139" t="str">
            <v>HP - LASERJET 8A</v>
          </cell>
          <cell r="C139">
            <v>60</v>
          </cell>
          <cell r="D139" t="str">
            <v>60</v>
          </cell>
          <cell r="E139" t="str">
            <v>6004683</v>
          </cell>
          <cell r="F139" t="str">
            <v>TRISIT</v>
          </cell>
          <cell r="G139" t="str">
            <v>02/05/03</v>
          </cell>
          <cell r="H139" t="str">
            <v>107527WB</v>
          </cell>
          <cell r="I139">
            <v>4</v>
          </cell>
          <cell r="J139">
            <v>295511.2</v>
          </cell>
          <cell r="K139">
            <v>282280</v>
          </cell>
          <cell r="L139">
            <v>13231.2</v>
          </cell>
          <cell r="M139" t="str">
            <v>2822</v>
          </cell>
          <cell r="N139" t="str">
            <v>3</v>
          </cell>
          <cell r="O139" t="str">
            <v>RTEMP704</v>
          </cell>
        </row>
        <row r="140">
          <cell r="A140" t="str">
            <v>SUKANTA M</v>
          </cell>
          <cell r="B140" t="str">
            <v>HP - LASERJET 8A</v>
          </cell>
          <cell r="C140">
            <v>60</v>
          </cell>
          <cell r="D140" t="str">
            <v>60</v>
          </cell>
          <cell r="E140" t="str">
            <v>6004685</v>
          </cell>
          <cell r="F140" t="str">
            <v>TRISIT</v>
          </cell>
          <cell r="G140" t="str">
            <v>02/05/03</v>
          </cell>
          <cell r="H140" t="str">
            <v>107429WB</v>
          </cell>
          <cell r="I140">
            <v>1</v>
          </cell>
          <cell r="J140">
            <v>45021.31</v>
          </cell>
          <cell r="K140">
            <v>42430</v>
          </cell>
          <cell r="L140">
            <v>2591.31</v>
          </cell>
          <cell r="M140" t="str">
            <v>2822</v>
          </cell>
          <cell r="N140" t="str">
            <v>1</v>
          </cell>
          <cell r="O140" t="str">
            <v>R3278PN</v>
          </cell>
        </row>
      </sheetData>
      <sheetData sheetId="2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-1"/>
      <sheetName val="PRODN"/>
      <sheetName val="DATA ENTRY-2"/>
      <sheetName val="Produ.&amp;Stk-Report"/>
      <sheetName val="Inventory-Trend"/>
      <sheetName val="EXPORT EXCISE"/>
      <sheetName val="EXPORT COMM"/>
      <sheetName val="CLS GIT"/>
      <sheetName val="DEEM"/>
      <sheetName val="sample"/>
      <sheetName val="DTA"/>
      <sheetName val="ANJAR"/>
      <sheetName val="WTT"/>
      <sheetName val="SALE SUMMARY"/>
      <sheetName val="RG-1"/>
      <sheetName val="COUNT-PROFIT"/>
      <sheetName val="Packing Rate"/>
      <sheetName val="WASTE"/>
      <sheetName val="Index-New"/>
      <sheetName val="Summary"/>
      <sheetName val="mnthly act spg"/>
      <sheetName val="DPR-TAR-ACT(R)"/>
      <sheetName val="DPR-B.PLAN"/>
      <sheetName val="Bplan-Act-QTLY"/>
      <sheetName val="PLANT PERFOMANCE"/>
      <sheetName val="Power"/>
      <sheetName val="worked person"/>
      <sheetName val="data entry-Prod. Loss"/>
      <sheetName val="DATA_ENTRY-1"/>
      <sheetName val="DATA_ENTRY-2"/>
      <sheetName val="Produ_&amp;Stk-Report"/>
      <sheetName val="EXPORT_EXCISE"/>
      <sheetName val="EXPORT_COMM"/>
      <sheetName val="CLS_GIT"/>
      <sheetName val="SALE_SUMMARY"/>
      <sheetName val="Packing_Rate"/>
      <sheetName val="mnthly_act_spg"/>
      <sheetName val="DPR-B_PLAN"/>
      <sheetName val="PLANT_PERFOMANCE"/>
      <sheetName val="worked_person"/>
      <sheetName val="data_entry-Prod__Loss"/>
      <sheetName val="Yarn Rate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Network"/>
      <sheetName val="Network_Comments"/>
      <sheetName val="M&amp;A Comments"/>
      <sheetName val="Semiconductors"/>
      <sheetName val="SemiCap"/>
      <sheetName val="Software"/>
      <sheetName val="Internet"/>
      <sheetName val="EDA"/>
      <sheetName val="Services"/>
      <sheetName val="Processing"/>
      <sheetName val="Peripherals"/>
      <sheetName val="Hardware"/>
      <sheetName val="Contract"/>
      <sheetName val="Highgrowth"/>
      <sheetName val="Low_Premium"/>
      <sheetName val="Goodwill"/>
      <sheetName val="Price_Impact"/>
      <sheetName val="Expenses"/>
      <sheetName val="Macros"/>
      <sheetName val="Star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ohl's Bigone"/>
      <sheetName val="Kohl's Bigone Stripe"/>
      <sheetName val="Kohl's Sonama Solid"/>
      <sheetName val="Kohl's Sonama Stripe"/>
      <sheetName val="Target Field Crust"/>
      <sheetName val="Target New Egy Wavrly"/>
      <sheetName val="Target jaquard"/>
      <sheetName val="Target Organic"/>
      <sheetName val="Target Contemporary"/>
      <sheetName val="K-mart Cannon Solid"/>
      <sheetName val="K-mart Cannnon stripe"/>
      <sheetName val="K-mart JS Tradition"/>
      <sheetName val="Sears Cannon"/>
      <sheetName val=" JCP"/>
      <sheetName val="JCP Quick Dry"/>
      <sheetName val="JCP Quick Dry Stripe"/>
      <sheetName val="Walmart 6PC"/>
      <sheetName val="Walmart ASD"/>
      <sheetName val="TJ Max"/>
      <sheetName val="TJ Max EGY Waverly"/>
      <sheetName val="Ross (LNT)"/>
      <sheetName val="Costco "/>
      <sheetName val="BBB"/>
      <sheetName val="Yar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ales Summary"/>
      <sheetName val="Sales inputs "/>
      <sheetName val="Net Realisation"/>
      <sheetName val="Sales Value"/>
      <sheetName val="VME inputs"/>
      <sheetName val="Shadewise Sales"/>
      <sheetName val="ShadeMixRatio"/>
      <sheetName val="Typemix"/>
      <sheetName val="Typewise Sales"/>
      <sheetName val="Inputs_old budg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>
        <row r="4">
          <cell r="K4" t="str">
            <v>Key -3</v>
          </cell>
          <cell r="L4" t="str">
            <v>Key -2</v>
          </cell>
          <cell r="M4">
            <v>38447</v>
          </cell>
          <cell r="N4">
            <v>38477</v>
          </cell>
          <cell r="O4">
            <v>38508</v>
          </cell>
          <cell r="P4">
            <v>38538</v>
          </cell>
          <cell r="Q4">
            <v>38569</v>
          </cell>
          <cell r="R4">
            <v>38600</v>
          </cell>
          <cell r="S4">
            <v>38630</v>
          </cell>
          <cell r="T4">
            <v>38661</v>
          </cell>
          <cell r="U4">
            <v>38691</v>
          </cell>
          <cell r="V4">
            <v>38722</v>
          </cell>
          <cell r="W4">
            <v>38753</v>
          </cell>
          <cell r="X4">
            <v>38781</v>
          </cell>
          <cell r="Y4" t="str">
            <v>Total</v>
          </cell>
        </row>
        <row r="5">
          <cell r="K5" t="str">
            <v>ExportTargetWaverlyUSABath76x142L</v>
          </cell>
          <cell r="L5" t="str">
            <v>ExportTargetWaverlyUSABath76x142</v>
          </cell>
          <cell r="M5">
            <v>72250</v>
          </cell>
          <cell r="N5">
            <v>72250</v>
          </cell>
          <cell r="O5">
            <v>72250</v>
          </cell>
          <cell r="P5">
            <v>72250</v>
          </cell>
          <cell r="Q5">
            <v>72250</v>
          </cell>
          <cell r="R5">
            <v>72250</v>
          </cell>
          <cell r="S5">
            <v>72250</v>
          </cell>
          <cell r="T5">
            <v>72250</v>
          </cell>
          <cell r="U5">
            <v>72250</v>
          </cell>
          <cell r="V5">
            <v>72250</v>
          </cell>
          <cell r="W5">
            <v>72250</v>
          </cell>
          <cell r="X5">
            <v>72250</v>
          </cell>
          <cell r="Y5">
            <v>867000</v>
          </cell>
        </row>
        <row r="6">
          <cell r="K6" t="str">
            <v>ExportTargetWaverlyUSABath76x142M</v>
          </cell>
          <cell r="L6" t="str">
            <v>ExportTargetWaverlyUSABath76x142</v>
          </cell>
          <cell r="M6">
            <v>28900</v>
          </cell>
          <cell r="N6">
            <v>28900</v>
          </cell>
          <cell r="O6">
            <v>28900</v>
          </cell>
          <cell r="P6">
            <v>28900</v>
          </cell>
          <cell r="Q6">
            <v>28900</v>
          </cell>
          <cell r="R6">
            <v>28900</v>
          </cell>
          <cell r="S6">
            <v>28900</v>
          </cell>
          <cell r="T6">
            <v>28900</v>
          </cell>
          <cell r="U6">
            <v>28900</v>
          </cell>
          <cell r="V6">
            <v>28900</v>
          </cell>
          <cell r="W6">
            <v>28900</v>
          </cell>
          <cell r="X6">
            <v>28900</v>
          </cell>
          <cell r="Y6">
            <v>346800</v>
          </cell>
        </row>
        <row r="7">
          <cell r="K7" t="str">
            <v>ExportTargetWaverlyUSABath76x142D</v>
          </cell>
          <cell r="L7" t="str">
            <v>ExportTargetWaverlyUSABath76x142</v>
          </cell>
          <cell r="M7">
            <v>43350</v>
          </cell>
          <cell r="N7">
            <v>43350</v>
          </cell>
          <cell r="O7">
            <v>43350</v>
          </cell>
          <cell r="P7">
            <v>43350</v>
          </cell>
          <cell r="Q7">
            <v>43350</v>
          </cell>
          <cell r="R7">
            <v>43350</v>
          </cell>
          <cell r="S7">
            <v>43350</v>
          </cell>
          <cell r="T7">
            <v>43350</v>
          </cell>
          <cell r="U7">
            <v>43350</v>
          </cell>
          <cell r="V7">
            <v>43350</v>
          </cell>
          <cell r="W7">
            <v>43350</v>
          </cell>
          <cell r="X7">
            <v>43350</v>
          </cell>
          <cell r="Y7">
            <v>520200</v>
          </cell>
        </row>
        <row r="8">
          <cell r="K8" t="str">
            <v>ExportTargetWaverlyUSAHand41x76L</v>
          </cell>
          <cell r="L8" t="str">
            <v>ExportTargetWaverlyUSAHand41x76</v>
          </cell>
          <cell r="M8">
            <v>6375</v>
          </cell>
          <cell r="N8">
            <v>6375</v>
          </cell>
          <cell r="O8">
            <v>6375</v>
          </cell>
          <cell r="P8">
            <v>6375</v>
          </cell>
          <cell r="Q8">
            <v>6375</v>
          </cell>
          <cell r="R8">
            <v>6375</v>
          </cell>
          <cell r="S8">
            <v>6375</v>
          </cell>
          <cell r="T8">
            <v>6375</v>
          </cell>
          <cell r="U8">
            <v>6375</v>
          </cell>
          <cell r="V8">
            <v>6375</v>
          </cell>
          <cell r="W8">
            <v>6375</v>
          </cell>
          <cell r="X8">
            <v>6375</v>
          </cell>
          <cell r="Y8">
            <v>76500</v>
          </cell>
        </row>
        <row r="9">
          <cell r="K9" t="str">
            <v>ExportTargetWaverlyUSAHand41x76M</v>
          </cell>
          <cell r="L9" t="str">
            <v>ExportTargetWaverlyUSAHand41x76</v>
          </cell>
          <cell r="M9">
            <v>2550</v>
          </cell>
          <cell r="N9">
            <v>2550</v>
          </cell>
          <cell r="O9">
            <v>2550</v>
          </cell>
          <cell r="P9">
            <v>2550</v>
          </cell>
          <cell r="Q9">
            <v>2550</v>
          </cell>
          <cell r="R9">
            <v>2550</v>
          </cell>
          <cell r="S9">
            <v>2550</v>
          </cell>
          <cell r="T9">
            <v>2550</v>
          </cell>
          <cell r="U9">
            <v>2550</v>
          </cell>
          <cell r="V9">
            <v>2550</v>
          </cell>
          <cell r="W9">
            <v>2550</v>
          </cell>
          <cell r="X9">
            <v>2550</v>
          </cell>
          <cell r="Y9">
            <v>30600</v>
          </cell>
        </row>
        <row r="10">
          <cell r="K10" t="str">
            <v>ExportTargetWaverlyUSAHand41x76D</v>
          </cell>
          <cell r="L10" t="str">
            <v>ExportTargetWaverlyUSAHand41x76</v>
          </cell>
          <cell r="M10">
            <v>3825</v>
          </cell>
          <cell r="N10">
            <v>3825</v>
          </cell>
          <cell r="O10">
            <v>3825</v>
          </cell>
          <cell r="P10">
            <v>3825</v>
          </cell>
          <cell r="Q10">
            <v>3825</v>
          </cell>
          <cell r="R10">
            <v>3825</v>
          </cell>
          <cell r="S10">
            <v>3825</v>
          </cell>
          <cell r="T10">
            <v>3825</v>
          </cell>
          <cell r="U10">
            <v>3825</v>
          </cell>
          <cell r="V10">
            <v>3825</v>
          </cell>
          <cell r="W10">
            <v>3825</v>
          </cell>
          <cell r="X10">
            <v>3825</v>
          </cell>
          <cell r="Y10">
            <v>45900</v>
          </cell>
        </row>
        <row r="11">
          <cell r="K11" t="str">
            <v>ExportTargetWaverlyUSAWash30x30L</v>
          </cell>
          <cell r="L11" t="str">
            <v>ExportTargetWaverlyUSAWash30x30</v>
          </cell>
          <cell r="M11">
            <v>6375</v>
          </cell>
          <cell r="N11">
            <v>6375</v>
          </cell>
          <cell r="O11">
            <v>6375</v>
          </cell>
          <cell r="P11">
            <v>6375</v>
          </cell>
          <cell r="Q11">
            <v>6375</v>
          </cell>
          <cell r="R11">
            <v>6375</v>
          </cell>
          <cell r="S11">
            <v>6375</v>
          </cell>
          <cell r="T11">
            <v>6375</v>
          </cell>
          <cell r="U11">
            <v>6375</v>
          </cell>
          <cell r="V11">
            <v>6375</v>
          </cell>
          <cell r="W11">
            <v>6375</v>
          </cell>
          <cell r="X11">
            <v>6375</v>
          </cell>
          <cell r="Y11">
            <v>76500</v>
          </cell>
        </row>
        <row r="12">
          <cell r="K12" t="str">
            <v>ExportTargetWaverlyUSAWash30x30M</v>
          </cell>
          <cell r="L12" t="str">
            <v>ExportTargetWaverlyUSAWash30x30</v>
          </cell>
          <cell r="M12">
            <v>2550</v>
          </cell>
          <cell r="N12">
            <v>2550</v>
          </cell>
          <cell r="O12">
            <v>2550</v>
          </cell>
          <cell r="P12">
            <v>2550</v>
          </cell>
          <cell r="Q12">
            <v>2550</v>
          </cell>
          <cell r="R12">
            <v>2550</v>
          </cell>
          <cell r="S12">
            <v>2550</v>
          </cell>
          <cell r="T12">
            <v>2550</v>
          </cell>
          <cell r="U12">
            <v>2550</v>
          </cell>
          <cell r="V12">
            <v>2550</v>
          </cell>
          <cell r="W12">
            <v>2550</v>
          </cell>
          <cell r="X12">
            <v>2550</v>
          </cell>
          <cell r="Y12">
            <v>30600</v>
          </cell>
        </row>
        <row r="13">
          <cell r="K13" t="str">
            <v>ExportTargetWaverlyUSAWash30x30D</v>
          </cell>
          <cell r="L13" t="str">
            <v>ExportTargetWaverlyUSAWash30x30</v>
          </cell>
          <cell r="M13">
            <v>3825</v>
          </cell>
          <cell r="N13">
            <v>3825</v>
          </cell>
          <cell r="O13">
            <v>3825</v>
          </cell>
          <cell r="P13">
            <v>3825</v>
          </cell>
          <cell r="Q13">
            <v>3825</v>
          </cell>
          <cell r="R13">
            <v>3825</v>
          </cell>
          <cell r="S13">
            <v>3825</v>
          </cell>
          <cell r="T13">
            <v>3825</v>
          </cell>
          <cell r="U13">
            <v>3825</v>
          </cell>
          <cell r="V13">
            <v>3825</v>
          </cell>
          <cell r="W13">
            <v>3825</v>
          </cell>
          <cell r="X13">
            <v>3825</v>
          </cell>
          <cell r="Y13">
            <v>45900</v>
          </cell>
        </row>
        <row r="14">
          <cell r="K14" t="str">
            <v>ExportWalmartHome TrendsUSABath76x132L</v>
          </cell>
          <cell r="L14" t="str">
            <v>ExportWalmartHome TrendsUSABath76x132</v>
          </cell>
          <cell r="M14">
            <v>85000</v>
          </cell>
          <cell r="N14">
            <v>85000</v>
          </cell>
          <cell r="O14">
            <v>106250</v>
          </cell>
          <cell r="P14">
            <v>106250</v>
          </cell>
          <cell r="Q14">
            <v>106250</v>
          </cell>
          <cell r="R14">
            <v>106250</v>
          </cell>
          <cell r="S14">
            <v>106250</v>
          </cell>
          <cell r="T14">
            <v>106250</v>
          </cell>
          <cell r="U14">
            <v>106250</v>
          </cell>
          <cell r="V14">
            <v>106250</v>
          </cell>
          <cell r="W14">
            <v>106250</v>
          </cell>
          <cell r="X14">
            <v>106250</v>
          </cell>
          <cell r="Y14">
            <v>1232500</v>
          </cell>
        </row>
        <row r="15">
          <cell r="K15" t="str">
            <v>ExportWalmartHome TrendsUSABath76x132M</v>
          </cell>
          <cell r="L15" t="str">
            <v>ExportWalmartHome TrendsUSABath76x132</v>
          </cell>
          <cell r="M15">
            <v>34000</v>
          </cell>
          <cell r="N15">
            <v>34000</v>
          </cell>
          <cell r="O15">
            <v>42500</v>
          </cell>
          <cell r="P15">
            <v>42500</v>
          </cell>
          <cell r="Q15">
            <v>42500</v>
          </cell>
          <cell r="R15">
            <v>42500</v>
          </cell>
          <cell r="S15">
            <v>42500</v>
          </cell>
          <cell r="T15">
            <v>42500</v>
          </cell>
          <cell r="U15">
            <v>42500</v>
          </cell>
          <cell r="V15">
            <v>42500</v>
          </cell>
          <cell r="W15">
            <v>42500</v>
          </cell>
          <cell r="X15">
            <v>42500</v>
          </cell>
          <cell r="Y15">
            <v>493000</v>
          </cell>
        </row>
        <row r="16">
          <cell r="K16" t="str">
            <v>ExportWalmartHome TrendsUSABath76x132D</v>
          </cell>
          <cell r="L16" t="str">
            <v>ExportWalmartHome TrendsUSABath76x132</v>
          </cell>
          <cell r="M16">
            <v>51000</v>
          </cell>
          <cell r="N16">
            <v>51000</v>
          </cell>
          <cell r="O16">
            <v>63750</v>
          </cell>
          <cell r="P16">
            <v>63750</v>
          </cell>
          <cell r="Q16">
            <v>63750</v>
          </cell>
          <cell r="R16">
            <v>63750</v>
          </cell>
          <cell r="S16">
            <v>63750</v>
          </cell>
          <cell r="T16">
            <v>63750</v>
          </cell>
          <cell r="U16">
            <v>63750</v>
          </cell>
          <cell r="V16">
            <v>63750</v>
          </cell>
          <cell r="W16">
            <v>63750</v>
          </cell>
          <cell r="X16">
            <v>63750</v>
          </cell>
          <cell r="Y16">
            <v>739500</v>
          </cell>
        </row>
        <row r="17">
          <cell r="K17" t="str">
            <v>ExportWalmartHome TrendsUSAHand41x69L</v>
          </cell>
          <cell r="L17" t="str">
            <v>ExportWalmartHome TrendsUSAHand41x69</v>
          </cell>
          <cell r="M17">
            <v>7500</v>
          </cell>
          <cell r="N17">
            <v>7500</v>
          </cell>
          <cell r="O17">
            <v>9375</v>
          </cell>
          <cell r="P17">
            <v>9375</v>
          </cell>
          <cell r="Q17">
            <v>9375</v>
          </cell>
          <cell r="R17">
            <v>9375</v>
          </cell>
          <cell r="S17">
            <v>9375</v>
          </cell>
          <cell r="T17">
            <v>9375</v>
          </cell>
          <cell r="U17">
            <v>9375</v>
          </cell>
          <cell r="V17">
            <v>9375</v>
          </cell>
          <cell r="W17">
            <v>9375</v>
          </cell>
          <cell r="X17">
            <v>9375</v>
          </cell>
          <cell r="Y17">
            <v>108750</v>
          </cell>
        </row>
        <row r="18">
          <cell r="K18" t="str">
            <v>ExportWalmartHome TrendsUSAHand41x69M</v>
          </cell>
          <cell r="L18" t="str">
            <v>ExportWalmartHome TrendsUSAHand41x69</v>
          </cell>
          <cell r="M18">
            <v>3000</v>
          </cell>
          <cell r="N18">
            <v>3000</v>
          </cell>
          <cell r="O18">
            <v>3750</v>
          </cell>
          <cell r="P18">
            <v>3750</v>
          </cell>
          <cell r="Q18">
            <v>3750</v>
          </cell>
          <cell r="R18">
            <v>3750</v>
          </cell>
          <cell r="S18">
            <v>3750</v>
          </cell>
          <cell r="T18">
            <v>3750</v>
          </cell>
          <cell r="U18">
            <v>3750</v>
          </cell>
          <cell r="V18">
            <v>3750</v>
          </cell>
          <cell r="W18">
            <v>3750</v>
          </cell>
          <cell r="X18">
            <v>3750</v>
          </cell>
          <cell r="Y18">
            <v>43500</v>
          </cell>
        </row>
        <row r="19">
          <cell r="K19" t="str">
            <v>ExportWalmartHome TrendsUSAHand41x69D</v>
          </cell>
          <cell r="L19" t="str">
            <v>ExportWalmartHome TrendsUSAHand41x69</v>
          </cell>
          <cell r="M19">
            <v>4500</v>
          </cell>
          <cell r="N19">
            <v>4500</v>
          </cell>
          <cell r="O19">
            <v>5625</v>
          </cell>
          <cell r="P19">
            <v>5625</v>
          </cell>
          <cell r="Q19">
            <v>5625</v>
          </cell>
          <cell r="R19">
            <v>5625</v>
          </cell>
          <cell r="S19">
            <v>5625</v>
          </cell>
          <cell r="T19">
            <v>5625</v>
          </cell>
          <cell r="U19">
            <v>5625</v>
          </cell>
          <cell r="V19">
            <v>5625</v>
          </cell>
          <cell r="W19">
            <v>5625</v>
          </cell>
          <cell r="X19">
            <v>5625</v>
          </cell>
          <cell r="Y19">
            <v>65250</v>
          </cell>
        </row>
        <row r="20">
          <cell r="K20" t="str">
            <v>ExportWalmartHome TrendsUSAWash33x33L</v>
          </cell>
          <cell r="L20" t="str">
            <v>ExportWalmartHome TrendsUSAWash33x33</v>
          </cell>
          <cell r="M20">
            <v>7500</v>
          </cell>
          <cell r="N20">
            <v>7500</v>
          </cell>
          <cell r="O20">
            <v>9375</v>
          </cell>
          <cell r="P20">
            <v>9375</v>
          </cell>
          <cell r="Q20">
            <v>9375</v>
          </cell>
          <cell r="R20">
            <v>9375</v>
          </cell>
          <cell r="S20">
            <v>9375</v>
          </cell>
          <cell r="T20">
            <v>9375</v>
          </cell>
          <cell r="U20">
            <v>9375</v>
          </cell>
          <cell r="V20">
            <v>9375</v>
          </cell>
          <cell r="W20">
            <v>9375</v>
          </cell>
          <cell r="X20">
            <v>9375</v>
          </cell>
          <cell r="Y20">
            <v>108750</v>
          </cell>
        </row>
        <row r="21">
          <cell r="K21" t="str">
            <v>ExportWalmartHome TrendsUSAWash33x33M</v>
          </cell>
          <cell r="L21" t="str">
            <v>ExportWalmartHome TrendsUSAWash33x33</v>
          </cell>
          <cell r="M21">
            <v>3000</v>
          </cell>
          <cell r="N21">
            <v>3000</v>
          </cell>
          <cell r="O21">
            <v>3750</v>
          </cell>
          <cell r="P21">
            <v>3750</v>
          </cell>
          <cell r="Q21">
            <v>3750</v>
          </cell>
          <cell r="R21">
            <v>3750</v>
          </cell>
          <cell r="S21">
            <v>3750</v>
          </cell>
          <cell r="T21">
            <v>3750</v>
          </cell>
          <cell r="U21">
            <v>3750</v>
          </cell>
          <cell r="V21">
            <v>3750</v>
          </cell>
          <cell r="W21">
            <v>3750</v>
          </cell>
          <cell r="X21">
            <v>3750</v>
          </cell>
          <cell r="Y21">
            <v>43500</v>
          </cell>
        </row>
        <row r="22">
          <cell r="K22" t="str">
            <v>ExportWalmartHome TrendsUSAWash33x33D</v>
          </cell>
          <cell r="L22" t="str">
            <v>ExportWalmartHome TrendsUSAWash33x33</v>
          </cell>
          <cell r="M22">
            <v>4500</v>
          </cell>
          <cell r="N22">
            <v>4500</v>
          </cell>
          <cell r="O22">
            <v>5625</v>
          </cell>
          <cell r="P22">
            <v>5625</v>
          </cell>
          <cell r="Q22">
            <v>5625</v>
          </cell>
          <cell r="R22">
            <v>5625</v>
          </cell>
          <cell r="S22">
            <v>5625</v>
          </cell>
          <cell r="T22">
            <v>5625</v>
          </cell>
          <cell r="U22">
            <v>5625</v>
          </cell>
          <cell r="V22">
            <v>5625</v>
          </cell>
          <cell r="W22">
            <v>5625</v>
          </cell>
          <cell r="X22">
            <v>5625</v>
          </cell>
          <cell r="Y22">
            <v>65250</v>
          </cell>
        </row>
        <row r="23">
          <cell r="K23" t="str">
            <v>ExportMill WorkingCannon LandmarkUSABath76x137L</v>
          </cell>
          <cell r="L23" t="str">
            <v>ExportMill WorkingCannon LandmarkUSABath76x137</v>
          </cell>
          <cell r="M23">
            <v>9000</v>
          </cell>
          <cell r="N23">
            <v>9000</v>
          </cell>
          <cell r="O23">
            <v>9000</v>
          </cell>
          <cell r="P23">
            <v>9000</v>
          </cell>
          <cell r="Q23">
            <v>9000</v>
          </cell>
          <cell r="R23">
            <v>9000</v>
          </cell>
          <cell r="S23">
            <v>9000</v>
          </cell>
          <cell r="T23">
            <v>9000</v>
          </cell>
          <cell r="U23">
            <v>9000</v>
          </cell>
          <cell r="V23">
            <v>9000</v>
          </cell>
          <cell r="W23">
            <v>9000</v>
          </cell>
          <cell r="X23">
            <v>9000</v>
          </cell>
          <cell r="Y23">
            <v>108000</v>
          </cell>
        </row>
        <row r="24">
          <cell r="K24" t="str">
            <v>ExportMill WorkingCannon LandmarkUSABath76x137M</v>
          </cell>
          <cell r="L24" t="str">
            <v>ExportMill WorkingCannon LandmarkUSABath76x137</v>
          </cell>
          <cell r="M24">
            <v>3600</v>
          </cell>
          <cell r="N24">
            <v>3600</v>
          </cell>
          <cell r="O24">
            <v>3600</v>
          </cell>
          <cell r="P24">
            <v>3600</v>
          </cell>
          <cell r="Q24">
            <v>3600</v>
          </cell>
          <cell r="R24">
            <v>3600</v>
          </cell>
          <cell r="S24">
            <v>3600</v>
          </cell>
          <cell r="T24">
            <v>3600</v>
          </cell>
          <cell r="U24">
            <v>3600</v>
          </cell>
          <cell r="V24">
            <v>3600</v>
          </cell>
          <cell r="W24">
            <v>3600</v>
          </cell>
          <cell r="X24">
            <v>3600</v>
          </cell>
          <cell r="Y24">
            <v>43200</v>
          </cell>
        </row>
        <row r="25">
          <cell r="K25" t="str">
            <v>ExportMill WorkingCannon LandmarkUSABath76x137D</v>
          </cell>
          <cell r="L25" t="str">
            <v>ExportMill WorkingCannon LandmarkUSABath76x137</v>
          </cell>
          <cell r="M25">
            <v>5400</v>
          </cell>
          <cell r="N25">
            <v>5400</v>
          </cell>
          <cell r="O25">
            <v>5400</v>
          </cell>
          <cell r="P25">
            <v>5400</v>
          </cell>
          <cell r="Q25">
            <v>5400</v>
          </cell>
          <cell r="R25">
            <v>5400</v>
          </cell>
          <cell r="S25">
            <v>5400</v>
          </cell>
          <cell r="T25">
            <v>5400</v>
          </cell>
          <cell r="U25">
            <v>5400</v>
          </cell>
          <cell r="V25">
            <v>5400</v>
          </cell>
          <cell r="W25">
            <v>5400</v>
          </cell>
          <cell r="X25">
            <v>5400</v>
          </cell>
          <cell r="Y25">
            <v>64800</v>
          </cell>
        </row>
        <row r="26">
          <cell r="K26" t="str">
            <v>ExportMill WorkingCannon LandmarkUSAHand41x76L</v>
          </cell>
          <cell r="L26" t="str">
            <v>ExportMill WorkingCannon LandmarkUSAHand41x76</v>
          </cell>
          <cell r="M26">
            <v>500</v>
          </cell>
          <cell r="N26">
            <v>500</v>
          </cell>
          <cell r="O26">
            <v>500</v>
          </cell>
          <cell r="P26">
            <v>500</v>
          </cell>
          <cell r="Q26">
            <v>500</v>
          </cell>
          <cell r="R26">
            <v>500</v>
          </cell>
          <cell r="S26">
            <v>500</v>
          </cell>
          <cell r="T26">
            <v>500</v>
          </cell>
          <cell r="U26">
            <v>500</v>
          </cell>
          <cell r="V26">
            <v>500</v>
          </cell>
          <cell r="W26">
            <v>500</v>
          </cell>
          <cell r="X26">
            <v>500</v>
          </cell>
          <cell r="Y26">
            <v>6000</v>
          </cell>
        </row>
        <row r="27">
          <cell r="K27" t="str">
            <v>ExportMill WorkingCannon LandmarkUSAHand41x76M</v>
          </cell>
          <cell r="L27" t="str">
            <v>ExportMill WorkingCannon LandmarkUSAHand41x76</v>
          </cell>
          <cell r="M27">
            <v>200</v>
          </cell>
          <cell r="N27">
            <v>200</v>
          </cell>
          <cell r="O27">
            <v>200</v>
          </cell>
          <cell r="P27">
            <v>200</v>
          </cell>
          <cell r="Q27">
            <v>200</v>
          </cell>
          <cell r="R27">
            <v>200</v>
          </cell>
          <cell r="S27">
            <v>200</v>
          </cell>
          <cell r="T27">
            <v>200</v>
          </cell>
          <cell r="U27">
            <v>200</v>
          </cell>
          <cell r="V27">
            <v>200</v>
          </cell>
          <cell r="W27">
            <v>200</v>
          </cell>
          <cell r="X27">
            <v>200</v>
          </cell>
          <cell r="Y27">
            <v>2400</v>
          </cell>
        </row>
        <row r="28">
          <cell r="K28" t="str">
            <v>ExportMill WorkingCannon LandmarkUSAHand41x76D</v>
          </cell>
          <cell r="L28" t="str">
            <v>ExportMill WorkingCannon LandmarkUSAHand41x76</v>
          </cell>
          <cell r="M28">
            <v>300</v>
          </cell>
          <cell r="N28">
            <v>300</v>
          </cell>
          <cell r="O28">
            <v>300</v>
          </cell>
          <cell r="P28">
            <v>300</v>
          </cell>
          <cell r="Q28">
            <v>300</v>
          </cell>
          <cell r="R28">
            <v>300</v>
          </cell>
          <cell r="S28">
            <v>300</v>
          </cell>
          <cell r="T28">
            <v>300</v>
          </cell>
          <cell r="U28">
            <v>300</v>
          </cell>
          <cell r="V28">
            <v>300</v>
          </cell>
          <cell r="W28">
            <v>300</v>
          </cell>
          <cell r="X28">
            <v>300</v>
          </cell>
          <cell r="Y28">
            <v>3600</v>
          </cell>
        </row>
        <row r="29">
          <cell r="K29" t="str">
            <v>ExportMill WorkingCannon LandmarkUSAWash33x33L</v>
          </cell>
          <cell r="L29" t="str">
            <v>ExportMill WorkingCannon LandmarkUSAWash33x33</v>
          </cell>
          <cell r="M29">
            <v>500</v>
          </cell>
          <cell r="N29">
            <v>500</v>
          </cell>
          <cell r="O29">
            <v>500</v>
          </cell>
          <cell r="P29">
            <v>500</v>
          </cell>
          <cell r="Q29">
            <v>500</v>
          </cell>
          <cell r="R29">
            <v>500</v>
          </cell>
          <cell r="S29">
            <v>500</v>
          </cell>
          <cell r="T29">
            <v>500</v>
          </cell>
          <cell r="U29">
            <v>500</v>
          </cell>
          <cell r="V29">
            <v>500</v>
          </cell>
          <cell r="W29">
            <v>500</v>
          </cell>
          <cell r="X29">
            <v>500</v>
          </cell>
          <cell r="Y29">
            <v>6000</v>
          </cell>
        </row>
        <row r="30">
          <cell r="K30" t="str">
            <v>ExportMill WorkingCannon LandmarkUSAWash33x33M</v>
          </cell>
          <cell r="L30" t="str">
            <v>ExportMill WorkingCannon LandmarkUSAWash33x33</v>
          </cell>
          <cell r="M30">
            <v>200</v>
          </cell>
          <cell r="N30">
            <v>200</v>
          </cell>
          <cell r="O30">
            <v>200</v>
          </cell>
          <cell r="P30">
            <v>200</v>
          </cell>
          <cell r="Q30">
            <v>200</v>
          </cell>
          <cell r="R30">
            <v>200</v>
          </cell>
          <cell r="S30">
            <v>200</v>
          </cell>
          <cell r="T30">
            <v>200</v>
          </cell>
          <cell r="U30">
            <v>200</v>
          </cell>
          <cell r="V30">
            <v>200</v>
          </cell>
          <cell r="W30">
            <v>200</v>
          </cell>
          <cell r="X30">
            <v>200</v>
          </cell>
          <cell r="Y30">
            <v>2400</v>
          </cell>
        </row>
        <row r="31">
          <cell r="K31" t="str">
            <v>ExportMill WorkingCannon LandmarkUSAWash33x33D</v>
          </cell>
          <cell r="L31" t="str">
            <v>ExportMill WorkingCannon LandmarkUSAWash33x33</v>
          </cell>
          <cell r="M31">
            <v>300</v>
          </cell>
          <cell r="N31">
            <v>300</v>
          </cell>
          <cell r="O31">
            <v>300</v>
          </cell>
          <cell r="P31">
            <v>300</v>
          </cell>
          <cell r="Q31">
            <v>300</v>
          </cell>
          <cell r="R31">
            <v>300</v>
          </cell>
          <cell r="S31">
            <v>300</v>
          </cell>
          <cell r="T31">
            <v>300</v>
          </cell>
          <cell r="U31">
            <v>300</v>
          </cell>
          <cell r="V31">
            <v>300</v>
          </cell>
          <cell r="W31">
            <v>300</v>
          </cell>
          <cell r="X31">
            <v>300</v>
          </cell>
          <cell r="Y31">
            <v>3600</v>
          </cell>
        </row>
        <row r="32">
          <cell r="K32" t="str">
            <v>ExportMill WorkingCannon MilestoneUSABath76x137L</v>
          </cell>
          <cell r="L32" t="str">
            <v>ExportMill WorkingCannon MilestoneUSABath76x137</v>
          </cell>
          <cell r="M32">
            <v>9000</v>
          </cell>
          <cell r="N32">
            <v>9000</v>
          </cell>
          <cell r="O32">
            <v>9000</v>
          </cell>
          <cell r="P32">
            <v>9000</v>
          </cell>
          <cell r="Q32">
            <v>9000</v>
          </cell>
          <cell r="R32">
            <v>9000</v>
          </cell>
          <cell r="S32">
            <v>9000</v>
          </cell>
          <cell r="T32">
            <v>9000</v>
          </cell>
          <cell r="U32">
            <v>9000</v>
          </cell>
          <cell r="V32">
            <v>9000</v>
          </cell>
          <cell r="W32">
            <v>9000</v>
          </cell>
          <cell r="X32">
            <v>9000</v>
          </cell>
          <cell r="Y32">
            <v>108000</v>
          </cell>
        </row>
        <row r="33">
          <cell r="K33" t="str">
            <v>ExportMill WorkingCannon MilestoneUSABath76x137M</v>
          </cell>
          <cell r="L33" t="str">
            <v>ExportMill WorkingCannon MilestoneUSABath76x137</v>
          </cell>
          <cell r="M33">
            <v>3600</v>
          </cell>
          <cell r="N33">
            <v>3600</v>
          </cell>
          <cell r="O33">
            <v>3600</v>
          </cell>
          <cell r="P33">
            <v>3600</v>
          </cell>
          <cell r="Q33">
            <v>3600</v>
          </cell>
          <cell r="R33">
            <v>3600</v>
          </cell>
          <cell r="S33">
            <v>3600</v>
          </cell>
          <cell r="T33">
            <v>3600</v>
          </cell>
          <cell r="U33">
            <v>3600</v>
          </cell>
          <cell r="V33">
            <v>3600</v>
          </cell>
          <cell r="W33">
            <v>3600</v>
          </cell>
          <cell r="X33">
            <v>3600</v>
          </cell>
          <cell r="Y33">
            <v>43200</v>
          </cell>
        </row>
        <row r="34">
          <cell r="K34" t="str">
            <v>ExportMill WorkingCannon MilestoneUSABath76x137D</v>
          </cell>
          <cell r="L34" t="str">
            <v>ExportMill WorkingCannon MilestoneUSABath76x137</v>
          </cell>
          <cell r="M34">
            <v>5400</v>
          </cell>
          <cell r="N34">
            <v>5400</v>
          </cell>
          <cell r="O34">
            <v>5400</v>
          </cell>
          <cell r="P34">
            <v>5400</v>
          </cell>
          <cell r="Q34">
            <v>5400</v>
          </cell>
          <cell r="R34">
            <v>5400</v>
          </cell>
          <cell r="S34">
            <v>5400</v>
          </cell>
          <cell r="T34">
            <v>5400</v>
          </cell>
          <cell r="U34">
            <v>5400</v>
          </cell>
          <cell r="V34">
            <v>5400</v>
          </cell>
          <cell r="W34">
            <v>5400</v>
          </cell>
          <cell r="X34">
            <v>5400</v>
          </cell>
          <cell r="Y34">
            <v>64800</v>
          </cell>
        </row>
        <row r="35">
          <cell r="K35" t="str">
            <v>ExportMill WorkingCannon MilestoneUSAHand41x76L</v>
          </cell>
          <cell r="L35" t="str">
            <v>ExportMill WorkingCannon MilestoneUSAHand41x76</v>
          </cell>
          <cell r="M35">
            <v>500</v>
          </cell>
          <cell r="N35">
            <v>500</v>
          </cell>
          <cell r="O35">
            <v>500</v>
          </cell>
          <cell r="P35">
            <v>500</v>
          </cell>
          <cell r="Q35">
            <v>500</v>
          </cell>
          <cell r="R35">
            <v>500</v>
          </cell>
          <cell r="S35">
            <v>500</v>
          </cell>
          <cell r="T35">
            <v>500</v>
          </cell>
          <cell r="U35">
            <v>500</v>
          </cell>
          <cell r="V35">
            <v>500</v>
          </cell>
          <cell r="W35">
            <v>500</v>
          </cell>
          <cell r="X35">
            <v>500</v>
          </cell>
          <cell r="Y35">
            <v>6000</v>
          </cell>
        </row>
        <row r="36">
          <cell r="K36" t="str">
            <v>ExportMill WorkingCannon MilestoneUSAHand41x76M</v>
          </cell>
          <cell r="L36" t="str">
            <v>ExportMill WorkingCannon MilestoneUSAHand41x76</v>
          </cell>
          <cell r="M36">
            <v>200</v>
          </cell>
          <cell r="N36">
            <v>200</v>
          </cell>
          <cell r="O36">
            <v>200</v>
          </cell>
          <cell r="P36">
            <v>200</v>
          </cell>
          <cell r="Q36">
            <v>200</v>
          </cell>
          <cell r="R36">
            <v>200</v>
          </cell>
          <cell r="S36">
            <v>200</v>
          </cell>
          <cell r="T36">
            <v>200</v>
          </cell>
          <cell r="U36">
            <v>200</v>
          </cell>
          <cell r="V36">
            <v>200</v>
          </cell>
          <cell r="W36">
            <v>200</v>
          </cell>
          <cell r="X36">
            <v>200</v>
          </cell>
          <cell r="Y36">
            <v>2400</v>
          </cell>
        </row>
        <row r="37">
          <cell r="K37" t="str">
            <v>ExportMill WorkingCannon MilestoneUSAHand41x76D</v>
          </cell>
          <cell r="L37" t="str">
            <v>ExportMill WorkingCannon MilestoneUSAHand41x76</v>
          </cell>
          <cell r="M37">
            <v>300</v>
          </cell>
          <cell r="N37">
            <v>300</v>
          </cell>
          <cell r="O37">
            <v>300</v>
          </cell>
          <cell r="P37">
            <v>300</v>
          </cell>
          <cell r="Q37">
            <v>300</v>
          </cell>
          <cell r="R37">
            <v>300</v>
          </cell>
          <cell r="S37">
            <v>300</v>
          </cell>
          <cell r="T37">
            <v>300</v>
          </cell>
          <cell r="U37">
            <v>300</v>
          </cell>
          <cell r="V37">
            <v>300</v>
          </cell>
          <cell r="W37">
            <v>300</v>
          </cell>
          <cell r="X37">
            <v>300</v>
          </cell>
          <cell r="Y37">
            <v>3600</v>
          </cell>
        </row>
        <row r="38">
          <cell r="K38" t="str">
            <v>ExportMill WorkingCannon MilestoneUSAWash33x33L</v>
          </cell>
          <cell r="L38" t="str">
            <v>ExportMill WorkingCannon MilestoneUSAWash33x33</v>
          </cell>
          <cell r="M38">
            <v>500</v>
          </cell>
          <cell r="N38">
            <v>500</v>
          </cell>
          <cell r="O38">
            <v>500</v>
          </cell>
          <cell r="P38">
            <v>500</v>
          </cell>
          <cell r="Q38">
            <v>500</v>
          </cell>
          <cell r="R38">
            <v>500</v>
          </cell>
          <cell r="S38">
            <v>500</v>
          </cell>
          <cell r="T38">
            <v>500</v>
          </cell>
          <cell r="U38">
            <v>500</v>
          </cell>
          <cell r="V38">
            <v>500</v>
          </cell>
          <cell r="W38">
            <v>500</v>
          </cell>
          <cell r="X38">
            <v>500</v>
          </cell>
          <cell r="Y38">
            <v>6000</v>
          </cell>
        </row>
        <row r="39">
          <cell r="K39" t="str">
            <v>ExportMill WorkingCannon MilestoneUSAWash33x33M</v>
          </cell>
          <cell r="L39" t="str">
            <v>ExportMill WorkingCannon MilestoneUSAWash33x33</v>
          </cell>
          <cell r="M39">
            <v>200</v>
          </cell>
          <cell r="N39">
            <v>200</v>
          </cell>
          <cell r="O39">
            <v>200</v>
          </cell>
          <cell r="P39">
            <v>200</v>
          </cell>
          <cell r="Q39">
            <v>200</v>
          </cell>
          <cell r="R39">
            <v>200</v>
          </cell>
          <cell r="S39">
            <v>200</v>
          </cell>
          <cell r="T39">
            <v>200</v>
          </cell>
          <cell r="U39">
            <v>200</v>
          </cell>
          <cell r="V39">
            <v>200</v>
          </cell>
          <cell r="W39">
            <v>200</v>
          </cell>
          <cell r="X39">
            <v>200</v>
          </cell>
          <cell r="Y39">
            <v>2400</v>
          </cell>
        </row>
        <row r="40">
          <cell r="K40" t="str">
            <v>ExportMill WorkingCannon MilestoneUSAWash33x33D</v>
          </cell>
          <cell r="L40" t="str">
            <v>ExportMill WorkingCannon MilestoneUSAWash33x33</v>
          </cell>
          <cell r="M40">
            <v>300</v>
          </cell>
          <cell r="N40">
            <v>300</v>
          </cell>
          <cell r="O40">
            <v>300</v>
          </cell>
          <cell r="P40">
            <v>300</v>
          </cell>
          <cell r="Q40">
            <v>300</v>
          </cell>
          <cell r="R40">
            <v>300</v>
          </cell>
          <cell r="S40">
            <v>300</v>
          </cell>
          <cell r="T40">
            <v>300</v>
          </cell>
          <cell r="U40">
            <v>300</v>
          </cell>
          <cell r="V40">
            <v>300</v>
          </cell>
          <cell r="W40">
            <v>300</v>
          </cell>
          <cell r="X40">
            <v>300</v>
          </cell>
          <cell r="Y40">
            <v>3600</v>
          </cell>
        </row>
        <row r="41">
          <cell r="K41" t="str">
            <v>ExportWelspun USAEsplamaUSABath76x137L</v>
          </cell>
          <cell r="L41" t="str">
            <v>ExportWelspun USAEsplamaUSABath76x137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1750</v>
          </cell>
          <cell r="S41">
            <v>1750</v>
          </cell>
          <cell r="T41">
            <v>1750</v>
          </cell>
          <cell r="U41">
            <v>1750</v>
          </cell>
          <cell r="V41">
            <v>1750</v>
          </cell>
          <cell r="W41">
            <v>1750</v>
          </cell>
          <cell r="X41">
            <v>1750</v>
          </cell>
          <cell r="Y41">
            <v>12250</v>
          </cell>
        </row>
        <row r="42">
          <cell r="K42" t="str">
            <v>ExportWelspun USAEsplamaUSABath76x137M</v>
          </cell>
          <cell r="L42" t="str">
            <v>ExportWelspun USAEsplamaUSABath76x137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700</v>
          </cell>
          <cell r="S42">
            <v>700</v>
          </cell>
          <cell r="T42">
            <v>700</v>
          </cell>
          <cell r="U42">
            <v>700</v>
          </cell>
          <cell r="V42">
            <v>700</v>
          </cell>
          <cell r="W42">
            <v>700</v>
          </cell>
          <cell r="X42">
            <v>700</v>
          </cell>
          <cell r="Y42">
            <v>4900</v>
          </cell>
        </row>
        <row r="43">
          <cell r="K43" t="str">
            <v>ExportWelspun USAEsplamaUSABath76x137D</v>
          </cell>
          <cell r="L43" t="str">
            <v>ExportWelspun USAEsplamaUSABath76x137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1050</v>
          </cell>
          <cell r="S43">
            <v>1050</v>
          </cell>
          <cell r="T43">
            <v>1050</v>
          </cell>
          <cell r="U43">
            <v>1050</v>
          </cell>
          <cell r="V43">
            <v>1050</v>
          </cell>
          <cell r="W43">
            <v>1050</v>
          </cell>
          <cell r="X43">
            <v>1050</v>
          </cell>
          <cell r="Y43">
            <v>7350</v>
          </cell>
        </row>
        <row r="44">
          <cell r="K44" t="str">
            <v>ExportWelspun USAEsplamaUSAHand41x71L</v>
          </cell>
          <cell r="L44" t="str">
            <v>ExportWelspun USAEsplamaUSAHand41x71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500</v>
          </cell>
          <cell r="S44">
            <v>500</v>
          </cell>
          <cell r="T44">
            <v>500</v>
          </cell>
          <cell r="U44">
            <v>500</v>
          </cell>
          <cell r="V44">
            <v>500</v>
          </cell>
          <cell r="W44">
            <v>500</v>
          </cell>
          <cell r="X44">
            <v>500</v>
          </cell>
          <cell r="Y44">
            <v>3500</v>
          </cell>
        </row>
        <row r="45">
          <cell r="K45" t="str">
            <v>ExportWelspun USAEsplamaUSAHand41x71M</v>
          </cell>
          <cell r="L45" t="str">
            <v>ExportWelspun USAEsplamaUSAHand41x71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200</v>
          </cell>
          <cell r="S45">
            <v>200</v>
          </cell>
          <cell r="T45">
            <v>200</v>
          </cell>
          <cell r="U45">
            <v>200</v>
          </cell>
          <cell r="V45">
            <v>200</v>
          </cell>
          <cell r="W45">
            <v>200</v>
          </cell>
          <cell r="X45">
            <v>200</v>
          </cell>
          <cell r="Y45">
            <v>1400</v>
          </cell>
        </row>
        <row r="46">
          <cell r="K46" t="str">
            <v>ExportWelspun USAEsplamaUSAHand41x71D</v>
          </cell>
          <cell r="L46" t="str">
            <v>ExportWelspun USAEsplamaUSAHand41x71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300</v>
          </cell>
          <cell r="S46">
            <v>300</v>
          </cell>
          <cell r="T46">
            <v>300</v>
          </cell>
          <cell r="U46">
            <v>300</v>
          </cell>
          <cell r="V46">
            <v>300</v>
          </cell>
          <cell r="W46">
            <v>300</v>
          </cell>
          <cell r="X46">
            <v>300</v>
          </cell>
          <cell r="Y46">
            <v>2100</v>
          </cell>
        </row>
        <row r="47">
          <cell r="K47" t="str">
            <v>ExportWelspun USAEsplamaUSAWash33x33L</v>
          </cell>
          <cell r="L47" t="str">
            <v>ExportWelspun USAEsplamaUSAWash33x33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250</v>
          </cell>
          <cell r="S47">
            <v>250</v>
          </cell>
          <cell r="T47">
            <v>250</v>
          </cell>
          <cell r="U47">
            <v>250</v>
          </cell>
          <cell r="V47">
            <v>250</v>
          </cell>
          <cell r="W47">
            <v>250</v>
          </cell>
          <cell r="X47">
            <v>250</v>
          </cell>
          <cell r="Y47">
            <v>1750</v>
          </cell>
        </row>
        <row r="48">
          <cell r="K48" t="str">
            <v>ExportWelspun USAEsplamaUSAWash33x33M</v>
          </cell>
          <cell r="L48" t="str">
            <v>ExportWelspun USAEsplamaUSAWash33x33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100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  <cell r="W48">
            <v>100</v>
          </cell>
          <cell r="X48">
            <v>100</v>
          </cell>
          <cell r="Y48">
            <v>700</v>
          </cell>
        </row>
        <row r="49">
          <cell r="K49" t="str">
            <v>ExportWelspun USAEsplamaUSAWash33x33D</v>
          </cell>
          <cell r="L49" t="str">
            <v>ExportWelspun USAEsplamaUSAWash33x33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150</v>
          </cell>
          <cell r="S49">
            <v>150</v>
          </cell>
          <cell r="T49">
            <v>150</v>
          </cell>
          <cell r="U49">
            <v>150</v>
          </cell>
          <cell r="V49">
            <v>150</v>
          </cell>
          <cell r="W49">
            <v>150</v>
          </cell>
          <cell r="X49">
            <v>150</v>
          </cell>
          <cell r="Y49">
            <v>1050</v>
          </cell>
        </row>
        <row r="50">
          <cell r="K50" t="str">
            <v>ExportLNTManorUSABath76x147L</v>
          </cell>
          <cell r="L50" t="str">
            <v>ExportLNTManorUSABath76x147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K51" t="str">
            <v>ExportLNTManorUSABath76x147M</v>
          </cell>
          <cell r="L51" t="str">
            <v>ExportLNTManorUSABath76x147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K52" t="str">
            <v>ExportLNTManorUSABath76x147D</v>
          </cell>
          <cell r="L52" t="str">
            <v>ExportLNTManorUSABath76x147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K53" t="str">
            <v>ExportLNTManorUSAHand51x76L</v>
          </cell>
          <cell r="L53" t="str">
            <v>ExportLNTManorUSAHand51x76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K54" t="str">
            <v>ExportLNTManorUSAHand51x76M</v>
          </cell>
          <cell r="L54" t="str">
            <v>ExportLNTManorUSAHand51x76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K55" t="str">
            <v>ExportLNTManorUSAHand51x76D</v>
          </cell>
          <cell r="L55" t="str">
            <v>ExportLNTManorUSAHand51x76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K56" t="str">
            <v>ExportLNTManorUSAWash33x33L</v>
          </cell>
          <cell r="L56" t="str">
            <v>ExportLNTManorUSAWash33x33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K57" t="str">
            <v>ExportLNTManorUSAWash33x33M</v>
          </cell>
          <cell r="L57" t="str">
            <v>ExportLNTManorUSAWash33x33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K58" t="str">
            <v>ExportLNTManorUSAWash33x33D</v>
          </cell>
          <cell r="L58" t="str">
            <v>ExportLNTManorUSAWash33x33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K59" t="str">
            <v>ExportLNTNewUSABath76x147L</v>
          </cell>
          <cell r="L59" t="str">
            <v>ExportLNTNewUSABath76x147</v>
          </cell>
          <cell r="M59">
            <v>0</v>
          </cell>
          <cell r="N59">
            <v>0</v>
          </cell>
          <cell r="O59">
            <v>0</v>
          </cell>
          <cell r="P59">
            <v>27000</v>
          </cell>
          <cell r="Q59">
            <v>13500</v>
          </cell>
          <cell r="R59">
            <v>6750</v>
          </cell>
          <cell r="S59">
            <v>6750</v>
          </cell>
          <cell r="T59">
            <v>6750</v>
          </cell>
          <cell r="U59">
            <v>6750</v>
          </cell>
          <cell r="V59">
            <v>6750</v>
          </cell>
          <cell r="W59">
            <v>6750</v>
          </cell>
          <cell r="X59">
            <v>6750</v>
          </cell>
          <cell r="Y59">
            <v>87750</v>
          </cell>
        </row>
        <row r="60">
          <cell r="K60" t="str">
            <v>ExportLNTNewUSABath76x147M</v>
          </cell>
          <cell r="L60" t="str">
            <v>ExportLNTNewUSABath76x147</v>
          </cell>
          <cell r="M60">
            <v>0</v>
          </cell>
          <cell r="N60">
            <v>0</v>
          </cell>
          <cell r="O60">
            <v>0</v>
          </cell>
          <cell r="P60">
            <v>10800</v>
          </cell>
          <cell r="Q60">
            <v>5400</v>
          </cell>
          <cell r="R60">
            <v>2700</v>
          </cell>
          <cell r="S60">
            <v>2700</v>
          </cell>
          <cell r="T60">
            <v>2700</v>
          </cell>
          <cell r="U60">
            <v>2700</v>
          </cell>
          <cell r="V60">
            <v>2700</v>
          </cell>
          <cell r="W60">
            <v>2700</v>
          </cell>
          <cell r="X60">
            <v>2700</v>
          </cell>
          <cell r="Y60">
            <v>35100</v>
          </cell>
        </row>
        <row r="61">
          <cell r="K61" t="str">
            <v>ExportLNTNewUSABath76x147D</v>
          </cell>
          <cell r="L61" t="str">
            <v>ExportLNTNewUSABath76x147</v>
          </cell>
          <cell r="M61">
            <v>0</v>
          </cell>
          <cell r="N61">
            <v>0</v>
          </cell>
          <cell r="O61">
            <v>0</v>
          </cell>
          <cell r="P61">
            <v>16200</v>
          </cell>
          <cell r="Q61">
            <v>8100</v>
          </cell>
          <cell r="R61">
            <v>4050</v>
          </cell>
          <cell r="S61">
            <v>4050</v>
          </cell>
          <cell r="T61">
            <v>4050</v>
          </cell>
          <cell r="U61">
            <v>4050</v>
          </cell>
          <cell r="V61">
            <v>4050</v>
          </cell>
          <cell r="W61">
            <v>4050</v>
          </cell>
          <cell r="X61">
            <v>4050</v>
          </cell>
          <cell r="Y61">
            <v>52650</v>
          </cell>
        </row>
        <row r="62">
          <cell r="K62" t="str">
            <v>ExportLNTNewUSAHand51x76L</v>
          </cell>
          <cell r="L62" t="str">
            <v>ExportLNTNewUSAHand51x76</v>
          </cell>
          <cell r="M62">
            <v>0</v>
          </cell>
          <cell r="N62">
            <v>0</v>
          </cell>
          <cell r="O62">
            <v>0</v>
          </cell>
          <cell r="P62">
            <v>1500</v>
          </cell>
          <cell r="Q62">
            <v>750</v>
          </cell>
          <cell r="R62">
            <v>375</v>
          </cell>
          <cell r="S62">
            <v>375</v>
          </cell>
          <cell r="T62">
            <v>375</v>
          </cell>
          <cell r="U62">
            <v>375</v>
          </cell>
          <cell r="V62">
            <v>375</v>
          </cell>
          <cell r="W62">
            <v>375</v>
          </cell>
          <cell r="X62">
            <v>375</v>
          </cell>
          <cell r="Y62">
            <v>4875</v>
          </cell>
        </row>
        <row r="63">
          <cell r="K63" t="str">
            <v>ExportLNTNewUSAHand51x76M</v>
          </cell>
          <cell r="L63" t="str">
            <v>ExportLNTNewUSAHand51x76</v>
          </cell>
          <cell r="M63">
            <v>0</v>
          </cell>
          <cell r="N63">
            <v>0</v>
          </cell>
          <cell r="O63">
            <v>0</v>
          </cell>
          <cell r="P63">
            <v>600</v>
          </cell>
          <cell r="Q63">
            <v>300</v>
          </cell>
          <cell r="R63">
            <v>150</v>
          </cell>
          <cell r="S63">
            <v>150</v>
          </cell>
          <cell r="T63">
            <v>150</v>
          </cell>
          <cell r="U63">
            <v>150</v>
          </cell>
          <cell r="V63">
            <v>150</v>
          </cell>
          <cell r="W63">
            <v>150</v>
          </cell>
          <cell r="X63">
            <v>150</v>
          </cell>
          <cell r="Y63">
            <v>1950</v>
          </cell>
        </row>
        <row r="64">
          <cell r="K64" t="str">
            <v>ExportLNTNewUSAHand51x76D</v>
          </cell>
          <cell r="L64" t="str">
            <v>ExportLNTNewUSAHand51x76</v>
          </cell>
          <cell r="M64">
            <v>0</v>
          </cell>
          <cell r="N64">
            <v>0</v>
          </cell>
          <cell r="O64">
            <v>0</v>
          </cell>
          <cell r="P64">
            <v>900</v>
          </cell>
          <cell r="Q64">
            <v>450</v>
          </cell>
          <cell r="R64">
            <v>225</v>
          </cell>
          <cell r="S64">
            <v>225</v>
          </cell>
          <cell r="T64">
            <v>225</v>
          </cell>
          <cell r="U64">
            <v>225</v>
          </cell>
          <cell r="V64">
            <v>225</v>
          </cell>
          <cell r="W64">
            <v>225</v>
          </cell>
          <cell r="X64">
            <v>225</v>
          </cell>
          <cell r="Y64">
            <v>2925</v>
          </cell>
        </row>
        <row r="65">
          <cell r="K65" t="str">
            <v>ExportLNTNewUSAWash33x33L</v>
          </cell>
          <cell r="L65" t="str">
            <v>ExportLNTNewUSAWash33x33</v>
          </cell>
          <cell r="M65">
            <v>0</v>
          </cell>
          <cell r="N65">
            <v>0</v>
          </cell>
          <cell r="O65">
            <v>0</v>
          </cell>
          <cell r="P65">
            <v>1500</v>
          </cell>
          <cell r="Q65">
            <v>750</v>
          </cell>
          <cell r="R65">
            <v>375</v>
          </cell>
          <cell r="S65">
            <v>375</v>
          </cell>
          <cell r="T65">
            <v>375</v>
          </cell>
          <cell r="U65">
            <v>375</v>
          </cell>
          <cell r="V65">
            <v>375</v>
          </cell>
          <cell r="W65">
            <v>375</v>
          </cell>
          <cell r="X65">
            <v>375</v>
          </cell>
          <cell r="Y65">
            <v>4875</v>
          </cell>
        </row>
        <row r="66">
          <cell r="K66" t="str">
            <v>ExportLNTNewUSAWash33x33M</v>
          </cell>
          <cell r="L66" t="str">
            <v>ExportLNTNewUSAWash33x33</v>
          </cell>
          <cell r="M66">
            <v>0</v>
          </cell>
          <cell r="N66">
            <v>0</v>
          </cell>
          <cell r="O66">
            <v>0</v>
          </cell>
          <cell r="P66">
            <v>600</v>
          </cell>
          <cell r="Q66">
            <v>300</v>
          </cell>
          <cell r="R66">
            <v>150</v>
          </cell>
          <cell r="S66">
            <v>150</v>
          </cell>
          <cell r="T66">
            <v>150</v>
          </cell>
          <cell r="U66">
            <v>150</v>
          </cell>
          <cell r="V66">
            <v>150</v>
          </cell>
          <cell r="W66">
            <v>150</v>
          </cell>
          <cell r="X66">
            <v>150</v>
          </cell>
          <cell r="Y66">
            <v>1950</v>
          </cell>
        </row>
        <row r="67">
          <cell r="K67" t="str">
            <v>ExportLNTNewUSAWash33x33D</v>
          </cell>
          <cell r="L67" t="str">
            <v>ExportLNTNewUSAWash33x33</v>
          </cell>
          <cell r="M67">
            <v>0</v>
          </cell>
          <cell r="N67">
            <v>0</v>
          </cell>
          <cell r="O67">
            <v>0</v>
          </cell>
          <cell r="P67">
            <v>900</v>
          </cell>
          <cell r="Q67">
            <v>450</v>
          </cell>
          <cell r="R67">
            <v>225</v>
          </cell>
          <cell r="S67">
            <v>225</v>
          </cell>
          <cell r="T67">
            <v>225</v>
          </cell>
          <cell r="U67">
            <v>225</v>
          </cell>
          <cell r="V67">
            <v>225</v>
          </cell>
          <cell r="W67">
            <v>225</v>
          </cell>
          <cell r="X67">
            <v>225</v>
          </cell>
          <cell r="Y67">
            <v>2925</v>
          </cell>
        </row>
        <row r="68">
          <cell r="K68" t="str">
            <v>ExportKohlsBig One StripeUSABath76x137L</v>
          </cell>
          <cell r="L68" t="str">
            <v>ExportKohlsBig One StripeUSABath76x137</v>
          </cell>
          <cell r="M68">
            <v>0</v>
          </cell>
          <cell r="N68">
            <v>0</v>
          </cell>
          <cell r="O68">
            <v>0</v>
          </cell>
          <cell r="P68">
            <v>27625</v>
          </cell>
          <cell r="Q68">
            <v>27625</v>
          </cell>
          <cell r="R68">
            <v>27625</v>
          </cell>
          <cell r="S68">
            <v>27625</v>
          </cell>
          <cell r="T68">
            <v>27625</v>
          </cell>
          <cell r="U68">
            <v>27625</v>
          </cell>
          <cell r="V68">
            <v>27625</v>
          </cell>
          <cell r="W68">
            <v>27625</v>
          </cell>
          <cell r="X68">
            <v>27625</v>
          </cell>
          <cell r="Y68">
            <v>248625</v>
          </cell>
        </row>
        <row r="69">
          <cell r="K69" t="str">
            <v>ExportKohlsBig One StripeUSABath76x137M</v>
          </cell>
          <cell r="L69" t="str">
            <v>ExportKohlsBig One StripeUSABath76x137</v>
          </cell>
          <cell r="M69">
            <v>0</v>
          </cell>
          <cell r="N69">
            <v>0</v>
          </cell>
          <cell r="O69">
            <v>0</v>
          </cell>
          <cell r="P69">
            <v>11050</v>
          </cell>
          <cell r="Q69">
            <v>11050</v>
          </cell>
          <cell r="R69">
            <v>11050</v>
          </cell>
          <cell r="S69">
            <v>11050</v>
          </cell>
          <cell r="T69">
            <v>11050</v>
          </cell>
          <cell r="U69">
            <v>11050</v>
          </cell>
          <cell r="V69">
            <v>11050</v>
          </cell>
          <cell r="W69">
            <v>11050</v>
          </cell>
          <cell r="X69">
            <v>11050</v>
          </cell>
          <cell r="Y69">
            <v>99450</v>
          </cell>
        </row>
        <row r="70">
          <cell r="K70" t="str">
            <v>ExportKohlsBig One StripeUSABath76x137D</v>
          </cell>
          <cell r="L70" t="str">
            <v>ExportKohlsBig One StripeUSABath76x137</v>
          </cell>
          <cell r="M70">
            <v>0</v>
          </cell>
          <cell r="N70">
            <v>0</v>
          </cell>
          <cell r="O70">
            <v>0</v>
          </cell>
          <cell r="P70">
            <v>16575</v>
          </cell>
          <cell r="Q70">
            <v>16575</v>
          </cell>
          <cell r="R70">
            <v>16575</v>
          </cell>
          <cell r="S70">
            <v>16575</v>
          </cell>
          <cell r="T70">
            <v>16575</v>
          </cell>
          <cell r="U70">
            <v>16575</v>
          </cell>
          <cell r="V70">
            <v>16575</v>
          </cell>
          <cell r="W70">
            <v>16575</v>
          </cell>
          <cell r="X70">
            <v>16575</v>
          </cell>
          <cell r="Y70">
            <v>149175</v>
          </cell>
        </row>
        <row r="71">
          <cell r="K71" t="str">
            <v>ExportKohlsBig One StripeUSAHand41x71L</v>
          </cell>
          <cell r="L71" t="str">
            <v>ExportKohlsBig One StripeUSAHand41x71</v>
          </cell>
          <cell r="M71">
            <v>0</v>
          </cell>
          <cell r="N71">
            <v>0</v>
          </cell>
          <cell r="O71">
            <v>0</v>
          </cell>
          <cell r="P71">
            <v>2437.5</v>
          </cell>
          <cell r="Q71">
            <v>2437.5</v>
          </cell>
          <cell r="R71">
            <v>2437.5</v>
          </cell>
          <cell r="S71">
            <v>2437.5</v>
          </cell>
          <cell r="T71">
            <v>2437.5</v>
          </cell>
          <cell r="U71">
            <v>2437.5</v>
          </cell>
          <cell r="V71">
            <v>2437.5</v>
          </cell>
          <cell r="W71">
            <v>2437.5</v>
          </cell>
          <cell r="X71">
            <v>2437.5</v>
          </cell>
          <cell r="Y71">
            <v>21937.5</v>
          </cell>
        </row>
        <row r="72">
          <cell r="K72" t="str">
            <v>ExportKohlsBig One StripeUSAHand41x71M</v>
          </cell>
          <cell r="L72" t="str">
            <v>ExportKohlsBig One StripeUSAHand41x71</v>
          </cell>
          <cell r="M72">
            <v>0</v>
          </cell>
          <cell r="N72">
            <v>0</v>
          </cell>
          <cell r="O72">
            <v>0</v>
          </cell>
          <cell r="P72">
            <v>975</v>
          </cell>
          <cell r="Q72">
            <v>975</v>
          </cell>
          <cell r="R72">
            <v>975</v>
          </cell>
          <cell r="S72">
            <v>975</v>
          </cell>
          <cell r="T72">
            <v>975</v>
          </cell>
          <cell r="U72">
            <v>975</v>
          </cell>
          <cell r="V72">
            <v>975</v>
          </cell>
          <cell r="W72">
            <v>975</v>
          </cell>
          <cell r="X72">
            <v>975</v>
          </cell>
          <cell r="Y72">
            <v>8775</v>
          </cell>
        </row>
        <row r="73">
          <cell r="K73" t="str">
            <v>ExportKohlsBig One StripeUSAHand41x71D</v>
          </cell>
          <cell r="L73" t="str">
            <v>ExportKohlsBig One StripeUSAHand41x71</v>
          </cell>
          <cell r="M73">
            <v>0</v>
          </cell>
          <cell r="N73">
            <v>0</v>
          </cell>
          <cell r="O73">
            <v>0</v>
          </cell>
          <cell r="P73">
            <v>1462.5</v>
          </cell>
          <cell r="Q73">
            <v>1462.5</v>
          </cell>
          <cell r="R73">
            <v>1462.5</v>
          </cell>
          <cell r="S73">
            <v>1462.5</v>
          </cell>
          <cell r="T73">
            <v>1462.5</v>
          </cell>
          <cell r="U73">
            <v>1462.5</v>
          </cell>
          <cell r="V73">
            <v>1462.5</v>
          </cell>
          <cell r="W73">
            <v>1462.5</v>
          </cell>
          <cell r="X73">
            <v>1462.5</v>
          </cell>
          <cell r="Y73">
            <v>13162.5</v>
          </cell>
        </row>
        <row r="74">
          <cell r="K74" t="str">
            <v>ExportKohlsBig One StripeUSAWash30x30L</v>
          </cell>
          <cell r="L74" t="str">
            <v>ExportKohlsBig One StripeUSAWash30x30</v>
          </cell>
          <cell r="M74">
            <v>0</v>
          </cell>
          <cell r="N74">
            <v>0</v>
          </cell>
          <cell r="O74">
            <v>0</v>
          </cell>
          <cell r="P74">
            <v>2437.5</v>
          </cell>
          <cell r="Q74">
            <v>2437.5</v>
          </cell>
          <cell r="R74">
            <v>2437.5</v>
          </cell>
          <cell r="S74">
            <v>2437.5</v>
          </cell>
          <cell r="T74">
            <v>2437.5</v>
          </cell>
          <cell r="U74">
            <v>2437.5</v>
          </cell>
          <cell r="V74">
            <v>2437.5</v>
          </cell>
          <cell r="W74">
            <v>2437.5</v>
          </cell>
          <cell r="X74">
            <v>2437.5</v>
          </cell>
          <cell r="Y74">
            <v>21937.5</v>
          </cell>
        </row>
        <row r="75">
          <cell r="K75" t="str">
            <v>ExportKohlsBig One StripeUSAWash30x30M</v>
          </cell>
          <cell r="L75" t="str">
            <v>ExportKohlsBig One StripeUSAWash30x30</v>
          </cell>
          <cell r="M75">
            <v>0</v>
          </cell>
          <cell r="N75">
            <v>0</v>
          </cell>
          <cell r="O75">
            <v>0</v>
          </cell>
          <cell r="P75">
            <v>975</v>
          </cell>
          <cell r="Q75">
            <v>975</v>
          </cell>
          <cell r="R75">
            <v>975</v>
          </cell>
          <cell r="S75">
            <v>975</v>
          </cell>
          <cell r="T75">
            <v>975</v>
          </cell>
          <cell r="U75">
            <v>975</v>
          </cell>
          <cell r="V75">
            <v>975</v>
          </cell>
          <cell r="W75">
            <v>975</v>
          </cell>
          <cell r="X75">
            <v>975</v>
          </cell>
          <cell r="Y75">
            <v>8775</v>
          </cell>
        </row>
        <row r="76">
          <cell r="K76" t="str">
            <v>ExportKohlsBig One StripeUSAWash30x30D</v>
          </cell>
          <cell r="L76" t="str">
            <v>ExportKohlsBig One StripeUSAWash30x30</v>
          </cell>
          <cell r="M76">
            <v>0</v>
          </cell>
          <cell r="N76">
            <v>0</v>
          </cell>
          <cell r="O76">
            <v>0</v>
          </cell>
          <cell r="P76">
            <v>1462.5</v>
          </cell>
          <cell r="Q76">
            <v>1462.5</v>
          </cell>
          <cell r="R76">
            <v>1462.5</v>
          </cell>
          <cell r="S76">
            <v>1462.5</v>
          </cell>
          <cell r="T76">
            <v>1462.5</v>
          </cell>
          <cell r="U76">
            <v>1462.5</v>
          </cell>
          <cell r="V76">
            <v>1462.5</v>
          </cell>
          <cell r="W76">
            <v>1462.5</v>
          </cell>
          <cell r="X76">
            <v>1462.5</v>
          </cell>
          <cell r="Y76">
            <v>13162.5</v>
          </cell>
        </row>
        <row r="77">
          <cell r="K77" t="str">
            <v>ExportKohlsBig One SolidUSABath76x137L</v>
          </cell>
          <cell r="L77" t="str">
            <v>ExportKohlsBig One SolidUSABath76x137</v>
          </cell>
          <cell r="M77">
            <v>93500</v>
          </cell>
          <cell r="N77">
            <v>93500</v>
          </cell>
          <cell r="O77">
            <v>93500</v>
          </cell>
          <cell r="P77">
            <v>93500</v>
          </cell>
          <cell r="Q77">
            <v>93500</v>
          </cell>
          <cell r="R77">
            <v>93500</v>
          </cell>
          <cell r="S77">
            <v>93500</v>
          </cell>
          <cell r="T77">
            <v>93500</v>
          </cell>
          <cell r="U77">
            <v>93500</v>
          </cell>
          <cell r="V77">
            <v>93500</v>
          </cell>
          <cell r="W77">
            <v>93500</v>
          </cell>
          <cell r="X77">
            <v>93500</v>
          </cell>
          <cell r="Y77">
            <v>1122000</v>
          </cell>
        </row>
        <row r="78">
          <cell r="K78" t="str">
            <v>ExportKohlsBig One SolidUSABath76x137M</v>
          </cell>
          <cell r="L78" t="str">
            <v>ExportKohlsBig One SolidUSABath76x137</v>
          </cell>
          <cell r="M78">
            <v>37400</v>
          </cell>
          <cell r="N78">
            <v>37400</v>
          </cell>
          <cell r="O78">
            <v>37400</v>
          </cell>
          <cell r="P78">
            <v>37400</v>
          </cell>
          <cell r="Q78">
            <v>37400</v>
          </cell>
          <cell r="R78">
            <v>37400</v>
          </cell>
          <cell r="S78">
            <v>37400</v>
          </cell>
          <cell r="T78">
            <v>37400</v>
          </cell>
          <cell r="U78">
            <v>37400</v>
          </cell>
          <cell r="V78">
            <v>37400</v>
          </cell>
          <cell r="W78">
            <v>37400</v>
          </cell>
          <cell r="X78">
            <v>37400</v>
          </cell>
          <cell r="Y78">
            <v>448800</v>
          </cell>
        </row>
        <row r="79">
          <cell r="K79" t="str">
            <v>ExportKohlsBig One SolidUSABath76x137D</v>
          </cell>
          <cell r="L79" t="str">
            <v>ExportKohlsBig One SolidUSABath76x137</v>
          </cell>
          <cell r="M79">
            <v>56100</v>
          </cell>
          <cell r="N79">
            <v>56100</v>
          </cell>
          <cell r="O79">
            <v>56100</v>
          </cell>
          <cell r="P79">
            <v>56100</v>
          </cell>
          <cell r="Q79">
            <v>56100</v>
          </cell>
          <cell r="R79">
            <v>56100</v>
          </cell>
          <cell r="S79">
            <v>56100</v>
          </cell>
          <cell r="T79">
            <v>56100</v>
          </cell>
          <cell r="U79">
            <v>56100</v>
          </cell>
          <cell r="V79">
            <v>56100</v>
          </cell>
          <cell r="W79">
            <v>56100</v>
          </cell>
          <cell r="X79">
            <v>56100</v>
          </cell>
          <cell r="Y79">
            <v>673200</v>
          </cell>
        </row>
        <row r="80">
          <cell r="K80" t="str">
            <v>ExportKohlsBig One SolidUSAHand41x71L</v>
          </cell>
          <cell r="L80" t="str">
            <v>ExportKohlsBig One SolidUSAHand41x71</v>
          </cell>
          <cell r="M80">
            <v>8250</v>
          </cell>
          <cell r="N80">
            <v>8250</v>
          </cell>
          <cell r="O80">
            <v>8250</v>
          </cell>
          <cell r="P80">
            <v>8250</v>
          </cell>
          <cell r="Q80">
            <v>8250</v>
          </cell>
          <cell r="R80">
            <v>8250</v>
          </cell>
          <cell r="S80">
            <v>8250</v>
          </cell>
          <cell r="T80">
            <v>8250</v>
          </cell>
          <cell r="U80">
            <v>8250</v>
          </cell>
          <cell r="V80">
            <v>8250</v>
          </cell>
          <cell r="W80">
            <v>8250</v>
          </cell>
          <cell r="X80">
            <v>8250</v>
          </cell>
          <cell r="Y80">
            <v>99000</v>
          </cell>
        </row>
        <row r="81">
          <cell r="K81" t="str">
            <v>ExportKohlsBig One SolidUSAHand41x71M</v>
          </cell>
          <cell r="L81" t="str">
            <v>ExportKohlsBig One SolidUSAHand41x71</v>
          </cell>
          <cell r="M81">
            <v>3300</v>
          </cell>
          <cell r="N81">
            <v>3300</v>
          </cell>
          <cell r="O81">
            <v>3300</v>
          </cell>
          <cell r="P81">
            <v>3300</v>
          </cell>
          <cell r="Q81">
            <v>3300</v>
          </cell>
          <cell r="R81">
            <v>3300</v>
          </cell>
          <cell r="S81">
            <v>3300</v>
          </cell>
          <cell r="T81">
            <v>3300</v>
          </cell>
          <cell r="U81">
            <v>3300</v>
          </cell>
          <cell r="V81">
            <v>3300</v>
          </cell>
          <cell r="W81">
            <v>3300</v>
          </cell>
          <cell r="X81">
            <v>3300</v>
          </cell>
          <cell r="Y81">
            <v>39600</v>
          </cell>
        </row>
        <row r="82">
          <cell r="K82" t="str">
            <v>ExportKohlsBig One SolidUSAHand41x71D</v>
          </cell>
          <cell r="L82" t="str">
            <v>ExportKohlsBig One SolidUSAHand41x71</v>
          </cell>
          <cell r="M82">
            <v>4950</v>
          </cell>
          <cell r="N82">
            <v>4950</v>
          </cell>
          <cell r="O82">
            <v>4950</v>
          </cell>
          <cell r="P82">
            <v>4950</v>
          </cell>
          <cell r="Q82">
            <v>4950</v>
          </cell>
          <cell r="R82">
            <v>4950</v>
          </cell>
          <cell r="S82">
            <v>4950</v>
          </cell>
          <cell r="T82">
            <v>4950</v>
          </cell>
          <cell r="U82">
            <v>4950</v>
          </cell>
          <cell r="V82">
            <v>4950</v>
          </cell>
          <cell r="W82">
            <v>4950</v>
          </cell>
          <cell r="X82">
            <v>4950</v>
          </cell>
          <cell r="Y82">
            <v>59400</v>
          </cell>
        </row>
        <row r="83">
          <cell r="K83" t="str">
            <v>ExportKohlsBig One SolidUSAWash30x30L</v>
          </cell>
          <cell r="L83" t="str">
            <v>ExportKohlsBig One SolidUSAWash30x30</v>
          </cell>
          <cell r="M83">
            <v>8250</v>
          </cell>
          <cell r="N83">
            <v>8250</v>
          </cell>
          <cell r="O83">
            <v>8250</v>
          </cell>
          <cell r="P83">
            <v>8250</v>
          </cell>
          <cell r="Q83">
            <v>8250</v>
          </cell>
          <cell r="R83">
            <v>8250</v>
          </cell>
          <cell r="S83">
            <v>8250</v>
          </cell>
          <cell r="T83">
            <v>8250</v>
          </cell>
          <cell r="U83">
            <v>8250</v>
          </cell>
          <cell r="V83">
            <v>8250</v>
          </cell>
          <cell r="W83">
            <v>8250</v>
          </cell>
          <cell r="X83">
            <v>8250</v>
          </cell>
          <cell r="Y83">
            <v>99000</v>
          </cell>
        </row>
        <row r="84">
          <cell r="K84" t="str">
            <v>ExportKohlsBig One SolidUSAWash30x30M</v>
          </cell>
          <cell r="L84" t="str">
            <v>ExportKohlsBig One SolidUSAWash30x30</v>
          </cell>
          <cell r="M84">
            <v>3300</v>
          </cell>
          <cell r="N84">
            <v>3300</v>
          </cell>
          <cell r="O84">
            <v>3300</v>
          </cell>
          <cell r="P84">
            <v>3300</v>
          </cell>
          <cell r="Q84">
            <v>3300</v>
          </cell>
          <cell r="R84">
            <v>3300</v>
          </cell>
          <cell r="S84">
            <v>3300</v>
          </cell>
          <cell r="T84">
            <v>3300</v>
          </cell>
          <cell r="U84">
            <v>3300</v>
          </cell>
          <cell r="V84">
            <v>3300</v>
          </cell>
          <cell r="W84">
            <v>3300</v>
          </cell>
          <cell r="X84">
            <v>3300</v>
          </cell>
          <cell r="Y84">
            <v>39600</v>
          </cell>
        </row>
        <row r="85">
          <cell r="K85" t="str">
            <v>ExportKohlsBig One SolidUSAWash30x30D</v>
          </cell>
          <cell r="L85" t="str">
            <v>ExportKohlsBig One SolidUSAWash30x30</v>
          </cell>
          <cell r="M85">
            <v>4950</v>
          </cell>
          <cell r="N85">
            <v>4950</v>
          </cell>
          <cell r="O85">
            <v>4950</v>
          </cell>
          <cell r="P85">
            <v>4950</v>
          </cell>
          <cell r="Q85">
            <v>4950</v>
          </cell>
          <cell r="R85">
            <v>4950</v>
          </cell>
          <cell r="S85">
            <v>4950</v>
          </cell>
          <cell r="T85">
            <v>4950</v>
          </cell>
          <cell r="U85">
            <v>4950</v>
          </cell>
          <cell r="V85">
            <v>4950</v>
          </cell>
          <cell r="W85">
            <v>4950</v>
          </cell>
          <cell r="X85">
            <v>4950</v>
          </cell>
          <cell r="Y85">
            <v>59400</v>
          </cell>
        </row>
        <row r="86">
          <cell r="K86" t="str">
            <v>ExportIst New Buyer00Bath76x137L</v>
          </cell>
          <cell r="L86" t="str">
            <v>ExportIst New Buyer00Bath76x137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K87" t="str">
            <v>ExportIst New Buyer00Bath76x137M</v>
          </cell>
          <cell r="L87" t="str">
            <v>ExportIst New Buyer00Bath76x137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K88" t="str">
            <v>ExportIst New Buyer00Bath76x137D</v>
          </cell>
          <cell r="L88" t="str">
            <v>ExportIst New Buyer00Bath76x137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K89" t="str">
            <v>ExportIst New Buyer00Hand41x76L</v>
          </cell>
          <cell r="L89" t="str">
            <v>ExportIst New Buyer00Hand41x76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K90" t="str">
            <v>ExportIst New Buyer00Hand41x76M</v>
          </cell>
          <cell r="L90" t="str">
            <v>ExportIst New Buyer00Hand41x76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K91" t="str">
            <v>ExportIst New Buyer00Hand41x76D</v>
          </cell>
          <cell r="L91" t="str">
            <v>ExportIst New Buyer00Hand41x76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K92" t="str">
            <v>ExportIst New Buyer00Wash33x33L</v>
          </cell>
          <cell r="L92" t="str">
            <v>ExportIst New Buyer00Wash33x33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K93" t="str">
            <v>ExportIst New Buyer00Wash33x33M</v>
          </cell>
          <cell r="L93" t="str">
            <v>ExportIst New Buyer00Wash33x33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K94" t="str">
            <v>ExportIst New Buyer00Wash33x33D</v>
          </cell>
          <cell r="L94" t="str">
            <v>ExportIst New Buyer00Wash33x33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K95" t="str">
            <v>Export2nd New Buyer00Bath76x137L</v>
          </cell>
          <cell r="L95" t="str">
            <v>Export2nd New Buyer00Bath76x137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K96" t="str">
            <v>Export2nd New Buyer00Bath76x137M</v>
          </cell>
          <cell r="L96" t="str">
            <v>Export2nd New Buyer00Bath76x137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K97" t="str">
            <v>Export2nd New Buyer00Bath76x137D</v>
          </cell>
          <cell r="L97" t="str">
            <v>Export2nd New Buyer00Bath76x137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K98" t="str">
            <v>Export2nd New Buyer00Hand41x76L</v>
          </cell>
          <cell r="L98" t="str">
            <v>Export2nd New Buyer00Hand41x76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K99" t="str">
            <v>Export2nd New Buyer00Hand41x76M</v>
          </cell>
          <cell r="L99" t="str">
            <v>Export2nd New Buyer00Hand41x76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K100" t="str">
            <v>Export2nd New Buyer00Hand41x76D</v>
          </cell>
          <cell r="L100" t="str">
            <v>Export2nd New Buyer00Hand41x76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K101" t="str">
            <v>Export2nd New Buyer00Wash33x33L</v>
          </cell>
          <cell r="L101" t="str">
            <v>Export2nd New Buyer00Wash33x33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K102" t="str">
            <v>Export2nd New Buyer00Wash33x33M</v>
          </cell>
          <cell r="L102" t="str">
            <v>Export2nd New Buyer00Wash33x33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K103" t="str">
            <v>Export2nd New Buyer00Wash33x33D</v>
          </cell>
          <cell r="L103" t="str">
            <v>Export2nd New Buyer00Wash33x33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K104" t="str">
            <v>Export3rd New Buyer00Bath0x0L</v>
          </cell>
          <cell r="L104" t="str">
            <v>Export3rd New Buyer00Bath0x0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K105" t="str">
            <v>Export3rd New Buyer00Bath0x0M</v>
          </cell>
          <cell r="L105" t="str">
            <v>Export3rd New Buyer00Bath0x0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K106" t="str">
            <v>Export3rd New Buyer00Bath0x0D</v>
          </cell>
          <cell r="L106" t="str">
            <v>Export3rd New Buyer00Bath0x0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4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jan"/>
      <sheetName val="TA-325TC-564"/>
      <sheetName val="TA-325TC -310"/>
      <sheetName val="TA-600TC-254"/>
      <sheetName val="TA-325TC_-310"/>
      <sheetName val="CUTTING"/>
      <sheetName val="SEWING"/>
    </sheetNames>
    <sheetDataSet>
      <sheetData sheetId="0" refreshError="1"/>
      <sheetData sheetId="1" refreshError="1">
        <row r="6">
          <cell r="I6">
            <v>1134</v>
          </cell>
        </row>
        <row r="7">
          <cell r="I7">
            <v>654</v>
          </cell>
        </row>
        <row r="8">
          <cell r="I8">
            <v>1128</v>
          </cell>
        </row>
        <row r="9">
          <cell r="I9">
            <v>285</v>
          </cell>
        </row>
        <row r="10">
          <cell r="I10">
            <v>39</v>
          </cell>
        </row>
        <row r="11">
          <cell r="I11">
            <v>726</v>
          </cell>
        </row>
        <row r="12">
          <cell r="I12">
            <v>174</v>
          </cell>
        </row>
        <row r="13">
          <cell r="I13">
            <v>285</v>
          </cell>
        </row>
        <row r="14">
          <cell r="I14">
            <v>576</v>
          </cell>
        </row>
        <row r="15">
          <cell r="I15">
            <v>981</v>
          </cell>
        </row>
        <row r="16">
          <cell r="I16">
            <v>258</v>
          </cell>
        </row>
        <row r="17">
          <cell r="I17">
            <v>57</v>
          </cell>
        </row>
        <row r="18">
          <cell r="I18">
            <v>642</v>
          </cell>
        </row>
        <row r="19">
          <cell r="I19">
            <v>150</v>
          </cell>
        </row>
        <row r="20">
          <cell r="I20">
            <v>681</v>
          </cell>
        </row>
        <row r="21">
          <cell r="I21">
            <v>774</v>
          </cell>
        </row>
        <row r="22">
          <cell r="I22">
            <v>1500</v>
          </cell>
        </row>
        <row r="23">
          <cell r="I23">
            <v>51</v>
          </cell>
        </row>
        <row r="24">
          <cell r="I24">
            <v>708</v>
          </cell>
        </row>
        <row r="25">
          <cell r="I25">
            <v>165</v>
          </cell>
        </row>
        <row r="26">
          <cell r="I26">
            <v>258</v>
          </cell>
        </row>
        <row r="27">
          <cell r="I27">
            <v>651</v>
          </cell>
        </row>
        <row r="28">
          <cell r="I28">
            <v>1257</v>
          </cell>
        </row>
        <row r="29">
          <cell r="I29">
            <v>183</v>
          </cell>
        </row>
        <row r="30">
          <cell r="I30">
            <v>30</v>
          </cell>
        </row>
        <row r="31">
          <cell r="I31">
            <v>681</v>
          </cell>
        </row>
        <row r="32">
          <cell r="I32">
            <v>390</v>
          </cell>
        </row>
        <row r="33">
          <cell r="I33">
            <v>777</v>
          </cell>
        </row>
        <row r="34">
          <cell r="I34">
            <v>1329</v>
          </cell>
        </row>
        <row r="35">
          <cell r="I35">
            <v>342</v>
          </cell>
        </row>
        <row r="36">
          <cell r="I36">
            <v>63</v>
          </cell>
        </row>
        <row r="37">
          <cell r="I37">
            <v>795</v>
          </cell>
        </row>
        <row r="38">
          <cell r="I38">
            <v>201</v>
          </cell>
        </row>
        <row r="39">
          <cell r="I39">
            <v>30</v>
          </cell>
        </row>
        <row r="40">
          <cell r="I40">
            <v>330</v>
          </cell>
        </row>
        <row r="41">
          <cell r="I41">
            <v>708</v>
          </cell>
        </row>
        <row r="42">
          <cell r="I42">
            <v>48</v>
          </cell>
        </row>
        <row r="43">
          <cell r="I43">
            <v>200</v>
          </cell>
        </row>
        <row r="44">
          <cell r="I44">
            <v>120</v>
          </cell>
        </row>
        <row r="45">
          <cell r="I45">
            <v>414</v>
          </cell>
        </row>
        <row r="46">
          <cell r="I46">
            <v>753</v>
          </cell>
        </row>
        <row r="47">
          <cell r="I47">
            <v>48</v>
          </cell>
        </row>
        <row r="48">
          <cell r="I48">
            <v>300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P&amp;L"/>
      <sheetName val="A Payable"/>
      <sheetName val="Cost of Licenses"/>
      <sheetName val="VAT"/>
      <sheetName val="S&amp;W"/>
      <sheetName val="summary"/>
      <sheetName val="G&amp;A"/>
      <sheetName val="R&amp;D"/>
      <sheetName val="corp. other"/>
      <sheetName val="old input"/>
      <sheetName val="old HC plan 2"/>
      <sheetName val="input"/>
      <sheetName val="HC  R&amp;D"/>
      <sheetName val="Costes medios"/>
      <sheetName val="Assumptions"/>
      <sheetName val="Deferred Revenue"/>
      <sheetName val="Account Receivable"/>
      <sheetName val="cyborg"/>
      <sheetName val="sev."/>
      <sheetName val="general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ter"/>
      <sheetName val="Index"/>
      <sheetName val="KI"/>
      <sheetName val="incst_pyr0001"/>
      <sheetName val="BCR_INPUT"/>
      <sheetName val="Hi-lites"/>
      <sheetName val="Key-Ind"/>
      <sheetName val="Incst"/>
      <sheetName val="bcr (15)"/>
      <sheetName val="prodn"/>
      <sheetName val="bcr (14)"/>
      <sheetName val="Prices"/>
      <sheetName val="NEWFORM"/>
      <sheetName val="WCAPL"/>
      <sheetName val="ISDM-var-mth"/>
      <sheetName val="ISDM-var-ytd"/>
      <sheetName val="Incom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INCOME STATEMENT - ISD(M) - ACTUALS FOR THE PERIOD Apr '01 - MAR '02</v>
          </cell>
        </row>
        <row r="7">
          <cell r="B7" t="str">
            <v>PARTICULARS</v>
          </cell>
        </row>
        <row r="10">
          <cell r="B10" t="str">
            <v>PRODUCTION (MT)</v>
          </cell>
        </row>
        <row r="11">
          <cell r="B11" t="str">
            <v>BOUGHT OUT YARN</v>
          </cell>
        </row>
        <row r="12">
          <cell r="B12" t="str">
            <v>TOTAL PRODUCTION (MTS)</v>
          </cell>
        </row>
        <row r="13">
          <cell r="B13" t="str">
            <v xml:space="preserve">SALES DOMESTIC(MT) </v>
          </cell>
        </row>
        <row r="14">
          <cell r="B14" t="str">
            <v>EXPORTS (MT)</v>
          </cell>
        </row>
        <row r="15">
          <cell r="B15" t="str">
            <v>DEEMED EXPORTS</v>
          </cell>
        </row>
        <row r="16">
          <cell r="B16" t="str">
            <v>TOTAL</v>
          </cell>
        </row>
        <row r="17">
          <cell r="B17" t="str">
            <v>Contract Conversion</v>
          </cell>
        </row>
        <row r="19">
          <cell r="B19" t="str">
            <v>GROSS SALES</v>
          </cell>
        </row>
        <row r="20">
          <cell r="B20" t="str">
            <v>LESS : EXCISE DUTY</v>
          </cell>
        </row>
        <row r="21">
          <cell r="A21" t="str">
            <v>*</v>
          </cell>
          <cell r="B21" t="str">
            <v>SALES LESS E D</v>
          </cell>
        </row>
        <row r="22">
          <cell r="B22" t="str">
            <v>CONVERSION INCOME (NET)</v>
          </cell>
        </row>
        <row r="23">
          <cell r="B23" t="str">
            <v>OTHER INCOME</v>
          </cell>
        </row>
        <row r="24">
          <cell r="B24" t="str">
            <v>INC/(DEC) IN STOCK</v>
          </cell>
        </row>
        <row r="25">
          <cell r="B25" t="str">
            <v>VARIABLE EXPENSES :</v>
          </cell>
        </row>
        <row r="26">
          <cell r="B26" t="str">
            <v>RAW MATERIAL</v>
          </cell>
        </row>
        <row r="27">
          <cell r="B27" t="str">
            <v>PROCESS CHEMICALS</v>
          </cell>
        </row>
        <row r="28">
          <cell r="B28" t="str">
            <v>PACKING MATERIALS</v>
          </cell>
        </row>
        <row r="29">
          <cell r="B29" t="str">
            <v>CONSUMABLES</v>
          </cell>
        </row>
        <row r="30">
          <cell r="B30" t="str">
            <v>WEFT YARN</v>
          </cell>
        </row>
        <row r="31">
          <cell r="B31" t="str">
            <v>POWER &amp; FUEL</v>
          </cell>
        </row>
        <row r="32">
          <cell r="B32" t="str">
            <v>CONVERSION CHARGES</v>
          </cell>
        </row>
        <row r="33">
          <cell r="B33" t="str">
            <v>OTHER VARIABLE COSTS</v>
          </cell>
        </row>
        <row r="34">
          <cell r="B34" t="str">
            <v>TOTAL VARIABLE COST</v>
          </cell>
        </row>
        <row r="35">
          <cell r="B35" t="str">
            <v>CONTRIBUTION</v>
          </cell>
        </row>
        <row r="36">
          <cell r="B36" t="str">
            <v>FIXED EXPENSES</v>
          </cell>
        </row>
        <row r="37">
          <cell r="B37" t="str">
            <v>SALARIES &amp; WAGES</v>
          </cell>
        </row>
        <row r="38">
          <cell r="B38" t="str">
            <v>REPAIRS &amp; MAINTENANCE</v>
          </cell>
        </row>
        <row r="39">
          <cell r="B39" t="str">
            <v>OVERHEADS-DIRECT</v>
          </cell>
        </row>
        <row r="40">
          <cell r="B40" t="str">
            <v xml:space="preserve">         -H O SHARE</v>
          </cell>
        </row>
        <row r="41">
          <cell r="B41" t="str">
            <v>TOTAL FIXED EXPENSES</v>
          </cell>
        </row>
        <row r="42">
          <cell r="B42" t="str">
            <v>CONTINGENCY</v>
          </cell>
        </row>
        <row r="43">
          <cell r="B43" t="str">
            <v>E B I D T</v>
          </cell>
        </row>
        <row r="44">
          <cell r="B44" t="str">
            <v>NPA Provision</v>
          </cell>
        </row>
        <row r="45">
          <cell r="B45" t="str">
            <v>Bill Discounting  Charges</v>
          </cell>
        </row>
        <row r="46">
          <cell r="B46" t="str">
            <v>E B I D T after NPA</v>
          </cell>
        </row>
        <row r="47">
          <cell r="B47" t="str">
            <v>INTEREST - LONG TERM</v>
          </cell>
        </row>
        <row r="48">
          <cell r="B48" t="str">
            <v xml:space="preserve">         - WORKING CAPITAL</v>
          </cell>
        </row>
        <row r="49">
          <cell r="B49" t="str">
            <v xml:space="preserve">         - FINANCE CHARGES</v>
          </cell>
        </row>
        <row r="50">
          <cell r="B50" t="str">
            <v>LESS: INTEREST RECD.</v>
          </cell>
        </row>
        <row r="51">
          <cell r="B51" t="str">
            <v>INTEREST (NET)</v>
          </cell>
        </row>
        <row r="52">
          <cell r="B52" t="str">
            <v>GROSS PROFIT</v>
          </cell>
        </row>
        <row r="53">
          <cell r="B53" t="str">
            <v>DEPRECIATION</v>
          </cell>
        </row>
        <row r="54">
          <cell r="B54" t="str">
            <v xml:space="preserve">VRS </v>
          </cell>
        </row>
        <row r="55">
          <cell r="B55" t="str">
            <v>P B T</v>
          </cell>
        </row>
        <row r="57">
          <cell r="B57" t="str">
            <v>FINAL PBT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irections"/>
      <sheetName val="Company Fact Sheet"/>
      <sheetName val="Equity Valuation -Linear"/>
      <sheetName val="EBO Valuation"/>
      <sheetName val="Data Download"/>
      <sheetName val="Price Target"/>
      <sheetName val="Industry Plowba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A9" t="str">
            <v>AET</v>
          </cell>
          <cell r="B9">
            <v>44.050000000000004</v>
          </cell>
          <cell r="C9">
            <v>24.05</v>
          </cell>
          <cell r="D9">
            <v>51.910000000000004</v>
          </cell>
          <cell r="E9">
            <v>6622.5650000000005</v>
          </cell>
          <cell r="F9">
            <v>150.0247</v>
          </cell>
          <cell r="G9" t="e">
            <v>#N/A</v>
          </cell>
          <cell r="H9" t="e">
            <v>#N/A</v>
          </cell>
          <cell r="I9" t="e">
            <v>#N/A</v>
          </cell>
          <cell r="J9" t="str">
            <v>12/2001</v>
          </cell>
          <cell r="K9">
            <v>0.61879220000000001</v>
          </cell>
          <cell r="L9">
            <v>-0.42</v>
          </cell>
          <cell r="M9">
            <v>1.5</v>
          </cell>
          <cell r="N9">
            <v>2.46</v>
          </cell>
          <cell r="O9" t="e">
            <v>#N/A</v>
          </cell>
          <cell r="P9">
            <v>33.1203</v>
          </cell>
          <cell r="Q9">
            <v>18.66525</v>
          </cell>
          <cell r="R9">
            <v>13</v>
          </cell>
          <cell r="S9">
            <v>12.5</v>
          </cell>
          <cell r="T9">
            <v>16</v>
          </cell>
          <cell r="U9">
            <v>0</v>
          </cell>
          <cell r="V9">
            <v>0.2838041</v>
          </cell>
          <cell r="W9">
            <v>0.2364368</v>
          </cell>
          <cell r="X9">
            <v>0.91464049999999997</v>
          </cell>
          <cell r="AB9" t="e">
            <v>#NUM!</v>
          </cell>
          <cell r="AC9">
            <v>-15.554214</v>
          </cell>
          <cell r="AD9">
            <v>21.377130000000001</v>
          </cell>
          <cell r="AE9">
            <v>44.728630000000003</v>
          </cell>
          <cell r="AF9">
            <v>9.4457459999999998</v>
          </cell>
          <cell r="AG9">
            <v>-8652.9359999999997</v>
          </cell>
          <cell r="AH9">
            <v>22534.400000000001</v>
          </cell>
          <cell r="AI9" t="str">
            <v>AETNA INC</v>
          </cell>
          <cell r="AJ9">
            <v>2.5256309999999997</v>
          </cell>
          <cell r="AK9">
            <v>2.5256309999999997</v>
          </cell>
          <cell r="AL9">
            <v>21.817830000000001</v>
          </cell>
          <cell r="AM9">
            <v>1.4002889999999999</v>
          </cell>
          <cell r="AO9">
            <v>38.6</v>
          </cell>
          <cell r="AP9">
            <v>-13.090672</v>
          </cell>
          <cell r="AQ9">
            <v>23.740290000000002</v>
          </cell>
          <cell r="AR9" t="e">
            <v>#N/A</v>
          </cell>
          <cell r="AS9">
            <v>74.925830000000005</v>
          </cell>
          <cell r="AT9">
            <v>0</v>
          </cell>
          <cell r="AU9">
            <v>22534.400000000001</v>
          </cell>
          <cell r="AV9">
            <v>-0.6572711</v>
          </cell>
          <cell r="AW9">
            <v>39060.1</v>
          </cell>
          <cell r="AY9">
            <v>-0.13514209999999999</v>
          </cell>
          <cell r="AZ9">
            <v>-0.25383410000000001</v>
          </cell>
          <cell r="BA9">
            <v>0.86624499999999993</v>
          </cell>
          <cell r="BB9">
            <v>-0.2526757</v>
          </cell>
          <cell r="BC9">
            <v>0.53240339999999997</v>
          </cell>
          <cell r="BD9" t="e">
            <v>#N/A</v>
          </cell>
          <cell r="BE9">
            <v>16.294440000000002</v>
          </cell>
          <cell r="BF9">
            <v>16878.5</v>
          </cell>
          <cell r="BG9">
            <v>48.869910000000004</v>
          </cell>
          <cell r="BH9">
            <v>150.34200000000001</v>
          </cell>
          <cell r="BI9">
            <v>1603</v>
          </cell>
          <cell r="BJ9">
            <v>-124.4</v>
          </cell>
          <cell r="BK9">
            <v>465.8</v>
          </cell>
          <cell r="BL9">
            <v>-57.2</v>
          </cell>
          <cell r="BM9">
            <v>5655.6</v>
          </cell>
          <cell r="BN9">
            <v>5692.4000000000005</v>
          </cell>
          <cell r="BO9">
            <v>5945.5</v>
          </cell>
          <cell r="BP9">
            <v>7068.9000000000005</v>
          </cell>
          <cell r="BQ9">
            <v>7745.9000000000005</v>
          </cell>
          <cell r="BR9">
            <v>6757</v>
          </cell>
          <cell r="BS9">
            <v>6719.4000000000005</v>
          </cell>
          <cell r="BT9">
            <v>6744.1</v>
          </cell>
          <cell r="BU9">
            <v>6598.4000000000005</v>
          </cell>
          <cell r="BV9">
            <v>6428.7000000000007</v>
          </cell>
          <cell r="BW9">
            <v>6536.4000000000005</v>
          </cell>
          <cell r="BX9">
            <v>6163</v>
          </cell>
          <cell r="BY9">
            <v>6042.5</v>
          </cell>
          <cell r="BZ9">
            <v>5264.7000000000007</v>
          </cell>
          <cell r="CA9" t="str">
            <v>12/1998</v>
          </cell>
          <cell r="CB9" t="str">
            <v>03/1999</v>
          </cell>
          <cell r="CC9" t="str">
            <v>06/1999</v>
          </cell>
          <cell r="CD9" t="str">
            <v>09/1999</v>
          </cell>
          <cell r="CE9" t="str">
            <v>12/1999</v>
          </cell>
          <cell r="CF9" t="str">
            <v>03/2000</v>
          </cell>
          <cell r="CG9" t="str">
            <v>06/2000</v>
          </cell>
          <cell r="CH9" t="str">
            <v>09/2000</v>
          </cell>
          <cell r="CI9" t="str">
            <v>12/2000</v>
          </cell>
          <cell r="CJ9" t="str">
            <v>03/2001</v>
          </cell>
          <cell r="CK9" t="str">
            <v>06/2001</v>
          </cell>
          <cell r="CL9" t="str">
            <v>09/2001</v>
          </cell>
          <cell r="CM9" t="str">
            <v>12/2001</v>
          </cell>
          <cell r="CN9" t="str">
            <v>03/2002</v>
          </cell>
          <cell r="CO9">
            <v>231.8</v>
          </cell>
          <cell r="CP9">
            <v>169.60000000000002</v>
          </cell>
          <cell r="CQ9">
            <v>217.5</v>
          </cell>
          <cell r="CR9">
            <v>195.3</v>
          </cell>
          <cell r="CS9">
            <v>134.5</v>
          </cell>
          <cell r="CT9">
            <v>75.400000000000006</v>
          </cell>
          <cell r="CU9">
            <v>109.60000000000001</v>
          </cell>
          <cell r="CV9">
            <v>59.6</v>
          </cell>
          <cell r="CW9">
            <v>-372</v>
          </cell>
          <cell r="CX9">
            <v>-48.7</v>
          </cell>
          <cell r="CY9">
            <v>10.600000000000001</v>
          </cell>
          <cell r="CZ9">
            <v>-54.400000000000006</v>
          </cell>
          <cell r="DA9">
            <v>-199</v>
          </cell>
          <cell r="DB9">
            <v>88</v>
          </cell>
          <cell r="DC9">
            <v>411.59770000000003</v>
          </cell>
          <cell r="DD9">
            <v>390.89840000000004</v>
          </cell>
          <cell r="DE9">
            <v>390.60160000000002</v>
          </cell>
          <cell r="DF9">
            <v>480.80080000000004</v>
          </cell>
          <cell r="DG9">
            <v>296</v>
          </cell>
          <cell r="DH9">
            <v>204.4023</v>
          </cell>
          <cell r="DI9">
            <v>253.89840000000001</v>
          </cell>
          <cell r="DJ9">
            <v>182.5</v>
          </cell>
          <cell r="DK9">
            <v>21.1015625</v>
          </cell>
          <cell r="DL9">
            <v>-18.19922</v>
          </cell>
          <cell r="DM9">
            <v>77.199220000000011</v>
          </cell>
          <cell r="DN9">
            <v>-44.199220000000004</v>
          </cell>
          <cell r="DO9">
            <v>-78.398440000000008</v>
          </cell>
          <cell r="DP9">
            <v>127</v>
          </cell>
          <cell r="DQ9">
            <v>20433.7</v>
          </cell>
          <cell r="DR9">
            <v>26347</v>
          </cell>
          <cell r="DS9">
            <v>26818.9</v>
          </cell>
          <cell r="DT9">
            <v>25170.600000000002</v>
          </cell>
          <cell r="DU9" t="str">
            <v>12/98</v>
          </cell>
          <cell r="DV9" t="str">
            <v>12/99</v>
          </cell>
          <cell r="DW9" t="str">
            <v>12/00</v>
          </cell>
          <cell r="DX9" t="str">
            <v>12/01</v>
          </cell>
          <cell r="DY9">
            <v>848.1</v>
          </cell>
          <cell r="DZ9">
            <v>716.90000000000009</v>
          </cell>
          <cell r="EA9">
            <v>-127.40004</v>
          </cell>
          <cell r="EB9">
            <v>-291.5</v>
          </cell>
          <cell r="EC9">
            <v>1562.6000000000001</v>
          </cell>
          <cell r="ED9">
            <v>1562.6000000000001</v>
          </cell>
          <cell r="EE9">
            <v>1562.6000000000001</v>
          </cell>
          <cell r="EF9">
            <v>1562.6000000000001</v>
          </cell>
        </row>
        <row r="11">
          <cell r="A11" t="str">
            <v>CI</v>
          </cell>
          <cell r="B11">
            <v>83.39</v>
          </cell>
          <cell r="C11">
            <v>69.86</v>
          </cell>
          <cell r="D11">
            <v>111</v>
          </cell>
          <cell r="E11">
            <v>11685.441000000001</v>
          </cell>
          <cell r="F11">
            <v>139.5438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12/2001</v>
          </cell>
          <cell r="K11">
            <v>0.63800899999999994</v>
          </cell>
          <cell r="L11">
            <v>6.4</v>
          </cell>
          <cell r="M11">
            <v>7.99</v>
          </cell>
          <cell r="N11">
            <v>8.98</v>
          </cell>
          <cell r="O11">
            <v>13.029688</v>
          </cell>
          <cell r="P11">
            <v>10.37189</v>
          </cell>
          <cell r="Q11">
            <v>9.2655549999999991</v>
          </cell>
          <cell r="R11">
            <v>3</v>
          </cell>
          <cell r="S11">
            <v>11.600000000000001</v>
          </cell>
          <cell r="T11">
            <v>17</v>
          </cell>
          <cell r="U11">
            <v>9</v>
          </cell>
          <cell r="V11">
            <v>0.62446230000000003</v>
          </cell>
          <cell r="W11">
            <v>0.87172289999999997</v>
          </cell>
          <cell r="X11">
            <v>2.3299749999999997</v>
          </cell>
          <cell r="AB11" t="e">
            <v>#NUM!</v>
          </cell>
          <cell r="AC11">
            <v>-19.018250000000002</v>
          </cell>
          <cell r="AD11">
            <v>-9.2772059999999996</v>
          </cell>
          <cell r="AE11">
            <v>6.1447139999999996</v>
          </cell>
          <cell r="AF11">
            <v>6.3649360000000001</v>
          </cell>
          <cell r="AG11">
            <v>11987.441000000001</v>
          </cell>
          <cell r="AH11">
            <v>19404</v>
          </cell>
          <cell r="AI11" t="str">
            <v>CIGNA CORP</v>
          </cell>
          <cell r="AJ11" t="e">
            <v>#N/A</v>
          </cell>
          <cell r="AK11" t="e">
            <v>#N/A</v>
          </cell>
          <cell r="AL11">
            <v>31.342420000000004</v>
          </cell>
          <cell r="AM11">
            <v>13.135593</v>
          </cell>
          <cell r="AO11">
            <v>0</v>
          </cell>
          <cell r="AP11">
            <v>7.6744179999999993</v>
          </cell>
          <cell r="AQ11">
            <v>12.511251999999999</v>
          </cell>
          <cell r="AR11">
            <v>13.457120999999999</v>
          </cell>
          <cell r="AS11">
            <v>13.747838</v>
          </cell>
          <cell r="AT11">
            <v>0</v>
          </cell>
          <cell r="AU11">
            <v>19404</v>
          </cell>
          <cell r="AV11">
            <v>17.029</v>
          </cell>
          <cell r="AW11">
            <v>89242</v>
          </cell>
          <cell r="AY11">
            <v>0.98818169999999994</v>
          </cell>
          <cell r="AZ11">
            <v>4.602144</v>
          </cell>
          <cell r="BA11">
            <v>6.8542569999999996</v>
          </cell>
          <cell r="BB11">
            <v>6.8542569999999996</v>
          </cell>
          <cell r="BC11">
            <v>0.214722</v>
          </cell>
          <cell r="BD11" t="e">
            <v>#N/A</v>
          </cell>
          <cell r="BE11">
            <v>0.85534809999999994</v>
          </cell>
          <cell r="BF11">
            <v>1330</v>
          </cell>
          <cell r="BG11">
            <v>37.158350000000006</v>
          </cell>
          <cell r="BH11">
            <v>140.13</v>
          </cell>
          <cell r="BI11">
            <v>1632</v>
          </cell>
          <cell r="BJ11">
            <v>873</v>
          </cell>
          <cell r="BK11">
            <v>232</v>
          </cell>
          <cell r="BL11">
            <v>893</v>
          </cell>
          <cell r="BM11">
            <v>4487</v>
          </cell>
          <cell r="BN11">
            <v>4510</v>
          </cell>
          <cell r="BO11">
            <v>4690</v>
          </cell>
          <cell r="BP11">
            <v>4689</v>
          </cell>
          <cell r="BQ11">
            <v>4837</v>
          </cell>
          <cell r="BR11">
            <v>4891</v>
          </cell>
          <cell r="BS11">
            <v>4971</v>
          </cell>
          <cell r="BT11">
            <v>5026</v>
          </cell>
          <cell r="BU11">
            <v>5106</v>
          </cell>
          <cell r="BV11">
            <v>4720</v>
          </cell>
          <cell r="BW11">
            <v>4628</v>
          </cell>
          <cell r="BX11">
            <v>4728</v>
          </cell>
          <cell r="BY11">
            <v>4878</v>
          </cell>
          <cell r="BZ11">
            <v>4827</v>
          </cell>
          <cell r="CA11" t="str">
            <v>12/1998</v>
          </cell>
          <cell r="CB11" t="str">
            <v>03/1999</v>
          </cell>
          <cell r="CC11" t="str">
            <v>06/1999</v>
          </cell>
          <cell r="CD11" t="str">
            <v>09/1999</v>
          </cell>
          <cell r="CE11" t="str">
            <v>12/1999</v>
          </cell>
          <cell r="CF11" t="str">
            <v>03/2000</v>
          </cell>
          <cell r="CG11" t="str">
            <v>06/2000</v>
          </cell>
          <cell r="CH11" t="str">
            <v>09/2000</v>
          </cell>
          <cell r="CI11" t="str">
            <v>12/2000</v>
          </cell>
          <cell r="CJ11" t="str">
            <v>03/2001</v>
          </cell>
          <cell r="CK11" t="str">
            <v>06/2001</v>
          </cell>
          <cell r="CL11" t="str">
            <v>09/2001</v>
          </cell>
          <cell r="CM11" t="str">
            <v>12/2001</v>
          </cell>
          <cell r="CN11" t="str">
            <v>03/2002</v>
          </cell>
          <cell r="CO11">
            <v>234</v>
          </cell>
          <cell r="CP11">
            <v>236</v>
          </cell>
          <cell r="CQ11">
            <v>303</v>
          </cell>
          <cell r="CR11">
            <v>-132</v>
          </cell>
          <cell r="CS11">
            <v>292</v>
          </cell>
          <cell r="CT11">
            <v>271</v>
          </cell>
          <cell r="CU11">
            <v>161</v>
          </cell>
          <cell r="CV11">
            <v>278</v>
          </cell>
          <cell r="CW11">
            <v>277</v>
          </cell>
          <cell r="CX11">
            <v>276</v>
          </cell>
          <cell r="CY11">
            <v>252</v>
          </cell>
          <cell r="CZ11">
            <v>270</v>
          </cell>
          <cell r="DA11">
            <v>191</v>
          </cell>
          <cell r="DB11">
            <v>218</v>
          </cell>
          <cell r="DC11">
            <v>424</v>
          </cell>
          <cell r="DD11">
            <v>424</v>
          </cell>
          <cell r="DE11">
            <v>511</v>
          </cell>
          <cell r="DF11">
            <v>11</v>
          </cell>
          <cell r="DG11">
            <v>498</v>
          </cell>
          <cell r="DH11">
            <v>476</v>
          </cell>
          <cell r="DI11">
            <v>305</v>
          </cell>
          <cell r="DJ11">
            <v>481</v>
          </cell>
          <cell r="DK11">
            <v>468</v>
          </cell>
          <cell r="DL11">
            <v>467</v>
          </cell>
          <cell r="DM11">
            <v>406</v>
          </cell>
          <cell r="DN11">
            <v>425</v>
          </cell>
          <cell r="DO11">
            <v>378</v>
          </cell>
          <cell r="DP11">
            <v>394</v>
          </cell>
          <cell r="DQ11">
            <v>21121</v>
          </cell>
          <cell r="DR11">
            <v>18781</v>
          </cell>
          <cell r="DS11">
            <v>19994</v>
          </cell>
          <cell r="DT11">
            <v>18954</v>
          </cell>
          <cell r="DU11" t="str">
            <v>12/98</v>
          </cell>
          <cell r="DV11" t="str">
            <v>12/99</v>
          </cell>
          <cell r="DW11" t="str">
            <v>12/00</v>
          </cell>
          <cell r="DX11" t="str">
            <v>12/01</v>
          </cell>
          <cell r="DY11">
            <v>1186</v>
          </cell>
          <cell r="DZ11">
            <v>699</v>
          </cell>
          <cell r="EA11">
            <v>987</v>
          </cell>
          <cell r="EB11">
            <v>989</v>
          </cell>
          <cell r="EC11">
            <v>2138</v>
          </cell>
          <cell r="ED11">
            <v>2138</v>
          </cell>
          <cell r="EE11">
            <v>2138</v>
          </cell>
          <cell r="EF11">
            <v>2138</v>
          </cell>
        </row>
        <row r="12">
          <cell r="A12" t="str">
            <v>FHCC</v>
          </cell>
          <cell r="B12">
            <v>25.650000000000002</v>
          </cell>
          <cell r="C12">
            <v>21.35</v>
          </cell>
          <cell r="D12">
            <v>30.400000000000002</v>
          </cell>
          <cell r="E12">
            <v>2596.3440000000001</v>
          </cell>
          <cell r="F12">
            <v>87.628840000000011</v>
          </cell>
          <cell r="G12" t="e">
            <v>#N/A</v>
          </cell>
          <cell r="H12" t="e">
            <v>#N/A</v>
          </cell>
          <cell r="I12" t="e">
            <v>#N/A</v>
          </cell>
          <cell r="J12" t="str">
            <v>12/2001</v>
          </cell>
          <cell r="K12">
            <v>0.2584806</v>
          </cell>
          <cell r="L12">
            <v>1.1100000000000001</v>
          </cell>
          <cell r="M12">
            <v>1.26</v>
          </cell>
          <cell r="N12">
            <v>1.5</v>
          </cell>
          <cell r="O12">
            <v>21.923090000000002</v>
          </cell>
          <cell r="P12">
            <v>20.357140000000001</v>
          </cell>
          <cell r="Q12">
            <v>16.98676</v>
          </cell>
          <cell r="R12">
            <v>9</v>
          </cell>
          <cell r="S12">
            <v>18</v>
          </cell>
          <cell r="T12">
            <v>15</v>
          </cell>
          <cell r="U12">
            <v>3</v>
          </cell>
          <cell r="V12">
            <v>3.8767389999999997</v>
          </cell>
          <cell r="W12">
            <v>3.7834729999999999</v>
          </cell>
          <cell r="X12">
            <v>6.1547679999999998</v>
          </cell>
          <cell r="AB12" t="e">
            <v>#NUM!</v>
          </cell>
          <cell r="AC12">
            <v>-13.726180999999999</v>
          </cell>
          <cell r="AD12">
            <v>-3.9292749999999996</v>
          </cell>
          <cell r="AE12">
            <v>-9.0739999999999998</v>
          </cell>
          <cell r="AF12">
            <v>9.5980039999999995</v>
          </cell>
          <cell r="AG12">
            <v>2777.462</v>
          </cell>
          <cell r="AH12">
            <v>662.45900000000006</v>
          </cell>
          <cell r="AI12" t="str">
            <v>FIRST HEALTH GROUP CORP</v>
          </cell>
          <cell r="AJ12">
            <v>0.48576349999999996</v>
          </cell>
          <cell r="AK12">
            <v>0.48576349999999996</v>
          </cell>
          <cell r="AL12">
            <v>58.208270000000006</v>
          </cell>
          <cell r="AM12">
            <v>31.527660000000001</v>
          </cell>
          <cell r="AO12">
            <v>7.3170000000000002</v>
          </cell>
          <cell r="AP12">
            <v>10.7376</v>
          </cell>
          <cell r="AQ12">
            <v>22.389870000000002</v>
          </cell>
          <cell r="AR12">
            <v>15.318064</v>
          </cell>
          <cell r="AS12">
            <v>27.971120000000003</v>
          </cell>
          <cell r="AT12">
            <v>0</v>
          </cell>
          <cell r="AU12">
            <v>662.45900000000006</v>
          </cell>
          <cell r="AV12">
            <v>33.82938</v>
          </cell>
          <cell r="AW12">
            <v>818.53590000000008</v>
          </cell>
          <cell r="AY12">
            <v>17.4833</v>
          </cell>
          <cell r="AZ12">
            <v>17.614520000000002</v>
          </cell>
          <cell r="BA12">
            <v>46.456310000000002</v>
          </cell>
          <cell r="BB12">
            <v>29.394570000000002</v>
          </cell>
          <cell r="BC12">
            <v>0.99255070000000001</v>
          </cell>
          <cell r="BD12" t="e">
            <v>#N/A</v>
          </cell>
          <cell r="BE12">
            <v>9.1916279999999997</v>
          </cell>
          <cell r="BF12">
            <v>16.382000000000001</v>
          </cell>
          <cell r="BG12">
            <v>4.1675000000000004</v>
          </cell>
          <cell r="BH12">
            <v>101.22200000000001</v>
          </cell>
          <cell r="BI12">
            <v>197.5</v>
          </cell>
          <cell r="BJ12">
            <v>173.68299999999999</v>
          </cell>
          <cell r="BK12">
            <v>48.896999999999998</v>
          </cell>
          <cell r="BL12">
            <v>116.68900000000001</v>
          </cell>
          <cell r="BM12">
            <v>126.52200000000001</v>
          </cell>
          <cell r="BN12">
            <v>118.968</v>
          </cell>
          <cell r="BO12">
            <v>117.239</v>
          </cell>
          <cell r="BP12">
            <v>114.967</v>
          </cell>
          <cell r="BQ12">
            <v>113.61200000000001</v>
          </cell>
          <cell r="BR12">
            <v>122.47500000000001</v>
          </cell>
          <cell r="BS12">
            <v>125.884</v>
          </cell>
          <cell r="BT12">
            <v>128.065</v>
          </cell>
          <cell r="BU12">
            <v>130.31700000000001</v>
          </cell>
          <cell r="BV12">
            <v>136.98400000000001</v>
          </cell>
          <cell r="BW12">
            <v>138.94900000000001</v>
          </cell>
          <cell r="BX12">
            <v>152.20699999999999</v>
          </cell>
          <cell r="BY12">
            <v>164.96799999999999</v>
          </cell>
          <cell r="BZ12">
            <v>169.36099999999999</v>
          </cell>
          <cell r="CA12" t="str">
            <v>12/1998</v>
          </cell>
          <cell r="CB12" t="str">
            <v>03/1999</v>
          </cell>
          <cell r="CC12" t="str">
            <v>06/1999</v>
          </cell>
          <cell r="CD12" t="str">
            <v>09/1999</v>
          </cell>
          <cell r="CE12" t="str">
            <v>12/1999</v>
          </cell>
          <cell r="CF12" t="str">
            <v>03/2000</v>
          </cell>
          <cell r="CG12" t="str">
            <v>06/2000</v>
          </cell>
          <cell r="CH12" t="str">
            <v>09/2000</v>
          </cell>
          <cell r="CI12" t="str">
            <v>12/2000</v>
          </cell>
          <cell r="CJ12" t="str">
            <v>03/2001</v>
          </cell>
          <cell r="CK12" t="str">
            <v>06/2001</v>
          </cell>
          <cell r="CL12" t="str">
            <v>09/2001</v>
          </cell>
          <cell r="CM12" t="str">
            <v>12/2001</v>
          </cell>
          <cell r="CN12" t="str">
            <v>03/2002</v>
          </cell>
          <cell r="CO12">
            <v>19.327999999999999</v>
          </cell>
          <cell r="CP12">
            <v>17.580000000000002</v>
          </cell>
          <cell r="CQ12">
            <v>16.95</v>
          </cell>
          <cell r="CR12">
            <v>17.149000000000001</v>
          </cell>
          <cell r="CS12">
            <v>17.618000000000002</v>
          </cell>
          <cell r="CT12">
            <v>19.612000000000002</v>
          </cell>
          <cell r="CU12">
            <v>20.533000000000001</v>
          </cell>
          <cell r="CV12">
            <v>20.753</v>
          </cell>
          <cell r="CW12">
            <v>21.721</v>
          </cell>
          <cell r="CX12">
            <v>24.400000000000002</v>
          </cell>
          <cell r="CY12">
            <v>25.329000000000001</v>
          </cell>
          <cell r="CZ12">
            <v>26.364000000000001</v>
          </cell>
          <cell r="DA12">
            <v>26.827000000000002</v>
          </cell>
          <cell r="DB12">
            <v>31.013999999999999</v>
          </cell>
          <cell r="DC12">
            <v>64.111999999999995</v>
          </cell>
          <cell r="DD12">
            <v>61.023000000000003</v>
          </cell>
          <cell r="DE12">
            <v>59.960999999999999</v>
          </cell>
          <cell r="DF12">
            <v>60.707000000000001</v>
          </cell>
          <cell r="DG12">
            <v>61.423000000000002</v>
          </cell>
          <cell r="DH12">
            <v>64.680999999999997</v>
          </cell>
          <cell r="DI12">
            <v>66.546000000000006</v>
          </cell>
          <cell r="DJ12">
            <v>67.807000000000002</v>
          </cell>
          <cell r="DK12">
            <v>68.88</v>
          </cell>
          <cell r="DL12">
            <v>73.543999999999997</v>
          </cell>
          <cell r="DM12">
            <v>75.114999999999995</v>
          </cell>
          <cell r="DN12">
            <v>82.268000000000001</v>
          </cell>
          <cell r="DO12">
            <v>86.903000000000006</v>
          </cell>
          <cell r="DP12">
            <v>92.608000000000004</v>
          </cell>
          <cell r="DQ12">
            <v>522.32500000000005</v>
          </cell>
          <cell r="DR12">
            <v>463.18090000000001</v>
          </cell>
          <cell r="DS12">
            <v>511.08</v>
          </cell>
          <cell r="DT12">
            <v>597.10080000000005</v>
          </cell>
          <cell r="DU12" t="str">
            <v>12/98</v>
          </cell>
          <cell r="DV12" t="str">
            <v>12/99</v>
          </cell>
          <cell r="DW12" t="str">
            <v>12/00</v>
          </cell>
          <cell r="DX12" t="str">
            <v>12/01</v>
          </cell>
          <cell r="DY12">
            <v>88.003</v>
          </cell>
          <cell r="DZ12">
            <v>69.296970000000002</v>
          </cell>
          <cell r="EA12">
            <v>82.618970000000004</v>
          </cell>
          <cell r="EB12">
            <v>102.92</v>
          </cell>
          <cell r="EC12">
            <v>275.67500000000001</v>
          </cell>
          <cell r="ED12">
            <v>275.67500000000001</v>
          </cell>
          <cell r="EE12">
            <v>275.67500000000001</v>
          </cell>
          <cell r="EF12">
            <v>275.67500000000001</v>
          </cell>
        </row>
        <row r="13">
          <cell r="A13" t="str">
            <v>UNH</v>
          </cell>
          <cell r="B13">
            <v>88.300000000000011</v>
          </cell>
          <cell r="C13">
            <v>58.800000000000004</v>
          </cell>
          <cell r="D13">
            <v>97.89</v>
          </cell>
          <cell r="E13">
            <v>26958.510000000002</v>
          </cell>
          <cell r="F13">
            <v>217.1284</v>
          </cell>
          <cell r="G13" t="e">
            <v>#N/A</v>
          </cell>
          <cell r="H13" t="e">
            <v>#N/A</v>
          </cell>
          <cell r="I13" t="e">
            <v>#N/A</v>
          </cell>
          <cell r="J13" t="str">
            <v>12/2001</v>
          </cell>
          <cell r="K13">
            <v>0.88211410000000001</v>
          </cell>
          <cell r="L13">
            <v>3.21</v>
          </cell>
          <cell r="M13">
            <v>4.05</v>
          </cell>
          <cell r="N13">
            <v>4.7300000000000004</v>
          </cell>
          <cell r="O13">
            <v>24.733900000000002</v>
          </cell>
          <cell r="P13">
            <v>22.130330000000001</v>
          </cell>
          <cell r="Q13">
            <v>18.948499999999999</v>
          </cell>
          <cell r="R13">
            <v>20</v>
          </cell>
          <cell r="S13">
            <v>18</v>
          </cell>
          <cell r="T13">
            <v>20</v>
          </cell>
          <cell r="U13">
            <v>0</v>
          </cell>
          <cell r="V13">
            <v>1.132385</v>
          </cell>
          <cell r="W13">
            <v>0.78582719999999995</v>
          </cell>
          <cell r="X13">
            <v>6.7717939999999999</v>
          </cell>
          <cell r="AB13" t="e">
            <v>#NUM!</v>
          </cell>
          <cell r="AC13">
            <v>-5.3819659999999994</v>
          </cell>
          <cell r="AD13">
            <v>13.543880000000001</v>
          </cell>
          <cell r="AE13">
            <v>29.860940000000003</v>
          </cell>
          <cell r="AF13">
            <v>7.6087469999999993</v>
          </cell>
          <cell r="AG13">
            <v>26583.510000000002</v>
          </cell>
          <cell r="AH13">
            <v>24052</v>
          </cell>
          <cell r="AI13" t="str">
            <v>UNITEDHEALTH GROUP INC</v>
          </cell>
          <cell r="AJ13">
            <v>0.72122299999999995</v>
          </cell>
          <cell r="AK13">
            <v>0.72122299999999995</v>
          </cell>
          <cell r="AL13">
            <v>38.432550000000006</v>
          </cell>
          <cell r="AM13">
            <v>20.087910000000001</v>
          </cell>
          <cell r="AO13">
            <v>88</v>
          </cell>
          <cell r="AP13">
            <v>12.762127999999999</v>
          </cell>
          <cell r="AQ13">
            <v>37.581620000000001</v>
          </cell>
          <cell r="AR13">
            <v>14.349910999999999</v>
          </cell>
          <cell r="AS13">
            <v>37.581620000000001</v>
          </cell>
          <cell r="AT13">
            <v>0</v>
          </cell>
          <cell r="AU13">
            <v>24052</v>
          </cell>
          <cell r="AV13">
            <v>28.997760000000003</v>
          </cell>
          <cell r="AW13">
            <v>12838</v>
          </cell>
          <cell r="AY13">
            <v>8.9742549999999994</v>
          </cell>
          <cell r="AZ13">
            <v>4.5651089999999996</v>
          </cell>
          <cell r="BA13">
            <v>24.945950000000003</v>
          </cell>
          <cell r="BB13">
            <v>7.6002000000000001</v>
          </cell>
          <cell r="BC13">
            <v>1.9658359999999999</v>
          </cell>
          <cell r="BD13" t="e">
            <v>#N/A</v>
          </cell>
          <cell r="BE13">
            <v>27.116120000000002</v>
          </cell>
          <cell r="BF13">
            <v>1905</v>
          </cell>
          <cell r="BG13">
            <v>13.039380999999999</v>
          </cell>
          <cell r="BH13">
            <v>305.30590000000001</v>
          </cell>
          <cell r="BI13">
            <v>1530</v>
          </cell>
          <cell r="BJ13">
            <v>1739</v>
          </cell>
          <cell r="BK13">
            <v>257</v>
          </cell>
          <cell r="BL13">
            <v>1098</v>
          </cell>
          <cell r="BM13">
            <v>4645</v>
          </cell>
          <cell r="BN13">
            <v>4809</v>
          </cell>
          <cell r="BO13">
            <v>4858</v>
          </cell>
          <cell r="BP13">
            <v>4903</v>
          </cell>
          <cell r="BQ13">
            <v>4992</v>
          </cell>
          <cell r="BR13">
            <v>5099</v>
          </cell>
          <cell r="BS13">
            <v>5220</v>
          </cell>
          <cell r="BT13">
            <v>5369</v>
          </cell>
          <cell r="BU13">
            <v>5434</v>
          </cell>
          <cell r="BV13">
            <v>5680</v>
          </cell>
          <cell r="BW13">
            <v>5813</v>
          </cell>
          <cell r="BX13">
            <v>5941</v>
          </cell>
          <cell r="BY13">
            <v>6020</v>
          </cell>
          <cell r="BZ13">
            <v>6013</v>
          </cell>
          <cell r="CA13" t="str">
            <v>12/1998</v>
          </cell>
          <cell r="CB13" t="str">
            <v>03/1999</v>
          </cell>
          <cell r="CC13" t="str">
            <v>06/1999</v>
          </cell>
          <cell r="CD13" t="str">
            <v>09/1999</v>
          </cell>
          <cell r="CE13" t="str">
            <v>12/1999</v>
          </cell>
          <cell r="CF13" t="str">
            <v>03/2000</v>
          </cell>
          <cell r="CG13" t="str">
            <v>06/2000</v>
          </cell>
          <cell r="CH13" t="str">
            <v>09/2000</v>
          </cell>
          <cell r="CI13" t="str">
            <v>12/2000</v>
          </cell>
          <cell r="CJ13" t="str">
            <v>03/2001</v>
          </cell>
          <cell r="CK13" t="str">
            <v>06/2001</v>
          </cell>
          <cell r="CL13" t="str">
            <v>09/2001</v>
          </cell>
          <cell r="CM13" t="str">
            <v>12/2001</v>
          </cell>
          <cell r="CN13" t="str">
            <v>03/2002</v>
          </cell>
          <cell r="CO13">
            <v>132</v>
          </cell>
          <cell r="CP13">
            <v>132</v>
          </cell>
          <cell r="CQ13">
            <v>135</v>
          </cell>
          <cell r="CR13">
            <v>144</v>
          </cell>
          <cell r="CS13">
            <v>157</v>
          </cell>
          <cell r="CT13">
            <v>174</v>
          </cell>
          <cell r="CU13">
            <v>170</v>
          </cell>
          <cell r="CV13">
            <v>182</v>
          </cell>
          <cell r="CW13">
            <v>210</v>
          </cell>
          <cell r="CX13">
            <v>212</v>
          </cell>
          <cell r="CY13">
            <v>223</v>
          </cell>
          <cell r="CZ13">
            <v>231</v>
          </cell>
          <cell r="DA13">
            <v>247</v>
          </cell>
          <cell r="DB13">
            <v>295</v>
          </cell>
          <cell r="DC13">
            <v>1063</v>
          </cell>
          <cell r="DD13">
            <v>1089</v>
          </cell>
          <cell r="DE13">
            <v>1112</v>
          </cell>
          <cell r="DF13">
            <v>1134</v>
          </cell>
          <cell r="DG13">
            <v>1184</v>
          </cell>
          <cell r="DH13">
            <v>1196</v>
          </cell>
          <cell r="DI13">
            <v>1228</v>
          </cell>
          <cell r="DJ13">
            <v>1264</v>
          </cell>
          <cell r="DK13">
            <v>1279</v>
          </cell>
          <cell r="DL13">
            <v>1374</v>
          </cell>
          <cell r="DM13">
            <v>1419</v>
          </cell>
          <cell r="DN13">
            <v>1476</v>
          </cell>
          <cell r="DO13">
            <v>1541</v>
          </cell>
          <cell r="DP13">
            <v>1578</v>
          </cell>
          <cell r="DQ13">
            <v>17355</v>
          </cell>
          <cell r="DR13">
            <v>19562</v>
          </cell>
          <cell r="DS13">
            <v>21122</v>
          </cell>
          <cell r="DT13">
            <v>23454</v>
          </cell>
          <cell r="DU13" t="str">
            <v>12/98</v>
          </cell>
          <cell r="DV13" t="str">
            <v>12/99</v>
          </cell>
          <cell r="DW13" t="str">
            <v>12/00</v>
          </cell>
          <cell r="DX13" t="str">
            <v>12/01</v>
          </cell>
          <cell r="DY13">
            <v>-166</v>
          </cell>
          <cell r="DZ13">
            <v>568</v>
          </cell>
          <cell r="EA13">
            <v>736</v>
          </cell>
          <cell r="EB13">
            <v>913</v>
          </cell>
          <cell r="EC13">
            <v>4007</v>
          </cell>
          <cell r="ED13">
            <v>4007</v>
          </cell>
          <cell r="EE13">
            <v>4007</v>
          </cell>
          <cell r="EF13">
            <v>4007</v>
          </cell>
        </row>
        <row r="14">
          <cell r="A14">
            <v>0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 t="e">
            <v>#N/A</v>
          </cell>
          <cell r="I14" t="e">
            <v>#N/A</v>
          </cell>
          <cell r="J14" t="e">
            <v>#N/A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X14" t="e">
            <v>#N/A</v>
          </cell>
          <cell r="AB14" t="e">
            <v>#NUM!</v>
          </cell>
          <cell r="AC14" t="e">
            <v>#N/A</v>
          </cell>
          <cell r="AD14" t="e">
            <v>#N/A</v>
          </cell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K14" t="e">
            <v>#N/A</v>
          </cell>
          <cell r="AL14" t="e">
            <v>#N/A</v>
          </cell>
          <cell r="AM14" t="e">
            <v>#N/A</v>
          </cell>
          <cell r="AO14" t="e">
            <v>#N/A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>
            <v>0</v>
          </cell>
          <cell r="AU14" t="e">
            <v>#N/A</v>
          </cell>
          <cell r="AV14" t="e">
            <v>#N/A</v>
          </cell>
          <cell r="AW14" t="e">
            <v>#N/A</v>
          </cell>
          <cell r="AY14" t="e">
            <v>#N/A</v>
          </cell>
          <cell r="AZ14" t="e">
            <v>#N/A</v>
          </cell>
          <cell r="BA14" t="e">
            <v>#N/A</v>
          </cell>
          <cell r="BB14" t="e">
            <v>#N/A</v>
          </cell>
          <cell r="BC14" t="e">
            <v>#N/A</v>
          </cell>
          <cell r="BD14" t="e">
            <v>#N/A</v>
          </cell>
          <cell r="BE14" t="e">
            <v>#N/A</v>
          </cell>
          <cell r="BF14" t="e">
            <v>#N/A</v>
          </cell>
          <cell r="BG14" t="e">
            <v>#N/A</v>
          </cell>
          <cell r="BH14" t="e">
            <v>#N/A</v>
          </cell>
          <cell r="BI14" t="e">
            <v>#N/A</v>
          </cell>
          <cell r="BJ14" t="e">
            <v>#N/A</v>
          </cell>
          <cell r="BK14" t="e">
            <v>#N/A</v>
          </cell>
          <cell r="BL14" t="e">
            <v>#N/A</v>
          </cell>
          <cell r="BM14" t="e">
            <v>#N/A</v>
          </cell>
          <cell r="BN14" t="e">
            <v>#N/A</v>
          </cell>
          <cell r="BO14" t="e">
            <v>#N/A</v>
          </cell>
          <cell r="BP14" t="e">
            <v>#N/A</v>
          </cell>
          <cell r="BQ14" t="e">
            <v>#N/A</v>
          </cell>
          <cell r="BR14" t="e">
            <v>#N/A</v>
          </cell>
          <cell r="BS14" t="e">
            <v>#N/A</v>
          </cell>
          <cell r="BT14" t="e">
            <v>#N/A</v>
          </cell>
          <cell r="BU14" t="e">
            <v>#N/A</v>
          </cell>
          <cell r="BV14" t="e">
            <v>#N/A</v>
          </cell>
          <cell r="BW14" t="e">
            <v>#N/A</v>
          </cell>
          <cell r="BX14" t="e">
            <v>#N/A</v>
          </cell>
          <cell r="BY14" t="e">
            <v>#N/A</v>
          </cell>
          <cell r="BZ14" t="e">
            <v>#N/A</v>
          </cell>
          <cell r="CA14" t="e">
            <v>#N/A</v>
          </cell>
          <cell r="CB14" t="e">
            <v>#N/A</v>
          </cell>
          <cell r="CC14" t="e">
            <v>#N/A</v>
          </cell>
          <cell r="CD14" t="e">
            <v>#N/A</v>
          </cell>
          <cell r="CE14" t="e">
            <v>#N/A</v>
          </cell>
          <cell r="CF14" t="e">
            <v>#N/A</v>
          </cell>
          <cell r="CG14" t="e">
            <v>#N/A</v>
          </cell>
          <cell r="CH14" t="e">
            <v>#N/A</v>
          </cell>
          <cell r="CI14" t="e">
            <v>#N/A</v>
          </cell>
          <cell r="CJ14" t="e">
            <v>#N/A</v>
          </cell>
          <cell r="CK14" t="e">
            <v>#N/A</v>
          </cell>
          <cell r="CL14" t="e">
            <v>#N/A</v>
          </cell>
          <cell r="CM14" t="e">
            <v>#N/A</v>
          </cell>
          <cell r="CN14" t="e">
            <v>#N/A</v>
          </cell>
          <cell r="CO14" t="e">
            <v>#N/A</v>
          </cell>
          <cell r="CP14" t="e">
            <v>#N/A</v>
          </cell>
          <cell r="CQ14" t="e">
            <v>#N/A</v>
          </cell>
          <cell r="CR14" t="e">
            <v>#N/A</v>
          </cell>
          <cell r="CS14" t="e">
            <v>#N/A</v>
          </cell>
          <cell r="CT14" t="e">
            <v>#N/A</v>
          </cell>
          <cell r="CU14" t="e">
            <v>#N/A</v>
          </cell>
          <cell r="CV14" t="e">
            <v>#N/A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 t="e">
            <v>#N/A</v>
          </cell>
          <cell r="DG14" t="e">
            <v>#N/A</v>
          </cell>
          <cell r="DH14" t="e">
            <v>#N/A</v>
          </cell>
          <cell r="DI14" t="e">
            <v>#N/A</v>
          </cell>
          <cell r="DJ14" t="e">
            <v>#N/A</v>
          </cell>
          <cell r="DK14" t="e">
            <v>#N/A</v>
          </cell>
          <cell r="DL14" t="e">
            <v>#N/A</v>
          </cell>
          <cell r="DM14" t="e">
            <v>#N/A</v>
          </cell>
          <cell r="DN14" t="e">
            <v>#N/A</v>
          </cell>
          <cell r="DO14" t="e">
            <v>#N/A</v>
          </cell>
          <cell r="DP14" t="e">
            <v>#N/A</v>
          </cell>
          <cell r="DQ14" t="e">
            <v>#N/A</v>
          </cell>
          <cell r="DR14" t="e">
            <v>#N/A</v>
          </cell>
          <cell r="DS14" t="e">
            <v>#N/A</v>
          </cell>
          <cell r="DT14" t="e">
            <v>#N/A</v>
          </cell>
          <cell r="DU14" t="str">
            <v>12/98</v>
          </cell>
          <cell r="DV14" t="str">
            <v>12/99</v>
          </cell>
          <cell r="DW14" t="str">
            <v>12/00</v>
          </cell>
          <cell r="DX14" t="str">
            <v>12/01</v>
          </cell>
          <cell r="DY14" t="e">
            <v>#N/A</v>
          </cell>
          <cell r="DZ14" t="e">
            <v>#N/A</v>
          </cell>
          <cell r="EA14" t="e">
            <v>#N/A</v>
          </cell>
          <cell r="EB14" t="e">
            <v>#N/A</v>
          </cell>
          <cell r="EC14" t="e">
            <v>#N/A</v>
          </cell>
          <cell r="ED14" t="e">
            <v>#N/A</v>
          </cell>
          <cell r="EE14" t="e">
            <v>#N/A</v>
          </cell>
          <cell r="EF14" t="e">
            <v>#N/A</v>
          </cell>
        </row>
        <row r="15">
          <cell r="A15">
            <v>0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AB15" t="e">
            <v>#NUM!</v>
          </cell>
          <cell r="AC15" t="e">
            <v>#N/A</v>
          </cell>
          <cell r="AD15" t="e">
            <v>#N/A</v>
          </cell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O15" t="e">
            <v>#N/A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>
            <v>0</v>
          </cell>
          <cell r="AU15" t="e">
            <v>#N/A</v>
          </cell>
          <cell r="AV15" t="e">
            <v>#N/A</v>
          </cell>
          <cell r="AW15" t="e">
            <v>#N/A</v>
          </cell>
          <cell r="AY15" t="e">
            <v>#N/A</v>
          </cell>
          <cell r="AZ15" t="e">
            <v>#N/A</v>
          </cell>
          <cell r="BA15" t="e">
            <v>#N/A</v>
          </cell>
          <cell r="BB15" t="e">
            <v>#N/A</v>
          </cell>
          <cell r="BC15" t="e">
            <v>#N/A</v>
          </cell>
          <cell r="BD15" t="e">
            <v>#N/A</v>
          </cell>
          <cell r="BE15" t="e">
            <v>#N/A</v>
          </cell>
          <cell r="BF15" t="e">
            <v>#N/A</v>
          </cell>
          <cell r="BG15" t="e">
            <v>#N/A</v>
          </cell>
          <cell r="BH15" t="e">
            <v>#N/A</v>
          </cell>
          <cell r="BI15" t="e">
            <v>#N/A</v>
          </cell>
          <cell r="BJ15" t="e">
            <v>#N/A</v>
          </cell>
          <cell r="BK15" t="e">
            <v>#N/A</v>
          </cell>
          <cell r="BL15" t="e">
            <v>#N/A</v>
          </cell>
          <cell r="BM15" t="e">
            <v>#N/A</v>
          </cell>
          <cell r="BN15" t="e">
            <v>#N/A</v>
          </cell>
          <cell r="BO15" t="e">
            <v>#N/A</v>
          </cell>
          <cell r="BP15" t="e">
            <v>#N/A</v>
          </cell>
          <cell r="BQ15" t="e">
            <v>#N/A</v>
          </cell>
          <cell r="BR15" t="e">
            <v>#N/A</v>
          </cell>
          <cell r="BS15" t="e">
            <v>#N/A</v>
          </cell>
          <cell r="BT15" t="e">
            <v>#N/A</v>
          </cell>
          <cell r="BU15" t="e">
            <v>#N/A</v>
          </cell>
          <cell r="BV15" t="e">
            <v>#N/A</v>
          </cell>
          <cell r="BW15" t="e">
            <v>#N/A</v>
          </cell>
          <cell r="BX15" t="e">
            <v>#N/A</v>
          </cell>
          <cell r="BY15" t="e">
            <v>#N/A</v>
          </cell>
          <cell r="BZ15" t="e">
            <v>#N/A</v>
          </cell>
          <cell r="CA15" t="e">
            <v>#N/A</v>
          </cell>
          <cell r="CB15" t="e">
            <v>#N/A</v>
          </cell>
          <cell r="CC15" t="e">
            <v>#N/A</v>
          </cell>
          <cell r="CD15" t="e">
            <v>#N/A</v>
          </cell>
          <cell r="CE15" t="e">
            <v>#N/A</v>
          </cell>
          <cell r="CF15" t="e">
            <v>#N/A</v>
          </cell>
          <cell r="CG15" t="e">
            <v>#N/A</v>
          </cell>
          <cell r="CH15" t="e">
            <v>#N/A</v>
          </cell>
          <cell r="CI15" t="e">
            <v>#N/A</v>
          </cell>
          <cell r="CJ15" t="e">
            <v>#N/A</v>
          </cell>
          <cell r="CK15" t="e">
            <v>#N/A</v>
          </cell>
          <cell r="CL15" t="e">
            <v>#N/A</v>
          </cell>
          <cell r="CM15" t="e">
            <v>#N/A</v>
          </cell>
          <cell r="CN15" t="e">
            <v>#N/A</v>
          </cell>
          <cell r="CO15" t="e">
            <v>#N/A</v>
          </cell>
          <cell r="CP15" t="e">
            <v>#N/A</v>
          </cell>
          <cell r="CQ15" t="e">
            <v>#N/A</v>
          </cell>
          <cell r="CR15" t="e">
            <v>#N/A</v>
          </cell>
          <cell r="CS15" t="e">
            <v>#N/A</v>
          </cell>
          <cell r="CT15" t="e">
            <v>#N/A</v>
          </cell>
          <cell r="CU15" t="e">
            <v>#N/A</v>
          </cell>
          <cell r="CV15" t="e">
            <v>#N/A</v>
          </cell>
          <cell r="CW15" t="e">
            <v>#N/A</v>
          </cell>
          <cell r="CX15" t="e">
            <v>#N/A</v>
          </cell>
          <cell r="CY15" t="e">
            <v>#N/A</v>
          </cell>
          <cell r="CZ15" t="e">
            <v>#N/A</v>
          </cell>
          <cell r="DA15" t="e">
            <v>#N/A</v>
          </cell>
          <cell r="DB15" t="e">
            <v>#N/A</v>
          </cell>
          <cell r="DC15" t="e">
            <v>#N/A</v>
          </cell>
          <cell r="DD15" t="e">
            <v>#N/A</v>
          </cell>
          <cell r="DE15" t="e">
            <v>#N/A</v>
          </cell>
          <cell r="DF15" t="e">
            <v>#N/A</v>
          </cell>
          <cell r="DG15" t="e">
            <v>#N/A</v>
          </cell>
          <cell r="DH15" t="e">
            <v>#N/A</v>
          </cell>
          <cell r="DI15" t="e">
            <v>#N/A</v>
          </cell>
          <cell r="DJ15" t="e">
            <v>#N/A</v>
          </cell>
          <cell r="DK15" t="e">
            <v>#N/A</v>
          </cell>
          <cell r="DL15" t="e">
            <v>#N/A</v>
          </cell>
          <cell r="DM15" t="e">
            <v>#N/A</v>
          </cell>
          <cell r="DN15" t="e">
            <v>#N/A</v>
          </cell>
          <cell r="DO15" t="e">
            <v>#N/A</v>
          </cell>
          <cell r="DP15" t="e">
            <v>#N/A</v>
          </cell>
          <cell r="DQ15" t="e">
            <v>#N/A</v>
          </cell>
          <cell r="DR15" t="e">
            <v>#N/A</v>
          </cell>
          <cell r="DS15" t="e">
            <v>#N/A</v>
          </cell>
          <cell r="DT15" t="e">
            <v>#N/A</v>
          </cell>
          <cell r="DU15" t="str">
            <v>12/98</v>
          </cell>
          <cell r="DV15" t="str">
            <v>12/99</v>
          </cell>
          <cell r="DW15" t="str">
            <v>12/00</v>
          </cell>
          <cell r="DX15" t="str">
            <v>12/01</v>
          </cell>
          <cell r="DY15" t="e">
            <v>#N/A</v>
          </cell>
          <cell r="DZ15" t="e">
            <v>#N/A</v>
          </cell>
          <cell r="EA15" t="e">
            <v>#N/A</v>
          </cell>
          <cell r="EB15" t="e">
            <v>#N/A</v>
          </cell>
          <cell r="EC15" t="e">
            <v>#N/A</v>
          </cell>
          <cell r="ED15" t="e">
            <v>#N/A</v>
          </cell>
          <cell r="EE15" t="e">
            <v>#N/A</v>
          </cell>
          <cell r="EF15" t="e">
            <v>#N/A</v>
          </cell>
        </row>
        <row r="16">
          <cell r="A16">
            <v>0</v>
          </cell>
          <cell r="B16" t="e">
            <v>#N/A</v>
          </cell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  <cell r="H16" t="e">
            <v>#N/A</v>
          </cell>
          <cell r="I16" t="e">
            <v>#N/A</v>
          </cell>
          <cell r="J16" t="e">
            <v>#N/A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W16" t="e">
            <v>#N/A</v>
          </cell>
          <cell r="X16" t="e">
            <v>#N/A</v>
          </cell>
          <cell r="AB16" t="e">
            <v>#NUM!</v>
          </cell>
          <cell r="AC16" t="e">
            <v>#N/A</v>
          </cell>
          <cell r="AD16" t="e">
            <v>#N/A</v>
          </cell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I16" t="e">
            <v>#N/A</v>
          </cell>
          <cell r="AJ16" t="e">
            <v>#N/A</v>
          </cell>
          <cell r="AK16" t="e">
            <v>#N/A</v>
          </cell>
          <cell r="AL16" t="e">
            <v>#N/A</v>
          </cell>
          <cell r="AM16" t="e">
            <v>#N/A</v>
          </cell>
          <cell r="AO16" t="e">
            <v>#N/A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>
            <v>0</v>
          </cell>
          <cell r="AU16" t="e">
            <v>#N/A</v>
          </cell>
          <cell r="AV16" t="e">
            <v>#N/A</v>
          </cell>
          <cell r="AW16" t="e">
            <v>#N/A</v>
          </cell>
          <cell r="AY16" t="e">
            <v>#N/A</v>
          </cell>
          <cell r="AZ16" t="e">
            <v>#N/A</v>
          </cell>
          <cell r="BA16" t="e">
            <v>#N/A</v>
          </cell>
          <cell r="BB16" t="e">
            <v>#N/A</v>
          </cell>
          <cell r="BC16" t="e">
            <v>#N/A</v>
          </cell>
          <cell r="BD16" t="e">
            <v>#N/A</v>
          </cell>
          <cell r="BE16" t="e">
            <v>#N/A</v>
          </cell>
          <cell r="BF16" t="e">
            <v>#N/A</v>
          </cell>
          <cell r="BG16" t="e">
            <v>#N/A</v>
          </cell>
          <cell r="BH16" t="e">
            <v>#N/A</v>
          </cell>
          <cell r="BI16" t="e">
            <v>#N/A</v>
          </cell>
          <cell r="BJ16" t="e">
            <v>#N/A</v>
          </cell>
          <cell r="BK16" t="e">
            <v>#N/A</v>
          </cell>
          <cell r="BL16" t="e">
            <v>#N/A</v>
          </cell>
          <cell r="BM16" t="e">
            <v>#N/A</v>
          </cell>
          <cell r="BN16" t="e">
            <v>#N/A</v>
          </cell>
          <cell r="BO16" t="e">
            <v>#N/A</v>
          </cell>
          <cell r="BP16" t="e">
            <v>#N/A</v>
          </cell>
          <cell r="BQ16" t="e">
            <v>#N/A</v>
          </cell>
          <cell r="BR16" t="e">
            <v>#N/A</v>
          </cell>
          <cell r="BS16" t="e">
            <v>#N/A</v>
          </cell>
          <cell r="BT16" t="e">
            <v>#N/A</v>
          </cell>
          <cell r="BU16" t="e">
            <v>#N/A</v>
          </cell>
          <cell r="BV16" t="e">
            <v>#N/A</v>
          </cell>
          <cell r="BW16" t="e">
            <v>#N/A</v>
          </cell>
          <cell r="BX16" t="e">
            <v>#N/A</v>
          </cell>
          <cell r="BY16" t="e">
            <v>#N/A</v>
          </cell>
          <cell r="BZ16" t="e">
            <v>#N/A</v>
          </cell>
          <cell r="CA16" t="e">
            <v>#N/A</v>
          </cell>
          <cell r="CB16" t="e">
            <v>#N/A</v>
          </cell>
          <cell r="CC16" t="e">
            <v>#N/A</v>
          </cell>
          <cell r="CD16" t="e">
            <v>#N/A</v>
          </cell>
          <cell r="CE16" t="e">
            <v>#N/A</v>
          </cell>
          <cell r="CF16" t="e">
            <v>#N/A</v>
          </cell>
          <cell r="CG16" t="e">
            <v>#N/A</v>
          </cell>
          <cell r="CH16" t="e">
            <v>#N/A</v>
          </cell>
          <cell r="CI16" t="e">
            <v>#N/A</v>
          </cell>
          <cell r="CJ16" t="e">
            <v>#N/A</v>
          </cell>
          <cell r="CK16" t="e">
            <v>#N/A</v>
          </cell>
          <cell r="CL16" t="e">
            <v>#N/A</v>
          </cell>
          <cell r="CM16" t="e">
            <v>#N/A</v>
          </cell>
          <cell r="CN16" t="e">
            <v>#N/A</v>
          </cell>
          <cell r="CO16" t="e">
            <v>#N/A</v>
          </cell>
          <cell r="CP16" t="e">
            <v>#N/A</v>
          </cell>
          <cell r="CQ16" t="e">
            <v>#N/A</v>
          </cell>
          <cell r="CR16" t="e">
            <v>#N/A</v>
          </cell>
          <cell r="CS16" t="e">
            <v>#N/A</v>
          </cell>
          <cell r="CT16" t="e">
            <v>#N/A</v>
          </cell>
          <cell r="CU16" t="e">
            <v>#N/A</v>
          </cell>
          <cell r="CV16" t="e">
            <v>#N/A</v>
          </cell>
          <cell r="CW16" t="e">
            <v>#N/A</v>
          </cell>
          <cell r="CX16" t="e">
            <v>#N/A</v>
          </cell>
          <cell r="CY16" t="e">
            <v>#N/A</v>
          </cell>
          <cell r="CZ16" t="e">
            <v>#N/A</v>
          </cell>
          <cell r="DA16" t="e">
            <v>#N/A</v>
          </cell>
          <cell r="DB16" t="e">
            <v>#N/A</v>
          </cell>
          <cell r="DC16" t="e">
            <v>#N/A</v>
          </cell>
          <cell r="DD16" t="e">
            <v>#N/A</v>
          </cell>
          <cell r="DE16" t="e">
            <v>#N/A</v>
          </cell>
          <cell r="DF16" t="e">
            <v>#N/A</v>
          </cell>
          <cell r="DG16" t="e">
            <v>#N/A</v>
          </cell>
          <cell r="DH16" t="e">
            <v>#N/A</v>
          </cell>
          <cell r="DI16" t="e">
            <v>#N/A</v>
          </cell>
          <cell r="DJ16" t="e">
            <v>#N/A</v>
          </cell>
          <cell r="DK16" t="e">
            <v>#N/A</v>
          </cell>
          <cell r="DL16" t="e">
            <v>#N/A</v>
          </cell>
          <cell r="DM16" t="e">
            <v>#N/A</v>
          </cell>
          <cell r="DN16" t="e">
            <v>#N/A</v>
          </cell>
          <cell r="DO16" t="e">
            <v>#N/A</v>
          </cell>
          <cell r="DP16" t="e">
            <v>#N/A</v>
          </cell>
          <cell r="DQ16" t="e">
            <v>#N/A</v>
          </cell>
          <cell r="DR16" t="e">
            <v>#N/A</v>
          </cell>
          <cell r="DS16" t="e">
            <v>#N/A</v>
          </cell>
          <cell r="DT16" t="e">
            <v>#N/A</v>
          </cell>
          <cell r="DU16" t="str">
            <v>12/98</v>
          </cell>
          <cell r="DV16" t="str">
            <v>12/99</v>
          </cell>
          <cell r="DW16" t="str">
            <v>12/00</v>
          </cell>
          <cell r="DX16" t="str">
            <v>12/01</v>
          </cell>
          <cell r="DY16" t="e">
            <v>#N/A</v>
          </cell>
          <cell r="DZ16" t="e">
            <v>#N/A</v>
          </cell>
          <cell r="EA16" t="e">
            <v>#N/A</v>
          </cell>
          <cell r="EB16" t="e">
            <v>#N/A</v>
          </cell>
          <cell r="EC16" t="e">
            <v>#N/A</v>
          </cell>
          <cell r="ED16" t="e">
            <v>#N/A</v>
          </cell>
          <cell r="EE16" t="e">
            <v>#N/A</v>
          </cell>
          <cell r="EF16" t="e">
            <v>#N/A</v>
          </cell>
        </row>
        <row r="17">
          <cell r="A17">
            <v>0</v>
          </cell>
          <cell r="B17" t="e">
            <v>#N/A</v>
          </cell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X17" t="e">
            <v>#N/A</v>
          </cell>
          <cell r="AB17" t="e">
            <v>#NUM!</v>
          </cell>
          <cell r="AC17" t="e">
            <v>#N/A</v>
          </cell>
          <cell r="AD17" t="e">
            <v>#N/A</v>
          </cell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O17" t="e">
            <v>#N/A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>
            <v>0</v>
          </cell>
          <cell r="AU17" t="e">
            <v>#N/A</v>
          </cell>
          <cell r="AV17" t="e">
            <v>#N/A</v>
          </cell>
          <cell r="AW17" t="e">
            <v>#N/A</v>
          </cell>
          <cell r="AY17" t="e">
            <v>#N/A</v>
          </cell>
          <cell r="AZ17" t="e">
            <v>#N/A</v>
          </cell>
          <cell r="BA17" t="e">
            <v>#N/A</v>
          </cell>
          <cell r="BB17" t="e">
            <v>#N/A</v>
          </cell>
          <cell r="BC17" t="e">
            <v>#N/A</v>
          </cell>
          <cell r="BD17" t="e">
            <v>#N/A</v>
          </cell>
          <cell r="BE17" t="e">
            <v>#N/A</v>
          </cell>
          <cell r="BF17" t="e">
            <v>#N/A</v>
          </cell>
          <cell r="BG17" t="e">
            <v>#N/A</v>
          </cell>
          <cell r="BH17" t="e">
            <v>#N/A</v>
          </cell>
          <cell r="BI17" t="e">
            <v>#N/A</v>
          </cell>
          <cell r="BJ17" t="e">
            <v>#N/A</v>
          </cell>
          <cell r="BK17" t="e">
            <v>#N/A</v>
          </cell>
          <cell r="BL17" t="e">
            <v>#N/A</v>
          </cell>
          <cell r="BM17" t="e">
            <v>#N/A</v>
          </cell>
          <cell r="BN17" t="e">
            <v>#N/A</v>
          </cell>
          <cell r="BO17" t="e">
            <v>#N/A</v>
          </cell>
          <cell r="BP17" t="e">
            <v>#N/A</v>
          </cell>
          <cell r="BQ17" t="e">
            <v>#N/A</v>
          </cell>
          <cell r="BR17" t="e">
            <v>#N/A</v>
          </cell>
          <cell r="BS17" t="e">
            <v>#N/A</v>
          </cell>
          <cell r="BT17" t="e">
            <v>#N/A</v>
          </cell>
          <cell r="BU17" t="e">
            <v>#N/A</v>
          </cell>
          <cell r="BV17" t="e">
            <v>#N/A</v>
          </cell>
          <cell r="BW17" t="e">
            <v>#N/A</v>
          </cell>
          <cell r="BX17" t="e">
            <v>#N/A</v>
          </cell>
          <cell r="BY17" t="e">
            <v>#N/A</v>
          </cell>
          <cell r="BZ17" t="e">
            <v>#N/A</v>
          </cell>
          <cell r="CA17" t="e">
            <v>#N/A</v>
          </cell>
          <cell r="CB17" t="e">
            <v>#N/A</v>
          </cell>
          <cell r="CC17" t="e">
            <v>#N/A</v>
          </cell>
          <cell r="CD17" t="e">
            <v>#N/A</v>
          </cell>
          <cell r="CE17" t="e">
            <v>#N/A</v>
          </cell>
          <cell r="CF17" t="e">
            <v>#N/A</v>
          </cell>
          <cell r="CG17" t="e">
            <v>#N/A</v>
          </cell>
          <cell r="CH17" t="e">
            <v>#N/A</v>
          </cell>
          <cell r="CI17" t="e">
            <v>#N/A</v>
          </cell>
          <cell r="CJ17" t="e">
            <v>#N/A</v>
          </cell>
          <cell r="CK17" t="e">
            <v>#N/A</v>
          </cell>
          <cell r="CL17" t="e">
            <v>#N/A</v>
          </cell>
          <cell r="CM17" t="e">
            <v>#N/A</v>
          </cell>
          <cell r="CN17" t="e">
            <v>#N/A</v>
          </cell>
          <cell r="CO17" t="e">
            <v>#N/A</v>
          </cell>
          <cell r="CP17" t="e">
            <v>#N/A</v>
          </cell>
          <cell r="CQ17" t="e">
            <v>#N/A</v>
          </cell>
          <cell r="CR17" t="e">
            <v>#N/A</v>
          </cell>
          <cell r="CS17" t="e">
            <v>#N/A</v>
          </cell>
          <cell r="CT17" t="e">
            <v>#N/A</v>
          </cell>
          <cell r="CU17" t="e">
            <v>#N/A</v>
          </cell>
          <cell r="CV17" t="e">
            <v>#N/A</v>
          </cell>
          <cell r="CW17" t="e">
            <v>#N/A</v>
          </cell>
          <cell r="CX17" t="e">
            <v>#N/A</v>
          </cell>
          <cell r="CY17" t="e">
            <v>#N/A</v>
          </cell>
          <cell r="CZ17" t="e">
            <v>#N/A</v>
          </cell>
          <cell r="DA17" t="e">
            <v>#N/A</v>
          </cell>
          <cell r="DB17" t="e">
            <v>#N/A</v>
          </cell>
          <cell r="DC17" t="e">
            <v>#N/A</v>
          </cell>
          <cell r="DD17" t="e">
            <v>#N/A</v>
          </cell>
          <cell r="DE17" t="e">
            <v>#N/A</v>
          </cell>
          <cell r="DF17" t="e">
            <v>#N/A</v>
          </cell>
          <cell r="DG17" t="e">
            <v>#N/A</v>
          </cell>
          <cell r="DH17" t="e">
            <v>#N/A</v>
          </cell>
          <cell r="DI17" t="e">
            <v>#N/A</v>
          </cell>
          <cell r="DJ17" t="e">
            <v>#N/A</v>
          </cell>
          <cell r="DK17" t="e">
            <v>#N/A</v>
          </cell>
          <cell r="DL17" t="e">
            <v>#N/A</v>
          </cell>
          <cell r="DM17" t="e">
            <v>#N/A</v>
          </cell>
          <cell r="DN17" t="e">
            <v>#N/A</v>
          </cell>
          <cell r="DO17" t="e">
            <v>#N/A</v>
          </cell>
          <cell r="DP17" t="e">
            <v>#N/A</v>
          </cell>
          <cell r="DQ17" t="e">
            <v>#N/A</v>
          </cell>
          <cell r="DR17" t="e">
            <v>#N/A</v>
          </cell>
          <cell r="DS17" t="e">
            <v>#N/A</v>
          </cell>
          <cell r="DT17" t="e">
            <v>#N/A</v>
          </cell>
          <cell r="DU17" t="str">
            <v>12/98</v>
          </cell>
          <cell r="DV17" t="str">
            <v>12/99</v>
          </cell>
          <cell r="DW17" t="str">
            <v>12/00</v>
          </cell>
          <cell r="DX17" t="str">
            <v>12/01</v>
          </cell>
          <cell r="DY17" t="e">
            <v>#N/A</v>
          </cell>
          <cell r="DZ17" t="e">
            <v>#N/A</v>
          </cell>
          <cell r="EA17" t="e">
            <v>#N/A</v>
          </cell>
          <cell r="EB17" t="e">
            <v>#N/A</v>
          </cell>
          <cell r="EC17" t="e">
            <v>#N/A</v>
          </cell>
          <cell r="ED17" t="e">
            <v>#N/A</v>
          </cell>
          <cell r="EE17" t="e">
            <v>#N/A</v>
          </cell>
          <cell r="EF17" t="e">
            <v>#N/A</v>
          </cell>
        </row>
        <row r="18">
          <cell r="A18">
            <v>0</v>
          </cell>
          <cell r="B18" t="e">
            <v>#N/A</v>
          </cell>
          <cell r="C18" t="e">
            <v>#N/A</v>
          </cell>
          <cell r="D18" t="e">
            <v>#N/A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X18" t="e">
            <v>#N/A</v>
          </cell>
          <cell r="AB18" t="e">
            <v>#NUM!</v>
          </cell>
          <cell r="AC18" t="e">
            <v>#N/A</v>
          </cell>
          <cell r="AD18" t="e">
            <v>#N/A</v>
          </cell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AK18" t="e">
            <v>#N/A</v>
          </cell>
          <cell r="AL18" t="e">
            <v>#N/A</v>
          </cell>
          <cell r="AM18" t="e">
            <v>#N/A</v>
          </cell>
          <cell r="AO18" t="e">
            <v>#N/A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>
            <v>0</v>
          </cell>
          <cell r="AU18" t="e">
            <v>#N/A</v>
          </cell>
          <cell r="AV18" t="e">
            <v>#N/A</v>
          </cell>
          <cell r="AW18" t="e">
            <v>#N/A</v>
          </cell>
          <cell r="AY18" t="e">
            <v>#N/A</v>
          </cell>
          <cell r="AZ18" t="e">
            <v>#N/A</v>
          </cell>
          <cell r="BA18" t="e">
            <v>#N/A</v>
          </cell>
          <cell r="BB18" t="e">
            <v>#N/A</v>
          </cell>
          <cell r="BC18" t="e">
            <v>#N/A</v>
          </cell>
          <cell r="BD18" t="e">
            <v>#N/A</v>
          </cell>
          <cell r="BE18" t="e">
            <v>#N/A</v>
          </cell>
          <cell r="BF18" t="e">
            <v>#N/A</v>
          </cell>
          <cell r="BG18" t="e">
            <v>#N/A</v>
          </cell>
          <cell r="BH18" t="e">
            <v>#N/A</v>
          </cell>
          <cell r="BI18" t="e">
            <v>#N/A</v>
          </cell>
          <cell r="BJ18" t="e">
            <v>#N/A</v>
          </cell>
          <cell r="BK18" t="e">
            <v>#N/A</v>
          </cell>
          <cell r="BL18" t="e">
            <v>#N/A</v>
          </cell>
          <cell r="BM18" t="e">
            <v>#N/A</v>
          </cell>
          <cell r="BN18" t="e">
            <v>#N/A</v>
          </cell>
          <cell r="BO18" t="e">
            <v>#N/A</v>
          </cell>
          <cell r="BP18" t="e">
            <v>#N/A</v>
          </cell>
          <cell r="BQ18" t="e">
            <v>#N/A</v>
          </cell>
          <cell r="BR18" t="e">
            <v>#N/A</v>
          </cell>
          <cell r="BS18" t="e">
            <v>#N/A</v>
          </cell>
          <cell r="BT18" t="e">
            <v>#N/A</v>
          </cell>
          <cell r="BU18" t="e">
            <v>#N/A</v>
          </cell>
          <cell r="BV18" t="e">
            <v>#N/A</v>
          </cell>
          <cell r="BW18" t="e">
            <v>#N/A</v>
          </cell>
          <cell r="BX18" t="e">
            <v>#N/A</v>
          </cell>
          <cell r="BY18" t="e">
            <v>#N/A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 t="e">
            <v>#N/A</v>
          </cell>
          <cell r="CV18" t="e">
            <v>#N/A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 t="e">
            <v>#N/A</v>
          </cell>
          <cell r="DG18" t="e">
            <v>#N/A</v>
          </cell>
          <cell r="DH18" t="e">
            <v>#N/A</v>
          </cell>
          <cell r="DI18" t="e">
            <v>#N/A</v>
          </cell>
          <cell r="DJ18" t="e">
            <v>#N/A</v>
          </cell>
          <cell r="DK18" t="e">
            <v>#N/A</v>
          </cell>
          <cell r="DL18" t="e">
            <v>#N/A</v>
          </cell>
          <cell r="DM18" t="e">
            <v>#N/A</v>
          </cell>
          <cell r="DN18" t="e">
            <v>#N/A</v>
          </cell>
          <cell r="DO18" t="e">
            <v>#N/A</v>
          </cell>
          <cell r="DP18" t="e">
            <v>#N/A</v>
          </cell>
          <cell r="DQ18" t="e">
            <v>#N/A</v>
          </cell>
          <cell r="DR18" t="e">
            <v>#N/A</v>
          </cell>
          <cell r="DS18" t="e">
            <v>#N/A</v>
          </cell>
          <cell r="DT18" t="e">
            <v>#N/A</v>
          </cell>
          <cell r="DU18" t="str">
            <v>12/98</v>
          </cell>
          <cell r="DV18" t="str">
            <v>12/99</v>
          </cell>
          <cell r="DW18" t="str">
            <v>12/00</v>
          </cell>
          <cell r="DX18" t="str">
            <v>12/01</v>
          </cell>
          <cell r="DY18" t="e">
            <v>#N/A</v>
          </cell>
          <cell r="DZ18" t="e">
            <v>#N/A</v>
          </cell>
          <cell r="EA18" t="e">
            <v>#N/A</v>
          </cell>
          <cell r="EB18" t="e">
            <v>#N/A</v>
          </cell>
          <cell r="EC18" t="e">
            <v>#N/A</v>
          </cell>
          <cell r="ED18" t="e">
            <v>#N/A</v>
          </cell>
          <cell r="EE18" t="e">
            <v>#N/A</v>
          </cell>
          <cell r="EF18" t="e">
            <v>#N/A</v>
          </cell>
        </row>
        <row r="19">
          <cell r="A19">
            <v>0</v>
          </cell>
          <cell r="B19" t="e">
            <v>#N/A</v>
          </cell>
          <cell r="C19" t="e">
            <v>#N/A</v>
          </cell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 t="e">
            <v>#N/A</v>
          </cell>
          <cell r="AB19" t="e">
            <v>#NUM!</v>
          </cell>
          <cell r="AC19" t="e">
            <v>#N/A</v>
          </cell>
          <cell r="AD19" t="e">
            <v>#N/A</v>
          </cell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AK19" t="e">
            <v>#N/A</v>
          </cell>
          <cell r="AL19" t="e">
            <v>#N/A</v>
          </cell>
          <cell r="AM19" t="e">
            <v>#N/A</v>
          </cell>
          <cell r="AO19" t="e">
            <v>#N/A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>
            <v>0</v>
          </cell>
          <cell r="AU19" t="e">
            <v>#N/A</v>
          </cell>
          <cell r="AV19" t="e">
            <v>#N/A</v>
          </cell>
          <cell r="AW19" t="e">
            <v>#N/A</v>
          </cell>
          <cell r="AY19" t="e">
            <v>#N/A</v>
          </cell>
          <cell r="AZ19" t="e">
            <v>#N/A</v>
          </cell>
          <cell r="BA19" t="e">
            <v>#N/A</v>
          </cell>
          <cell r="BB19" t="e">
            <v>#N/A</v>
          </cell>
          <cell r="BC19" t="e">
            <v>#N/A</v>
          </cell>
          <cell r="BD19" t="e">
            <v>#N/A</v>
          </cell>
          <cell r="BE19" t="e">
            <v>#N/A</v>
          </cell>
          <cell r="BF19" t="e">
            <v>#N/A</v>
          </cell>
          <cell r="BG19" t="e">
            <v>#N/A</v>
          </cell>
          <cell r="BH19" t="e">
            <v>#N/A</v>
          </cell>
          <cell r="BI19" t="e">
            <v>#N/A</v>
          </cell>
          <cell r="BJ19" t="e">
            <v>#N/A</v>
          </cell>
          <cell r="BK19" t="e">
            <v>#N/A</v>
          </cell>
          <cell r="BL19" t="e">
            <v>#N/A</v>
          </cell>
          <cell r="BM19" t="e">
            <v>#N/A</v>
          </cell>
          <cell r="BN19" t="e">
            <v>#N/A</v>
          </cell>
          <cell r="BO19" t="e">
            <v>#N/A</v>
          </cell>
          <cell r="BP19" t="e">
            <v>#N/A</v>
          </cell>
          <cell r="BQ19" t="e">
            <v>#N/A</v>
          </cell>
          <cell r="BR19" t="e">
            <v>#N/A</v>
          </cell>
          <cell r="BS19" t="e">
            <v>#N/A</v>
          </cell>
          <cell r="BT19" t="e">
            <v>#N/A</v>
          </cell>
          <cell r="BU19" t="e">
            <v>#N/A</v>
          </cell>
          <cell r="BV19" t="e">
            <v>#N/A</v>
          </cell>
          <cell r="BW19" t="e">
            <v>#N/A</v>
          </cell>
          <cell r="BX19" t="e">
            <v>#N/A</v>
          </cell>
          <cell r="BY19" t="e">
            <v>#N/A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 t="e">
            <v>#N/A</v>
          </cell>
          <cell r="CV19" t="e">
            <v>#N/A</v>
          </cell>
          <cell r="CW19" t="e">
            <v>#N/A</v>
          </cell>
          <cell r="CX19" t="e">
            <v>#N/A</v>
          </cell>
          <cell r="CY19" t="e">
            <v>#N/A</v>
          </cell>
          <cell r="CZ19" t="e">
            <v>#N/A</v>
          </cell>
          <cell r="DA19" t="e">
            <v>#N/A</v>
          </cell>
          <cell r="DB19" t="e">
            <v>#N/A</v>
          </cell>
          <cell r="DC19" t="e">
            <v>#N/A</v>
          </cell>
          <cell r="DD19" t="e">
            <v>#N/A</v>
          </cell>
          <cell r="DE19" t="e">
            <v>#N/A</v>
          </cell>
          <cell r="DF19" t="e">
            <v>#N/A</v>
          </cell>
          <cell r="DG19" t="e">
            <v>#N/A</v>
          </cell>
          <cell r="DH19" t="e">
            <v>#N/A</v>
          </cell>
          <cell r="DI19" t="e">
            <v>#N/A</v>
          </cell>
          <cell r="DJ19" t="e">
            <v>#N/A</v>
          </cell>
          <cell r="DK19" t="e">
            <v>#N/A</v>
          </cell>
          <cell r="DL19" t="e">
            <v>#N/A</v>
          </cell>
          <cell r="DM19" t="e">
            <v>#N/A</v>
          </cell>
          <cell r="DN19" t="e">
            <v>#N/A</v>
          </cell>
          <cell r="DO19" t="e">
            <v>#N/A</v>
          </cell>
          <cell r="DP19" t="e">
            <v>#N/A</v>
          </cell>
          <cell r="DQ19" t="e">
            <v>#N/A</v>
          </cell>
          <cell r="DR19" t="e">
            <v>#N/A</v>
          </cell>
          <cell r="DS19" t="e">
            <v>#N/A</v>
          </cell>
          <cell r="DT19" t="e">
            <v>#N/A</v>
          </cell>
          <cell r="DU19" t="str">
            <v>12/98</v>
          </cell>
          <cell r="DV19" t="str">
            <v>12/99</v>
          </cell>
          <cell r="DW19" t="str">
            <v>12/00</v>
          </cell>
          <cell r="DX19" t="str">
            <v>12/01</v>
          </cell>
          <cell r="DY19" t="e">
            <v>#N/A</v>
          </cell>
          <cell r="DZ19" t="e">
            <v>#N/A</v>
          </cell>
          <cell r="EA19" t="e">
            <v>#N/A</v>
          </cell>
          <cell r="EB19" t="e">
            <v>#N/A</v>
          </cell>
          <cell r="EC19" t="e">
            <v>#N/A</v>
          </cell>
          <cell r="ED19" t="e">
            <v>#N/A</v>
          </cell>
          <cell r="EE19" t="e">
            <v>#N/A</v>
          </cell>
          <cell r="EF19" t="e">
            <v>#N/A</v>
          </cell>
        </row>
        <row r="20">
          <cell r="A20" t="str">
            <v>COMPS</v>
          </cell>
          <cell r="B20">
            <v>65.780000000000015</v>
          </cell>
          <cell r="C20">
            <v>50.003333333333337</v>
          </cell>
          <cell r="D20">
            <v>79.763333333333335</v>
          </cell>
          <cell r="E20">
            <v>13746.764999999999</v>
          </cell>
          <cell r="F20">
            <v>148.10034666666667</v>
          </cell>
          <cell r="G20" t="e">
            <v>#DIV/0!</v>
          </cell>
          <cell r="H20" t="e">
            <v>#DIV/0!</v>
          </cell>
          <cell r="I20" t="e">
            <v>#DIV/0!</v>
          </cell>
          <cell r="J20" t="e">
            <v>#DIV/0!</v>
          </cell>
          <cell r="K20">
            <v>0.5928679</v>
          </cell>
          <cell r="L20">
            <v>3.5733333333333337</v>
          </cell>
          <cell r="M20">
            <v>4.4333333333333336</v>
          </cell>
          <cell r="N20">
            <v>5.07</v>
          </cell>
          <cell r="O20">
            <v>19.895559333333335</v>
          </cell>
          <cell r="P20">
            <v>17.619786666666666</v>
          </cell>
          <cell r="Q20">
            <v>15.066938333333333</v>
          </cell>
          <cell r="R20">
            <v>10.666666666666666</v>
          </cell>
          <cell r="S20">
            <v>15.866666666666667</v>
          </cell>
          <cell r="T20">
            <v>17.333333333333332</v>
          </cell>
          <cell r="U20">
            <v>4</v>
          </cell>
          <cell r="V20">
            <v>1.8778621</v>
          </cell>
          <cell r="W20">
            <v>1.8136743666666666</v>
          </cell>
          <cell r="X20">
            <v>5.085512333333333</v>
          </cell>
          <cell r="Y20" t="e">
            <v>#DIV/0!</v>
          </cell>
          <cell r="Z20" t="e">
            <v>#DIV/0!</v>
          </cell>
          <cell r="AA20" t="e">
            <v>#DIV/0!</v>
          </cell>
          <cell r="AB20" t="e">
            <v>#DIV/0!</v>
          </cell>
          <cell r="AC20">
            <v>-12.708798999999999</v>
          </cell>
          <cell r="AD20">
            <v>0.11246633333333378</v>
          </cell>
          <cell r="AE20">
            <v>8.9772180000000006</v>
          </cell>
          <cell r="AF20">
            <v>7.8572289999999994</v>
          </cell>
          <cell r="AG20">
            <v>13782.804333333333</v>
          </cell>
          <cell r="AH20">
            <v>14706.153</v>
          </cell>
          <cell r="AI20" t="e">
            <v>#DIV/0!</v>
          </cell>
          <cell r="AJ20">
            <v>0.60349324999999998</v>
          </cell>
          <cell r="AK20">
            <v>0.60349324999999998</v>
          </cell>
          <cell r="AL20">
            <v>42.661080000000005</v>
          </cell>
          <cell r="AM20">
            <v>21.583720999999997</v>
          </cell>
          <cell r="AN20" t="e">
            <v>#DIV/0!</v>
          </cell>
          <cell r="AO20">
            <v>31.772333333333336</v>
          </cell>
          <cell r="AP20">
            <v>10.391382</v>
          </cell>
          <cell r="AQ20">
            <v>24.160914000000002</v>
          </cell>
          <cell r="AR20">
            <v>14.375031999999999</v>
          </cell>
          <cell r="AS20">
            <v>26.433526000000001</v>
          </cell>
          <cell r="AT20">
            <v>0</v>
          </cell>
          <cell r="AU20">
            <v>14706.153</v>
          </cell>
          <cell r="AV20">
            <v>26.618713333333332</v>
          </cell>
          <cell r="AW20">
            <v>34299.511966666665</v>
          </cell>
          <cell r="AX20" t="e">
            <v>#DIV/0!</v>
          </cell>
          <cell r="AY20">
            <v>9.1485788999999986</v>
          </cell>
          <cell r="AZ20">
            <v>8.9272576666666676</v>
          </cell>
          <cell r="BA20">
            <v>26.085505666666666</v>
          </cell>
          <cell r="BB20">
            <v>14.616342333333334</v>
          </cell>
          <cell r="BC20">
            <v>1.0577029</v>
          </cell>
          <cell r="BD20" t="e">
            <v>#DIV/0!</v>
          </cell>
          <cell r="BE20">
            <v>12.387698700000001</v>
          </cell>
          <cell r="BF20">
            <v>1083.7940000000001</v>
          </cell>
          <cell r="BG20">
            <v>18.121743666666667</v>
          </cell>
          <cell r="BH20">
            <v>182.2193</v>
          </cell>
          <cell r="BI20">
            <v>1119.8333333333333</v>
          </cell>
          <cell r="BJ20">
            <v>928.56100000000004</v>
          </cell>
          <cell r="BK20">
            <v>179.29899999999998</v>
          </cell>
          <cell r="BL20">
            <v>702.56299999999999</v>
          </cell>
        </row>
        <row r="22">
          <cell r="A22" t="str">
            <v>CALCULATIONS FOR COMPS</v>
          </cell>
        </row>
        <row r="24">
          <cell r="B24">
            <v>83.39</v>
          </cell>
          <cell r="C24">
            <v>69.86</v>
          </cell>
          <cell r="D24">
            <v>111</v>
          </cell>
          <cell r="E24">
            <v>11685.441000000001</v>
          </cell>
          <cell r="F24">
            <v>139.5438</v>
          </cell>
          <cell r="G24" t="str">
            <v>N/A</v>
          </cell>
          <cell r="H24" t="str">
            <v>N/A</v>
          </cell>
          <cell r="I24" t="str">
            <v>N/A</v>
          </cell>
          <cell r="J24" t="str">
            <v>N/A</v>
          </cell>
          <cell r="K24">
            <v>0.63800899999999994</v>
          </cell>
          <cell r="L24">
            <v>6.4</v>
          </cell>
          <cell r="M24">
            <v>7.99</v>
          </cell>
          <cell r="N24">
            <v>8.98</v>
          </cell>
          <cell r="O24">
            <v>13.029688</v>
          </cell>
          <cell r="P24">
            <v>10.37189</v>
          </cell>
          <cell r="Q24">
            <v>9.2655549999999991</v>
          </cell>
          <cell r="R24">
            <v>3</v>
          </cell>
          <cell r="S24">
            <v>11.600000000000001</v>
          </cell>
          <cell r="T24">
            <v>17</v>
          </cell>
          <cell r="U24">
            <v>9</v>
          </cell>
          <cell r="V24">
            <v>0.62446230000000003</v>
          </cell>
          <cell r="W24">
            <v>0.87172289999999997</v>
          </cell>
          <cell r="X24">
            <v>2.3299749999999997</v>
          </cell>
          <cell r="Y24" t="str">
            <v>N/A</v>
          </cell>
          <cell r="Z24" t="str">
            <v>N/A</v>
          </cell>
          <cell r="AA24" t="str">
            <v>N/A</v>
          </cell>
          <cell r="AB24" t="str">
            <v>N/A</v>
          </cell>
          <cell r="AC24">
            <v>-19.018250000000002</v>
          </cell>
          <cell r="AD24">
            <v>-9.2772059999999996</v>
          </cell>
          <cell r="AE24">
            <v>6.1447139999999996</v>
          </cell>
          <cell r="AF24">
            <v>6.3649360000000001</v>
          </cell>
          <cell r="AG24">
            <v>11987.441000000001</v>
          </cell>
          <cell r="AH24">
            <v>19404</v>
          </cell>
          <cell r="AI24" t="str">
            <v>N/A</v>
          </cell>
          <cell r="AJ24" t="str">
            <v>N/A</v>
          </cell>
          <cell r="AK24" t="str">
            <v>N/A</v>
          </cell>
          <cell r="AL24">
            <v>31.342420000000004</v>
          </cell>
          <cell r="AM24">
            <v>13.135593</v>
          </cell>
          <cell r="AN24" t="str">
            <v>N/A</v>
          </cell>
          <cell r="AO24">
            <v>0</v>
          </cell>
          <cell r="AP24">
            <v>7.6744179999999993</v>
          </cell>
          <cell r="AQ24">
            <v>12.511251999999999</v>
          </cell>
          <cell r="AR24">
            <v>13.457120999999999</v>
          </cell>
          <cell r="AS24">
            <v>13.747838</v>
          </cell>
          <cell r="AT24">
            <v>0</v>
          </cell>
          <cell r="AU24">
            <v>19404</v>
          </cell>
          <cell r="AV24">
            <v>17.029</v>
          </cell>
          <cell r="AW24">
            <v>89242</v>
          </cell>
          <cell r="AX24" t="str">
            <v>N/A</v>
          </cell>
          <cell r="AY24">
            <v>0.98818169999999994</v>
          </cell>
          <cell r="AZ24">
            <v>4.602144</v>
          </cell>
          <cell r="BA24">
            <v>6.8542569999999996</v>
          </cell>
          <cell r="BB24">
            <v>6.8542569999999996</v>
          </cell>
          <cell r="BC24">
            <v>0.214722</v>
          </cell>
          <cell r="BD24" t="str">
            <v>N/A</v>
          </cell>
          <cell r="BE24">
            <v>0.85534809999999994</v>
          </cell>
          <cell r="BF24">
            <v>1330</v>
          </cell>
          <cell r="BG24">
            <v>37.158350000000006</v>
          </cell>
          <cell r="BH24">
            <v>140.13</v>
          </cell>
          <cell r="BI24">
            <v>1632</v>
          </cell>
          <cell r="BJ24">
            <v>873</v>
          </cell>
          <cell r="BK24">
            <v>232</v>
          </cell>
          <cell r="BL24">
            <v>893</v>
          </cell>
        </row>
        <row r="25">
          <cell r="B25">
            <v>25.650000000000002</v>
          </cell>
          <cell r="C25">
            <v>21.35</v>
          </cell>
          <cell r="D25">
            <v>30.400000000000002</v>
          </cell>
          <cell r="E25">
            <v>2596.3440000000001</v>
          </cell>
          <cell r="F25">
            <v>87.628840000000011</v>
          </cell>
          <cell r="G25" t="str">
            <v>N/A</v>
          </cell>
          <cell r="H25" t="str">
            <v>N/A</v>
          </cell>
          <cell r="I25" t="str">
            <v>N/A</v>
          </cell>
          <cell r="J25" t="str">
            <v>N/A</v>
          </cell>
          <cell r="K25">
            <v>0.2584806</v>
          </cell>
          <cell r="L25">
            <v>1.1100000000000001</v>
          </cell>
          <cell r="M25">
            <v>1.26</v>
          </cell>
          <cell r="N25">
            <v>1.5</v>
          </cell>
          <cell r="O25">
            <v>21.923090000000002</v>
          </cell>
          <cell r="P25">
            <v>20.357140000000001</v>
          </cell>
          <cell r="Q25">
            <v>16.98676</v>
          </cell>
          <cell r="R25">
            <v>9</v>
          </cell>
          <cell r="S25">
            <v>18</v>
          </cell>
          <cell r="T25">
            <v>15</v>
          </cell>
          <cell r="U25">
            <v>3</v>
          </cell>
          <cell r="V25">
            <v>3.8767389999999997</v>
          </cell>
          <cell r="W25">
            <v>3.7834729999999999</v>
          </cell>
          <cell r="X25">
            <v>6.1547679999999998</v>
          </cell>
          <cell r="Y25" t="str">
            <v>N/A</v>
          </cell>
          <cell r="Z25" t="str">
            <v>N/A</v>
          </cell>
          <cell r="AA25" t="str">
            <v>N/A</v>
          </cell>
          <cell r="AB25" t="str">
            <v>N/A</v>
          </cell>
          <cell r="AC25">
            <v>-13.726180999999999</v>
          </cell>
          <cell r="AD25">
            <v>-3.9292749999999996</v>
          </cell>
          <cell r="AE25">
            <v>-9.0739999999999998</v>
          </cell>
          <cell r="AF25">
            <v>9.5980039999999995</v>
          </cell>
          <cell r="AG25">
            <v>2777.462</v>
          </cell>
          <cell r="AH25">
            <v>662.45900000000006</v>
          </cell>
          <cell r="AI25" t="str">
            <v>N/A</v>
          </cell>
          <cell r="AJ25">
            <v>0.48576349999999996</v>
          </cell>
          <cell r="AK25">
            <v>0.48576349999999996</v>
          </cell>
          <cell r="AL25">
            <v>58.208270000000006</v>
          </cell>
          <cell r="AM25">
            <v>31.527660000000001</v>
          </cell>
          <cell r="AN25" t="str">
            <v>N/A</v>
          </cell>
          <cell r="AO25">
            <v>7.3170000000000002</v>
          </cell>
          <cell r="AP25">
            <v>10.7376</v>
          </cell>
          <cell r="AQ25">
            <v>22.389870000000002</v>
          </cell>
          <cell r="AR25">
            <v>15.318064</v>
          </cell>
          <cell r="AS25">
            <v>27.971120000000003</v>
          </cell>
          <cell r="AT25">
            <v>0</v>
          </cell>
          <cell r="AU25">
            <v>662.45900000000006</v>
          </cell>
          <cell r="AV25">
            <v>33.82938</v>
          </cell>
          <cell r="AW25">
            <v>818.53590000000008</v>
          </cell>
          <cell r="AX25" t="str">
            <v>N/A</v>
          </cell>
          <cell r="AY25">
            <v>17.4833</v>
          </cell>
          <cell r="AZ25">
            <v>17.614520000000002</v>
          </cell>
          <cell r="BA25">
            <v>46.456310000000002</v>
          </cell>
          <cell r="BB25">
            <v>29.394570000000002</v>
          </cell>
          <cell r="BC25">
            <v>0.99255070000000001</v>
          </cell>
          <cell r="BD25" t="str">
            <v>N/A</v>
          </cell>
          <cell r="BE25">
            <v>9.1916279999999997</v>
          </cell>
          <cell r="BF25">
            <v>16.382000000000001</v>
          </cell>
          <cell r="BG25">
            <v>4.1675000000000004</v>
          </cell>
          <cell r="BH25">
            <v>101.22200000000001</v>
          </cell>
          <cell r="BI25">
            <v>197.5</v>
          </cell>
          <cell r="BJ25">
            <v>173.68299999999999</v>
          </cell>
          <cell r="BK25">
            <v>48.896999999999998</v>
          </cell>
          <cell r="BL25">
            <v>116.68900000000001</v>
          </cell>
        </row>
        <row r="26">
          <cell r="B26">
            <v>88.300000000000011</v>
          </cell>
          <cell r="C26">
            <v>58.800000000000004</v>
          </cell>
          <cell r="D26">
            <v>97.89</v>
          </cell>
          <cell r="E26">
            <v>26958.510000000002</v>
          </cell>
          <cell r="F26">
            <v>217.1284</v>
          </cell>
          <cell r="G26" t="str">
            <v>N/A</v>
          </cell>
          <cell r="H26" t="str">
            <v>N/A</v>
          </cell>
          <cell r="I26" t="str">
            <v>N/A</v>
          </cell>
          <cell r="J26" t="str">
            <v>N/A</v>
          </cell>
          <cell r="K26">
            <v>0.88211410000000001</v>
          </cell>
          <cell r="L26">
            <v>3.21</v>
          </cell>
          <cell r="M26">
            <v>4.05</v>
          </cell>
          <cell r="N26">
            <v>4.7300000000000004</v>
          </cell>
          <cell r="O26">
            <v>24.733900000000002</v>
          </cell>
          <cell r="P26">
            <v>22.130330000000001</v>
          </cell>
          <cell r="Q26">
            <v>18.948499999999999</v>
          </cell>
          <cell r="R26">
            <v>20</v>
          </cell>
          <cell r="S26">
            <v>18</v>
          </cell>
          <cell r="T26">
            <v>20</v>
          </cell>
          <cell r="U26">
            <v>0</v>
          </cell>
          <cell r="V26">
            <v>1.132385</v>
          </cell>
          <cell r="W26">
            <v>0.78582719999999995</v>
          </cell>
          <cell r="X26">
            <v>6.7717939999999999</v>
          </cell>
          <cell r="Y26" t="str">
            <v>N/A</v>
          </cell>
          <cell r="Z26" t="str">
            <v>N/A</v>
          </cell>
          <cell r="AA26" t="str">
            <v>N/A</v>
          </cell>
          <cell r="AB26" t="str">
            <v>N/A</v>
          </cell>
          <cell r="AC26">
            <v>-5.3819659999999994</v>
          </cell>
          <cell r="AD26">
            <v>13.543880000000001</v>
          </cell>
          <cell r="AE26">
            <v>29.860940000000003</v>
          </cell>
          <cell r="AF26">
            <v>7.6087469999999993</v>
          </cell>
          <cell r="AG26">
            <v>26583.510000000002</v>
          </cell>
          <cell r="AH26">
            <v>24052</v>
          </cell>
          <cell r="AI26" t="str">
            <v>N/A</v>
          </cell>
          <cell r="AJ26">
            <v>0.72122299999999995</v>
          </cell>
          <cell r="AK26">
            <v>0.72122299999999995</v>
          </cell>
          <cell r="AL26">
            <v>38.432550000000006</v>
          </cell>
          <cell r="AM26">
            <v>20.087910000000001</v>
          </cell>
          <cell r="AN26" t="str">
            <v>N/A</v>
          </cell>
          <cell r="AO26">
            <v>88</v>
          </cell>
          <cell r="AP26">
            <v>12.762127999999999</v>
          </cell>
          <cell r="AQ26">
            <v>37.581620000000001</v>
          </cell>
          <cell r="AR26">
            <v>14.349910999999999</v>
          </cell>
          <cell r="AS26">
            <v>37.581620000000001</v>
          </cell>
          <cell r="AT26">
            <v>0</v>
          </cell>
          <cell r="AU26">
            <v>24052</v>
          </cell>
          <cell r="AV26">
            <v>28.997760000000003</v>
          </cell>
          <cell r="AW26">
            <v>12838</v>
          </cell>
          <cell r="AX26" t="str">
            <v>N/A</v>
          </cell>
          <cell r="AY26">
            <v>8.9742549999999994</v>
          </cell>
          <cell r="AZ26">
            <v>4.5651089999999996</v>
          </cell>
          <cell r="BA26">
            <v>24.945950000000003</v>
          </cell>
          <cell r="BB26">
            <v>7.6002000000000001</v>
          </cell>
          <cell r="BC26">
            <v>1.9658359999999999</v>
          </cell>
          <cell r="BD26" t="str">
            <v>N/A</v>
          </cell>
          <cell r="BE26">
            <v>27.116120000000002</v>
          </cell>
          <cell r="BF26">
            <v>1905</v>
          </cell>
          <cell r="BG26">
            <v>13.039380999999999</v>
          </cell>
          <cell r="BH26">
            <v>305.30590000000001</v>
          </cell>
          <cell r="BI26">
            <v>1530</v>
          </cell>
          <cell r="BJ26">
            <v>1739</v>
          </cell>
          <cell r="BK26">
            <v>257</v>
          </cell>
          <cell r="BL26">
            <v>1098</v>
          </cell>
        </row>
        <row r="27">
          <cell r="B27" t="str">
            <v>N/A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  <cell r="G27" t="str">
            <v>N/A</v>
          </cell>
          <cell r="H27" t="str">
            <v>N/A</v>
          </cell>
          <cell r="I27" t="str">
            <v>N/A</v>
          </cell>
          <cell r="J27" t="str">
            <v>N/A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N/A</v>
          </cell>
          <cell r="O27" t="str">
            <v>N/A</v>
          </cell>
          <cell r="P27" t="str">
            <v>N/A</v>
          </cell>
          <cell r="Q27" t="str">
            <v>N/A</v>
          </cell>
          <cell r="R27" t="str">
            <v>N/A</v>
          </cell>
          <cell r="S27" t="str">
            <v>N/A</v>
          </cell>
          <cell r="T27" t="str">
            <v>N/A</v>
          </cell>
          <cell r="U27" t="str">
            <v>N/A</v>
          </cell>
          <cell r="V27" t="str">
            <v>N/A</v>
          </cell>
          <cell r="W27" t="str">
            <v>N/A</v>
          </cell>
          <cell r="X27" t="str">
            <v>N/A</v>
          </cell>
          <cell r="Y27" t="str">
            <v>N/A</v>
          </cell>
          <cell r="Z27" t="str">
            <v>N/A</v>
          </cell>
          <cell r="AA27" t="str">
            <v>N/A</v>
          </cell>
          <cell r="AB27" t="str">
            <v>N/A</v>
          </cell>
          <cell r="AC27" t="str">
            <v>N/A</v>
          </cell>
          <cell r="AD27" t="str">
            <v>N/A</v>
          </cell>
          <cell r="AE27" t="str">
            <v>N/A</v>
          </cell>
          <cell r="AF27" t="str">
            <v>N/A</v>
          </cell>
          <cell r="AG27" t="str">
            <v>N/A</v>
          </cell>
          <cell r="AH27" t="str">
            <v>N/A</v>
          </cell>
          <cell r="AI27" t="str">
            <v>N/A</v>
          </cell>
          <cell r="AJ27" t="str">
            <v>N/A</v>
          </cell>
          <cell r="AK27" t="str">
            <v>N/A</v>
          </cell>
          <cell r="AL27" t="str">
            <v>N/A</v>
          </cell>
          <cell r="AM27" t="str">
            <v>N/A</v>
          </cell>
          <cell r="AN27" t="str">
            <v>N/A</v>
          </cell>
          <cell r="AO27" t="str">
            <v>N/A</v>
          </cell>
          <cell r="AP27" t="str">
            <v>N/A</v>
          </cell>
          <cell r="AQ27" t="str">
            <v>N/A</v>
          </cell>
          <cell r="AR27" t="str">
            <v>N/A</v>
          </cell>
          <cell r="AS27" t="str">
            <v>N/A</v>
          </cell>
          <cell r="AT27">
            <v>0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 t="str">
            <v>N/A</v>
          </cell>
          <cell r="BA27" t="str">
            <v>N/A</v>
          </cell>
          <cell r="BB27" t="str">
            <v>N/A</v>
          </cell>
          <cell r="BC27" t="str">
            <v>N/A</v>
          </cell>
          <cell r="BD27" t="str">
            <v>N/A</v>
          </cell>
          <cell r="BE27" t="str">
            <v>N/A</v>
          </cell>
          <cell r="BF27" t="str">
            <v>N/A</v>
          </cell>
          <cell r="BG27" t="str">
            <v>N/A</v>
          </cell>
          <cell r="BH27" t="str">
            <v>N/A</v>
          </cell>
          <cell r="BI27" t="str">
            <v>N/A</v>
          </cell>
          <cell r="BJ27" t="str">
            <v>N/A</v>
          </cell>
          <cell r="BK27" t="str">
            <v>N/A</v>
          </cell>
          <cell r="BL27" t="str">
            <v>N/A</v>
          </cell>
        </row>
        <row r="28">
          <cell r="B28" t="str">
            <v>N/A</v>
          </cell>
          <cell r="C28" t="str">
            <v>N/A</v>
          </cell>
          <cell r="D28" t="str">
            <v>N/A</v>
          </cell>
          <cell r="E28" t="str">
            <v>N/A</v>
          </cell>
          <cell r="F28" t="str">
            <v>N/A</v>
          </cell>
          <cell r="G28" t="str">
            <v>N/A</v>
          </cell>
          <cell r="H28" t="str">
            <v>N/A</v>
          </cell>
          <cell r="I28" t="str">
            <v>N/A</v>
          </cell>
          <cell r="J28" t="str">
            <v>N/A</v>
          </cell>
          <cell r="K28" t="str">
            <v>N/A</v>
          </cell>
          <cell r="L28" t="str">
            <v>N/A</v>
          </cell>
          <cell r="M28" t="str">
            <v>N/A</v>
          </cell>
          <cell r="N28" t="str">
            <v>N/A</v>
          </cell>
          <cell r="O28" t="str">
            <v>N/A</v>
          </cell>
          <cell r="P28" t="str">
            <v>N/A</v>
          </cell>
          <cell r="Q28" t="str">
            <v>N/A</v>
          </cell>
          <cell r="R28" t="str">
            <v>N/A</v>
          </cell>
          <cell r="S28" t="str">
            <v>N/A</v>
          </cell>
          <cell r="T28" t="str">
            <v>N/A</v>
          </cell>
          <cell r="U28" t="str">
            <v>N/A</v>
          </cell>
          <cell r="V28" t="str">
            <v>N/A</v>
          </cell>
          <cell r="W28" t="str">
            <v>N/A</v>
          </cell>
          <cell r="X28" t="str">
            <v>N/A</v>
          </cell>
          <cell r="Y28" t="str">
            <v>N/A</v>
          </cell>
          <cell r="Z28" t="str">
            <v>N/A</v>
          </cell>
          <cell r="AA28" t="str">
            <v>N/A</v>
          </cell>
          <cell r="AB28" t="str">
            <v>N/A</v>
          </cell>
          <cell r="AC28" t="str">
            <v>N/A</v>
          </cell>
          <cell r="AD28" t="str">
            <v>N/A</v>
          </cell>
          <cell r="AE28" t="str">
            <v>N/A</v>
          </cell>
          <cell r="AF28" t="str">
            <v>N/A</v>
          </cell>
          <cell r="AG28" t="str">
            <v>N/A</v>
          </cell>
          <cell r="AH28" t="str">
            <v>N/A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 t="str">
            <v>N/A</v>
          </cell>
          <cell r="AO28" t="str">
            <v>N/A</v>
          </cell>
          <cell r="AP28" t="str">
            <v>N/A</v>
          </cell>
          <cell r="AQ28" t="str">
            <v>N/A</v>
          </cell>
          <cell r="AR28" t="str">
            <v>N/A</v>
          </cell>
          <cell r="AS28" t="str">
            <v>N/A</v>
          </cell>
          <cell r="AT28">
            <v>0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 t="str">
            <v>N/A</v>
          </cell>
          <cell r="BA28" t="str">
            <v>N/A</v>
          </cell>
          <cell r="BB28" t="str">
            <v>N/A</v>
          </cell>
          <cell r="BC28" t="str">
            <v>N/A</v>
          </cell>
          <cell r="BD28" t="str">
            <v>N/A</v>
          </cell>
          <cell r="BE28" t="str">
            <v>N/A</v>
          </cell>
          <cell r="BF28" t="str">
            <v>N/A</v>
          </cell>
          <cell r="BG28" t="str">
            <v>N/A</v>
          </cell>
          <cell r="BH28" t="str">
            <v>N/A</v>
          </cell>
          <cell r="BI28" t="str">
            <v>N/A</v>
          </cell>
          <cell r="BJ28" t="str">
            <v>N/A</v>
          </cell>
          <cell r="BK28" t="str">
            <v>N/A</v>
          </cell>
          <cell r="BL28" t="str">
            <v>N/A</v>
          </cell>
        </row>
        <row r="29">
          <cell r="B29" t="str">
            <v>N/A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N/A</v>
          </cell>
          <cell r="J29" t="str">
            <v>N/A</v>
          </cell>
          <cell r="K29" t="str">
            <v>N/A</v>
          </cell>
          <cell r="L29" t="str">
            <v>N/A</v>
          </cell>
          <cell r="M29" t="str">
            <v>N/A</v>
          </cell>
          <cell r="N29" t="str">
            <v>N/A</v>
          </cell>
          <cell r="O29" t="str">
            <v>N/A</v>
          </cell>
          <cell r="P29" t="str">
            <v>N/A</v>
          </cell>
          <cell r="Q29" t="str">
            <v>N/A</v>
          </cell>
          <cell r="R29" t="str">
            <v>N/A</v>
          </cell>
          <cell r="S29" t="str">
            <v>N/A</v>
          </cell>
          <cell r="T29" t="str">
            <v>N/A</v>
          </cell>
          <cell r="U29" t="str">
            <v>N/A</v>
          </cell>
          <cell r="V29" t="str">
            <v>N/A</v>
          </cell>
          <cell r="W29" t="str">
            <v>N/A</v>
          </cell>
          <cell r="X29" t="str">
            <v>N/A</v>
          </cell>
          <cell r="Y29" t="str">
            <v>N/A</v>
          </cell>
          <cell r="Z29" t="str">
            <v>N/A</v>
          </cell>
          <cell r="AA29" t="str">
            <v>N/A</v>
          </cell>
          <cell r="AB29" t="str">
            <v>N/A</v>
          </cell>
          <cell r="AC29" t="str">
            <v>N/A</v>
          </cell>
          <cell r="AD29" t="str">
            <v>N/A</v>
          </cell>
          <cell r="AE29" t="str">
            <v>N/A</v>
          </cell>
          <cell r="AF29" t="str">
            <v>N/A</v>
          </cell>
          <cell r="AG29" t="str">
            <v>N/A</v>
          </cell>
          <cell r="AH29" t="str">
            <v>N/A</v>
          </cell>
          <cell r="AI29" t="str">
            <v>N/A</v>
          </cell>
          <cell r="AJ29" t="str">
            <v>N/A</v>
          </cell>
          <cell r="AK29" t="str">
            <v>N/A</v>
          </cell>
          <cell r="AL29" t="str">
            <v>N/A</v>
          </cell>
          <cell r="AM29" t="str">
            <v>N/A</v>
          </cell>
          <cell r="AN29" t="str">
            <v>N/A</v>
          </cell>
          <cell r="AO29" t="str">
            <v>N/A</v>
          </cell>
          <cell r="AP29" t="str">
            <v>N/A</v>
          </cell>
          <cell r="AQ29" t="str">
            <v>N/A</v>
          </cell>
          <cell r="AR29" t="str">
            <v>N/A</v>
          </cell>
          <cell r="AS29" t="str">
            <v>N/A</v>
          </cell>
          <cell r="AT29">
            <v>0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 t="str">
            <v>N/A</v>
          </cell>
          <cell r="BA29" t="str">
            <v>N/A</v>
          </cell>
          <cell r="BB29" t="str">
            <v>N/A</v>
          </cell>
          <cell r="BC29" t="str">
            <v>N/A</v>
          </cell>
          <cell r="BD29" t="str">
            <v>N/A</v>
          </cell>
          <cell r="BE29" t="str">
            <v>N/A</v>
          </cell>
          <cell r="BF29" t="str">
            <v>N/A</v>
          </cell>
          <cell r="BG29" t="str">
            <v>N/A</v>
          </cell>
          <cell r="BH29" t="str">
            <v>N/A</v>
          </cell>
          <cell r="BI29" t="str">
            <v>N/A</v>
          </cell>
          <cell r="BJ29" t="str">
            <v>N/A</v>
          </cell>
          <cell r="BK29" t="str">
            <v>N/A</v>
          </cell>
          <cell r="BL29" t="str">
            <v>N/A</v>
          </cell>
        </row>
        <row r="30">
          <cell r="B30" t="str">
            <v>N/A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N/A</v>
          </cell>
          <cell r="J30" t="str">
            <v>N/A</v>
          </cell>
          <cell r="K30" t="str">
            <v>N/A</v>
          </cell>
          <cell r="L30" t="str">
            <v>N/A</v>
          </cell>
          <cell r="M30" t="str">
            <v>N/A</v>
          </cell>
          <cell r="N30" t="str">
            <v>N/A</v>
          </cell>
          <cell r="O30" t="str">
            <v>N/A</v>
          </cell>
          <cell r="P30" t="str">
            <v>N/A</v>
          </cell>
          <cell r="Q30" t="str">
            <v>N/A</v>
          </cell>
          <cell r="R30" t="str">
            <v>N/A</v>
          </cell>
          <cell r="S30" t="str">
            <v>N/A</v>
          </cell>
          <cell r="T30" t="str">
            <v>N/A</v>
          </cell>
          <cell r="U30" t="str">
            <v>N/A</v>
          </cell>
          <cell r="V30" t="str">
            <v>N/A</v>
          </cell>
          <cell r="W30" t="str">
            <v>N/A</v>
          </cell>
          <cell r="X30" t="str">
            <v>N/A</v>
          </cell>
          <cell r="Y30" t="str">
            <v>N/A</v>
          </cell>
          <cell r="Z30" t="str">
            <v>N/A</v>
          </cell>
          <cell r="AA30" t="str">
            <v>N/A</v>
          </cell>
          <cell r="AB30" t="str">
            <v>N/A</v>
          </cell>
          <cell r="AC30" t="str">
            <v>N/A</v>
          </cell>
          <cell r="AD30" t="str">
            <v>N/A</v>
          </cell>
          <cell r="AE30" t="str">
            <v>N/A</v>
          </cell>
          <cell r="AF30" t="str">
            <v>N/A</v>
          </cell>
          <cell r="AG30" t="str">
            <v>N/A</v>
          </cell>
          <cell r="AH30" t="str">
            <v>N/A</v>
          </cell>
          <cell r="AI30" t="str">
            <v>N/A</v>
          </cell>
          <cell r="AJ30" t="str">
            <v>N/A</v>
          </cell>
          <cell r="AK30" t="str">
            <v>N/A</v>
          </cell>
          <cell r="AL30" t="str">
            <v>N/A</v>
          </cell>
          <cell r="AM30" t="str">
            <v>N/A</v>
          </cell>
          <cell r="AN30" t="str">
            <v>N/A</v>
          </cell>
          <cell r="AO30" t="str">
            <v>N/A</v>
          </cell>
          <cell r="AP30" t="str">
            <v>N/A</v>
          </cell>
          <cell r="AQ30" t="str">
            <v>N/A</v>
          </cell>
          <cell r="AR30" t="str">
            <v>N/A</v>
          </cell>
          <cell r="AS30" t="str">
            <v>N/A</v>
          </cell>
          <cell r="AT30">
            <v>0</v>
          </cell>
          <cell r="AU30" t="str">
            <v>N/A</v>
          </cell>
          <cell r="AV30" t="str">
            <v>N/A</v>
          </cell>
          <cell r="AW30" t="str">
            <v>N/A</v>
          </cell>
          <cell r="AX30" t="str">
            <v>N/A</v>
          </cell>
          <cell r="AY30" t="str">
            <v>N/A</v>
          </cell>
          <cell r="AZ30" t="str">
            <v>N/A</v>
          </cell>
          <cell r="BA30" t="str">
            <v>N/A</v>
          </cell>
          <cell r="BB30" t="str">
            <v>N/A</v>
          </cell>
          <cell r="BC30" t="str">
            <v>N/A</v>
          </cell>
          <cell r="BD30" t="str">
            <v>N/A</v>
          </cell>
          <cell r="BE30" t="str">
            <v>N/A</v>
          </cell>
          <cell r="BF30" t="str">
            <v>N/A</v>
          </cell>
          <cell r="BG30" t="str">
            <v>N/A</v>
          </cell>
          <cell r="BH30" t="str">
            <v>N/A</v>
          </cell>
          <cell r="BI30" t="str">
            <v>N/A</v>
          </cell>
          <cell r="BJ30" t="str">
            <v>N/A</v>
          </cell>
          <cell r="BK30" t="str">
            <v>N/A</v>
          </cell>
          <cell r="BL30" t="str">
            <v>N/A</v>
          </cell>
        </row>
        <row r="31">
          <cell r="B31" t="str">
            <v>N/A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  <cell r="G31" t="str">
            <v>N/A</v>
          </cell>
          <cell r="H31" t="str">
            <v>N/A</v>
          </cell>
          <cell r="I31" t="str">
            <v>N/A</v>
          </cell>
          <cell r="J31" t="str">
            <v>N/A</v>
          </cell>
          <cell r="K31" t="str">
            <v>N/A</v>
          </cell>
          <cell r="L31" t="str">
            <v>N/A</v>
          </cell>
          <cell r="M31" t="str">
            <v>N/A</v>
          </cell>
          <cell r="N31" t="str">
            <v>N/A</v>
          </cell>
          <cell r="O31" t="str">
            <v>N/A</v>
          </cell>
          <cell r="P31" t="str">
            <v>N/A</v>
          </cell>
          <cell r="Q31" t="str">
            <v>N/A</v>
          </cell>
          <cell r="R31" t="str">
            <v>N/A</v>
          </cell>
          <cell r="S31" t="str">
            <v>N/A</v>
          </cell>
          <cell r="T31" t="str">
            <v>N/A</v>
          </cell>
          <cell r="U31" t="str">
            <v>N/A</v>
          </cell>
          <cell r="V31" t="str">
            <v>N/A</v>
          </cell>
          <cell r="W31" t="str">
            <v>N/A</v>
          </cell>
          <cell r="X31" t="str">
            <v>N/A</v>
          </cell>
          <cell r="Y31" t="str">
            <v>N/A</v>
          </cell>
          <cell r="Z31" t="str">
            <v>N/A</v>
          </cell>
          <cell r="AA31" t="str">
            <v>N/A</v>
          </cell>
          <cell r="AB31" t="str">
            <v>N/A</v>
          </cell>
          <cell r="AC31" t="str">
            <v>N/A</v>
          </cell>
          <cell r="AD31" t="str">
            <v>N/A</v>
          </cell>
          <cell r="AE31" t="str">
            <v>N/A</v>
          </cell>
          <cell r="AF31" t="str">
            <v>N/A</v>
          </cell>
          <cell r="AG31" t="str">
            <v>N/A</v>
          </cell>
          <cell r="AH31" t="str">
            <v>N/A</v>
          </cell>
          <cell r="AI31" t="str">
            <v>N/A</v>
          </cell>
          <cell r="AJ31" t="str">
            <v>N/A</v>
          </cell>
          <cell r="AK31" t="str">
            <v>N/A</v>
          </cell>
          <cell r="AL31" t="str">
            <v>N/A</v>
          </cell>
          <cell r="AM31" t="str">
            <v>N/A</v>
          </cell>
          <cell r="AN31" t="str">
            <v>N/A</v>
          </cell>
          <cell r="AO31" t="str">
            <v>N/A</v>
          </cell>
          <cell r="AP31" t="str">
            <v>N/A</v>
          </cell>
          <cell r="AQ31" t="str">
            <v>N/A</v>
          </cell>
          <cell r="AR31" t="str">
            <v>N/A</v>
          </cell>
          <cell r="AS31" t="str">
            <v>N/A</v>
          </cell>
          <cell r="AT31">
            <v>0</v>
          </cell>
          <cell r="AU31" t="str">
            <v>N/A</v>
          </cell>
          <cell r="AV31" t="str">
            <v>N/A</v>
          </cell>
          <cell r="AW31" t="str">
            <v>N/A</v>
          </cell>
          <cell r="AX31" t="str">
            <v>N/A</v>
          </cell>
          <cell r="AY31" t="str">
            <v>N/A</v>
          </cell>
          <cell r="AZ31" t="str">
            <v>N/A</v>
          </cell>
          <cell r="BA31" t="str">
            <v>N/A</v>
          </cell>
          <cell r="BB31" t="str">
            <v>N/A</v>
          </cell>
          <cell r="BC31" t="str">
            <v>N/A</v>
          </cell>
          <cell r="BD31" t="str">
            <v>N/A</v>
          </cell>
          <cell r="BE31" t="str">
            <v>N/A</v>
          </cell>
          <cell r="BF31" t="str">
            <v>N/A</v>
          </cell>
          <cell r="BG31" t="str">
            <v>N/A</v>
          </cell>
          <cell r="BH31" t="str">
            <v>N/A</v>
          </cell>
          <cell r="BI31" t="str">
            <v>N/A</v>
          </cell>
          <cell r="BJ31" t="str">
            <v>N/A</v>
          </cell>
          <cell r="BK31" t="str">
            <v>N/A</v>
          </cell>
          <cell r="BL31" t="str">
            <v>N/A</v>
          </cell>
        </row>
        <row r="32">
          <cell r="B32" t="str">
            <v>N/A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N/A</v>
          </cell>
          <cell r="J32" t="str">
            <v>N/A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N/A</v>
          </cell>
          <cell r="O32" t="str">
            <v>N/A</v>
          </cell>
          <cell r="P32" t="str">
            <v>N/A</v>
          </cell>
          <cell r="Q32" t="str">
            <v>N/A</v>
          </cell>
          <cell r="R32" t="str">
            <v>N/A</v>
          </cell>
          <cell r="S32" t="str">
            <v>N/A</v>
          </cell>
          <cell r="T32" t="str">
            <v>N/A</v>
          </cell>
          <cell r="U32" t="str">
            <v>N/A</v>
          </cell>
          <cell r="V32" t="str">
            <v>N/A</v>
          </cell>
          <cell r="W32" t="str">
            <v>N/A</v>
          </cell>
          <cell r="X32" t="str">
            <v>N/A</v>
          </cell>
          <cell r="Y32" t="str">
            <v>N/A</v>
          </cell>
          <cell r="Z32" t="str">
            <v>N/A</v>
          </cell>
          <cell r="AA32" t="str">
            <v>N/A</v>
          </cell>
          <cell r="AB32" t="str">
            <v>N/A</v>
          </cell>
          <cell r="AC32" t="str">
            <v>N/A</v>
          </cell>
          <cell r="AD32" t="str">
            <v>N/A</v>
          </cell>
          <cell r="AE32" t="str">
            <v>N/A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 t="str">
            <v>N/A</v>
          </cell>
          <cell r="AK32" t="str">
            <v>N/A</v>
          </cell>
          <cell r="AL32" t="str">
            <v>N/A</v>
          </cell>
          <cell r="AM32" t="str">
            <v>N/A</v>
          </cell>
          <cell r="AN32" t="str">
            <v>N/A</v>
          </cell>
          <cell r="AO32" t="str">
            <v>N/A</v>
          </cell>
          <cell r="AP32" t="str">
            <v>N/A</v>
          </cell>
          <cell r="AQ32" t="str">
            <v>N/A</v>
          </cell>
          <cell r="AR32" t="str">
            <v>N/A</v>
          </cell>
          <cell r="AS32" t="str">
            <v>N/A</v>
          </cell>
          <cell r="AT32">
            <v>0</v>
          </cell>
          <cell r="AU32" t="str">
            <v>N/A</v>
          </cell>
          <cell r="AV32" t="str">
            <v>N/A</v>
          </cell>
          <cell r="AW32" t="str">
            <v>N/A</v>
          </cell>
          <cell r="AX32" t="str">
            <v>N/A</v>
          </cell>
          <cell r="AY32" t="str">
            <v>N/A</v>
          </cell>
          <cell r="AZ32" t="str">
            <v>N/A</v>
          </cell>
          <cell r="BA32" t="str">
            <v>N/A</v>
          </cell>
          <cell r="BB32" t="str">
            <v>N/A</v>
          </cell>
          <cell r="BC32" t="str">
            <v>N/A</v>
          </cell>
          <cell r="BD32" t="str">
            <v>N/A</v>
          </cell>
          <cell r="BE32" t="str">
            <v>N/A</v>
          </cell>
          <cell r="BF32" t="str">
            <v>N/A</v>
          </cell>
          <cell r="BG32" t="str">
            <v>N/A</v>
          </cell>
          <cell r="BH32" t="str">
            <v>N/A</v>
          </cell>
          <cell r="BI32" t="str">
            <v>N/A</v>
          </cell>
          <cell r="BJ32" t="str">
            <v>N/A</v>
          </cell>
          <cell r="BK32" t="str">
            <v>N/A</v>
          </cell>
          <cell r="BL32" t="str">
            <v>N/A</v>
          </cell>
        </row>
      </sheetData>
      <sheetData sheetId="6" refreshError="1"/>
      <sheetData sheetId="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Working"/>
      <sheetName val="Pivot"/>
      <sheetName val="Consumption"/>
      <sheetName val="Qtr-IV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EQUIV"/>
      <sheetName val="Dir"/>
      <sheetName val="HOD"/>
      <sheetName val="SrMgr"/>
      <sheetName val="Mgr"/>
      <sheetName val="AM"/>
      <sheetName val="Dirwhere"/>
      <sheetName val="HODwhere"/>
      <sheetName val="SrMgrwhere"/>
      <sheetName val="Mgrwhere"/>
      <sheetName val="AMwhere"/>
      <sheetName val="rank"/>
      <sheetName val="WGSRL"/>
      <sheetName val="Shadewise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schedule"/>
      <sheetName val="debt-sugar"/>
      <sheetName val="debt -tyres"/>
      <sheetName val="debt - Corp"/>
      <sheetName val="debt-IDBI"/>
      <sheetName val="debt -ICICI"/>
      <sheetName val="debt -IFCI"/>
      <sheetName val="debt-SBI"/>
      <sheetName val="debt schedule - JKD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Income (2)"/>
      <sheetName val="TB Rs. $"/>
      <sheetName val="TB Rs."/>
      <sheetName val="TB $"/>
      <sheetName val="TB Rs  $  may"/>
    </sheetNames>
    <sheetDataSet>
      <sheetData sheetId="0" refreshError="1"/>
      <sheetData sheetId="1"/>
      <sheetData sheetId="2">
        <row r="146">
          <cell r="B146">
            <v>500700</v>
          </cell>
          <cell r="C146" t="str">
            <v xml:space="preserve"> COMMISSIONS                    </v>
          </cell>
          <cell r="D146">
            <v>15000</v>
          </cell>
          <cell r="E146">
            <v>335.01</v>
          </cell>
          <cell r="F146">
            <v>15000</v>
          </cell>
          <cell r="G146">
            <v>335.01</v>
          </cell>
          <cell r="H146">
            <v>0</v>
          </cell>
          <cell r="I146">
            <v>0</v>
          </cell>
        </row>
        <row r="147">
          <cell r="B147">
            <v>510700</v>
          </cell>
          <cell r="C147" t="str">
            <v xml:space="preserve">  ENTERTAINMENT                  </v>
          </cell>
          <cell r="D147">
            <v>44831</v>
          </cell>
          <cell r="E147">
            <v>1007.52</v>
          </cell>
          <cell r="F147">
            <v>25681</v>
          </cell>
          <cell r="G147">
            <v>573.54</v>
          </cell>
          <cell r="H147">
            <v>19150</v>
          </cell>
          <cell r="I147">
            <v>433.98</v>
          </cell>
        </row>
        <row r="148">
          <cell r="B148">
            <v>510000</v>
          </cell>
          <cell r="C148" t="str">
            <v xml:space="preserve"> MEETINGS                       </v>
          </cell>
          <cell r="D148">
            <v>2000</v>
          </cell>
          <cell r="E148">
            <v>45.33</v>
          </cell>
          <cell r="H148">
            <v>2000</v>
          </cell>
          <cell r="I148">
            <v>45.33</v>
          </cell>
        </row>
        <row r="149">
          <cell r="B149">
            <v>533505</v>
          </cell>
          <cell r="C149" t="str">
            <v xml:space="preserve"> ENTERTAINMENT EXPENSES (SG&amp;A)  </v>
          </cell>
          <cell r="D149">
            <v>1000</v>
          </cell>
          <cell r="E149">
            <v>22.33</v>
          </cell>
          <cell r="F149">
            <v>1000</v>
          </cell>
          <cell r="G149">
            <v>22.33</v>
          </cell>
          <cell r="H149">
            <v>0</v>
          </cell>
          <cell r="I149">
            <v>0</v>
          </cell>
        </row>
        <row r="150">
          <cell r="B150">
            <v>530100</v>
          </cell>
          <cell r="C150" t="str">
            <v xml:space="preserve">  RENT                           </v>
          </cell>
          <cell r="D150">
            <v>415000</v>
          </cell>
          <cell r="E150">
            <v>9283.3799999999992</v>
          </cell>
          <cell r="F150">
            <v>207500</v>
          </cell>
          <cell r="G150">
            <v>4580.83</v>
          </cell>
          <cell r="H150">
            <v>207500</v>
          </cell>
          <cell r="I150">
            <v>4702.5499999999993</v>
          </cell>
        </row>
        <row r="151">
          <cell r="B151">
            <v>530101</v>
          </cell>
          <cell r="C151" t="str">
            <v xml:space="preserve">  EQUIPMENT RENTAL               </v>
          </cell>
          <cell r="D151">
            <v>155603</v>
          </cell>
          <cell r="E151">
            <v>3514.24</v>
          </cell>
          <cell r="F151">
            <v>105353</v>
          </cell>
          <cell r="G151">
            <v>2375.44</v>
          </cell>
          <cell r="H151">
            <v>50250</v>
          </cell>
          <cell r="I151">
            <v>1138.7999999999997</v>
          </cell>
        </row>
        <row r="152">
          <cell r="B152">
            <v>530700</v>
          </cell>
          <cell r="C152" t="str">
            <v xml:space="preserve">  TRAINING AND SEMINARS          </v>
          </cell>
          <cell r="D152">
            <v>316909</v>
          </cell>
          <cell r="E152">
            <v>7076.54</v>
          </cell>
          <cell r="F152">
            <v>320760</v>
          </cell>
          <cell r="G152">
            <v>7163.82</v>
          </cell>
          <cell r="H152">
            <v>-3851</v>
          </cell>
          <cell r="I152">
            <v>-87.279999999999745</v>
          </cell>
        </row>
        <row r="153">
          <cell r="B153">
            <v>530900</v>
          </cell>
          <cell r="C153" t="str">
            <v xml:space="preserve">  VEHICLE EXPENSES               </v>
          </cell>
          <cell r="D153">
            <v>547261.30000000005</v>
          </cell>
          <cell r="E153">
            <v>12344.02</v>
          </cell>
          <cell r="F153">
            <v>266311.8</v>
          </cell>
          <cell r="G153">
            <v>5976.66</v>
          </cell>
          <cell r="H153">
            <v>280949.50000000006</v>
          </cell>
          <cell r="I153">
            <v>6367.3600000000006</v>
          </cell>
        </row>
        <row r="154">
          <cell r="B154">
            <v>531203</v>
          </cell>
          <cell r="C154" t="str">
            <v xml:space="preserve">  GUEST HOUSE MAINTENANCE        </v>
          </cell>
          <cell r="D154">
            <v>364642.6</v>
          </cell>
          <cell r="E154">
            <v>8235.07</v>
          </cell>
          <cell r="F154">
            <v>248399</v>
          </cell>
          <cell r="G154">
            <v>5600.66</v>
          </cell>
          <cell r="H154">
            <v>116243.59999999998</v>
          </cell>
          <cell r="I154">
            <v>2634.41</v>
          </cell>
        </row>
        <row r="155">
          <cell r="B155">
            <v>531400</v>
          </cell>
          <cell r="C155" t="str">
            <v xml:space="preserve">  FACILITIES SECURITY            </v>
          </cell>
          <cell r="D155">
            <v>32940</v>
          </cell>
          <cell r="E155">
            <v>746.52</v>
          </cell>
          <cell r="F155">
            <v>16000</v>
          </cell>
          <cell r="G155">
            <v>362.61</v>
          </cell>
          <cell r="H155">
            <v>16940</v>
          </cell>
          <cell r="I155">
            <v>383.90999999999997</v>
          </cell>
        </row>
        <row r="156">
          <cell r="B156">
            <v>531900</v>
          </cell>
          <cell r="C156" t="str">
            <v xml:space="preserve">  TAXES/ FEES/ LICENSES          </v>
          </cell>
          <cell r="D156">
            <v>309233.45</v>
          </cell>
          <cell r="E156">
            <v>7004.43</v>
          </cell>
          <cell r="F156">
            <v>157678.66</v>
          </cell>
          <cell r="G156">
            <v>3569.79</v>
          </cell>
          <cell r="H156">
            <v>151554.79</v>
          </cell>
          <cell r="I156">
            <v>3434.6400000000003</v>
          </cell>
        </row>
        <row r="157">
          <cell r="B157">
            <v>532000</v>
          </cell>
          <cell r="C157" t="str">
            <v xml:space="preserve">  OFFICE SUPPLIES                </v>
          </cell>
          <cell r="D157">
            <v>451477.09</v>
          </cell>
          <cell r="E157">
            <v>10307.469999999999</v>
          </cell>
          <cell r="F157">
            <v>148169.48000000001</v>
          </cell>
          <cell r="G157">
            <v>3355.19</v>
          </cell>
          <cell r="H157">
            <v>303307.61</v>
          </cell>
          <cell r="I157">
            <v>6952.2799999999988</v>
          </cell>
        </row>
        <row r="158">
          <cell r="B158">
            <v>532100</v>
          </cell>
          <cell r="C158" t="str">
            <v xml:space="preserve">  RECRUITING                     </v>
          </cell>
          <cell r="D158">
            <v>488952</v>
          </cell>
          <cell r="E158">
            <v>11066.64</v>
          </cell>
          <cell r="F158">
            <v>43892</v>
          </cell>
          <cell r="G158">
            <v>980.29</v>
          </cell>
          <cell r="H158">
            <v>445060</v>
          </cell>
          <cell r="I158">
            <v>10086.349999999999</v>
          </cell>
        </row>
        <row r="159">
          <cell r="B159">
            <v>532300</v>
          </cell>
          <cell r="C159" t="str">
            <v xml:space="preserve">  BOOKS AND PERIODICALS OFFICE   </v>
          </cell>
          <cell r="D159">
            <v>16095</v>
          </cell>
          <cell r="E159">
            <v>364.17</v>
          </cell>
          <cell r="F159">
            <v>4892</v>
          </cell>
          <cell r="G159">
            <v>110.3</v>
          </cell>
          <cell r="H159">
            <v>11203</v>
          </cell>
          <cell r="I159">
            <v>253.87</v>
          </cell>
        </row>
        <row r="160">
          <cell r="B160">
            <v>532304</v>
          </cell>
          <cell r="C160" t="str">
            <v xml:space="preserve">  SUBSCRIPTIONS                  </v>
          </cell>
          <cell r="D160">
            <v>2310</v>
          </cell>
          <cell r="E160">
            <v>52.35</v>
          </cell>
          <cell r="F160">
            <v>0</v>
          </cell>
          <cell r="G160">
            <v>0</v>
          </cell>
          <cell r="H160">
            <v>2310</v>
          </cell>
          <cell r="I160">
            <v>52.35</v>
          </cell>
        </row>
        <row r="161">
          <cell r="B161">
            <v>533000</v>
          </cell>
          <cell r="C161" t="str">
            <v xml:space="preserve"> DONATIONS AND CONTRIBUTIONS    </v>
          </cell>
          <cell r="D161">
            <v>1500000</v>
          </cell>
          <cell r="E161">
            <v>33500.839999999997</v>
          </cell>
          <cell r="F161">
            <v>1500000</v>
          </cell>
          <cell r="G161">
            <v>33500.839999999997</v>
          </cell>
          <cell r="H161">
            <v>0</v>
          </cell>
          <cell r="I161">
            <v>0</v>
          </cell>
        </row>
        <row r="162">
          <cell r="B162">
            <v>533100</v>
          </cell>
          <cell r="C162" t="str">
            <v xml:space="preserve">  COMPUTER MAINTENANCE SOFTWARE  </v>
          </cell>
          <cell r="D162">
            <v>8337.57</v>
          </cell>
          <cell r="E162">
            <v>188.95</v>
          </cell>
          <cell r="F162">
            <v>5965.98</v>
          </cell>
          <cell r="G162">
            <v>135.21</v>
          </cell>
          <cell r="H162">
            <v>2371.59</v>
          </cell>
          <cell r="I162">
            <v>53.739999999999981</v>
          </cell>
        </row>
        <row r="163">
          <cell r="B163">
            <v>533500</v>
          </cell>
          <cell r="C163" t="str">
            <v xml:space="preserve">  ADVERTISING AND PROMOTION      </v>
          </cell>
          <cell r="D163">
            <v>3976</v>
          </cell>
          <cell r="E163">
            <v>90.11</v>
          </cell>
          <cell r="F163">
            <v>3976</v>
          </cell>
          <cell r="G163">
            <v>90.11</v>
          </cell>
          <cell r="H163">
            <v>0</v>
          </cell>
          <cell r="I163">
            <v>0</v>
          </cell>
        </row>
        <row r="164">
          <cell r="B164">
            <v>533600</v>
          </cell>
          <cell r="C164" t="str">
            <v xml:space="preserve">  MISC. EXPENSES                 </v>
          </cell>
          <cell r="D164">
            <v>261479.64</v>
          </cell>
          <cell r="E164">
            <v>5911.37</v>
          </cell>
          <cell r="F164">
            <v>152740.38</v>
          </cell>
          <cell r="G164">
            <v>3426.22</v>
          </cell>
          <cell r="H164">
            <v>108739.26000000001</v>
          </cell>
          <cell r="I164">
            <v>2485.15</v>
          </cell>
        </row>
        <row r="165">
          <cell r="B165">
            <v>533617</v>
          </cell>
          <cell r="C165" t="str">
            <v xml:space="preserve">  GIFTS                          </v>
          </cell>
          <cell r="D165">
            <v>3325</v>
          </cell>
          <cell r="E165">
            <v>74.84</v>
          </cell>
          <cell r="F165">
            <v>1608</v>
          </cell>
          <cell r="G165">
            <v>35.92</v>
          </cell>
          <cell r="H165">
            <v>1717</v>
          </cell>
          <cell r="I165">
            <v>38.92</v>
          </cell>
        </row>
        <row r="166">
          <cell r="B166">
            <v>750201</v>
          </cell>
          <cell r="C166" t="str">
            <v xml:space="preserve">  DIRECTOR SITTING FEES          </v>
          </cell>
          <cell r="D166">
            <v>10000</v>
          </cell>
          <cell r="E166">
            <v>223.34</v>
          </cell>
          <cell r="F166">
            <v>10000</v>
          </cell>
          <cell r="G166">
            <v>223.34</v>
          </cell>
          <cell r="H166">
            <v>0</v>
          </cell>
          <cell r="I166">
            <v>0</v>
          </cell>
        </row>
        <row r="167">
          <cell r="B167">
            <v>600000</v>
          </cell>
          <cell r="C167" t="str">
            <v xml:space="preserve">  DEPARTMENT EXP ALLOCATION IN   </v>
          </cell>
          <cell r="D167">
            <v>22326.19</v>
          </cell>
          <cell r="E167">
            <v>566.15</v>
          </cell>
          <cell r="F167">
            <v>9982.48</v>
          </cell>
          <cell r="G167">
            <v>232.41</v>
          </cell>
          <cell r="H167">
            <v>12343.71</v>
          </cell>
          <cell r="I167">
            <v>333.74</v>
          </cell>
        </row>
        <row r="168">
          <cell r="B168">
            <v>810210</v>
          </cell>
          <cell r="C168" t="str">
            <v xml:space="preserve"> PAYMENT DIFFERENCES            </v>
          </cell>
          <cell r="D168">
            <v>2.4</v>
          </cell>
          <cell r="E168">
            <v>0.05</v>
          </cell>
          <cell r="F168">
            <v>0</v>
          </cell>
          <cell r="G168">
            <v>0</v>
          </cell>
          <cell r="H168">
            <v>2.4</v>
          </cell>
          <cell r="I168">
            <v>0.05</v>
          </cell>
        </row>
        <row r="169">
          <cell r="B169">
            <v>810201</v>
          </cell>
          <cell r="C169" t="str">
            <v xml:space="preserve">  ROUNDING DIFFERENCES (PAR)     </v>
          </cell>
          <cell r="D169">
            <v>-1.48</v>
          </cell>
          <cell r="E169">
            <v>-1.35</v>
          </cell>
          <cell r="F169">
            <v>-0.72</v>
          </cell>
          <cell r="G169">
            <v>7.0000000000000007E-2</v>
          </cell>
          <cell r="H169">
            <v>-0.76</v>
          </cell>
          <cell r="I169">
            <v>-1.4200000000000002</v>
          </cell>
        </row>
        <row r="170">
          <cell r="B170">
            <v>810225</v>
          </cell>
          <cell r="C170" t="str">
            <v xml:space="preserve">  ROUNDING DIFF.ACCOUNT          </v>
          </cell>
          <cell r="D170">
            <v>38</v>
          </cell>
          <cell r="E170">
            <v>0.87</v>
          </cell>
          <cell r="F170">
            <v>2.42</v>
          </cell>
          <cell r="G170">
            <v>0.05</v>
          </cell>
          <cell r="H170">
            <v>35.58</v>
          </cell>
          <cell r="I170">
            <v>0.82</v>
          </cell>
        </row>
        <row r="171">
          <cell r="B171">
            <v>405100</v>
          </cell>
          <cell r="C171" t="str">
            <v xml:space="preserve">  CUSTOM DUTIES                  </v>
          </cell>
          <cell r="D171">
            <v>-181582</v>
          </cell>
          <cell r="E171">
            <v>-4115.17</v>
          </cell>
          <cell r="F171">
            <v>4149</v>
          </cell>
          <cell r="G171">
            <v>94.03</v>
          </cell>
          <cell r="H171">
            <v>-185731</v>
          </cell>
          <cell r="I171">
            <v>-4209.2</v>
          </cell>
        </row>
        <row r="172">
          <cell r="B172">
            <v>405102</v>
          </cell>
          <cell r="C172" t="str">
            <v xml:space="preserve">  EXCISE DUTY PAID               </v>
          </cell>
          <cell r="D172">
            <v>1623712.4</v>
          </cell>
          <cell r="E172">
            <v>36797.74</v>
          </cell>
          <cell r="F172">
            <v>627073</v>
          </cell>
          <cell r="G172">
            <v>14211</v>
          </cell>
          <cell r="H172">
            <v>996639.39999999991</v>
          </cell>
          <cell r="I172">
            <v>22586.739999999998</v>
          </cell>
        </row>
        <row r="173">
          <cell r="B173">
            <v>405106</v>
          </cell>
          <cell r="C173" t="str">
            <v xml:space="preserve">  EXCISDE DUTY RECOVERED         </v>
          </cell>
          <cell r="D173">
            <v>-1621900.4</v>
          </cell>
          <cell r="E173">
            <v>-36756.949999999997</v>
          </cell>
          <cell r="F173">
            <v>-626190</v>
          </cell>
          <cell r="G173">
            <v>-14191.27</v>
          </cell>
          <cell r="H173">
            <v>-995710.39999999991</v>
          </cell>
          <cell r="I173">
            <v>-22565.679999999997</v>
          </cell>
        </row>
        <row r="174">
          <cell r="B174">
            <v>405103</v>
          </cell>
          <cell r="C174" t="str">
            <v xml:space="preserve">  PURCHASE TAX PAID              </v>
          </cell>
          <cell r="D174">
            <v>38760.769999999997</v>
          </cell>
          <cell r="E174">
            <v>874.39</v>
          </cell>
          <cell r="F174">
            <v>12141.2</v>
          </cell>
          <cell r="G174">
            <v>271.14999999999998</v>
          </cell>
          <cell r="H174">
            <v>26619.569999999996</v>
          </cell>
          <cell r="I174">
            <v>603.24</v>
          </cell>
        </row>
        <row r="175">
          <cell r="B175">
            <v>405104</v>
          </cell>
          <cell r="C175" t="str">
            <v xml:space="preserve">  OCTOROI / OTHER TAXES          </v>
          </cell>
          <cell r="D175">
            <v>78080</v>
          </cell>
          <cell r="E175">
            <v>1757.84</v>
          </cell>
          <cell r="F175">
            <v>35500</v>
          </cell>
          <cell r="G175">
            <v>792.85</v>
          </cell>
          <cell r="H175">
            <v>42580</v>
          </cell>
          <cell r="I175">
            <v>964.9899999999999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arn"/>
      <sheetName val="Warp"/>
      <sheetName val="Weft"/>
      <sheetName val="Sizing"/>
      <sheetName val="Remnant"/>
      <sheetName val="Looms"/>
      <sheetName val="Grey"/>
      <sheetName val="Processing"/>
      <sheetName val="Cut &amp; Sew"/>
      <sheetName val="Only for F Part 2856-60"/>
      <sheetName val="Finish Ware House"/>
      <sheetName val="RTF"/>
      <sheetName val="GIT"/>
      <sheetName val="All Loc"/>
      <sheetName val="Shadewise 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T APRIL 2008"/>
      <sheetName val="Summary"/>
      <sheetName val="Auditor March 08"/>
      <sheetName val="WIP "/>
      <sheetName val=" FG"/>
      <sheetName val="WIP"/>
      <sheetName val="Sheet1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M"/>
      <sheetName val="3120"/>
      <sheetName val="Sheet1"/>
      <sheetName val="3150"/>
      <sheetName val="Sheet5"/>
      <sheetName val="Sheet2"/>
      <sheetName val="Sheet3"/>
      <sheetName val="m02010003"/>
      <sheetName val="Dyed Yarn jw"/>
      <sheetName val="lt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w"/>
      <sheetName val="GIT of June 2008"/>
      <sheetName val="Halb,Job"/>
      <sheetName val="Fert"/>
      <sheetName val="7200"/>
      <sheetName val="Exc 7200Total 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IT of May 2008"/>
      <sheetName val="Only for F Part"/>
      <sheetName val="Row &amp; WIP Stock"/>
      <sheetName val="Stoc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Start ---&gt;"/>
      <sheetName val="Country Summary"/>
      <sheetName val="TOP 10"/>
      <sheetName val="HR"/>
      <sheetName val="Vnd Fdng"/>
      <sheetName val="GM"/>
      <sheetName val="MKTG"/>
      <sheetName val="Alloc"/>
      <sheetName val="Cash Flow"/>
      <sheetName val="Var Sum"/>
      <sheetName val="Var Dtl"/>
      <sheetName val="AGING"/>
      <sheetName val="Vend Debits"/>
      <sheetName val="R-RF"/>
      <sheetName val="RMA"/>
      <sheetName val="LA"/>
      <sheetName val="17"/>
      <sheetName val="L9"/>
      <sheetName val="LC-Puerto Rico"/>
      <sheetName val="conso IMpulse"/>
      <sheetName val="Panama"/>
      <sheetName val="C Rica"/>
      <sheetName val="conso"/>
      <sheetName val="Argentina"/>
      <sheetName val="Peru"/>
      <sheetName val="Conso Total"/>
      <sheetName val="conso w_o L9"/>
      <sheetName val="FSC Calc"/>
      <sheetName val="Plan conso"/>
      <sheetName val="FCT"/>
    </sheetNames>
    <sheetDataSet>
      <sheetData sheetId="0">
        <row r="41">
          <cell r="P41">
            <v>1E-3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ctuals Load"/>
      <sheetName val="Actuals LC"/>
      <sheetName val="FX Load"/>
      <sheetName val="Actuals USD"/>
      <sheetName val="HQ ADJ"/>
      <sheetName val="BS DTL"/>
      <sheetName val="Amort"/>
      <sheetName val="GW Rec"/>
      <sheetName val="Month Plan"/>
      <sheetName val="Plan Var"/>
      <sheetName val="Month FCT"/>
      <sheetName val="FCT Var"/>
      <sheetName val="Equity Rec"/>
      <sheetName val="ETR"/>
    </sheetNames>
    <sheetDataSet>
      <sheetData sheetId="0">
        <row r="3">
          <cell r="E3">
            <v>-1E-3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Activity Cost"/>
      <sheetName val="Spunlace Costing"/>
      <sheetName val="2.Process Flow"/>
      <sheetName val="Summary"/>
      <sheetName val="Chemical Cost"/>
      <sheetName val="Costing 150 GSM"/>
      <sheetName val="Spunlace Fixed Cost"/>
      <sheetName val="Assumptions"/>
      <sheetName val="260 GSM Cost Sheet"/>
      <sheetName val="1. Machine Cost"/>
      <sheetName val="6.Manpower for NP project"/>
      <sheetName val="SAP MAPING"/>
      <sheetName val="10. 11 W.C &amp; T Loan"/>
      <sheetName val="Sheet1"/>
      <sheetName val="Sheet2"/>
      <sheetName val="Sheet7"/>
      <sheetName val="Plant &amp; Machinery"/>
      <sheetName val="Cost Sheet"/>
    </sheetNames>
    <sheetDataSet>
      <sheetData sheetId="0"/>
      <sheetData sheetId="1"/>
      <sheetData sheetId="2"/>
      <sheetData sheetId="3">
        <row r="7">
          <cell r="O7">
            <v>0.69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Yes</v>
          </cell>
        </row>
        <row r="2">
          <cell r="A2" t="str">
            <v>NO</v>
          </cell>
        </row>
      </sheetData>
      <sheetData sheetId="16"/>
      <sheetData sheetId="17"/>
      <sheetData sheetId="18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ndate details"/>
      <sheetName val="Sheet4"/>
      <sheetName val="Noting"/>
      <sheetName val="Ann B-1 Business Placed"/>
      <sheetName val="Ann B-2 Others"/>
      <sheetName val="Ann C Payment"/>
      <sheetName val="Ann E segment"/>
      <sheetName val="Ann F Pipeline"/>
      <sheetName val="Ann G payment receipt report"/>
      <sheetName val="Ann I risk insp rep"/>
      <sheetName val="Ann J Ins. Co. Wise OS"/>
      <sheetName val="Validation"/>
      <sheetName val="Sheet1"/>
      <sheetName val="Sheet2"/>
    </sheetNames>
    <sheetDataSet>
      <sheetData sheetId="0">
        <row r="1">
          <cell r="A1" t="str">
            <v>Fire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A1" t="str">
            <v>Fire</v>
          </cell>
        </row>
        <row r="2">
          <cell r="A2" t="str">
            <v>Eng</v>
          </cell>
        </row>
        <row r="3">
          <cell r="A3" t="str">
            <v>Motor</v>
          </cell>
        </row>
        <row r="4">
          <cell r="A4" t="str">
            <v xml:space="preserve">All risk </v>
          </cell>
        </row>
        <row r="5">
          <cell r="A5" t="str">
            <v>Others Tariff</v>
          </cell>
        </row>
        <row r="6">
          <cell r="A6" t="str">
            <v>Marine</v>
          </cell>
        </row>
        <row r="7">
          <cell r="A7" t="str">
            <v>Burglary</v>
          </cell>
        </row>
        <row r="8">
          <cell r="A8" t="str">
            <v>Liab product</v>
          </cell>
        </row>
        <row r="9">
          <cell r="A9" t="str">
            <v>GPA/IPA</v>
          </cell>
        </row>
        <row r="10">
          <cell r="A10" t="str">
            <v>Medicalim</v>
          </cell>
        </row>
        <row r="11">
          <cell r="A11" t="str">
            <v xml:space="preserve">Office Umbrella </v>
          </cell>
        </row>
        <row r="12">
          <cell r="A12" t="str">
            <v>Fidelity</v>
          </cell>
        </row>
        <row r="13">
          <cell r="A13" t="str">
            <v>WC</v>
          </cell>
        </row>
        <row r="14">
          <cell r="A14" t="str">
            <v>Money</v>
          </cell>
        </row>
        <row r="15">
          <cell r="A15" t="str">
            <v>Others Non Tariff</v>
          </cell>
        </row>
      </sheetData>
      <sheetData sheetId="13"/>
      <sheetData sheetId="14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Data Input"/>
      <sheetName val="ICB"/>
      <sheetName val="Exceptional Provision"/>
      <sheetName val="Cost Analysis"/>
      <sheetName val="Headcount Analysis"/>
      <sheetName val="Validation"/>
      <sheetName val="Reference1"/>
      <sheetName val="Reference2"/>
      <sheetName val="Hist_Data"/>
      <sheetName val="Extract-Main"/>
      <sheetName val="Extract-ICB"/>
      <sheetName val="Dialog3"/>
      <sheetName val="Dialog4"/>
      <sheetName val="Module1"/>
      <sheetName val="PACKING GL MAY-07"/>
      <sheetName val="Data_Input"/>
      <sheetName val="Exceptional_Provision"/>
      <sheetName val="Cost_Analysis"/>
      <sheetName val="Headcount_Analysis"/>
      <sheetName val="PACKING_GL_MAY-07"/>
      <sheetName val="sheet1"/>
      <sheetName val="3150"/>
      <sheetName val="receipt of stores &amp; spares_26"/>
      <sheetName val="data"/>
      <sheetName val="graph"/>
      <sheetName val="ISD-MG"/>
      <sheetName val="Data_Input1"/>
      <sheetName val="Exceptional_Provision1"/>
      <sheetName val="Cost_Analysis1"/>
      <sheetName val="Headcount_Analysis1"/>
      <sheetName val="PACKING_GL_MAY-071"/>
      <sheetName val="Note"/>
    </sheetNames>
    <sheetDataSet>
      <sheetData sheetId="0">
        <row r="9">
          <cell r="D9" t="str">
            <v>AS6310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 t="str">
            <v>AS6310</v>
          </cell>
        </row>
        <row r="10">
          <cell r="D10" t="str">
            <v>India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mortisation Schedule"/>
      <sheetName val="finacials"/>
      <sheetName val="Debt Profile"/>
      <sheetName val="finantest"/>
    </sheetNames>
    <sheetDataSet>
      <sheetData sheetId="0" refreshError="1">
        <row r="1">
          <cell r="A1">
            <v>1.0500000000000001E-2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ome"/>
      <sheetName val="TB RS $"/>
      <sheetName val="TB Baan  $"/>
      <sheetName val="TB Baan RS"/>
      <sheetName val="TB Rs $ Baan  4.3 "/>
      <sheetName val="Bal_Sheet"/>
      <sheetName val="TB_RS_$"/>
      <sheetName val="TB_Baan__$"/>
      <sheetName val="TB_Baan_RS"/>
      <sheetName val="TB_Rs_$_Baan__4_3_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osting"/>
      <sheetName val="Fiber Rate"/>
      <sheetName val="Activity Cost"/>
      <sheetName val="Technical Specification"/>
      <sheetName val="Term Loan &amp;  Working Cap Int"/>
      <sheetName val="Working"/>
      <sheetName val="Needle Punch Plant &amp; Mc List"/>
      <sheetName val="Corporate Exp"/>
      <sheetName val="Coating Job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heet1"/>
    </sheetNames>
    <sheetDataSet>
      <sheetData sheetId="0"/>
      <sheetData sheetId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Ac"/>
      <sheetName val="WUSA INT. CALC - REVISED"/>
      <sheetName val="WUSA INT. CALC"/>
      <sheetName val="Advance ac"/>
      <sheetName val="RS. 1731774.07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_status2001"/>
      <sheetName val="worksheet"/>
      <sheetName val="Summary"/>
      <sheetName val="FINAL"/>
      <sheetName val="On Cost Credited to GM"/>
      <sheetName val="ON COST TO BE MAINTAINED"/>
      <sheetName val="WORKING PUP746"/>
      <sheetName val="WORKING PPPUP746"/>
      <sheetName val="VENDORWISE LISTING"/>
      <sheetName val="CL BAL ON COST FEB 12"/>
      <sheetName val="STOCK AGEING"/>
      <sheetName val="IN TRANSIT"/>
      <sheetName val="STOCK DEFERRAL%"/>
      <sheetName val="VDR_CODES"/>
      <sheetName val="Latest Vendor Code "/>
      <sheetName val="Charts"/>
      <sheetName val="TDS 11-12"/>
      <sheetName val="Comp"/>
      <sheetName val="Währungsschlüssel"/>
      <sheetName val="CF"/>
      <sheetName val="DCF"/>
      <sheetName val="Sheet14"/>
      <sheetName val="Sheet2"/>
      <sheetName val="Stockstatus-31 Aug Market"/>
      <sheetName val="P &amp; L"/>
      <sheetName val="Bal Sheet"/>
      <sheetName val="defaults"/>
      <sheetName val="header"/>
      <sheetName val="Grunddaten"/>
      <sheetName val="Rates"/>
      <sheetName val="Stockstatus-31_Aug_Market"/>
      <sheetName val="P_&amp;_L"/>
      <sheetName val="Bal_Sheet"/>
      <sheetName val="Design devlopment &amp; testingexp."/>
      <sheetName val="tables"/>
      <sheetName val="Global Assmptions"/>
      <sheetName val="P&amp;L-"/>
      <sheetName val="Asset Consolidated"/>
      <sheetName val="TrialBal"/>
      <sheetName val="BS Sch"/>
      <sheetName val="BS-203"/>
      <sheetName val="CRITERIA1"/>
      <sheetName val="Setup"/>
      <sheetName val="DATA"/>
      <sheetName val="entitlements"/>
      <sheetName val="Assumptions"/>
      <sheetName val="DRI RELAY J"/>
      <sheetName val="Tools "/>
      <sheetName val="Customize Your Purchase Order"/>
      <sheetName val="RPT 11-VOLUME BY BRANDS"/>
      <sheetName val="Hidden"/>
      <sheetName val="Mapping table"/>
      <sheetName val="Consolidation _Rs"/>
      <sheetName val="Sheet1"/>
      <sheetName val="PL Groupings"/>
      <sheetName val="BS Groupings"/>
      <sheetName val="현금흐름표"/>
      <sheetName val="P&amp;L-Rptg format"/>
      <sheetName val="Sheet3"/>
      <sheetName val="Determination of Threshold"/>
      <sheetName val="cap2002-03"/>
      <sheetName val="STD2001"/>
      <sheetName val="Master"/>
      <sheetName val="VPP Matrix"/>
      <sheetName val="P&amp;L-BS_&amp; Groupings"/>
      <sheetName val="REV_1702"/>
      <sheetName val="Delns"/>
    </sheetNames>
    <sheetDataSet>
      <sheetData sheetId="0" refreshError="1"/>
      <sheetData sheetId="1" refreshError="1">
        <row r="1">
          <cell r="A1" t="str">
            <v>LF</v>
          </cell>
          <cell r="B1" t="str">
            <v>VPN</v>
          </cell>
          <cell r="C1" t="str">
            <v>SKU</v>
          </cell>
          <cell r="E1" t="str">
            <v>Description</v>
          </cell>
          <cell r="F1" t="str">
            <v>BRANCH</v>
          </cell>
          <cell r="G1" t="str">
            <v>UNIT_COST</v>
          </cell>
          <cell r="H1" t="str">
            <v>IN_TRANSIT</v>
          </cell>
          <cell r="I1" t="str">
            <v>TRANS_VAL</v>
          </cell>
          <cell r="J1" t="str">
            <v>BOH</v>
          </cell>
          <cell r="K1" t="str">
            <v>BOH_VALUE</v>
          </cell>
          <cell r="L1" t="str">
            <v>ICP600 Cost</v>
          </cell>
          <cell r="M1" t="str">
            <v>Avg Price</v>
          </cell>
          <cell r="N1" t="str">
            <v>Good Stock Cost</v>
          </cell>
          <cell r="O1" t="str">
            <v>Nedu's Cost</v>
          </cell>
          <cell r="P1" t="str">
            <v>Total</v>
          </cell>
        </row>
        <row r="2">
          <cell r="A2" t="str">
            <v>006271EE124040R18</v>
          </cell>
          <cell r="B2" t="str">
            <v>006271EE</v>
          </cell>
          <cell r="C2" t="str">
            <v>124040R</v>
          </cell>
          <cell r="D2" t="str">
            <v>124040R</v>
          </cell>
          <cell r="E2" t="str">
            <v>DLT 4000 EXT 20/40GB TAPE DRIVE</v>
          </cell>
          <cell r="F2">
            <v>18</v>
          </cell>
          <cell r="G2">
            <v>52408.4</v>
          </cell>
          <cell r="J2">
            <v>1</v>
          </cell>
          <cell r="K2">
            <v>52408.4</v>
          </cell>
          <cell r="L2">
            <v>52408.4</v>
          </cell>
          <cell r="M2">
            <v>106750.39</v>
          </cell>
          <cell r="O2">
            <v>52000</v>
          </cell>
          <cell r="P2">
            <v>52000</v>
          </cell>
        </row>
        <row r="3">
          <cell r="A3" t="str">
            <v>006271EE124040R59</v>
          </cell>
          <cell r="B3" t="str">
            <v>006271EE</v>
          </cell>
          <cell r="C3" t="str">
            <v>124040R</v>
          </cell>
          <cell r="D3" t="str">
            <v>124040R</v>
          </cell>
          <cell r="E3" t="str">
            <v>DLT 4000 EXT 20/40GB TAPE DRIVE</v>
          </cell>
          <cell r="F3">
            <v>59</v>
          </cell>
          <cell r="G3">
            <v>52408.4</v>
          </cell>
          <cell r="J3">
            <v>1</v>
          </cell>
          <cell r="K3">
            <v>52408.4</v>
          </cell>
          <cell r="L3">
            <v>52408.4</v>
          </cell>
          <cell r="M3">
            <v>106750.39</v>
          </cell>
          <cell r="O3">
            <v>0</v>
          </cell>
          <cell r="P3">
            <v>0</v>
          </cell>
        </row>
        <row r="4">
          <cell r="A4" t="str">
            <v>006273EE124044R18</v>
          </cell>
          <cell r="B4" t="str">
            <v>006273EE</v>
          </cell>
          <cell r="C4" t="str">
            <v>124044R</v>
          </cell>
          <cell r="D4" t="str">
            <v>124044R</v>
          </cell>
          <cell r="E4" t="str">
            <v>DLT 7000 EXT 35/70GB TAPE DRIVE</v>
          </cell>
          <cell r="F4">
            <v>18</v>
          </cell>
          <cell r="G4">
            <v>26062.45</v>
          </cell>
          <cell r="J4">
            <v>2</v>
          </cell>
          <cell r="K4">
            <v>52124.9</v>
          </cell>
          <cell r="L4">
            <v>26062.45</v>
          </cell>
          <cell r="O4">
            <v>26000</v>
          </cell>
          <cell r="P4">
            <v>52000</v>
          </cell>
        </row>
        <row r="5">
          <cell r="A5" t="str">
            <v>062-00038116289R18</v>
          </cell>
          <cell r="B5" t="str">
            <v>062-00038</v>
          </cell>
          <cell r="C5" t="str">
            <v>116289R</v>
          </cell>
          <cell r="D5" t="str">
            <v>116289R</v>
          </cell>
          <cell r="E5" t="str">
            <v>MICROSOFT TREKKER WHEEL MOUSE.</v>
          </cell>
          <cell r="F5">
            <v>18</v>
          </cell>
          <cell r="G5">
            <v>33.71</v>
          </cell>
          <cell r="J5">
            <v>13</v>
          </cell>
          <cell r="K5">
            <v>438.26</v>
          </cell>
          <cell r="L5">
            <v>33.71</v>
          </cell>
          <cell r="M5">
            <v>560</v>
          </cell>
          <cell r="O5">
            <v>400</v>
          </cell>
          <cell r="P5">
            <v>5200</v>
          </cell>
        </row>
        <row r="6">
          <cell r="A6" t="str">
            <v>062-00038116289X19</v>
          </cell>
          <cell r="B6" t="str">
            <v>062-00038</v>
          </cell>
          <cell r="C6" t="str">
            <v>116289X</v>
          </cell>
          <cell r="D6" t="str">
            <v>116289X</v>
          </cell>
          <cell r="E6" t="str">
            <v>MICROSOFT TREKKER WHEEL MOUSE</v>
          </cell>
          <cell r="F6">
            <v>19</v>
          </cell>
          <cell r="G6">
            <v>0</v>
          </cell>
          <cell r="J6">
            <v>3</v>
          </cell>
          <cell r="L6">
            <v>0</v>
          </cell>
          <cell r="O6">
            <v>400</v>
          </cell>
          <cell r="P6">
            <v>1200</v>
          </cell>
        </row>
        <row r="7">
          <cell r="A7" t="str">
            <v>1070001503145001X19</v>
          </cell>
          <cell r="B7" t="str">
            <v>1070001503</v>
          </cell>
          <cell r="C7" t="str">
            <v>145001X</v>
          </cell>
          <cell r="D7" t="str">
            <v>145001X</v>
          </cell>
          <cell r="E7" t="str">
            <v>REVO 8M EURO..........*****.**</v>
          </cell>
          <cell r="F7">
            <v>19</v>
          </cell>
          <cell r="G7">
            <v>0</v>
          </cell>
          <cell r="J7">
            <v>3</v>
          </cell>
          <cell r="L7">
            <v>0</v>
          </cell>
          <cell r="N7">
            <v>14057.8</v>
          </cell>
          <cell r="O7">
            <v>14000</v>
          </cell>
          <cell r="P7">
            <v>42000</v>
          </cell>
        </row>
        <row r="8">
          <cell r="A8" t="str">
            <v>1070003402145002X19</v>
          </cell>
          <cell r="B8" t="str">
            <v>1070003402</v>
          </cell>
          <cell r="C8" t="str">
            <v>145002X</v>
          </cell>
          <cell r="D8" t="str">
            <v>145002X</v>
          </cell>
          <cell r="E8" t="str">
            <v>REVO PLUS 16MB INT EURO****.**</v>
          </cell>
          <cell r="F8">
            <v>19</v>
          </cell>
          <cell r="G8">
            <v>0</v>
          </cell>
          <cell r="J8">
            <v>2</v>
          </cell>
          <cell r="L8">
            <v>0</v>
          </cell>
          <cell r="O8">
            <v>18000</v>
          </cell>
          <cell r="P8">
            <v>36000</v>
          </cell>
        </row>
        <row r="9">
          <cell r="A9" t="str">
            <v>10775534011403948</v>
          </cell>
          <cell r="B9" t="str">
            <v>107755340</v>
          </cell>
          <cell r="C9" t="str">
            <v>114039</v>
          </cell>
          <cell r="D9" t="str">
            <v>114039</v>
          </cell>
          <cell r="E9" t="str">
            <v>10FT,SC-ST PATCHCORD,DUPLEX</v>
          </cell>
          <cell r="F9">
            <v>48</v>
          </cell>
          <cell r="G9">
            <v>3700</v>
          </cell>
          <cell r="H9">
            <v>1</v>
          </cell>
          <cell r="I9">
            <v>3700</v>
          </cell>
          <cell r="L9">
            <v>3700</v>
          </cell>
          <cell r="M9">
            <v>2418.2042307692309</v>
          </cell>
          <cell r="N9">
            <v>3700</v>
          </cell>
          <cell r="O9">
            <v>3700</v>
          </cell>
          <cell r="P9">
            <v>3700</v>
          </cell>
        </row>
        <row r="10">
          <cell r="A10" t="str">
            <v>11058111002R18</v>
          </cell>
          <cell r="B10" t="str">
            <v>11058</v>
          </cell>
          <cell r="C10" t="str">
            <v>111002R</v>
          </cell>
          <cell r="D10" t="str">
            <v>111002R</v>
          </cell>
          <cell r="E10" t="str">
            <v>3.5 LP 100MB  PPT FOR PC</v>
          </cell>
          <cell r="F10">
            <v>18</v>
          </cell>
          <cell r="G10">
            <v>50.58</v>
          </cell>
          <cell r="J10">
            <v>128</v>
          </cell>
          <cell r="K10">
            <v>6474.67</v>
          </cell>
          <cell r="L10">
            <v>50.58</v>
          </cell>
          <cell r="O10">
            <v>1000</v>
          </cell>
          <cell r="P10">
            <v>128000</v>
          </cell>
        </row>
        <row r="11">
          <cell r="A11" t="str">
            <v>11058111002R48</v>
          </cell>
          <cell r="B11" t="str">
            <v>11058</v>
          </cell>
          <cell r="C11" t="str">
            <v>111002R</v>
          </cell>
          <cell r="D11" t="str">
            <v>111002R</v>
          </cell>
          <cell r="E11" t="str">
            <v>3.5 LP 100MB  PPT FOR PC</v>
          </cell>
          <cell r="F11">
            <v>48</v>
          </cell>
          <cell r="G11">
            <v>50.58</v>
          </cell>
          <cell r="J11">
            <v>17</v>
          </cell>
          <cell r="K11">
            <v>859.91</v>
          </cell>
          <cell r="L11">
            <v>50.58</v>
          </cell>
          <cell r="O11">
            <v>1000</v>
          </cell>
          <cell r="P11">
            <v>17000</v>
          </cell>
        </row>
        <row r="12">
          <cell r="A12" t="str">
            <v>11058111002R58</v>
          </cell>
          <cell r="B12" t="str">
            <v>11058</v>
          </cell>
          <cell r="C12" t="str">
            <v>111002R</v>
          </cell>
          <cell r="D12" t="str">
            <v>111002R</v>
          </cell>
          <cell r="E12" t="str">
            <v>3.5 LP 100MB  PPT FOR PC</v>
          </cell>
          <cell r="F12">
            <v>58</v>
          </cell>
          <cell r="G12">
            <v>50.58</v>
          </cell>
          <cell r="H12">
            <v>3</v>
          </cell>
          <cell r="I12">
            <v>151.75</v>
          </cell>
          <cell r="J12">
            <v>6</v>
          </cell>
          <cell r="K12">
            <v>303.5</v>
          </cell>
          <cell r="L12">
            <v>50.58</v>
          </cell>
          <cell r="O12">
            <v>1000</v>
          </cell>
          <cell r="P12">
            <v>9000</v>
          </cell>
        </row>
        <row r="13">
          <cell r="A13" t="str">
            <v>11058111002R68</v>
          </cell>
          <cell r="B13" t="str">
            <v>11058</v>
          </cell>
          <cell r="C13" t="str">
            <v>111002R</v>
          </cell>
          <cell r="D13" t="str">
            <v>111002R</v>
          </cell>
          <cell r="E13" t="str">
            <v>3.5 LP 100MB  PPT FOR PC</v>
          </cell>
          <cell r="F13">
            <v>68</v>
          </cell>
          <cell r="G13">
            <v>50.58</v>
          </cell>
          <cell r="J13">
            <v>1</v>
          </cell>
          <cell r="K13">
            <v>50.58</v>
          </cell>
          <cell r="L13">
            <v>50.58</v>
          </cell>
          <cell r="O13">
            <v>1000</v>
          </cell>
          <cell r="P13">
            <v>1000</v>
          </cell>
        </row>
        <row r="14">
          <cell r="A14" t="str">
            <v>11058111002X19</v>
          </cell>
          <cell r="B14" t="str">
            <v>11058</v>
          </cell>
          <cell r="C14" t="str">
            <v>111002X</v>
          </cell>
          <cell r="D14" t="str">
            <v>111002X</v>
          </cell>
          <cell r="E14" t="str">
            <v>3.5LP 100MB PPT FOR PC BLUE W/O</v>
          </cell>
          <cell r="F14">
            <v>19</v>
          </cell>
          <cell r="G14">
            <v>0</v>
          </cell>
          <cell r="H14">
            <v>6</v>
          </cell>
          <cell r="J14">
            <v>104</v>
          </cell>
          <cell r="L14">
            <v>0</v>
          </cell>
          <cell r="O14">
            <v>1000</v>
          </cell>
          <cell r="P14">
            <v>110000</v>
          </cell>
        </row>
        <row r="15">
          <cell r="A15" t="str">
            <v>11058111002X59</v>
          </cell>
          <cell r="B15" t="str">
            <v>11058</v>
          </cell>
          <cell r="C15" t="str">
            <v>111002X</v>
          </cell>
          <cell r="D15" t="str">
            <v>111002X</v>
          </cell>
          <cell r="E15" t="str">
            <v>3.5LP 100MB PPT FOR PC BLUE W/O</v>
          </cell>
          <cell r="F15">
            <v>59</v>
          </cell>
          <cell r="G15">
            <v>0</v>
          </cell>
          <cell r="J15">
            <v>2</v>
          </cell>
          <cell r="L15">
            <v>0</v>
          </cell>
          <cell r="O15">
            <v>1000</v>
          </cell>
          <cell r="P15">
            <v>2000</v>
          </cell>
        </row>
        <row r="16">
          <cell r="A16" t="str">
            <v>11058111002X39</v>
          </cell>
          <cell r="B16" t="str">
            <v>11058</v>
          </cell>
          <cell r="C16" t="str">
            <v>111002X</v>
          </cell>
          <cell r="D16" t="str">
            <v>111002X</v>
          </cell>
          <cell r="E16" t="str">
            <v>3.5LP 100MB PPT FOR PC BLUE W/O</v>
          </cell>
          <cell r="F16">
            <v>39</v>
          </cell>
          <cell r="G16">
            <v>0</v>
          </cell>
          <cell r="J16">
            <v>1</v>
          </cell>
          <cell r="K16">
            <v>0</v>
          </cell>
          <cell r="L16">
            <v>0</v>
          </cell>
          <cell r="O16">
            <v>1000</v>
          </cell>
          <cell r="P16">
            <v>1000</v>
          </cell>
        </row>
        <row r="17">
          <cell r="A17" t="str">
            <v>11110111009R18</v>
          </cell>
          <cell r="B17" t="str">
            <v>11110</v>
          </cell>
          <cell r="C17" t="str">
            <v>111009R</v>
          </cell>
          <cell r="D17" t="str">
            <v>111009R</v>
          </cell>
          <cell r="E17" t="str">
            <v>3.5 LP 100MB  USB FOR IMAC</v>
          </cell>
          <cell r="F17">
            <v>18</v>
          </cell>
          <cell r="G17">
            <v>0.01</v>
          </cell>
          <cell r="J17">
            <v>10</v>
          </cell>
          <cell r="K17">
            <v>0.1</v>
          </cell>
          <cell r="L17">
            <v>0.01</v>
          </cell>
          <cell r="O17">
            <v>1000</v>
          </cell>
          <cell r="P17">
            <v>10000</v>
          </cell>
        </row>
        <row r="18">
          <cell r="A18" t="str">
            <v>11146111004R18</v>
          </cell>
          <cell r="B18" t="str">
            <v>11146</v>
          </cell>
          <cell r="C18" t="str">
            <v>111004R</v>
          </cell>
          <cell r="D18" t="str">
            <v>111004R</v>
          </cell>
          <cell r="E18" t="str">
            <v>3.5 LP 250MB  PPT FOR PC</v>
          </cell>
          <cell r="F18">
            <v>18</v>
          </cell>
          <cell r="G18">
            <v>47.38</v>
          </cell>
          <cell r="J18">
            <v>30</v>
          </cell>
          <cell r="K18">
            <v>1421.28</v>
          </cell>
          <cell r="L18">
            <v>47.38</v>
          </cell>
          <cell r="O18">
            <v>1500</v>
          </cell>
          <cell r="P18">
            <v>45000</v>
          </cell>
        </row>
        <row r="19">
          <cell r="A19" t="str">
            <v>11146111004R48</v>
          </cell>
          <cell r="B19" t="str">
            <v>11146</v>
          </cell>
          <cell r="C19" t="str">
            <v>111004R</v>
          </cell>
          <cell r="D19" t="str">
            <v>111004R</v>
          </cell>
          <cell r="E19" t="str">
            <v>3.5 LP 250MB  PPT FOR PC</v>
          </cell>
          <cell r="F19">
            <v>48</v>
          </cell>
          <cell r="G19">
            <v>47.38</v>
          </cell>
          <cell r="J19">
            <v>2</v>
          </cell>
          <cell r="K19">
            <v>94.75</v>
          </cell>
          <cell r="L19">
            <v>47.38</v>
          </cell>
          <cell r="O19">
            <v>1500</v>
          </cell>
          <cell r="P19">
            <v>3000</v>
          </cell>
        </row>
        <row r="20">
          <cell r="A20" t="str">
            <v>11146111004R58</v>
          </cell>
          <cell r="B20" t="str">
            <v>11146</v>
          </cell>
          <cell r="C20" t="str">
            <v>111004R</v>
          </cell>
          <cell r="D20" t="str">
            <v>111004R</v>
          </cell>
          <cell r="E20" t="str">
            <v>3.5 LP 250MB  PPT FOR PC</v>
          </cell>
          <cell r="F20">
            <v>58</v>
          </cell>
          <cell r="G20">
            <v>47.38</v>
          </cell>
          <cell r="J20">
            <v>2</v>
          </cell>
          <cell r="K20">
            <v>94.75</v>
          </cell>
          <cell r="L20">
            <v>47.38</v>
          </cell>
          <cell r="O20">
            <v>1500</v>
          </cell>
          <cell r="P20">
            <v>3000</v>
          </cell>
        </row>
        <row r="21">
          <cell r="A21" t="str">
            <v>11146111004X19</v>
          </cell>
          <cell r="B21" t="str">
            <v>11146</v>
          </cell>
          <cell r="C21" t="str">
            <v>111004X</v>
          </cell>
          <cell r="D21" t="str">
            <v>111004X</v>
          </cell>
          <cell r="E21" t="str">
            <v>3.5LP 250MB PPT FOR PC BLUE</v>
          </cell>
          <cell r="F21">
            <v>19</v>
          </cell>
          <cell r="G21">
            <v>0</v>
          </cell>
          <cell r="H21">
            <v>3</v>
          </cell>
          <cell r="J21">
            <v>30</v>
          </cell>
          <cell r="L21">
            <v>0</v>
          </cell>
          <cell r="O21">
            <v>1500</v>
          </cell>
          <cell r="P21">
            <v>49500</v>
          </cell>
        </row>
        <row r="22">
          <cell r="A22" t="str">
            <v>114500148</v>
          </cell>
          <cell r="B22" t="str">
            <v>1</v>
          </cell>
          <cell r="C22" t="str">
            <v>145001</v>
          </cell>
          <cell r="D22" t="str">
            <v>145001</v>
          </cell>
          <cell r="E22" t="str">
            <v>REVO 8M EURO</v>
          </cell>
          <cell r="F22">
            <v>48</v>
          </cell>
          <cell r="G22">
            <v>14057.8</v>
          </cell>
          <cell r="J22">
            <v>1</v>
          </cell>
          <cell r="K22">
            <v>14057.79</v>
          </cell>
          <cell r="L22">
            <v>14057.8</v>
          </cell>
          <cell r="M22">
            <v>15581.333333333334</v>
          </cell>
          <cell r="N22">
            <v>14057.8</v>
          </cell>
          <cell r="O22">
            <v>14000</v>
          </cell>
          <cell r="P22">
            <v>14000</v>
          </cell>
        </row>
        <row r="23">
          <cell r="A23" t="str">
            <v>1161-43A135271X59</v>
          </cell>
          <cell r="B23" t="str">
            <v>1161-43A</v>
          </cell>
          <cell r="C23" t="str">
            <v>135271X</v>
          </cell>
          <cell r="D23" t="str">
            <v>135271X</v>
          </cell>
          <cell r="E23" t="str">
            <v>CEL 700/64MB/10GB/13.1" XTFT**</v>
          </cell>
          <cell r="F23">
            <v>59</v>
          </cell>
          <cell r="G23">
            <v>0</v>
          </cell>
          <cell r="J23">
            <v>1</v>
          </cell>
          <cell r="L23">
            <v>0</v>
          </cell>
          <cell r="O23">
            <v>79000</v>
          </cell>
          <cell r="P23">
            <v>79000</v>
          </cell>
        </row>
        <row r="24">
          <cell r="A24" t="str">
            <v>12075111018R18</v>
          </cell>
          <cell r="B24" t="str">
            <v>12075</v>
          </cell>
          <cell r="C24" t="str">
            <v>111018R</v>
          </cell>
          <cell r="D24" t="str">
            <v>111018R</v>
          </cell>
          <cell r="E24" t="str">
            <v>40 MB  PPT FOR NOTEBOOKS</v>
          </cell>
          <cell r="F24">
            <v>18</v>
          </cell>
          <cell r="G24">
            <v>1314</v>
          </cell>
          <cell r="J24">
            <v>4</v>
          </cell>
          <cell r="K24">
            <v>5256</v>
          </cell>
          <cell r="L24">
            <v>1314</v>
          </cell>
          <cell r="O24">
            <v>400</v>
          </cell>
          <cell r="P24">
            <v>1600</v>
          </cell>
        </row>
        <row r="25">
          <cell r="A25" t="str">
            <v>1230MS01138007X19</v>
          </cell>
          <cell r="B25" t="str">
            <v>1230MS01</v>
          </cell>
          <cell r="C25" t="str">
            <v>138007X</v>
          </cell>
          <cell r="D25" t="str">
            <v>138007X</v>
          </cell>
          <cell r="E25" t="str">
            <v>MSP 240 CALSSIC, 9WIRE, 80COL,</v>
          </cell>
          <cell r="F25">
            <v>19</v>
          </cell>
          <cell r="G25">
            <v>0</v>
          </cell>
          <cell r="J25">
            <v>1</v>
          </cell>
          <cell r="L25">
            <v>0</v>
          </cell>
          <cell r="O25">
            <v>7800</v>
          </cell>
          <cell r="P25">
            <v>7800</v>
          </cell>
        </row>
        <row r="26">
          <cell r="A26" t="str">
            <v>168636-B2810577948</v>
          </cell>
          <cell r="B26" t="str">
            <v>168636-B28</v>
          </cell>
          <cell r="C26" t="str">
            <v>105779</v>
          </cell>
          <cell r="D26" t="str">
            <v>105779</v>
          </cell>
          <cell r="E26" t="str">
            <v>S510 15" COLOR MONITOR</v>
          </cell>
          <cell r="F26">
            <v>48</v>
          </cell>
          <cell r="G26">
            <v>9102.93</v>
          </cell>
          <cell r="J26">
            <v>1</v>
          </cell>
          <cell r="K26">
            <v>9102.93</v>
          </cell>
          <cell r="L26">
            <v>9102.93</v>
          </cell>
          <cell r="M26">
            <v>9144.4717821782178</v>
          </cell>
          <cell r="N26">
            <v>9102.93</v>
          </cell>
          <cell r="O26">
            <v>1000</v>
          </cell>
          <cell r="P26">
            <v>1000</v>
          </cell>
        </row>
        <row r="27">
          <cell r="A27" t="str">
            <v>168636-B2810607048</v>
          </cell>
          <cell r="B27" t="str">
            <v>168636-B28</v>
          </cell>
          <cell r="C27" t="str">
            <v>106070</v>
          </cell>
          <cell r="D27" t="str">
            <v>106070</v>
          </cell>
          <cell r="E27" t="str">
            <v>S510 15" COL. MON.</v>
          </cell>
          <cell r="F27">
            <v>48</v>
          </cell>
          <cell r="G27">
            <v>8200.27</v>
          </cell>
          <cell r="J27">
            <v>1</v>
          </cell>
          <cell r="K27">
            <v>8200.26</v>
          </cell>
          <cell r="L27">
            <v>8200.27</v>
          </cell>
          <cell r="M27">
            <v>8348.0490410958901</v>
          </cell>
          <cell r="N27">
            <v>8200.27</v>
          </cell>
          <cell r="O27">
            <v>1000</v>
          </cell>
          <cell r="P27">
            <v>1000</v>
          </cell>
        </row>
        <row r="28">
          <cell r="A28" t="str">
            <v>20008111008X19</v>
          </cell>
          <cell r="B28" t="str">
            <v>20008</v>
          </cell>
          <cell r="C28" t="str">
            <v>111008X</v>
          </cell>
          <cell r="D28" t="str">
            <v>111008X</v>
          </cell>
          <cell r="E28" t="str">
            <v>ZIP 100MB 3.5HH INT FOR MICR OS</v>
          </cell>
          <cell r="F28">
            <v>19</v>
          </cell>
          <cell r="G28">
            <v>0</v>
          </cell>
          <cell r="H28">
            <v>11</v>
          </cell>
          <cell r="J28">
            <v>85</v>
          </cell>
          <cell r="L28">
            <v>0</v>
          </cell>
          <cell r="O28">
            <v>1000</v>
          </cell>
          <cell r="P28">
            <v>96000</v>
          </cell>
        </row>
        <row r="29">
          <cell r="A29" t="str">
            <v>20008111008X59</v>
          </cell>
          <cell r="B29" t="str">
            <v>20008</v>
          </cell>
          <cell r="C29" t="str">
            <v>111008X</v>
          </cell>
          <cell r="D29" t="str">
            <v>111008X</v>
          </cell>
          <cell r="E29" t="str">
            <v>ZIP 100MB 3.5HH INT FOR MICR OS</v>
          </cell>
          <cell r="F29">
            <v>59</v>
          </cell>
          <cell r="G29">
            <v>0</v>
          </cell>
          <cell r="J29">
            <v>2</v>
          </cell>
          <cell r="L29">
            <v>0</v>
          </cell>
          <cell r="O29">
            <v>1000</v>
          </cell>
          <cell r="P29">
            <v>2000</v>
          </cell>
        </row>
        <row r="30">
          <cell r="A30" t="str">
            <v>20008111008X39</v>
          </cell>
          <cell r="B30" t="str">
            <v>20008</v>
          </cell>
          <cell r="C30" t="str">
            <v>111008X</v>
          </cell>
          <cell r="D30" t="str">
            <v>111008X</v>
          </cell>
          <cell r="E30" t="str">
            <v>ZIP 100MB 3.5HH INT FOR MICR OS</v>
          </cell>
          <cell r="F30">
            <v>39</v>
          </cell>
          <cell r="G30">
            <v>0</v>
          </cell>
          <cell r="J30">
            <v>1</v>
          </cell>
          <cell r="L30">
            <v>0</v>
          </cell>
          <cell r="O30">
            <v>1000</v>
          </cell>
          <cell r="P30">
            <v>1000</v>
          </cell>
        </row>
        <row r="31">
          <cell r="A31" t="str">
            <v>20008-ATAPI111008R48</v>
          </cell>
          <cell r="B31" t="str">
            <v>20008-ATAPI</v>
          </cell>
          <cell r="C31" t="str">
            <v>111008R</v>
          </cell>
          <cell r="D31" t="str">
            <v>111008R</v>
          </cell>
          <cell r="E31" t="str">
            <v>3.5HH_100MB_OFF WHITE_FOR MICR</v>
          </cell>
          <cell r="F31">
            <v>48</v>
          </cell>
          <cell r="G31">
            <v>265.2</v>
          </cell>
          <cell r="J31">
            <v>3</v>
          </cell>
          <cell r="K31">
            <v>795.6</v>
          </cell>
          <cell r="L31">
            <v>265.2</v>
          </cell>
          <cell r="M31">
            <v>3610</v>
          </cell>
          <cell r="O31">
            <v>1000</v>
          </cell>
          <cell r="P31">
            <v>3000</v>
          </cell>
        </row>
        <row r="32">
          <cell r="A32" t="str">
            <v>31025111025R18</v>
          </cell>
          <cell r="B32" t="str">
            <v>31025</v>
          </cell>
          <cell r="C32" t="str">
            <v>111025R</v>
          </cell>
          <cell r="D32" t="str">
            <v>111025R</v>
          </cell>
          <cell r="E32" t="str">
            <v>IOMEGA CD WRITER INTERNAL</v>
          </cell>
          <cell r="F32">
            <v>18</v>
          </cell>
          <cell r="G32">
            <v>1750.02</v>
          </cell>
          <cell r="J32">
            <v>6</v>
          </cell>
          <cell r="K32">
            <v>10500.13</v>
          </cell>
          <cell r="L32">
            <v>1750.02</v>
          </cell>
          <cell r="O32">
            <v>2000</v>
          </cell>
          <cell r="P32">
            <v>12000</v>
          </cell>
        </row>
        <row r="33">
          <cell r="A33" t="str">
            <v>31025111025R48</v>
          </cell>
          <cell r="B33" t="str">
            <v>31025</v>
          </cell>
          <cell r="C33" t="str">
            <v>111025R</v>
          </cell>
          <cell r="D33" t="str">
            <v>111025R</v>
          </cell>
          <cell r="E33" t="str">
            <v>IOMEGA CD WRITER INTERNAL</v>
          </cell>
          <cell r="F33">
            <v>48</v>
          </cell>
          <cell r="G33">
            <v>1750.02</v>
          </cell>
          <cell r="J33">
            <v>1</v>
          </cell>
          <cell r="K33">
            <v>1750.02</v>
          </cell>
          <cell r="L33">
            <v>1750.02</v>
          </cell>
          <cell r="O33">
            <v>2000</v>
          </cell>
          <cell r="P33">
            <v>2000</v>
          </cell>
        </row>
        <row r="34">
          <cell r="A34" t="str">
            <v>31025111025X19</v>
          </cell>
          <cell r="B34" t="str">
            <v>31025</v>
          </cell>
          <cell r="C34" t="str">
            <v>111025X</v>
          </cell>
          <cell r="D34" t="str">
            <v>111025X</v>
          </cell>
          <cell r="E34" t="str">
            <v>IOMEGA CD WRITER INTERNAL</v>
          </cell>
          <cell r="F34">
            <v>19</v>
          </cell>
          <cell r="G34">
            <v>0</v>
          </cell>
          <cell r="H34">
            <v>2</v>
          </cell>
          <cell r="J34">
            <v>16</v>
          </cell>
          <cell r="L34">
            <v>0</v>
          </cell>
          <cell r="O34">
            <v>6000</v>
          </cell>
          <cell r="P34">
            <v>108000</v>
          </cell>
        </row>
        <row r="35">
          <cell r="A35" t="str">
            <v>31034111027R18</v>
          </cell>
          <cell r="B35" t="str">
            <v>31034</v>
          </cell>
          <cell r="C35" t="str">
            <v>111027R</v>
          </cell>
          <cell r="D35" t="str">
            <v>111027R</v>
          </cell>
          <cell r="E35" t="str">
            <v>ZIP EXTERNAL USB CD WRITER</v>
          </cell>
          <cell r="F35">
            <v>18</v>
          </cell>
          <cell r="G35">
            <v>2831.15</v>
          </cell>
          <cell r="J35">
            <v>2</v>
          </cell>
          <cell r="K35">
            <v>5662.3</v>
          </cell>
          <cell r="L35">
            <v>2831.15</v>
          </cell>
          <cell r="O35">
            <v>2800</v>
          </cell>
          <cell r="P35">
            <v>5600</v>
          </cell>
        </row>
        <row r="36">
          <cell r="A36" t="str">
            <v>31034111027R48</v>
          </cell>
          <cell r="B36" t="str">
            <v>31034</v>
          </cell>
          <cell r="C36" t="str">
            <v>111027R</v>
          </cell>
          <cell r="D36" t="str">
            <v>111027R</v>
          </cell>
          <cell r="E36" t="str">
            <v>ZIP EXTERNAL USB CD WRITER</v>
          </cell>
          <cell r="F36">
            <v>48</v>
          </cell>
          <cell r="G36">
            <v>2831.15</v>
          </cell>
          <cell r="J36">
            <v>1</v>
          </cell>
          <cell r="K36">
            <v>2831.15</v>
          </cell>
          <cell r="L36">
            <v>2831.15</v>
          </cell>
          <cell r="O36">
            <v>2800</v>
          </cell>
          <cell r="P36">
            <v>2800</v>
          </cell>
        </row>
        <row r="37">
          <cell r="A37" t="str">
            <v>31034111027X19</v>
          </cell>
          <cell r="B37" t="str">
            <v>31034</v>
          </cell>
          <cell r="C37" t="str">
            <v>111027X</v>
          </cell>
          <cell r="D37" t="str">
            <v>111027X</v>
          </cell>
          <cell r="E37" t="str">
            <v>ZIP EXTERNAL USB CD WRITER*.**</v>
          </cell>
          <cell r="F37">
            <v>19</v>
          </cell>
          <cell r="G37">
            <v>0</v>
          </cell>
          <cell r="H37">
            <v>1</v>
          </cell>
          <cell r="L37">
            <v>0</v>
          </cell>
          <cell r="O37">
            <v>7000</v>
          </cell>
          <cell r="P37">
            <v>7000</v>
          </cell>
        </row>
        <row r="38">
          <cell r="A38" t="str">
            <v>31062111019R18</v>
          </cell>
          <cell r="B38" t="str">
            <v>31062</v>
          </cell>
          <cell r="C38" t="str">
            <v>111019R</v>
          </cell>
          <cell r="D38" t="str">
            <v>111019R</v>
          </cell>
          <cell r="E38" t="str">
            <v>3.5 LP 250MB  USB FOR PC</v>
          </cell>
          <cell r="F38">
            <v>18</v>
          </cell>
          <cell r="G38">
            <v>47.68</v>
          </cell>
          <cell r="J38">
            <v>8</v>
          </cell>
          <cell r="K38">
            <v>381.43</v>
          </cell>
          <cell r="L38">
            <v>47.68</v>
          </cell>
          <cell r="O38">
            <v>2000</v>
          </cell>
          <cell r="P38">
            <v>16000</v>
          </cell>
        </row>
        <row r="39">
          <cell r="A39" t="str">
            <v>31062111019X19</v>
          </cell>
          <cell r="B39" t="str">
            <v>31062</v>
          </cell>
          <cell r="C39" t="str">
            <v>111019X</v>
          </cell>
          <cell r="D39" t="str">
            <v>111019X</v>
          </cell>
          <cell r="E39" t="str">
            <v>3.5LP 250MB USB FOR PC BLUE W/O</v>
          </cell>
          <cell r="F39">
            <v>19</v>
          </cell>
          <cell r="G39">
            <v>0</v>
          </cell>
          <cell r="J39">
            <v>4</v>
          </cell>
          <cell r="L39">
            <v>0</v>
          </cell>
          <cell r="O39">
            <v>3000</v>
          </cell>
          <cell r="P39">
            <v>12000</v>
          </cell>
        </row>
        <row r="40">
          <cell r="A40" t="str">
            <v>31171111020SX19</v>
          </cell>
          <cell r="B40" t="str">
            <v>31171</v>
          </cell>
          <cell r="C40" t="str">
            <v>111020SX</v>
          </cell>
          <cell r="D40" t="str">
            <v>111020SX</v>
          </cell>
          <cell r="E40" t="str">
            <v>ZIP 250MB ATAPI DRIVE.*****.**</v>
          </cell>
          <cell r="F40">
            <v>19</v>
          </cell>
          <cell r="G40">
            <v>0</v>
          </cell>
          <cell r="H40">
            <v>1</v>
          </cell>
          <cell r="J40">
            <v>17</v>
          </cell>
          <cell r="L40">
            <v>0</v>
          </cell>
          <cell r="N40">
            <v>4375.45</v>
          </cell>
          <cell r="O40">
            <v>4300</v>
          </cell>
          <cell r="P40">
            <v>77400</v>
          </cell>
        </row>
        <row r="41">
          <cell r="A41" t="str">
            <v>31171111020SX59</v>
          </cell>
          <cell r="B41" t="str">
            <v>31171</v>
          </cell>
          <cell r="C41" t="str">
            <v>111020SX</v>
          </cell>
          <cell r="D41" t="str">
            <v>111020SX</v>
          </cell>
          <cell r="E41" t="str">
            <v>ZIP 250MB ATAPI DRIVE.*****.**</v>
          </cell>
          <cell r="F41">
            <v>59</v>
          </cell>
          <cell r="G41">
            <v>0</v>
          </cell>
          <cell r="J41">
            <v>3</v>
          </cell>
          <cell r="L41">
            <v>0</v>
          </cell>
          <cell r="N41">
            <v>4375.45</v>
          </cell>
          <cell r="O41">
            <v>4300</v>
          </cell>
          <cell r="P41">
            <v>12900</v>
          </cell>
        </row>
        <row r="42">
          <cell r="A42" t="str">
            <v>31171111020SX39</v>
          </cell>
          <cell r="B42" t="str">
            <v>31171</v>
          </cell>
          <cell r="C42" t="str">
            <v>111020SX</v>
          </cell>
          <cell r="D42" t="str">
            <v>111020SX</v>
          </cell>
          <cell r="E42" t="str">
            <v>ZIP 250MB ATAPI DRIVE.*****.**</v>
          </cell>
          <cell r="F42">
            <v>39</v>
          </cell>
          <cell r="G42">
            <v>0</v>
          </cell>
          <cell r="J42">
            <v>1</v>
          </cell>
          <cell r="K42">
            <v>0</v>
          </cell>
          <cell r="O42">
            <v>4300</v>
          </cell>
          <cell r="P42">
            <v>4300</v>
          </cell>
        </row>
        <row r="43">
          <cell r="A43" t="str">
            <v>31214111031X19</v>
          </cell>
          <cell r="B43" t="str">
            <v>31214</v>
          </cell>
          <cell r="C43" t="str">
            <v>111031X</v>
          </cell>
          <cell r="D43" t="str">
            <v>111031X</v>
          </cell>
          <cell r="E43" t="str">
            <v>3.5 LP 2GB JAZ EXT FOR PC**.**</v>
          </cell>
          <cell r="F43">
            <v>19</v>
          </cell>
          <cell r="G43">
            <v>0</v>
          </cell>
          <cell r="J43">
            <v>2</v>
          </cell>
          <cell r="L43">
            <v>0</v>
          </cell>
          <cell r="O43">
            <v>1000</v>
          </cell>
          <cell r="P43">
            <v>2000</v>
          </cell>
        </row>
        <row r="44">
          <cell r="A44" t="str">
            <v>31280111006X19</v>
          </cell>
          <cell r="B44" t="str">
            <v>31280</v>
          </cell>
          <cell r="C44" t="str">
            <v>111006X</v>
          </cell>
          <cell r="D44" t="str">
            <v>111006X</v>
          </cell>
          <cell r="E44" t="str">
            <v>3.5LP 2GB EXT FOR PC GREEN TOOL</v>
          </cell>
          <cell r="F44">
            <v>19</v>
          </cell>
          <cell r="G44">
            <v>0</v>
          </cell>
          <cell r="J44">
            <v>3</v>
          </cell>
          <cell r="L44">
            <v>0</v>
          </cell>
          <cell r="O44">
            <v>2000</v>
          </cell>
          <cell r="P44">
            <v>6000</v>
          </cell>
        </row>
        <row r="45">
          <cell r="A45" t="str">
            <v>31283111039X39</v>
          </cell>
          <cell r="B45" t="str">
            <v>31283</v>
          </cell>
          <cell r="C45" t="str">
            <v>111039X</v>
          </cell>
          <cell r="D45" t="str">
            <v>111039X</v>
          </cell>
          <cell r="E45" t="str">
            <v>3.5 LP 250MB USB WITH BUILT-IN</v>
          </cell>
          <cell r="F45">
            <v>39</v>
          </cell>
          <cell r="G45">
            <v>0</v>
          </cell>
          <cell r="J45">
            <v>2</v>
          </cell>
          <cell r="K45">
            <v>0</v>
          </cell>
          <cell r="O45">
            <v>1000</v>
          </cell>
          <cell r="P45">
            <v>2000</v>
          </cell>
        </row>
        <row r="46">
          <cell r="A46" t="str">
            <v>3522500111022R18</v>
          </cell>
          <cell r="B46" t="str">
            <v>3522500</v>
          </cell>
          <cell r="C46" t="str">
            <v>111022R</v>
          </cell>
          <cell r="D46" t="str">
            <v>111022R</v>
          </cell>
          <cell r="E46" t="str">
            <v>ZIP POWER ADAPTER</v>
          </cell>
          <cell r="F46">
            <v>18</v>
          </cell>
          <cell r="G46">
            <v>72.88</v>
          </cell>
          <cell r="J46">
            <v>28</v>
          </cell>
          <cell r="K46">
            <v>2040.65</v>
          </cell>
          <cell r="L46">
            <v>72.88</v>
          </cell>
          <cell r="O46">
            <v>250</v>
          </cell>
          <cell r="P46">
            <v>7000</v>
          </cell>
        </row>
        <row r="47">
          <cell r="A47" t="str">
            <v>3522500111022R48</v>
          </cell>
          <cell r="B47" t="str">
            <v>3522500</v>
          </cell>
          <cell r="C47" t="str">
            <v>111022R</v>
          </cell>
          <cell r="D47" t="str">
            <v>111022R</v>
          </cell>
          <cell r="E47" t="str">
            <v>ZIP POWER ADAPTER</v>
          </cell>
          <cell r="F47">
            <v>48</v>
          </cell>
          <cell r="G47">
            <v>72.88</v>
          </cell>
          <cell r="J47">
            <v>13</v>
          </cell>
          <cell r="K47">
            <v>947.44</v>
          </cell>
          <cell r="L47">
            <v>72.88</v>
          </cell>
          <cell r="O47">
            <v>250</v>
          </cell>
          <cell r="P47">
            <v>3250</v>
          </cell>
        </row>
        <row r="48">
          <cell r="A48" t="str">
            <v>3522500111022R58</v>
          </cell>
          <cell r="B48" t="str">
            <v>3522500</v>
          </cell>
          <cell r="C48" t="str">
            <v>111022R</v>
          </cell>
          <cell r="D48" t="str">
            <v>111022R</v>
          </cell>
          <cell r="E48" t="str">
            <v>ZIP POWER ADAPTER</v>
          </cell>
          <cell r="F48">
            <v>58</v>
          </cell>
          <cell r="G48">
            <v>72.88</v>
          </cell>
          <cell r="J48">
            <v>12</v>
          </cell>
          <cell r="K48">
            <v>874.56</v>
          </cell>
          <cell r="L48">
            <v>72.88</v>
          </cell>
          <cell r="O48">
            <v>250</v>
          </cell>
          <cell r="P48">
            <v>3000</v>
          </cell>
        </row>
        <row r="49">
          <cell r="A49" t="str">
            <v>3522500111022R68</v>
          </cell>
          <cell r="B49" t="str">
            <v>3522500</v>
          </cell>
          <cell r="C49" t="str">
            <v>111022R</v>
          </cell>
          <cell r="D49" t="str">
            <v>111022R</v>
          </cell>
          <cell r="E49" t="str">
            <v>ZIP POWER ADAPTER</v>
          </cell>
          <cell r="F49">
            <v>68</v>
          </cell>
          <cell r="G49">
            <v>72.88</v>
          </cell>
          <cell r="J49">
            <v>6</v>
          </cell>
          <cell r="K49">
            <v>437.28</v>
          </cell>
          <cell r="L49">
            <v>72.88</v>
          </cell>
          <cell r="O49">
            <v>250</v>
          </cell>
          <cell r="P49">
            <v>1500</v>
          </cell>
        </row>
        <row r="50">
          <cell r="A50" t="str">
            <v>3522500111022X19</v>
          </cell>
          <cell r="B50" t="str">
            <v>3522500</v>
          </cell>
          <cell r="C50" t="str">
            <v>111022X</v>
          </cell>
          <cell r="D50" t="str">
            <v>111022X</v>
          </cell>
          <cell r="E50" t="str">
            <v>ZIP POWER ADAPTER</v>
          </cell>
          <cell r="F50">
            <v>19</v>
          </cell>
          <cell r="G50">
            <v>0</v>
          </cell>
          <cell r="H50">
            <v>2</v>
          </cell>
          <cell r="J50">
            <v>53</v>
          </cell>
          <cell r="L50">
            <v>0</v>
          </cell>
          <cell r="O50">
            <v>250</v>
          </cell>
          <cell r="P50">
            <v>13750</v>
          </cell>
        </row>
        <row r="51">
          <cell r="A51" t="str">
            <v>3C16465A100018R18</v>
          </cell>
          <cell r="B51" t="str">
            <v>3C16465A</v>
          </cell>
          <cell r="C51" t="str">
            <v>100018R</v>
          </cell>
          <cell r="D51" t="str">
            <v>100018R</v>
          </cell>
          <cell r="E51" t="str">
            <v>BASELINE 10/100BT SWITCH</v>
          </cell>
          <cell r="F51">
            <v>18</v>
          </cell>
          <cell r="G51">
            <v>0.68</v>
          </cell>
          <cell r="J51">
            <v>1</v>
          </cell>
          <cell r="K51">
            <v>0.68</v>
          </cell>
          <cell r="L51">
            <v>0.68</v>
          </cell>
          <cell r="O51">
            <v>50000</v>
          </cell>
          <cell r="P51">
            <v>50000</v>
          </cell>
        </row>
        <row r="52">
          <cell r="A52" t="str">
            <v>3C16700100001R18</v>
          </cell>
          <cell r="B52" t="str">
            <v>3C16700</v>
          </cell>
          <cell r="C52" t="str">
            <v>100001R</v>
          </cell>
          <cell r="D52" t="str">
            <v>100001R</v>
          </cell>
          <cell r="E52" t="str">
            <v>OFFCNT 10BT HUB 8RJ45</v>
          </cell>
          <cell r="F52">
            <v>18</v>
          </cell>
          <cell r="G52">
            <v>0.01</v>
          </cell>
          <cell r="J52">
            <v>1</v>
          </cell>
          <cell r="K52">
            <v>0.01</v>
          </cell>
          <cell r="L52">
            <v>0.01</v>
          </cell>
          <cell r="O52">
            <v>3500</v>
          </cell>
          <cell r="P52">
            <v>3500</v>
          </cell>
        </row>
        <row r="53">
          <cell r="A53" t="str">
            <v>3C16702100002R18</v>
          </cell>
          <cell r="B53" t="str">
            <v>3C16702</v>
          </cell>
          <cell r="C53" t="str">
            <v>100002R</v>
          </cell>
          <cell r="D53" t="str">
            <v>100002R</v>
          </cell>
          <cell r="E53" t="str">
            <v>OFFCNT 10BT HUB 16RJ45</v>
          </cell>
          <cell r="F53">
            <v>18</v>
          </cell>
          <cell r="G53">
            <v>0.68</v>
          </cell>
          <cell r="J53">
            <v>2</v>
          </cell>
          <cell r="K53">
            <v>1.36</v>
          </cell>
          <cell r="L53">
            <v>0.68</v>
          </cell>
          <cell r="O53">
            <v>7000</v>
          </cell>
          <cell r="P53">
            <v>14000</v>
          </cell>
        </row>
        <row r="54">
          <cell r="A54" t="str">
            <v>3C16734100011R18</v>
          </cell>
          <cell r="B54" t="str">
            <v>3C16734</v>
          </cell>
          <cell r="C54" t="str">
            <v>100011R</v>
          </cell>
          <cell r="D54" t="str">
            <v>100011R</v>
          </cell>
          <cell r="E54" t="str">
            <v>OFFCNT800 10/100BT SWITCH</v>
          </cell>
          <cell r="F54">
            <v>18</v>
          </cell>
          <cell r="G54">
            <v>11712.97</v>
          </cell>
          <cell r="J54">
            <v>2</v>
          </cell>
          <cell r="K54">
            <v>23425.94</v>
          </cell>
          <cell r="L54">
            <v>11712.97</v>
          </cell>
          <cell r="O54">
            <v>17000</v>
          </cell>
          <cell r="P54">
            <v>34000</v>
          </cell>
        </row>
        <row r="55">
          <cell r="A55" t="str">
            <v>3C16735A100068R18</v>
          </cell>
          <cell r="B55" t="str">
            <v>3C16735A</v>
          </cell>
          <cell r="C55" t="str">
            <v>100068R</v>
          </cell>
          <cell r="D55" t="str">
            <v>100068R</v>
          </cell>
          <cell r="E55" t="str">
            <v>OFFCNT1600 10/100BT SWITCH</v>
          </cell>
          <cell r="F55">
            <v>18</v>
          </cell>
          <cell r="G55">
            <v>0.14000000000000001</v>
          </cell>
          <cell r="J55">
            <v>1</v>
          </cell>
          <cell r="K55">
            <v>0.13</v>
          </cell>
          <cell r="L55">
            <v>0.14000000000000001</v>
          </cell>
          <cell r="O55">
            <v>14000</v>
          </cell>
          <cell r="P55">
            <v>14000</v>
          </cell>
        </row>
        <row r="56">
          <cell r="A56" t="str">
            <v>3C16735A100068R48</v>
          </cell>
          <cell r="B56" t="str">
            <v>3C16735A</v>
          </cell>
          <cell r="C56" t="str">
            <v>100068R</v>
          </cell>
          <cell r="D56" t="str">
            <v>100068R</v>
          </cell>
          <cell r="E56" t="str">
            <v>OFFCNT1600 10/100BT SWITCH</v>
          </cell>
          <cell r="F56">
            <v>48</v>
          </cell>
          <cell r="G56">
            <v>0.14000000000000001</v>
          </cell>
          <cell r="J56">
            <v>1</v>
          </cell>
          <cell r="K56">
            <v>0.13</v>
          </cell>
          <cell r="L56">
            <v>0.14000000000000001</v>
          </cell>
          <cell r="O56">
            <v>14000</v>
          </cell>
          <cell r="P56">
            <v>14000</v>
          </cell>
        </row>
        <row r="57">
          <cell r="A57" t="str">
            <v>3C16750100003R18</v>
          </cell>
          <cell r="B57" t="str">
            <v>3C16750</v>
          </cell>
          <cell r="C57" t="str">
            <v>100003R</v>
          </cell>
          <cell r="D57" t="str">
            <v>100003R</v>
          </cell>
          <cell r="E57" t="str">
            <v>OFFCNT 10/100BT HUB 8RJ45</v>
          </cell>
          <cell r="F57">
            <v>18</v>
          </cell>
          <cell r="G57">
            <v>0.32</v>
          </cell>
          <cell r="J57">
            <v>1</v>
          </cell>
          <cell r="K57">
            <v>0.32</v>
          </cell>
          <cell r="L57">
            <v>0.32</v>
          </cell>
          <cell r="O57">
            <v>15000</v>
          </cell>
          <cell r="P57">
            <v>15000</v>
          </cell>
        </row>
        <row r="58">
          <cell r="A58" t="str">
            <v>3C16951100031R18</v>
          </cell>
          <cell r="B58" t="str">
            <v>3C16951</v>
          </cell>
          <cell r="C58" t="str">
            <v>100031R</v>
          </cell>
          <cell r="D58" t="str">
            <v>100031R</v>
          </cell>
          <cell r="E58" t="str">
            <v>SSII 1100 10BT SWITCH</v>
          </cell>
          <cell r="F58">
            <v>18</v>
          </cell>
          <cell r="G58">
            <v>0.01</v>
          </cell>
          <cell r="J58">
            <v>4</v>
          </cell>
          <cell r="K58">
            <v>0.04</v>
          </cell>
          <cell r="L58">
            <v>0.01</v>
          </cell>
          <cell r="O58">
            <v>20000</v>
          </cell>
          <cell r="P58">
            <v>80000</v>
          </cell>
        </row>
        <row r="59">
          <cell r="A59" t="str">
            <v>3C16960100036R18</v>
          </cell>
          <cell r="B59" t="str">
            <v>3C16960</v>
          </cell>
          <cell r="C59" t="str">
            <v>100036R</v>
          </cell>
          <cell r="D59" t="str">
            <v>100036R</v>
          </cell>
          <cell r="E59" t="str">
            <v>SSII 1100/3300 MARTIX MODULE</v>
          </cell>
          <cell r="F59">
            <v>18</v>
          </cell>
          <cell r="G59">
            <v>0.01</v>
          </cell>
          <cell r="J59">
            <v>1</v>
          </cell>
          <cell r="K59">
            <v>0.01</v>
          </cell>
          <cell r="L59">
            <v>0.01</v>
          </cell>
          <cell r="O59">
            <v>30000</v>
          </cell>
          <cell r="P59">
            <v>30000</v>
          </cell>
        </row>
        <row r="60">
          <cell r="A60" t="str">
            <v>3C16984100030R18</v>
          </cell>
          <cell r="B60" t="str">
            <v>3C16984</v>
          </cell>
          <cell r="C60" t="str">
            <v>100030R</v>
          </cell>
          <cell r="D60" t="str">
            <v>100030R</v>
          </cell>
          <cell r="E60" t="str">
            <v>SSII 630 10/100BT SWITCH</v>
          </cell>
          <cell r="F60">
            <v>18</v>
          </cell>
          <cell r="G60">
            <v>62497.9</v>
          </cell>
          <cell r="J60">
            <v>1</v>
          </cell>
          <cell r="K60">
            <v>62497.9</v>
          </cell>
          <cell r="L60">
            <v>62497.9</v>
          </cell>
          <cell r="O60">
            <v>45000</v>
          </cell>
          <cell r="P60">
            <v>45000</v>
          </cell>
        </row>
        <row r="61">
          <cell r="A61" t="str">
            <v>3C16985100083X69</v>
          </cell>
          <cell r="B61" t="str">
            <v>3C16985</v>
          </cell>
          <cell r="C61" t="str">
            <v>100083X</v>
          </cell>
          <cell r="D61" t="str">
            <v>100083X</v>
          </cell>
          <cell r="E61" t="str">
            <v>SSII 3300XM 10/100 SWITCH</v>
          </cell>
          <cell r="F61">
            <v>69</v>
          </cell>
          <cell r="G61">
            <v>0</v>
          </cell>
          <cell r="J61">
            <v>1</v>
          </cell>
          <cell r="L61">
            <v>0</v>
          </cell>
          <cell r="O61">
            <v>35000</v>
          </cell>
          <cell r="P61">
            <v>35000</v>
          </cell>
        </row>
        <row r="62">
          <cell r="A62" t="str">
            <v>3C16985B100083R18</v>
          </cell>
          <cell r="B62" t="str">
            <v>3C16985B</v>
          </cell>
          <cell r="C62" t="str">
            <v>100083R</v>
          </cell>
          <cell r="D62" t="str">
            <v>100083R</v>
          </cell>
          <cell r="E62" t="str">
            <v>SSII 3300XM 10/100 SWITCH</v>
          </cell>
          <cell r="F62">
            <v>18</v>
          </cell>
          <cell r="G62">
            <v>0.66</v>
          </cell>
          <cell r="J62">
            <v>2</v>
          </cell>
          <cell r="K62">
            <v>1.31</v>
          </cell>
          <cell r="L62">
            <v>0.66</v>
          </cell>
          <cell r="O62">
            <v>35000</v>
          </cell>
          <cell r="P62">
            <v>70000</v>
          </cell>
        </row>
        <row r="63">
          <cell r="A63" t="str">
            <v>3C16986100111R18</v>
          </cell>
          <cell r="B63" t="str">
            <v>3C16986</v>
          </cell>
          <cell r="C63" t="str">
            <v>100111R</v>
          </cell>
          <cell r="D63" t="str">
            <v>100111R</v>
          </cell>
          <cell r="E63" t="str">
            <v>SUPERSTACK II SWITCH  3300*.**</v>
          </cell>
          <cell r="F63">
            <v>18</v>
          </cell>
          <cell r="G63">
            <v>0.34</v>
          </cell>
          <cell r="J63">
            <v>2</v>
          </cell>
          <cell r="K63">
            <v>0.67</v>
          </cell>
          <cell r="L63">
            <v>0.34</v>
          </cell>
          <cell r="O63">
            <v>50000</v>
          </cell>
          <cell r="P63">
            <v>100000</v>
          </cell>
        </row>
        <row r="64">
          <cell r="A64" t="str">
            <v>3C16988A100113R18</v>
          </cell>
          <cell r="B64" t="str">
            <v>3C16988A</v>
          </cell>
          <cell r="C64" t="str">
            <v>100113R</v>
          </cell>
          <cell r="D64" t="str">
            <v>100113R</v>
          </cell>
          <cell r="E64" t="str">
            <v>SS II 3300 MM 24......*****.**</v>
          </cell>
          <cell r="F64">
            <v>18</v>
          </cell>
          <cell r="G64">
            <v>0.67</v>
          </cell>
          <cell r="J64">
            <v>1</v>
          </cell>
          <cell r="K64">
            <v>0.66</v>
          </cell>
          <cell r="L64">
            <v>0.67</v>
          </cell>
          <cell r="O64">
            <v>72000</v>
          </cell>
          <cell r="P64">
            <v>72000</v>
          </cell>
        </row>
        <row r="65">
          <cell r="A65" t="str">
            <v>3C80401ROW14600418</v>
          </cell>
          <cell r="B65" t="str">
            <v>3C80401ROW</v>
          </cell>
          <cell r="C65" t="str">
            <v>146004</v>
          </cell>
          <cell r="D65" t="str">
            <v>146004</v>
          </cell>
          <cell r="E65" t="str">
            <v>PALM VX</v>
          </cell>
          <cell r="F65">
            <v>18</v>
          </cell>
          <cell r="G65">
            <v>15290.17</v>
          </cell>
          <cell r="J65">
            <v>2</v>
          </cell>
          <cell r="K65">
            <v>30580.34</v>
          </cell>
          <cell r="L65">
            <v>15290.17</v>
          </cell>
          <cell r="M65">
            <v>16133.4</v>
          </cell>
          <cell r="N65">
            <v>15290.17</v>
          </cell>
          <cell r="O65">
            <v>15000</v>
          </cell>
          <cell r="P65">
            <v>30000</v>
          </cell>
        </row>
        <row r="66">
          <cell r="A66" t="str">
            <v>3C80600ROW14600318</v>
          </cell>
          <cell r="B66" t="str">
            <v>3C80600ROW</v>
          </cell>
          <cell r="C66" t="str">
            <v>146003</v>
          </cell>
          <cell r="D66" t="str">
            <v>146003</v>
          </cell>
          <cell r="E66" t="str">
            <v>PALM IIIC</v>
          </cell>
          <cell r="F66">
            <v>18</v>
          </cell>
          <cell r="G66">
            <v>15737.29</v>
          </cell>
          <cell r="J66">
            <v>2</v>
          </cell>
          <cell r="K66">
            <v>31474.57</v>
          </cell>
          <cell r="L66">
            <v>15737.29</v>
          </cell>
          <cell r="M66">
            <v>15768.264705882353</v>
          </cell>
          <cell r="N66">
            <v>15737.29</v>
          </cell>
          <cell r="O66">
            <v>14000</v>
          </cell>
          <cell r="P66">
            <v>28000</v>
          </cell>
        </row>
        <row r="67">
          <cell r="A67" t="str">
            <v>3C80700IE14600118</v>
          </cell>
          <cell r="B67" t="str">
            <v>3C80700IE</v>
          </cell>
          <cell r="C67" t="str">
            <v>146001</v>
          </cell>
          <cell r="D67" t="str">
            <v>146001</v>
          </cell>
          <cell r="E67" t="str">
            <v>PALM M100</v>
          </cell>
          <cell r="F67">
            <v>18</v>
          </cell>
          <cell r="G67">
            <v>6965.93</v>
          </cell>
          <cell r="J67">
            <v>2</v>
          </cell>
          <cell r="K67">
            <v>13931.86</v>
          </cell>
          <cell r="L67">
            <v>6965.93</v>
          </cell>
          <cell r="M67">
            <v>7116.2320437956205</v>
          </cell>
          <cell r="N67">
            <v>6965.93</v>
          </cell>
          <cell r="O67">
            <v>6900</v>
          </cell>
          <cell r="P67">
            <v>13800</v>
          </cell>
        </row>
        <row r="68">
          <cell r="A68" t="str">
            <v>3C80700IE146001X19</v>
          </cell>
          <cell r="B68" t="str">
            <v>3C80700IE</v>
          </cell>
          <cell r="C68" t="str">
            <v>146001X</v>
          </cell>
          <cell r="D68" t="str">
            <v>146001X</v>
          </cell>
          <cell r="E68" t="str">
            <v>PALM M100.............*****.**</v>
          </cell>
          <cell r="F68">
            <v>19</v>
          </cell>
          <cell r="G68">
            <v>0.47</v>
          </cell>
          <cell r="H68">
            <v>1</v>
          </cell>
          <cell r="I68">
            <v>0.47</v>
          </cell>
          <cell r="J68">
            <v>1</v>
          </cell>
          <cell r="K68">
            <v>0.47</v>
          </cell>
          <cell r="L68">
            <v>0.47</v>
          </cell>
          <cell r="N68">
            <v>6965.93</v>
          </cell>
          <cell r="O68">
            <v>6800</v>
          </cell>
          <cell r="P68">
            <v>13600</v>
          </cell>
        </row>
        <row r="69">
          <cell r="A69" t="str">
            <v>3C905B-TX(R)100059R18</v>
          </cell>
          <cell r="B69" t="str">
            <v>3C905B-TX(R)</v>
          </cell>
          <cell r="C69" t="str">
            <v>100059R</v>
          </cell>
          <cell r="D69" t="str">
            <v>100059R</v>
          </cell>
          <cell r="E69" t="str">
            <v>ETHERLK 905B TX PCI 10/100MBPS</v>
          </cell>
          <cell r="F69">
            <v>18</v>
          </cell>
          <cell r="G69">
            <v>277.98</v>
          </cell>
          <cell r="J69">
            <v>1</v>
          </cell>
          <cell r="K69">
            <v>277.97000000000003</v>
          </cell>
          <cell r="L69">
            <v>277.98</v>
          </cell>
          <cell r="O69">
            <v>1500</v>
          </cell>
          <cell r="P69">
            <v>1500</v>
          </cell>
        </row>
        <row r="70">
          <cell r="A70" t="str">
            <v>3C905B-TX-NM100058R18</v>
          </cell>
          <cell r="B70" t="str">
            <v>3C905B-TX-NM</v>
          </cell>
          <cell r="C70" t="str">
            <v>100058R</v>
          </cell>
          <cell r="D70" t="str">
            <v>100058R</v>
          </cell>
          <cell r="E70" t="str">
            <v>ETHER 905B-NM TX PCI 10/100MBP</v>
          </cell>
          <cell r="F70">
            <v>18</v>
          </cell>
          <cell r="G70">
            <v>0.71</v>
          </cell>
          <cell r="J70">
            <v>6</v>
          </cell>
          <cell r="K70">
            <v>4.25</v>
          </cell>
          <cell r="L70">
            <v>0.71</v>
          </cell>
          <cell r="O70">
            <v>1500</v>
          </cell>
          <cell r="P70">
            <v>9000</v>
          </cell>
        </row>
        <row r="71">
          <cell r="A71" t="str">
            <v>3C905B-TX-NM100058R58</v>
          </cell>
          <cell r="B71" t="str">
            <v>3C905B-TX-NM</v>
          </cell>
          <cell r="C71" t="str">
            <v>100058R</v>
          </cell>
          <cell r="D71" t="str">
            <v>100058R</v>
          </cell>
          <cell r="E71" t="str">
            <v>ETHER 905B-NM TX PCI 10/100MBP</v>
          </cell>
          <cell r="F71">
            <v>58</v>
          </cell>
          <cell r="G71">
            <v>0.71</v>
          </cell>
          <cell r="J71">
            <v>1</v>
          </cell>
          <cell r="K71">
            <v>0.7</v>
          </cell>
          <cell r="L71">
            <v>0.71</v>
          </cell>
          <cell r="O71">
            <v>1500</v>
          </cell>
          <cell r="P71">
            <v>1500</v>
          </cell>
        </row>
        <row r="72">
          <cell r="A72" t="str">
            <v>3C905-TX100072R18</v>
          </cell>
          <cell r="B72" t="str">
            <v>3C905-TX</v>
          </cell>
          <cell r="C72" t="str">
            <v>100072R</v>
          </cell>
          <cell r="D72" t="str">
            <v>100072R</v>
          </cell>
          <cell r="E72" t="str">
            <v>ETHERLINK 905TX</v>
          </cell>
          <cell r="F72">
            <v>18</v>
          </cell>
          <cell r="G72">
            <v>0.67</v>
          </cell>
          <cell r="J72">
            <v>4</v>
          </cell>
          <cell r="K72">
            <v>2.69</v>
          </cell>
          <cell r="L72">
            <v>0.67</v>
          </cell>
          <cell r="O72">
            <v>1500</v>
          </cell>
          <cell r="P72">
            <v>6000</v>
          </cell>
        </row>
        <row r="73">
          <cell r="A73" t="str">
            <v>3C905TX100079R18</v>
          </cell>
          <cell r="B73" t="str">
            <v>3C905TX</v>
          </cell>
          <cell r="C73" t="str">
            <v>100079R</v>
          </cell>
          <cell r="D73" t="str">
            <v>100079R</v>
          </cell>
          <cell r="E73" t="str">
            <v>ETHERLK 905 TX PCI</v>
          </cell>
          <cell r="F73">
            <v>18</v>
          </cell>
          <cell r="G73">
            <v>0.71</v>
          </cell>
          <cell r="J73">
            <v>1</v>
          </cell>
          <cell r="K73">
            <v>0.7</v>
          </cell>
          <cell r="L73">
            <v>0.71</v>
          </cell>
          <cell r="O73">
            <v>1500</v>
          </cell>
          <cell r="P73">
            <v>1500</v>
          </cell>
        </row>
        <row r="74">
          <cell r="A74" t="str">
            <v>3C90X-TRIROM100063R18</v>
          </cell>
          <cell r="B74" t="str">
            <v>3C90X-TRIROM</v>
          </cell>
          <cell r="C74" t="str">
            <v>100063R</v>
          </cell>
          <cell r="D74" t="str">
            <v>100063R</v>
          </cell>
          <cell r="E74" t="str">
            <v>TRIPROTOCOL 90X SERIES BOOTROM</v>
          </cell>
          <cell r="F74">
            <v>18</v>
          </cell>
          <cell r="G74">
            <v>0.67</v>
          </cell>
          <cell r="J74">
            <v>6</v>
          </cell>
          <cell r="K74">
            <v>4</v>
          </cell>
          <cell r="L74">
            <v>0.67</v>
          </cell>
          <cell r="O74">
            <v>0</v>
          </cell>
          <cell r="P74">
            <v>0</v>
          </cell>
        </row>
        <row r="75">
          <cell r="A75" t="str">
            <v>3CB9FG24T100209R18</v>
          </cell>
          <cell r="B75" t="str">
            <v>3CB9FG24T</v>
          </cell>
          <cell r="C75" t="str">
            <v>100209R</v>
          </cell>
          <cell r="D75" t="str">
            <v>100209R</v>
          </cell>
          <cell r="E75" t="str">
            <v>SWITCH 4007 24-PORT...*****.**</v>
          </cell>
          <cell r="F75">
            <v>18</v>
          </cell>
          <cell r="G75">
            <v>0.66</v>
          </cell>
          <cell r="J75">
            <v>1</v>
          </cell>
          <cell r="K75">
            <v>0.66</v>
          </cell>
          <cell r="L75">
            <v>0.66</v>
          </cell>
          <cell r="O75">
            <v>150000</v>
          </cell>
          <cell r="P75">
            <v>150000</v>
          </cell>
        </row>
        <row r="76">
          <cell r="A76" t="str">
            <v>3CCFE574BT100055R18</v>
          </cell>
          <cell r="B76" t="str">
            <v>3CCFE574BT</v>
          </cell>
          <cell r="C76" t="str">
            <v>100055R</v>
          </cell>
          <cell r="D76" t="str">
            <v>100055R</v>
          </cell>
          <cell r="E76" t="str">
            <v>MEGAHZ PCMCIA  FEC 10/100MBPS</v>
          </cell>
          <cell r="F76">
            <v>18</v>
          </cell>
          <cell r="G76">
            <v>0.67</v>
          </cell>
          <cell r="J76">
            <v>1</v>
          </cell>
          <cell r="K76">
            <v>0.66</v>
          </cell>
          <cell r="L76">
            <v>0.67</v>
          </cell>
          <cell r="O76">
            <v>3000</v>
          </cell>
          <cell r="P76">
            <v>3000</v>
          </cell>
        </row>
        <row r="77">
          <cell r="A77" t="str">
            <v>3CCFEM556B100056R18</v>
          </cell>
          <cell r="B77" t="str">
            <v>3CCFEM556B</v>
          </cell>
          <cell r="C77" t="str">
            <v>100056R</v>
          </cell>
          <cell r="D77" t="str">
            <v>100056R</v>
          </cell>
          <cell r="E77" t="str">
            <v>MEGA HZ PCMCIA 10/100MBPS</v>
          </cell>
          <cell r="F77">
            <v>18</v>
          </cell>
          <cell r="G77">
            <v>0.68</v>
          </cell>
          <cell r="J77">
            <v>1</v>
          </cell>
          <cell r="K77">
            <v>0.68</v>
          </cell>
          <cell r="L77">
            <v>0.68</v>
          </cell>
          <cell r="O77">
            <v>6000</v>
          </cell>
          <cell r="P77">
            <v>6000</v>
          </cell>
        </row>
        <row r="78">
          <cell r="A78" t="str">
            <v>3CR29220100123R18</v>
          </cell>
          <cell r="B78" t="str">
            <v>3CR29220</v>
          </cell>
          <cell r="C78" t="str">
            <v>100123R</v>
          </cell>
          <cell r="D78" t="str">
            <v>100123R</v>
          </cell>
          <cell r="E78" t="str">
            <v>EXTERNAL HC 1.1 CABLE MODEM.**</v>
          </cell>
          <cell r="F78">
            <v>18</v>
          </cell>
          <cell r="G78">
            <v>2791.67</v>
          </cell>
          <cell r="J78">
            <v>5</v>
          </cell>
          <cell r="K78">
            <v>13958.34</v>
          </cell>
          <cell r="L78">
            <v>2791.67</v>
          </cell>
          <cell r="O78">
            <v>11000</v>
          </cell>
          <cell r="P78">
            <v>55000</v>
          </cell>
        </row>
        <row r="79">
          <cell r="A79" t="str">
            <v>3CR29220100123R58</v>
          </cell>
          <cell r="B79" t="str">
            <v>3CR29220</v>
          </cell>
          <cell r="C79" t="str">
            <v>100123R</v>
          </cell>
          <cell r="D79" t="str">
            <v>100123R</v>
          </cell>
          <cell r="E79" t="str">
            <v>EXTERNAL HC 1.1 CABLE MODEM.**</v>
          </cell>
          <cell r="F79">
            <v>58</v>
          </cell>
          <cell r="G79">
            <v>2791.67</v>
          </cell>
          <cell r="J79">
            <v>2</v>
          </cell>
          <cell r="K79">
            <v>5583.33</v>
          </cell>
          <cell r="L79">
            <v>2791.67</v>
          </cell>
          <cell r="O79">
            <v>11000</v>
          </cell>
          <cell r="P79">
            <v>22000</v>
          </cell>
        </row>
        <row r="80">
          <cell r="A80" t="str">
            <v>3CR29221-UK100116R18</v>
          </cell>
          <cell r="B80" t="str">
            <v>3CR29221-UK</v>
          </cell>
          <cell r="C80" t="str">
            <v>100116R</v>
          </cell>
          <cell r="D80" t="str">
            <v>100116R</v>
          </cell>
          <cell r="E80" t="str">
            <v>EXTERNAL HC 1.1 CABLE MODEM.**</v>
          </cell>
          <cell r="F80">
            <v>18</v>
          </cell>
          <cell r="G80">
            <v>0.67</v>
          </cell>
          <cell r="J80">
            <v>1</v>
          </cell>
          <cell r="K80">
            <v>0.66</v>
          </cell>
          <cell r="L80">
            <v>0.67</v>
          </cell>
          <cell r="O80">
            <v>11000</v>
          </cell>
          <cell r="P80">
            <v>11000</v>
          </cell>
        </row>
        <row r="81">
          <cell r="A81" t="str">
            <v>3CR29221-UK100116R48</v>
          </cell>
          <cell r="B81" t="str">
            <v>3CR29221-UK</v>
          </cell>
          <cell r="C81" t="str">
            <v>100116R</v>
          </cell>
          <cell r="D81" t="str">
            <v>100116R</v>
          </cell>
          <cell r="E81" t="str">
            <v>EXTERNAL HC 1.1 CABLE MODEM.**</v>
          </cell>
          <cell r="F81">
            <v>48</v>
          </cell>
          <cell r="G81">
            <v>0.67</v>
          </cell>
          <cell r="J81">
            <v>31</v>
          </cell>
          <cell r="K81">
            <v>20.69</v>
          </cell>
          <cell r="L81">
            <v>0.67</v>
          </cell>
          <cell r="O81">
            <v>11000</v>
          </cell>
          <cell r="P81">
            <v>341000</v>
          </cell>
        </row>
        <row r="82">
          <cell r="A82" t="str">
            <v>3CXFE575CT-AP100105R18</v>
          </cell>
          <cell r="B82" t="str">
            <v>3CXFE575CT-AP</v>
          </cell>
          <cell r="C82" t="str">
            <v>100105R</v>
          </cell>
          <cell r="D82" t="str">
            <v>100105R</v>
          </cell>
          <cell r="E82" t="str">
            <v>10/100 LAN+56K MODEM CARDBUS</v>
          </cell>
          <cell r="F82">
            <v>18</v>
          </cell>
          <cell r="G82">
            <v>0.65</v>
          </cell>
          <cell r="J82">
            <v>1</v>
          </cell>
          <cell r="K82">
            <v>0.65</v>
          </cell>
          <cell r="L82">
            <v>0.65</v>
          </cell>
          <cell r="O82">
            <v>4000</v>
          </cell>
          <cell r="P82">
            <v>4000</v>
          </cell>
        </row>
        <row r="83">
          <cell r="A83" t="str">
            <v>52X CDROM115626LR18</v>
          </cell>
          <cell r="B83" t="str">
            <v>52X CDROM</v>
          </cell>
          <cell r="C83" t="str">
            <v>115626LR</v>
          </cell>
          <cell r="D83" t="str">
            <v>115626LR</v>
          </cell>
          <cell r="E83" t="str">
            <v>MX 52X ACER CDROM DRIVE</v>
          </cell>
          <cell r="F83">
            <v>18</v>
          </cell>
          <cell r="G83">
            <v>0.01</v>
          </cell>
          <cell r="J83">
            <v>3</v>
          </cell>
          <cell r="K83">
            <v>0.03</v>
          </cell>
          <cell r="L83">
            <v>0.01</v>
          </cell>
          <cell r="N83">
            <v>1795.32</v>
          </cell>
          <cell r="O83">
            <v>2000</v>
          </cell>
          <cell r="P83">
            <v>6000</v>
          </cell>
        </row>
        <row r="84">
          <cell r="A84" t="str">
            <v>5325301103120044R18</v>
          </cell>
          <cell r="B84" t="str">
            <v>5325301103</v>
          </cell>
          <cell r="C84" t="str">
            <v>120044R</v>
          </cell>
          <cell r="D84" t="str">
            <v>120044R</v>
          </cell>
          <cell r="E84" t="str">
            <v>SNAP SERVER 15 GB</v>
          </cell>
          <cell r="F84">
            <v>18</v>
          </cell>
          <cell r="G84">
            <v>4207.0200000000004</v>
          </cell>
          <cell r="J84">
            <v>1</v>
          </cell>
          <cell r="K84">
            <v>4207.0200000000004</v>
          </cell>
          <cell r="L84">
            <v>4207.0200000000004</v>
          </cell>
          <cell r="O84">
            <v>29000</v>
          </cell>
          <cell r="P84">
            <v>29000</v>
          </cell>
        </row>
        <row r="85">
          <cell r="A85" t="str">
            <v>5325301103120044X19</v>
          </cell>
          <cell r="B85" t="str">
            <v>5325301103</v>
          </cell>
          <cell r="C85" t="str">
            <v>120044X</v>
          </cell>
          <cell r="D85" t="str">
            <v>120044X</v>
          </cell>
          <cell r="E85" t="str">
            <v>SNAP SERVER 15 GB.....*****.**</v>
          </cell>
          <cell r="F85">
            <v>19</v>
          </cell>
          <cell r="G85">
            <v>0</v>
          </cell>
          <cell r="J85">
            <v>1</v>
          </cell>
          <cell r="L85">
            <v>0</v>
          </cell>
          <cell r="O85">
            <v>0</v>
          </cell>
          <cell r="P85">
            <v>0</v>
          </cell>
        </row>
        <row r="86">
          <cell r="A86" t="str">
            <v>5325301105120046RR18</v>
          </cell>
          <cell r="B86" t="str">
            <v>5325301105</v>
          </cell>
          <cell r="C86" t="str">
            <v>120046RR</v>
          </cell>
          <cell r="D86" t="str">
            <v>120046RR</v>
          </cell>
          <cell r="E86" t="str">
            <v>SNAP SERVER 30 GB</v>
          </cell>
          <cell r="F86">
            <v>18</v>
          </cell>
          <cell r="G86">
            <v>6359</v>
          </cell>
          <cell r="J86">
            <v>1</v>
          </cell>
          <cell r="K86">
            <v>6359</v>
          </cell>
          <cell r="L86">
            <v>6359</v>
          </cell>
          <cell r="O86">
            <v>43000</v>
          </cell>
          <cell r="P86">
            <v>43000</v>
          </cell>
        </row>
        <row r="87">
          <cell r="A87" t="str">
            <v>5325301263120121X19</v>
          </cell>
          <cell r="B87" t="str">
            <v>5325301263</v>
          </cell>
          <cell r="C87" t="str">
            <v>120121X</v>
          </cell>
          <cell r="D87" t="str">
            <v>120121X</v>
          </cell>
          <cell r="E87" t="str">
            <v>SNAP 4100 POWER SUPPLY*****.**</v>
          </cell>
          <cell r="F87">
            <v>19</v>
          </cell>
          <cell r="G87">
            <v>0</v>
          </cell>
          <cell r="J87">
            <v>2</v>
          </cell>
          <cell r="L87">
            <v>0</v>
          </cell>
          <cell r="O87">
            <v>8000</v>
          </cell>
          <cell r="P87">
            <v>16000</v>
          </cell>
        </row>
        <row r="88">
          <cell r="A88" t="str">
            <v>5325301276120049R18</v>
          </cell>
          <cell r="B88" t="str">
            <v>5325301276</v>
          </cell>
          <cell r="C88" t="str">
            <v>120049R</v>
          </cell>
          <cell r="D88" t="str">
            <v>120049R</v>
          </cell>
          <cell r="E88" t="str">
            <v>SNAP SERVER 240 GB</v>
          </cell>
          <cell r="F88">
            <v>18</v>
          </cell>
          <cell r="G88">
            <v>63753.48</v>
          </cell>
          <cell r="J88">
            <v>1</v>
          </cell>
          <cell r="K88">
            <v>63753.48</v>
          </cell>
          <cell r="L88">
            <v>63753.48</v>
          </cell>
          <cell r="O88">
            <v>63000</v>
          </cell>
          <cell r="P88">
            <v>63000</v>
          </cell>
        </row>
        <row r="89">
          <cell r="A89" t="str">
            <v>6024124031R18</v>
          </cell>
          <cell r="B89" t="str">
            <v>6024</v>
          </cell>
          <cell r="C89" t="str">
            <v>124031R</v>
          </cell>
          <cell r="D89" t="str">
            <v>124031R</v>
          </cell>
          <cell r="E89" t="str">
            <v>SLR2 BARE OEM DRIVE INT</v>
          </cell>
          <cell r="F89">
            <v>18</v>
          </cell>
          <cell r="G89">
            <v>226.81</v>
          </cell>
          <cell r="J89">
            <v>5</v>
          </cell>
          <cell r="K89">
            <v>1134.05</v>
          </cell>
          <cell r="L89">
            <v>226.81</v>
          </cell>
          <cell r="O89">
            <v>3500</v>
          </cell>
          <cell r="P89">
            <v>17500</v>
          </cell>
        </row>
        <row r="90">
          <cell r="A90" t="str">
            <v>6024124031X19</v>
          </cell>
          <cell r="B90" t="str">
            <v>6024</v>
          </cell>
          <cell r="C90" t="str">
            <v>124031X</v>
          </cell>
          <cell r="D90" t="str">
            <v>124031X</v>
          </cell>
          <cell r="E90" t="str">
            <v>SLR2 BARE OEM DRIVE INT</v>
          </cell>
          <cell r="F90">
            <v>19</v>
          </cell>
          <cell r="G90">
            <v>0</v>
          </cell>
          <cell r="J90">
            <v>7</v>
          </cell>
          <cell r="L90">
            <v>0</v>
          </cell>
          <cell r="O90">
            <v>15000</v>
          </cell>
          <cell r="P90">
            <v>105000</v>
          </cell>
        </row>
        <row r="91">
          <cell r="A91" t="str">
            <v>6025124032R18</v>
          </cell>
          <cell r="B91" t="str">
            <v>6025</v>
          </cell>
          <cell r="C91" t="str">
            <v>124032R</v>
          </cell>
          <cell r="D91" t="str">
            <v>124032R</v>
          </cell>
          <cell r="E91" t="str">
            <v>SLR3 1.2GB INT TAPE DRIVE</v>
          </cell>
          <cell r="F91">
            <v>18</v>
          </cell>
          <cell r="G91">
            <v>123.18</v>
          </cell>
          <cell r="J91">
            <v>14</v>
          </cell>
          <cell r="K91">
            <v>1724.46</v>
          </cell>
          <cell r="L91">
            <v>123.18</v>
          </cell>
          <cell r="O91">
            <v>5000</v>
          </cell>
          <cell r="P91">
            <v>70000</v>
          </cell>
        </row>
        <row r="92">
          <cell r="A92" t="str">
            <v>6025124032R58</v>
          </cell>
          <cell r="B92" t="str">
            <v>6025</v>
          </cell>
          <cell r="C92" t="str">
            <v>124032R</v>
          </cell>
          <cell r="D92" t="str">
            <v>124032R</v>
          </cell>
          <cell r="E92" t="str">
            <v>SLR3 1.2GB INT TAPE DRIVE</v>
          </cell>
          <cell r="F92">
            <v>58</v>
          </cell>
          <cell r="G92">
            <v>123.18</v>
          </cell>
          <cell r="J92">
            <v>3</v>
          </cell>
          <cell r="K92">
            <v>369.52</v>
          </cell>
          <cell r="L92">
            <v>123.18</v>
          </cell>
          <cell r="O92">
            <v>5000</v>
          </cell>
          <cell r="P92">
            <v>15000</v>
          </cell>
        </row>
        <row r="93">
          <cell r="A93" t="str">
            <v>602712406418</v>
          </cell>
          <cell r="B93" t="str">
            <v>6027</v>
          </cell>
          <cell r="C93" t="str">
            <v>124064</v>
          </cell>
          <cell r="D93" t="str">
            <v>124064</v>
          </cell>
          <cell r="E93" t="str">
            <v>6027,SLR4 DC , 2.5/5GB</v>
          </cell>
          <cell r="F93">
            <v>18</v>
          </cell>
          <cell r="G93">
            <v>0.01</v>
          </cell>
          <cell r="J93">
            <v>1</v>
          </cell>
          <cell r="K93">
            <v>0.01</v>
          </cell>
          <cell r="L93">
            <v>0.01</v>
          </cell>
          <cell r="N93">
            <v>0.01</v>
          </cell>
          <cell r="O93">
            <v>5000</v>
          </cell>
          <cell r="P93">
            <v>5000</v>
          </cell>
        </row>
        <row r="94">
          <cell r="A94" t="str">
            <v>6081124001R18</v>
          </cell>
          <cell r="B94" t="str">
            <v>6081</v>
          </cell>
          <cell r="C94" t="str">
            <v>124001R</v>
          </cell>
          <cell r="D94" t="str">
            <v>124001R</v>
          </cell>
          <cell r="E94" t="str">
            <v>SLR5 4/8GB INT</v>
          </cell>
          <cell r="F94">
            <v>18</v>
          </cell>
          <cell r="G94">
            <v>959.64</v>
          </cell>
          <cell r="J94">
            <v>3</v>
          </cell>
          <cell r="K94">
            <v>2878.93</v>
          </cell>
          <cell r="L94">
            <v>959.64</v>
          </cell>
          <cell r="O94">
            <v>5000</v>
          </cell>
          <cell r="P94">
            <v>15000</v>
          </cell>
        </row>
        <row r="95">
          <cell r="A95" t="str">
            <v>6081124001X19</v>
          </cell>
          <cell r="B95" t="str">
            <v>6081</v>
          </cell>
          <cell r="C95" t="str">
            <v>124001X</v>
          </cell>
          <cell r="D95" t="str">
            <v>124001X</v>
          </cell>
          <cell r="E95" t="str">
            <v>SLR5 4/8GB INT........*****.**</v>
          </cell>
          <cell r="F95">
            <v>19</v>
          </cell>
          <cell r="G95">
            <v>0</v>
          </cell>
          <cell r="J95">
            <v>1</v>
          </cell>
          <cell r="L95">
            <v>0</v>
          </cell>
          <cell r="O95">
            <v>5000</v>
          </cell>
          <cell r="P95">
            <v>5000</v>
          </cell>
        </row>
        <row r="96">
          <cell r="A96" t="str">
            <v>6129124021R18</v>
          </cell>
          <cell r="B96" t="str">
            <v>6129</v>
          </cell>
          <cell r="C96" t="str">
            <v>124021R</v>
          </cell>
          <cell r="D96" t="str">
            <v>124021R</v>
          </cell>
          <cell r="E96" t="str">
            <v>NS8 PRO 4/8GB INT</v>
          </cell>
          <cell r="F96">
            <v>18</v>
          </cell>
          <cell r="G96">
            <v>2007.15</v>
          </cell>
          <cell r="J96">
            <v>3</v>
          </cell>
          <cell r="K96">
            <v>6021.44</v>
          </cell>
          <cell r="L96">
            <v>2007.15</v>
          </cell>
          <cell r="O96">
            <v>2000</v>
          </cell>
          <cell r="P96">
            <v>6000</v>
          </cell>
        </row>
        <row r="97">
          <cell r="A97" t="str">
            <v>6129124021X19</v>
          </cell>
          <cell r="B97" t="str">
            <v>6129</v>
          </cell>
          <cell r="C97" t="str">
            <v>124021X</v>
          </cell>
          <cell r="D97" t="str">
            <v>124021X</v>
          </cell>
          <cell r="E97" t="str">
            <v>NS8 PRO 4/8GB INT 500KB/SEC.</v>
          </cell>
          <cell r="F97">
            <v>19</v>
          </cell>
          <cell r="G97">
            <v>0</v>
          </cell>
          <cell r="J97">
            <v>1</v>
          </cell>
          <cell r="L97">
            <v>0</v>
          </cell>
          <cell r="O97">
            <v>2000</v>
          </cell>
          <cell r="P97">
            <v>2000</v>
          </cell>
        </row>
        <row r="98">
          <cell r="A98" t="str">
            <v>616 GHACASE + PS SAM13604318</v>
          </cell>
          <cell r="B98" t="str">
            <v>616 GHACASE + PS SAM</v>
          </cell>
          <cell r="C98" t="str">
            <v>136043</v>
          </cell>
          <cell r="D98" t="str">
            <v>136042</v>
          </cell>
          <cell r="E98" t="str">
            <v>616 GHACASE + PS SAMPLE</v>
          </cell>
          <cell r="F98">
            <v>18</v>
          </cell>
          <cell r="G98">
            <v>7.49</v>
          </cell>
          <cell r="J98">
            <v>24</v>
          </cell>
          <cell r="K98">
            <v>179.76</v>
          </cell>
          <cell r="L98">
            <v>7.49</v>
          </cell>
          <cell r="N98">
            <v>7.49</v>
          </cell>
          <cell r="O98">
            <v>0</v>
          </cell>
          <cell r="P98">
            <v>0</v>
          </cell>
        </row>
        <row r="99">
          <cell r="A99" t="str">
            <v>616SA136020X19</v>
          </cell>
          <cell r="B99" t="str">
            <v>616SA</v>
          </cell>
          <cell r="C99" t="str">
            <v>136020X</v>
          </cell>
          <cell r="D99" t="str">
            <v>136020X</v>
          </cell>
          <cell r="E99" t="str">
            <v>VESTA CROWN ATX CABINET 180W</v>
          </cell>
          <cell r="F99">
            <v>19</v>
          </cell>
          <cell r="G99">
            <v>0</v>
          </cell>
          <cell r="J99">
            <v>3</v>
          </cell>
          <cell r="L99">
            <v>0</v>
          </cell>
          <cell r="O99">
            <v>0</v>
          </cell>
          <cell r="P99">
            <v>0</v>
          </cell>
        </row>
        <row r="100">
          <cell r="A100" t="str">
            <v>616SA136020X59</v>
          </cell>
          <cell r="B100" t="str">
            <v>616SA</v>
          </cell>
          <cell r="C100" t="str">
            <v>136020X</v>
          </cell>
          <cell r="D100" t="str">
            <v>136020X</v>
          </cell>
          <cell r="E100" t="str">
            <v>VESTA CROWN ATX CABINET 180W</v>
          </cell>
          <cell r="F100">
            <v>59</v>
          </cell>
          <cell r="G100">
            <v>0</v>
          </cell>
          <cell r="J100">
            <v>16</v>
          </cell>
          <cell r="L100">
            <v>0</v>
          </cell>
          <cell r="O100">
            <v>0</v>
          </cell>
          <cell r="P100">
            <v>0</v>
          </cell>
        </row>
        <row r="101">
          <cell r="A101" t="str">
            <v>616SD13601918</v>
          </cell>
          <cell r="B101" t="str">
            <v>616SD</v>
          </cell>
          <cell r="C101" t="str">
            <v>136019</v>
          </cell>
          <cell r="D101" t="str">
            <v>136019</v>
          </cell>
          <cell r="E101" t="str">
            <v>VESTA CROWN BABY AT CABINET.**</v>
          </cell>
          <cell r="F101">
            <v>18</v>
          </cell>
          <cell r="G101">
            <v>724.76</v>
          </cell>
          <cell r="H101">
            <v>1</v>
          </cell>
          <cell r="I101">
            <v>724.76</v>
          </cell>
          <cell r="J101">
            <v>1</v>
          </cell>
          <cell r="K101">
            <v>724.76</v>
          </cell>
          <cell r="L101">
            <v>724.76</v>
          </cell>
          <cell r="M101">
            <v>676.11348814229245</v>
          </cell>
          <cell r="N101">
            <v>724.76</v>
          </cell>
          <cell r="O101">
            <v>720</v>
          </cell>
          <cell r="P101">
            <v>1440</v>
          </cell>
        </row>
        <row r="102">
          <cell r="A102" t="str">
            <v>616SD136019X59</v>
          </cell>
          <cell r="B102" t="str">
            <v>616SD</v>
          </cell>
          <cell r="C102" t="str">
            <v>136019X</v>
          </cell>
          <cell r="D102" t="str">
            <v>136019X</v>
          </cell>
          <cell r="E102" t="str">
            <v>VESTA CROWN BABY AT CABINET.**</v>
          </cell>
          <cell r="F102">
            <v>59</v>
          </cell>
          <cell r="G102">
            <v>0</v>
          </cell>
          <cell r="J102">
            <v>22</v>
          </cell>
          <cell r="L102">
            <v>0</v>
          </cell>
          <cell r="O102">
            <v>0</v>
          </cell>
          <cell r="P102">
            <v>0</v>
          </cell>
        </row>
        <row r="103">
          <cell r="A103" t="str">
            <v>6214124006R18</v>
          </cell>
          <cell r="B103" t="str">
            <v>6214</v>
          </cell>
          <cell r="C103" t="str">
            <v>124006R</v>
          </cell>
          <cell r="D103" t="str">
            <v>124006R</v>
          </cell>
          <cell r="E103" t="str">
            <v>SLR24  12/24GB INT,TAPE DRIVE</v>
          </cell>
          <cell r="F103">
            <v>18</v>
          </cell>
          <cell r="G103">
            <v>0.57999999999999996</v>
          </cell>
          <cell r="J103">
            <v>9</v>
          </cell>
          <cell r="K103">
            <v>5.26</v>
          </cell>
          <cell r="L103">
            <v>0.57999999999999996</v>
          </cell>
          <cell r="O103">
            <v>7000</v>
          </cell>
          <cell r="P103">
            <v>63000</v>
          </cell>
        </row>
        <row r="104">
          <cell r="A104" t="str">
            <v>6230124028R18</v>
          </cell>
          <cell r="B104" t="str">
            <v>6230</v>
          </cell>
          <cell r="C104" t="str">
            <v>124028R</v>
          </cell>
          <cell r="D104" t="str">
            <v>124028R</v>
          </cell>
          <cell r="E104" t="str">
            <v>NS20 PRO 10/20GB INT</v>
          </cell>
          <cell r="F104">
            <v>18</v>
          </cell>
          <cell r="G104">
            <v>0.59</v>
          </cell>
          <cell r="J104">
            <v>3</v>
          </cell>
          <cell r="K104">
            <v>1.76</v>
          </cell>
          <cell r="L104">
            <v>0.59</v>
          </cell>
          <cell r="O104">
            <v>4500</v>
          </cell>
          <cell r="P104">
            <v>13500</v>
          </cell>
        </row>
        <row r="105">
          <cell r="A105" t="str">
            <v>6290MC12407348</v>
          </cell>
          <cell r="B105" t="str">
            <v>6290MC</v>
          </cell>
          <cell r="C105" t="str">
            <v>124073</v>
          </cell>
          <cell r="D105" t="str">
            <v>124073</v>
          </cell>
          <cell r="E105" t="str">
            <v>SLR24, 8CART. AUTOLOADER EXT.</v>
          </cell>
          <cell r="F105">
            <v>48</v>
          </cell>
          <cell r="G105">
            <v>131552.38</v>
          </cell>
          <cell r="J105">
            <v>1</v>
          </cell>
          <cell r="K105">
            <v>131552.38</v>
          </cell>
          <cell r="L105">
            <v>131552.38</v>
          </cell>
          <cell r="N105">
            <v>131552.38</v>
          </cell>
          <cell r="O105">
            <v>131550</v>
          </cell>
          <cell r="P105">
            <v>131550</v>
          </cell>
        </row>
        <row r="106">
          <cell r="A106" t="str">
            <v>6328EL124063R18</v>
          </cell>
          <cell r="B106" t="str">
            <v>6328EL</v>
          </cell>
          <cell r="C106" t="str">
            <v>124063R</v>
          </cell>
          <cell r="D106" t="str">
            <v>124063R</v>
          </cell>
          <cell r="E106" t="str">
            <v>TR-4 4/8GB BARE DRIVE IN ATAPI</v>
          </cell>
          <cell r="F106">
            <v>18</v>
          </cell>
          <cell r="G106">
            <v>1063.3900000000001</v>
          </cell>
          <cell r="J106">
            <v>4</v>
          </cell>
          <cell r="K106">
            <v>4253.55</v>
          </cell>
          <cell r="L106">
            <v>1063.3900000000001</v>
          </cell>
          <cell r="O106">
            <v>2500</v>
          </cell>
          <cell r="P106">
            <v>10000</v>
          </cell>
        </row>
        <row r="107">
          <cell r="A107" t="str">
            <v>6328EL124063X19</v>
          </cell>
          <cell r="B107" t="str">
            <v>6328EL</v>
          </cell>
          <cell r="C107" t="str">
            <v>124063X</v>
          </cell>
          <cell r="D107" t="str">
            <v>124063X</v>
          </cell>
          <cell r="E107" t="str">
            <v>TR-4 R/8GB BARE DRIVE IN ATAPI</v>
          </cell>
          <cell r="F107">
            <v>19</v>
          </cell>
          <cell r="G107">
            <v>0</v>
          </cell>
          <cell r="H107">
            <v>1</v>
          </cell>
          <cell r="L107">
            <v>0</v>
          </cell>
          <cell r="O107">
            <v>2500</v>
          </cell>
          <cell r="P107">
            <v>2500</v>
          </cell>
        </row>
        <row r="108">
          <cell r="A108" t="str">
            <v>6332124083X19</v>
          </cell>
          <cell r="B108" t="str">
            <v>6332</v>
          </cell>
          <cell r="C108" t="str">
            <v>124083X</v>
          </cell>
          <cell r="D108" t="str">
            <v>124083X</v>
          </cell>
          <cell r="E108" t="str">
            <v>DLT 4000 INT BARE 20/40GB.*.**</v>
          </cell>
          <cell r="F108">
            <v>19</v>
          </cell>
          <cell r="G108">
            <v>0</v>
          </cell>
          <cell r="J108">
            <v>1</v>
          </cell>
          <cell r="L108">
            <v>0</v>
          </cell>
          <cell r="O108">
            <v>25000</v>
          </cell>
          <cell r="P108">
            <v>25000</v>
          </cell>
        </row>
        <row r="109">
          <cell r="A109" t="str">
            <v>6342EE124075R58</v>
          </cell>
          <cell r="B109" t="str">
            <v>6342EE</v>
          </cell>
          <cell r="C109" t="str">
            <v>124075R</v>
          </cell>
          <cell r="D109" t="str">
            <v>124075R</v>
          </cell>
          <cell r="E109" t="str">
            <v>DLT 8000 40 / 80 GB EXTERNAL</v>
          </cell>
          <cell r="F109">
            <v>58</v>
          </cell>
          <cell r="G109">
            <v>20.010000000000002</v>
          </cell>
          <cell r="H109">
            <v>1</v>
          </cell>
          <cell r="I109">
            <v>20</v>
          </cell>
          <cell r="L109">
            <v>20.010000000000002</v>
          </cell>
          <cell r="O109">
            <v>25000</v>
          </cell>
          <cell r="P109">
            <v>25000</v>
          </cell>
        </row>
        <row r="110">
          <cell r="A110" t="str">
            <v>6372124084R18</v>
          </cell>
          <cell r="B110" t="str">
            <v>6372</v>
          </cell>
          <cell r="C110" t="str">
            <v>124084R</v>
          </cell>
          <cell r="D110" t="str">
            <v>124084R</v>
          </cell>
          <cell r="E110" t="str">
            <v>DLT8000 A'LOADER,7CART,TABLETOP</v>
          </cell>
          <cell r="F110">
            <v>18</v>
          </cell>
          <cell r="G110">
            <v>23014.01</v>
          </cell>
          <cell r="J110">
            <v>1</v>
          </cell>
          <cell r="K110">
            <v>23014</v>
          </cell>
          <cell r="L110">
            <v>23014.01</v>
          </cell>
          <cell r="O110">
            <v>23000</v>
          </cell>
          <cell r="P110">
            <v>23000</v>
          </cell>
        </row>
        <row r="111">
          <cell r="A111" t="str">
            <v>64 MD SD RAM134018TN18</v>
          </cell>
          <cell r="B111" t="str">
            <v>64 MD SD RAM</v>
          </cell>
          <cell r="C111" t="str">
            <v>134018TN</v>
          </cell>
          <cell r="D111" t="str">
            <v>134018TN</v>
          </cell>
          <cell r="E111" t="str">
            <v>MX 64MB 70 PIN/PC-133</v>
          </cell>
          <cell r="F111">
            <v>18</v>
          </cell>
          <cell r="G111">
            <v>700</v>
          </cell>
          <cell r="J111">
            <v>2</v>
          </cell>
          <cell r="K111">
            <v>1400</v>
          </cell>
          <cell r="L111">
            <v>700</v>
          </cell>
          <cell r="N111">
            <v>700</v>
          </cell>
          <cell r="O111">
            <v>700</v>
          </cell>
          <cell r="P111">
            <v>1400</v>
          </cell>
        </row>
        <row r="112">
          <cell r="A112" t="str">
            <v>654-00103116279R18</v>
          </cell>
          <cell r="B112" t="str">
            <v>654-00103</v>
          </cell>
          <cell r="C112" t="str">
            <v>116279R</v>
          </cell>
          <cell r="D112" t="str">
            <v>116279R</v>
          </cell>
          <cell r="E112" t="str">
            <v>REF MS MOUSE PS/2</v>
          </cell>
          <cell r="F112">
            <v>18</v>
          </cell>
          <cell r="G112">
            <v>0.74</v>
          </cell>
          <cell r="J112">
            <v>3</v>
          </cell>
          <cell r="K112">
            <v>2.2200000000000002</v>
          </cell>
          <cell r="L112">
            <v>0.74</v>
          </cell>
          <cell r="O112">
            <v>400</v>
          </cell>
          <cell r="P112">
            <v>1200</v>
          </cell>
        </row>
        <row r="113">
          <cell r="A113" t="str">
            <v>673-00283116283R18</v>
          </cell>
          <cell r="B113" t="str">
            <v>673-00283</v>
          </cell>
          <cell r="C113" t="str">
            <v>116283R</v>
          </cell>
          <cell r="D113" t="str">
            <v>116283R</v>
          </cell>
          <cell r="E113" t="str">
            <v>REF INTELLI PS/2 MOUSE</v>
          </cell>
          <cell r="F113">
            <v>18</v>
          </cell>
          <cell r="G113">
            <v>0.68</v>
          </cell>
          <cell r="J113">
            <v>19</v>
          </cell>
          <cell r="K113">
            <v>12.91</v>
          </cell>
          <cell r="L113">
            <v>0.68</v>
          </cell>
          <cell r="O113">
            <v>400</v>
          </cell>
          <cell r="P113">
            <v>7600</v>
          </cell>
        </row>
        <row r="114">
          <cell r="A114" t="str">
            <v>673-00283116283X19</v>
          </cell>
          <cell r="B114" t="str">
            <v>673-00283</v>
          </cell>
          <cell r="C114" t="str">
            <v>116283X</v>
          </cell>
          <cell r="D114" t="str">
            <v>116283X</v>
          </cell>
          <cell r="E114" t="str">
            <v>MOUSE INTELLI PS/2</v>
          </cell>
          <cell r="F114">
            <v>19</v>
          </cell>
          <cell r="G114">
            <v>0</v>
          </cell>
          <cell r="J114">
            <v>5</v>
          </cell>
          <cell r="L114">
            <v>0</v>
          </cell>
          <cell r="O114">
            <v>0</v>
          </cell>
          <cell r="P114">
            <v>0</v>
          </cell>
        </row>
        <row r="115">
          <cell r="A115" t="str">
            <v>80525PY500512110292X19</v>
          </cell>
          <cell r="B115" t="str">
            <v>80525PY500512</v>
          </cell>
          <cell r="C115" t="str">
            <v>110292X</v>
          </cell>
          <cell r="D115" t="str">
            <v>110292X</v>
          </cell>
          <cell r="E115" t="str">
            <v>TRAY PENTIUM 500MHZ DESKTOP</v>
          </cell>
          <cell r="F115">
            <v>19</v>
          </cell>
          <cell r="G115">
            <v>0</v>
          </cell>
          <cell r="J115">
            <v>6</v>
          </cell>
          <cell r="L115">
            <v>0</v>
          </cell>
          <cell r="O115">
            <v>7500</v>
          </cell>
          <cell r="P115">
            <v>45000</v>
          </cell>
        </row>
        <row r="116">
          <cell r="A116" t="str">
            <v>80525PY550512110297X19</v>
          </cell>
          <cell r="B116" t="str">
            <v>80525PY550512</v>
          </cell>
          <cell r="C116" t="str">
            <v>110297X</v>
          </cell>
          <cell r="D116" t="str">
            <v>110297X</v>
          </cell>
          <cell r="E116" t="str">
            <v>TRAY PENTIUM III 550MHZ DESKTOP</v>
          </cell>
          <cell r="F116">
            <v>19</v>
          </cell>
          <cell r="G116">
            <v>0</v>
          </cell>
          <cell r="J116">
            <v>16</v>
          </cell>
          <cell r="L116">
            <v>0</v>
          </cell>
          <cell r="O116">
            <v>6000</v>
          </cell>
          <cell r="P116">
            <v>96000</v>
          </cell>
        </row>
        <row r="117">
          <cell r="A117" t="str">
            <v>80526PY550256110257X19</v>
          </cell>
          <cell r="B117" t="str">
            <v>80526PY550256</v>
          </cell>
          <cell r="C117" t="str">
            <v>110257X</v>
          </cell>
          <cell r="D117" t="str">
            <v>110257X</v>
          </cell>
          <cell r="E117" t="str">
            <v>TRAY PENTIUM III 550 MHZ</v>
          </cell>
          <cell r="F117">
            <v>19</v>
          </cell>
          <cell r="G117">
            <v>0</v>
          </cell>
          <cell r="J117">
            <v>1</v>
          </cell>
          <cell r="L117">
            <v>0</v>
          </cell>
          <cell r="O117">
            <v>7500</v>
          </cell>
          <cell r="P117">
            <v>7500</v>
          </cell>
        </row>
        <row r="118">
          <cell r="A118" t="str">
            <v>810EBS1 - 925119012X19</v>
          </cell>
          <cell r="B118" t="str">
            <v>810EBS1 - 925</v>
          </cell>
          <cell r="C118" t="str">
            <v>119012X</v>
          </cell>
          <cell r="D118" t="str">
            <v>119012X</v>
          </cell>
          <cell r="E118" t="str">
            <v>PC PARTNER P 700</v>
          </cell>
          <cell r="F118">
            <v>19</v>
          </cell>
          <cell r="G118">
            <v>0</v>
          </cell>
          <cell r="J118">
            <v>20</v>
          </cell>
          <cell r="L118">
            <v>0</v>
          </cell>
          <cell r="M118">
            <v>604.59459459459458</v>
          </cell>
          <cell r="N118">
            <v>4355.1099999999997</v>
          </cell>
          <cell r="O118">
            <v>1900</v>
          </cell>
          <cell r="P118">
            <v>38000</v>
          </cell>
        </row>
        <row r="119">
          <cell r="A119" t="str">
            <v>810EBS1 - 925119012X49</v>
          </cell>
          <cell r="B119" t="str">
            <v>810EBS1 - 925</v>
          </cell>
          <cell r="C119" t="str">
            <v>119012X</v>
          </cell>
          <cell r="D119" t="str">
            <v>119012X</v>
          </cell>
          <cell r="E119" t="str">
            <v>PC PARTNER P 700</v>
          </cell>
          <cell r="F119">
            <v>49</v>
          </cell>
          <cell r="G119">
            <v>0</v>
          </cell>
          <cell r="J119">
            <v>7</v>
          </cell>
          <cell r="L119">
            <v>0</v>
          </cell>
          <cell r="M119">
            <v>604.59459459459458</v>
          </cell>
          <cell r="N119">
            <v>4355.1099999999997</v>
          </cell>
          <cell r="O119">
            <v>1900</v>
          </cell>
          <cell r="P119">
            <v>13300</v>
          </cell>
        </row>
        <row r="120">
          <cell r="A120" t="str">
            <v>810EBS1 - 925119012X59</v>
          </cell>
          <cell r="B120" t="str">
            <v>810EBS1 - 925</v>
          </cell>
          <cell r="C120" t="str">
            <v>119012X</v>
          </cell>
          <cell r="D120" t="str">
            <v>119012X</v>
          </cell>
          <cell r="E120" t="str">
            <v>PC PARTNER P 700</v>
          </cell>
          <cell r="F120">
            <v>59</v>
          </cell>
          <cell r="G120">
            <v>0</v>
          </cell>
          <cell r="J120">
            <v>1</v>
          </cell>
          <cell r="L120">
            <v>0</v>
          </cell>
          <cell r="M120">
            <v>604.59459459459458</v>
          </cell>
          <cell r="N120">
            <v>4355.1099999999997</v>
          </cell>
          <cell r="O120">
            <v>1900</v>
          </cell>
          <cell r="P120">
            <v>1900</v>
          </cell>
        </row>
        <row r="121">
          <cell r="A121" t="str">
            <v>810EBS1-92511901218</v>
          </cell>
          <cell r="B121" t="str">
            <v>810EBS1-925</v>
          </cell>
          <cell r="C121" t="str">
            <v>119012</v>
          </cell>
          <cell r="D121" t="str">
            <v>119012</v>
          </cell>
          <cell r="E121" t="str">
            <v>PC PARTNER P 700</v>
          </cell>
          <cell r="F121">
            <v>18</v>
          </cell>
          <cell r="G121">
            <v>4355.1099999999997</v>
          </cell>
          <cell r="J121">
            <v>7</v>
          </cell>
          <cell r="K121">
            <v>30485.74</v>
          </cell>
          <cell r="L121">
            <v>4355.1099999999997</v>
          </cell>
          <cell r="M121">
            <v>2491.546511627907</v>
          </cell>
          <cell r="N121">
            <v>4355.1099999999997</v>
          </cell>
          <cell r="O121">
            <v>1900</v>
          </cell>
          <cell r="P121">
            <v>13300</v>
          </cell>
        </row>
        <row r="122">
          <cell r="A122" t="str">
            <v>810EBS1-92511901248</v>
          </cell>
          <cell r="B122" t="str">
            <v>810EBS1-925</v>
          </cell>
          <cell r="C122" t="str">
            <v>119012</v>
          </cell>
          <cell r="D122" t="str">
            <v>119012</v>
          </cell>
          <cell r="E122" t="str">
            <v>PC PARTNER P 700</v>
          </cell>
          <cell r="F122">
            <v>48</v>
          </cell>
          <cell r="G122">
            <v>4355.1099999999997</v>
          </cell>
          <cell r="J122">
            <v>2</v>
          </cell>
          <cell r="K122">
            <v>8710.2099999999991</v>
          </cell>
          <cell r="L122">
            <v>4355.1099999999997</v>
          </cell>
          <cell r="M122">
            <v>2491.546511627907</v>
          </cell>
          <cell r="N122">
            <v>4355.1099999999997</v>
          </cell>
          <cell r="O122">
            <v>1900</v>
          </cell>
          <cell r="P122">
            <v>3800</v>
          </cell>
        </row>
        <row r="123">
          <cell r="A123" t="str">
            <v>810EBS1-92511901258</v>
          </cell>
          <cell r="B123" t="str">
            <v>810EBS1-925</v>
          </cell>
          <cell r="C123" t="str">
            <v>119012</v>
          </cell>
          <cell r="D123" t="str">
            <v>119012</v>
          </cell>
          <cell r="E123" t="str">
            <v>PC PARTNER P 700</v>
          </cell>
          <cell r="F123">
            <v>58</v>
          </cell>
          <cell r="G123">
            <v>4355.1099999999997</v>
          </cell>
          <cell r="H123">
            <v>3</v>
          </cell>
          <cell r="I123">
            <v>13065.31</v>
          </cell>
          <cell r="L123">
            <v>4355.1099999999997</v>
          </cell>
          <cell r="M123">
            <v>2491.546511627907</v>
          </cell>
          <cell r="N123">
            <v>4355.1099999999997</v>
          </cell>
          <cell r="O123">
            <v>1900</v>
          </cell>
          <cell r="P123">
            <v>5700</v>
          </cell>
        </row>
        <row r="124">
          <cell r="A124" t="str">
            <v>810EBS1-92511901268</v>
          </cell>
          <cell r="B124" t="str">
            <v>810EBS1-925</v>
          </cell>
          <cell r="C124" t="str">
            <v>119012</v>
          </cell>
          <cell r="D124" t="str">
            <v>119012</v>
          </cell>
          <cell r="E124" t="str">
            <v>PC PARTNER P 700</v>
          </cell>
          <cell r="F124">
            <v>68</v>
          </cell>
          <cell r="G124">
            <v>4355.1099999999997</v>
          </cell>
          <cell r="J124">
            <v>2</v>
          </cell>
          <cell r="K124">
            <v>8710.2099999999991</v>
          </cell>
          <cell r="L124">
            <v>4355.1099999999997</v>
          </cell>
          <cell r="M124">
            <v>2491.546511627907</v>
          </cell>
          <cell r="N124">
            <v>4355.1099999999997</v>
          </cell>
          <cell r="O124">
            <v>1900</v>
          </cell>
          <cell r="P124">
            <v>3800</v>
          </cell>
        </row>
        <row r="125">
          <cell r="A125" t="str">
            <v>810EBS1-925119012R58</v>
          </cell>
          <cell r="B125" t="str">
            <v>810EBS1-925</v>
          </cell>
          <cell r="C125" t="str">
            <v>119012R</v>
          </cell>
          <cell r="D125" t="str">
            <v>119012R</v>
          </cell>
          <cell r="E125" t="str">
            <v>PC PARTNER P 700</v>
          </cell>
          <cell r="F125">
            <v>58</v>
          </cell>
          <cell r="G125">
            <v>85.58</v>
          </cell>
          <cell r="J125">
            <v>5</v>
          </cell>
          <cell r="K125">
            <v>427.89</v>
          </cell>
          <cell r="L125">
            <v>85.58</v>
          </cell>
          <cell r="M125">
            <v>1772.7272727272727</v>
          </cell>
          <cell r="N125">
            <v>4355.1099999999997</v>
          </cell>
          <cell r="O125">
            <v>1900</v>
          </cell>
          <cell r="P125">
            <v>9500</v>
          </cell>
        </row>
        <row r="126">
          <cell r="A126" t="str">
            <v>810EBS1-925119012R68</v>
          </cell>
          <cell r="B126" t="str">
            <v>810EBS1-925</v>
          </cell>
          <cell r="C126" t="str">
            <v>119012R</v>
          </cell>
          <cell r="D126" t="str">
            <v>119012R</v>
          </cell>
          <cell r="E126" t="str">
            <v>PC PARTNER P 700</v>
          </cell>
          <cell r="F126">
            <v>68</v>
          </cell>
          <cell r="G126">
            <v>85.58</v>
          </cell>
          <cell r="J126">
            <v>8</v>
          </cell>
          <cell r="K126">
            <v>684.63</v>
          </cell>
          <cell r="L126">
            <v>85.58</v>
          </cell>
          <cell r="M126">
            <v>1772.7272727272727</v>
          </cell>
          <cell r="N126">
            <v>4355.1099999999997</v>
          </cell>
          <cell r="O126">
            <v>1900</v>
          </cell>
          <cell r="P126">
            <v>15200</v>
          </cell>
        </row>
        <row r="127">
          <cell r="A127" t="str">
            <v>810EBS3 - C924119019X19</v>
          </cell>
          <cell r="B127" t="str">
            <v>810EBS3 - C924</v>
          </cell>
          <cell r="C127" t="str">
            <v>119019X</v>
          </cell>
          <cell r="D127" t="str">
            <v>119019X</v>
          </cell>
          <cell r="E127" t="str">
            <v>INTEL 810E CHIPSET SOCKET 370</v>
          </cell>
          <cell r="F127">
            <v>19</v>
          </cell>
          <cell r="G127">
            <v>0</v>
          </cell>
          <cell r="H127">
            <v>1</v>
          </cell>
          <cell r="J127">
            <v>201</v>
          </cell>
          <cell r="L127">
            <v>0</v>
          </cell>
          <cell r="M127">
            <v>1000</v>
          </cell>
          <cell r="O127">
            <v>3500</v>
          </cell>
          <cell r="P127">
            <v>707000</v>
          </cell>
        </row>
        <row r="128">
          <cell r="A128" t="str">
            <v>810EBS3 - C924119019X49</v>
          </cell>
          <cell r="B128" t="str">
            <v>810EBS3 - C924</v>
          </cell>
          <cell r="C128" t="str">
            <v>119019X</v>
          </cell>
          <cell r="D128" t="str">
            <v>119019X</v>
          </cell>
          <cell r="E128" t="str">
            <v>INTEL 810E CHIPSET SOCKET 370</v>
          </cell>
          <cell r="F128">
            <v>49</v>
          </cell>
          <cell r="G128">
            <v>0</v>
          </cell>
          <cell r="J128">
            <v>3</v>
          </cell>
          <cell r="L128">
            <v>0</v>
          </cell>
          <cell r="M128">
            <v>1000</v>
          </cell>
          <cell r="O128">
            <v>3500</v>
          </cell>
          <cell r="P128">
            <v>10500</v>
          </cell>
        </row>
        <row r="129">
          <cell r="A129" t="str">
            <v>810EBS3 - C924119019X39</v>
          </cell>
          <cell r="B129" t="str">
            <v>810EBS3 - C924</v>
          </cell>
          <cell r="C129" t="str">
            <v>119019X</v>
          </cell>
          <cell r="D129" t="str">
            <v>119019X</v>
          </cell>
          <cell r="E129" t="str">
            <v>INTEL 810E CHIPSET SOCKET 370</v>
          </cell>
          <cell r="F129">
            <v>39</v>
          </cell>
          <cell r="G129">
            <v>0</v>
          </cell>
          <cell r="L129">
            <v>0</v>
          </cell>
          <cell r="O129">
            <v>3500</v>
          </cell>
          <cell r="P129">
            <v>0</v>
          </cell>
        </row>
        <row r="130">
          <cell r="A130" t="str">
            <v>810EBS3-C924119019R18</v>
          </cell>
          <cell r="B130" t="str">
            <v>810EBS3-C924</v>
          </cell>
          <cell r="C130" t="str">
            <v>119019R</v>
          </cell>
          <cell r="D130" t="str">
            <v>119019R</v>
          </cell>
          <cell r="E130" t="str">
            <v>INTEL 810E CHIPSET SOCKET 370*</v>
          </cell>
          <cell r="F130">
            <v>18</v>
          </cell>
          <cell r="G130">
            <v>179.28</v>
          </cell>
          <cell r="H130">
            <v>1</v>
          </cell>
          <cell r="I130">
            <v>179.27</v>
          </cell>
          <cell r="J130">
            <v>121</v>
          </cell>
          <cell r="K130">
            <v>21692.69</v>
          </cell>
          <cell r="L130">
            <v>179.28</v>
          </cell>
          <cell r="O130">
            <v>2500</v>
          </cell>
          <cell r="P130">
            <v>305000</v>
          </cell>
        </row>
        <row r="131">
          <cell r="A131" t="str">
            <v>810EBS3-C924119019R48</v>
          </cell>
          <cell r="B131" t="str">
            <v>810EBS3-C924</v>
          </cell>
          <cell r="C131" t="str">
            <v>119019R</v>
          </cell>
          <cell r="D131" t="str">
            <v>119019R</v>
          </cell>
          <cell r="E131" t="str">
            <v>INTEL 810E CHIPSET SOCKET 370*</v>
          </cell>
          <cell r="F131">
            <v>48</v>
          </cell>
          <cell r="G131">
            <v>179.28</v>
          </cell>
          <cell r="J131">
            <v>37</v>
          </cell>
          <cell r="K131">
            <v>6633.3</v>
          </cell>
          <cell r="L131">
            <v>179.28</v>
          </cell>
          <cell r="O131">
            <v>2500</v>
          </cell>
          <cell r="P131">
            <v>92500</v>
          </cell>
        </row>
        <row r="132">
          <cell r="A132" t="str">
            <v>810EBS3-C924119019R58</v>
          </cell>
          <cell r="B132" t="str">
            <v>810EBS3-C924</v>
          </cell>
          <cell r="C132" t="str">
            <v>119019R</v>
          </cell>
          <cell r="D132" t="str">
            <v>119019R</v>
          </cell>
          <cell r="E132" t="str">
            <v>INTEL 810E CHIPSET SOCKET 370*</v>
          </cell>
          <cell r="F132">
            <v>58</v>
          </cell>
          <cell r="G132">
            <v>179.28</v>
          </cell>
          <cell r="J132">
            <v>39</v>
          </cell>
          <cell r="K132">
            <v>6991.86</v>
          </cell>
          <cell r="L132">
            <v>179.28</v>
          </cell>
          <cell r="O132">
            <v>2500</v>
          </cell>
          <cell r="P132">
            <v>97500</v>
          </cell>
        </row>
        <row r="133">
          <cell r="A133" t="str">
            <v>810EBS3-C924119019R68</v>
          </cell>
          <cell r="B133" t="str">
            <v>810EBS3-C924</v>
          </cell>
          <cell r="C133" t="str">
            <v>119019R</v>
          </cell>
          <cell r="D133" t="str">
            <v>119019R</v>
          </cell>
          <cell r="E133" t="str">
            <v>INTEL 810E CHIPSET SOCKET 370*</v>
          </cell>
          <cell r="F133">
            <v>68</v>
          </cell>
          <cell r="G133">
            <v>179.28</v>
          </cell>
          <cell r="J133">
            <v>20</v>
          </cell>
          <cell r="K133">
            <v>3585.57</v>
          </cell>
          <cell r="L133">
            <v>179.28</v>
          </cell>
          <cell r="O133">
            <v>2500</v>
          </cell>
          <cell r="P133">
            <v>50000</v>
          </cell>
        </row>
        <row r="134">
          <cell r="A134" t="str">
            <v>92657116281R18</v>
          </cell>
          <cell r="B134" t="str">
            <v>92657</v>
          </cell>
          <cell r="C134" t="str">
            <v>116281R</v>
          </cell>
          <cell r="D134" t="str">
            <v>116281R</v>
          </cell>
          <cell r="E134" t="str">
            <v>REF INTELLI MOUSE</v>
          </cell>
          <cell r="F134">
            <v>18</v>
          </cell>
          <cell r="G134">
            <v>0.01</v>
          </cell>
          <cell r="J134">
            <v>5</v>
          </cell>
          <cell r="K134">
            <v>0.05</v>
          </cell>
          <cell r="L134">
            <v>0.01</v>
          </cell>
          <cell r="O134">
            <v>400</v>
          </cell>
          <cell r="P134">
            <v>2000</v>
          </cell>
        </row>
        <row r="135">
          <cell r="A135" t="str">
            <v>959 4HACASE + PS SAM13604218</v>
          </cell>
          <cell r="B135" t="str">
            <v>959 4HACASE + PS SAM</v>
          </cell>
          <cell r="C135" t="str">
            <v>136042</v>
          </cell>
          <cell r="D135" t="str">
            <v>136041</v>
          </cell>
          <cell r="E135" t="str">
            <v>959 4HACASE + PS SAMPLE</v>
          </cell>
          <cell r="F135">
            <v>18</v>
          </cell>
          <cell r="G135">
            <v>137</v>
          </cell>
          <cell r="J135">
            <v>1</v>
          </cell>
          <cell r="K135">
            <v>137</v>
          </cell>
          <cell r="L135">
            <v>137</v>
          </cell>
          <cell r="N135">
            <v>137</v>
          </cell>
          <cell r="O135">
            <v>0</v>
          </cell>
          <cell r="P135">
            <v>0</v>
          </cell>
        </row>
        <row r="136">
          <cell r="A136" t="str">
            <v>959SA13601818</v>
          </cell>
          <cell r="B136" t="str">
            <v>959SA</v>
          </cell>
          <cell r="C136" t="str">
            <v>136018</v>
          </cell>
          <cell r="D136" t="str">
            <v>136018</v>
          </cell>
          <cell r="E136" t="str">
            <v>VESTA ROBOT ATX CABINET ***.**</v>
          </cell>
          <cell r="F136">
            <v>18</v>
          </cell>
          <cell r="G136">
            <v>921.36</v>
          </cell>
          <cell r="H136">
            <v>2</v>
          </cell>
          <cell r="I136">
            <v>1842.72</v>
          </cell>
          <cell r="J136">
            <v>1</v>
          </cell>
          <cell r="K136">
            <v>921.36</v>
          </cell>
          <cell r="L136">
            <v>921.36</v>
          </cell>
          <cell r="M136">
            <v>996.0920052268948</v>
          </cell>
          <cell r="N136">
            <v>921.36</v>
          </cell>
          <cell r="O136">
            <v>900</v>
          </cell>
          <cell r="P136">
            <v>2700</v>
          </cell>
        </row>
        <row r="137">
          <cell r="A137" t="str">
            <v>959SA13601859</v>
          </cell>
          <cell r="B137" t="str">
            <v>959SA</v>
          </cell>
          <cell r="C137" t="str">
            <v>136018</v>
          </cell>
          <cell r="D137" t="str">
            <v>136018</v>
          </cell>
          <cell r="E137" t="str">
            <v>VESTA ROBOT ATX CABINET ***.**</v>
          </cell>
          <cell r="F137">
            <v>59</v>
          </cell>
          <cell r="G137">
            <v>921.36</v>
          </cell>
          <cell r="J137">
            <v>7</v>
          </cell>
          <cell r="K137">
            <v>6449.52</v>
          </cell>
          <cell r="L137">
            <v>921.36</v>
          </cell>
          <cell r="M137">
            <v>996.0920052268948</v>
          </cell>
          <cell r="N137">
            <v>921.36</v>
          </cell>
          <cell r="O137">
            <v>900</v>
          </cell>
          <cell r="P137">
            <v>6300</v>
          </cell>
        </row>
        <row r="138">
          <cell r="A138" t="str">
            <v>959SA136018X19</v>
          </cell>
          <cell r="B138" t="str">
            <v>959SA</v>
          </cell>
          <cell r="C138" t="str">
            <v>136018X</v>
          </cell>
          <cell r="D138" t="str">
            <v>136018X</v>
          </cell>
          <cell r="E138" t="str">
            <v>VESTA ROBOT ATX CABINET ***.**</v>
          </cell>
          <cell r="F138">
            <v>19</v>
          </cell>
          <cell r="G138">
            <v>0</v>
          </cell>
          <cell r="J138">
            <v>16</v>
          </cell>
          <cell r="L138">
            <v>0</v>
          </cell>
          <cell r="M138">
            <v>250</v>
          </cell>
          <cell r="N138">
            <v>921.36</v>
          </cell>
          <cell r="O138">
            <v>0</v>
          </cell>
          <cell r="P138">
            <v>0</v>
          </cell>
        </row>
        <row r="139">
          <cell r="A139" t="str">
            <v>959SA136018X59</v>
          </cell>
          <cell r="B139" t="str">
            <v>959SA</v>
          </cell>
          <cell r="C139" t="str">
            <v>136018X</v>
          </cell>
          <cell r="D139" t="str">
            <v>136018X</v>
          </cell>
          <cell r="E139" t="str">
            <v>VESTA ROBOT ATX CABINET ***.**</v>
          </cell>
          <cell r="F139">
            <v>59</v>
          </cell>
          <cell r="G139">
            <v>0</v>
          </cell>
          <cell r="J139">
            <v>6</v>
          </cell>
          <cell r="L139">
            <v>0</v>
          </cell>
          <cell r="M139">
            <v>250</v>
          </cell>
          <cell r="N139">
            <v>921.36</v>
          </cell>
          <cell r="O139">
            <v>0</v>
          </cell>
          <cell r="P139">
            <v>0</v>
          </cell>
        </row>
        <row r="140">
          <cell r="A140" t="str">
            <v>959SD13601718</v>
          </cell>
          <cell r="B140" t="str">
            <v>959SD</v>
          </cell>
          <cell r="C140" t="str">
            <v>136017</v>
          </cell>
          <cell r="D140" t="str">
            <v>136017</v>
          </cell>
          <cell r="E140" t="str">
            <v>VESTA ROBOT BABY AT CABINET 150</v>
          </cell>
          <cell r="F140">
            <v>18</v>
          </cell>
          <cell r="G140">
            <v>693.26</v>
          </cell>
          <cell r="J140">
            <v>1</v>
          </cell>
          <cell r="K140">
            <v>693.26</v>
          </cell>
          <cell r="L140">
            <v>693.26</v>
          </cell>
          <cell r="M140">
            <v>666.79782847718525</v>
          </cell>
          <cell r="N140">
            <v>693.26</v>
          </cell>
          <cell r="O140">
            <v>690</v>
          </cell>
          <cell r="P140">
            <v>690</v>
          </cell>
        </row>
        <row r="141">
          <cell r="A141" t="str">
            <v>959SD136017X19</v>
          </cell>
          <cell r="B141" t="str">
            <v>959SD</v>
          </cell>
          <cell r="C141" t="str">
            <v>136017X</v>
          </cell>
          <cell r="D141" t="str">
            <v>136017X</v>
          </cell>
          <cell r="E141" t="str">
            <v>VESTA ROBOT BABY AT CABINET.**</v>
          </cell>
          <cell r="F141">
            <v>19</v>
          </cell>
          <cell r="G141">
            <v>0</v>
          </cell>
          <cell r="J141">
            <v>2</v>
          </cell>
          <cell r="L141">
            <v>0</v>
          </cell>
          <cell r="M141">
            <v>150</v>
          </cell>
          <cell r="N141">
            <v>250</v>
          </cell>
          <cell r="O141">
            <v>0</v>
          </cell>
          <cell r="P141">
            <v>0</v>
          </cell>
        </row>
        <row r="142">
          <cell r="A142" t="str">
            <v>959SD136017X59</v>
          </cell>
          <cell r="B142" t="str">
            <v>959SD</v>
          </cell>
          <cell r="C142" t="str">
            <v>136017X</v>
          </cell>
          <cell r="D142" t="str">
            <v>136017X</v>
          </cell>
          <cell r="E142" t="str">
            <v>VESTA ROBOT BABY AT CABINET.**</v>
          </cell>
          <cell r="F142">
            <v>59</v>
          </cell>
          <cell r="G142">
            <v>0</v>
          </cell>
          <cell r="J142">
            <v>4</v>
          </cell>
          <cell r="L142">
            <v>0</v>
          </cell>
          <cell r="M142">
            <v>150</v>
          </cell>
          <cell r="N142">
            <v>250</v>
          </cell>
          <cell r="O142">
            <v>0</v>
          </cell>
          <cell r="P142">
            <v>0</v>
          </cell>
        </row>
        <row r="143">
          <cell r="A143" t="str">
            <v>959SD136017X69</v>
          </cell>
          <cell r="B143" t="str">
            <v>959SD</v>
          </cell>
          <cell r="C143" t="str">
            <v>136017X</v>
          </cell>
          <cell r="D143" t="str">
            <v>136017X</v>
          </cell>
          <cell r="E143" t="str">
            <v>VESTA ROBOT BABY AT CABINET.**</v>
          </cell>
          <cell r="F143">
            <v>69</v>
          </cell>
          <cell r="G143">
            <v>0</v>
          </cell>
          <cell r="J143">
            <v>1</v>
          </cell>
          <cell r="L143">
            <v>0</v>
          </cell>
          <cell r="M143">
            <v>150</v>
          </cell>
          <cell r="N143">
            <v>250</v>
          </cell>
          <cell r="O143">
            <v>0</v>
          </cell>
          <cell r="P143">
            <v>0</v>
          </cell>
        </row>
        <row r="144">
          <cell r="A144" t="str">
            <v>A-100121030R18</v>
          </cell>
          <cell r="B144" t="str">
            <v>A-100</v>
          </cell>
          <cell r="C144" t="str">
            <v>121030R</v>
          </cell>
          <cell r="D144" t="str">
            <v>121030R</v>
          </cell>
          <cell r="E144" t="str">
            <v>SAMSUNG MOBILE A-100</v>
          </cell>
          <cell r="F144">
            <v>18</v>
          </cell>
          <cell r="G144">
            <v>0.01</v>
          </cell>
          <cell r="J144">
            <v>1</v>
          </cell>
          <cell r="K144">
            <v>0.01</v>
          </cell>
          <cell r="L144">
            <v>0.01</v>
          </cell>
          <cell r="O144">
            <v>12000</v>
          </cell>
          <cell r="P144">
            <v>12000</v>
          </cell>
        </row>
        <row r="145">
          <cell r="A145" t="str">
            <v>A23-00022116269MU48</v>
          </cell>
          <cell r="B145" t="str">
            <v>A23-00022</v>
          </cell>
          <cell r="C145" t="str">
            <v>116269MU</v>
          </cell>
          <cell r="D145" t="str">
            <v>116269MU</v>
          </cell>
          <cell r="E145" t="str">
            <v>WINDOWS 95 V2.0 SINGLE</v>
          </cell>
          <cell r="F145">
            <v>48</v>
          </cell>
          <cell r="G145">
            <v>3457.45</v>
          </cell>
          <cell r="J145">
            <v>2</v>
          </cell>
          <cell r="K145">
            <v>6914.9</v>
          </cell>
          <cell r="L145">
            <v>3457.45</v>
          </cell>
          <cell r="N145">
            <v>3457.45</v>
          </cell>
          <cell r="O145">
            <v>0</v>
          </cell>
          <cell r="P145">
            <v>0</v>
          </cell>
        </row>
        <row r="146">
          <cell r="A146" t="str">
            <v>A50-00029116284R18</v>
          </cell>
          <cell r="B146" t="str">
            <v>A50-00029</v>
          </cell>
          <cell r="C146" t="str">
            <v>116284R</v>
          </cell>
          <cell r="D146" t="str">
            <v>116284R</v>
          </cell>
          <cell r="E146" t="str">
            <v>MICROSOFT TREKKER MOUSE PS/2</v>
          </cell>
          <cell r="F146">
            <v>18</v>
          </cell>
          <cell r="G146">
            <v>6.01</v>
          </cell>
          <cell r="J146">
            <v>3</v>
          </cell>
          <cell r="K146">
            <v>18.03</v>
          </cell>
          <cell r="L146">
            <v>6.01</v>
          </cell>
          <cell r="O146">
            <v>200</v>
          </cell>
          <cell r="P146">
            <v>600</v>
          </cell>
        </row>
        <row r="147">
          <cell r="A147" t="str">
            <v>A50-00029116284R48</v>
          </cell>
          <cell r="B147" t="str">
            <v>A50-00029</v>
          </cell>
          <cell r="C147" t="str">
            <v>116284R</v>
          </cell>
          <cell r="D147" t="str">
            <v>116284R</v>
          </cell>
          <cell r="E147" t="str">
            <v>MICROSOFT TREKKER MOUSE PS/2</v>
          </cell>
          <cell r="F147">
            <v>48</v>
          </cell>
          <cell r="G147">
            <v>6.01</v>
          </cell>
          <cell r="J147">
            <v>1</v>
          </cell>
          <cell r="K147">
            <v>6.01</v>
          </cell>
          <cell r="L147">
            <v>6.01</v>
          </cell>
          <cell r="O147">
            <v>200</v>
          </cell>
          <cell r="P147">
            <v>200</v>
          </cell>
        </row>
        <row r="148">
          <cell r="A148" t="str">
            <v>A50-00029116284X19</v>
          </cell>
          <cell r="B148" t="str">
            <v>A50-00029</v>
          </cell>
          <cell r="C148" t="str">
            <v>116284X</v>
          </cell>
          <cell r="D148" t="str">
            <v>116284X</v>
          </cell>
          <cell r="E148" t="str">
            <v>MICROSOFT TREKKER MOUSE PS/2</v>
          </cell>
          <cell r="F148">
            <v>19</v>
          </cell>
          <cell r="G148">
            <v>0</v>
          </cell>
          <cell r="J148">
            <v>10</v>
          </cell>
          <cell r="L148">
            <v>0</v>
          </cell>
          <cell r="O148">
            <v>200</v>
          </cell>
          <cell r="P148">
            <v>2000</v>
          </cell>
        </row>
        <row r="149">
          <cell r="A149" t="str">
            <v>A50-00029116284X48</v>
          </cell>
          <cell r="B149" t="str">
            <v>A50-00029</v>
          </cell>
          <cell r="C149" t="str">
            <v>116284X</v>
          </cell>
          <cell r="D149" t="str">
            <v>116284X</v>
          </cell>
          <cell r="E149" t="str">
            <v>MICROSOFT TREKKER MOUSE PS/2</v>
          </cell>
          <cell r="F149">
            <v>48</v>
          </cell>
          <cell r="G149">
            <v>0</v>
          </cell>
          <cell r="J149">
            <v>2</v>
          </cell>
          <cell r="L149">
            <v>0</v>
          </cell>
          <cell r="O149">
            <v>200</v>
          </cell>
          <cell r="P149">
            <v>400</v>
          </cell>
        </row>
        <row r="150">
          <cell r="A150" t="str">
            <v>A97-00062116272X19</v>
          </cell>
          <cell r="B150" t="str">
            <v>A97-00062</v>
          </cell>
          <cell r="C150" t="str">
            <v>116272X</v>
          </cell>
          <cell r="D150" t="str">
            <v>116272X</v>
          </cell>
          <cell r="E150" t="str">
            <v>VALUE PACK 104 KEYS ERGO WITH*</v>
          </cell>
          <cell r="F150">
            <v>19</v>
          </cell>
          <cell r="G150">
            <v>0</v>
          </cell>
          <cell r="J150">
            <v>3</v>
          </cell>
          <cell r="L150">
            <v>0</v>
          </cell>
          <cell r="O150">
            <v>1200</v>
          </cell>
          <cell r="P150">
            <v>3600</v>
          </cell>
        </row>
        <row r="151">
          <cell r="A151" t="str">
            <v>A97-00062116282R18</v>
          </cell>
          <cell r="B151" t="str">
            <v>A97-00062</v>
          </cell>
          <cell r="C151" t="str">
            <v>116282R</v>
          </cell>
          <cell r="D151" t="str">
            <v>116282R</v>
          </cell>
          <cell r="E151" t="str">
            <v>ELITE KEYBOARD</v>
          </cell>
          <cell r="F151">
            <v>18</v>
          </cell>
          <cell r="G151">
            <v>0.01</v>
          </cell>
          <cell r="J151">
            <v>17</v>
          </cell>
          <cell r="K151">
            <v>0.12</v>
          </cell>
          <cell r="L151">
            <v>0.01</v>
          </cell>
          <cell r="O151">
            <v>750</v>
          </cell>
          <cell r="P151">
            <v>12750</v>
          </cell>
        </row>
        <row r="152">
          <cell r="A152" t="str">
            <v>A97-00062116282X19</v>
          </cell>
          <cell r="B152" t="str">
            <v>A97-00062</v>
          </cell>
          <cell r="C152" t="str">
            <v>116282X</v>
          </cell>
          <cell r="D152" t="str">
            <v>116282X</v>
          </cell>
          <cell r="E152" t="str">
            <v>ELITE KEYBOARD</v>
          </cell>
          <cell r="F152">
            <v>19</v>
          </cell>
          <cell r="G152">
            <v>0</v>
          </cell>
          <cell r="J152">
            <v>5</v>
          </cell>
          <cell r="L152">
            <v>0</v>
          </cell>
          <cell r="O152">
            <v>1200</v>
          </cell>
          <cell r="P152">
            <v>6000</v>
          </cell>
        </row>
        <row r="153">
          <cell r="A153" t="str">
            <v>ADAPTER - FREE100227R18</v>
          </cell>
          <cell r="B153" t="str">
            <v>ADAPTER - FREE</v>
          </cell>
          <cell r="C153" t="str">
            <v>100227R</v>
          </cell>
          <cell r="D153" t="str">
            <v>100227R</v>
          </cell>
          <cell r="E153" t="str">
            <v>ADAPTER -FREE........*****.**.</v>
          </cell>
          <cell r="F153">
            <v>18</v>
          </cell>
          <cell r="G153">
            <v>0.47</v>
          </cell>
          <cell r="J153">
            <v>1</v>
          </cell>
          <cell r="K153">
            <v>0.47</v>
          </cell>
          <cell r="L153">
            <v>0.47</v>
          </cell>
          <cell r="O153">
            <v>0</v>
          </cell>
          <cell r="P153">
            <v>0</v>
          </cell>
        </row>
        <row r="154">
          <cell r="A154" t="str">
            <v>AL1912C01118008R18</v>
          </cell>
          <cell r="B154" t="str">
            <v>AL1912C01</v>
          </cell>
          <cell r="C154" t="str">
            <v>118008R</v>
          </cell>
          <cell r="D154" t="str">
            <v>118008R</v>
          </cell>
          <cell r="E154" t="str">
            <v>BS310 24T SWITCH 24X10BT 1X10</v>
          </cell>
          <cell r="F154">
            <v>18</v>
          </cell>
          <cell r="G154">
            <v>0</v>
          </cell>
          <cell r="J154">
            <v>2</v>
          </cell>
          <cell r="L154">
            <v>0</v>
          </cell>
          <cell r="O154">
            <v>25000</v>
          </cell>
          <cell r="P154">
            <v>50000</v>
          </cell>
        </row>
        <row r="155">
          <cell r="A155" t="str">
            <v>AL2012C14118033RR18</v>
          </cell>
          <cell r="B155" t="str">
            <v>AL2012C14</v>
          </cell>
          <cell r="C155" t="str">
            <v>118033RR</v>
          </cell>
          <cell r="D155" t="str">
            <v>118033RR</v>
          </cell>
          <cell r="E155" t="str">
            <v>BAYSTACK 450 24T 10/100 SWITCH</v>
          </cell>
          <cell r="F155">
            <v>18</v>
          </cell>
          <cell r="G155">
            <v>0.65</v>
          </cell>
          <cell r="J155">
            <v>3</v>
          </cell>
          <cell r="K155">
            <v>1.95</v>
          </cell>
          <cell r="L155">
            <v>0.65</v>
          </cell>
          <cell r="O155">
            <v>40000</v>
          </cell>
          <cell r="P155">
            <v>120000</v>
          </cell>
        </row>
        <row r="156">
          <cell r="A156" t="str">
            <v>AL2012C14118033X19</v>
          </cell>
          <cell r="B156" t="str">
            <v>AL2012C14</v>
          </cell>
          <cell r="C156" t="str">
            <v>118033X</v>
          </cell>
          <cell r="D156" t="str">
            <v>118033X</v>
          </cell>
          <cell r="E156" t="str">
            <v>BAYSTACK 450 24T 10/100 SWITCH</v>
          </cell>
          <cell r="F156">
            <v>19</v>
          </cell>
          <cell r="G156">
            <v>0</v>
          </cell>
          <cell r="J156">
            <v>2</v>
          </cell>
          <cell r="L156">
            <v>0</v>
          </cell>
          <cell r="O156">
            <v>60000</v>
          </cell>
          <cell r="P156">
            <v>120000</v>
          </cell>
        </row>
        <row r="157">
          <cell r="A157" t="str">
            <v>AL2033010118026R18</v>
          </cell>
          <cell r="B157" t="str">
            <v>AL2033010</v>
          </cell>
          <cell r="C157" t="str">
            <v>118026R</v>
          </cell>
          <cell r="D157" t="str">
            <v>118026R</v>
          </cell>
          <cell r="E157" t="str">
            <v>BS 400 ST1 CASCADE MODULE</v>
          </cell>
          <cell r="F157">
            <v>18</v>
          </cell>
          <cell r="G157">
            <v>0.13</v>
          </cell>
          <cell r="J157">
            <v>5</v>
          </cell>
          <cell r="K157">
            <v>0.65</v>
          </cell>
          <cell r="L157">
            <v>0.13</v>
          </cell>
          <cell r="O157">
            <v>7500</v>
          </cell>
          <cell r="P157">
            <v>37500</v>
          </cell>
        </row>
        <row r="158">
          <cell r="A158" t="str">
            <v>AL2033010118026X19</v>
          </cell>
          <cell r="B158" t="str">
            <v>AL2033010</v>
          </cell>
          <cell r="C158" t="str">
            <v>118026X</v>
          </cell>
          <cell r="D158" t="str">
            <v>118026X</v>
          </cell>
          <cell r="E158" t="str">
            <v>BS 400 ST1 CASCADE MODULE**.**</v>
          </cell>
          <cell r="F158">
            <v>19</v>
          </cell>
          <cell r="G158">
            <v>0</v>
          </cell>
          <cell r="J158">
            <v>1</v>
          </cell>
          <cell r="L158">
            <v>0</v>
          </cell>
          <cell r="O158">
            <v>12000</v>
          </cell>
          <cell r="P158">
            <v>12000</v>
          </cell>
        </row>
        <row r="159">
          <cell r="A159" t="str">
            <v>AP133BS1-C91811901318</v>
          </cell>
          <cell r="B159" t="str">
            <v>AP133BS1-C918</v>
          </cell>
          <cell r="C159" t="str">
            <v>119013</v>
          </cell>
          <cell r="D159" t="str">
            <v>119013</v>
          </cell>
          <cell r="E159" t="str">
            <v>APOLLO PRO PLUS SLOT 1</v>
          </cell>
          <cell r="F159">
            <v>18</v>
          </cell>
          <cell r="G159">
            <v>2926</v>
          </cell>
          <cell r="J159">
            <v>1</v>
          </cell>
          <cell r="K159">
            <v>2926</v>
          </cell>
          <cell r="L159">
            <v>2926</v>
          </cell>
          <cell r="M159">
            <v>753.22580645161293</v>
          </cell>
          <cell r="N159">
            <v>2926</v>
          </cell>
          <cell r="O159">
            <v>1800</v>
          </cell>
          <cell r="P159">
            <v>1800</v>
          </cell>
        </row>
        <row r="160">
          <cell r="A160" t="str">
            <v>AP133BS1-C91811901348</v>
          </cell>
          <cell r="B160" t="str">
            <v>AP133BS1-C918</v>
          </cell>
          <cell r="C160" t="str">
            <v>119013</v>
          </cell>
          <cell r="D160" t="str">
            <v>119013</v>
          </cell>
          <cell r="E160" t="str">
            <v>APOLLO PRO PLUS SLOT 1</v>
          </cell>
          <cell r="F160">
            <v>48</v>
          </cell>
          <cell r="G160">
            <v>2926</v>
          </cell>
          <cell r="J160">
            <v>7</v>
          </cell>
          <cell r="K160">
            <v>20482</v>
          </cell>
          <cell r="L160">
            <v>2926</v>
          </cell>
          <cell r="M160">
            <v>753.22580645161293</v>
          </cell>
          <cell r="N160">
            <v>2926</v>
          </cell>
          <cell r="O160">
            <v>1800</v>
          </cell>
          <cell r="P160">
            <v>12600</v>
          </cell>
        </row>
        <row r="161">
          <cell r="A161" t="str">
            <v>AP133BS1-C91811901358</v>
          </cell>
          <cell r="B161" t="str">
            <v>AP133BS1-C918</v>
          </cell>
          <cell r="C161" t="str">
            <v>119013</v>
          </cell>
          <cell r="D161" t="str">
            <v>119013</v>
          </cell>
          <cell r="E161" t="str">
            <v>APOLLO PRO PLUS SLOT 1</v>
          </cell>
          <cell r="F161">
            <v>58</v>
          </cell>
          <cell r="G161">
            <v>2926</v>
          </cell>
          <cell r="J161">
            <v>4</v>
          </cell>
          <cell r="K161">
            <v>11704</v>
          </cell>
          <cell r="L161">
            <v>2926</v>
          </cell>
          <cell r="M161">
            <v>753.22580645161293</v>
          </cell>
          <cell r="N161">
            <v>2926</v>
          </cell>
          <cell r="O161">
            <v>1800</v>
          </cell>
          <cell r="P161">
            <v>7200</v>
          </cell>
        </row>
        <row r="162">
          <cell r="A162" t="str">
            <v>AP133BS1-C918119013R48</v>
          </cell>
          <cell r="B162" t="str">
            <v>AP133BS1-C918</v>
          </cell>
          <cell r="C162" t="str">
            <v>119013R</v>
          </cell>
          <cell r="D162" t="str">
            <v>119013R</v>
          </cell>
          <cell r="E162" t="str">
            <v>APOLLO PRO PLUS SLOT 1</v>
          </cell>
          <cell r="F162">
            <v>48</v>
          </cell>
          <cell r="G162">
            <v>0.17</v>
          </cell>
          <cell r="J162">
            <v>1</v>
          </cell>
          <cell r="K162">
            <v>0.17</v>
          </cell>
          <cell r="L162">
            <v>0.17</v>
          </cell>
          <cell r="N162">
            <v>2926</v>
          </cell>
          <cell r="O162">
            <v>1800</v>
          </cell>
          <cell r="P162">
            <v>1800</v>
          </cell>
        </row>
        <row r="163">
          <cell r="A163" t="str">
            <v>AS20/SA/230/G703110312R18</v>
          </cell>
          <cell r="B163" t="str">
            <v>AS20/SA/230/G703</v>
          </cell>
          <cell r="C163" t="str">
            <v>110312R</v>
          </cell>
          <cell r="D163" t="str">
            <v>110312R</v>
          </cell>
          <cell r="E163" t="str">
            <v>AS20/SA/230/G703</v>
          </cell>
          <cell r="F163">
            <v>18</v>
          </cell>
          <cell r="G163">
            <v>0.01</v>
          </cell>
          <cell r="J163">
            <v>1</v>
          </cell>
          <cell r="K163">
            <v>0.01</v>
          </cell>
          <cell r="L163">
            <v>0.01</v>
          </cell>
          <cell r="O163">
            <v>25000</v>
          </cell>
          <cell r="P163">
            <v>25000</v>
          </cell>
        </row>
        <row r="164">
          <cell r="A164" t="str">
            <v>ASM31/SA/230/V35110309R18</v>
          </cell>
          <cell r="B164" t="str">
            <v>ASM31/SA/230/V35</v>
          </cell>
          <cell r="C164" t="str">
            <v>110309R</v>
          </cell>
          <cell r="D164" t="str">
            <v>110309R</v>
          </cell>
          <cell r="E164" t="str">
            <v>RAD ASM 31 V.35 INTERFACE</v>
          </cell>
          <cell r="F164">
            <v>18</v>
          </cell>
          <cell r="G164">
            <v>0.01</v>
          </cell>
          <cell r="J164">
            <v>1</v>
          </cell>
          <cell r="K164">
            <v>0.01</v>
          </cell>
          <cell r="L164">
            <v>0.01</v>
          </cell>
          <cell r="O164">
            <v>20000</v>
          </cell>
          <cell r="P164">
            <v>20000</v>
          </cell>
        </row>
        <row r="165">
          <cell r="A165" t="str">
            <v>AT I/O CARGO SPARES13615158</v>
          </cell>
          <cell r="B165" t="str">
            <v>AT I/O CARGO SPARES</v>
          </cell>
          <cell r="C165" t="str">
            <v>136151</v>
          </cell>
          <cell r="D165" t="str">
            <v>136151</v>
          </cell>
          <cell r="E165" t="str">
            <v>AT I/O CARGO SPARESAAAAA</v>
          </cell>
          <cell r="F165">
            <v>58</v>
          </cell>
          <cell r="G165">
            <v>8.02</v>
          </cell>
          <cell r="J165">
            <v>900</v>
          </cell>
          <cell r="K165">
            <v>7220.16</v>
          </cell>
          <cell r="L165">
            <v>8.02</v>
          </cell>
          <cell r="N165">
            <v>8.02</v>
          </cell>
          <cell r="O165">
            <v>10</v>
          </cell>
          <cell r="P165">
            <v>9000</v>
          </cell>
        </row>
        <row r="166">
          <cell r="A166" t="str">
            <v>AT3901C05118092X19</v>
          </cell>
          <cell r="B166" t="str">
            <v>AT3901C05</v>
          </cell>
          <cell r="C166" t="str">
            <v>118092X</v>
          </cell>
          <cell r="D166" t="str">
            <v>118092X</v>
          </cell>
          <cell r="E166" t="str">
            <v>BAYSTACK 60-16T 10BASE-T/100BAS</v>
          </cell>
          <cell r="F166">
            <v>19</v>
          </cell>
          <cell r="G166">
            <v>0</v>
          </cell>
          <cell r="J166">
            <v>2</v>
          </cell>
          <cell r="L166">
            <v>0</v>
          </cell>
          <cell r="O166">
            <v>10000</v>
          </cell>
          <cell r="P166">
            <v>20000</v>
          </cell>
        </row>
        <row r="167">
          <cell r="A167" t="str">
            <v>BSBS1 - 884119008X19</v>
          </cell>
          <cell r="B167" t="str">
            <v>BSBS1 - 884</v>
          </cell>
          <cell r="C167" t="str">
            <v>119008X</v>
          </cell>
          <cell r="D167" t="str">
            <v>119008X</v>
          </cell>
          <cell r="E167" t="str">
            <v>PC PARTNER P 700</v>
          </cell>
          <cell r="F167">
            <v>19</v>
          </cell>
          <cell r="G167">
            <v>0</v>
          </cell>
          <cell r="H167">
            <v>3</v>
          </cell>
          <cell r="J167">
            <v>3</v>
          </cell>
          <cell r="L167">
            <v>0</v>
          </cell>
          <cell r="M167">
            <v>692.84578696343397</v>
          </cell>
          <cell r="O167">
            <v>1350</v>
          </cell>
          <cell r="P167">
            <v>8100</v>
          </cell>
        </row>
        <row r="168">
          <cell r="A168" t="str">
            <v>BSBS1 - 884119008X49</v>
          </cell>
          <cell r="B168" t="str">
            <v>BSBS1 - 884</v>
          </cell>
          <cell r="C168" t="str">
            <v>119008X</v>
          </cell>
          <cell r="D168" t="str">
            <v>119008X</v>
          </cell>
          <cell r="E168" t="str">
            <v>PC PARTNER P 700</v>
          </cell>
          <cell r="F168">
            <v>49</v>
          </cell>
          <cell r="G168">
            <v>0</v>
          </cell>
          <cell r="J168">
            <v>8</v>
          </cell>
          <cell r="L168">
            <v>0</v>
          </cell>
          <cell r="M168">
            <v>692.84578696343397</v>
          </cell>
          <cell r="O168">
            <v>1350</v>
          </cell>
          <cell r="P168">
            <v>10800</v>
          </cell>
        </row>
        <row r="169">
          <cell r="A169" t="str">
            <v>BSBS1 - 884119008X59</v>
          </cell>
          <cell r="B169" t="str">
            <v>BSBS1 - 884</v>
          </cell>
          <cell r="C169" t="str">
            <v>119008X</v>
          </cell>
          <cell r="D169" t="str">
            <v>119008X</v>
          </cell>
          <cell r="E169" t="str">
            <v>PC PARTNER P 700</v>
          </cell>
          <cell r="F169">
            <v>59</v>
          </cell>
          <cell r="G169">
            <v>0</v>
          </cell>
          <cell r="J169">
            <v>1</v>
          </cell>
          <cell r="L169">
            <v>0</v>
          </cell>
          <cell r="M169">
            <v>692.84578696343397</v>
          </cell>
          <cell r="O169">
            <v>1350</v>
          </cell>
          <cell r="P169">
            <v>1350</v>
          </cell>
        </row>
        <row r="170">
          <cell r="A170" t="str">
            <v>BSBS1 - 884119008X49</v>
          </cell>
          <cell r="B170" t="str">
            <v>BSBS1 - 884</v>
          </cell>
          <cell r="C170" t="str">
            <v>119008X</v>
          </cell>
          <cell r="D170" t="str">
            <v>119008X</v>
          </cell>
          <cell r="E170" t="str">
            <v>PC PARTNER P 700</v>
          </cell>
          <cell r="F170">
            <v>49</v>
          </cell>
          <cell r="G170">
            <v>0</v>
          </cell>
          <cell r="J170">
            <v>8</v>
          </cell>
          <cell r="K170">
            <v>0</v>
          </cell>
          <cell r="L170">
            <v>0</v>
          </cell>
          <cell r="O170">
            <v>1350</v>
          </cell>
          <cell r="P170">
            <v>10800</v>
          </cell>
        </row>
        <row r="171">
          <cell r="A171" t="str">
            <v>BSBS1-884119008R18</v>
          </cell>
          <cell r="B171" t="str">
            <v>BSBS1-884</v>
          </cell>
          <cell r="C171" t="str">
            <v>119008R</v>
          </cell>
          <cell r="D171" t="str">
            <v>119008R</v>
          </cell>
          <cell r="E171" t="str">
            <v>PC PARTNER P 700</v>
          </cell>
          <cell r="F171">
            <v>18</v>
          </cell>
          <cell r="G171">
            <v>14.63</v>
          </cell>
          <cell r="J171">
            <v>2</v>
          </cell>
          <cell r="K171">
            <v>29.25</v>
          </cell>
          <cell r="L171">
            <v>14.63</v>
          </cell>
          <cell r="M171">
            <v>1350</v>
          </cell>
          <cell r="O171">
            <v>1350</v>
          </cell>
          <cell r="P171">
            <v>2700</v>
          </cell>
        </row>
        <row r="172">
          <cell r="A172" t="str">
            <v>BSBS1-884119008R48</v>
          </cell>
          <cell r="B172" t="str">
            <v>BSBS1-884</v>
          </cell>
          <cell r="C172" t="str">
            <v>119008R</v>
          </cell>
          <cell r="D172" t="str">
            <v>119008R</v>
          </cell>
          <cell r="E172" t="str">
            <v>PC PARTNER P 700</v>
          </cell>
          <cell r="F172">
            <v>48</v>
          </cell>
          <cell r="G172">
            <v>14.63</v>
          </cell>
          <cell r="J172">
            <v>2</v>
          </cell>
          <cell r="K172">
            <v>29.25</v>
          </cell>
          <cell r="L172">
            <v>14.63</v>
          </cell>
          <cell r="M172">
            <v>1350</v>
          </cell>
          <cell r="O172">
            <v>1350</v>
          </cell>
          <cell r="P172">
            <v>2700</v>
          </cell>
        </row>
        <row r="173">
          <cell r="A173" t="str">
            <v>BSBS1-884119008R58</v>
          </cell>
          <cell r="B173" t="str">
            <v>BSBS1-884</v>
          </cell>
          <cell r="C173" t="str">
            <v>119008R</v>
          </cell>
          <cell r="D173" t="str">
            <v>119008R</v>
          </cell>
          <cell r="E173" t="str">
            <v>PC PARTNER P 700</v>
          </cell>
          <cell r="F173">
            <v>58</v>
          </cell>
          <cell r="G173">
            <v>14.63</v>
          </cell>
          <cell r="J173">
            <v>2</v>
          </cell>
          <cell r="K173">
            <v>29.25</v>
          </cell>
          <cell r="L173">
            <v>14.63</v>
          </cell>
          <cell r="M173">
            <v>1350</v>
          </cell>
          <cell r="O173">
            <v>1350</v>
          </cell>
          <cell r="P173">
            <v>2700</v>
          </cell>
        </row>
        <row r="174">
          <cell r="A174" t="str">
            <v>BSBS3 - C871119007R18</v>
          </cell>
          <cell r="B174" t="str">
            <v>BSBS3 - C871</v>
          </cell>
          <cell r="C174" t="str">
            <v>119007R</v>
          </cell>
          <cell r="D174" t="str">
            <v>119007R</v>
          </cell>
          <cell r="E174" t="str">
            <v>PC PARTNER P/C 700</v>
          </cell>
          <cell r="F174">
            <v>18</v>
          </cell>
          <cell r="G174">
            <v>176.88</v>
          </cell>
          <cell r="J174">
            <v>111</v>
          </cell>
          <cell r="K174">
            <v>19633.689999999999</v>
          </cell>
          <cell r="L174">
            <v>176.88</v>
          </cell>
          <cell r="O174">
            <v>2200</v>
          </cell>
          <cell r="P174">
            <v>244200</v>
          </cell>
        </row>
        <row r="175">
          <cell r="A175" t="str">
            <v>BSBS3 - C871119007R48</v>
          </cell>
          <cell r="B175" t="str">
            <v>BSBS3 - C871</v>
          </cell>
          <cell r="C175" t="str">
            <v>119007R</v>
          </cell>
          <cell r="D175" t="str">
            <v>119007R</v>
          </cell>
          <cell r="E175" t="str">
            <v>PC PARTNER P/C 700</v>
          </cell>
          <cell r="F175">
            <v>48</v>
          </cell>
          <cell r="G175">
            <v>176.88</v>
          </cell>
          <cell r="J175">
            <v>101</v>
          </cell>
          <cell r="K175">
            <v>17864.89</v>
          </cell>
          <cell r="L175">
            <v>176.88</v>
          </cell>
          <cell r="O175">
            <v>2200</v>
          </cell>
          <cell r="P175">
            <v>222200</v>
          </cell>
        </row>
        <row r="176">
          <cell r="A176" t="str">
            <v>BSBS3 - C871119007R58</v>
          </cell>
          <cell r="B176" t="str">
            <v>BSBS3 - C871</v>
          </cell>
          <cell r="C176" t="str">
            <v>119007R</v>
          </cell>
          <cell r="D176" t="str">
            <v>119007R</v>
          </cell>
          <cell r="E176" t="str">
            <v>PC PARTNER P/C 700</v>
          </cell>
          <cell r="F176">
            <v>58</v>
          </cell>
          <cell r="G176">
            <v>176.88</v>
          </cell>
          <cell r="J176">
            <v>26</v>
          </cell>
          <cell r="K176">
            <v>4598.88</v>
          </cell>
          <cell r="L176">
            <v>176.88</v>
          </cell>
          <cell r="O176">
            <v>2200</v>
          </cell>
          <cell r="P176">
            <v>57200</v>
          </cell>
        </row>
        <row r="177">
          <cell r="A177" t="str">
            <v>BSBS3 - C871119007R68</v>
          </cell>
          <cell r="B177" t="str">
            <v>BSBS3 - C871</v>
          </cell>
          <cell r="C177" t="str">
            <v>119007R</v>
          </cell>
          <cell r="D177" t="str">
            <v>119007R</v>
          </cell>
          <cell r="E177" t="str">
            <v>PC PARTNER P/C 700</v>
          </cell>
          <cell r="F177">
            <v>68</v>
          </cell>
          <cell r="G177">
            <v>176.88</v>
          </cell>
          <cell r="J177">
            <v>44</v>
          </cell>
          <cell r="K177">
            <v>7782.72</v>
          </cell>
          <cell r="L177">
            <v>176.88</v>
          </cell>
          <cell r="O177">
            <v>2200</v>
          </cell>
          <cell r="P177">
            <v>96800</v>
          </cell>
        </row>
        <row r="178">
          <cell r="A178" t="str">
            <v>BSBS3 - C871119007X19</v>
          </cell>
          <cell r="B178" t="str">
            <v>BSBS3 - C871</v>
          </cell>
          <cell r="C178" t="str">
            <v>119007X</v>
          </cell>
          <cell r="D178" t="str">
            <v>119007X</v>
          </cell>
          <cell r="E178" t="str">
            <v>PC PARTNER P/C 700</v>
          </cell>
          <cell r="F178">
            <v>19</v>
          </cell>
          <cell r="G178">
            <v>0</v>
          </cell>
          <cell r="H178">
            <v>1</v>
          </cell>
          <cell r="J178">
            <v>211</v>
          </cell>
          <cell r="L178">
            <v>0</v>
          </cell>
          <cell r="M178">
            <v>946.85258964143429</v>
          </cell>
          <cell r="O178">
            <v>2200</v>
          </cell>
          <cell r="P178">
            <v>466400</v>
          </cell>
        </row>
        <row r="179">
          <cell r="A179" t="str">
            <v>BSBS3 - C871119007X49</v>
          </cell>
          <cell r="B179" t="str">
            <v>BSBS3 - C871</v>
          </cell>
          <cell r="C179" t="str">
            <v>119007X</v>
          </cell>
          <cell r="D179" t="str">
            <v>119007X</v>
          </cell>
          <cell r="E179" t="str">
            <v>PC PARTNER P/C 700</v>
          </cell>
          <cell r="F179">
            <v>49</v>
          </cell>
          <cell r="G179">
            <v>0</v>
          </cell>
          <cell r="J179">
            <v>4</v>
          </cell>
          <cell r="L179">
            <v>0</v>
          </cell>
          <cell r="M179">
            <v>946.85258964143429</v>
          </cell>
          <cell r="O179">
            <v>2200</v>
          </cell>
          <cell r="P179">
            <v>8800</v>
          </cell>
        </row>
        <row r="180">
          <cell r="A180" t="str">
            <v>BSBS3 - C871119007X39</v>
          </cell>
          <cell r="B180" t="str">
            <v>BSBS3 - C871</v>
          </cell>
          <cell r="C180" t="str">
            <v>119007X</v>
          </cell>
          <cell r="D180" t="str">
            <v>119007X</v>
          </cell>
          <cell r="E180" t="str">
            <v>PC PARTNER P/C 700</v>
          </cell>
          <cell r="F180">
            <v>39</v>
          </cell>
          <cell r="G180">
            <v>0</v>
          </cell>
          <cell r="J180">
            <v>8</v>
          </cell>
          <cell r="K180">
            <v>0</v>
          </cell>
          <cell r="O180">
            <v>2200</v>
          </cell>
          <cell r="P180">
            <v>17600</v>
          </cell>
        </row>
        <row r="181">
          <cell r="A181" t="str">
            <v>BX 80526F667128110325X19</v>
          </cell>
          <cell r="B181" t="str">
            <v>BX 80526F667128</v>
          </cell>
          <cell r="C181" t="str">
            <v>110325X</v>
          </cell>
          <cell r="D181" t="str">
            <v>110325X</v>
          </cell>
          <cell r="E181" t="str">
            <v>BOX CELERON 667 MHZ FCPGA**.**</v>
          </cell>
          <cell r="F181">
            <v>19</v>
          </cell>
          <cell r="G181">
            <v>0</v>
          </cell>
          <cell r="J181">
            <v>1</v>
          </cell>
          <cell r="L181">
            <v>0</v>
          </cell>
          <cell r="O181">
            <v>2700</v>
          </cell>
          <cell r="P181">
            <v>2700</v>
          </cell>
        </row>
        <row r="182">
          <cell r="A182" t="str">
            <v>BX80524R266000110180R18</v>
          </cell>
          <cell r="B182" t="str">
            <v>BX80524R266000</v>
          </cell>
          <cell r="C182" t="str">
            <v>110180R</v>
          </cell>
          <cell r="D182" t="str">
            <v>110180R</v>
          </cell>
          <cell r="E182" t="str">
            <v>BOX CELERON 266 MHZ SLOT 1</v>
          </cell>
          <cell r="F182">
            <v>18</v>
          </cell>
          <cell r="G182">
            <v>0.01</v>
          </cell>
          <cell r="J182">
            <v>1</v>
          </cell>
          <cell r="K182">
            <v>0.01</v>
          </cell>
          <cell r="L182">
            <v>0.01</v>
          </cell>
          <cell r="O182">
            <v>2500</v>
          </cell>
          <cell r="P182">
            <v>2500</v>
          </cell>
        </row>
        <row r="183">
          <cell r="A183" t="str">
            <v>BX80526C600256E11026818</v>
          </cell>
          <cell r="B183" t="str">
            <v>BX80526C600256E</v>
          </cell>
          <cell r="C183" t="str">
            <v>110268</v>
          </cell>
          <cell r="D183" t="str">
            <v>110268</v>
          </cell>
          <cell r="E183" t="str">
            <v>PIII 600 MHZ 133FSB FCPGA**.**</v>
          </cell>
          <cell r="F183">
            <v>18</v>
          </cell>
          <cell r="G183">
            <v>10603.87</v>
          </cell>
          <cell r="J183">
            <v>3</v>
          </cell>
          <cell r="K183">
            <v>31811.62</v>
          </cell>
          <cell r="L183">
            <v>10603.87</v>
          </cell>
          <cell r="M183">
            <v>6693.75</v>
          </cell>
          <cell r="N183">
            <v>10603.87</v>
          </cell>
          <cell r="O183">
            <v>5000</v>
          </cell>
          <cell r="P183">
            <v>15000</v>
          </cell>
        </row>
        <row r="184">
          <cell r="A184" t="str">
            <v>BX80526C600256E110268X19</v>
          </cell>
          <cell r="B184" t="str">
            <v>BX80526C600256E</v>
          </cell>
          <cell r="C184" t="str">
            <v>110268X</v>
          </cell>
          <cell r="D184" t="str">
            <v>110268X</v>
          </cell>
          <cell r="E184" t="str">
            <v>PIII 600 MHZ 133FSB FCPGA</v>
          </cell>
          <cell r="F184">
            <v>19</v>
          </cell>
          <cell r="G184">
            <v>0</v>
          </cell>
          <cell r="J184">
            <v>1</v>
          </cell>
          <cell r="L184">
            <v>0</v>
          </cell>
          <cell r="N184">
            <v>10603.87</v>
          </cell>
          <cell r="O184">
            <v>6000</v>
          </cell>
          <cell r="P184">
            <v>6000</v>
          </cell>
        </row>
        <row r="185">
          <cell r="A185" t="str">
            <v>BX80526C800256E110316(N)58</v>
          </cell>
          <cell r="B185" t="str">
            <v>BX80526C800256E</v>
          </cell>
          <cell r="C185" t="str">
            <v>110316(N)</v>
          </cell>
          <cell r="D185" t="str">
            <v>110316(N)</v>
          </cell>
          <cell r="E185" t="str">
            <v>PII 800 MHZ FCPGA 133 MHZ**.**</v>
          </cell>
          <cell r="F185">
            <v>58</v>
          </cell>
          <cell r="G185">
            <v>7758.61</v>
          </cell>
          <cell r="H185">
            <v>1</v>
          </cell>
          <cell r="I185">
            <v>7758.61</v>
          </cell>
          <cell r="L185">
            <v>7758.61</v>
          </cell>
          <cell r="M185">
            <v>7643.6854925373136</v>
          </cell>
          <cell r="N185">
            <v>7758.61</v>
          </cell>
          <cell r="O185">
            <v>7500</v>
          </cell>
          <cell r="P185">
            <v>7500</v>
          </cell>
        </row>
        <row r="186">
          <cell r="A186" t="str">
            <v>BX80526C800256E110316X59</v>
          </cell>
          <cell r="B186" t="str">
            <v>BX80526C800256E</v>
          </cell>
          <cell r="C186" t="str">
            <v>110316X</v>
          </cell>
          <cell r="D186" t="str">
            <v>110316X</v>
          </cell>
          <cell r="E186" t="str">
            <v>PIII 800MHZ FCPGA 133MHZ</v>
          </cell>
          <cell r="F186">
            <v>59</v>
          </cell>
          <cell r="G186">
            <v>0</v>
          </cell>
          <cell r="J186">
            <v>1</v>
          </cell>
          <cell r="L186">
            <v>0</v>
          </cell>
          <cell r="N186">
            <v>7758.61</v>
          </cell>
          <cell r="O186">
            <v>7500</v>
          </cell>
          <cell r="P186">
            <v>7500</v>
          </cell>
        </row>
        <row r="187">
          <cell r="A187" t="str">
            <v>BX80526C866256E110340X19</v>
          </cell>
          <cell r="B187" t="str">
            <v>BX80526C866256E</v>
          </cell>
          <cell r="C187" t="str">
            <v>110340X</v>
          </cell>
          <cell r="D187" t="str">
            <v>110340X</v>
          </cell>
          <cell r="E187" t="str">
            <v>PIII 866 MHZ FCPGA 133 MHZ*.**</v>
          </cell>
          <cell r="F187">
            <v>19</v>
          </cell>
          <cell r="G187">
            <v>0</v>
          </cell>
          <cell r="J187">
            <v>4</v>
          </cell>
          <cell r="L187">
            <v>0</v>
          </cell>
          <cell r="O187">
            <v>9700</v>
          </cell>
          <cell r="P187">
            <v>38800</v>
          </cell>
        </row>
        <row r="188">
          <cell r="A188" t="str">
            <v>BX80526C933256E11032858</v>
          </cell>
          <cell r="B188" t="str">
            <v>BX80526C933256E</v>
          </cell>
          <cell r="C188" t="str">
            <v>110328</v>
          </cell>
          <cell r="D188" t="str">
            <v>110328</v>
          </cell>
          <cell r="E188" t="str">
            <v>BOX PENTIUM III 933 MHZ FCPGA</v>
          </cell>
          <cell r="F188">
            <v>58</v>
          </cell>
          <cell r="G188">
            <v>9675.39</v>
          </cell>
          <cell r="H188">
            <v>1</v>
          </cell>
          <cell r="I188">
            <v>9675.3799999999992</v>
          </cell>
          <cell r="L188">
            <v>9675.39</v>
          </cell>
          <cell r="M188">
            <v>9688.150099923143</v>
          </cell>
          <cell r="N188">
            <v>9675.39</v>
          </cell>
          <cell r="O188">
            <v>9600</v>
          </cell>
          <cell r="P188">
            <v>9600</v>
          </cell>
        </row>
        <row r="189">
          <cell r="A189" t="str">
            <v>BX80526C933256E110328X19</v>
          </cell>
          <cell r="B189" t="str">
            <v>BX80526C933256E</v>
          </cell>
          <cell r="C189" t="str">
            <v>110328X</v>
          </cell>
          <cell r="D189" t="str">
            <v>110328X</v>
          </cell>
          <cell r="E189" t="str">
            <v>BOX PENTIUM III 933 MHZ FCPGA.</v>
          </cell>
          <cell r="F189">
            <v>19</v>
          </cell>
          <cell r="G189">
            <v>0</v>
          </cell>
          <cell r="J189">
            <v>1</v>
          </cell>
          <cell r="L189">
            <v>0</v>
          </cell>
          <cell r="N189">
            <v>9675.39</v>
          </cell>
          <cell r="O189">
            <v>9600</v>
          </cell>
          <cell r="P189">
            <v>9600</v>
          </cell>
        </row>
        <row r="190">
          <cell r="A190" t="str">
            <v>BX80526C933256E110328X59</v>
          </cell>
          <cell r="B190" t="str">
            <v>BX80526C933256E</v>
          </cell>
          <cell r="C190" t="str">
            <v>110328X</v>
          </cell>
          <cell r="D190" t="str">
            <v>110328X</v>
          </cell>
          <cell r="E190" t="str">
            <v>BOX PENTIUM III 933 MHZ FCPGA.</v>
          </cell>
          <cell r="F190">
            <v>59</v>
          </cell>
          <cell r="G190">
            <v>0</v>
          </cell>
          <cell r="J190">
            <v>1</v>
          </cell>
          <cell r="L190">
            <v>0</v>
          </cell>
          <cell r="N190">
            <v>9675.39</v>
          </cell>
          <cell r="O190">
            <v>9600</v>
          </cell>
          <cell r="P190">
            <v>9600</v>
          </cell>
        </row>
        <row r="191">
          <cell r="A191" t="str">
            <v>BX80526F600128110299R18</v>
          </cell>
          <cell r="B191" t="str">
            <v>BX80526F600128</v>
          </cell>
          <cell r="C191" t="str">
            <v>110299R</v>
          </cell>
          <cell r="D191" t="str">
            <v>110299R</v>
          </cell>
          <cell r="E191" t="str">
            <v>BOX CEL 600 MHZ FCPGA.*****.**</v>
          </cell>
          <cell r="F191">
            <v>18</v>
          </cell>
          <cell r="G191">
            <v>0.57999999999999996</v>
          </cell>
          <cell r="J191">
            <v>1</v>
          </cell>
          <cell r="K191">
            <v>0.57999999999999996</v>
          </cell>
          <cell r="L191">
            <v>0.57999999999999996</v>
          </cell>
          <cell r="O191">
            <v>3500</v>
          </cell>
          <cell r="P191">
            <v>3500</v>
          </cell>
        </row>
        <row r="192">
          <cell r="A192" t="str">
            <v>BX80526F667256E11028618</v>
          </cell>
          <cell r="B192" t="str">
            <v>BX80526F667256E</v>
          </cell>
          <cell r="C192" t="str">
            <v>110286</v>
          </cell>
          <cell r="D192" t="str">
            <v>110286</v>
          </cell>
          <cell r="E192" t="str">
            <v>PIII 667 133 MHZ FC-PGA****.**</v>
          </cell>
          <cell r="F192">
            <v>18</v>
          </cell>
          <cell r="G192">
            <v>7027.47</v>
          </cell>
          <cell r="J192">
            <v>1</v>
          </cell>
          <cell r="K192">
            <v>7027.47</v>
          </cell>
          <cell r="L192">
            <v>7027.47</v>
          </cell>
          <cell r="M192">
            <v>6368.5692641199921</v>
          </cell>
          <cell r="N192">
            <v>7027.47</v>
          </cell>
          <cell r="O192">
            <v>7000</v>
          </cell>
          <cell r="P192">
            <v>7000</v>
          </cell>
        </row>
        <row r="193">
          <cell r="A193" t="str">
            <v>BX80526F700128110317X19</v>
          </cell>
          <cell r="B193" t="str">
            <v>BX80526F700128</v>
          </cell>
          <cell r="C193" t="str">
            <v>110317X</v>
          </cell>
          <cell r="D193" t="str">
            <v>110317X</v>
          </cell>
          <cell r="E193" t="str">
            <v>BOX CELERON 700 MHZ FCPGA</v>
          </cell>
          <cell r="F193">
            <v>19</v>
          </cell>
          <cell r="G193">
            <v>0</v>
          </cell>
          <cell r="J193">
            <v>1</v>
          </cell>
          <cell r="L193">
            <v>0</v>
          </cell>
          <cell r="O193">
            <v>2700</v>
          </cell>
          <cell r="P193">
            <v>2700</v>
          </cell>
        </row>
        <row r="194">
          <cell r="A194" t="str">
            <v>BX80526F750256E110315X19</v>
          </cell>
          <cell r="B194" t="str">
            <v>BX80526F750256E</v>
          </cell>
          <cell r="C194" t="str">
            <v>110315X</v>
          </cell>
          <cell r="D194" t="str">
            <v>110315X</v>
          </cell>
          <cell r="E194" t="str">
            <v>PIII 750 100 MHZ FCPGA*****.**</v>
          </cell>
          <cell r="F194">
            <v>19</v>
          </cell>
          <cell r="G194">
            <v>0</v>
          </cell>
          <cell r="J194">
            <v>1</v>
          </cell>
          <cell r="L194">
            <v>0</v>
          </cell>
          <cell r="O194">
            <v>3000</v>
          </cell>
          <cell r="P194">
            <v>3000</v>
          </cell>
        </row>
        <row r="195">
          <cell r="A195" t="str">
            <v>BX80526F766128110501X19</v>
          </cell>
          <cell r="B195" t="str">
            <v>BX80526F766128</v>
          </cell>
          <cell r="C195" t="str">
            <v>110501X</v>
          </cell>
          <cell r="D195" t="str">
            <v>110501X</v>
          </cell>
          <cell r="E195" t="str">
            <v>BOX CELERON 766 MHZ FCPGA**.**</v>
          </cell>
          <cell r="F195">
            <v>19</v>
          </cell>
          <cell r="G195">
            <v>0</v>
          </cell>
          <cell r="J195">
            <v>2</v>
          </cell>
          <cell r="L195">
            <v>0</v>
          </cell>
          <cell r="O195">
            <v>250</v>
          </cell>
          <cell r="P195">
            <v>500</v>
          </cell>
        </row>
        <row r="196">
          <cell r="A196" t="str">
            <v>BX80526F850256E11032618</v>
          </cell>
          <cell r="B196" t="str">
            <v>BX80526F850256E</v>
          </cell>
          <cell r="C196" t="str">
            <v>110326</v>
          </cell>
          <cell r="D196" t="str">
            <v>110326</v>
          </cell>
          <cell r="E196" t="str">
            <v>BOX PENTIUM III 850 MHZ FCPGA</v>
          </cell>
          <cell r="F196">
            <v>18</v>
          </cell>
          <cell r="G196">
            <v>8827.23</v>
          </cell>
          <cell r="J196">
            <v>2</v>
          </cell>
          <cell r="K196">
            <v>17654.46</v>
          </cell>
          <cell r="L196">
            <v>8827.23</v>
          </cell>
          <cell r="M196">
            <v>9235.3573353124066</v>
          </cell>
          <cell r="N196">
            <v>8827.23</v>
          </cell>
          <cell r="O196">
            <v>8000</v>
          </cell>
          <cell r="P196">
            <v>16000</v>
          </cell>
        </row>
        <row r="197">
          <cell r="A197" t="str">
            <v>BX80528JK130GR110341X18</v>
          </cell>
          <cell r="B197" t="str">
            <v>BX80528JK130GR</v>
          </cell>
          <cell r="C197" t="str">
            <v>110341X</v>
          </cell>
          <cell r="D197" t="str">
            <v>110341X</v>
          </cell>
          <cell r="E197" t="str">
            <v>PENTIUM 4.1.3GHZ PROCESSOR*.**</v>
          </cell>
          <cell r="F197">
            <v>18</v>
          </cell>
          <cell r="G197">
            <v>0</v>
          </cell>
          <cell r="J197">
            <v>1</v>
          </cell>
          <cell r="L197">
            <v>0</v>
          </cell>
          <cell r="O197">
            <v>12000</v>
          </cell>
          <cell r="P197">
            <v>12000</v>
          </cell>
        </row>
        <row r="198">
          <cell r="A198" t="str">
            <v>C1599A107028CR18</v>
          </cell>
          <cell r="B198" t="str">
            <v>C1599A</v>
          </cell>
          <cell r="C198" t="str">
            <v>107028CR</v>
          </cell>
          <cell r="D198" t="str">
            <v>107028CR</v>
          </cell>
          <cell r="E198" t="str">
            <v>BARE 8GB DAT 4/8GB INT 3.25HH</v>
          </cell>
          <cell r="F198">
            <v>18</v>
          </cell>
          <cell r="G198">
            <v>0.01</v>
          </cell>
          <cell r="J198">
            <v>1</v>
          </cell>
          <cell r="K198">
            <v>0.01</v>
          </cell>
          <cell r="L198">
            <v>0.01</v>
          </cell>
          <cell r="N198">
            <v>21911.05</v>
          </cell>
          <cell r="O198">
            <v>9000</v>
          </cell>
          <cell r="P198">
            <v>9000</v>
          </cell>
        </row>
        <row r="199">
          <cell r="A199" t="str">
            <v>C4245A107086X19</v>
          </cell>
          <cell r="B199" t="str">
            <v>C4245A</v>
          </cell>
          <cell r="C199" t="str">
            <v>107086X</v>
          </cell>
          <cell r="D199" t="str">
            <v>107086X</v>
          </cell>
          <cell r="E199" t="str">
            <v>LJ 6L GOLD LAS 600DPI ASIZE PA</v>
          </cell>
          <cell r="F199">
            <v>19</v>
          </cell>
          <cell r="G199">
            <v>0</v>
          </cell>
          <cell r="J199">
            <v>2</v>
          </cell>
          <cell r="L199">
            <v>0</v>
          </cell>
          <cell r="O199">
            <v>5000</v>
          </cell>
          <cell r="P199">
            <v>10000</v>
          </cell>
        </row>
        <row r="200">
          <cell r="A200" t="str">
            <v>C4358A107056B18</v>
          </cell>
          <cell r="B200" t="str">
            <v>C4358A</v>
          </cell>
          <cell r="C200" t="str">
            <v>107056B</v>
          </cell>
          <cell r="D200" t="str">
            <v>107056B</v>
          </cell>
          <cell r="E200" t="str">
            <v>SURESTORE CD WRITER 7100E</v>
          </cell>
          <cell r="F200">
            <v>18</v>
          </cell>
          <cell r="G200">
            <v>0.01</v>
          </cell>
          <cell r="J200">
            <v>4</v>
          </cell>
          <cell r="K200">
            <v>0.04</v>
          </cell>
          <cell r="L200">
            <v>0.01</v>
          </cell>
          <cell r="N200">
            <v>0.01</v>
          </cell>
          <cell r="O200">
            <v>2000</v>
          </cell>
          <cell r="P200">
            <v>8000</v>
          </cell>
        </row>
        <row r="201">
          <cell r="A201" t="str">
            <v>C4380A107049C18</v>
          </cell>
          <cell r="B201" t="str">
            <v>C4380A</v>
          </cell>
          <cell r="C201" t="str">
            <v>107049C</v>
          </cell>
          <cell r="D201" t="str">
            <v>107049C</v>
          </cell>
          <cell r="E201" t="str">
            <v>SURESTORE CD WRITER 7200I</v>
          </cell>
          <cell r="F201">
            <v>18</v>
          </cell>
          <cell r="G201">
            <v>0.01</v>
          </cell>
          <cell r="J201">
            <v>1</v>
          </cell>
          <cell r="K201">
            <v>0.01</v>
          </cell>
          <cell r="L201">
            <v>0.01</v>
          </cell>
          <cell r="N201">
            <v>0.01</v>
          </cell>
          <cell r="O201">
            <v>2000</v>
          </cell>
          <cell r="P201">
            <v>2000</v>
          </cell>
        </row>
        <row r="202">
          <cell r="A202" t="str">
            <v>C59-00090116361X19</v>
          </cell>
          <cell r="B202" t="str">
            <v>C59-00090</v>
          </cell>
          <cell r="C202" t="str">
            <v>116361X</v>
          </cell>
          <cell r="D202" t="str">
            <v>116361X</v>
          </cell>
          <cell r="E202" t="str">
            <v>INTERNET HARWARE VALUE PACK.**</v>
          </cell>
          <cell r="F202">
            <v>19</v>
          </cell>
          <cell r="G202">
            <v>0</v>
          </cell>
          <cell r="J202">
            <v>1</v>
          </cell>
          <cell r="L202">
            <v>0</v>
          </cell>
          <cell r="O202">
            <v>1500</v>
          </cell>
          <cell r="P202">
            <v>1500</v>
          </cell>
        </row>
        <row r="203">
          <cell r="A203" t="str">
            <v>C6450A107103M19</v>
          </cell>
          <cell r="B203" t="str">
            <v>C6450A</v>
          </cell>
          <cell r="C203" t="str">
            <v>107103M</v>
          </cell>
          <cell r="D203" t="str">
            <v>107103M</v>
          </cell>
          <cell r="E203" t="str">
            <v>DJ 610C INKJET 600DPI ASIZE PA</v>
          </cell>
          <cell r="F203">
            <v>19</v>
          </cell>
          <cell r="G203">
            <v>4673.45</v>
          </cell>
          <cell r="J203">
            <v>1</v>
          </cell>
          <cell r="K203">
            <v>4673.4399999999996</v>
          </cell>
          <cell r="L203">
            <v>4673.45</v>
          </cell>
          <cell r="M203">
            <v>2210.625</v>
          </cell>
          <cell r="N203">
            <v>4673.45</v>
          </cell>
          <cell r="O203">
            <v>2500</v>
          </cell>
          <cell r="P203">
            <v>2500</v>
          </cell>
        </row>
        <row r="204">
          <cell r="A204" t="str">
            <v>C6450A107103R49</v>
          </cell>
          <cell r="B204" t="str">
            <v>C6450A</v>
          </cell>
          <cell r="C204" t="str">
            <v>107103R</v>
          </cell>
          <cell r="D204" t="str">
            <v>107103R</v>
          </cell>
          <cell r="E204" t="str">
            <v>DJ 610C INKJET 600DPI ASIZE PA</v>
          </cell>
          <cell r="F204">
            <v>49</v>
          </cell>
          <cell r="G204">
            <v>5628</v>
          </cell>
          <cell r="J204">
            <v>1</v>
          </cell>
          <cell r="K204">
            <v>5628</v>
          </cell>
          <cell r="L204">
            <v>5628</v>
          </cell>
          <cell r="N204">
            <v>4673.45</v>
          </cell>
          <cell r="O204">
            <v>2500</v>
          </cell>
          <cell r="P204">
            <v>2500</v>
          </cell>
        </row>
        <row r="205">
          <cell r="A205" t="str">
            <v>C7697A107175CR18</v>
          </cell>
          <cell r="B205" t="str">
            <v>C7697A</v>
          </cell>
          <cell r="C205" t="str">
            <v>107175CR</v>
          </cell>
          <cell r="D205" t="str">
            <v>107175CR</v>
          </cell>
          <cell r="E205" t="str">
            <v>SCANJET 5300C FLATBED 600DPI</v>
          </cell>
          <cell r="F205">
            <v>18</v>
          </cell>
          <cell r="G205">
            <v>0.01</v>
          </cell>
          <cell r="J205">
            <v>1</v>
          </cell>
          <cell r="K205">
            <v>0.01</v>
          </cell>
          <cell r="L205">
            <v>0.01</v>
          </cell>
          <cell r="O205">
            <v>6000</v>
          </cell>
          <cell r="P205">
            <v>6000</v>
          </cell>
        </row>
        <row r="206">
          <cell r="A206" t="str">
            <v>CG1001C13118062R18</v>
          </cell>
          <cell r="B206" t="str">
            <v>CG1001C13</v>
          </cell>
          <cell r="C206" t="str">
            <v>118062R</v>
          </cell>
          <cell r="D206" t="str">
            <v>118062R</v>
          </cell>
          <cell r="E206" t="str">
            <v>BAYSTACK152 10BASE-T HUB/NMM</v>
          </cell>
          <cell r="F206">
            <v>18</v>
          </cell>
          <cell r="G206">
            <v>0.01</v>
          </cell>
          <cell r="J206">
            <v>2</v>
          </cell>
          <cell r="K206">
            <v>0.01</v>
          </cell>
          <cell r="L206">
            <v>0.01</v>
          </cell>
          <cell r="O206">
            <v>6000</v>
          </cell>
          <cell r="P206">
            <v>12000</v>
          </cell>
        </row>
        <row r="207">
          <cell r="A207" t="str">
            <v>CHIC-601L13601348</v>
          </cell>
          <cell r="B207" t="str">
            <v>CHIC-601L</v>
          </cell>
          <cell r="C207" t="str">
            <v>136013</v>
          </cell>
          <cell r="D207" t="str">
            <v>136013</v>
          </cell>
          <cell r="E207" t="str">
            <v>VESTA 120W MAX PMPO ACTIVE SPKS</v>
          </cell>
          <cell r="F207">
            <v>48</v>
          </cell>
          <cell r="G207">
            <v>250</v>
          </cell>
          <cell r="J207">
            <v>3</v>
          </cell>
          <cell r="K207">
            <v>750</v>
          </cell>
          <cell r="L207">
            <v>250</v>
          </cell>
          <cell r="M207">
            <v>257.18199149969644</v>
          </cell>
          <cell r="N207">
            <v>250</v>
          </cell>
          <cell r="O207">
            <v>250</v>
          </cell>
          <cell r="P207">
            <v>750</v>
          </cell>
        </row>
        <row r="208">
          <cell r="A208" t="str">
            <v>CHIC-601L13601358</v>
          </cell>
          <cell r="B208" t="str">
            <v>CHIC-601L</v>
          </cell>
          <cell r="C208" t="str">
            <v>136013</v>
          </cell>
          <cell r="D208" t="str">
            <v>136013</v>
          </cell>
          <cell r="E208" t="str">
            <v>VESTA 120W MAX PMPO ACTIVE SPKS</v>
          </cell>
          <cell r="F208">
            <v>58</v>
          </cell>
          <cell r="G208">
            <v>250</v>
          </cell>
          <cell r="J208">
            <v>3</v>
          </cell>
          <cell r="K208">
            <v>750</v>
          </cell>
          <cell r="L208">
            <v>250</v>
          </cell>
          <cell r="M208">
            <v>257.18199149969644</v>
          </cell>
          <cell r="N208">
            <v>250</v>
          </cell>
          <cell r="O208">
            <v>250</v>
          </cell>
          <cell r="P208">
            <v>750</v>
          </cell>
        </row>
        <row r="209">
          <cell r="A209" t="str">
            <v>CHIC-601L13601368</v>
          </cell>
          <cell r="B209" t="str">
            <v>CHIC-601L</v>
          </cell>
          <cell r="C209" t="str">
            <v>136013</v>
          </cell>
          <cell r="D209" t="str">
            <v>136013</v>
          </cell>
          <cell r="E209" t="str">
            <v>VESTA 120W MAX PMPO ACTIVE SPKS</v>
          </cell>
          <cell r="F209">
            <v>68</v>
          </cell>
          <cell r="G209">
            <v>250</v>
          </cell>
          <cell r="J209">
            <v>4</v>
          </cell>
          <cell r="K209">
            <v>1000</v>
          </cell>
          <cell r="L209">
            <v>250</v>
          </cell>
          <cell r="M209">
            <v>257.18199149969644</v>
          </cell>
          <cell r="N209">
            <v>250</v>
          </cell>
          <cell r="O209">
            <v>250</v>
          </cell>
          <cell r="P209">
            <v>1000</v>
          </cell>
        </row>
        <row r="210">
          <cell r="A210" t="str">
            <v>CHIC-601L136013R18</v>
          </cell>
          <cell r="B210" t="str">
            <v>CHIC-601L</v>
          </cell>
          <cell r="C210" t="str">
            <v>136013R</v>
          </cell>
          <cell r="D210" t="str">
            <v>136013R</v>
          </cell>
          <cell r="E210" t="str">
            <v>VESTA 120W MAX PMPO ACTIVE SPKS</v>
          </cell>
          <cell r="F210">
            <v>18</v>
          </cell>
          <cell r="G210">
            <v>0.67</v>
          </cell>
          <cell r="J210">
            <v>4</v>
          </cell>
          <cell r="K210">
            <v>2.69</v>
          </cell>
          <cell r="L210">
            <v>0.67</v>
          </cell>
          <cell r="N210">
            <v>250</v>
          </cell>
          <cell r="O210">
            <v>250</v>
          </cell>
          <cell r="P210">
            <v>1000</v>
          </cell>
        </row>
        <row r="211">
          <cell r="A211" t="str">
            <v>CHIC-601L136013R48</v>
          </cell>
          <cell r="B211" t="str">
            <v>CHIC-601L</v>
          </cell>
          <cell r="C211" t="str">
            <v>136013R</v>
          </cell>
          <cell r="D211" t="str">
            <v>136013R</v>
          </cell>
          <cell r="E211" t="str">
            <v>VESTA 120W MAX PMPO ACTIVE SPKS</v>
          </cell>
          <cell r="F211">
            <v>48</v>
          </cell>
          <cell r="G211">
            <v>0.67</v>
          </cell>
          <cell r="J211">
            <v>2</v>
          </cell>
          <cell r="K211">
            <v>1.34</v>
          </cell>
          <cell r="L211">
            <v>0.67</v>
          </cell>
          <cell r="N211">
            <v>250</v>
          </cell>
          <cell r="O211">
            <v>250</v>
          </cell>
          <cell r="P211">
            <v>500</v>
          </cell>
        </row>
        <row r="212">
          <cell r="A212" t="str">
            <v>CHIC-601L136013X18</v>
          </cell>
          <cell r="B212" t="str">
            <v>CHIC-601L</v>
          </cell>
          <cell r="C212" t="str">
            <v>136013X</v>
          </cell>
          <cell r="D212" t="str">
            <v>136013X</v>
          </cell>
          <cell r="E212" t="str">
            <v>VESTA 120W MAX PMPO ACTIVE SPKS</v>
          </cell>
          <cell r="F212">
            <v>18</v>
          </cell>
          <cell r="G212">
            <v>0</v>
          </cell>
          <cell r="J212">
            <v>2</v>
          </cell>
          <cell r="L212">
            <v>0</v>
          </cell>
          <cell r="N212">
            <v>250</v>
          </cell>
          <cell r="O212">
            <v>250</v>
          </cell>
          <cell r="P212">
            <v>500</v>
          </cell>
        </row>
        <row r="213">
          <cell r="A213" t="str">
            <v>CHIC-601L136013X19</v>
          </cell>
          <cell r="B213" t="str">
            <v>CHIC-601L</v>
          </cell>
          <cell r="C213" t="str">
            <v>136013X</v>
          </cell>
          <cell r="D213" t="str">
            <v>136013X</v>
          </cell>
          <cell r="E213" t="str">
            <v>VESTA 120W MAX PMPO ACTIVE SPKS</v>
          </cell>
          <cell r="F213">
            <v>19</v>
          </cell>
          <cell r="G213">
            <v>0</v>
          </cell>
          <cell r="J213">
            <v>1</v>
          </cell>
          <cell r="L213">
            <v>0</v>
          </cell>
          <cell r="N213">
            <v>250</v>
          </cell>
          <cell r="O213">
            <v>250</v>
          </cell>
          <cell r="P213">
            <v>250</v>
          </cell>
        </row>
        <row r="214">
          <cell r="A214" t="str">
            <v>CHIC-720136007G48</v>
          </cell>
          <cell r="B214" t="str">
            <v>CHIC-720</v>
          </cell>
          <cell r="C214" t="str">
            <v>136007G</v>
          </cell>
          <cell r="D214" t="str">
            <v>136007G</v>
          </cell>
          <cell r="E214" t="str">
            <v>VESTA SCROLL MICE WIN 98 / NT*</v>
          </cell>
          <cell r="F214">
            <v>48</v>
          </cell>
          <cell r="G214">
            <v>43.13</v>
          </cell>
          <cell r="J214">
            <v>5</v>
          </cell>
          <cell r="K214">
            <v>215.65</v>
          </cell>
          <cell r="L214">
            <v>43.13</v>
          </cell>
          <cell r="M214">
            <v>0.01</v>
          </cell>
          <cell r="N214">
            <v>43.13</v>
          </cell>
          <cell r="O214">
            <v>150</v>
          </cell>
          <cell r="P214">
            <v>750</v>
          </cell>
        </row>
        <row r="215">
          <cell r="A215" t="str">
            <v>CHIC-720136007X19</v>
          </cell>
          <cell r="B215" t="str">
            <v>CHIC-720</v>
          </cell>
          <cell r="C215" t="str">
            <v>136007X</v>
          </cell>
          <cell r="D215" t="str">
            <v>136007X</v>
          </cell>
          <cell r="E215" t="str">
            <v>VESTA SCROLL MICE WIN 98/NT BOX</v>
          </cell>
          <cell r="F215">
            <v>19</v>
          </cell>
          <cell r="G215">
            <v>0</v>
          </cell>
          <cell r="H215">
            <v>6</v>
          </cell>
          <cell r="J215">
            <v>5</v>
          </cell>
          <cell r="L215">
            <v>0</v>
          </cell>
          <cell r="N215">
            <v>110</v>
          </cell>
          <cell r="O215">
            <v>100</v>
          </cell>
          <cell r="P215">
            <v>1100</v>
          </cell>
        </row>
        <row r="216">
          <cell r="A216" t="str">
            <v>CHIC-720136007X59</v>
          </cell>
          <cell r="B216" t="str">
            <v>CHIC-720</v>
          </cell>
          <cell r="C216" t="str">
            <v>136007X</v>
          </cell>
          <cell r="D216" t="str">
            <v>136007X</v>
          </cell>
          <cell r="E216" t="str">
            <v>VESTA SCROLL MICE WIN 98/NT BOX</v>
          </cell>
          <cell r="F216">
            <v>59</v>
          </cell>
          <cell r="G216">
            <v>0</v>
          </cell>
          <cell r="J216">
            <v>1</v>
          </cell>
          <cell r="L216">
            <v>0</v>
          </cell>
          <cell r="N216">
            <v>110</v>
          </cell>
          <cell r="O216">
            <v>100</v>
          </cell>
          <cell r="P216">
            <v>100</v>
          </cell>
        </row>
        <row r="217">
          <cell r="A217" t="str">
            <v>CHIC-720136007X39</v>
          </cell>
          <cell r="B217" t="str">
            <v>CHIC-720</v>
          </cell>
          <cell r="C217" t="str">
            <v>136007X</v>
          </cell>
          <cell r="D217" t="str">
            <v>136007X</v>
          </cell>
          <cell r="E217" t="str">
            <v>VESTA SCROLL MICE WIN 98/NT BOX</v>
          </cell>
          <cell r="F217">
            <v>39</v>
          </cell>
          <cell r="G217">
            <v>0</v>
          </cell>
          <cell r="J217">
            <v>5</v>
          </cell>
          <cell r="K217">
            <v>0</v>
          </cell>
          <cell r="O217">
            <v>100</v>
          </cell>
          <cell r="P217">
            <v>500</v>
          </cell>
        </row>
        <row r="218">
          <cell r="A218" t="str">
            <v>CHIC-77013600918</v>
          </cell>
          <cell r="B218" t="str">
            <v>CHIC-770</v>
          </cell>
          <cell r="C218" t="str">
            <v>136009</v>
          </cell>
          <cell r="D218" t="str">
            <v>136009</v>
          </cell>
          <cell r="E218" t="str">
            <v>VESTA NOTE BOOK MICE BLACK</v>
          </cell>
          <cell r="F218">
            <v>18</v>
          </cell>
          <cell r="G218">
            <v>300</v>
          </cell>
          <cell r="J218">
            <v>5</v>
          </cell>
          <cell r="K218">
            <v>1500</v>
          </cell>
          <cell r="L218">
            <v>300</v>
          </cell>
          <cell r="M218">
            <v>338.29113924050631</v>
          </cell>
          <cell r="N218">
            <v>300</v>
          </cell>
          <cell r="O218">
            <v>300</v>
          </cell>
          <cell r="P218">
            <v>1500</v>
          </cell>
        </row>
        <row r="219">
          <cell r="A219" t="str">
            <v>CHIC-77013600968</v>
          </cell>
          <cell r="B219" t="str">
            <v>CHIC-770</v>
          </cell>
          <cell r="C219" t="str">
            <v>136009</v>
          </cell>
          <cell r="D219" t="str">
            <v>136009</v>
          </cell>
          <cell r="E219" t="str">
            <v>VESTA NOTE BOOK MICE BLACK</v>
          </cell>
          <cell r="F219">
            <v>68</v>
          </cell>
          <cell r="G219">
            <v>300</v>
          </cell>
          <cell r="J219">
            <v>3</v>
          </cell>
          <cell r="K219">
            <v>900</v>
          </cell>
          <cell r="L219">
            <v>300</v>
          </cell>
          <cell r="M219">
            <v>338.29113924050631</v>
          </cell>
          <cell r="N219">
            <v>300</v>
          </cell>
          <cell r="O219">
            <v>300</v>
          </cell>
          <cell r="P219">
            <v>900</v>
          </cell>
        </row>
        <row r="220">
          <cell r="A220" t="str">
            <v>CHIC-770136009R18</v>
          </cell>
          <cell r="B220" t="str">
            <v>CHIC-770</v>
          </cell>
          <cell r="C220" t="str">
            <v>136009R</v>
          </cell>
          <cell r="D220" t="str">
            <v>136009R</v>
          </cell>
          <cell r="E220" t="str">
            <v>VESTA NOTE BOOK MICE BLACK</v>
          </cell>
          <cell r="F220">
            <v>18</v>
          </cell>
          <cell r="G220">
            <v>0.68</v>
          </cell>
          <cell r="J220">
            <v>1</v>
          </cell>
          <cell r="K220">
            <v>0.67</v>
          </cell>
          <cell r="L220">
            <v>0.68</v>
          </cell>
          <cell r="N220">
            <v>300</v>
          </cell>
          <cell r="O220">
            <v>300</v>
          </cell>
          <cell r="P220">
            <v>300</v>
          </cell>
        </row>
        <row r="221">
          <cell r="A221" t="str">
            <v>CHIC-80013600818</v>
          </cell>
          <cell r="B221" t="str">
            <v>CHIC-800</v>
          </cell>
          <cell r="C221" t="str">
            <v>136008</v>
          </cell>
          <cell r="D221" t="str">
            <v>136008</v>
          </cell>
          <cell r="E221" t="str">
            <v>VESTA AUTO BROWSER MICE*600 DPI</v>
          </cell>
          <cell r="F221">
            <v>18</v>
          </cell>
          <cell r="G221">
            <v>350</v>
          </cell>
          <cell r="J221">
            <v>9</v>
          </cell>
          <cell r="K221">
            <v>3150</v>
          </cell>
          <cell r="L221">
            <v>350</v>
          </cell>
          <cell r="M221">
            <v>325.92592592592592</v>
          </cell>
          <cell r="N221">
            <v>350</v>
          </cell>
          <cell r="O221">
            <v>350</v>
          </cell>
          <cell r="P221">
            <v>3150</v>
          </cell>
        </row>
        <row r="222">
          <cell r="A222" t="str">
            <v>CHIC-800136008G18</v>
          </cell>
          <cell r="B222" t="str">
            <v>CHIC-800</v>
          </cell>
          <cell r="C222" t="str">
            <v>136008G</v>
          </cell>
          <cell r="D222" t="str">
            <v>136008G</v>
          </cell>
          <cell r="E222" t="str">
            <v>VESTA 600 DPI SCROLL MICE**.**</v>
          </cell>
          <cell r="F222">
            <v>18</v>
          </cell>
          <cell r="G222">
            <v>62.95</v>
          </cell>
          <cell r="J222">
            <v>1</v>
          </cell>
          <cell r="K222">
            <v>62.95</v>
          </cell>
          <cell r="L222">
            <v>62.95</v>
          </cell>
          <cell r="N222">
            <v>350</v>
          </cell>
          <cell r="O222">
            <v>350</v>
          </cell>
          <cell r="P222">
            <v>350</v>
          </cell>
        </row>
        <row r="223">
          <cell r="A223" t="str">
            <v>CHIC-800136008R18</v>
          </cell>
          <cell r="B223" t="str">
            <v>CHIC-800</v>
          </cell>
          <cell r="C223" t="str">
            <v>136008R</v>
          </cell>
          <cell r="D223" t="str">
            <v>136008R</v>
          </cell>
          <cell r="E223" t="str">
            <v>VESTA AUTO BROWSER MICE*600 DPI</v>
          </cell>
          <cell r="F223">
            <v>18</v>
          </cell>
          <cell r="G223">
            <v>0.01</v>
          </cell>
          <cell r="J223">
            <v>6</v>
          </cell>
          <cell r="K223">
            <v>0.04</v>
          </cell>
          <cell r="L223">
            <v>0.01</v>
          </cell>
          <cell r="N223">
            <v>350</v>
          </cell>
          <cell r="O223">
            <v>100</v>
          </cell>
          <cell r="P223">
            <v>600</v>
          </cell>
        </row>
        <row r="224">
          <cell r="A224" t="str">
            <v>CHIC-800136008X19</v>
          </cell>
          <cell r="B224" t="str">
            <v>CHIC-800</v>
          </cell>
          <cell r="C224" t="str">
            <v>136008X</v>
          </cell>
          <cell r="D224" t="str">
            <v>136008X</v>
          </cell>
          <cell r="E224" t="str">
            <v>VESTA AUTO BROWSER MICE 600 DPI</v>
          </cell>
          <cell r="F224">
            <v>19</v>
          </cell>
          <cell r="G224">
            <v>0</v>
          </cell>
          <cell r="H224">
            <v>1</v>
          </cell>
          <cell r="L224">
            <v>0</v>
          </cell>
          <cell r="N224">
            <v>350</v>
          </cell>
          <cell r="O224">
            <v>300</v>
          </cell>
          <cell r="P224">
            <v>300</v>
          </cell>
        </row>
        <row r="225">
          <cell r="A225" t="str">
            <v>CHIC-82013600718</v>
          </cell>
          <cell r="B225" t="str">
            <v>CHIC-820</v>
          </cell>
          <cell r="C225" t="str">
            <v>136007</v>
          </cell>
          <cell r="D225" t="str">
            <v>136007</v>
          </cell>
          <cell r="E225" t="str">
            <v>VESTA SCROLL MICE WIN 98/NT.**</v>
          </cell>
          <cell r="F225">
            <v>18</v>
          </cell>
          <cell r="G225">
            <v>110</v>
          </cell>
          <cell r="J225">
            <v>6</v>
          </cell>
          <cell r="K225">
            <v>660</v>
          </cell>
          <cell r="L225">
            <v>110</v>
          </cell>
          <cell r="M225">
            <v>112.77586892263295</v>
          </cell>
          <cell r="N225">
            <v>110</v>
          </cell>
          <cell r="O225">
            <v>100</v>
          </cell>
          <cell r="P225">
            <v>600</v>
          </cell>
        </row>
        <row r="226">
          <cell r="A226" t="str">
            <v>CHIC-82013600758</v>
          </cell>
          <cell r="B226" t="str">
            <v>CHIC-820</v>
          </cell>
          <cell r="C226" t="str">
            <v>136007</v>
          </cell>
          <cell r="D226" t="str">
            <v>136007</v>
          </cell>
          <cell r="E226" t="str">
            <v>VESTA SCROLL MICE WIN 98/NT.**</v>
          </cell>
          <cell r="F226">
            <v>58</v>
          </cell>
          <cell r="G226">
            <v>110</v>
          </cell>
          <cell r="J226">
            <v>4</v>
          </cell>
          <cell r="K226">
            <v>440</v>
          </cell>
          <cell r="L226">
            <v>110</v>
          </cell>
          <cell r="M226">
            <v>112.77586892263295</v>
          </cell>
          <cell r="N226">
            <v>110</v>
          </cell>
          <cell r="O226">
            <v>100</v>
          </cell>
          <cell r="P226">
            <v>400</v>
          </cell>
        </row>
        <row r="227">
          <cell r="A227" t="str">
            <v>CHIC-820136007R18</v>
          </cell>
          <cell r="B227" t="str">
            <v>CHIC-820</v>
          </cell>
          <cell r="C227" t="str">
            <v>136007R</v>
          </cell>
          <cell r="D227" t="str">
            <v>136007R</v>
          </cell>
          <cell r="E227" t="str">
            <v>VESTA SCROLL MICE WIN 98/NT.**</v>
          </cell>
          <cell r="F227">
            <v>18</v>
          </cell>
          <cell r="G227">
            <v>0.63</v>
          </cell>
          <cell r="J227">
            <v>23</v>
          </cell>
          <cell r="K227">
            <v>14.46</v>
          </cell>
          <cell r="L227">
            <v>0.63</v>
          </cell>
          <cell r="N227">
            <v>110</v>
          </cell>
          <cell r="O227">
            <v>100</v>
          </cell>
          <cell r="P227">
            <v>2300</v>
          </cell>
        </row>
        <row r="228">
          <cell r="A228" t="str">
            <v>CHIC-820136007R58</v>
          </cell>
          <cell r="B228" t="str">
            <v>CHIC-820</v>
          </cell>
          <cell r="C228" t="str">
            <v>136007R</v>
          </cell>
          <cell r="D228" t="str">
            <v>136007R</v>
          </cell>
          <cell r="E228" t="str">
            <v>VESTA SCROLL MICE WIN 98/NT.**</v>
          </cell>
          <cell r="F228">
            <v>58</v>
          </cell>
          <cell r="G228">
            <v>0.63</v>
          </cell>
          <cell r="J228">
            <v>6</v>
          </cell>
          <cell r="K228">
            <v>3.77</v>
          </cell>
          <cell r="L228">
            <v>0.63</v>
          </cell>
          <cell r="N228">
            <v>110</v>
          </cell>
          <cell r="O228">
            <v>100</v>
          </cell>
          <cell r="P228">
            <v>600</v>
          </cell>
        </row>
        <row r="229">
          <cell r="A229" t="str">
            <v>CISCO261010400918</v>
          </cell>
          <cell r="B229" t="str">
            <v>CISCO2610</v>
          </cell>
          <cell r="C229" t="str">
            <v>104009</v>
          </cell>
          <cell r="D229" t="str">
            <v>104009</v>
          </cell>
          <cell r="E229" t="str">
            <v>2610 ENET MODULAR ROUTER W/ IP</v>
          </cell>
          <cell r="F229">
            <v>18</v>
          </cell>
          <cell r="G229">
            <v>85513.34</v>
          </cell>
          <cell r="J229">
            <v>1</v>
          </cell>
          <cell r="K229">
            <v>85513.34</v>
          </cell>
          <cell r="L229">
            <v>85513.34</v>
          </cell>
          <cell r="M229">
            <v>85694.742741935479</v>
          </cell>
          <cell r="N229">
            <v>85513.34</v>
          </cell>
          <cell r="O229">
            <v>87000</v>
          </cell>
          <cell r="P229">
            <v>87000</v>
          </cell>
        </row>
        <row r="230">
          <cell r="A230" t="str">
            <v>CISCO2610104009X19</v>
          </cell>
          <cell r="B230" t="str">
            <v>CISCO2610</v>
          </cell>
          <cell r="C230" t="str">
            <v>104009X</v>
          </cell>
          <cell r="D230" t="str">
            <v>104009X</v>
          </cell>
          <cell r="E230" t="str">
            <v>2610 ENET MODULAR ROUTER***.**</v>
          </cell>
          <cell r="F230">
            <v>19</v>
          </cell>
          <cell r="G230">
            <v>0</v>
          </cell>
          <cell r="J230">
            <v>1</v>
          </cell>
          <cell r="L230">
            <v>0</v>
          </cell>
          <cell r="N230">
            <v>85513.34</v>
          </cell>
          <cell r="O230">
            <v>60000</v>
          </cell>
          <cell r="P230">
            <v>60000</v>
          </cell>
        </row>
        <row r="231">
          <cell r="A231" t="str">
            <v>CISCO364010403418</v>
          </cell>
          <cell r="B231" t="str">
            <v>CISCO3640</v>
          </cell>
          <cell r="C231" t="str">
            <v>104034</v>
          </cell>
          <cell r="D231" t="str">
            <v>104034</v>
          </cell>
          <cell r="E231" t="str">
            <v>3640, 4 SLOT MODULAR ROUTER.</v>
          </cell>
          <cell r="F231">
            <v>18</v>
          </cell>
          <cell r="G231">
            <v>282682.90000000002</v>
          </cell>
          <cell r="J231">
            <v>1</v>
          </cell>
          <cell r="K231">
            <v>282682.90000000002</v>
          </cell>
          <cell r="L231">
            <v>282682.90000000002</v>
          </cell>
          <cell r="M231">
            <v>278940.73913043475</v>
          </cell>
          <cell r="N231">
            <v>282682.90000000002</v>
          </cell>
          <cell r="O231">
            <v>235000</v>
          </cell>
          <cell r="P231">
            <v>235000</v>
          </cell>
        </row>
        <row r="232">
          <cell r="A232" t="str">
            <v>CISCO364010403458</v>
          </cell>
          <cell r="B232" t="str">
            <v>CISCO3640</v>
          </cell>
          <cell r="C232" t="str">
            <v>104034</v>
          </cell>
          <cell r="D232" t="str">
            <v>104034</v>
          </cell>
          <cell r="E232" t="str">
            <v>3640, 4 SLOT MODULAR ROUTER.</v>
          </cell>
          <cell r="F232">
            <v>58</v>
          </cell>
          <cell r="G232">
            <v>282682.90000000002</v>
          </cell>
          <cell r="J232">
            <v>1</v>
          </cell>
          <cell r="K232">
            <v>282682.90000000002</v>
          </cell>
          <cell r="L232">
            <v>282682.90000000002</v>
          </cell>
          <cell r="M232">
            <v>278940.73913043475</v>
          </cell>
          <cell r="N232">
            <v>282682.90000000002</v>
          </cell>
          <cell r="O232">
            <v>235000</v>
          </cell>
          <cell r="P232">
            <v>235000</v>
          </cell>
        </row>
        <row r="233">
          <cell r="A233" t="str">
            <v>CISCO3640104034X19</v>
          </cell>
          <cell r="B233" t="str">
            <v>CISCO3640</v>
          </cell>
          <cell r="C233" t="str">
            <v>104034X</v>
          </cell>
          <cell r="D233" t="str">
            <v>104034X</v>
          </cell>
          <cell r="E233" t="str">
            <v>3640, 4 SLOT MODULAR ROUTER.**</v>
          </cell>
          <cell r="F233">
            <v>19</v>
          </cell>
          <cell r="G233">
            <v>0</v>
          </cell>
          <cell r="J233">
            <v>1</v>
          </cell>
          <cell r="L233">
            <v>0</v>
          </cell>
          <cell r="N233">
            <v>282682.90000000002</v>
          </cell>
          <cell r="O233">
            <v>0</v>
          </cell>
          <cell r="P233">
            <v>0</v>
          </cell>
        </row>
        <row r="234">
          <cell r="A234" t="str">
            <v>CREDIT NOTE11099919</v>
          </cell>
          <cell r="B234" t="str">
            <v>CREDIT NOTE</v>
          </cell>
          <cell r="C234" t="str">
            <v>110999</v>
          </cell>
          <cell r="D234" t="str">
            <v>110999</v>
          </cell>
          <cell r="E234" t="str">
            <v>CREDIT NOTE ( INTEL CPU)</v>
          </cell>
          <cell r="F234">
            <v>19</v>
          </cell>
          <cell r="G234">
            <v>1</v>
          </cell>
          <cell r="J234">
            <v>9</v>
          </cell>
          <cell r="K234">
            <v>9</v>
          </cell>
          <cell r="L234">
            <v>1</v>
          </cell>
          <cell r="N234">
            <v>1</v>
          </cell>
          <cell r="O234">
            <v>0</v>
          </cell>
          <cell r="P234">
            <v>0</v>
          </cell>
        </row>
        <row r="235">
          <cell r="A235" t="str">
            <v>CREDIT NOTE11199819</v>
          </cell>
          <cell r="B235" t="str">
            <v>CREDIT NOTE</v>
          </cell>
          <cell r="C235" t="str">
            <v>111998</v>
          </cell>
          <cell r="D235" t="str">
            <v>111998</v>
          </cell>
          <cell r="E235" t="str">
            <v>CREDIT NOTE (IOMEGA)</v>
          </cell>
          <cell r="F235">
            <v>19</v>
          </cell>
          <cell r="G235">
            <v>1</v>
          </cell>
          <cell r="J235">
            <v>2</v>
          </cell>
          <cell r="K235">
            <v>2</v>
          </cell>
          <cell r="L235">
            <v>1</v>
          </cell>
          <cell r="N235">
            <v>1</v>
          </cell>
          <cell r="O235">
            <v>0</v>
          </cell>
          <cell r="P235">
            <v>0</v>
          </cell>
        </row>
        <row r="236">
          <cell r="A236" t="str">
            <v>CREDIT NOTE11999919</v>
          </cell>
          <cell r="B236" t="str">
            <v>CREDIT NOTE</v>
          </cell>
          <cell r="C236" t="str">
            <v>119999</v>
          </cell>
          <cell r="D236" t="str">
            <v>119999</v>
          </cell>
          <cell r="E236" t="str">
            <v>CREDIT NOTE (PC PARTNER)</v>
          </cell>
          <cell r="F236">
            <v>19</v>
          </cell>
          <cell r="G236">
            <v>1</v>
          </cell>
          <cell r="J236">
            <v>1</v>
          </cell>
          <cell r="K236">
            <v>1</v>
          </cell>
          <cell r="L236">
            <v>1</v>
          </cell>
          <cell r="N236">
            <v>1</v>
          </cell>
          <cell r="O236">
            <v>0</v>
          </cell>
          <cell r="P236">
            <v>0</v>
          </cell>
        </row>
        <row r="237">
          <cell r="A237" t="str">
            <v>CREDIT NOTE12299919</v>
          </cell>
          <cell r="B237" t="str">
            <v>CREDIT NOTE</v>
          </cell>
          <cell r="C237" t="str">
            <v>122999</v>
          </cell>
          <cell r="D237" t="str">
            <v>122999</v>
          </cell>
          <cell r="E237" t="str">
            <v>CREDIT NOTE (SEAGATE)</v>
          </cell>
          <cell r="F237">
            <v>19</v>
          </cell>
          <cell r="G237">
            <v>1</v>
          </cell>
          <cell r="J237">
            <v>1</v>
          </cell>
          <cell r="K237">
            <v>1</v>
          </cell>
          <cell r="L237">
            <v>1</v>
          </cell>
          <cell r="N237">
            <v>1</v>
          </cell>
          <cell r="O237">
            <v>0</v>
          </cell>
          <cell r="P237">
            <v>0</v>
          </cell>
        </row>
        <row r="238">
          <cell r="A238" t="str">
            <v>CREDIT NOTE13699919</v>
          </cell>
          <cell r="B238" t="str">
            <v>CREDIT NOTE</v>
          </cell>
          <cell r="C238" t="str">
            <v>136999</v>
          </cell>
          <cell r="D238" t="str">
            <v>136999</v>
          </cell>
          <cell r="E238" t="str">
            <v>CREDIT NOTE (VESTA)</v>
          </cell>
          <cell r="F238">
            <v>19</v>
          </cell>
          <cell r="G238">
            <v>1</v>
          </cell>
          <cell r="J238">
            <v>1</v>
          </cell>
          <cell r="K238">
            <v>1</v>
          </cell>
          <cell r="L238">
            <v>1</v>
          </cell>
          <cell r="N238">
            <v>1</v>
          </cell>
          <cell r="O238">
            <v>0</v>
          </cell>
          <cell r="P238">
            <v>0</v>
          </cell>
        </row>
        <row r="239">
          <cell r="A239" t="str">
            <v>D359M3117001R18</v>
          </cell>
          <cell r="B239" t="str">
            <v>D359M3</v>
          </cell>
          <cell r="C239" t="str">
            <v>117001R</v>
          </cell>
          <cell r="D239" t="str">
            <v>117001R</v>
          </cell>
          <cell r="E239" t="str">
            <v>MITSUMI 1.44 MB  IBM COLOUR</v>
          </cell>
          <cell r="F239">
            <v>18</v>
          </cell>
          <cell r="G239">
            <v>77.83</v>
          </cell>
          <cell r="J239">
            <v>64</v>
          </cell>
          <cell r="K239">
            <v>4981.26</v>
          </cell>
          <cell r="L239">
            <v>77.83</v>
          </cell>
          <cell r="M239">
            <v>260.15625</v>
          </cell>
          <cell r="N239">
            <v>458.27</v>
          </cell>
          <cell r="O239">
            <v>300</v>
          </cell>
          <cell r="P239">
            <v>19200</v>
          </cell>
        </row>
        <row r="240">
          <cell r="A240" t="str">
            <v>D359M3117001R48</v>
          </cell>
          <cell r="B240" t="str">
            <v>D359M3</v>
          </cell>
          <cell r="C240" t="str">
            <v>117001R</v>
          </cell>
          <cell r="D240" t="str">
            <v>117001R</v>
          </cell>
          <cell r="E240" t="str">
            <v>MITSUMI 1.44 MB  IBM COLOUR</v>
          </cell>
          <cell r="F240">
            <v>48</v>
          </cell>
          <cell r="G240">
            <v>77.83</v>
          </cell>
          <cell r="J240">
            <v>8</v>
          </cell>
          <cell r="K240">
            <v>622.65</v>
          </cell>
          <cell r="L240">
            <v>77.83</v>
          </cell>
          <cell r="M240">
            <v>260.15625</v>
          </cell>
          <cell r="N240">
            <v>458.27</v>
          </cell>
          <cell r="O240">
            <v>300</v>
          </cell>
          <cell r="P240">
            <v>2400</v>
          </cell>
        </row>
        <row r="241">
          <cell r="A241" t="str">
            <v>D359M3117001R58</v>
          </cell>
          <cell r="B241" t="str">
            <v>D359M3</v>
          </cell>
          <cell r="C241" t="str">
            <v>117001R</v>
          </cell>
          <cell r="D241" t="str">
            <v>117001R</v>
          </cell>
          <cell r="E241" t="str">
            <v>MITSUMI 1.44 MB  IBM COLOUR</v>
          </cell>
          <cell r="F241">
            <v>58</v>
          </cell>
          <cell r="G241">
            <v>77.83</v>
          </cell>
          <cell r="H241">
            <v>1</v>
          </cell>
          <cell r="I241">
            <v>77.83</v>
          </cell>
          <cell r="J241">
            <v>15</v>
          </cell>
          <cell r="K241">
            <v>1167.48</v>
          </cell>
          <cell r="L241">
            <v>77.83</v>
          </cell>
          <cell r="M241">
            <v>260.15625</v>
          </cell>
          <cell r="N241">
            <v>458.27</v>
          </cell>
          <cell r="O241">
            <v>300</v>
          </cell>
          <cell r="P241">
            <v>4800</v>
          </cell>
        </row>
        <row r="242">
          <cell r="A242" t="str">
            <v>D359M3117001R68</v>
          </cell>
          <cell r="B242" t="str">
            <v>D359M3</v>
          </cell>
          <cell r="C242" t="str">
            <v>117001R</v>
          </cell>
          <cell r="D242" t="str">
            <v>117001R</v>
          </cell>
          <cell r="E242" t="str">
            <v>MITSUMI 1.44 MB  IBM COLOUR</v>
          </cell>
          <cell r="F242">
            <v>68</v>
          </cell>
          <cell r="G242">
            <v>77.83</v>
          </cell>
          <cell r="J242">
            <v>2</v>
          </cell>
          <cell r="K242">
            <v>155.66</v>
          </cell>
          <cell r="L242">
            <v>77.83</v>
          </cell>
          <cell r="M242">
            <v>260.15625</v>
          </cell>
          <cell r="N242">
            <v>458.27</v>
          </cell>
          <cell r="O242">
            <v>300</v>
          </cell>
          <cell r="P242">
            <v>600</v>
          </cell>
        </row>
        <row r="243">
          <cell r="A243" t="str">
            <v>D359M3117001X19</v>
          </cell>
          <cell r="B243" t="str">
            <v>D359M3</v>
          </cell>
          <cell r="C243" t="str">
            <v>117001X</v>
          </cell>
          <cell r="D243" t="str">
            <v>117001X</v>
          </cell>
          <cell r="E243" t="str">
            <v>MITSUMI 1.44MB IBM COLOUR</v>
          </cell>
          <cell r="F243">
            <v>19</v>
          </cell>
          <cell r="G243">
            <v>0</v>
          </cell>
          <cell r="H243">
            <v>1</v>
          </cell>
          <cell r="J243">
            <v>166</v>
          </cell>
          <cell r="L243">
            <v>0</v>
          </cell>
          <cell r="M243">
            <v>40</v>
          </cell>
          <cell r="N243">
            <v>458.27</v>
          </cell>
          <cell r="O243">
            <v>250</v>
          </cell>
          <cell r="P243">
            <v>41750</v>
          </cell>
        </row>
        <row r="244">
          <cell r="A244" t="str">
            <v>D359M3117001X59</v>
          </cell>
          <cell r="B244" t="str">
            <v>D359M3</v>
          </cell>
          <cell r="C244" t="str">
            <v>117001X</v>
          </cell>
          <cell r="D244" t="str">
            <v>117001X</v>
          </cell>
          <cell r="E244" t="str">
            <v>MITSUMI 1.44MB IBM COLOUR</v>
          </cell>
          <cell r="F244">
            <v>59</v>
          </cell>
          <cell r="G244">
            <v>0</v>
          </cell>
          <cell r="J244">
            <v>1</v>
          </cell>
          <cell r="L244">
            <v>0</v>
          </cell>
          <cell r="M244">
            <v>40</v>
          </cell>
          <cell r="N244">
            <v>458.27</v>
          </cell>
          <cell r="O244">
            <v>250</v>
          </cell>
          <cell r="P244">
            <v>250</v>
          </cell>
        </row>
        <row r="245">
          <cell r="A245" t="str">
            <v>D359M3-D11700118</v>
          </cell>
          <cell r="B245" t="str">
            <v>D359M3-D</v>
          </cell>
          <cell r="C245" t="str">
            <v>117001</v>
          </cell>
          <cell r="D245" t="str">
            <v>117001</v>
          </cell>
          <cell r="E245" t="str">
            <v>MITSUMI 1.44 MB  IBM COLOUR</v>
          </cell>
          <cell r="F245">
            <v>18</v>
          </cell>
          <cell r="G245">
            <v>458.27</v>
          </cell>
          <cell r="J245">
            <v>36</v>
          </cell>
          <cell r="K245">
            <v>16497.61</v>
          </cell>
          <cell r="L245">
            <v>458.27</v>
          </cell>
          <cell r="M245">
            <v>522.31518941987747</v>
          </cell>
          <cell r="N245">
            <v>458.27</v>
          </cell>
          <cell r="O245">
            <v>490</v>
          </cell>
          <cell r="P245">
            <v>17640</v>
          </cell>
        </row>
        <row r="246">
          <cell r="A246" t="str">
            <v>D359M3-D11700168</v>
          </cell>
          <cell r="B246" t="str">
            <v>D359M3-D</v>
          </cell>
          <cell r="C246" t="str">
            <v>117001</v>
          </cell>
          <cell r="D246" t="str">
            <v>117001</v>
          </cell>
          <cell r="E246" t="str">
            <v>MITSUMI 1.44 MB  IBM COLOUR</v>
          </cell>
          <cell r="F246">
            <v>68</v>
          </cell>
          <cell r="G246">
            <v>458.27</v>
          </cell>
          <cell r="J246">
            <v>1</v>
          </cell>
          <cell r="K246">
            <v>458.26</v>
          </cell>
          <cell r="L246">
            <v>458.27</v>
          </cell>
          <cell r="M246">
            <v>522.31518941987747</v>
          </cell>
          <cell r="N246">
            <v>458.27</v>
          </cell>
          <cell r="O246">
            <v>490</v>
          </cell>
          <cell r="P246">
            <v>490</v>
          </cell>
        </row>
        <row r="247">
          <cell r="A247" t="str">
            <v>DDRS34560108002R18</v>
          </cell>
          <cell r="B247" t="str">
            <v>DDRS34560</v>
          </cell>
          <cell r="C247" t="str">
            <v>108002R</v>
          </cell>
          <cell r="D247" t="str">
            <v>108002R</v>
          </cell>
          <cell r="E247" t="str">
            <v>IBM PCI DIFFERENCIAL..*****.**</v>
          </cell>
          <cell r="F247">
            <v>18</v>
          </cell>
          <cell r="G247">
            <v>0.01</v>
          </cell>
          <cell r="J247">
            <v>3</v>
          </cell>
          <cell r="K247">
            <v>0.03</v>
          </cell>
          <cell r="L247">
            <v>0.01</v>
          </cell>
          <cell r="N247">
            <v>3954.44</v>
          </cell>
          <cell r="O247">
            <v>0</v>
          </cell>
          <cell r="P247">
            <v>0</v>
          </cell>
        </row>
        <row r="248">
          <cell r="A248" t="str">
            <v>ECM-S3101117005R18</v>
          </cell>
          <cell r="B248" t="str">
            <v>ECM-S3101</v>
          </cell>
          <cell r="C248" t="str">
            <v>117005R</v>
          </cell>
          <cell r="D248" t="str">
            <v>117005R</v>
          </cell>
          <cell r="E248" t="str">
            <v>MITSUMI REF SERIAL MOUSE</v>
          </cell>
          <cell r="F248">
            <v>18</v>
          </cell>
          <cell r="G248">
            <v>0.01</v>
          </cell>
          <cell r="J248">
            <v>12</v>
          </cell>
          <cell r="K248">
            <v>0.12</v>
          </cell>
          <cell r="L248">
            <v>0.01</v>
          </cell>
          <cell r="O248">
            <v>0</v>
          </cell>
          <cell r="P248">
            <v>0</v>
          </cell>
        </row>
        <row r="249">
          <cell r="A249" t="str">
            <v>FRONT PANEL 616SD136025X19</v>
          </cell>
          <cell r="B249" t="str">
            <v>FRONT PANEL 616SD</v>
          </cell>
          <cell r="C249" t="str">
            <v>136025X</v>
          </cell>
          <cell r="D249" t="str">
            <v>136025X</v>
          </cell>
          <cell r="E249" t="str">
            <v>FRONT PANELS FOR VESTA 616SD</v>
          </cell>
          <cell r="F249">
            <v>19</v>
          </cell>
          <cell r="G249">
            <v>0</v>
          </cell>
          <cell r="J249">
            <v>6</v>
          </cell>
          <cell r="L249">
            <v>0</v>
          </cell>
          <cell r="O249">
            <v>0</v>
          </cell>
          <cell r="P249">
            <v>0</v>
          </cell>
        </row>
        <row r="250">
          <cell r="A250" t="str">
            <v>FRONT PANEL 959SA136026X19</v>
          </cell>
          <cell r="B250" t="str">
            <v>FRONT PANEL 959SA</v>
          </cell>
          <cell r="C250" t="str">
            <v>136026X</v>
          </cell>
          <cell r="D250" t="str">
            <v>136026X</v>
          </cell>
          <cell r="E250" t="str">
            <v>FRONT PANELS FOR VESTA 959SA</v>
          </cell>
          <cell r="F250">
            <v>19</v>
          </cell>
          <cell r="G250">
            <v>0</v>
          </cell>
          <cell r="J250">
            <v>20</v>
          </cell>
          <cell r="L250">
            <v>0</v>
          </cell>
          <cell r="O250">
            <v>0</v>
          </cell>
          <cell r="P250">
            <v>0</v>
          </cell>
        </row>
        <row r="251">
          <cell r="A251" t="str">
            <v>FRONT PANEL 959SA136026X59</v>
          </cell>
          <cell r="B251" t="str">
            <v>FRONT PANEL 959SA</v>
          </cell>
          <cell r="C251" t="str">
            <v>136026X</v>
          </cell>
          <cell r="D251" t="str">
            <v>136026X</v>
          </cell>
          <cell r="E251" t="str">
            <v>FRONT PANELS FOR VESTA 959SA</v>
          </cell>
          <cell r="F251">
            <v>59</v>
          </cell>
          <cell r="G251">
            <v>0</v>
          </cell>
          <cell r="J251">
            <v>3</v>
          </cell>
          <cell r="L251">
            <v>0</v>
          </cell>
          <cell r="O251">
            <v>0</v>
          </cell>
          <cell r="P251">
            <v>0</v>
          </cell>
        </row>
        <row r="252">
          <cell r="A252" t="str">
            <v>FRONT PANEL13603818</v>
          </cell>
          <cell r="B252" t="str">
            <v>FRONT PANEL</v>
          </cell>
          <cell r="C252" t="str">
            <v>136038</v>
          </cell>
          <cell r="D252" t="str">
            <v>136038</v>
          </cell>
          <cell r="E252" t="str">
            <v>FRONT PANEL FOR VESTA CABINETS</v>
          </cell>
          <cell r="F252">
            <v>18</v>
          </cell>
          <cell r="G252">
            <v>8.32</v>
          </cell>
          <cell r="J252">
            <v>220</v>
          </cell>
          <cell r="K252">
            <v>1830.97</v>
          </cell>
          <cell r="L252">
            <v>8.32</v>
          </cell>
          <cell r="N252">
            <v>8.32</v>
          </cell>
          <cell r="O252">
            <v>20</v>
          </cell>
          <cell r="P252">
            <v>4400</v>
          </cell>
        </row>
        <row r="253">
          <cell r="A253" t="str">
            <v>FRONT PANEL13603848</v>
          </cell>
          <cell r="B253" t="str">
            <v>FRONT PANEL</v>
          </cell>
          <cell r="C253" t="str">
            <v>136038</v>
          </cell>
          <cell r="D253" t="str">
            <v>136038</v>
          </cell>
          <cell r="E253" t="str">
            <v>FRONT PANEL FOR VESTA CABINETS</v>
          </cell>
          <cell r="F253">
            <v>48</v>
          </cell>
          <cell r="G253">
            <v>8.32</v>
          </cell>
          <cell r="J253">
            <v>15</v>
          </cell>
          <cell r="K253">
            <v>124.83</v>
          </cell>
          <cell r="L253">
            <v>8.32</v>
          </cell>
          <cell r="N253">
            <v>8.32</v>
          </cell>
          <cell r="O253">
            <v>20</v>
          </cell>
          <cell r="P253">
            <v>300</v>
          </cell>
        </row>
        <row r="254">
          <cell r="A254" t="str">
            <v>FRONT PANEL13603858</v>
          </cell>
          <cell r="B254" t="str">
            <v>FRONT PANEL</v>
          </cell>
          <cell r="C254" t="str">
            <v>136038</v>
          </cell>
          <cell r="D254" t="str">
            <v>136038</v>
          </cell>
          <cell r="E254" t="str">
            <v>FRONT PANEL FOR VESTA CABINETS</v>
          </cell>
          <cell r="F254">
            <v>58</v>
          </cell>
          <cell r="G254">
            <v>8.32</v>
          </cell>
          <cell r="J254">
            <v>138</v>
          </cell>
          <cell r="K254">
            <v>1148.51</v>
          </cell>
          <cell r="L254">
            <v>8.32</v>
          </cell>
          <cell r="N254">
            <v>8.32</v>
          </cell>
          <cell r="O254">
            <v>20</v>
          </cell>
          <cell r="P254">
            <v>2760</v>
          </cell>
        </row>
        <row r="255">
          <cell r="A255" t="str">
            <v>G-92213601548</v>
          </cell>
          <cell r="B255" t="str">
            <v>G-922</v>
          </cell>
          <cell r="C255" t="str">
            <v>136015</v>
          </cell>
          <cell r="D255" t="str">
            <v>136015</v>
          </cell>
          <cell r="E255" t="str">
            <v>VESTA 500W PMPO WOOFER SPKS.**</v>
          </cell>
          <cell r="F255">
            <v>48</v>
          </cell>
          <cell r="G255">
            <v>1367.03</v>
          </cell>
          <cell r="J255">
            <v>2</v>
          </cell>
          <cell r="K255">
            <v>2734.06</v>
          </cell>
          <cell r="L255">
            <v>1367.03</v>
          </cell>
          <cell r="M255">
            <v>1470.219512195122</v>
          </cell>
          <cell r="N255">
            <v>1367.03</v>
          </cell>
          <cell r="O255">
            <v>1300</v>
          </cell>
          <cell r="P255">
            <v>2600</v>
          </cell>
        </row>
        <row r="256">
          <cell r="A256" t="str">
            <v>G-92213601568</v>
          </cell>
          <cell r="B256" t="str">
            <v>G-922</v>
          </cell>
          <cell r="C256" t="str">
            <v>136015</v>
          </cell>
          <cell r="D256" t="str">
            <v>136015</v>
          </cell>
          <cell r="E256" t="str">
            <v>VESTA 500W PMPO WOOFER SPKS.**</v>
          </cell>
          <cell r="F256">
            <v>68</v>
          </cell>
          <cell r="G256">
            <v>1367.03</v>
          </cell>
          <cell r="J256">
            <v>2</v>
          </cell>
          <cell r="K256">
            <v>2734.06</v>
          </cell>
          <cell r="L256">
            <v>1367.03</v>
          </cell>
          <cell r="M256">
            <v>1470.219512195122</v>
          </cell>
          <cell r="N256">
            <v>1367.03</v>
          </cell>
          <cell r="O256">
            <v>1300</v>
          </cell>
          <cell r="P256">
            <v>2600</v>
          </cell>
        </row>
        <row r="257">
          <cell r="A257" t="str">
            <v>G-922136015A18</v>
          </cell>
          <cell r="B257" t="str">
            <v>G-922</v>
          </cell>
          <cell r="C257" t="str">
            <v>136015A</v>
          </cell>
          <cell r="D257" t="str">
            <v>136015A</v>
          </cell>
          <cell r="E257" t="str">
            <v>VESTA 500W PMPO WOOFER SPKS.**</v>
          </cell>
          <cell r="F257">
            <v>18</v>
          </cell>
          <cell r="G257">
            <v>1076.5</v>
          </cell>
          <cell r="J257">
            <v>1</v>
          </cell>
          <cell r="K257">
            <v>1076.5</v>
          </cell>
          <cell r="L257">
            <v>1076.5</v>
          </cell>
          <cell r="N257">
            <v>1076.5</v>
          </cell>
          <cell r="O257">
            <v>1300</v>
          </cell>
          <cell r="P257">
            <v>1300</v>
          </cell>
        </row>
        <row r="258">
          <cell r="A258" t="str">
            <v>G-922136015B18</v>
          </cell>
          <cell r="B258" t="str">
            <v>G-922</v>
          </cell>
          <cell r="C258" t="str">
            <v>136015B</v>
          </cell>
          <cell r="D258" t="str">
            <v>136015B</v>
          </cell>
          <cell r="E258" t="str">
            <v>VESTA 500W PMPO WOOFER SPKS.**</v>
          </cell>
          <cell r="F258">
            <v>18</v>
          </cell>
          <cell r="G258">
            <v>1076.5</v>
          </cell>
          <cell r="J258">
            <v>1</v>
          </cell>
          <cell r="K258">
            <v>1076.5</v>
          </cell>
          <cell r="L258">
            <v>1076.5</v>
          </cell>
          <cell r="N258">
            <v>1076.5</v>
          </cell>
          <cell r="O258">
            <v>1300</v>
          </cell>
          <cell r="P258">
            <v>1300</v>
          </cell>
        </row>
        <row r="259">
          <cell r="A259" t="str">
            <v>G-922136015C18</v>
          </cell>
          <cell r="B259" t="str">
            <v>G-922</v>
          </cell>
          <cell r="C259" t="str">
            <v>136015C</v>
          </cell>
          <cell r="D259" t="str">
            <v>136015C</v>
          </cell>
          <cell r="E259" t="str">
            <v>VESTA 500W PMPO WOOFER SPKS.**</v>
          </cell>
          <cell r="F259">
            <v>18</v>
          </cell>
          <cell r="G259">
            <v>1076.5</v>
          </cell>
          <cell r="J259">
            <v>1</v>
          </cell>
          <cell r="K259">
            <v>1076.5</v>
          </cell>
          <cell r="L259">
            <v>1076.5</v>
          </cell>
          <cell r="N259">
            <v>1076.5</v>
          </cell>
          <cell r="O259">
            <v>1300</v>
          </cell>
          <cell r="P259">
            <v>1300</v>
          </cell>
        </row>
        <row r="260">
          <cell r="A260" t="str">
            <v>G-922136015G58</v>
          </cell>
          <cell r="B260" t="str">
            <v>G-922</v>
          </cell>
          <cell r="C260" t="str">
            <v>136015G</v>
          </cell>
          <cell r="D260" t="str">
            <v>136015G</v>
          </cell>
          <cell r="E260" t="str">
            <v>VESTA 500W PMPO WOOFER SPKS.**</v>
          </cell>
          <cell r="F260">
            <v>58</v>
          </cell>
          <cell r="G260">
            <v>562.01</v>
          </cell>
          <cell r="J260">
            <v>2</v>
          </cell>
          <cell r="K260">
            <v>1124.02</v>
          </cell>
          <cell r="L260">
            <v>562.01</v>
          </cell>
          <cell r="N260">
            <v>562.01</v>
          </cell>
          <cell r="O260">
            <v>1300</v>
          </cell>
          <cell r="P260">
            <v>2600</v>
          </cell>
        </row>
        <row r="261">
          <cell r="A261" t="str">
            <v>G-922136015H18</v>
          </cell>
          <cell r="B261" t="str">
            <v>G-922</v>
          </cell>
          <cell r="C261" t="str">
            <v>136015H</v>
          </cell>
          <cell r="D261" t="str">
            <v>136015H</v>
          </cell>
          <cell r="E261" t="str">
            <v>VESTA 500W PMPO WOOFER SPKS.**</v>
          </cell>
          <cell r="F261">
            <v>18</v>
          </cell>
          <cell r="G261">
            <v>1076.5</v>
          </cell>
          <cell r="J261">
            <v>1</v>
          </cell>
          <cell r="K261">
            <v>1076.5</v>
          </cell>
          <cell r="L261">
            <v>1076.5</v>
          </cell>
          <cell r="N261">
            <v>1076.5</v>
          </cell>
          <cell r="O261">
            <v>1300</v>
          </cell>
          <cell r="P261">
            <v>1300</v>
          </cell>
        </row>
        <row r="262">
          <cell r="A262" t="str">
            <v>G-922136015I18</v>
          </cell>
          <cell r="B262" t="str">
            <v>G-922</v>
          </cell>
          <cell r="C262" t="str">
            <v>136015I</v>
          </cell>
          <cell r="D262" t="str">
            <v>136015I</v>
          </cell>
          <cell r="E262" t="str">
            <v>VESTA 500W PMPO WOOFER SPKS.**</v>
          </cell>
          <cell r="F262">
            <v>18</v>
          </cell>
          <cell r="G262">
            <v>1076.5</v>
          </cell>
          <cell r="J262">
            <v>1</v>
          </cell>
          <cell r="K262">
            <v>1076.5</v>
          </cell>
          <cell r="L262">
            <v>1076.5</v>
          </cell>
          <cell r="N262">
            <v>1076.5</v>
          </cell>
          <cell r="O262">
            <v>1300</v>
          </cell>
          <cell r="P262">
            <v>1300</v>
          </cell>
        </row>
        <row r="263">
          <cell r="A263" t="str">
            <v>G-922136015K18</v>
          </cell>
          <cell r="B263" t="str">
            <v>G-922</v>
          </cell>
          <cell r="C263" t="str">
            <v>136015K</v>
          </cell>
          <cell r="D263" t="str">
            <v>136015K</v>
          </cell>
          <cell r="E263" t="str">
            <v>VESTA 500W PMPO WOOFER SPKS.**</v>
          </cell>
          <cell r="F263">
            <v>18</v>
          </cell>
          <cell r="G263">
            <v>1076.5</v>
          </cell>
          <cell r="J263">
            <v>1</v>
          </cell>
          <cell r="K263">
            <v>1076.5</v>
          </cell>
          <cell r="L263">
            <v>1076.5</v>
          </cell>
          <cell r="N263">
            <v>1076.5</v>
          </cell>
          <cell r="O263">
            <v>1300</v>
          </cell>
          <cell r="P263">
            <v>1300</v>
          </cell>
        </row>
        <row r="264">
          <cell r="A264" t="str">
            <v>G-922136015L18</v>
          </cell>
          <cell r="B264" t="str">
            <v>G-922</v>
          </cell>
          <cell r="C264" t="str">
            <v>136015L</v>
          </cell>
          <cell r="D264" t="str">
            <v>136015L</v>
          </cell>
          <cell r="E264" t="str">
            <v>VESTA 500W PMPO WOOFER SPKS.**</v>
          </cell>
          <cell r="F264">
            <v>18</v>
          </cell>
          <cell r="G264">
            <v>1076.5</v>
          </cell>
          <cell r="J264">
            <v>1</v>
          </cell>
          <cell r="K264">
            <v>1076.5</v>
          </cell>
          <cell r="L264">
            <v>1076.5</v>
          </cell>
          <cell r="N264">
            <v>1076.5</v>
          </cell>
          <cell r="O264">
            <v>1300</v>
          </cell>
          <cell r="P264">
            <v>1300</v>
          </cell>
        </row>
        <row r="265">
          <cell r="A265" t="str">
            <v>G-922136015P18</v>
          </cell>
          <cell r="B265" t="str">
            <v>G-922</v>
          </cell>
          <cell r="C265" t="str">
            <v>136015P</v>
          </cell>
          <cell r="D265" t="str">
            <v>136015P</v>
          </cell>
          <cell r="E265" t="str">
            <v>VESTA 500W PMPO WOOFER SPKS.**</v>
          </cell>
          <cell r="F265">
            <v>18</v>
          </cell>
          <cell r="G265">
            <v>1076.5</v>
          </cell>
          <cell r="J265">
            <v>1</v>
          </cell>
          <cell r="K265">
            <v>1076.5</v>
          </cell>
          <cell r="L265">
            <v>1076.5</v>
          </cell>
          <cell r="N265">
            <v>1076.5</v>
          </cell>
          <cell r="O265">
            <v>1300</v>
          </cell>
          <cell r="P265">
            <v>1300</v>
          </cell>
        </row>
        <row r="266">
          <cell r="A266" t="str">
            <v>HN-333 / VSPK-20113602318</v>
          </cell>
          <cell r="B266" t="str">
            <v>HN-333 / VSPK-201</v>
          </cell>
          <cell r="C266" t="str">
            <v>136023</v>
          </cell>
          <cell r="D266" t="str">
            <v>136023</v>
          </cell>
          <cell r="E266" t="str">
            <v>VESTA 380W PMPO ACTIVE SPKS.**</v>
          </cell>
          <cell r="F266">
            <v>18</v>
          </cell>
          <cell r="G266">
            <v>326.25</v>
          </cell>
          <cell r="J266">
            <v>1</v>
          </cell>
          <cell r="K266">
            <v>326.25</v>
          </cell>
          <cell r="L266">
            <v>326.25</v>
          </cell>
          <cell r="M266">
            <v>389.69217140269444</v>
          </cell>
          <cell r="N266">
            <v>326.25</v>
          </cell>
          <cell r="O266">
            <v>350</v>
          </cell>
          <cell r="P266">
            <v>350</v>
          </cell>
        </row>
        <row r="267">
          <cell r="A267" t="str">
            <v>HN-333/VSPK 201136023G18</v>
          </cell>
          <cell r="B267" t="str">
            <v>HN-333/VSPK 201</v>
          </cell>
          <cell r="C267" t="str">
            <v>136023G</v>
          </cell>
          <cell r="D267" t="str">
            <v>136023G</v>
          </cell>
          <cell r="E267" t="str">
            <v>VESTA 300W PMPO ACTIVE SPKS.**</v>
          </cell>
          <cell r="F267">
            <v>18</v>
          </cell>
          <cell r="G267">
            <v>159.69999999999999</v>
          </cell>
          <cell r="J267">
            <v>21</v>
          </cell>
          <cell r="K267">
            <v>3353.7</v>
          </cell>
          <cell r="L267">
            <v>159.69999999999999</v>
          </cell>
          <cell r="N267">
            <v>159.69999999999999</v>
          </cell>
          <cell r="O267">
            <v>290</v>
          </cell>
          <cell r="P267">
            <v>6090</v>
          </cell>
        </row>
        <row r="268">
          <cell r="A268" t="str">
            <v>HN-333/VSPK 201136023G48</v>
          </cell>
          <cell r="B268" t="str">
            <v>HN-333/VSPK 201</v>
          </cell>
          <cell r="C268" t="str">
            <v>136023G</v>
          </cell>
          <cell r="D268" t="str">
            <v>136023G</v>
          </cell>
          <cell r="E268" t="str">
            <v>VESTA 300W PMPO ACTIVE SPKS.**</v>
          </cell>
          <cell r="F268">
            <v>48</v>
          </cell>
          <cell r="G268">
            <v>159.69999999999999</v>
          </cell>
          <cell r="J268">
            <v>2</v>
          </cell>
          <cell r="K268">
            <v>319.39999999999998</v>
          </cell>
          <cell r="L268">
            <v>159.69999999999999</v>
          </cell>
          <cell r="N268">
            <v>159.69999999999999</v>
          </cell>
          <cell r="O268">
            <v>290</v>
          </cell>
          <cell r="P268">
            <v>580</v>
          </cell>
        </row>
        <row r="269">
          <cell r="A269" t="str">
            <v>HN-333/VSPK 201136023G58</v>
          </cell>
          <cell r="B269" t="str">
            <v>HN-333/VSPK 201</v>
          </cell>
          <cell r="C269" t="str">
            <v>136023G</v>
          </cell>
          <cell r="D269" t="str">
            <v>136023G</v>
          </cell>
          <cell r="E269" t="str">
            <v>VESTA 300W PMPO ACTIVE SPKS.**</v>
          </cell>
          <cell r="F269">
            <v>58</v>
          </cell>
          <cell r="G269">
            <v>159.69999999999999</v>
          </cell>
          <cell r="J269">
            <v>6</v>
          </cell>
          <cell r="K269">
            <v>958.2</v>
          </cell>
          <cell r="L269">
            <v>159.69999999999999</v>
          </cell>
          <cell r="N269">
            <v>159.69999999999999</v>
          </cell>
          <cell r="O269">
            <v>290</v>
          </cell>
          <cell r="P269">
            <v>1740</v>
          </cell>
        </row>
        <row r="270">
          <cell r="A270" t="str">
            <v>HN-333136023A18</v>
          </cell>
          <cell r="B270" t="str">
            <v>HN-333</v>
          </cell>
          <cell r="C270" t="str">
            <v>136023A</v>
          </cell>
          <cell r="D270" t="str">
            <v>136023A</v>
          </cell>
          <cell r="E270" t="str">
            <v>VESTA 300W PMPO ACTIVE SPKS.**</v>
          </cell>
          <cell r="F270">
            <v>18</v>
          </cell>
          <cell r="G270">
            <v>296.04000000000002</v>
          </cell>
          <cell r="J270">
            <v>1</v>
          </cell>
          <cell r="K270">
            <v>296.04000000000002</v>
          </cell>
          <cell r="L270">
            <v>296.04000000000002</v>
          </cell>
          <cell r="N270">
            <v>296.04000000000002</v>
          </cell>
          <cell r="O270">
            <v>290</v>
          </cell>
          <cell r="P270">
            <v>290</v>
          </cell>
        </row>
        <row r="271">
          <cell r="A271" t="str">
            <v>HN-333136023B18</v>
          </cell>
          <cell r="B271" t="str">
            <v>HN-333</v>
          </cell>
          <cell r="C271" t="str">
            <v>136023B</v>
          </cell>
          <cell r="D271" t="str">
            <v>136023B</v>
          </cell>
          <cell r="E271" t="str">
            <v>VESTA 300W PMPO ACTIVE SPKS.**</v>
          </cell>
          <cell r="F271">
            <v>18</v>
          </cell>
          <cell r="G271">
            <v>296.04000000000002</v>
          </cell>
          <cell r="J271">
            <v>1</v>
          </cell>
          <cell r="K271">
            <v>296.04000000000002</v>
          </cell>
          <cell r="L271">
            <v>296.04000000000002</v>
          </cell>
          <cell r="N271">
            <v>296.04000000000002</v>
          </cell>
          <cell r="O271">
            <v>290</v>
          </cell>
          <cell r="P271">
            <v>290</v>
          </cell>
        </row>
        <row r="272">
          <cell r="A272" t="str">
            <v>HN-333136023C18</v>
          </cell>
          <cell r="B272" t="str">
            <v>HN-333</v>
          </cell>
          <cell r="C272" t="str">
            <v>136023C</v>
          </cell>
          <cell r="D272" t="str">
            <v>136023C</v>
          </cell>
          <cell r="E272" t="str">
            <v>VESTA 300W PMPO ACTIVE SPKS.**</v>
          </cell>
          <cell r="F272">
            <v>18</v>
          </cell>
          <cell r="G272">
            <v>296.04000000000002</v>
          </cell>
          <cell r="J272">
            <v>1</v>
          </cell>
          <cell r="K272">
            <v>296.04000000000002</v>
          </cell>
          <cell r="L272">
            <v>296.04000000000002</v>
          </cell>
          <cell r="N272">
            <v>296.04000000000002</v>
          </cell>
          <cell r="O272">
            <v>290</v>
          </cell>
          <cell r="P272">
            <v>290</v>
          </cell>
        </row>
        <row r="273">
          <cell r="A273" t="str">
            <v>HN-333136023H18</v>
          </cell>
          <cell r="B273" t="str">
            <v>HN-333</v>
          </cell>
          <cell r="C273" t="str">
            <v>136023H</v>
          </cell>
          <cell r="D273" t="str">
            <v>136023H</v>
          </cell>
          <cell r="E273" t="str">
            <v>VESTA 300W PMPO ACTIVE SPKS.**</v>
          </cell>
          <cell r="F273">
            <v>18</v>
          </cell>
          <cell r="G273">
            <v>296.04000000000002</v>
          </cell>
          <cell r="J273">
            <v>1</v>
          </cell>
          <cell r="K273">
            <v>296.04000000000002</v>
          </cell>
          <cell r="L273">
            <v>296.04000000000002</v>
          </cell>
          <cell r="N273">
            <v>296.04000000000002</v>
          </cell>
          <cell r="O273">
            <v>290</v>
          </cell>
          <cell r="P273">
            <v>290</v>
          </cell>
        </row>
        <row r="274">
          <cell r="A274" t="str">
            <v>HN-333136023I18</v>
          </cell>
          <cell r="B274" t="str">
            <v>HN-333</v>
          </cell>
          <cell r="C274" t="str">
            <v>136023I</v>
          </cell>
          <cell r="D274" t="str">
            <v>136023I</v>
          </cell>
          <cell r="E274" t="str">
            <v>VESTA 300W PMPO ACTIVE SPKS.**</v>
          </cell>
          <cell r="F274">
            <v>18</v>
          </cell>
          <cell r="G274">
            <v>296.04000000000002</v>
          </cell>
          <cell r="J274">
            <v>1</v>
          </cell>
          <cell r="K274">
            <v>296.04000000000002</v>
          </cell>
          <cell r="L274">
            <v>296.04000000000002</v>
          </cell>
          <cell r="N274">
            <v>296.04000000000002</v>
          </cell>
          <cell r="O274">
            <v>290</v>
          </cell>
          <cell r="P274">
            <v>290</v>
          </cell>
        </row>
        <row r="275">
          <cell r="A275" t="str">
            <v>HN-333136023K18</v>
          </cell>
          <cell r="B275" t="str">
            <v>HN-333</v>
          </cell>
          <cell r="C275" t="str">
            <v>136023K</v>
          </cell>
          <cell r="D275" t="str">
            <v>136023K</v>
          </cell>
          <cell r="E275" t="str">
            <v>VESTA 300W PMPO ACTIVE SPKS.**</v>
          </cell>
          <cell r="F275">
            <v>18</v>
          </cell>
          <cell r="G275">
            <v>296.04000000000002</v>
          </cell>
          <cell r="J275">
            <v>1</v>
          </cell>
          <cell r="K275">
            <v>296.04000000000002</v>
          </cell>
          <cell r="L275">
            <v>296.04000000000002</v>
          </cell>
          <cell r="N275">
            <v>296.04000000000002</v>
          </cell>
          <cell r="O275">
            <v>290</v>
          </cell>
          <cell r="P275">
            <v>290</v>
          </cell>
        </row>
        <row r="276">
          <cell r="A276" t="str">
            <v>HN-333136023L18</v>
          </cell>
          <cell r="B276" t="str">
            <v>HN-333</v>
          </cell>
          <cell r="C276" t="str">
            <v>136023L</v>
          </cell>
          <cell r="D276" t="str">
            <v>136023L</v>
          </cell>
          <cell r="E276" t="str">
            <v>VESTA 300W PMPO ACTIVE SPKS.**</v>
          </cell>
          <cell r="F276">
            <v>18</v>
          </cell>
          <cell r="G276">
            <v>296.04000000000002</v>
          </cell>
          <cell r="J276">
            <v>1</v>
          </cell>
          <cell r="K276">
            <v>296.04000000000002</v>
          </cell>
          <cell r="L276">
            <v>296.04000000000002</v>
          </cell>
          <cell r="N276">
            <v>296.04000000000002</v>
          </cell>
          <cell r="O276">
            <v>290</v>
          </cell>
          <cell r="P276">
            <v>290</v>
          </cell>
        </row>
        <row r="277">
          <cell r="A277" t="str">
            <v>HN-333136023P18</v>
          </cell>
          <cell r="B277" t="str">
            <v>HN-333</v>
          </cell>
          <cell r="C277" t="str">
            <v>136023P</v>
          </cell>
          <cell r="D277" t="str">
            <v>136023P</v>
          </cell>
          <cell r="E277" t="str">
            <v>VESTA 300W PMPO ACTIVE SPKS.**</v>
          </cell>
          <cell r="F277">
            <v>18</v>
          </cell>
          <cell r="G277">
            <v>296.04000000000002</v>
          </cell>
          <cell r="J277">
            <v>1</v>
          </cell>
          <cell r="K277">
            <v>296.04000000000002</v>
          </cell>
          <cell r="L277">
            <v>296.04000000000002</v>
          </cell>
          <cell r="N277">
            <v>296.04000000000002</v>
          </cell>
          <cell r="O277">
            <v>290</v>
          </cell>
          <cell r="P277">
            <v>290</v>
          </cell>
        </row>
        <row r="278">
          <cell r="A278" t="str">
            <v>HN-333136023R68</v>
          </cell>
          <cell r="B278" t="str">
            <v>HN-333</v>
          </cell>
          <cell r="C278" t="str">
            <v>136023R</v>
          </cell>
          <cell r="D278" t="str">
            <v>136023R</v>
          </cell>
          <cell r="E278" t="str">
            <v>VESTA 380W PMPO ACTIVE SPKS.**</v>
          </cell>
          <cell r="F278">
            <v>68</v>
          </cell>
          <cell r="G278">
            <v>0.57999999999999996</v>
          </cell>
          <cell r="J278">
            <v>1</v>
          </cell>
          <cell r="K278">
            <v>0.57999999999999996</v>
          </cell>
          <cell r="L278">
            <v>0.57999999999999996</v>
          </cell>
          <cell r="N278">
            <v>296.04000000000002</v>
          </cell>
          <cell r="O278">
            <v>290</v>
          </cell>
          <cell r="P278">
            <v>290</v>
          </cell>
        </row>
        <row r="279">
          <cell r="A279" t="str">
            <v>HN-333136023X19</v>
          </cell>
          <cell r="B279" t="str">
            <v>HN-333</v>
          </cell>
          <cell r="C279" t="str">
            <v>136023X</v>
          </cell>
          <cell r="D279" t="str">
            <v>136023X</v>
          </cell>
          <cell r="E279" t="str">
            <v>VESTA 300W PMPO ACTIVE SPKS.**</v>
          </cell>
          <cell r="F279">
            <v>19</v>
          </cell>
          <cell r="G279">
            <v>0</v>
          </cell>
          <cell r="H279">
            <v>1</v>
          </cell>
          <cell r="J279">
            <v>2</v>
          </cell>
          <cell r="L279">
            <v>0</v>
          </cell>
          <cell r="N279">
            <v>296.04000000000002</v>
          </cell>
          <cell r="O279">
            <v>200</v>
          </cell>
          <cell r="P279">
            <v>600</v>
          </cell>
        </row>
        <row r="280">
          <cell r="A280" t="str">
            <v>HN-333136023X59</v>
          </cell>
          <cell r="B280" t="str">
            <v>HN-333</v>
          </cell>
          <cell r="C280" t="str">
            <v>136023X</v>
          </cell>
          <cell r="D280" t="str">
            <v>136023X</v>
          </cell>
          <cell r="E280" t="str">
            <v>VESTA 300W PMPO ACTIVE SPKS.**</v>
          </cell>
          <cell r="F280">
            <v>59</v>
          </cell>
          <cell r="G280">
            <v>0</v>
          </cell>
          <cell r="J280">
            <v>2</v>
          </cell>
          <cell r="L280">
            <v>0</v>
          </cell>
          <cell r="N280">
            <v>296.04000000000002</v>
          </cell>
          <cell r="O280">
            <v>200</v>
          </cell>
          <cell r="P280">
            <v>400</v>
          </cell>
        </row>
        <row r="281">
          <cell r="A281" t="str">
            <v>HTU-E1/AC/V3511030458</v>
          </cell>
          <cell r="B281" t="str">
            <v>HTU-E1/AC/V35</v>
          </cell>
          <cell r="C281" t="str">
            <v>110304</v>
          </cell>
          <cell r="D281" t="str">
            <v>110304</v>
          </cell>
          <cell r="E281" t="str">
            <v>HIGH SPEED 2 MBPS MODEM****.**</v>
          </cell>
          <cell r="F281">
            <v>58</v>
          </cell>
          <cell r="G281">
            <v>66739.81</v>
          </cell>
          <cell r="J281">
            <v>1</v>
          </cell>
          <cell r="K281">
            <v>66739.81</v>
          </cell>
          <cell r="L281">
            <v>66739.81</v>
          </cell>
          <cell r="M281">
            <v>71255.21666666666</v>
          </cell>
          <cell r="N281">
            <v>66739.81</v>
          </cell>
          <cell r="O281">
            <v>45000</v>
          </cell>
          <cell r="P281">
            <v>45000</v>
          </cell>
        </row>
        <row r="282">
          <cell r="A282" t="str">
            <v>ISD-FDD-IDE10900219</v>
          </cell>
          <cell r="B282" t="str">
            <v>ISD-FDD-IDE</v>
          </cell>
          <cell r="C282" t="str">
            <v>109002</v>
          </cell>
          <cell r="D282" t="str">
            <v>109002</v>
          </cell>
          <cell r="E282" t="str">
            <v>3.5LP 120MB BEIGE FOR HP</v>
          </cell>
          <cell r="F282">
            <v>19</v>
          </cell>
          <cell r="G282">
            <v>3954.44</v>
          </cell>
          <cell r="J282">
            <v>5</v>
          </cell>
          <cell r="K282">
            <v>19772.189999999999</v>
          </cell>
          <cell r="L282">
            <v>3954.44</v>
          </cell>
          <cell r="N282">
            <v>3954.44</v>
          </cell>
          <cell r="O282">
            <v>1000</v>
          </cell>
          <cell r="P282">
            <v>5000</v>
          </cell>
        </row>
        <row r="283">
          <cell r="A283" t="str">
            <v>KB-981013601018</v>
          </cell>
          <cell r="B283" t="str">
            <v>KB-9810</v>
          </cell>
          <cell r="C283" t="str">
            <v>136010</v>
          </cell>
          <cell r="D283" t="str">
            <v>136010</v>
          </cell>
          <cell r="E283" t="str">
            <v>VESTA WINDOWS 98 MEMBRANE K/B*</v>
          </cell>
          <cell r="F283">
            <v>18</v>
          </cell>
          <cell r="G283">
            <v>217.06</v>
          </cell>
          <cell r="J283">
            <v>1</v>
          </cell>
          <cell r="K283">
            <v>217.06</v>
          </cell>
          <cell r="L283">
            <v>217.06</v>
          </cell>
          <cell r="M283">
            <v>225.39300778148325</v>
          </cell>
          <cell r="N283">
            <v>217.06</v>
          </cell>
          <cell r="O283">
            <v>220</v>
          </cell>
          <cell r="P283">
            <v>220</v>
          </cell>
        </row>
        <row r="284">
          <cell r="A284" t="str">
            <v>KB-9810136010A18</v>
          </cell>
          <cell r="B284" t="str">
            <v>KB-9810</v>
          </cell>
          <cell r="C284" t="str">
            <v>136010A</v>
          </cell>
          <cell r="D284" t="str">
            <v>136010A</v>
          </cell>
          <cell r="E284" t="str">
            <v>VESTA WINDOWS 98 MEMBRANE K/B*</v>
          </cell>
          <cell r="F284">
            <v>18</v>
          </cell>
          <cell r="G284">
            <v>226.74</v>
          </cell>
          <cell r="J284">
            <v>2</v>
          </cell>
          <cell r="K284">
            <v>453.48</v>
          </cell>
          <cell r="L284">
            <v>226.74</v>
          </cell>
          <cell r="N284">
            <v>226.74</v>
          </cell>
          <cell r="O284">
            <v>220</v>
          </cell>
          <cell r="P284">
            <v>440</v>
          </cell>
        </row>
        <row r="285">
          <cell r="A285" t="str">
            <v>KB-9810136010B18</v>
          </cell>
          <cell r="B285" t="str">
            <v>KB-9810</v>
          </cell>
          <cell r="C285" t="str">
            <v>136010B</v>
          </cell>
          <cell r="D285" t="str">
            <v>136010B</v>
          </cell>
          <cell r="E285" t="str">
            <v>VESTA WINDOWS 98 MEMBRANE K/B*</v>
          </cell>
          <cell r="F285">
            <v>18</v>
          </cell>
          <cell r="G285">
            <v>226.74</v>
          </cell>
          <cell r="J285">
            <v>2</v>
          </cell>
          <cell r="K285">
            <v>453.48</v>
          </cell>
          <cell r="L285">
            <v>226.74</v>
          </cell>
          <cell r="N285">
            <v>226.74</v>
          </cell>
          <cell r="O285">
            <v>220</v>
          </cell>
          <cell r="P285">
            <v>440</v>
          </cell>
        </row>
        <row r="286">
          <cell r="A286" t="str">
            <v>KB-9810136010C18</v>
          </cell>
          <cell r="B286" t="str">
            <v>KB-9810</v>
          </cell>
          <cell r="C286" t="str">
            <v>136010C</v>
          </cell>
          <cell r="D286" t="str">
            <v>136010C</v>
          </cell>
          <cell r="E286" t="str">
            <v>VESTA WINDOWS 98 MEMBRANE K/B*</v>
          </cell>
          <cell r="F286">
            <v>18</v>
          </cell>
          <cell r="G286">
            <v>226.74</v>
          </cell>
          <cell r="J286">
            <v>2</v>
          </cell>
          <cell r="K286">
            <v>453.48</v>
          </cell>
          <cell r="L286">
            <v>226.74</v>
          </cell>
          <cell r="N286">
            <v>226.74</v>
          </cell>
          <cell r="O286">
            <v>220</v>
          </cell>
          <cell r="P286">
            <v>440</v>
          </cell>
        </row>
        <row r="287">
          <cell r="A287" t="str">
            <v>KB-9810136010G48</v>
          </cell>
          <cell r="B287" t="str">
            <v>KB-9810</v>
          </cell>
          <cell r="C287" t="str">
            <v>136010G</v>
          </cell>
          <cell r="D287" t="str">
            <v>136010G</v>
          </cell>
          <cell r="E287" t="str">
            <v>VESTA WINDOWS 98 MEMBRANE K/B*</v>
          </cell>
          <cell r="F287">
            <v>48</v>
          </cell>
          <cell r="G287">
            <v>109.8</v>
          </cell>
          <cell r="J287">
            <v>4</v>
          </cell>
          <cell r="K287">
            <v>439.2</v>
          </cell>
          <cell r="L287">
            <v>109.8</v>
          </cell>
          <cell r="N287">
            <v>109.8</v>
          </cell>
          <cell r="O287">
            <v>220</v>
          </cell>
          <cell r="P287">
            <v>880</v>
          </cell>
        </row>
        <row r="288">
          <cell r="A288" t="str">
            <v>KB-9810136010G58</v>
          </cell>
          <cell r="B288" t="str">
            <v>KB-9810</v>
          </cell>
          <cell r="C288" t="str">
            <v>136010G</v>
          </cell>
          <cell r="D288" t="str">
            <v>136010G</v>
          </cell>
          <cell r="E288" t="str">
            <v>VESTA WINDOWS 98 MEMBRANE K/B*</v>
          </cell>
          <cell r="F288">
            <v>58</v>
          </cell>
          <cell r="G288">
            <v>109.8</v>
          </cell>
          <cell r="J288">
            <v>4</v>
          </cell>
          <cell r="K288">
            <v>439.2</v>
          </cell>
          <cell r="L288">
            <v>109.8</v>
          </cell>
          <cell r="N288">
            <v>109.8</v>
          </cell>
          <cell r="O288">
            <v>220</v>
          </cell>
          <cell r="P288">
            <v>880</v>
          </cell>
        </row>
        <row r="289">
          <cell r="A289" t="str">
            <v>KB-9810136010G68</v>
          </cell>
          <cell r="B289" t="str">
            <v>KB-9810</v>
          </cell>
          <cell r="C289" t="str">
            <v>136010G</v>
          </cell>
          <cell r="D289" t="str">
            <v>136010G</v>
          </cell>
          <cell r="E289" t="str">
            <v>VESTA WINDOWS 98 MEMBRANE K/B*</v>
          </cell>
          <cell r="F289">
            <v>68</v>
          </cell>
          <cell r="G289">
            <v>109.8</v>
          </cell>
          <cell r="J289">
            <v>3</v>
          </cell>
          <cell r="K289">
            <v>329.4</v>
          </cell>
          <cell r="L289">
            <v>109.8</v>
          </cell>
          <cell r="N289">
            <v>109.8</v>
          </cell>
          <cell r="O289">
            <v>220</v>
          </cell>
          <cell r="P289">
            <v>660</v>
          </cell>
        </row>
        <row r="290">
          <cell r="A290" t="str">
            <v>KB-9810136010H18</v>
          </cell>
          <cell r="B290" t="str">
            <v>KB-9810</v>
          </cell>
          <cell r="C290" t="str">
            <v>136010H</v>
          </cell>
          <cell r="D290" t="str">
            <v>136010H</v>
          </cell>
          <cell r="E290" t="str">
            <v>VESTA WINDOWS 98 MEMBRANE K/B*</v>
          </cell>
          <cell r="F290">
            <v>18</v>
          </cell>
          <cell r="G290">
            <v>226.74</v>
          </cell>
          <cell r="J290">
            <v>2</v>
          </cell>
          <cell r="K290">
            <v>453.48</v>
          </cell>
          <cell r="L290">
            <v>226.74</v>
          </cell>
          <cell r="N290">
            <v>226.74</v>
          </cell>
          <cell r="O290">
            <v>220</v>
          </cell>
          <cell r="P290">
            <v>440</v>
          </cell>
        </row>
        <row r="291">
          <cell r="A291" t="str">
            <v>KB-9810136010I18</v>
          </cell>
          <cell r="B291" t="str">
            <v>KB-9810</v>
          </cell>
          <cell r="C291" t="str">
            <v>136010I</v>
          </cell>
          <cell r="D291" t="str">
            <v>136010I</v>
          </cell>
          <cell r="E291" t="str">
            <v>VESTA WINDOWS 98 MEMBRANE K/B*</v>
          </cell>
          <cell r="F291">
            <v>18</v>
          </cell>
          <cell r="G291">
            <v>226.74</v>
          </cell>
          <cell r="J291">
            <v>2</v>
          </cell>
          <cell r="K291">
            <v>453.48</v>
          </cell>
          <cell r="L291">
            <v>226.74</v>
          </cell>
          <cell r="N291">
            <v>226.74</v>
          </cell>
          <cell r="O291">
            <v>220</v>
          </cell>
          <cell r="P291">
            <v>440</v>
          </cell>
        </row>
        <row r="292">
          <cell r="A292" t="str">
            <v>KB-9810136010K18</v>
          </cell>
          <cell r="B292" t="str">
            <v>KB-9810</v>
          </cell>
          <cell r="C292" t="str">
            <v>136010K</v>
          </cell>
          <cell r="D292" t="str">
            <v>136010K</v>
          </cell>
          <cell r="E292" t="str">
            <v>VESTA WINDOWS 98 MEMBRANE K/B*</v>
          </cell>
          <cell r="F292">
            <v>18</v>
          </cell>
          <cell r="G292">
            <v>226.74</v>
          </cell>
          <cell r="J292">
            <v>2</v>
          </cell>
          <cell r="K292">
            <v>453.48</v>
          </cell>
          <cell r="L292">
            <v>226.74</v>
          </cell>
          <cell r="N292">
            <v>226.74</v>
          </cell>
          <cell r="O292">
            <v>220</v>
          </cell>
          <cell r="P292">
            <v>440</v>
          </cell>
        </row>
        <row r="293">
          <cell r="A293" t="str">
            <v>KB-9810136010L18</v>
          </cell>
          <cell r="B293" t="str">
            <v>KB-9810</v>
          </cell>
          <cell r="C293" t="str">
            <v>136010L</v>
          </cell>
          <cell r="D293" t="str">
            <v>136010L</v>
          </cell>
          <cell r="E293" t="str">
            <v>VESTA WINDOWS 98 MEMBRANE K/B*</v>
          </cell>
          <cell r="F293">
            <v>18</v>
          </cell>
          <cell r="G293">
            <v>226.74</v>
          </cell>
          <cell r="J293">
            <v>2</v>
          </cell>
          <cell r="K293">
            <v>453.48</v>
          </cell>
          <cell r="L293">
            <v>226.74</v>
          </cell>
          <cell r="N293">
            <v>226.74</v>
          </cell>
          <cell r="O293">
            <v>220</v>
          </cell>
          <cell r="P293">
            <v>440</v>
          </cell>
        </row>
        <row r="294">
          <cell r="A294" t="str">
            <v>KB-9810136010P18</v>
          </cell>
          <cell r="B294" t="str">
            <v>KB-9810</v>
          </cell>
          <cell r="C294" t="str">
            <v>136010P</v>
          </cell>
          <cell r="D294" t="str">
            <v>136010P</v>
          </cell>
          <cell r="E294" t="str">
            <v>VESTA WINDOWS 98 MEMBRANE K/B*</v>
          </cell>
          <cell r="F294">
            <v>18</v>
          </cell>
          <cell r="G294">
            <v>226.74</v>
          </cell>
          <cell r="J294">
            <v>2</v>
          </cell>
          <cell r="K294">
            <v>453.48</v>
          </cell>
          <cell r="L294">
            <v>226.74</v>
          </cell>
          <cell r="N294">
            <v>226.74</v>
          </cell>
          <cell r="O294">
            <v>220</v>
          </cell>
          <cell r="P294">
            <v>440</v>
          </cell>
        </row>
        <row r="295">
          <cell r="A295" t="str">
            <v>KB-990813601248</v>
          </cell>
          <cell r="B295" t="str">
            <v>KB-9908</v>
          </cell>
          <cell r="C295" t="str">
            <v>136012</v>
          </cell>
          <cell r="D295" t="str">
            <v>136012</v>
          </cell>
          <cell r="E295" t="str">
            <v>VESTA WINDOWS 98 MEMBRANE K/B*</v>
          </cell>
          <cell r="F295">
            <v>48</v>
          </cell>
          <cell r="G295">
            <v>373.52</v>
          </cell>
          <cell r="J295">
            <v>1</v>
          </cell>
          <cell r="K295">
            <v>373.52</v>
          </cell>
          <cell r="L295">
            <v>373.52</v>
          </cell>
          <cell r="M295">
            <v>614.19708029197079</v>
          </cell>
          <cell r="N295">
            <v>373.52</v>
          </cell>
          <cell r="O295">
            <v>550</v>
          </cell>
          <cell r="P295">
            <v>550</v>
          </cell>
        </row>
        <row r="296">
          <cell r="A296" t="str">
            <v>KB-990813601258</v>
          </cell>
          <cell r="B296" t="str">
            <v>KB-9908</v>
          </cell>
          <cell r="C296" t="str">
            <v>136012</v>
          </cell>
          <cell r="D296" t="str">
            <v>136012</v>
          </cell>
          <cell r="E296" t="str">
            <v>VESTA WINDOWS 98 MEMBRANE K/B*</v>
          </cell>
          <cell r="F296">
            <v>58</v>
          </cell>
          <cell r="G296">
            <v>373.52</v>
          </cell>
          <cell r="J296">
            <v>2</v>
          </cell>
          <cell r="K296">
            <v>747.04</v>
          </cell>
          <cell r="L296">
            <v>373.52</v>
          </cell>
          <cell r="M296">
            <v>614.19708029197079</v>
          </cell>
          <cell r="N296">
            <v>373.52</v>
          </cell>
          <cell r="O296">
            <v>550</v>
          </cell>
          <cell r="P296">
            <v>1100</v>
          </cell>
        </row>
        <row r="297">
          <cell r="A297" t="str">
            <v>KB-990813601268</v>
          </cell>
          <cell r="B297" t="str">
            <v>KB-9908</v>
          </cell>
          <cell r="C297" t="str">
            <v>136012</v>
          </cell>
          <cell r="D297" t="str">
            <v>136012</v>
          </cell>
          <cell r="E297" t="str">
            <v>VESTA WINDOWS 98 MEMBRANE K/B*</v>
          </cell>
          <cell r="F297">
            <v>68</v>
          </cell>
          <cell r="G297">
            <v>373.52</v>
          </cell>
          <cell r="J297">
            <v>2</v>
          </cell>
          <cell r="K297">
            <v>747.04</v>
          </cell>
          <cell r="L297">
            <v>373.52</v>
          </cell>
          <cell r="M297">
            <v>614.19708029197079</v>
          </cell>
          <cell r="N297">
            <v>373.52</v>
          </cell>
          <cell r="O297">
            <v>550</v>
          </cell>
          <cell r="P297">
            <v>1100</v>
          </cell>
        </row>
        <row r="298">
          <cell r="A298" t="str">
            <v>KB-9943136012A18</v>
          </cell>
          <cell r="B298" t="str">
            <v>KB-9943</v>
          </cell>
          <cell r="C298" t="str">
            <v>136012A</v>
          </cell>
          <cell r="D298" t="str">
            <v>136012A</v>
          </cell>
          <cell r="E298" t="str">
            <v>VESTA WINDOWS 98 MEMBRANE K/B*</v>
          </cell>
          <cell r="F298">
            <v>18</v>
          </cell>
          <cell r="G298">
            <v>538.25</v>
          </cell>
          <cell r="J298">
            <v>1</v>
          </cell>
          <cell r="K298">
            <v>538.25</v>
          </cell>
          <cell r="L298">
            <v>538.25</v>
          </cell>
          <cell r="N298">
            <v>538.25</v>
          </cell>
          <cell r="O298">
            <v>550</v>
          </cell>
          <cell r="P298">
            <v>550</v>
          </cell>
        </row>
        <row r="299">
          <cell r="A299" t="str">
            <v>KB-9943136012B18</v>
          </cell>
          <cell r="B299" t="str">
            <v>KB-9943</v>
          </cell>
          <cell r="C299" t="str">
            <v>136012B</v>
          </cell>
          <cell r="D299" t="str">
            <v>136012B</v>
          </cell>
          <cell r="E299" t="str">
            <v>VESTA WINDOWS 98 MEMBRANE K/B*</v>
          </cell>
          <cell r="F299">
            <v>18</v>
          </cell>
          <cell r="G299">
            <v>538.25</v>
          </cell>
          <cell r="J299">
            <v>1</v>
          </cell>
          <cell r="K299">
            <v>538.25</v>
          </cell>
          <cell r="L299">
            <v>538.25</v>
          </cell>
          <cell r="N299">
            <v>538.25</v>
          </cell>
          <cell r="O299">
            <v>550</v>
          </cell>
          <cell r="P299">
            <v>550</v>
          </cell>
        </row>
        <row r="300">
          <cell r="A300" t="str">
            <v>KB-9943136012C18</v>
          </cell>
          <cell r="B300" t="str">
            <v>KB-9943</v>
          </cell>
          <cell r="C300" t="str">
            <v>136012C</v>
          </cell>
          <cell r="D300" t="str">
            <v>136012C</v>
          </cell>
          <cell r="E300" t="str">
            <v>VESTA WINDOWS 98 MEMBRANE K/B*</v>
          </cell>
          <cell r="F300">
            <v>18</v>
          </cell>
          <cell r="G300">
            <v>538.25</v>
          </cell>
          <cell r="J300">
            <v>1</v>
          </cell>
          <cell r="K300">
            <v>538.25</v>
          </cell>
          <cell r="L300">
            <v>538.25</v>
          </cell>
          <cell r="N300">
            <v>538.25</v>
          </cell>
          <cell r="O300">
            <v>550</v>
          </cell>
          <cell r="P300">
            <v>550</v>
          </cell>
        </row>
        <row r="301">
          <cell r="A301" t="str">
            <v>KB-9943136012H18</v>
          </cell>
          <cell r="B301" t="str">
            <v>KB-9943</v>
          </cell>
          <cell r="C301" t="str">
            <v>136012H</v>
          </cell>
          <cell r="D301" t="str">
            <v>136012H</v>
          </cell>
          <cell r="E301" t="str">
            <v>VESTA WINDOWS 98 MEMBRANE K/B*</v>
          </cell>
          <cell r="F301">
            <v>18</v>
          </cell>
          <cell r="G301">
            <v>538.25</v>
          </cell>
          <cell r="J301">
            <v>1</v>
          </cell>
          <cell r="K301">
            <v>538.25</v>
          </cell>
          <cell r="L301">
            <v>538.25</v>
          </cell>
          <cell r="N301">
            <v>538.25</v>
          </cell>
          <cell r="O301">
            <v>550</v>
          </cell>
          <cell r="P301">
            <v>550</v>
          </cell>
        </row>
        <row r="302">
          <cell r="A302" t="str">
            <v>KB-9943136012I18</v>
          </cell>
          <cell r="B302" t="str">
            <v>KB-9943</v>
          </cell>
          <cell r="C302" t="str">
            <v>136012I</v>
          </cell>
          <cell r="D302" t="str">
            <v>136012I</v>
          </cell>
          <cell r="E302" t="str">
            <v>VESTA WINDOWS 98 MEMBRANE K/B*</v>
          </cell>
          <cell r="F302">
            <v>18</v>
          </cell>
          <cell r="G302">
            <v>538.25</v>
          </cell>
          <cell r="J302">
            <v>1</v>
          </cell>
          <cell r="K302">
            <v>538.25</v>
          </cell>
          <cell r="L302">
            <v>538.25</v>
          </cell>
          <cell r="N302">
            <v>538.25</v>
          </cell>
          <cell r="O302">
            <v>550</v>
          </cell>
          <cell r="P302">
            <v>550</v>
          </cell>
        </row>
        <row r="303">
          <cell r="A303" t="str">
            <v>KB-9943136012K18</v>
          </cell>
          <cell r="B303" t="str">
            <v>KB-9943</v>
          </cell>
          <cell r="C303" t="str">
            <v>136012K</v>
          </cell>
          <cell r="D303" t="str">
            <v>136012K</v>
          </cell>
          <cell r="E303" t="str">
            <v>VESTA WINDOWS 98 MEMBRANE K/B*</v>
          </cell>
          <cell r="F303">
            <v>18</v>
          </cell>
          <cell r="G303">
            <v>538.25</v>
          </cell>
          <cell r="J303">
            <v>1</v>
          </cell>
          <cell r="K303">
            <v>538.25</v>
          </cell>
          <cell r="L303">
            <v>538.25</v>
          </cell>
          <cell r="N303">
            <v>538.25</v>
          </cell>
          <cell r="O303">
            <v>550</v>
          </cell>
          <cell r="P303">
            <v>550</v>
          </cell>
        </row>
        <row r="304">
          <cell r="A304" t="str">
            <v>KB-9943136012L18</v>
          </cell>
          <cell r="B304" t="str">
            <v>KB-9943</v>
          </cell>
          <cell r="C304" t="str">
            <v>136012L</v>
          </cell>
          <cell r="D304" t="str">
            <v>136012L</v>
          </cell>
          <cell r="E304" t="str">
            <v>VESTA WINDOWS 98 MEMBRANE K/B*</v>
          </cell>
          <cell r="F304">
            <v>18</v>
          </cell>
          <cell r="G304">
            <v>538.25</v>
          </cell>
          <cell r="J304">
            <v>1</v>
          </cell>
          <cell r="K304">
            <v>538.25</v>
          </cell>
          <cell r="L304">
            <v>538.25</v>
          </cell>
          <cell r="N304">
            <v>538.25</v>
          </cell>
          <cell r="O304">
            <v>550</v>
          </cell>
          <cell r="P304">
            <v>550</v>
          </cell>
        </row>
        <row r="305">
          <cell r="A305" t="str">
            <v>KB-9943136012P18</v>
          </cell>
          <cell r="B305" t="str">
            <v>KB-9943</v>
          </cell>
          <cell r="C305" t="str">
            <v>136012P</v>
          </cell>
          <cell r="D305" t="str">
            <v>136012P</v>
          </cell>
          <cell r="E305" t="str">
            <v>VESTA WINDOWS 98 MEMBRANE K/B*</v>
          </cell>
          <cell r="F305">
            <v>18</v>
          </cell>
          <cell r="G305">
            <v>538.25</v>
          </cell>
          <cell r="J305">
            <v>1</v>
          </cell>
          <cell r="K305">
            <v>538.25</v>
          </cell>
          <cell r="L305">
            <v>538.25</v>
          </cell>
          <cell r="N305">
            <v>538.25</v>
          </cell>
          <cell r="O305">
            <v>550</v>
          </cell>
          <cell r="P305">
            <v>550</v>
          </cell>
        </row>
        <row r="306">
          <cell r="A306" t="str">
            <v>KB-9943136012R48</v>
          </cell>
          <cell r="B306" t="str">
            <v>KB-9943</v>
          </cell>
          <cell r="C306" t="str">
            <v>136012R</v>
          </cell>
          <cell r="D306" t="str">
            <v>136012R</v>
          </cell>
          <cell r="E306" t="str">
            <v>VESTA WINDOWS 98 MEMBRANE K/B*</v>
          </cell>
          <cell r="F306">
            <v>48</v>
          </cell>
          <cell r="G306">
            <v>0.01</v>
          </cell>
          <cell r="J306">
            <v>2</v>
          </cell>
          <cell r="K306">
            <v>0.01</v>
          </cell>
          <cell r="L306">
            <v>0.01</v>
          </cell>
          <cell r="N306">
            <v>538.25</v>
          </cell>
          <cell r="O306">
            <v>100</v>
          </cell>
          <cell r="P306">
            <v>200</v>
          </cell>
        </row>
        <row r="307">
          <cell r="A307" t="str">
            <v>KBP-985013601118</v>
          </cell>
          <cell r="B307" t="str">
            <v>KBP-9850</v>
          </cell>
          <cell r="C307" t="str">
            <v>136011</v>
          </cell>
          <cell r="D307" t="str">
            <v>136011</v>
          </cell>
          <cell r="E307" t="str">
            <v>VESTA WINDOWS 98 MEMBRANE K/B*</v>
          </cell>
          <cell r="F307">
            <v>18</v>
          </cell>
          <cell r="G307">
            <v>260</v>
          </cell>
          <cell r="J307">
            <v>7</v>
          </cell>
          <cell r="K307">
            <v>1820.03</v>
          </cell>
          <cell r="L307">
            <v>260</v>
          </cell>
          <cell r="M307">
            <v>251.44692737430168</v>
          </cell>
          <cell r="N307">
            <v>260</v>
          </cell>
          <cell r="O307">
            <v>260</v>
          </cell>
          <cell r="P307">
            <v>1820</v>
          </cell>
        </row>
        <row r="308">
          <cell r="A308" t="str">
            <v>KBP-985013601148</v>
          </cell>
          <cell r="B308" t="str">
            <v>KBP-9850</v>
          </cell>
          <cell r="C308" t="str">
            <v>136011</v>
          </cell>
          <cell r="D308" t="str">
            <v>136011</v>
          </cell>
          <cell r="E308" t="str">
            <v>VESTA WINDOWS 98 MEMBRANE K/B*</v>
          </cell>
          <cell r="F308">
            <v>48</v>
          </cell>
          <cell r="G308">
            <v>260</v>
          </cell>
          <cell r="J308">
            <v>4</v>
          </cell>
          <cell r="K308">
            <v>1040.01</v>
          </cell>
          <cell r="L308">
            <v>260</v>
          </cell>
          <cell r="M308">
            <v>251.44692737430168</v>
          </cell>
          <cell r="N308">
            <v>260</v>
          </cell>
          <cell r="O308">
            <v>260</v>
          </cell>
          <cell r="P308">
            <v>1040</v>
          </cell>
        </row>
        <row r="309">
          <cell r="A309" t="str">
            <v>KBP-985013601158</v>
          </cell>
          <cell r="B309" t="str">
            <v>KBP-9850</v>
          </cell>
          <cell r="C309" t="str">
            <v>136011</v>
          </cell>
          <cell r="D309" t="str">
            <v>136011</v>
          </cell>
          <cell r="E309" t="str">
            <v>VESTA WINDOWS 98 MEMBRANE K/B*</v>
          </cell>
          <cell r="F309">
            <v>58</v>
          </cell>
          <cell r="G309">
            <v>260</v>
          </cell>
          <cell r="J309">
            <v>4</v>
          </cell>
          <cell r="K309">
            <v>1040.01</v>
          </cell>
          <cell r="L309">
            <v>260</v>
          </cell>
          <cell r="M309">
            <v>251.44692737430168</v>
          </cell>
          <cell r="N309">
            <v>260</v>
          </cell>
          <cell r="O309">
            <v>260</v>
          </cell>
          <cell r="P309">
            <v>1040</v>
          </cell>
        </row>
        <row r="310">
          <cell r="A310" t="str">
            <v>KBP-985013601168</v>
          </cell>
          <cell r="B310" t="str">
            <v>KBP-9850</v>
          </cell>
          <cell r="C310" t="str">
            <v>136011</v>
          </cell>
          <cell r="D310" t="str">
            <v>136011</v>
          </cell>
          <cell r="E310" t="str">
            <v>VESTA WINDOWS 98 MEMBRANE K/B*</v>
          </cell>
          <cell r="F310">
            <v>68</v>
          </cell>
          <cell r="G310">
            <v>260</v>
          </cell>
          <cell r="J310">
            <v>4</v>
          </cell>
          <cell r="K310">
            <v>1040.01</v>
          </cell>
          <cell r="L310">
            <v>260</v>
          </cell>
          <cell r="M310">
            <v>251.44692737430168</v>
          </cell>
          <cell r="N310">
            <v>260</v>
          </cell>
          <cell r="O310">
            <v>260</v>
          </cell>
          <cell r="P310">
            <v>1040</v>
          </cell>
        </row>
        <row r="311">
          <cell r="A311" t="str">
            <v>KBP-9850136011G18</v>
          </cell>
          <cell r="B311" t="str">
            <v>KBP-9850</v>
          </cell>
          <cell r="C311" t="str">
            <v>136011G</v>
          </cell>
          <cell r="D311" t="str">
            <v>136011G</v>
          </cell>
          <cell r="E311" t="str">
            <v>VESTA WINDOWS 98 MEMBRANE K/B*</v>
          </cell>
          <cell r="F311">
            <v>18</v>
          </cell>
          <cell r="G311">
            <v>116.08</v>
          </cell>
          <cell r="J311">
            <v>8</v>
          </cell>
          <cell r="K311">
            <v>928.64</v>
          </cell>
          <cell r="L311">
            <v>116.08</v>
          </cell>
          <cell r="N311">
            <v>116.08</v>
          </cell>
          <cell r="O311">
            <v>260</v>
          </cell>
          <cell r="P311">
            <v>2080</v>
          </cell>
        </row>
        <row r="312">
          <cell r="A312" t="str">
            <v>KWIK - 130 (PS2)136036X19</v>
          </cell>
          <cell r="B312" t="str">
            <v>KWIK - 130 (PS2)</v>
          </cell>
          <cell r="C312" t="str">
            <v>136036X</v>
          </cell>
          <cell r="D312" t="str">
            <v>136036X</v>
          </cell>
          <cell r="E312" t="str">
            <v>VESTA 3 BTN MICE BOX PACK**.**</v>
          </cell>
          <cell r="F312">
            <v>19</v>
          </cell>
          <cell r="G312">
            <v>0</v>
          </cell>
          <cell r="J312">
            <v>1</v>
          </cell>
          <cell r="L312">
            <v>0</v>
          </cell>
          <cell r="N312">
            <v>74.06</v>
          </cell>
          <cell r="O312">
            <v>74</v>
          </cell>
          <cell r="P312">
            <v>74</v>
          </cell>
        </row>
        <row r="313">
          <cell r="A313" t="str">
            <v>KWIK-130(PS2)13603618</v>
          </cell>
          <cell r="B313" t="str">
            <v>KWIK-130(PS2)</v>
          </cell>
          <cell r="C313" t="str">
            <v>136036</v>
          </cell>
          <cell r="D313" t="str">
            <v>136036</v>
          </cell>
          <cell r="E313" t="str">
            <v>VESTA 3 BTN MICE BOX PACK**.**</v>
          </cell>
          <cell r="F313">
            <v>18</v>
          </cell>
          <cell r="G313">
            <v>74.06</v>
          </cell>
          <cell r="J313">
            <v>7</v>
          </cell>
          <cell r="K313">
            <v>518.39</v>
          </cell>
          <cell r="L313">
            <v>74.06</v>
          </cell>
          <cell r="M313">
            <v>89.59659820282414</v>
          </cell>
          <cell r="N313">
            <v>74.06</v>
          </cell>
          <cell r="O313">
            <v>74</v>
          </cell>
          <cell r="P313">
            <v>518</v>
          </cell>
        </row>
        <row r="314">
          <cell r="A314" t="str">
            <v>KWIK-130(PS2)13603648</v>
          </cell>
          <cell r="B314" t="str">
            <v>KWIK-130(PS2)</v>
          </cell>
          <cell r="C314" t="str">
            <v>136036</v>
          </cell>
          <cell r="D314" t="str">
            <v>136036</v>
          </cell>
          <cell r="E314" t="str">
            <v>VESTA 3 BTN MICE BOX PACK**.**</v>
          </cell>
          <cell r="F314">
            <v>48</v>
          </cell>
          <cell r="G314">
            <v>74.06</v>
          </cell>
          <cell r="J314">
            <v>3</v>
          </cell>
          <cell r="K314">
            <v>222.16</v>
          </cell>
          <cell r="L314">
            <v>74.06</v>
          </cell>
          <cell r="M314">
            <v>89.59659820282414</v>
          </cell>
          <cell r="N314">
            <v>74.06</v>
          </cell>
          <cell r="O314">
            <v>74</v>
          </cell>
          <cell r="P314">
            <v>222</v>
          </cell>
        </row>
        <row r="315">
          <cell r="A315" t="str">
            <v>KWIK-130(PS2)13603658</v>
          </cell>
          <cell r="B315" t="str">
            <v>KWIK-130(PS2)</v>
          </cell>
          <cell r="C315" t="str">
            <v>136036</v>
          </cell>
          <cell r="D315" t="str">
            <v>136036</v>
          </cell>
          <cell r="E315" t="str">
            <v>VESTA 3 BTN MICE BOX PACK**.**</v>
          </cell>
          <cell r="F315">
            <v>58</v>
          </cell>
          <cell r="G315">
            <v>74.06</v>
          </cell>
          <cell r="J315">
            <v>1</v>
          </cell>
          <cell r="K315">
            <v>74.05</v>
          </cell>
          <cell r="L315">
            <v>74.06</v>
          </cell>
          <cell r="M315">
            <v>89.59659820282414</v>
          </cell>
          <cell r="N315">
            <v>74.06</v>
          </cell>
          <cell r="O315">
            <v>74</v>
          </cell>
          <cell r="P315">
            <v>74</v>
          </cell>
        </row>
        <row r="316">
          <cell r="A316" t="str">
            <v>KWIK-13013600668</v>
          </cell>
          <cell r="B316" t="str">
            <v>KWIK-130</v>
          </cell>
          <cell r="C316" t="str">
            <v>136006</v>
          </cell>
          <cell r="D316" t="str">
            <v>136006</v>
          </cell>
          <cell r="E316" t="str">
            <v>VESTA 3 BTN ENTRY LEVEL MICE</v>
          </cell>
          <cell r="F316">
            <v>68</v>
          </cell>
          <cell r="G316">
            <v>100</v>
          </cell>
          <cell r="J316">
            <v>3</v>
          </cell>
          <cell r="K316">
            <v>300</v>
          </cell>
          <cell r="L316">
            <v>100</v>
          </cell>
          <cell r="M316">
            <v>84.53342988172821</v>
          </cell>
          <cell r="N316">
            <v>100</v>
          </cell>
          <cell r="O316">
            <v>100</v>
          </cell>
          <cell r="P316">
            <v>300</v>
          </cell>
        </row>
        <row r="317">
          <cell r="A317" t="str">
            <v>KWIK-130136006A18</v>
          </cell>
          <cell r="B317" t="str">
            <v>KWIK-130</v>
          </cell>
          <cell r="C317" t="str">
            <v>136006A</v>
          </cell>
          <cell r="D317" t="str">
            <v>136006A</v>
          </cell>
          <cell r="E317" t="str">
            <v>VESTA 3 BTN ENTRY LEVEL MICE**</v>
          </cell>
          <cell r="F317">
            <v>18</v>
          </cell>
          <cell r="G317">
            <v>67.28</v>
          </cell>
          <cell r="J317">
            <v>3</v>
          </cell>
          <cell r="K317">
            <v>201.84</v>
          </cell>
          <cell r="L317">
            <v>67.28</v>
          </cell>
          <cell r="N317">
            <v>67.28</v>
          </cell>
          <cell r="O317">
            <v>100</v>
          </cell>
          <cell r="P317">
            <v>300</v>
          </cell>
        </row>
        <row r="318">
          <cell r="A318" t="str">
            <v>KWIK-130136006B18</v>
          </cell>
          <cell r="B318" t="str">
            <v>KWIK-130</v>
          </cell>
          <cell r="C318" t="str">
            <v>136006B</v>
          </cell>
          <cell r="D318" t="str">
            <v>136006B</v>
          </cell>
          <cell r="E318" t="str">
            <v>VESTA 3 BTN ENTRY LEVEL MICE**</v>
          </cell>
          <cell r="F318">
            <v>18</v>
          </cell>
          <cell r="G318">
            <v>67.28</v>
          </cell>
          <cell r="J318">
            <v>3</v>
          </cell>
          <cell r="K318">
            <v>201.84</v>
          </cell>
          <cell r="L318">
            <v>67.28</v>
          </cell>
          <cell r="N318">
            <v>67.28</v>
          </cell>
          <cell r="O318">
            <v>100</v>
          </cell>
          <cell r="P318">
            <v>300</v>
          </cell>
        </row>
        <row r="319">
          <cell r="A319" t="str">
            <v>KWIK-130136006C18</v>
          </cell>
          <cell r="B319" t="str">
            <v>KWIK-130</v>
          </cell>
          <cell r="C319" t="str">
            <v>136006C</v>
          </cell>
          <cell r="D319" t="str">
            <v>136006C</v>
          </cell>
          <cell r="E319" t="str">
            <v>VESTA 3 BTN ENTRY LEVEL MICE**</v>
          </cell>
          <cell r="F319">
            <v>18</v>
          </cell>
          <cell r="G319">
            <v>67.28</v>
          </cell>
          <cell r="J319">
            <v>3</v>
          </cell>
          <cell r="K319">
            <v>201.84</v>
          </cell>
          <cell r="L319">
            <v>67.28</v>
          </cell>
          <cell r="N319">
            <v>67.28</v>
          </cell>
          <cell r="O319">
            <v>100</v>
          </cell>
          <cell r="P319">
            <v>300</v>
          </cell>
        </row>
        <row r="320">
          <cell r="A320" t="str">
            <v>KWIK-130136006G48</v>
          </cell>
          <cell r="B320" t="str">
            <v>KWIK-130</v>
          </cell>
          <cell r="C320" t="str">
            <v>136006G</v>
          </cell>
          <cell r="D320" t="str">
            <v>136006G</v>
          </cell>
          <cell r="E320" t="str">
            <v>VESTA 3 BTN ENTRY LEVEL MICE**</v>
          </cell>
          <cell r="F320">
            <v>48</v>
          </cell>
          <cell r="G320">
            <v>20.48</v>
          </cell>
          <cell r="J320">
            <v>7</v>
          </cell>
          <cell r="K320">
            <v>143.36000000000001</v>
          </cell>
          <cell r="L320">
            <v>20.48</v>
          </cell>
          <cell r="N320">
            <v>20.48</v>
          </cell>
          <cell r="O320">
            <v>100</v>
          </cell>
          <cell r="P320">
            <v>700</v>
          </cell>
        </row>
        <row r="321">
          <cell r="A321" t="str">
            <v>KWIK-130136006H18</v>
          </cell>
          <cell r="B321" t="str">
            <v>KWIK-130</v>
          </cell>
          <cell r="C321" t="str">
            <v>136006H</v>
          </cell>
          <cell r="D321" t="str">
            <v>136006H</v>
          </cell>
          <cell r="E321" t="str">
            <v>VESTA 3 BTN ENTRY LEVEL MICE**</v>
          </cell>
          <cell r="F321">
            <v>18</v>
          </cell>
          <cell r="G321">
            <v>67.28</v>
          </cell>
          <cell r="J321">
            <v>3</v>
          </cell>
          <cell r="K321">
            <v>201.84</v>
          </cell>
          <cell r="L321">
            <v>67.28</v>
          </cell>
          <cell r="N321">
            <v>67.28</v>
          </cell>
          <cell r="O321">
            <v>100</v>
          </cell>
          <cell r="P321">
            <v>300</v>
          </cell>
        </row>
        <row r="322">
          <cell r="A322" t="str">
            <v>KWIK-130136006I18</v>
          </cell>
          <cell r="B322" t="str">
            <v>KWIK-130</v>
          </cell>
          <cell r="C322" t="str">
            <v>136006I</v>
          </cell>
          <cell r="D322" t="str">
            <v>136006I</v>
          </cell>
          <cell r="E322" t="str">
            <v>VESTA 3 BTN ENTRY LEVEL MICE**</v>
          </cell>
          <cell r="F322">
            <v>18</v>
          </cell>
          <cell r="G322">
            <v>67.28</v>
          </cell>
          <cell r="J322">
            <v>3</v>
          </cell>
          <cell r="K322">
            <v>201.84</v>
          </cell>
          <cell r="L322">
            <v>67.28</v>
          </cell>
          <cell r="N322">
            <v>67.28</v>
          </cell>
          <cell r="O322">
            <v>100</v>
          </cell>
          <cell r="P322">
            <v>300</v>
          </cell>
        </row>
        <row r="323">
          <cell r="A323" t="str">
            <v>KWIK-130136006K18</v>
          </cell>
          <cell r="B323" t="str">
            <v>KWIK-130</v>
          </cell>
          <cell r="C323" t="str">
            <v>136006K</v>
          </cell>
          <cell r="D323" t="str">
            <v>136006K</v>
          </cell>
          <cell r="E323" t="str">
            <v>VESTA 3 BTN ENTRY LEVEL MICE**</v>
          </cell>
          <cell r="F323">
            <v>18</v>
          </cell>
          <cell r="G323">
            <v>67.28</v>
          </cell>
          <cell r="J323">
            <v>3</v>
          </cell>
          <cell r="K323">
            <v>201.84</v>
          </cell>
          <cell r="L323">
            <v>67.28</v>
          </cell>
          <cell r="N323">
            <v>67.28</v>
          </cell>
          <cell r="O323">
            <v>100</v>
          </cell>
          <cell r="P323">
            <v>300</v>
          </cell>
        </row>
        <row r="324">
          <cell r="A324" t="str">
            <v>KWIK-130136006L18</v>
          </cell>
          <cell r="B324" t="str">
            <v>KWIK-130</v>
          </cell>
          <cell r="C324" t="str">
            <v>136006L</v>
          </cell>
          <cell r="D324" t="str">
            <v>136006L</v>
          </cell>
          <cell r="E324" t="str">
            <v>VESTA 3 BTN ENTRY LEVEL MICE**</v>
          </cell>
          <cell r="F324">
            <v>18</v>
          </cell>
          <cell r="G324">
            <v>67.28</v>
          </cell>
          <cell r="J324">
            <v>3</v>
          </cell>
          <cell r="K324">
            <v>201.84</v>
          </cell>
          <cell r="L324">
            <v>67.28</v>
          </cell>
          <cell r="N324">
            <v>67.28</v>
          </cell>
          <cell r="O324">
            <v>100</v>
          </cell>
          <cell r="P324">
            <v>300</v>
          </cell>
        </row>
        <row r="325">
          <cell r="A325" t="str">
            <v>KWIK-130136006P18</v>
          </cell>
          <cell r="B325" t="str">
            <v>KWIK-130</v>
          </cell>
          <cell r="C325" t="str">
            <v>136006P</v>
          </cell>
          <cell r="D325" t="str">
            <v>136006P</v>
          </cell>
          <cell r="E325" t="str">
            <v>VESTA 3 BTN ENTRY LEVEL MICE**</v>
          </cell>
          <cell r="F325">
            <v>18</v>
          </cell>
          <cell r="G325">
            <v>67.28</v>
          </cell>
          <cell r="J325">
            <v>3</v>
          </cell>
          <cell r="K325">
            <v>201.84</v>
          </cell>
          <cell r="L325">
            <v>67.28</v>
          </cell>
          <cell r="N325">
            <v>67.28</v>
          </cell>
          <cell r="O325">
            <v>100</v>
          </cell>
          <cell r="P325">
            <v>300</v>
          </cell>
        </row>
        <row r="326">
          <cell r="A326" t="str">
            <v>KWIK-130136006R18</v>
          </cell>
          <cell r="B326" t="str">
            <v>KWIK-130</v>
          </cell>
          <cell r="C326" t="str">
            <v>136006R</v>
          </cell>
          <cell r="D326" t="str">
            <v>136006R</v>
          </cell>
          <cell r="E326" t="str">
            <v>VESTA 3 BTN ENTRY LEVEL MICE</v>
          </cell>
          <cell r="F326">
            <v>18</v>
          </cell>
          <cell r="G326">
            <v>0.46</v>
          </cell>
          <cell r="J326">
            <v>2</v>
          </cell>
          <cell r="K326">
            <v>0.91</v>
          </cell>
          <cell r="L326">
            <v>0.46</v>
          </cell>
          <cell r="N326">
            <v>67.28</v>
          </cell>
          <cell r="O326">
            <v>100</v>
          </cell>
          <cell r="P326">
            <v>200</v>
          </cell>
        </row>
        <row r="327">
          <cell r="A327" t="str">
            <v>KWIK-130136006R58</v>
          </cell>
          <cell r="B327" t="str">
            <v>KWIK-130</v>
          </cell>
          <cell r="C327" t="str">
            <v>136006R</v>
          </cell>
          <cell r="D327" t="str">
            <v>136006R</v>
          </cell>
          <cell r="E327" t="str">
            <v>VESTA 3 BTN ENTRY LEVEL MICE</v>
          </cell>
          <cell r="F327">
            <v>58</v>
          </cell>
          <cell r="G327">
            <v>0.46</v>
          </cell>
          <cell r="H327">
            <v>1</v>
          </cell>
          <cell r="I327">
            <v>0.45</v>
          </cell>
          <cell r="J327">
            <v>2</v>
          </cell>
          <cell r="K327">
            <v>0.91</v>
          </cell>
          <cell r="L327">
            <v>0.46</v>
          </cell>
          <cell r="N327">
            <v>67.28</v>
          </cell>
          <cell r="O327">
            <v>100</v>
          </cell>
          <cell r="P327">
            <v>300</v>
          </cell>
        </row>
        <row r="328">
          <cell r="A328" t="str">
            <v>KWIK-130136006R68</v>
          </cell>
          <cell r="B328" t="str">
            <v>KWIK-130</v>
          </cell>
          <cell r="C328" t="str">
            <v>136006R</v>
          </cell>
          <cell r="D328" t="str">
            <v>136006R</v>
          </cell>
          <cell r="E328" t="str">
            <v>VESTA 3 BTN ENTRY LEVEL MICE</v>
          </cell>
          <cell r="F328">
            <v>68</v>
          </cell>
          <cell r="G328">
            <v>0.46</v>
          </cell>
          <cell r="J328">
            <v>4</v>
          </cell>
          <cell r="K328">
            <v>1.83</v>
          </cell>
          <cell r="L328">
            <v>0.46</v>
          </cell>
          <cell r="N328">
            <v>67.28</v>
          </cell>
          <cell r="O328">
            <v>100</v>
          </cell>
          <cell r="P328">
            <v>400</v>
          </cell>
        </row>
        <row r="329">
          <cell r="A329" t="str">
            <v>KWIK-130136006X19</v>
          </cell>
          <cell r="B329" t="str">
            <v>KWIK-130</v>
          </cell>
          <cell r="C329" t="str">
            <v>136006X</v>
          </cell>
          <cell r="D329" t="str">
            <v>136006X</v>
          </cell>
          <cell r="E329" t="str">
            <v>VESTA 3BTN ENTRY LEVEL MICE</v>
          </cell>
          <cell r="F329">
            <v>19</v>
          </cell>
          <cell r="G329">
            <v>0</v>
          </cell>
          <cell r="J329">
            <v>11</v>
          </cell>
          <cell r="L329">
            <v>0</v>
          </cell>
          <cell r="N329">
            <v>67.28</v>
          </cell>
          <cell r="O329">
            <v>100</v>
          </cell>
          <cell r="P329">
            <v>1100</v>
          </cell>
        </row>
        <row r="330">
          <cell r="A330" t="str">
            <v>KWIK-130136006X59</v>
          </cell>
          <cell r="B330" t="str">
            <v>KWIK-130</v>
          </cell>
          <cell r="C330" t="str">
            <v>136006X</v>
          </cell>
          <cell r="D330" t="str">
            <v>136006X</v>
          </cell>
          <cell r="E330" t="str">
            <v>VESTA 3BTN ENTRY LEVEL MICE</v>
          </cell>
          <cell r="F330">
            <v>59</v>
          </cell>
          <cell r="G330">
            <v>0</v>
          </cell>
          <cell r="J330">
            <v>1</v>
          </cell>
          <cell r="L330">
            <v>0</v>
          </cell>
          <cell r="N330">
            <v>67.28</v>
          </cell>
          <cell r="O330">
            <v>100</v>
          </cell>
          <cell r="P330">
            <v>100</v>
          </cell>
        </row>
        <row r="331">
          <cell r="A331" t="str">
            <v>LD20A01312000048</v>
          </cell>
          <cell r="B331" t="str">
            <v>LD20A013</v>
          </cell>
          <cell r="C331" t="str">
            <v>120000</v>
          </cell>
          <cell r="D331" t="str">
            <v>120000</v>
          </cell>
          <cell r="E331" t="str">
            <v>FIREBALL 20GB</v>
          </cell>
          <cell r="F331">
            <v>48</v>
          </cell>
          <cell r="G331">
            <v>4105.59</v>
          </cell>
          <cell r="J331">
            <v>4</v>
          </cell>
          <cell r="K331">
            <v>16422.36</v>
          </cell>
          <cell r="L331">
            <v>4105.59</v>
          </cell>
          <cell r="N331">
            <v>4105.59</v>
          </cell>
          <cell r="O331">
            <v>4000</v>
          </cell>
          <cell r="P331">
            <v>16000</v>
          </cell>
        </row>
        <row r="332">
          <cell r="A332" t="str">
            <v>LD20A01312000058</v>
          </cell>
          <cell r="B332" t="str">
            <v>LD20A013</v>
          </cell>
          <cell r="C332" t="str">
            <v>120000</v>
          </cell>
          <cell r="D332" t="str">
            <v>120000</v>
          </cell>
          <cell r="E332" t="str">
            <v>FIREBALL 20GB</v>
          </cell>
          <cell r="F332">
            <v>58</v>
          </cell>
          <cell r="G332">
            <v>4105.59</v>
          </cell>
          <cell r="J332">
            <v>1</v>
          </cell>
          <cell r="K332">
            <v>4105.59</v>
          </cell>
          <cell r="L332">
            <v>4105.59</v>
          </cell>
          <cell r="N332">
            <v>4105.59</v>
          </cell>
          <cell r="O332">
            <v>4000</v>
          </cell>
          <cell r="P332">
            <v>4000</v>
          </cell>
        </row>
        <row r="333">
          <cell r="A333" t="str">
            <v>LD20A01312000068</v>
          </cell>
          <cell r="B333" t="str">
            <v>LD20A013</v>
          </cell>
          <cell r="C333" t="str">
            <v>120000</v>
          </cell>
          <cell r="D333" t="str">
            <v>120000</v>
          </cell>
          <cell r="E333" t="str">
            <v>FIREBALL 20GB</v>
          </cell>
          <cell r="F333">
            <v>68</v>
          </cell>
          <cell r="G333">
            <v>4105.59</v>
          </cell>
          <cell r="J333">
            <v>10</v>
          </cell>
          <cell r="K333">
            <v>41055.9</v>
          </cell>
          <cell r="L333">
            <v>4105.59</v>
          </cell>
          <cell r="N333">
            <v>4105.59</v>
          </cell>
          <cell r="O333">
            <v>4000</v>
          </cell>
          <cell r="P333">
            <v>40000</v>
          </cell>
        </row>
        <row r="334">
          <cell r="A334" t="str">
            <v>LKM-F934-110900519</v>
          </cell>
          <cell r="B334" t="str">
            <v>LKM-F934-1</v>
          </cell>
          <cell r="C334" t="str">
            <v>109005</v>
          </cell>
          <cell r="D334" t="str">
            <v>109005</v>
          </cell>
          <cell r="E334" t="str">
            <v>120MB DISK DRV</v>
          </cell>
          <cell r="F334">
            <v>19</v>
          </cell>
          <cell r="G334">
            <v>7500</v>
          </cell>
          <cell r="J334">
            <v>34</v>
          </cell>
          <cell r="K334">
            <v>255000</v>
          </cell>
          <cell r="L334">
            <v>7500</v>
          </cell>
          <cell r="N334">
            <v>7500</v>
          </cell>
          <cell r="O334">
            <v>0</v>
          </cell>
          <cell r="P334">
            <v>0</v>
          </cell>
        </row>
        <row r="335">
          <cell r="A335" t="str">
            <v>LS 120 USB10900319</v>
          </cell>
          <cell r="B335" t="str">
            <v>LS 120 USB</v>
          </cell>
          <cell r="C335" t="str">
            <v>109003</v>
          </cell>
          <cell r="D335" t="str">
            <v>109003</v>
          </cell>
          <cell r="E335" t="str">
            <v>3.5HH 120MB BONDYBLUE FOR IMAC</v>
          </cell>
          <cell r="F335">
            <v>19</v>
          </cell>
          <cell r="G335">
            <v>0.01</v>
          </cell>
          <cell r="J335">
            <v>5</v>
          </cell>
          <cell r="K335">
            <v>0.05</v>
          </cell>
          <cell r="L335">
            <v>0.01</v>
          </cell>
          <cell r="N335">
            <v>0.01</v>
          </cell>
          <cell r="O335">
            <v>0</v>
          </cell>
          <cell r="P335">
            <v>0</v>
          </cell>
        </row>
        <row r="336">
          <cell r="A336" t="str">
            <v>LS 120 USB109003X19</v>
          </cell>
          <cell r="B336" t="str">
            <v>LS 120 USB</v>
          </cell>
          <cell r="C336" t="str">
            <v>109003X</v>
          </cell>
          <cell r="D336" t="str">
            <v>109003X</v>
          </cell>
          <cell r="E336" t="str">
            <v>3.5HH 120MB BONDYBLUE FOR</v>
          </cell>
          <cell r="F336">
            <v>19</v>
          </cell>
          <cell r="G336">
            <v>0</v>
          </cell>
          <cell r="J336">
            <v>3</v>
          </cell>
          <cell r="L336">
            <v>0</v>
          </cell>
          <cell r="O336">
            <v>0</v>
          </cell>
          <cell r="P336">
            <v>0</v>
          </cell>
        </row>
        <row r="337">
          <cell r="A337" t="str">
            <v>LS-120-INTERNAL109002X19</v>
          </cell>
          <cell r="B337" t="str">
            <v>LS-120-INTERNAL</v>
          </cell>
          <cell r="C337" t="str">
            <v>109002X</v>
          </cell>
          <cell r="D337" t="str">
            <v>109002X</v>
          </cell>
          <cell r="E337" t="str">
            <v>3.5LP 120MB BEIGE FOR HP</v>
          </cell>
          <cell r="F337">
            <v>19</v>
          </cell>
          <cell r="G337">
            <v>0</v>
          </cell>
          <cell r="J337">
            <v>3</v>
          </cell>
          <cell r="L337">
            <v>0</v>
          </cell>
          <cell r="N337">
            <v>3954.44</v>
          </cell>
          <cell r="O337">
            <v>1000</v>
          </cell>
          <cell r="P337">
            <v>3000</v>
          </cell>
        </row>
        <row r="338">
          <cell r="A338" t="str">
            <v>N-100121035R18</v>
          </cell>
          <cell r="B338" t="str">
            <v>N-100</v>
          </cell>
          <cell r="C338" t="str">
            <v>121035R</v>
          </cell>
          <cell r="D338" t="str">
            <v>121035R</v>
          </cell>
          <cell r="E338" t="str">
            <v>SAMSUNG MOBILE N-100</v>
          </cell>
          <cell r="F338">
            <v>18</v>
          </cell>
          <cell r="G338">
            <v>0.01</v>
          </cell>
          <cell r="J338">
            <v>2</v>
          </cell>
          <cell r="K338">
            <v>0.02</v>
          </cell>
          <cell r="L338">
            <v>0.01</v>
          </cell>
          <cell r="N338">
            <v>9943.2000000000007</v>
          </cell>
          <cell r="O338">
            <v>10000</v>
          </cell>
          <cell r="P338">
            <v>20000</v>
          </cell>
        </row>
        <row r="339">
          <cell r="A339" t="str">
            <v>N-100121035TN18</v>
          </cell>
          <cell r="B339" t="str">
            <v>N-100</v>
          </cell>
          <cell r="C339" t="str">
            <v>121035TN</v>
          </cell>
          <cell r="D339" t="str">
            <v>121035TN</v>
          </cell>
          <cell r="E339" t="str">
            <v>SAMSUNG MOBILE N-100</v>
          </cell>
          <cell r="F339">
            <v>18</v>
          </cell>
          <cell r="G339">
            <v>9943.2000000000007</v>
          </cell>
          <cell r="J339">
            <v>2</v>
          </cell>
          <cell r="K339">
            <v>19886.39</v>
          </cell>
          <cell r="L339">
            <v>9943.2000000000007</v>
          </cell>
          <cell r="M339">
            <v>9652.082594142259</v>
          </cell>
          <cell r="N339">
            <v>9943.2000000000007</v>
          </cell>
          <cell r="O339">
            <v>10000</v>
          </cell>
          <cell r="P339">
            <v>20000</v>
          </cell>
        </row>
        <row r="340">
          <cell r="A340" t="str">
            <v>OMNI 56K110308R18</v>
          </cell>
          <cell r="B340" t="str">
            <v>OMNI 56K</v>
          </cell>
          <cell r="C340" t="str">
            <v>110308R</v>
          </cell>
          <cell r="D340" t="str">
            <v>110308R</v>
          </cell>
          <cell r="E340" t="str">
            <v>OMNI 56K DAILUP MODEM.*****.**</v>
          </cell>
          <cell r="F340">
            <v>18</v>
          </cell>
          <cell r="G340">
            <v>0.01</v>
          </cell>
          <cell r="J340">
            <v>4</v>
          </cell>
          <cell r="K340">
            <v>0.03</v>
          </cell>
          <cell r="L340">
            <v>0.01</v>
          </cell>
          <cell r="O340">
            <v>2000</v>
          </cell>
          <cell r="P340">
            <v>8000</v>
          </cell>
        </row>
        <row r="341">
          <cell r="A341" t="str">
            <v>P80701IE14600218</v>
          </cell>
          <cell r="B341" t="str">
            <v>P80701IE</v>
          </cell>
          <cell r="C341" t="str">
            <v>146002</v>
          </cell>
          <cell r="D341" t="str">
            <v>146002</v>
          </cell>
          <cell r="E341" t="str">
            <v>PLAM M105 8 MB</v>
          </cell>
          <cell r="F341">
            <v>18</v>
          </cell>
          <cell r="G341">
            <v>10955.58</v>
          </cell>
          <cell r="J341">
            <v>1</v>
          </cell>
          <cell r="K341">
            <v>10955.58</v>
          </cell>
          <cell r="L341">
            <v>10955.58</v>
          </cell>
          <cell r="M341">
            <v>11295.196581196582</v>
          </cell>
          <cell r="N341">
            <v>10955.58</v>
          </cell>
          <cell r="O341">
            <v>10000</v>
          </cell>
          <cell r="P341">
            <v>10000</v>
          </cell>
        </row>
        <row r="342">
          <cell r="A342" t="str">
            <v>PILA8460B11001618</v>
          </cell>
          <cell r="B342" t="str">
            <v>PILA8460B</v>
          </cell>
          <cell r="C342" t="str">
            <v>110016</v>
          </cell>
          <cell r="D342" t="str">
            <v>110016</v>
          </cell>
          <cell r="E342" t="str">
            <v>EXPRESS PRO   UTPPCI32 10/100</v>
          </cell>
          <cell r="F342">
            <v>18</v>
          </cell>
          <cell r="G342">
            <v>2140.38</v>
          </cell>
          <cell r="J342">
            <v>1</v>
          </cell>
          <cell r="K342">
            <v>2140.38</v>
          </cell>
          <cell r="L342">
            <v>2140.38</v>
          </cell>
          <cell r="M342">
            <v>2148.6131386861316</v>
          </cell>
          <cell r="N342">
            <v>2140.38</v>
          </cell>
          <cell r="O342">
            <v>1500</v>
          </cell>
          <cell r="P342">
            <v>1500</v>
          </cell>
        </row>
        <row r="343">
          <cell r="A343" t="str">
            <v>POWER SUPPLY136028R18</v>
          </cell>
          <cell r="B343" t="str">
            <v>POWER SUPPLY</v>
          </cell>
          <cell r="C343" t="str">
            <v>136028R</v>
          </cell>
          <cell r="D343" t="str">
            <v>136028R</v>
          </cell>
          <cell r="E343" t="str">
            <v>POWER SUPPLY FOR VESTA</v>
          </cell>
          <cell r="F343">
            <v>18</v>
          </cell>
          <cell r="G343">
            <v>0.84</v>
          </cell>
          <cell r="J343">
            <v>4</v>
          </cell>
          <cell r="K343">
            <v>3.35</v>
          </cell>
          <cell r="L343">
            <v>0.84</v>
          </cell>
          <cell r="O343">
            <v>200</v>
          </cell>
          <cell r="P343">
            <v>800</v>
          </cell>
        </row>
        <row r="344">
          <cell r="A344" t="str">
            <v>POWER SUPPLY136028X19</v>
          </cell>
          <cell r="B344" t="str">
            <v>POWER SUPPLY</v>
          </cell>
          <cell r="C344" t="str">
            <v>136028X</v>
          </cell>
          <cell r="D344" t="str">
            <v>136028X</v>
          </cell>
          <cell r="E344" t="str">
            <v>POWER SUPPLY FOR VESTA CABINET</v>
          </cell>
          <cell r="F344">
            <v>19</v>
          </cell>
          <cell r="G344">
            <v>0</v>
          </cell>
          <cell r="H344">
            <v>2</v>
          </cell>
          <cell r="J344">
            <v>163</v>
          </cell>
          <cell r="L344">
            <v>0</v>
          </cell>
          <cell r="O344">
            <v>100</v>
          </cell>
          <cell r="P344">
            <v>16500</v>
          </cell>
        </row>
        <row r="345">
          <cell r="A345" t="str">
            <v>POWER SUPPLY136028X49</v>
          </cell>
          <cell r="B345" t="str">
            <v>POWER SUPPLY</v>
          </cell>
          <cell r="C345" t="str">
            <v>136028X</v>
          </cell>
          <cell r="D345" t="str">
            <v>136028X</v>
          </cell>
          <cell r="E345" t="str">
            <v>POWER SUPPLY FOR VESTA CABINET</v>
          </cell>
          <cell r="F345">
            <v>49</v>
          </cell>
          <cell r="G345">
            <v>0</v>
          </cell>
          <cell r="J345">
            <v>2</v>
          </cell>
          <cell r="L345">
            <v>0</v>
          </cell>
          <cell r="O345">
            <v>100</v>
          </cell>
          <cell r="P345">
            <v>200</v>
          </cell>
        </row>
        <row r="346">
          <cell r="A346" t="str">
            <v>POWER SUPPLY136028X59</v>
          </cell>
          <cell r="B346" t="str">
            <v>POWER SUPPLY</v>
          </cell>
          <cell r="C346" t="str">
            <v>136028X</v>
          </cell>
          <cell r="D346" t="str">
            <v>136028X</v>
          </cell>
          <cell r="E346" t="str">
            <v>POWER SUPPLY FOR VESTA CABINET</v>
          </cell>
          <cell r="F346">
            <v>59</v>
          </cell>
          <cell r="G346">
            <v>0</v>
          </cell>
          <cell r="J346">
            <v>4</v>
          </cell>
          <cell r="L346">
            <v>0</v>
          </cell>
          <cell r="O346">
            <v>100</v>
          </cell>
          <cell r="P346">
            <v>400</v>
          </cell>
        </row>
        <row r="347">
          <cell r="A347" t="str">
            <v>POWER SUPPLY13604018</v>
          </cell>
          <cell r="B347" t="str">
            <v>POWER SUPPLY</v>
          </cell>
          <cell r="C347" t="str">
            <v>136040</v>
          </cell>
          <cell r="D347" t="str">
            <v>136040</v>
          </cell>
          <cell r="E347" t="str">
            <v>POWER SUPPLY FORVESTA CABINETS</v>
          </cell>
          <cell r="F347">
            <v>18</v>
          </cell>
          <cell r="G347">
            <v>71.89</v>
          </cell>
          <cell r="J347">
            <v>45</v>
          </cell>
          <cell r="K347">
            <v>3235.08</v>
          </cell>
          <cell r="L347">
            <v>71.89</v>
          </cell>
          <cell r="M347">
            <v>240.35</v>
          </cell>
          <cell r="N347">
            <v>71.89</v>
          </cell>
          <cell r="O347">
            <v>100</v>
          </cell>
          <cell r="P347">
            <v>4500</v>
          </cell>
        </row>
        <row r="348">
          <cell r="A348" t="str">
            <v>POWER SUPPLY13604048</v>
          </cell>
          <cell r="B348" t="str">
            <v>POWER SUPPLY</v>
          </cell>
          <cell r="C348" t="str">
            <v>136040</v>
          </cell>
          <cell r="D348" t="str">
            <v>136040</v>
          </cell>
          <cell r="E348" t="str">
            <v>POWER SUPPLY FORVESTA CABINETS</v>
          </cell>
          <cell r="F348">
            <v>48</v>
          </cell>
          <cell r="G348">
            <v>71.89</v>
          </cell>
          <cell r="J348">
            <v>3</v>
          </cell>
          <cell r="K348">
            <v>215.67</v>
          </cell>
          <cell r="L348">
            <v>71.89</v>
          </cell>
          <cell r="M348">
            <v>240.35</v>
          </cell>
          <cell r="N348">
            <v>71.89</v>
          </cell>
          <cell r="O348">
            <v>100</v>
          </cell>
          <cell r="P348">
            <v>300</v>
          </cell>
        </row>
        <row r="349">
          <cell r="A349" t="str">
            <v>POWER SUPPLY13604058</v>
          </cell>
          <cell r="B349" t="str">
            <v>POWER SUPPLY</v>
          </cell>
          <cell r="C349" t="str">
            <v>136040</v>
          </cell>
          <cell r="D349" t="str">
            <v>136040</v>
          </cell>
          <cell r="E349" t="str">
            <v>POWER SUPPLY FORVESTA CABINETS</v>
          </cell>
          <cell r="F349">
            <v>58</v>
          </cell>
          <cell r="G349">
            <v>71.89</v>
          </cell>
          <cell r="H349">
            <v>5</v>
          </cell>
          <cell r="I349">
            <v>359.45</v>
          </cell>
          <cell r="J349">
            <v>49</v>
          </cell>
          <cell r="K349">
            <v>3522.64</v>
          </cell>
          <cell r="L349">
            <v>71.89</v>
          </cell>
          <cell r="M349">
            <v>240.35</v>
          </cell>
          <cell r="N349">
            <v>71.89</v>
          </cell>
          <cell r="O349">
            <v>100</v>
          </cell>
          <cell r="P349">
            <v>5400</v>
          </cell>
        </row>
        <row r="350">
          <cell r="A350" t="str">
            <v>POWER SUPPLY13604068</v>
          </cell>
          <cell r="B350" t="str">
            <v>POWER SUPPLY</v>
          </cell>
          <cell r="C350" t="str">
            <v>136040</v>
          </cell>
          <cell r="D350" t="str">
            <v>136040</v>
          </cell>
          <cell r="E350" t="str">
            <v>POWER SUPPLY FORVESTA CABINETS</v>
          </cell>
          <cell r="F350">
            <v>68</v>
          </cell>
          <cell r="G350">
            <v>71.89</v>
          </cell>
          <cell r="J350">
            <v>3</v>
          </cell>
          <cell r="K350">
            <v>215.67</v>
          </cell>
          <cell r="L350">
            <v>71.89</v>
          </cell>
          <cell r="M350">
            <v>240.35</v>
          </cell>
          <cell r="N350">
            <v>71.89</v>
          </cell>
          <cell r="O350">
            <v>100</v>
          </cell>
          <cell r="P350">
            <v>300</v>
          </cell>
        </row>
        <row r="351">
          <cell r="A351" t="str">
            <v>POWER SUPPLY136040R58</v>
          </cell>
          <cell r="B351" t="str">
            <v>POWER SUPPLY</v>
          </cell>
          <cell r="C351" t="str">
            <v>136040R</v>
          </cell>
          <cell r="D351" t="str">
            <v>136040R</v>
          </cell>
          <cell r="E351" t="str">
            <v>POWER SUPPLY FORVESTA CABINETS</v>
          </cell>
          <cell r="F351">
            <v>58</v>
          </cell>
          <cell r="G351">
            <v>0.76</v>
          </cell>
          <cell r="J351">
            <v>1</v>
          </cell>
          <cell r="K351">
            <v>0.75</v>
          </cell>
          <cell r="L351">
            <v>0.76</v>
          </cell>
          <cell r="N351">
            <v>71.89</v>
          </cell>
          <cell r="O351">
            <v>250</v>
          </cell>
          <cell r="P351">
            <v>250</v>
          </cell>
        </row>
        <row r="352">
          <cell r="A352" t="str">
            <v>POWER SUPPLY136040X19</v>
          </cell>
          <cell r="B352" t="str">
            <v>POWER SUPPLY</v>
          </cell>
          <cell r="C352" t="str">
            <v>136040X</v>
          </cell>
          <cell r="D352" t="str">
            <v>136040X</v>
          </cell>
          <cell r="E352" t="str">
            <v>POWER SUPPLY FOR VESTA CABINETS</v>
          </cell>
          <cell r="F352">
            <v>19</v>
          </cell>
          <cell r="G352">
            <v>0</v>
          </cell>
          <cell r="H352">
            <v>2</v>
          </cell>
          <cell r="J352">
            <v>15</v>
          </cell>
          <cell r="L352">
            <v>0</v>
          </cell>
          <cell r="N352">
            <v>71.89</v>
          </cell>
          <cell r="O352">
            <v>250</v>
          </cell>
          <cell r="P352">
            <v>4250</v>
          </cell>
        </row>
        <row r="353">
          <cell r="A353" t="str">
            <v>POWER SUPPLY13604118</v>
          </cell>
          <cell r="B353" t="str">
            <v>POWER SUPPLY</v>
          </cell>
          <cell r="C353" t="str">
            <v>136041</v>
          </cell>
          <cell r="D353" t="str">
            <v>136040X</v>
          </cell>
          <cell r="E353" t="str">
            <v>POWER SUPPLY FOR VESTA CABINETS</v>
          </cell>
          <cell r="F353">
            <v>18</v>
          </cell>
          <cell r="G353">
            <v>137</v>
          </cell>
          <cell r="J353">
            <v>1</v>
          </cell>
          <cell r="K353">
            <v>137</v>
          </cell>
          <cell r="L353">
            <v>137</v>
          </cell>
          <cell r="N353">
            <v>137</v>
          </cell>
          <cell r="O353">
            <v>200</v>
          </cell>
          <cell r="P353">
            <v>200</v>
          </cell>
        </row>
        <row r="354">
          <cell r="A354" t="str">
            <v>POWER SWITCH13615058</v>
          </cell>
          <cell r="B354" t="str">
            <v>POWER SWITCH</v>
          </cell>
          <cell r="C354" t="str">
            <v>136150</v>
          </cell>
          <cell r="D354" t="str">
            <v>136150</v>
          </cell>
          <cell r="E354" t="str">
            <v>POWER SWITCH</v>
          </cell>
          <cell r="F354">
            <v>58</v>
          </cell>
          <cell r="G354">
            <v>8.02</v>
          </cell>
          <cell r="J354">
            <v>900</v>
          </cell>
          <cell r="K354">
            <v>7220.16</v>
          </cell>
          <cell r="L354">
            <v>8.02</v>
          </cell>
          <cell r="N354">
            <v>8.02</v>
          </cell>
          <cell r="O354">
            <v>10</v>
          </cell>
          <cell r="P354">
            <v>9000</v>
          </cell>
        </row>
        <row r="355">
          <cell r="A355" t="str">
            <v>PRESTIGE128 PLUS(S/T131005R18</v>
          </cell>
          <cell r="B355" t="str">
            <v>PRESTIGE128 PLUS(S/T</v>
          </cell>
          <cell r="C355" t="str">
            <v>131005R</v>
          </cell>
          <cell r="D355" t="str">
            <v>131005R</v>
          </cell>
          <cell r="E355" t="str">
            <v>ISDN ROUTER IP, IPX,</v>
          </cell>
          <cell r="F355">
            <v>18</v>
          </cell>
          <cell r="G355">
            <v>0.01</v>
          </cell>
          <cell r="J355">
            <v>1</v>
          </cell>
          <cell r="K355">
            <v>0.01</v>
          </cell>
          <cell r="L355">
            <v>0.01</v>
          </cell>
          <cell r="O355">
            <v>14000</v>
          </cell>
          <cell r="P355">
            <v>14000</v>
          </cell>
        </row>
        <row r="356">
          <cell r="A356" t="str">
            <v>PWR600-AC-RPS-CAB104127GJ58</v>
          </cell>
          <cell r="B356" t="str">
            <v>PWR600-AC-RPS-CAB</v>
          </cell>
          <cell r="C356" t="str">
            <v>104127GJ</v>
          </cell>
          <cell r="D356" t="str">
            <v>104127GJ</v>
          </cell>
          <cell r="E356" t="str">
            <v>600W REDUNDANT AC POWER SYSTEM</v>
          </cell>
          <cell r="F356">
            <v>58</v>
          </cell>
          <cell r="G356">
            <v>88119.54</v>
          </cell>
          <cell r="J356">
            <v>1</v>
          </cell>
          <cell r="K356">
            <v>88119.54</v>
          </cell>
          <cell r="L356">
            <v>88119.54</v>
          </cell>
          <cell r="N356">
            <v>88119.54</v>
          </cell>
          <cell r="O356">
            <v>88000</v>
          </cell>
          <cell r="P356">
            <v>88000</v>
          </cell>
        </row>
        <row r="357">
          <cell r="A357" t="str">
            <v>Q396J4T19E14304968</v>
          </cell>
          <cell r="B357" t="str">
            <v>Q396J4T19E</v>
          </cell>
          <cell r="C357" t="str">
            <v>143049</v>
          </cell>
          <cell r="D357" t="str">
            <v>143049</v>
          </cell>
          <cell r="E357" t="str">
            <v>COBALT QUBE3,BUSINESS EDITION</v>
          </cell>
          <cell r="F357">
            <v>68</v>
          </cell>
          <cell r="G357">
            <v>56469.33</v>
          </cell>
          <cell r="J357">
            <v>1</v>
          </cell>
          <cell r="K357">
            <v>56469.32</v>
          </cell>
          <cell r="L357">
            <v>56469.33</v>
          </cell>
          <cell r="M357">
            <v>67275.399999999994</v>
          </cell>
          <cell r="N357">
            <v>56469.33</v>
          </cell>
          <cell r="O357">
            <v>56000</v>
          </cell>
          <cell r="P357">
            <v>56000</v>
          </cell>
        </row>
        <row r="358">
          <cell r="A358" t="str">
            <v>QM304550PX-SCA12009218</v>
          </cell>
          <cell r="B358" t="str">
            <v>QM304550PX-SCA</v>
          </cell>
          <cell r="C358" t="str">
            <v>120092</v>
          </cell>
          <cell r="D358" t="str">
            <v>120092</v>
          </cell>
          <cell r="E358" t="str">
            <v>VIKING II SCSI 4.5GB 7200RPM</v>
          </cell>
          <cell r="F358">
            <v>18</v>
          </cell>
          <cell r="G358">
            <v>0.01</v>
          </cell>
          <cell r="J358">
            <v>1</v>
          </cell>
          <cell r="K358">
            <v>0.01</v>
          </cell>
          <cell r="L358">
            <v>0.01</v>
          </cell>
          <cell r="N358">
            <v>0.01</v>
          </cell>
          <cell r="O358">
            <v>0</v>
          </cell>
          <cell r="P358">
            <v>0</v>
          </cell>
        </row>
        <row r="359">
          <cell r="A359" t="str">
            <v>QM309100KN-LW120030X19</v>
          </cell>
          <cell r="B359" t="str">
            <v>QM309100KN-LW</v>
          </cell>
          <cell r="C359" t="str">
            <v>120030X</v>
          </cell>
          <cell r="D359" t="str">
            <v>120030X</v>
          </cell>
          <cell r="E359" t="str">
            <v>ATLAS IV 9.1GB U160 SCSI 2MB</v>
          </cell>
          <cell r="F359">
            <v>19</v>
          </cell>
          <cell r="G359">
            <v>0</v>
          </cell>
          <cell r="J359">
            <v>1</v>
          </cell>
          <cell r="L359">
            <v>0</v>
          </cell>
          <cell r="O359">
            <v>9000</v>
          </cell>
          <cell r="P359">
            <v>9000</v>
          </cell>
        </row>
        <row r="360">
          <cell r="A360" t="str">
            <v>QM309100PX-LW120045R18</v>
          </cell>
          <cell r="B360" t="str">
            <v>QM309100PX-LW</v>
          </cell>
          <cell r="C360" t="str">
            <v>120045R</v>
          </cell>
          <cell r="D360" t="str">
            <v>120045R</v>
          </cell>
          <cell r="E360" t="str">
            <v>REF 9.1GB UW SCSI HDD</v>
          </cell>
          <cell r="F360">
            <v>18</v>
          </cell>
          <cell r="G360">
            <v>838.22</v>
          </cell>
          <cell r="J360">
            <v>1</v>
          </cell>
          <cell r="K360">
            <v>838.21</v>
          </cell>
          <cell r="L360">
            <v>838.22</v>
          </cell>
          <cell r="O360">
            <v>0</v>
          </cell>
          <cell r="P360">
            <v>0</v>
          </cell>
        </row>
        <row r="361">
          <cell r="A361" t="str">
            <v>QM309100PX-SCA120014R18</v>
          </cell>
          <cell r="B361" t="str">
            <v>QM309100PX-SCA</v>
          </cell>
          <cell r="C361" t="str">
            <v>120014R</v>
          </cell>
          <cell r="D361" t="str">
            <v>120014R</v>
          </cell>
          <cell r="E361" t="str">
            <v>VIKING 9.1GB FAST SCI 2 3.5LP</v>
          </cell>
          <cell r="F361">
            <v>18</v>
          </cell>
          <cell r="G361">
            <v>13194.57</v>
          </cell>
          <cell r="J361">
            <v>4</v>
          </cell>
          <cell r="K361">
            <v>52778.28</v>
          </cell>
          <cell r="L361">
            <v>13194.57</v>
          </cell>
          <cell r="O361">
            <v>0</v>
          </cell>
          <cell r="P361">
            <v>0</v>
          </cell>
        </row>
        <row r="362">
          <cell r="A362" t="str">
            <v>QM309100TD-LW12001518</v>
          </cell>
          <cell r="B362" t="str">
            <v>QM309100TD-LW</v>
          </cell>
          <cell r="C362" t="str">
            <v>120015</v>
          </cell>
          <cell r="D362" t="str">
            <v>120015</v>
          </cell>
          <cell r="E362" t="str">
            <v>ATLAS III 9.1GB FAST SCSI 2 3.</v>
          </cell>
          <cell r="F362">
            <v>18</v>
          </cell>
          <cell r="G362">
            <v>0.01</v>
          </cell>
          <cell r="J362">
            <v>1</v>
          </cell>
          <cell r="K362">
            <v>0.01</v>
          </cell>
          <cell r="L362">
            <v>0.01</v>
          </cell>
          <cell r="N362">
            <v>0.01</v>
          </cell>
          <cell r="O362">
            <v>4000</v>
          </cell>
          <cell r="P362">
            <v>4000</v>
          </cell>
        </row>
        <row r="363">
          <cell r="A363" t="str">
            <v>QM309100XC-LW120040X19</v>
          </cell>
          <cell r="B363" t="str">
            <v>QM309100XC-LW</v>
          </cell>
          <cell r="C363" t="str">
            <v>120040X</v>
          </cell>
          <cell r="D363" t="str">
            <v>120040X</v>
          </cell>
          <cell r="E363" t="str">
            <v>ATLAS IV 9.1GB U160 SCSI</v>
          </cell>
          <cell r="F363">
            <v>19</v>
          </cell>
          <cell r="G363">
            <v>0</v>
          </cell>
          <cell r="J363">
            <v>1</v>
          </cell>
          <cell r="L363">
            <v>0</v>
          </cell>
          <cell r="O363">
            <v>9000</v>
          </cell>
          <cell r="P363">
            <v>9000</v>
          </cell>
        </row>
        <row r="364">
          <cell r="A364" t="str">
            <v>QM309100XC-SCA120043X19</v>
          </cell>
          <cell r="B364" t="str">
            <v>QM309100XC-SCA</v>
          </cell>
          <cell r="C364" t="str">
            <v>120043X</v>
          </cell>
          <cell r="D364" t="str">
            <v>120043X</v>
          </cell>
          <cell r="E364" t="str">
            <v>ATLAS V 9.1GB U160 SCSI****.**</v>
          </cell>
          <cell r="F364">
            <v>19</v>
          </cell>
          <cell r="G364">
            <v>0</v>
          </cell>
          <cell r="J364">
            <v>3</v>
          </cell>
          <cell r="L364">
            <v>0</v>
          </cell>
          <cell r="O364">
            <v>9000</v>
          </cell>
          <cell r="P364">
            <v>27000</v>
          </cell>
        </row>
        <row r="365">
          <cell r="A365" t="str">
            <v>QM31280TM-S120087R18</v>
          </cell>
          <cell r="B365" t="str">
            <v>QM31280TM-S</v>
          </cell>
          <cell r="C365" t="str">
            <v>120087R</v>
          </cell>
          <cell r="D365" t="str">
            <v>120087R</v>
          </cell>
          <cell r="E365" t="str">
            <v>FIREBALL TM SCSI 1.2GB 4500RPM</v>
          </cell>
          <cell r="F365">
            <v>18</v>
          </cell>
          <cell r="G365">
            <v>1188.27</v>
          </cell>
          <cell r="J365">
            <v>10</v>
          </cell>
          <cell r="K365">
            <v>11882.7</v>
          </cell>
          <cell r="L365">
            <v>1188.27</v>
          </cell>
          <cell r="O365">
            <v>0</v>
          </cell>
          <cell r="P365">
            <v>0</v>
          </cell>
        </row>
        <row r="366">
          <cell r="A366" t="str">
            <v>QM32100SE-S120054R18</v>
          </cell>
          <cell r="B366" t="str">
            <v>QM32100SE-S</v>
          </cell>
          <cell r="C366" t="str">
            <v>120054R</v>
          </cell>
          <cell r="D366" t="str">
            <v>120054R</v>
          </cell>
          <cell r="E366" t="str">
            <v>REF 2.1GB SCSI HDD</v>
          </cell>
          <cell r="F366">
            <v>18</v>
          </cell>
          <cell r="G366">
            <v>0.01</v>
          </cell>
          <cell r="J366">
            <v>1</v>
          </cell>
          <cell r="K366">
            <v>0.01</v>
          </cell>
          <cell r="L366">
            <v>0.01</v>
          </cell>
          <cell r="N366">
            <v>4950.43</v>
          </cell>
          <cell r="O366">
            <v>0</v>
          </cell>
          <cell r="P366">
            <v>0</v>
          </cell>
        </row>
        <row r="367">
          <cell r="A367" t="str">
            <v>QM32100TM-S120089R18</v>
          </cell>
          <cell r="B367" t="str">
            <v>QM32100TM-S</v>
          </cell>
          <cell r="C367" t="str">
            <v>120089R</v>
          </cell>
          <cell r="D367" t="str">
            <v>120089R</v>
          </cell>
          <cell r="E367" t="str">
            <v>FIREBALL SCSI TM 2.1GB 4500RPM</v>
          </cell>
          <cell r="F367">
            <v>18</v>
          </cell>
          <cell r="G367">
            <v>4826.75</v>
          </cell>
          <cell r="J367">
            <v>1</v>
          </cell>
          <cell r="K367">
            <v>4826.75</v>
          </cell>
          <cell r="L367">
            <v>4826.75</v>
          </cell>
          <cell r="O367">
            <v>0</v>
          </cell>
          <cell r="P367">
            <v>0</v>
          </cell>
        </row>
        <row r="368">
          <cell r="A368" t="str">
            <v>QM32160ST-S12008418</v>
          </cell>
          <cell r="B368" t="str">
            <v>QM32160ST-S</v>
          </cell>
          <cell r="C368" t="str">
            <v>120084</v>
          </cell>
          <cell r="D368" t="str">
            <v>120084</v>
          </cell>
          <cell r="E368" t="str">
            <v>FIREBALL ST SCSI 2.1GB 4500RPM</v>
          </cell>
          <cell r="F368">
            <v>18</v>
          </cell>
          <cell r="G368">
            <v>0.01</v>
          </cell>
          <cell r="J368">
            <v>7</v>
          </cell>
          <cell r="K368">
            <v>7.0000000000000007E-2</v>
          </cell>
          <cell r="L368">
            <v>0.01</v>
          </cell>
          <cell r="N368">
            <v>0.01</v>
          </cell>
          <cell r="O368">
            <v>0</v>
          </cell>
          <cell r="P368">
            <v>0</v>
          </cell>
        </row>
        <row r="369">
          <cell r="A369" t="str">
            <v>QM32550TM-A120064R18</v>
          </cell>
          <cell r="B369" t="str">
            <v>QM32550TM-A</v>
          </cell>
          <cell r="C369" t="str">
            <v>120064R</v>
          </cell>
          <cell r="D369" t="str">
            <v>120064R</v>
          </cell>
          <cell r="E369" t="str">
            <v>FIREBALL 2.5GB IDE 3.5LP</v>
          </cell>
          <cell r="F369">
            <v>18</v>
          </cell>
          <cell r="G369">
            <v>673.47</v>
          </cell>
          <cell r="J369">
            <v>1</v>
          </cell>
          <cell r="K369">
            <v>673.46</v>
          </cell>
          <cell r="L369">
            <v>673.47</v>
          </cell>
          <cell r="O369">
            <v>1200</v>
          </cell>
          <cell r="P369">
            <v>1200</v>
          </cell>
        </row>
        <row r="370">
          <cell r="A370" t="str">
            <v>QM33240ST-A120059R18</v>
          </cell>
          <cell r="B370" t="str">
            <v>QM33240ST-A</v>
          </cell>
          <cell r="C370" t="str">
            <v>120059R</v>
          </cell>
          <cell r="D370" t="str">
            <v>120059R</v>
          </cell>
          <cell r="E370" t="str">
            <v>FIREBALL 3.2GB IDE 3.5LP</v>
          </cell>
          <cell r="F370">
            <v>18</v>
          </cell>
          <cell r="G370">
            <v>0.59</v>
          </cell>
          <cell r="J370">
            <v>1</v>
          </cell>
          <cell r="K370">
            <v>0.59</v>
          </cell>
          <cell r="L370">
            <v>0.59</v>
          </cell>
          <cell r="O370">
            <v>1500</v>
          </cell>
          <cell r="P370">
            <v>1500</v>
          </cell>
        </row>
        <row r="371">
          <cell r="A371" t="str">
            <v>QM34500HN-S120094R18</v>
          </cell>
          <cell r="B371" t="str">
            <v>QM34500HN-S</v>
          </cell>
          <cell r="C371" t="str">
            <v>120094R</v>
          </cell>
          <cell r="D371" t="str">
            <v>120094R</v>
          </cell>
          <cell r="E371" t="str">
            <v>QUANTUM 4.5GB SCSI 4500RPM</v>
          </cell>
          <cell r="F371">
            <v>18</v>
          </cell>
          <cell r="G371">
            <v>0.01</v>
          </cell>
          <cell r="J371">
            <v>1</v>
          </cell>
          <cell r="K371">
            <v>0.01</v>
          </cell>
          <cell r="L371">
            <v>0.01</v>
          </cell>
          <cell r="O371">
            <v>2000</v>
          </cell>
          <cell r="P371">
            <v>2000</v>
          </cell>
        </row>
        <row r="372">
          <cell r="A372" t="str">
            <v>QM34550VK-S120091R18</v>
          </cell>
          <cell r="B372" t="str">
            <v>QM34550VK-S</v>
          </cell>
          <cell r="C372" t="str">
            <v>120091R</v>
          </cell>
          <cell r="D372" t="str">
            <v>120091R</v>
          </cell>
          <cell r="E372" t="str">
            <v>VIKING 4.5GB SCSI 7200RPM</v>
          </cell>
          <cell r="F372">
            <v>18</v>
          </cell>
          <cell r="G372">
            <v>0.01</v>
          </cell>
          <cell r="J372">
            <v>3</v>
          </cell>
          <cell r="K372">
            <v>0.03</v>
          </cell>
          <cell r="L372">
            <v>0.01</v>
          </cell>
          <cell r="O372">
            <v>2000</v>
          </cell>
          <cell r="P372">
            <v>6000</v>
          </cell>
        </row>
        <row r="373">
          <cell r="A373" t="str">
            <v>QM34550VK-SW120090R18</v>
          </cell>
          <cell r="B373" t="str">
            <v>QM34550VK-SW</v>
          </cell>
          <cell r="C373" t="str">
            <v>120090R</v>
          </cell>
          <cell r="D373" t="str">
            <v>120090R</v>
          </cell>
          <cell r="E373" t="str">
            <v>VIKING SCSI 4.5GB UW 7200RP</v>
          </cell>
          <cell r="F373">
            <v>18</v>
          </cell>
          <cell r="G373">
            <v>11277.78</v>
          </cell>
          <cell r="J373">
            <v>6</v>
          </cell>
          <cell r="K373">
            <v>67666.66</v>
          </cell>
          <cell r="L373">
            <v>11277.78</v>
          </cell>
          <cell r="O373">
            <v>2000</v>
          </cell>
          <cell r="P373">
            <v>12000</v>
          </cell>
        </row>
        <row r="374">
          <cell r="A374" t="str">
            <v>QM52111CY-A120072R18</v>
          </cell>
          <cell r="B374" t="str">
            <v>QM52111CY-A</v>
          </cell>
          <cell r="C374" t="str">
            <v>120072R</v>
          </cell>
          <cell r="D374" t="str">
            <v>120072R</v>
          </cell>
          <cell r="E374" t="str">
            <v>BIGFOOT 2.1 GB IDE 3600 RPM</v>
          </cell>
          <cell r="F374">
            <v>18</v>
          </cell>
          <cell r="G374">
            <v>673.47</v>
          </cell>
          <cell r="J374">
            <v>1</v>
          </cell>
          <cell r="K374">
            <v>673.46</v>
          </cell>
          <cell r="L374">
            <v>673.47</v>
          </cell>
          <cell r="O374">
            <v>0</v>
          </cell>
          <cell r="P374">
            <v>0</v>
          </cell>
        </row>
        <row r="375">
          <cell r="A375" t="str">
            <v>QML04300LA-A120027X19</v>
          </cell>
          <cell r="B375" t="str">
            <v>QML04300LA-A</v>
          </cell>
          <cell r="C375" t="str">
            <v>120027X</v>
          </cell>
          <cell r="D375" t="str">
            <v>120027X</v>
          </cell>
          <cell r="E375" t="str">
            <v>FIREBALL LCT 4.3GB ATA-66 3.5LP</v>
          </cell>
          <cell r="F375">
            <v>19</v>
          </cell>
          <cell r="G375">
            <v>0</v>
          </cell>
          <cell r="J375">
            <v>4</v>
          </cell>
          <cell r="L375">
            <v>0</v>
          </cell>
          <cell r="O375">
            <v>1800</v>
          </cell>
          <cell r="P375">
            <v>7200</v>
          </cell>
        </row>
        <row r="376">
          <cell r="A376" t="str">
            <v>QML04300LA-A120027X48</v>
          </cell>
          <cell r="B376" t="str">
            <v>QML04300LA-A</v>
          </cell>
          <cell r="C376" t="str">
            <v>120027X</v>
          </cell>
          <cell r="D376" t="str">
            <v>120027X</v>
          </cell>
          <cell r="E376" t="str">
            <v>FIREBALL LCT 4.3GB ATA-66 3.5LP</v>
          </cell>
          <cell r="F376">
            <v>48</v>
          </cell>
          <cell r="G376">
            <v>0</v>
          </cell>
          <cell r="J376">
            <v>1</v>
          </cell>
          <cell r="L376">
            <v>0</v>
          </cell>
          <cell r="O376">
            <v>1800</v>
          </cell>
          <cell r="P376">
            <v>1800</v>
          </cell>
        </row>
        <row r="377">
          <cell r="A377" t="str">
            <v>QML05100LB-A120032R48</v>
          </cell>
          <cell r="B377" t="str">
            <v>QML05100LB-A</v>
          </cell>
          <cell r="C377" t="str">
            <v>120032R</v>
          </cell>
          <cell r="D377" t="str">
            <v>120032R</v>
          </cell>
          <cell r="E377" t="str">
            <v>FIREBALL LCT(10) 5.1GB ATA-66</v>
          </cell>
          <cell r="F377">
            <v>48</v>
          </cell>
          <cell r="G377">
            <v>0.57999999999999996</v>
          </cell>
          <cell r="J377">
            <v>2</v>
          </cell>
          <cell r="K377">
            <v>1.1499999999999999</v>
          </cell>
          <cell r="L377">
            <v>0.57999999999999996</v>
          </cell>
          <cell r="O377">
            <v>1800</v>
          </cell>
          <cell r="P377">
            <v>3600</v>
          </cell>
        </row>
        <row r="378">
          <cell r="A378" t="str">
            <v>QML05100LB-A120032X19</v>
          </cell>
          <cell r="B378" t="str">
            <v>QML05100LB-A</v>
          </cell>
          <cell r="C378" t="str">
            <v>120032X</v>
          </cell>
          <cell r="D378" t="str">
            <v>120032X</v>
          </cell>
          <cell r="E378" t="str">
            <v>FIREBALL LCT(10) 5.1GB ATA-66</v>
          </cell>
          <cell r="F378">
            <v>19</v>
          </cell>
          <cell r="G378">
            <v>0</v>
          </cell>
          <cell r="H378">
            <v>1</v>
          </cell>
          <cell r="J378">
            <v>7</v>
          </cell>
          <cell r="L378">
            <v>0</v>
          </cell>
          <cell r="O378">
            <v>1800</v>
          </cell>
          <cell r="P378">
            <v>14400</v>
          </cell>
        </row>
        <row r="379">
          <cell r="A379" t="str">
            <v>QML07500LC-A12003758</v>
          </cell>
          <cell r="B379" t="str">
            <v>QML07500LC-A</v>
          </cell>
          <cell r="C379" t="str">
            <v>120037</v>
          </cell>
          <cell r="D379" t="str">
            <v>120037</v>
          </cell>
          <cell r="E379" t="str">
            <v>FIREBALL (15) 7.5GB ATA-66</v>
          </cell>
          <cell r="F379">
            <v>58</v>
          </cell>
          <cell r="G379">
            <v>3935.26</v>
          </cell>
          <cell r="J379">
            <v>2</v>
          </cell>
          <cell r="K379">
            <v>7870.52</v>
          </cell>
          <cell r="L379">
            <v>3935.26</v>
          </cell>
          <cell r="N379">
            <v>3935.26</v>
          </cell>
          <cell r="O379">
            <v>2000</v>
          </cell>
          <cell r="P379">
            <v>4000</v>
          </cell>
        </row>
        <row r="380">
          <cell r="A380" t="str">
            <v>QML07500LC-A120037X19</v>
          </cell>
          <cell r="B380" t="str">
            <v>QML07500LC-A</v>
          </cell>
          <cell r="C380" t="str">
            <v>120037X</v>
          </cell>
          <cell r="D380" t="str">
            <v>120037X</v>
          </cell>
          <cell r="E380" t="str">
            <v>FIREBALL(15) 7.5GB ATA-66</v>
          </cell>
          <cell r="F380">
            <v>19</v>
          </cell>
          <cell r="G380">
            <v>0</v>
          </cell>
          <cell r="J380">
            <v>2</v>
          </cell>
          <cell r="L380">
            <v>0</v>
          </cell>
          <cell r="N380">
            <v>3935.26</v>
          </cell>
          <cell r="O380">
            <v>2500</v>
          </cell>
          <cell r="P380">
            <v>5000</v>
          </cell>
        </row>
        <row r="381">
          <cell r="A381" t="str">
            <v>QML08400LA-A120028RR48</v>
          </cell>
          <cell r="B381" t="str">
            <v>QML08400LA-A</v>
          </cell>
          <cell r="C381" t="str">
            <v>120028RR</v>
          </cell>
          <cell r="D381" t="str">
            <v>120028RR</v>
          </cell>
          <cell r="E381" t="str">
            <v>FIREBALL LCT 8.4GB ATA-66 3.5LP</v>
          </cell>
          <cell r="F381">
            <v>48</v>
          </cell>
          <cell r="G381">
            <v>0.59</v>
          </cell>
          <cell r="J381">
            <v>1</v>
          </cell>
          <cell r="K381">
            <v>0.57999999999999996</v>
          </cell>
          <cell r="L381">
            <v>0.59</v>
          </cell>
          <cell r="O381">
            <v>2000</v>
          </cell>
          <cell r="P381">
            <v>2000</v>
          </cell>
        </row>
        <row r="382">
          <cell r="A382" t="str">
            <v>QML08400LA-A120028RR58</v>
          </cell>
          <cell r="B382" t="str">
            <v>QML08400LA-A</v>
          </cell>
          <cell r="C382" t="str">
            <v>120028RR</v>
          </cell>
          <cell r="D382" t="str">
            <v>120028RR</v>
          </cell>
          <cell r="E382" t="str">
            <v>FIREBALL LCT 8.4GB ATA-66 3.5LP</v>
          </cell>
          <cell r="F382">
            <v>58</v>
          </cell>
          <cell r="G382">
            <v>0.59</v>
          </cell>
          <cell r="J382">
            <v>2</v>
          </cell>
          <cell r="K382">
            <v>1.17</v>
          </cell>
          <cell r="L382">
            <v>0.59</v>
          </cell>
          <cell r="O382">
            <v>2000</v>
          </cell>
          <cell r="P382">
            <v>4000</v>
          </cell>
        </row>
        <row r="383">
          <cell r="A383" t="str">
            <v>QML08400LA-A120028X19</v>
          </cell>
          <cell r="B383" t="str">
            <v>QML08400LA-A</v>
          </cell>
          <cell r="C383" t="str">
            <v>120028X</v>
          </cell>
          <cell r="D383" t="str">
            <v>120028X</v>
          </cell>
          <cell r="E383" t="str">
            <v>FIREBALL LCT 8.4GB ATA-66 3.5LP</v>
          </cell>
          <cell r="F383">
            <v>19</v>
          </cell>
          <cell r="G383">
            <v>0</v>
          </cell>
          <cell r="J383">
            <v>2</v>
          </cell>
          <cell r="L383">
            <v>0</v>
          </cell>
          <cell r="O383">
            <v>2000</v>
          </cell>
          <cell r="P383">
            <v>4000</v>
          </cell>
        </row>
        <row r="384">
          <cell r="A384" t="str">
            <v>QML10000LD-A12005358</v>
          </cell>
          <cell r="B384" t="str">
            <v>QML10000LD-A</v>
          </cell>
          <cell r="C384" t="str">
            <v>120053</v>
          </cell>
          <cell r="D384" t="str">
            <v>120053</v>
          </cell>
          <cell r="E384" t="str">
            <v>FIREBALL(20) 10GB ATA-100</v>
          </cell>
          <cell r="F384">
            <v>58</v>
          </cell>
          <cell r="G384">
            <v>3684.78</v>
          </cell>
          <cell r="J384">
            <v>1</v>
          </cell>
          <cell r="K384">
            <v>3684.77</v>
          </cell>
          <cell r="L384">
            <v>3684.78</v>
          </cell>
          <cell r="M384">
            <v>4471.1013018785507</v>
          </cell>
          <cell r="N384">
            <v>3684.78</v>
          </cell>
          <cell r="O384">
            <v>2500</v>
          </cell>
          <cell r="P384">
            <v>2500</v>
          </cell>
        </row>
        <row r="385">
          <cell r="A385" t="str">
            <v>QML10000LD-A12005368</v>
          </cell>
          <cell r="B385" t="str">
            <v>QML10000LD-A</v>
          </cell>
          <cell r="C385" t="str">
            <v>120053</v>
          </cell>
          <cell r="D385" t="str">
            <v>120053</v>
          </cell>
          <cell r="E385" t="str">
            <v>FIREBALL(20) 10GB ATA-100</v>
          </cell>
          <cell r="F385">
            <v>68</v>
          </cell>
          <cell r="G385">
            <v>3684.78</v>
          </cell>
          <cell r="J385">
            <v>11</v>
          </cell>
          <cell r="K385">
            <v>40532.53</v>
          </cell>
          <cell r="L385">
            <v>3684.78</v>
          </cell>
          <cell r="M385">
            <v>4471.1013018785507</v>
          </cell>
          <cell r="N385">
            <v>3684.78</v>
          </cell>
          <cell r="O385">
            <v>2500</v>
          </cell>
          <cell r="P385">
            <v>27500</v>
          </cell>
        </row>
        <row r="386">
          <cell r="A386" t="str">
            <v>QML10000LD-A120053R48</v>
          </cell>
          <cell r="B386" t="str">
            <v>QML10000LD-A</v>
          </cell>
          <cell r="C386" t="str">
            <v>120053R</v>
          </cell>
          <cell r="D386" t="str">
            <v>120053R</v>
          </cell>
          <cell r="E386" t="str">
            <v>FIREBALL(20) 10GB ATA-100</v>
          </cell>
          <cell r="F386">
            <v>48</v>
          </cell>
          <cell r="G386">
            <v>0.57999999999999996</v>
          </cell>
          <cell r="J386">
            <v>1</v>
          </cell>
          <cell r="K386">
            <v>0.57999999999999996</v>
          </cell>
          <cell r="L386">
            <v>0.57999999999999996</v>
          </cell>
          <cell r="N386">
            <v>3684.78</v>
          </cell>
          <cell r="O386">
            <v>2500</v>
          </cell>
          <cell r="P386">
            <v>2500</v>
          </cell>
        </row>
        <row r="387">
          <cell r="A387" t="str">
            <v>QML10000LD-A120053R68</v>
          </cell>
          <cell r="B387" t="str">
            <v>QML10000LD-A</v>
          </cell>
          <cell r="C387" t="str">
            <v>120053R</v>
          </cell>
          <cell r="D387" t="str">
            <v>120053R</v>
          </cell>
          <cell r="E387" t="str">
            <v>FIREBALL(20) 10GB ATA-100</v>
          </cell>
          <cell r="F387">
            <v>68</v>
          </cell>
          <cell r="G387">
            <v>0.57999999999999996</v>
          </cell>
          <cell r="J387">
            <v>1</v>
          </cell>
          <cell r="K387">
            <v>0.57999999999999996</v>
          </cell>
          <cell r="L387">
            <v>0.57999999999999996</v>
          </cell>
          <cell r="N387">
            <v>3684.78</v>
          </cell>
          <cell r="O387">
            <v>2500</v>
          </cell>
          <cell r="P387">
            <v>2500</v>
          </cell>
        </row>
        <row r="388">
          <cell r="A388" t="str">
            <v>QML10000LD-A120053X19</v>
          </cell>
          <cell r="B388" t="str">
            <v>QML10000LD-A</v>
          </cell>
          <cell r="C388" t="str">
            <v>120053X</v>
          </cell>
          <cell r="D388" t="str">
            <v>120053X</v>
          </cell>
          <cell r="E388" t="str">
            <v>FIREBALL(20) 10GB ATA-100</v>
          </cell>
          <cell r="F388">
            <v>19</v>
          </cell>
          <cell r="G388">
            <v>0</v>
          </cell>
          <cell r="H388">
            <v>7</v>
          </cell>
          <cell r="J388">
            <v>34</v>
          </cell>
          <cell r="L388">
            <v>0</v>
          </cell>
          <cell r="N388">
            <v>3684.78</v>
          </cell>
          <cell r="O388">
            <v>2500</v>
          </cell>
          <cell r="P388">
            <v>102500</v>
          </cell>
        </row>
        <row r="389">
          <cell r="A389" t="str">
            <v>QML10200LB-A120033G48</v>
          </cell>
          <cell r="B389" t="str">
            <v>QML10200LB-A</v>
          </cell>
          <cell r="C389" t="str">
            <v>120033G</v>
          </cell>
          <cell r="D389" t="str">
            <v>120033G</v>
          </cell>
          <cell r="E389" t="str">
            <v>FIREBALL(10)10.2GB ATA-66 3.5LP</v>
          </cell>
          <cell r="F389">
            <v>48</v>
          </cell>
          <cell r="G389">
            <v>13.61</v>
          </cell>
          <cell r="J389">
            <v>1</v>
          </cell>
          <cell r="K389">
            <v>13.61</v>
          </cell>
          <cell r="L389">
            <v>13.61</v>
          </cell>
          <cell r="N389">
            <v>13.61</v>
          </cell>
          <cell r="O389">
            <v>2300</v>
          </cell>
          <cell r="P389">
            <v>2300</v>
          </cell>
        </row>
        <row r="390">
          <cell r="A390" t="str">
            <v>QML10200LB-A120033G58</v>
          </cell>
          <cell r="B390" t="str">
            <v>QML10200LB-A</v>
          </cell>
          <cell r="C390" t="str">
            <v>120033G</v>
          </cell>
          <cell r="D390" t="str">
            <v>120033G</v>
          </cell>
          <cell r="E390" t="str">
            <v>FIREBALL(10)10.2GB ATA-66 3.5LP</v>
          </cell>
          <cell r="F390">
            <v>58</v>
          </cell>
          <cell r="G390">
            <v>13.61</v>
          </cell>
          <cell r="J390">
            <v>1</v>
          </cell>
          <cell r="K390">
            <v>13.61</v>
          </cell>
          <cell r="L390">
            <v>13.61</v>
          </cell>
          <cell r="N390">
            <v>13.61</v>
          </cell>
          <cell r="O390">
            <v>2300</v>
          </cell>
          <cell r="P390">
            <v>2300</v>
          </cell>
        </row>
        <row r="391">
          <cell r="A391" t="str">
            <v>QML10200LB-A120033X19</v>
          </cell>
          <cell r="B391" t="str">
            <v>QML10200LB-A</v>
          </cell>
          <cell r="C391" t="str">
            <v>120033X</v>
          </cell>
          <cell r="D391" t="str">
            <v>120033X</v>
          </cell>
          <cell r="E391" t="str">
            <v>FIREBALL(10)10.2GB ATA-66 3.5LP</v>
          </cell>
          <cell r="F391">
            <v>19</v>
          </cell>
          <cell r="G391">
            <v>0</v>
          </cell>
          <cell r="H391">
            <v>1</v>
          </cell>
          <cell r="J391">
            <v>94</v>
          </cell>
          <cell r="L391">
            <v>0</v>
          </cell>
          <cell r="O391">
            <v>2300</v>
          </cell>
          <cell r="P391">
            <v>218500</v>
          </cell>
        </row>
        <row r="392">
          <cell r="A392" t="str">
            <v>QML15000LB-A120034X19</v>
          </cell>
          <cell r="B392" t="str">
            <v>QML15000LB-A</v>
          </cell>
          <cell r="C392" t="str">
            <v>120034X</v>
          </cell>
          <cell r="D392" t="str">
            <v>120034X</v>
          </cell>
          <cell r="E392" t="str">
            <v>FIREBALL LCT(10) 15GB ATA-66</v>
          </cell>
          <cell r="F392">
            <v>19</v>
          </cell>
          <cell r="G392">
            <v>0</v>
          </cell>
          <cell r="J392">
            <v>1</v>
          </cell>
          <cell r="L392">
            <v>0</v>
          </cell>
          <cell r="O392">
            <v>2500</v>
          </cell>
          <cell r="P392">
            <v>2500</v>
          </cell>
        </row>
        <row r="393">
          <cell r="A393" t="str">
            <v>QML15000LC-A120038R58</v>
          </cell>
          <cell r="B393" t="str">
            <v>QML15000LC-A</v>
          </cell>
          <cell r="C393" t="str">
            <v>120038R</v>
          </cell>
          <cell r="D393" t="str">
            <v>120038R</v>
          </cell>
          <cell r="E393" t="str">
            <v>FIREBALL(15) 15GB ATA-66 3.5LP</v>
          </cell>
          <cell r="F393">
            <v>58</v>
          </cell>
          <cell r="G393">
            <v>0.57999999999999996</v>
          </cell>
          <cell r="J393">
            <v>2</v>
          </cell>
          <cell r="K393">
            <v>1.1599999999999999</v>
          </cell>
          <cell r="L393">
            <v>0.57999999999999996</v>
          </cell>
          <cell r="O393">
            <v>2500</v>
          </cell>
          <cell r="P393">
            <v>5000</v>
          </cell>
        </row>
        <row r="394">
          <cell r="A394" t="str">
            <v>QML15000LC-A120038X19</v>
          </cell>
          <cell r="B394" t="str">
            <v>QML15000LC-A</v>
          </cell>
          <cell r="C394" t="str">
            <v>120038X</v>
          </cell>
          <cell r="D394" t="str">
            <v>120038X</v>
          </cell>
          <cell r="E394" t="str">
            <v>FIREBALL(15)15GB ATA-66 3.5LP</v>
          </cell>
          <cell r="F394">
            <v>19</v>
          </cell>
          <cell r="G394">
            <v>0</v>
          </cell>
          <cell r="H394">
            <v>1</v>
          </cell>
          <cell r="J394">
            <v>24</v>
          </cell>
          <cell r="L394">
            <v>0</v>
          </cell>
          <cell r="O394">
            <v>2500</v>
          </cell>
          <cell r="P394">
            <v>62500</v>
          </cell>
        </row>
        <row r="395">
          <cell r="A395" t="str">
            <v>QML15000LC-A120038X59</v>
          </cell>
          <cell r="B395" t="str">
            <v>QML15000LC-A</v>
          </cell>
          <cell r="C395" t="str">
            <v>120038X</v>
          </cell>
          <cell r="D395" t="str">
            <v>120038X</v>
          </cell>
          <cell r="E395" t="str">
            <v>FIREBALL(15)15GB ATA-66 3.5LP</v>
          </cell>
          <cell r="F395">
            <v>59</v>
          </cell>
          <cell r="G395">
            <v>0</v>
          </cell>
          <cell r="J395">
            <v>2</v>
          </cell>
          <cell r="L395">
            <v>0</v>
          </cell>
          <cell r="O395">
            <v>2500</v>
          </cell>
          <cell r="P395">
            <v>5000</v>
          </cell>
        </row>
        <row r="396">
          <cell r="A396" t="str">
            <v>QML20000LC-A120039X19</v>
          </cell>
          <cell r="B396" t="str">
            <v>QML20000LC-A</v>
          </cell>
          <cell r="C396" t="str">
            <v>120039X</v>
          </cell>
          <cell r="D396" t="str">
            <v>120039X</v>
          </cell>
          <cell r="E396" t="str">
            <v>FIREBALL(15) 20GB ATA-66 3.5LP</v>
          </cell>
          <cell r="F396">
            <v>19</v>
          </cell>
          <cell r="G396">
            <v>0</v>
          </cell>
          <cell r="H396">
            <v>1</v>
          </cell>
          <cell r="J396">
            <v>22</v>
          </cell>
          <cell r="L396">
            <v>0</v>
          </cell>
          <cell r="O396">
            <v>3200</v>
          </cell>
          <cell r="P396">
            <v>73600</v>
          </cell>
        </row>
        <row r="397">
          <cell r="A397" t="str">
            <v>QML20000LD-A12005418</v>
          </cell>
          <cell r="B397" t="str">
            <v>QML20000LD-A</v>
          </cell>
          <cell r="C397" t="str">
            <v>120054</v>
          </cell>
          <cell r="D397" t="str">
            <v>120054</v>
          </cell>
          <cell r="E397" t="str">
            <v>FIREBALL(20) 20GB ATA-100</v>
          </cell>
          <cell r="F397">
            <v>18</v>
          </cell>
          <cell r="G397">
            <v>4017.83</v>
          </cell>
          <cell r="J397">
            <v>56</v>
          </cell>
          <cell r="K397">
            <v>224998.23</v>
          </cell>
          <cell r="L397">
            <v>4017.83</v>
          </cell>
          <cell r="M397">
            <v>4657.4087735849262</v>
          </cell>
          <cell r="N397">
            <v>4017.83</v>
          </cell>
          <cell r="O397">
            <v>3200</v>
          </cell>
          <cell r="P397">
            <v>179200</v>
          </cell>
        </row>
        <row r="398">
          <cell r="A398" t="str">
            <v>QML20000LD-A12005448</v>
          </cell>
          <cell r="B398" t="str">
            <v>QML20000LD-A</v>
          </cell>
          <cell r="C398" t="str">
            <v>120054</v>
          </cell>
          <cell r="D398" t="str">
            <v>120054</v>
          </cell>
          <cell r="E398" t="str">
            <v>FIREBALL(20) 20GB ATA-100</v>
          </cell>
          <cell r="F398">
            <v>48</v>
          </cell>
          <cell r="G398">
            <v>4017.83</v>
          </cell>
          <cell r="J398">
            <v>20</v>
          </cell>
          <cell r="K398">
            <v>80356.509999999995</v>
          </cell>
          <cell r="L398">
            <v>4017.83</v>
          </cell>
          <cell r="M398">
            <v>4657.4087735849262</v>
          </cell>
          <cell r="N398">
            <v>4017.83</v>
          </cell>
          <cell r="O398">
            <v>3200</v>
          </cell>
          <cell r="P398">
            <v>64000</v>
          </cell>
        </row>
        <row r="399">
          <cell r="A399" t="str">
            <v>QML20000LD-A12005458</v>
          </cell>
          <cell r="B399" t="str">
            <v>QML20000LD-A</v>
          </cell>
          <cell r="C399" t="str">
            <v>120054</v>
          </cell>
          <cell r="D399" t="str">
            <v>120054</v>
          </cell>
          <cell r="E399" t="str">
            <v>FIREBALL(20) 20GB ATA-100</v>
          </cell>
          <cell r="F399">
            <v>58</v>
          </cell>
          <cell r="G399">
            <v>4017.83</v>
          </cell>
          <cell r="H399">
            <v>2</v>
          </cell>
          <cell r="I399">
            <v>8035.65</v>
          </cell>
          <cell r="J399">
            <v>6</v>
          </cell>
          <cell r="K399">
            <v>24106.95</v>
          </cell>
          <cell r="L399">
            <v>4017.83</v>
          </cell>
          <cell r="M399">
            <v>4657.4087735849262</v>
          </cell>
          <cell r="N399">
            <v>4017.83</v>
          </cell>
          <cell r="O399">
            <v>3200</v>
          </cell>
          <cell r="P399">
            <v>25600</v>
          </cell>
        </row>
        <row r="400">
          <cell r="A400" t="str">
            <v>QML20000LD-A12005468</v>
          </cell>
          <cell r="B400" t="str">
            <v>QML20000LD-A</v>
          </cell>
          <cell r="C400" t="str">
            <v>120054</v>
          </cell>
          <cell r="D400" t="str">
            <v>120054</v>
          </cell>
          <cell r="E400" t="str">
            <v>FIREBALL(20) 20GB ATA-100</v>
          </cell>
          <cell r="F400">
            <v>68</v>
          </cell>
          <cell r="G400">
            <v>4017.83</v>
          </cell>
          <cell r="J400">
            <v>10</v>
          </cell>
          <cell r="K400">
            <v>40178.25</v>
          </cell>
          <cell r="L400">
            <v>4017.83</v>
          </cell>
          <cell r="M400">
            <v>4657.4087735849262</v>
          </cell>
          <cell r="N400">
            <v>4017.83</v>
          </cell>
          <cell r="O400">
            <v>3200</v>
          </cell>
          <cell r="P400">
            <v>32000</v>
          </cell>
        </row>
        <row r="401">
          <cell r="A401" t="str">
            <v>QML20000LD-A120054B18</v>
          </cell>
          <cell r="B401" t="str">
            <v>QML20000LD-A</v>
          </cell>
          <cell r="C401" t="str">
            <v>120054B</v>
          </cell>
          <cell r="D401" t="str">
            <v>120054B</v>
          </cell>
          <cell r="E401" t="str">
            <v>FIREBALL(20) 20GB ATA-100</v>
          </cell>
          <cell r="F401">
            <v>18</v>
          </cell>
          <cell r="G401">
            <v>4950.43</v>
          </cell>
          <cell r="J401">
            <v>5</v>
          </cell>
          <cell r="K401">
            <v>24752.12</v>
          </cell>
          <cell r="L401">
            <v>4950.43</v>
          </cell>
          <cell r="N401">
            <v>4950.43</v>
          </cell>
          <cell r="O401">
            <v>3200</v>
          </cell>
          <cell r="P401">
            <v>16000</v>
          </cell>
        </row>
        <row r="402">
          <cell r="A402" t="str">
            <v>QML20000LD-A120054X19</v>
          </cell>
          <cell r="B402" t="str">
            <v>QML20000LD-A</v>
          </cell>
          <cell r="C402" t="str">
            <v>120054X</v>
          </cell>
          <cell r="D402" t="str">
            <v>120054X</v>
          </cell>
          <cell r="E402" t="str">
            <v>FIREBALL(20) 20GB ATA-100</v>
          </cell>
          <cell r="F402">
            <v>19</v>
          </cell>
          <cell r="G402">
            <v>0</v>
          </cell>
          <cell r="H402">
            <v>21</v>
          </cell>
          <cell r="J402">
            <v>74</v>
          </cell>
          <cell r="L402">
            <v>0</v>
          </cell>
          <cell r="N402">
            <v>4950.43</v>
          </cell>
          <cell r="O402">
            <v>3200</v>
          </cell>
          <cell r="P402">
            <v>304000</v>
          </cell>
        </row>
        <row r="403">
          <cell r="A403" t="str">
            <v>RMDJ1404010118078R18</v>
          </cell>
          <cell r="B403" t="str">
            <v>RMDJ1404010</v>
          </cell>
          <cell r="C403" t="str">
            <v>118078R</v>
          </cell>
          <cell r="D403" t="str">
            <v>118078R</v>
          </cell>
          <cell r="E403" t="str">
            <v>XCLR1050 BASE UNIT W/12</v>
          </cell>
          <cell r="F403">
            <v>18</v>
          </cell>
          <cell r="G403">
            <v>0.01</v>
          </cell>
          <cell r="J403">
            <v>1</v>
          </cell>
          <cell r="L403">
            <v>0.01</v>
          </cell>
          <cell r="O403">
            <v>30000</v>
          </cell>
          <cell r="P403">
            <v>30000</v>
          </cell>
        </row>
        <row r="404">
          <cell r="A404" t="str">
            <v>SC-152BE121022R18</v>
          </cell>
          <cell r="B404" t="str">
            <v>SC-152BE</v>
          </cell>
          <cell r="C404" t="str">
            <v>121022R</v>
          </cell>
          <cell r="D404" t="str">
            <v>121022R</v>
          </cell>
          <cell r="E404" t="str">
            <v>SAMSUNG CD ROM SC-152 MAX 52X</v>
          </cell>
          <cell r="F404">
            <v>18</v>
          </cell>
          <cell r="G404">
            <v>0.01</v>
          </cell>
          <cell r="J404">
            <v>1</v>
          </cell>
          <cell r="K404">
            <v>0.01</v>
          </cell>
          <cell r="L404">
            <v>0.01</v>
          </cell>
          <cell r="O404">
            <v>2000</v>
          </cell>
          <cell r="P404">
            <v>2000</v>
          </cell>
        </row>
        <row r="405">
          <cell r="A405" t="str">
            <v>SD-12010900619</v>
          </cell>
          <cell r="B405" t="str">
            <v>SD-120</v>
          </cell>
          <cell r="C405" t="str">
            <v>109006</v>
          </cell>
          <cell r="D405" t="str">
            <v>109006</v>
          </cell>
          <cell r="E405" t="str">
            <v>IMATION</v>
          </cell>
          <cell r="F405">
            <v>19</v>
          </cell>
          <cell r="G405">
            <v>8000</v>
          </cell>
          <cell r="J405">
            <v>3</v>
          </cell>
          <cell r="K405">
            <v>24000</v>
          </cell>
          <cell r="L405">
            <v>8000</v>
          </cell>
          <cell r="N405">
            <v>8000</v>
          </cell>
          <cell r="O405">
            <v>0</v>
          </cell>
          <cell r="P405">
            <v>0</v>
          </cell>
        </row>
        <row r="406">
          <cell r="A406" t="str">
            <v>SD-120109006X19</v>
          </cell>
          <cell r="B406" t="str">
            <v>SD-120</v>
          </cell>
          <cell r="C406" t="str">
            <v>109006X</v>
          </cell>
          <cell r="D406" t="str">
            <v>109006X</v>
          </cell>
          <cell r="E406" t="str">
            <v>IMATION...............*****.**</v>
          </cell>
          <cell r="F406">
            <v>19</v>
          </cell>
          <cell r="G406">
            <v>0</v>
          </cell>
          <cell r="J406">
            <v>1</v>
          </cell>
          <cell r="L406">
            <v>0</v>
          </cell>
          <cell r="N406">
            <v>8000</v>
          </cell>
          <cell r="O406">
            <v>0</v>
          </cell>
          <cell r="P406">
            <v>0</v>
          </cell>
        </row>
        <row r="407">
          <cell r="A407" t="str">
            <v>SE440BX2NA115627Y18</v>
          </cell>
          <cell r="B407" t="str">
            <v>SE440BX2NA</v>
          </cell>
          <cell r="C407" t="str">
            <v>115627Y</v>
          </cell>
          <cell r="D407" t="str">
            <v>115627Y</v>
          </cell>
          <cell r="E407" t="str">
            <v>MX INTEL SE440BX2NA ATX MBD</v>
          </cell>
          <cell r="F407">
            <v>18</v>
          </cell>
          <cell r="G407">
            <v>6800</v>
          </cell>
          <cell r="J407">
            <v>3</v>
          </cell>
          <cell r="K407">
            <v>20400</v>
          </cell>
          <cell r="L407">
            <v>6800</v>
          </cell>
          <cell r="N407">
            <v>6800</v>
          </cell>
          <cell r="O407">
            <v>4000</v>
          </cell>
          <cell r="P407">
            <v>12000</v>
          </cell>
        </row>
        <row r="408">
          <cell r="A408" t="str">
            <v>SGH-600.121021R18</v>
          </cell>
          <cell r="B408" t="str">
            <v>SGH-600.</v>
          </cell>
          <cell r="C408" t="str">
            <v>121021R</v>
          </cell>
          <cell r="D408" t="str">
            <v>121021R</v>
          </cell>
          <cell r="E408" t="str">
            <v>SAMSUNG MOBILE PHONES</v>
          </cell>
          <cell r="F408">
            <v>18</v>
          </cell>
          <cell r="G408">
            <v>0.01</v>
          </cell>
          <cell r="J408">
            <v>3</v>
          </cell>
          <cell r="K408">
            <v>0.03</v>
          </cell>
          <cell r="L408">
            <v>0.01</v>
          </cell>
          <cell r="M408">
            <v>3895.8571428571427</v>
          </cell>
          <cell r="O408">
            <v>4000</v>
          </cell>
          <cell r="P408">
            <v>12000</v>
          </cell>
        </row>
        <row r="409">
          <cell r="A409" t="str">
            <v>SLOT AND PARTS13602918</v>
          </cell>
          <cell r="B409" t="str">
            <v>SLOT AND PARTS</v>
          </cell>
          <cell r="C409" t="str">
            <v>136029</v>
          </cell>
          <cell r="D409" t="str">
            <v>136029</v>
          </cell>
          <cell r="E409" t="str">
            <v>SLOTS AND PARTS FOR VESTA</v>
          </cell>
          <cell r="F409">
            <v>18</v>
          </cell>
          <cell r="G409">
            <v>0.84</v>
          </cell>
          <cell r="J409">
            <v>619</v>
          </cell>
          <cell r="K409">
            <v>519.96</v>
          </cell>
          <cell r="L409">
            <v>0.84</v>
          </cell>
          <cell r="N409">
            <v>0.84</v>
          </cell>
          <cell r="O409">
            <v>0.84</v>
          </cell>
          <cell r="P409">
            <v>519.96</v>
          </cell>
        </row>
        <row r="410">
          <cell r="A410" t="str">
            <v>SLOTS AND PARTS13603918</v>
          </cell>
          <cell r="B410" t="str">
            <v>SLOTS AND PARTS</v>
          </cell>
          <cell r="C410" t="str">
            <v>136039</v>
          </cell>
          <cell r="D410" t="str">
            <v>136039</v>
          </cell>
          <cell r="E410" t="str">
            <v>SLOTS &amp; PARTS FOR VESTA CABINET</v>
          </cell>
          <cell r="F410">
            <v>18</v>
          </cell>
          <cell r="G410">
            <v>1.4</v>
          </cell>
          <cell r="J410">
            <v>3790</v>
          </cell>
          <cell r="K410">
            <v>5322.67</v>
          </cell>
          <cell r="L410">
            <v>1.4</v>
          </cell>
          <cell r="N410">
            <v>1.4</v>
          </cell>
          <cell r="O410">
            <v>0.81</v>
          </cell>
          <cell r="P410">
            <v>3069.9</v>
          </cell>
        </row>
        <row r="411">
          <cell r="A411" t="str">
            <v>SLOTS AND PARTS13603958</v>
          </cell>
          <cell r="B411" t="str">
            <v>SLOTS AND PARTS</v>
          </cell>
          <cell r="C411" t="str">
            <v>136039</v>
          </cell>
          <cell r="D411" t="str">
            <v>136039</v>
          </cell>
          <cell r="E411" t="str">
            <v>SLOTS &amp; PARTS FOR VESTA CABINET</v>
          </cell>
          <cell r="F411">
            <v>58</v>
          </cell>
          <cell r="G411">
            <v>1.4</v>
          </cell>
          <cell r="J411">
            <v>948</v>
          </cell>
          <cell r="K411">
            <v>1331.37</v>
          </cell>
          <cell r="L411">
            <v>1.4</v>
          </cell>
          <cell r="N411">
            <v>1.4</v>
          </cell>
          <cell r="O411">
            <v>0.81</v>
          </cell>
          <cell r="P411">
            <v>767.88</v>
          </cell>
        </row>
        <row r="412">
          <cell r="A412" t="str">
            <v>SLR1 TDC3660124059R18</v>
          </cell>
          <cell r="B412" t="str">
            <v>SLR1 TDC3660</v>
          </cell>
          <cell r="C412" t="str">
            <v>124059R</v>
          </cell>
          <cell r="D412" t="str">
            <v>124059R</v>
          </cell>
          <cell r="E412" t="str">
            <v>SLR1/TDC3660 BARE DRIVE</v>
          </cell>
          <cell r="F412">
            <v>18</v>
          </cell>
          <cell r="G412">
            <v>14.24</v>
          </cell>
          <cell r="J412">
            <v>4</v>
          </cell>
          <cell r="K412">
            <v>56.94</v>
          </cell>
          <cell r="L412">
            <v>14.24</v>
          </cell>
          <cell r="O412">
            <v>1000</v>
          </cell>
          <cell r="P412">
            <v>4000</v>
          </cell>
        </row>
        <row r="413">
          <cell r="A413" t="str">
            <v>ST310212A122022A18</v>
          </cell>
          <cell r="B413" t="str">
            <v>ST310212A</v>
          </cell>
          <cell r="C413" t="str">
            <v>122022A</v>
          </cell>
          <cell r="D413" t="str">
            <v>122022A</v>
          </cell>
          <cell r="E413" t="str">
            <v>10GB IDE 3.5LP 5400 RPM U10 ATA</v>
          </cell>
          <cell r="F413">
            <v>18</v>
          </cell>
          <cell r="G413">
            <v>687.04</v>
          </cell>
          <cell r="J413">
            <v>59</v>
          </cell>
          <cell r="K413">
            <v>40535.61</v>
          </cell>
          <cell r="L413">
            <v>687.04</v>
          </cell>
          <cell r="N413">
            <v>687.04</v>
          </cell>
          <cell r="O413">
            <v>2350</v>
          </cell>
          <cell r="P413">
            <v>138650</v>
          </cell>
        </row>
        <row r="414">
          <cell r="A414" t="str">
            <v>ST310212A122022A48</v>
          </cell>
          <cell r="B414" t="str">
            <v>ST310212A</v>
          </cell>
          <cell r="C414" t="str">
            <v>122022A</v>
          </cell>
          <cell r="D414" t="str">
            <v>122022A</v>
          </cell>
          <cell r="E414" t="str">
            <v>10GB IDE 3.5LP 5400 RPM U10 ATA</v>
          </cell>
          <cell r="F414">
            <v>48</v>
          </cell>
          <cell r="G414">
            <v>687.04</v>
          </cell>
          <cell r="J414">
            <v>21</v>
          </cell>
          <cell r="K414">
            <v>14427.93</v>
          </cell>
          <cell r="L414">
            <v>687.04</v>
          </cell>
          <cell r="N414">
            <v>687.04</v>
          </cell>
          <cell r="O414">
            <v>2350</v>
          </cell>
          <cell r="P414">
            <v>49350</v>
          </cell>
        </row>
        <row r="415">
          <cell r="A415" t="str">
            <v>ST310212A122022B18</v>
          </cell>
          <cell r="B415" t="str">
            <v>ST310212A</v>
          </cell>
          <cell r="C415" t="str">
            <v>122022B</v>
          </cell>
          <cell r="D415" t="str">
            <v>122022B</v>
          </cell>
          <cell r="E415" t="str">
            <v>10GB IDE 3.5LP 5400 RPM U10 ATA</v>
          </cell>
          <cell r="F415">
            <v>18</v>
          </cell>
          <cell r="G415">
            <v>687.04</v>
          </cell>
          <cell r="J415">
            <v>60</v>
          </cell>
          <cell r="K415">
            <v>41222.660000000003</v>
          </cell>
          <cell r="L415">
            <v>687.04</v>
          </cell>
          <cell r="N415">
            <v>687.04</v>
          </cell>
          <cell r="O415">
            <v>2350</v>
          </cell>
          <cell r="P415">
            <v>141000</v>
          </cell>
        </row>
        <row r="416">
          <cell r="A416" t="str">
            <v>ST310212A122022C18</v>
          </cell>
          <cell r="B416" t="str">
            <v>ST310212A</v>
          </cell>
          <cell r="C416" t="str">
            <v>122022C</v>
          </cell>
          <cell r="D416" t="str">
            <v>122022C</v>
          </cell>
          <cell r="E416" t="str">
            <v>10GB IDE 3.5LP 5400 RPM U10 ATA</v>
          </cell>
          <cell r="F416">
            <v>18</v>
          </cell>
          <cell r="G416">
            <v>687.04</v>
          </cell>
          <cell r="J416">
            <v>50</v>
          </cell>
          <cell r="K416">
            <v>34352.22</v>
          </cell>
          <cell r="L416">
            <v>687.04</v>
          </cell>
          <cell r="N416">
            <v>687.04</v>
          </cell>
          <cell r="O416">
            <v>2350</v>
          </cell>
          <cell r="P416">
            <v>117500</v>
          </cell>
        </row>
        <row r="417">
          <cell r="A417" t="str">
            <v>ST310212A122022D18</v>
          </cell>
          <cell r="B417" t="str">
            <v>ST310212A</v>
          </cell>
          <cell r="C417" t="str">
            <v>122022D</v>
          </cell>
          <cell r="D417" t="str">
            <v>122022D</v>
          </cell>
          <cell r="E417" t="str">
            <v>U10 10.2GB IDE ULTRA ATA/66</v>
          </cell>
          <cell r="F417">
            <v>18</v>
          </cell>
          <cell r="G417">
            <v>5032.32</v>
          </cell>
          <cell r="J417">
            <v>3</v>
          </cell>
          <cell r="K417">
            <v>15096.96</v>
          </cell>
          <cell r="L417">
            <v>5032.32</v>
          </cell>
          <cell r="N417">
            <v>687.04</v>
          </cell>
          <cell r="O417">
            <v>2350</v>
          </cell>
          <cell r="P417">
            <v>7050</v>
          </cell>
        </row>
        <row r="418">
          <cell r="A418" t="str">
            <v>ST310212A122022H18</v>
          </cell>
          <cell r="B418" t="str">
            <v>ST310212A</v>
          </cell>
          <cell r="C418" t="str">
            <v>122022H</v>
          </cell>
          <cell r="D418" t="str">
            <v>122022H</v>
          </cell>
          <cell r="E418" t="str">
            <v>10GB IDE 3.5LP 5400 RPM U10 ATA</v>
          </cell>
          <cell r="F418">
            <v>18</v>
          </cell>
          <cell r="G418">
            <v>687.04</v>
          </cell>
          <cell r="J418">
            <v>60</v>
          </cell>
          <cell r="K418">
            <v>41222.660000000003</v>
          </cell>
          <cell r="L418">
            <v>687.04</v>
          </cell>
          <cell r="N418">
            <v>687.04</v>
          </cell>
          <cell r="O418">
            <v>2350</v>
          </cell>
          <cell r="P418">
            <v>141000</v>
          </cell>
        </row>
        <row r="419">
          <cell r="A419" t="str">
            <v>ST310212A122022I18</v>
          </cell>
          <cell r="B419" t="str">
            <v>ST310212A</v>
          </cell>
          <cell r="C419" t="str">
            <v>122022I</v>
          </cell>
          <cell r="D419" t="str">
            <v>122022I</v>
          </cell>
          <cell r="E419" t="str">
            <v>10GB IDE 3.5LP 5400 RPM U10 ATA</v>
          </cell>
          <cell r="F419">
            <v>18</v>
          </cell>
          <cell r="G419">
            <v>687.04</v>
          </cell>
          <cell r="J419">
            <v>4</v>
          </cell>
          <cell r="K419">
            <v>2748.17</v>
          </cell>
          <cell r="L419">
            <v>687.04</v>
          </cell>
          <cell r="N419">
            <v>687.04</v>
          </cell>
          <cell r="O419">
            <v>2350</v>
          </cell>
          <cell r="P419">
            <v>9400</v>
          </cell>
        </row>
        <row r="420">
          <cell r="A420" t="str">
            <v>ST310212A122022I48</v>
          </cell>
          <cell r="B420" t="str">
            <v>ST310212A</v>
          </cell>
          <cell r="C420" t="str">
            <v>122022I</v>
          </cell>
          <cell r="D420" t="str">
            <v>122022I</v>
          </cell>
          <cell r="E420" t="str">
            <v>10GB IDE 3.5LP 5400 RPM U10 ATA</v>
          </cell>
          <cell r="F420">
            <v>48</v>
          </cell>
          <cell r="G420">
            <v>687.04</v>
          </cell>
          <cell r="J420">
            <v>16</v>
          </cell>
          <cell r="K420">
            <v>10992.71</v>
          </cell>
          <cell r="L420">
            <v>687.04</v>
          </cell>
          <cell r="N420">
            <v>687.04</v>
          </cell>
          <cell r="O420">
            <v>2350</v>
          </cell>
          <cell r="P420">
            <v>37600</v>
          </cell>
        </row>
        <row r="421">
          <cell r="A421" t="str">
            <v>ST310212A122022K18</v>
          </cell>
          <cell r="B421" t="str">
            <v>ST310212A</v>
          </cell>
          <cell r="C421" t="str">
            <v>122022K</v>
          </cell>
          <cell r="D421" t="str">
            <v>122022K</v>
          </cell>
          <cell r="E421" t="str">
            <v>10GB IDE 3.5LP 5400 RPM U10 ATA</v>
          </cell>
          <cell r="F421">
            <v>18</v>
          </cell>
          <cell r="G421">
            <v>687.04</v>
          </cell>
          <cell r="J421">
            <v>30</v>
          </cell>
          <cell r="K421">
            <v>20611.330000000002</v>
          </cell>
          <cell r="L421">
            <v>687.04</v>
          </cell>
          <cell r="N421">
            <v>687.04</v>
          </cell>
          <cell r="O421">
            <v>2350</v>
          </cell>
          <cell r="P421">
            <v>70500</v>
          </cell>
        </row>
        <row r="422">
          <cell r="A422" t="str">
            <v>ST310212A122022L18</v>
          </cell>
          <cell r="B422" t="str">
            <v>ST310212A</v>
          </cell>
          <cell r="C422" t="str">
            <v>122022L</v>
          </cell>
          <cell r="D422" t="str">
            <v>122022L</v>
          </cell>
          <cell r="E422" t="str">
            <v>10GB IDE 3.5LP 5400 RPM U10 ATA</v>
          </cell>
          <cell r="F422">
            <v>18</v>
          </cell>
          <cell r="G422">
            <v>687.04</v>
          </cell>
          <cell r="J422">
            <v>45</v>
          </cell>
          <cell r="K422">
            <v>30916.99</v>
          </cell>
          <cell r="L422">
            <v>687.04</v>
          </cell>
          <cell r="N422">
            <v>687.04</v>
          </cell>
          <cell r="O422">
            <v>2350</v>
          </cell>
          <cell r="P422">
            <v>105750</v>
          </cell>
        </row>
        <row r="423">
          <cell r="A423" t="str">
            <v>ST310212A122022P18</v>
          </cell>
          <cell r="B423" t="str">
            <v>ST310212A</v>
          </cell>
          <cell r="C423" t="str">
            <v>122022P</v>
          </cell>
          <cell r="D423" t="str">
            <v>122022P</v>
          </cell>
          <cell r="E423" t="str">
            <v>10GB IDE 3.5LP 5400 RPM U10 ATA</v>
          </cell>
          <cell r="F423">
            <v>18</v>
          </cell>
          <cell r="G423">
            <v>687.04</v>
          </cell>
          <cell r="J423">
            <v>74</v>
          </cell>
          <cell r="K423">
            <v>50841.279999999999</v>
          </cell>
          <cell r="L423">
            <v>687.04</v>
          </cell>
          <cell r="N423">
            <v>687.04</v>
          </cell>
          <cell r="O423">
            <v>2350</v>
          </cell>
          <cell r="P423">
            <v>173900</v>
          </cell>
        </row>
        <row r="424">
          <cell r="A424" t="str">
            <v>ST310212A122022P48</v>
          </cell>
          <cell r="B424" t="str">
            <v>ST310212A</v>
          </cell>
          <cell r="C424" t="str">
            <v>122022P</v>
          </cell>
          <cell r="D424" t="str">
            <v>122022P</v>
          </cell>
          <cell r="E424" t="str">
            <v>10GB IDE 3.5LP 5400 RPM U10 ATA</v>
          </cell>
          <cell r="F424">
            <v>48</v>
          </cell>
          <cell r="G424">
            <v>687.04</v>
          </cell>
          <cell r="J424">
            <v>6</v>
          </cell>
          <cell r="K424">
            <v>4122.26</v>
          </cell>
          <cell r="L424">
            <v>687.04</v>
          </cell>
          <cell r="N424">
            <v>687.04</v>
          </cell>
          <cell r="O424">
            <v>2350</v>
          </cell>
          <cell r="P424">
            <v>14100</v>
          </cell>
        </row>
        <row r="425">
          <cell r="A425" t="str">
            <v>ST310212A122022R18</v>
          </cell>
          <cell r="B425" t="str">
            <v>ST310212A</v>
          </cell>
          <cell r="C425" t="str">
            <v>122022R</v>
          </cell>
          <cell r="D425" t="str">
            <v>122022R</v>
          </cell>
          <cell r="E425" t="str">
            <v>U10 10.2GB IDE ULTRA ATA/66</v>
          </cell>
          <cell r="F425">
            <v>18</v>
          </cell>
          <cell r="G425">
            <v>678.11</v>
          </cell>
          <cell r="J425">
            <v>319</v>
          </cell>
          <cell r="K425">
            <v>216316.19</v>
          </cell>
          <cell r="L425">
            <v>678.11</v>
          </cell>
          <cell r="M425">
            <v>2328.7203166226914</v>
          </cell>
          <cell r="N425">
            <v>687.04</v>
          </cell>
          <cell r="O425">
            <v>2350</v>
          </cell>
          <cell r="P425">
            <v>749650</v>
          </cell>
        </row>
        <row r="426">
          <cell r="A426" t="str">
            <v>ST310212A122022R48</v>
          </cell>
          <cell r="B426" t="str">
            <v>ST310212A</v>
          </cell>
          <cell r="C426" t="str">
            <v>122022R</v>
          </cell>
          <cell r="D426" t="str">
            <v>122022R</v>
          </cell>
          <cell r="E426" t="str">
            <v>U10 10.2GB IDE ULTRA ATA/66</v>
          </cell>
          <cell r="F426">
            <v>48</v>
          </cell>
          <cell r="G426">
            <v>678.11</v>
          </cell>
          <cell r="J426">
            <v>131</v>
          </cell>
          <cell r="K426">
            <v>88832.04</v>
          </cell>
          <cell r="L426">
            <v>678.11</v>
          </cell>
          <cell r="M426">
            <v>2328.7203166226914</v>
          </cell>
          <cell r="N426">
            <v>687.04</v>
          </cell>
          <cell r="O426">
            <v>2350</v>
          </cell>
          <cell r="P426">
            <v>307850</v>
          </cell>
        </row>
        <row r="427">
          <cell r="A427" t="str">
            <v>ST310212A122022R58</v>
          </cell>
          <cell r="B427" t="str">
            <v>ST310212A</v>
          </cell>
          <cell r="C427" t="str">
            <v>122022R</v>
          </cell>
          <cell r="D427" t="str">
            <v>122022R</v>
          </cell>
          <cell r="E427" t="str">
            <v>U10 10.2GB IDE ULTRA ATA/66</v>
          </cell>
          <cell r="F427">
            <v>58</v>
          </cell>
          <cell r="G427">
            <v>678.11</v>
          </cell>
          <cell r="H427">
            <v>9</v>
          </cell>
          <cell r="I427">
            <v>6102.96</v>
          </cell>
          <cell r="J427">
            <v>35</v>
          </cell>
          <cell r="K427">
            <v>23733.75</v>
          </cell>
          <cell r="L427">
            <v>678.11</v>
          </cell>
          <cell r="M427">
            <v>2328.7203166226914</v>
          </cell>
          <cell r="N427">
            <v>687.04</v>
          </cell>
          <cell r="O427">
            <v>2350</v>
          </cell>
          <cell r="P427">
            <v>103400</v>
          </cell>
        </row>
        <row r="428">
          <cell r="A428" t="str">
            <v>ST310212A122022R68</v>
          </cell>
          <cell r="B428" t="str">
            <v>ST310212A</v>
          </cell>
          <cell r="C428" t="str">
            <v>122022R</v>
          </cell>
          <cell r="D428" t="str">
            <v>122022R</v>
          </cell>
          <cell r="E428" t="str">
            <v>U10 10.2GB IDE ULTRA ATA/66</v>
          </cell>
          <cell r="F428">
            <v>68</v>
          </cell>
          <cell r="G428">
            <v>678.11</v>
          </cell>
          <cell r="J428">
            <v>187</v>
          </cell>
          <cell r="K428">
            <v>126806.04</v>
          </cell>
          <cell r="L428">
            <v>678.11</v>
          </cell>
          <cell r="M428">
            <v>2328.7203166226914</v>
          </cell>
          <cell r="N428">
            <v>687.04</v>
          </cell>
          <cell r="O428">
            <v>2350</v>
          </cell>
          <cell r="P428">
            <v>439450</v>
          </cell>
        </row>
        <row r="429">
          <cell r="A429" t="str">
            <v>ST310212A122022X19</v>
          </cell>
          <cell r="B429" t="str">
            <v>ST310212A</v>
          </cell>
          <cell r="C429" t="str">
            <v>122022X</v>
          </cell>
          <cell r="D429" t="str">
            <v>122022X</v>
          </cell>
          <cell r="E429" t="str">
            <v>U10 10.2GB IDE ULTRA ATA/66</v>
          </cell>
          <cell r="F429">
            <v>19</v>
          </cell>
          <cell r="G429">
            <v>0</v>
          </cell>
          <cell r="H429">
            <v>29</v>
          </cell>
          <cell r="J429">
            <v>472</v>
          </cell>
          <cell r="L429">
            <v>0</v>
          </cell>
          <cell r="N429">
            <v>687.04</v>
          </cell>
          <cell r="O429">
            <v>2350</v>
          </cell>
          <cell r="P429">
            <v>1177350</v>
          </cell>
        </row>
        <row r="430">
          <cell r="A430" t="str">
            <v>ST310212A122022X49</v>
          </cell>
          <cell r="B430" t="str">
            <v>ST310212A</v>
          </cell>
          <cell r="C430" t="str">
            <v>122022X</v>
          </cell>
          <cell r="D430" t="str">
            <v>122022X</v>
          </cell>
          <cell r="E430" t="str">
            <v>U10 10.2GB IDE ULTRA ATA/66</v>
          </cell>
          <cell r="F430">
            <v>49</v>
          </cell>
          <cell r="G430">
            <v>0</v>
          </cell>
          <cell r="J430">
            <v>1</v>
          </cell>
          <cell r="L430">
            <v>0</v>
          </cell>
          <cell r="N430">
            <v>687.04</v>
          </cell>
          <cell r="O430">
            <v>2350</v>
          </cell>
          <cell r="P430">
            <v>2350</v>
          </cell>
        </row>
        <row r="431">
          <cell r="A431" t="str">
            <v>ST310212A122022X59</v>
          </cell>
          <cell r="B431" t="str">
            <v>ST310212A</v>
          </cell>
          <cell r="C431" t="str">
            <v>122022X</v>
          </cell>
          <cell r="D431" t="str">
            <v>122022X</v>
          </cell>
          <cell r="E431" t="str">
            <v>U10 10.2GB IDE ULTRA ATA/66</v>
          </cell>
          <cell r="F431">
            <v>59</v>
          </cell>
          <cell r="G431">
            <v>0</v>
          </cell>
          <cell r="J431">
            <v>8</v>
          </cell>
          <cell r="L431">
            <v>0</v>
          </cell>
          <cell r="N431">
            <v>687.04</v>
          </cell>
          <cell r="O431">
            <v>2350</v>
          </cell>
          <cell r="P431">
            <v>18800</v>
          </cell>
        </row>
        <row r="432">
          <cell r="A432" t="str">
            <v>ST310212A122022X49</v>
          </cell>
          <cell r="B432" t="str">
            <v>ST310212A</v>
          </cell>
          <cell r="C432" t="str">
            <v>122022X</v>
          </cell>
          <cell r="D432" t="str">
            <v>122022X</v>
          </cell>
          <cell r="E432" t="str">
            <v>U10 10.2GB IDE ULTRA ATA/66</v>
          </cell>
          <cell r="F432">
            <v>49</v>
          </cell>
          <cell r="G432">
            <v>0</v>
          </cell>
          <cell r="J432">
            <v>1</v>
          </cell>
          <cell r="O432">
            <v>2350</v>
          </cell>
          <cell r="P432">
            <v>2350</v>
          </cell>
        </row>
        <row r="433">
          <cell r="A433" t="str">
            <v>ST313021A122012X18</v>
          </cell>
          <cell r="B433" t="str">
            <v>ST313021A</v>
          </cell>
          <cell r="C433" t="str">
            <v>122012X</v>
          </cell>
          <cell r="D433" t="str">
            <v>122012X</v>
          </cell>
          <cell r="E433" t="str">
            <v>U8 13GB IDE ULTRA ATA/66</v>
          </cell>
          <cell r="F433">
            <v>18</v>
          </cell>
          <cell r="G433">
            <v>0</v>
          </cell>
          <cell r="J433">
            <v>2</v>
          </cell>
          <cell r="L433">
            <v>0</v>
          </cell>
          <cell r="O433">
            <v>2450</v>
          </cell>
          <cell r="P433">
            <v>4900</v>
          </cell>
        </row>
        <row r="434">
          <cell r="A434" t="str">
            <v>ST313021A122012X19</v>
          </cell>
          <cell r="B434" t="str">
            <v>ST313021A</v>
          </cell>
          <cell r="C434" t="str">
            <v>122012X</v>
          </cell>
          <cell r="D434" t="str">
            <v>122012X</v>
          </cell>
          <cell r="E434" t="str">
            <v>U8 13GB IDE ULTRA ATA/66</v>
          </cell>
          <cell r="F434">
            <v>19</v>
          </cell>
          <cell r="G434">
            <v>0</v>
          </cell>
          <cell r="J434">
            <v>10</v>
          </cell>
          <cell r="L434">
            <v>0</v>
          </cell>
          <cell r="O434">
            <v>2450</v>
          </cell>
          <cell r="P434">
            <v>24500</v>
          </cell>
        </row>
        <row r="435">
          <cell r="A435" t="str">
            <v>ST317221A122013R18</v>
          </cell>
          <cell r="B435" t="str">
            <v>ST317221A</v>
          </cell>
          <cell r="C435" t="str">
            <v>122013R</v>
          </cell>
          <cell r="D435" t="str">
            <v>122013R</v>
          </cell>
          <cell r="E435" t="str">
            <v>17GB 5400 RPM ULTRA ATA</v>
          </cell>
          <cell r="F435">
            <v>18</v>
          </cell>
          <cell r="G435">
            <v>781.15</v>
          </cell>
          <cell r="J435">
            <v>5</v>
          </cell>
          <cell r="K435">
            <v>3905.75</v>
          </cell>
          <cell r="L435">
            <v>781.15</v>
          </cell>
          <cell r="M435">
            <v>2731.7034412955468</v>
          </cell>
          <cell r="O435">
            <v>2700</v>
          </cell>
          <cell r="P435">
            <v>13500</v>
          </cell>
        </row>
        <row r="436">
          <cell r="A436" t="str">
            <v>ST317221A122013X19</v>
          </cell>
          <cell r="B436" t="str">
            <v>ST317221A</v>
          </cell>
          <cell r="C436" t="str">
            <v>122013X</v>
          </cell>
          <cell r="D436" t="str">
            <v>122013X</v>
          </cell>
          <cell r="E436" t="str">
            <v>U8 17.2GB IDE ULTRA ATA/66</v>
          </cell>
          <cell r="F436">
            <v>19</v>
          </cell>
          <cell r="G436">
            <v>0</v>
          </cell>
          <cell r="H436">
            <v>1</v>
          </cell>
          <cell r="J436">
            <v>41</v>
          </cell>
          <cell r="L436">
            <v>0</v>
          </cell>
          <cell r="O436">
            <v>2800</v>
          </cell>
          <cell r="P436">
            <v>117600</v>
          </cell>
        </row>
        <row r="437">
          <cell r="A437" t="str">
            <v>ST318203LW122007E18</v>
          </cell>
          <cell r="B437" t="str">
            <v>ST318203LW</v>
          </cell>
          <cell r="C437" t="str">
            <v>122007E</v>
          </cell>
          <cell r="D437" t="str">
            <v>122007E</v>
          </cell>
          <cell r="E437" t="str">
            <v>CHEETAH 18.2GB ULTRA 2 SCSI</v>
          </cell>
          <cell r="F437">
            <v>18</v>
          </cell>
          <cell r="G437">
            <v>2370</v>
          </cell>
          <cell r="J437">
            <v>4</v>
          </cell>
          <cell r="K437">
            <v>9480.01</v>
          </cell>
          <cell r="L437">
            <v>2370</v>
          </cell>
          <cell r="N437">
            <v>2370</v>
          </cell>
          <cell r="O437">
            <v>25000</v>
          </cell>
          <cell r="P437">
            <v>100000</v>
          </cell>
        </row>
        <row r="438">
          <cell r="A438" t="str">
            <v>ST318203LW122007R18</v>
          </cell>
          <cell r="B438" t="str">
            <v>ST318203LW</v>
          </cell>
          <cell r="C438" t="str">
            <v>122007R</v>
          </cell>
          <cell r="D438" t="str">
            <v>122007R</v>
          </cell>
          <cell r="E438" t="str">
            <v>18.2GB WIDE ULTRA SCSI3.5LP 7.1</v>
          </cell>
          <cell r="F438">
            <v>18</v>
          </cell>
          <cell r="G438">
            <v>3271.23</v>
          </cell>
          <cell r="J438">
            <v>2</v>
          </cell>
          <cell r="K438">
            <v>6542.46</v>
          </cell>
          <cell r="L438">
            <v>3271.23</v>
          </cell>
          <cell r="N438">
            <v>2370</v>
          </cell>
          <cell r="O438">
            <v>20000</v>
          </cell>
          <cell r="P438">
            <v>40000</v>
          </cell>
        </row>
        <row r="439">
          <cell r="A439" t="str">
            <v>ST318275LW122006R18</v>
          </cell>
          <cell r="B439" t="str">
            <v>ST318275LW</v>
          </cell>
          <cell r="C439" t="str">
            <v>122006R</v>
          </cell>
          <cell r="D439" t="str">
            <v>122006R</v>
          </cell>
          <cell r="E439" t="str">
            <v>BARRACUDA 18.2GB ULTRA 2 SCSI</v>
          </cell>
          <cell r="F439">
            <v>18</v>
          </cell>
          <cell r="G439">
            <v>1379.84</v>
          </cell>
          <cell r="J439">
            <v>1</v>
          </cell>
          <cell r="K439">
            <v>1379.84</v>
          </cell>
          <cell r="L439">
            <v>1379.84</v>
          </cell>
          <cell r="O439">
            <v>15000</v>
          </cell>
          <cell r="P439">
            <v>15000</v>
          </cell>
        </row>
        <row r="440">
          <cell r="A440" t="str">
            <v>ST318275LW122006X59</v>
          </cell>
          <cell r="B440" t="str">
            <v>ST318275LW</v>
          </cell>
          <cell r="C440" t="str">
            <v>122006X</v>
          </cell>
          <cell r="D440" t="str">
            <v>122006X</v>
          </cell>
          <cell r="E440" t="str">
            <v>BARRACUDA 18.2GB ULTRA 2 SCSI</v>
          </cell>
          <cell r="F440">
            <v>59</v>
          </cell>
          <cell r="G440">
            <v>0</v>
          </cell>
          <cell r="J440">
            <v>1</v>
          </cell>
          <cell r="L440">
            <v>0</v>
          </cell>
          <cell r="O440">
            <v>18000</v>
          </cell>
          <cell r="P440">
            <v>18000</v>
          </cell>
        </row>
        <row r="441">
          <cell r="A441" t="str">
            <v>ST318404LW122024R18</v>
          </cell>
          <cell r="B441" t="str">
            <v>ST318404LW</v>
          </cell>
          <cell r="C441" t="str">
            <v>122024R</v>
          </cell>
          <cell r="D441" t="str">
            <v>122024R</v>
          </cell>
          <cell r="E441" t="str">
            <v>CHEETAH 18GB ULTRA SCSI</v>
          </cell>
          <cell r="F441">
            <v>18</v>
          </cell>
          <cell r="G441">
            <v>2130.66</v>
          </cell>
          <cell r="J441">
            <v>7</v>
          </cell>
          <cell r="K441">
            <v>14914.64</v>
          </cell>
          <cell r="L441">
            <v>2130.66</v>
          </cell>
          <cell r="O441">
            <v>15000</v>
          </cell>
          <cell r="P441">
            <v>105000</v>
          </cell>
        </row>
        <row r="442">
          <cell r="A442" t="str">
            <v>ST318404LW122024X19</v>
          </cell>
          <cell r="B442" t="str">
            <v>ST318404LW</v>
          </cell>
          <cell r="C442" t="str">
            <v>122024X</v>
          </cell>
          <cell r="D442" t="str">
            <v>122024X</v>
          </cell>
          <cell r="E442" t="str">
            <v>CHEETAH 18GB ULTRA SCSI 3.5LP</v>
          </cell>
          <cell r="F442">
            <v>19</v>
          </cell>
          <cell r="G442">
            <v>0</v>
          </cell>
          <cell r="J442">
            <v>4</v>
          </cell>
          <cell r="L442">
            <v>0</v>
          </cell>
          <cell r="O442">
            <v>14000</v>
          </cell>
          <cell r="P442">
            <v>56000</v>
          </cell>
        </row>
        <row r="443">
          <cell r="A443" t="str">
            <v>ST318436LW122025R18</v>
          </cell>
          <cell r="B443" t="str">
            <v>ST318436LW</v>
          </cell>
          <cell r="C443" t="str">
            <v>122025R</v>
          </cell>
          <cell r="D443" t="str">
            <v>122025R</v>
          </cell>
          <cell r="E443" t="str">
            <v>BARRACUDA 18GB ULTRA SCSI</v>
          </cell>
          <cell r="F443">
            <v>18</v>
          </cell>
          <cell r="G443">
            <v>2654.65</v>
          </cell>
          <cell r="J443">
            <v>7</v>
          </cell>
          <cell r="K443">
            <v>18582.55</v>
          </cell>
          <cell r="L443">
            <v>2654.65</v>
          </cell>
          <cell r="O443">
            <v>10000</v>
          </cell>
          <cell r="P443">
            <v>70000</v>
          </cell>
        </row>
        <row r="444">
          <cell r="A444" t="str">
            <v>ST318436LW122025X19</v>
          </cell>
          <cell r="B444" t="str">
            <v>ST318436LW</v>
          </cell>
          <cell r="C444" t="str">
            <v>122025X</v>
          </cell>
          <cell r="D444" t="str">
            <v>122025X</v>
          </cell>
          <cell r="E444" t="str">
            <v>BARRACUDA 18GB ULTRA SCSI 3.5LP</v>
          </cell>
          <cell r="F444">
            <v>19</v>
          </cell>
          <cell r="G444">
            <v>0</v>
          </cell>
          <cell r="J444">
            <v>2</v>
          </cell>
          <cell r="L444">
            <v>0</v>
          </cell>
          <cell r="O444">
            <v>12000</v>
          </cell>
          <cell r="P444">
            <v>24000</v>
          </cell>
        </row>
        <row r="445">
          <cell r="A445" t="str">
            <v>ST320413A122037B18</v>
          </cell>
          <cell r="B445" t="str">
            <v>ST320413A</v>
          </cell>
          <cell r="C445" t="str">
            <v>122037B</v>
          </cell>
          <cell r="D445" t="str">
            <v>122037B</v>
          </cell>
          <cell r="E445" t="str">
            <v>U5 20GB ULTRA ATA/100</v>
          </cell>
          <cell r="F445">
            <v>18</v>
          </cell>
          <cell r="G445">
            <v>4804.93</v>
          </cell>
          <cell r="J445">
            <v>5</v>
          </cell>
          <cell r="K445">
            <v>24024.67</v>
          </cell>
          <cell r="L445">
            <v>4804.93</v>
          </cell>
          <cell r="N445">
            <v>4804.93</v>
          </cell>
          <cell r="O445">
            <v>3900</v>
          </cell>
          <cell r="P445">
            <v>19500</v>
          </cell>
        </row>
        <row r="446">
          <cell r="A446" t="str">
            <v>ST320413A122037C18</v>
          </cell>
          <cell r="B446" t="str">
            <v>ST320413A</v>
          </cell>
          <cell r="C446" t="str">
            <v>122037C</v>
          </cell>
          <cell r="D446" t="str">
            <v>122037C</v>
          </cell>
          <cell r="E446" t="str">
            <v>U5 20GB ULTRA ATA/100</v>
          </cell>
          <cell r="F446">
            <v>18</v>
          </cell>
          <cell r="G446">
            <v>5690.52</v>
          </cell>
          <cell r="J446">
            <v>5</v>
          </cell>
          <cell r="K446">
            <v>28452.6</v>
          </cell>
          <cell r="L446">
            <v>5690.52</v>
          </cell>
          <cell r="N446">
            <v>5690.52</v>
          </cell>
          <cell r="O446">
            <v>3900</v>
          </cell>
          <cell r="P446">
            <v>19500</v>
          </cell>
        </row>
        <row r="447">
          <cell r="A447" t="str">
            <v>ST320413A122037H18</v>
          </cell>
          <cell r="B447" t="str">
            <v>ST320413A</v>
          </cell>
          <cell r="C447" t="str">
            <v>122037H</v>
          </cell>
          <cell r="D447" t="str">
            <v>122037H</v>
          </cell>
          <cell r="E447" t="str">
            <v>U5 20GB ULTRA ATA/100</v>
          </cell>
          <cell r="F447">
            <v>18</v>
          </cell>
          <cell r="G447">
            <v>4804.93</v>
          </cell>
          <cell r="J447">
            <v>5</v>
          </cell>
          <cell r="K447">
            <v>24024.67</v>
          </cell>
          <cell r="L447">
            <v>4804.93</v>
          </cell>
          <cell r="N447">
            <v>4804.93</v>
          </cell>
          <cell r="O447">
            <v>3900</v>
          </cell>
          <cell r="P447">
            <v>19500</v>
          </cell>
        </row>
        <row r="448">
          <cell r="A448" t="str">
            <v>ST320413A122037I18</v>
          </cell>
          <cell r="B448" t="str">
            <v>ST320413A</v>
          </cell>
          <cell r="C448" t="str">
            <v>122037I</v>
          </cell>
          <cell r="D448" t="str">
            <v>122037I</v>
          </cell>
          <cell r="E448" t="str">
            <v>U5 20GB ULTRA ATA/100</v>
          </cell>
          <cell r="F448">
            <v>18</v>
          </cell>
          <cell r="G448">
            <v>4804.93</v>
          </cell>
          <cell r="J448">
            <v>5</v>
          </cell>
          <cell r="K448">
            <v>24024.67</v>
          </cell>
          <cell r="L448">
            <v>4804.93</v>
          </cell>
          <cell r="N448">
            <v>4804.93</v>
          </cell>
          <cell r="O448">
            <v>3900</v>
          </cell>
          <cell r="P448">
            <v>19500</v>
          </cell>
        </row>
        <row r="449">
          <cell r="A449" t="str">
            <v>ST320413A122037K18</v>
          </cell>
          <cell r="B449" t="str">
            <v>ST320413A</v>
          </cell>
          <cell r="C449" t="str">
            <v>122037K</v>
          </cell>
          <cell r="D449" t="str">
            <v>122037K</v>
          </cell>
          <cell r="E449" t="str">
            <v>U5 20GB ULTRA ATA/100</v>
          </cell>
          <cell r="F449">
            <v>18</v>
          </cell>
          <cell r="G449">
            <v>4804.93</v>
          </cell>
          <cell r="J449">
            <v>5</v>
          </cell>
          <cell r="K449">
            <v>24024.67</v>
          </cell>
          <cell r="L449">
            <v>4804.93</v>
          </cell>
          <cell r="N449">
            <v>4804.93</v>
          </cell>
          <cell r="O449">
            <v>3900</v>
          </cell>
          <cell r="P449">
            <v>19500</v>
          </cell>
        </row>
        <row r="450">
          <cell r="A450" t="str">
            <v>ST320413A122037L18</v>
          </cell>
          <cell r="B450" t="str">
            <v>ST320413A</v>
          </cell>
          <cell r="C450" t="str">
            <v>122037L</v>
          </cell>
          <cell r="D450" t="str">
            <v>122037L</v>
          </cell>
          <cell r="E450" t="str">
            <v>U5 20GB ULTRA ATA/100</v>
          </cell>
          <cell r="F450">
            <v>18</v>
          </cell>
          <cell r="G450">
            <v>4804.93</v>
          </cell>
          <cell r="J450">
            <v>5</v>
          </cell>
          <cell r="K450">
            <v>24024.67</v>
          </cell>
          <cell r="L450">
            <v>4804.93</v>
          </cell>
          <cell r="N450">
            <v>4804.93</v>
          </cell>
          <cell r="O450">
            <v>3900</v>
          </cell>
          <cell r="P450">
            <v>19500</v>
          </cell>
        </row>
        <row r="451">
          <cell r="A451" t="str">
            <v>ST320413A122037R18</v>
          </cell>
          <cell r="B451" t="str">
            <v>ST320413A</v>
          </cell>
          <cell r="C451" t="str">
            <v>122037R</v>
          </cell>
          <cell r="D451" t="str">
            <v>122037R</v>
          </cell>
          <cell r="E451" t="str">
            <v>U5 20GB ULTRA ATA/100</v>
          </cell>
          <cell r="F451">
            <v>18</v>
          </cell>
          <cell r="G451">
            <v>711.65</v>
          </cell>
          <cell r="J451">
            <v>276</v>
          </cell>
          <cell r="K451">
            <v>196415.28</v>
          </cell>
          <cell r="L451">
            <v>711.65</v>
          </cell>
          <cell r="N451">
            <v>4804.93</v>
          </cell>
          <cell r="O451">
            <v>3900</v>
          </cell>
          <cell r="P451">
            <v>1076400</v>
          </cell>
        </row>
        <row r="452">
          <cell r="A452" t="str">
            <v>ST320413A122037R48</v>
          </cell>
          <cell r="B452" t="str">
            <v>ST320413A</v>
          </cell>
          <cell r="C452" t="str">
            <v>122037R</v>
          </cell>
          <cell r="D452" t="str">
            <v>122037R</v>
          </cell>
          <cell r="E452" t="str">
            <v>U5 20GB ULTRA ATA/100</v>
          </cell>
          <cell r="F452">
            <v>48</v>
          </cell>
          <cell r="G452">
            <v>711.65</v>
          </cell>
          <cell r="H452">
            <v>40</v>
          </cell>
          <cell r="I452">
            <v>28465.98</v>
          </cell>
          <cell r="J452">
            <v>49</v>
          </cell>
          <cell r="K452">
            <v>34870.83</v>
          </cell>
          <cell r="L452">
            <v>711.65</v>
          </cell>
          <cell r="N452">
            <v>4804.93</v>
          </cell>
          <cell r="O452">
            <v>3900</v>
          </cell>
          <cell r="P452">
            <v>347100</v>
          </cell>
        </row>
        <row r="453">
          <cell r="A453" t="str">
            <v>ST320413A122037R58</v>
          </cell>
          <cell r="B453" t="str">
            <v>ST320413A</v>
          </cell>
          <cell r="C453" t="str">
            <v>122037R</v>
          </cell>
          <cell r="D453" t="str">
            <v>122037R</v>
          </cell>
          <cell r="E453" t="str">
            <v>U5 20GB ULTRA ATA/100</v>
          </cell>
          <cell r="F453">
            <v>58</v>
          </cell>
          <cell r="G453">
            <v>711.65</v>
          </cell>
          <cell r="H453">
            <v>65</v>
          </cell>
          <cell r="I453">
            <v>46257.22</v>
          </cell>
          <cell r="J453">
            <v>99</v>
          </cell>
          <cell r="K453">
            <v>70453.31</v>
          </cell>
          <cell r="L453">
            <v>711.65</v>
          </cell>
          <cell r="N453">
            <v>4804.93</v>
          </cell>
          <cell r="O453">
            <v>3900</v>
          </cell>
          <cell r="P453">
            <v>639600</v>
          </cell>
        </row>
        <row r="454">
          <cell r="A454" t="str">
            <v>ST320413A122037R68</v>
          </cell>
          <cell r="B454" t="str">
            <v>ST320413A</v>
          </cell>
          <cell r="C454" t="str">
            <v>122037R</v>
          </cell>
          <cell r="D454" t="str">
            <v>122037R</v>
          </cell>
          <cell r="E454" t="str">
            <v>U5 20GB ULTRA ATA/100</v>
          </cell>
          <cell r="F454">
            <v>68</v>
          </cell>
          <cell r="G454">
            <v>711.65</v>
          </cell>
          <cell r="H454">
            <v>20</v>
          </cell>
          <cell r="I454">
            <v>14232.99</v>
          </cell>
          <cell r="J454">
            <v>26</v>
          </cell>
          <cell r="K454">
            <v>18502.88</v>
          </cell>
          <cell r="L454">
            <v>711.65</v>
          </cell>
          <cell r="N454">
            <v>4804.93</v>
          </cell>
          <cell r="O454">
            <v>3900</v>
          </cell>
          <cell r="P454">
            <v>179400</v>
          </cell>
        </row>
        <row r="455">
          <cell r="A455" t="str">
            <v>ST320413A122037X19</v>
          </cell>
          <cell r="B455" t="str">
            <v>ST320413A</v>
          </cell>
          <cell r="C455" t="str">
            <v>122037X</v>
          </cell>
          <cell r="D455" t="str">
            <v>122037X</v>
          </cell>
          <cell r="E455" t="str">
            <v>U5 20GB ULTRA ATA/100 5400RPM</v>
          </cell>
          <cell r="F455">
            <v>19</v>
          </cell>
          <cell r="G455">
            <v>0</v>
          </cell>
          <cell r="H455">
            <v>17</v>
          </cell>
          <cell r="J455">
            <v>288</v>
          </cell>
          <cell r="L455">
            <v>0</v>
          </cell>
          <cell r="N455">
            <v>4804.93</v>
          </cell>
          <cell r="O455">
            <v>3900</v>
          </cell>
          <cell r="P455">
            <v>1189500</v>
          </cell>
        </row>
        <row r="456">
          <cell r="A456" t="str">
            <v>ST320413A122037X59</v>
          </cell>
          <cell r="B456" t="str">
            <v>ST320413A</v>
          </cell>
          <cell r="C456" t="str">
            <v>122037X</v>
          </cell>
          <cell r="D456" t="str">
            <v>122037X</v>
          </cell>
          <cell r="E456" t="str">
            <v>U5 20GB ULTRA ATA/100 5400RPM</v>
          </cell>
          <cell r="F456">
            <v>59</v>
          </cell>
          <cell r="G456">
            <v>0</v>
          </cell>
          <cell r="J456">
            <v>22</v>
          </cell>
          <cell r="L456">
            <v>0</v>
          </cell>
          <cell r="N456">
            <v>4804.93</v>
          </cell>
          <cell r="O456">
            <v>3900</v>
          </cell>
          <cell r="P456">
            <v>85800</v>
          </cell>
        </row>
        <row r="457">
          <cell r="A457" t="str">
            <v>ST320413A122037X39</v>
          </cell>
          <cell r="B457" t="str">
            <v>ST320413A</v>
          </cell>
          <cell r="C457" t="str">
            <v>122037X</v>
          </cell>
          <cell r="D457" t="str">
            <v>122037X</v>
          </cell>
          <cell r="E457" t="str">
            <v>U5 20GB ULTRA ATA/100 5400RPM</v>
          </cell>
          <cell r="F457">
            <v>39</v>
          </cell>
          <cell r="G457">
            <v>0</v>
          </cell>
          <cell r="J457">
            <v>1</v>
          </cell>
          <cell r="O457">
            <v>3900</v>
          </cell>
          <cell r="P457">
            <v>3900</v>
          </cell>
        </row>
        <row r="458">
          <cell r="A458" t="str">
            <v>ST320420A122026R18</v>
          </cell>
          <cell r="B458" t="str">
            <v>ST320420A</v>
          </cell>
          <cell r="C458" t="str">
            <v>122026R</v>
          </cell>
          <cell r="D458" t="str">
            <v>122026R</v>
          </cell>
          <cell r="E458" t="str">
            <v>BARRACUDA 20GB  ULTRA ATA</v>
          </cell>
          <cell r="F458">
            <v>18</v>
          </cell>
          <cell r="G458">
            <v>985.35</v>
          </cell>
          <cell r="J458">
            <v>21</v>
          </cell>
          <cell r="K458">
            <v>20692.310000000001</v>
          </cell>
          <cell r="L458">
            <v>985.35</v>
          </cell>
          <cell r="O458">
            <v>6200</v>
          </cell>
          <cell r="P458">
            <v>130200</v>
          </cell>
        </row>
        <row r="459">
          <cell r="A459" t="str">
            <v>ST320420A122026X19</v>
          </cell>
          <cell r="B459" t="str">
            <v>ST320420A</v>
          </cell>
          <cell r="C459" t="str">
            <v>122026X</v>
          </cell>
          <cell r="D459" t="str">
            <v>122026X</v>
          </cell>
          <cell r="E459" t="str">
            <v>BARRACUDA 20GB ULTRA ATA 3.5LP</v>
          </cell>
          <cell r="F459">
            <v>19</v>
          </cell>
          <cell r="G459">
            <v>0</v>
          </cell>
          <cell r="J459">
            <v>2</v>
          </cell>
          <cell r="L459">
            <v>0</v>
          </cell>
          <cell r="O459">
            <v>5500</v>
          </cell>
          <cell r="P459">
            <v>11000</v>
          </cell>
        </row>
        <row r="460">
          <cell r="A460" t="str">
            <v>ST320423A122021E18</v>
          </cell>
          <cell r="B460" t="str">
            <v>ST320423A</v>
          </cell>
          <cell r="C460" t="str">
            <v>122021E</v>
          </cell>
          <cell r="D460" t="str">
            <v>122021E</v>
          </cell>
          <cell r="E460" t="str">
            <v>U10 20GB IDE ULTRA ATA/66</v>
          </cell>
          <cell r="F460">
            <v>18</v>
          </cell>
          <cell r="G460">
            <v>691.21</v>
          </cell>
          <cell r="J460">
            <v>71</v>
          </cell>
          <cell r="K460">
            <v>49075.89</v>
          </cell>
          <cell r="L460">
            <v>691.21</v>
          </cell>
          <cell r="M460">
            <v>3100</v>
          </cell>
          <cell r="N460">
            <v>691.21</v>
          </cell>
          <cell r="O460">
            <v>3000</v>
          </cell>
          <cell r="P460">
            <v>213000</v>
          </cell>
        </row>
        <row r="461">
          <cell r="A461" t="str">
            <v>ST320423A122021R18</v>
          </cell>
          <cell r="B461" t="str">
            <v>ST320423A</v>
          </cell>
          <cell r="C461" t="str">
            <v>122021R</v>
          </cell>
          <cell r="D461" t="str">
            <v>122021R</v>
          </cell>
          <cell r="E461" t="str">
            <v>U10 20GB IDE ULTRA ATA/66</v>
          </cell>
          <cell r="F461">
            <v>18</v>
          </cell>
          <cell r="G461">
            <v>871.61</v>
          </cell>
          <cell r="J461">
            <v>63</v>
          </cell>
          <cell r="K461">
            <v>54911.46</v>
          </cell>
          <cell r="L461">
            <v>871.61</v>
          </cell>
          <cell r="M461">
            <v>3100</v>
          </cell>
          <cell r="N461">
            <v>691.21</v>
          </cell>
          <cell r="O461">
            <v>3000</v>
          </cell>
          <cell r="P461">
            <v>189000</v>
          </cell>
        </row>
        <row r="462">
          <cell r="A462" t="str">
            <v>ST320423A122021R48</v>
          </cell>
          <cell r="B462" t="str">
            <v>ST320423A</v>
          </cell>
          <cell r="C462" t="str">
            <v>122021R</v>
          </cell>
          <cell r="D462" t="str">
            <v>122021R</v>
          </cell>
          <cell r="E462" t="str">
            <v>U10 20GB IDE ULTRA ATA/66</v>
          </cell>
          <cell r="F462">
            <v>48</v>
          </cell>
          <cell r="G462">
            <v>871.61</v>
          </cell>
          <cell r="J462">
            <v>2</v>
          </cell>
          <cell r="K462">
            <v>1743.22</v>
          </cell>
          <cell r="L462">
            <v>871.61</v>
          </cell>
          <cell r="M462">
            <v>3100</v>
          </cell>
          <cell r="N462">
            <v>691.21</v>
          </cell>
          <cell r="O462">
            <v>3000</v>
          </cell>
          <cell r="P462">
            <v>6000</v>
          </cell>
        </row>
        <row r="463">
          <cell r="A463" t="str">
            <v>ST320423A122021R58</v>
          </cell>
          <cell r="B463" t="str">
            <v>ST320423A</v>
          </cell>
          <cell r="C463" t="str">
            <v>122021R</v>
          </cell>
          <cell r="D463" t="str">
            <v>122021R</v>
          </cell>
          <cell r="E463" t="str">
            <v>U10 20GB IDE ULTRA ATA/66</v>
          </cell>
          <cell r="F463">
            <v>58</v>
          </cell>
          <cell r="G463">
            <v>871.61</v>
          </cell>
          <cell r="H463">
            <v>2</v>
          </cell>
          <cell r="I463">
            <v>1743.22</v>
          </cell>
          <cell r="J463">
            <v>6</v>
          </cell>
          <cell r="K463">
            <v>5229.66</v>
          </cell>
          <cell r="L463">
            <v>871.61</v>
          </cell>
          <cell r="M463">
            <v>3100</v>
          </cell>
          <cell r="N463">
            <v>691.21</v>
          </cell>
          <cell r="O463">
            <v>3000</v>
          </cell>
          <cell r="P463">
            <v>24000</v>
          </cell>
        </row>
        <row r="464">
          <cell r="A464" t="str">
            <v>ST320423A122021X19</v>
          </cell>
          <cell r="B464" t="str">
            <v>ST320423A</v>
          </cell>
          <cell r="C464" t="str">
            <v>122021X</v>
          </cell>
          <cell r="D464" t="str">
            <v>122021X</v>
          </cell>
          <cell r="E464" t="str">
            <v>U10 20GB IDE ULTRA ATA/66</v>
          </cell>
          <cell r="F464">
            <v>19</v>
          </cell>
          <cell r="G464">
            <v>0</v>
          </cell>
          <cell r="H464">
            <v>4</v>
          </cell>
          <cell r="J464">
            <v>85</v>
          </cell>
          <cell r="L464">
            <v>0</v>
          </cell>
          <cell r="N464">
            <v>691.21</v>
          </cell>
          <cell r="O464">
            <v>3000</v>
          </cell>
          <cell r="P464">
            <v>267000</v>
          </cell>
        </row>
        <row r="465">
          <cell r="A465" t="str">
            <v>ST320423A122021X59</v>
          </cell>
          <cell r="B465" t="str">
            <v>ST320423A</v>
          </cell>
          <cell r="C465" t="str">
            <v>122021X</v>
          </cell>
          <cell r="D465" t="str">
            <v>122021X</v>
          </cell>
          <cell r="E465" t="str">
            <v>U10 20GB IDE ULTRA ATA/66</v>
          </cell>
          <cell r="F465">
            <v>59</v>
          </cell>
          <cell r="G465">
            <v>0</v>
          </cell>
          <cell r="J465">
            <v>1</v>
          </cell>
          <cell r="L465">
            <v>0</v>
          </cell>
          <cell r="N465">
            <v>691.21</v>
          </cell>
          <cell r="O465">
            <v>3000</v>
          </cell>
          <cell r="P465">
            <v>3000</v>
          </cell>
        </row>
        <row r="466">
          <cell r="A466" t="str">
            <v>ST320423A122021X39</v>
          </cell>
          <cell r="B466" t="str">
            <v>ST320423A</v>
          </cell>
          <cell r="C466" t="str">
            <v>122021X</v>
          </cell>
          <cell r="D466" t="str">
            <v>122021X</v>
          </cell>
          <cell r="E466" t="str">
            <v>U10 20GB IDE ULTRA ATA/66</v>
          </cell>
          <cell r="F466">
            <v>39</v>
          </cell>
          <cell r="G466">
            <v>0</v>
          </cell>
          <cell r="J466">
            <v>1</v>
          </cell>
          <cell r="O466">
            <v>3000</v>
          </cell>
          <cell r="P466">
            <v>3000</v>
          </cell>
        </row>
        <row r="467">
          <cell r="A467" t="str">
            <v>ST320430A122009R18</v>
          </cell>
          <cell r="B467" t="str">
            <v>ST320430A</v>
          </cell>
          <cell r="C467" t="str">
            <v>122009R</v>
          </cell>
          <cell r="D467" t="str">
            <v>122009R</v>
          </cell>
          <cell r="E467" t="str">
            <v>BARRACUDA 20GB IDE ULTRA ATA/66</v>
          </cell>
          <cell r="F467">
            <v>18</v>
          </cell>
          <cell r="G467">
            <v>882.94</v>
          </cell>
          <cell r="J467">
            <v>2</v>
          </cell>
          <cell r="K467">
            <v>1765.87</v>
          </cell>
          <cell r="L467">
            <v>882.94</v>
          </cell>
          <cell r="O467">
            <v>5000</v>
          </cell>
          <cell r="P467">
            <v>10000</v>
          </cell>
        </row>
        <row r="468">
          <cell r="A468" t="str">
            <v>ST330630A122027R18</v>
          </cell>
          <cell r="B468" t="str">
            <v>ST330630A</v>
          </cell>
          <cell r="C468" t="str">
            <v>122027R</v>
          </cell>
          <cell r="D468" t="str">
            <v>122027R</v>
          </cell>
          <cell r="E468" t="str">
            <v>BARRACUDA 30GB ULTRA ATA</v>
          </cell>
          <cell r="F468">
            <v>18</v>
          </cell>
          <cell r="G468">
            <v>1228.5999999999999</v>
          </cell>
          <cell r="J468">
            <v>23</v>
          </cell>
          <cell r="K468">
            <v>28257.74</v>
          </cell>
          <cell r="L468">
            <v>1228.5999999999999</v>
          </cell>
          <cell r="O468">
            <v>7400</v>
          </cell>
          <cell r="P468">
            <v>170200</v>
          </cell>
        </row>
        <row r="469">
          <cell r="A469" t="str">
            <v>ST330630A122027X19</v>
          </cell>
          <cell r="B469" t="str">
            <v>ST330630A</v>
          </cell>
          <cell r="C469" t="str">
            <v>122027X</v>
          </cell>
          <cell r="D469" t="str">
            <v>122027X</v>
          </cell>
          <cell r="E469" t="str">
            <v>BARRACUDA 30GB ULTRA ATA 3.5LP</v>
          </cell>
          <cell r="F469">
            <v>19</v>
          </cell>
          <cell r="G469">
            <v>0</v>
          </cell>
          <cell r="J469">
            <v>1</v>
          </cell>
          <cell r="L469">
            <v>0</v>
          </cell>
          <cell r="O469">
            <v>6500</v>
          </cell>
          <cell r="P469">
            <v>6500</v>
          </cell>
        </row>
        <row r="470">
          <cell r="A470" t="str">
            <v>ST336704LC122031R18</v>
          </cell>
          <cell r="B470" t="str">
            <v>ST336704LC</v>
          </cell>
          <cell r="C470" t="str">
            <v>122031R</v>
          </cell>
          <cell r="D470" t="str">
            <v>122031R</v>
          </cell>
          <cell r="E470" t="str">
            <v>CHEETAH 36GB ULTRA SCA</v>
          </cell>
          <cell r="F470">
            <v>18</v>
          </cell>
          <cell r="G470">
            <v>4080.93</v>
          </cell>
          <cell r="J470">
            <v>1</v>
          </cell>
          <cell r="K470">
            <v>4080.92</v>
          </cell>
          <cell r="L470">
            <v>4080.93</v>
          </cell>
          <cell r="O470">
            <v>24000</v>
          </cell>
          <cell r="P470">
            <v>24000</v>
          </cell>
        </row>
        <row r="471">
          <cell r="A471" t="str">
            <v>ST340823A122041D18</v>
          </cell>
          <cell r="B471" t="str">
            <v>ST340823A</v>
          </cell>
          <cell r="C471" t="str">
            <v>122041D</v>
          </cell>
          <cell r="D471" t="str">
            <v>122041D</v>
          </cell>
          <cell r="E471" t="str">
            <v>U5 40GB ULTRA ATA/100</v>
          </cell>
          <cell r="F471">
            <v>18</v>
          </cell>
          <cell r="G471">
            <v>4839.3599999999997</v>
          </cell>
          <cell r="J471">
            <v>3</v>
          </cell>
          <cell r="K471">
            <v>14518.08</v>
          </cell>
          <cell r="L471">
            <v>4839.3599999999997</v>
          </cell>
          <cell r="M471">
            <v>4925.7536888372861</v>
          </cell>
          <cell r="O471">
            <v>4900</v>
          </cell>
          <cell r="P471">
            <v>14700</v>
          </cell>
        </row>
        <row r="472">
          <cell r="A472" t="str">
            <v>ST340823A122041D48</v>
          </cell>
          <cell r="B472" t="str">
            <v>ST340823A</v>
          </cell>
          <cell r="C472" t="str">
            <v>122041D</v>
          </cell>
          <cell r="D472" t="str">
            <v>122041D</v>
          </cell>
          <cell r="E472" t="str">
            <v>U5 40GB ULTRA ATA/100</v>
          </cell>
          <cell r="F472">
            <v>48</v>
          </cell>
          <cell r="G472">
            <v>4839.3599999999997</v>
          </cell>
          <cell r="J472">
            <v>3</v>
          </cell>
          <cell r="K472">
            <v>14518.08</v>
          </cell>
          <cell r="L472">
            <v>4839.3599999999997</v>
          </cell>
          <cell r="M472">
            <v>4925.7536888372861</v>
          </cell>
          <cell r="O472">
            <v>4900</v>
          </cell>
          <cell r="P472">
            <v>14700</v>
          </cell>
        </row>
        <row r="473">
          <cell r="A473" t="str">
            <v>ST340823A122041D68</v>
          </cell>
          <cell r="B473" t="str">
            <v>ST340823A</v>
          </cell>
          <cell r="C473" t="str">
            <v>122041D</v>
          </cell>
          <cell r="D473" t="str">
            <v>122041D</v>
          </cell>
          <cell r="E473" t="str">
            <v>U5 40GB ULTRA ATA/100</v>
          </cell>
          <cell r="F473">
            <v>68</v>
          </cell>
          <cell r="G473">
            <v>4839.3599999999997</v>
          </cell>
          <cell r="H473">
            <v>1</v>
          </cell>
          <cell r="I473">
            <v>4839.3599999999997</v>
          </cell>
          <cell r="L473">
            <v>4839.3599999999997</v>
          </cell>
          <cell r="M473">
            <v>4925.7536888372861</v>
          </cell>
          <cell r="O473">
            <v>4900</v>
          </cell>
          <cell r="P473">
            <v>4900</v>
          </cell>
        </row>
        <row r="474">
          <cell r="A474" t="str">
            <v>ST340823A122041R48</v>
          </cell>
          <cell r="B474" t="str">
            <v>ST340823A</v>
          </cell>
          <cell r="C474" t="str">
            <v>122041R</v>
          </cell>
          <cell r="D474" t="str">
            <v>122041R</v>
          </cell>
          <cell r="E474" t="str">
            <v>U5 40GB ULTRA ATA/100</v>
          </cell>
          <cell r="F474">
            <v>48</v>
          </cell>
          <cell r="G474">
            <v>0.56999999999999995</v>
          </cell>
          <cell r="J474">
            <v>2</v>
          </cell>
          <cell r="K474">
            <v>1.1399999999999999</v>
          </cell>
          <cell r="L474">
            <v>0.56999999999999995</v>
          </cell>
          <cell r="O474">
            <v>4900</v>
          </cell>
          <cell r="P474">
            <v>9800</v>
          </cell>
        </row>
        <row r="475">
          <cell r="A475" t="str">
            <v>ST340823A122041X19</v>
          </cell>
          <cell r="B475" t="str">
            <v>ST340823A</v>
          </cell>
          <cell r="C475" t="str">
            <v>122041X</v>
          </cell>
          <cell r="D475" t="str">
            <v>122041X</v>
          </cell>
          <cell r="E475" t="str">
            <v>U5 40GB ULTRA ATA/100.*****.**</v>
          </cell>
          <cell r="F475">
            <v>19</v>
          </cell>
          <cell r="G475">
            <v>0</v>
          </cell>
          <cell r="H475">
            <v>7</v>
          </cell>
          <cell r="J475">
            <v>16</v>
          </cell>
          <cell r="L475">
            <v>0</v>
          </cell>
          <cell r="O475">
            <v>4900</v>
          </cell>
          <cell r="P475">
            <v>112700</v>
          </cell>
        </row>
        <row r="476">
          <cell r="A476" t="str">
            <v>ST340824A122036D18</v>
          </cell>
          <cell r="B476" t="str">
            <v>ST340824A</v>
          </cell>
          <cell r="C476" t="str">
            <v>122036D</v>
          </cell>
          <cell r="D476" t="str">
            <v>122036D</v>
          </cell>
          <cell r="E476" t="str">
            <v>BARRACUDA 40GB ULTRA ATA-III</v>
          </cell>
          <cell r="F476">
            <v>18</v>
          </cell>
          <cell r="G476">
            <v>7485.67</v>
          </cell>
          <cell r="J476">
            <v>1</v>
          </cell>
          <cell r="K476">
            <v>7485.67</v>
          </cell>
          <cell r="L476">
            <v>7485.67</v>
          </cell>
          <cell r="M476">
            <v>6900</v>
          </cell>
          <cell r="O476">
            <v>7400</v>
          </cell>
          <cell r="P476">
            <v>7400</v>
          </cell>
        </row>
        <row r="477">
          <cell r="A477" t="str">
            <v>ST340824A122036X19</v>
          </cell>
          <cell r="B477" t="str">
            <v>ST340824A</v>
          </cell>
          <cell r="C477" t="str">
            <v>122036X</v>
          </cell>
          <cell r="D477" t="str">
            <v>122036X</v>
          </cell>
          <cell r="E477" t="str">
            <v>BARRACUDA 40GB ULTRA ATA-III**</v>
          </cell>
          <cell r="F477">
            <v>19</v>
          </cell>
          <cell r="G477">
            <v>0</v>
          </cell>
          <cell r="J477">
            <v>1</v>
          </cell>
          <cell r="L477">
            <v>0</v>
          </cell>
          <cell r="O477">
            <v>8000</v>
          </cell>
          <cell r="P477">
            <v>8000</v>
          </cell>
        </row>
        <row r="478">
          <cell r="A478" t="str">
            <v>ST34311A12200158</v>
          </cell>
          <cell r="B478" t="str">
            <v>ST34311A</v>
          </cell>
          <cell r="C478" t="str">
            <v>122001</v>
          </cell>
          <cell r="D478" t="str">
            <v>122001</v>
          </cell>
          <cell r="E478" t="str">
            <v>U4 4.3GB IDE ULTRA ATA/66</v>
          </cell>
          <cell r="F478">
            <v>58</v>
          </cell>
          <cell r="G478">
            <v>4012.48</v>
          </cell>
          <cell r="J478">
            <v>1</v>
          </cell>
          <cell r="K478">
            <v>4012.48</v>
          </cell>
          <cell r="L478">
            <v>4012.48</v>
          </cell>
          <cell r="N478">
            <v>4012.48</v>
          </cell>
          <cell r="O478">
            <v>1650</v>
          </cell>
          <cell r="P478">
            <v>1650</v>
          </cell>
        </row>
        <row r="479">
          <cell r="A479" t="str">
            <v>ST34311A122001X19</v>
          </cell>
          <cell r="B479" t="str">
            <v>ST34311A</v>
          </cell>
          <cell r="C479" t="str">
            <v>122001X</v>
          </cell>
          <cell r="D479" t="str">
            <v>122001X</v>
          </cell>
          <cell r="E479" t="str">
            <v>U4 4.3GB IDE ULTRA ATA/66</v>
          </cell>
          <cell r="F479">
            <v>19</v>
          </cell>
          <cell r="G479">
            <v>0</v>
          </cell>
          <cell r="J479">
            <v>52</v>
          </cell>
          <cell r="L479">
            <v>0</v>
          </cell>
          <cell r="M479">
            <v>100</v>
          </cell>
          <cell r="N479">
            <v>4012.48</v>
          </cell>
          <cell r="O479">
            <v>1650</v>
          </cell>
          <cell r="P479">
            <v>85800</v>
          </cell>
        </row>
        <row r="480">
          <cell r="A480" t="str">
            <v>ST34313A122017R18</v>
          </cell>
          <cell r="B480" t="str">
            <v>ST34313A</v>
          </cell>
          <cell r="C480" t="str">
            <v>122017R</v>
          </cell>
          <cell r="D480" t="str">
            <v>122017R</v>
          </cell>
          <cell r="E480" t="str">
            <v>4.3GB U8 IDE 3.5LP 10.5MS 5400</v>
          </cell>
          <cell r="F480">
            <v>18</v>
          </cell>
          <cell r="G480">
            <v>533.25</v>
          </cell>
          <cell r="J480">
            <v>5</v>
          </cell>
          <cell r="K480">
            <v>2666.25</v>
          </cell>
          <cell r="L480">
            <v>533.25</v>
          </cell>
          <cell r="M480">
            <v>1871.4689265536724</v>
          </cell>
          <cell r="O480">
            <v>1800</v>
          </cell>
          <cell r="P480">
            <v>9000</v>
          </cell>
        </row>
        <row r="481">
          <cell r="A481" t="str">
            <v>ST34313A122017X19</v>
          </cell>
          <cell r="B481" t="str">
            <v>ST34313A</v>
          </cell>
          <cell r="C481" t="str">
            <v>122017X</v>
          </cell>
          <cell r="D481" t="str">
            <v>122017X</v>
          </cell>
          <cell r="E481" t="str">
            <v>U8 4.3GB IDE ULTRA ATA/66</v>
          </cell>
          <cell r="F481">
            <v>19</v>
          </cell>
          <cell r="G481">
            <v>0</v>
          </cell>
          <cell r="J481">
            <v>6</v>
          </cell>
          <cell r="L481">
            <v>0</v>
          </cell>
          <cell r="O481">
            <v>1650</v>
          </cell>
          <cell r="P481">
            <v>9900</v>
          </cell>
        </row>
        <row r="482">
          <cell r="A482" t="str">
            <v>ST34520LW122004R18</v>
          </cell>
          <cell r="B482" t="str">
            <v>ST34520LW</v>
          </cell>
          <cell r="C482" t="str">
            <v>122004R</v>
          </cell>
          <cell r="D482" t="str">
            <v>122004R</v>
          </cell>
          <cell r="E482" t="str">
            <v>MEDALIST PRO 4.5GB ULTRA 2 SCSI</v>
          </cell>
          <cell r="F482">
            <v>18</v>
          </cell>
          <cell r="G482">
            <v>1231.6199999999999</v>
          </cell>
          <cell r="J482">
            <v>1</v>
          </cell>
          <cell r="K482">
            <v>1231.6199999999999</v>
          </cell>
          <cell r="L482">
            <v>1231.6199999999999</v>
          </cell>
          <cell r="O482">
            <v>5000</v>
          </cell>
          <cell r="P482">
            <v>5000</v>
          </cell>
        </row>
        <row r="483">
          <cell r="A483" t="str">
            <v>ST38410A12201118</v>
          </cell>
          <cell r="B483" t="str">
            <v>ST38410A</v>
          </cell>
          <cell r="C483" t="str">
            <v>122011</v>
          </cell>
          <cell r="D483" t="str">
            <v>122011</v>
          </cell>
          <cell r="E483" t="str">
            <v>U8 8.4GB IDE ULTRA ATA/66</v>
          </cell>
          <cell r="F483">
            <v>18</v>
          </cell>
          <cell r="G483">
            <v>4492.04</v>
          </cell>
          <cell r="J483">
            <v>12</v>
          </cell>
          <cell r="K483">
            <v>53904.53</v>
          </cell>
          <cell r="L483">
            <v>4492.04</v>
          </cell>
          <cell r="M483">
            <v>4850</v>
          </cell>
          <cell r="N483">
            <v>4492.04</v>
          </cell>
          <cell r="O483">
            <v>1950</v>
          </cell>
          <cell r="P483">
            <v>23400</v>
          </cell>
        </row>
        <row r="484">
          <cell r="A484" t="str">
            <v>ST38410A122011R18</v>
          </cell>
          <cell r="B484" t="str">
            <v>ST38410A</v>
          </cell>
          <cell r="C484" t="str">
            <v>122011R</v>
          </cell>
          <cell r="D484" t="str">
            <v>122011R</v>
          </cell>
          <cell r="E484" t="str">
            <v>8.4GB IDE 3.5LP 10.5MS 5400 RP</v>
          </cell>
          <cell r="F484">
            <v>18</v>
          </cell>
          <cell r="G484">
            <v>594</v>
          </cell>
          <cell r="J484">
            <v>6</v>
          </cell>
          <cell r="K484">
            <v>3563.99</v>
          </cell>
          <cell r="L484">
            <v>594</v>
          </cell>
          <cell r="M484">
            <v>2429.3397305022459</v>
          </cell>
          <cell r="N484">
            <v>4492.04</v>
          </cell>
          <cell r="O484">
            <v>1950</v>
          </cell>
          <cell r="P484">
            <v>11700</v>
          </cell>
        </row>
        <row r="485">
          <cell r="A485" t="str">
            <v>ST38410A122011R48</v>
          </cell>
          <cell r="B485" t="str">
            <v>ST38410A</v>
          </cell>
          <cell r="C485" t="str">
            <v>122011R</v>
          </cell>
          <cell r="D485" t="str">
            <v>122011R</v>
          </cell>
          <cell r="E485" t="str">
            <v>8.4GB IDE 3.5LP 10.5MS 5400 RP</v>
          </cell>
          <cell r="F485">
            <v>48</v>
          </cell>
          <cell r="G485">
            <v>594</v>
          </cell>
          <cell r="J485">
            <v>17</v>
          </cell>
          <cell r="K485">
            <v>10097.99</v>
          </cell>
          <cell r="L485">
            <v>594</v>
          </cell>
          <cell r="M485">
            <v>2429.3397305022459</v>
          </cell>
          <cell r="N485">
            <v>4492.04</v>
          </cell>
          <cell r="O485">
            <v>1950</v>
          </cell>
          <cell r="P485">
            <v>33150</v>
          </cell>
        </row>
        <row r="486">
          <cell r="A486" t="str">
            <v>ST38410A122011X19</v>
          </cell>
          <cell r="B486" t="str">
            <v>ST38410A</v>
          </cell>
          <cell r="C486" t="str">
            <v>122011X</v>
          </cell>
          <cell r="D486" t="str">
            <v>122011X</v>
          </cell>
          <cell r="E486" t="str">
            <v>U8 8.4GB IDE ULTRA ATA/66</v>
          </cell>
          <cell r="F486">
            <v>19</v>
          </cell>
          <cell r="G486">
            <v>0</v>
          </cell>
          <cell r="J486">
            <v>253</v>
          </cell>
          <cell r="L486">
            <v>0</v>
          </cell>
          <cell r="N486">
            <v>4492.04</v>
          </cell>
          <cell r="O486">
            <v>1950</v>
          </cell>
          <cell r="P486">
            <v>493350</v>
          </cell>
        </row>
        <row r="487">
          <cell r="A487" t="str">
            <v>ST38421A122003X19</v>
          </cell>
          <cell r="B487" t="str">
            <v>ST38421A</v>
          </cell>
          <cell r="C487" t="str">
            <v>122003X</v>
          </cell>
          <cell r="D487" t="str">
            <v>122003X</v>
          </cell>
          <cell r="E487" t="str">
            <v>U4 8.4GB IDE ULTRA ATA/66</v>
          </cell>
          <cell r="F487">
            <v>19</v>
          </cell>
          <cell r="G487">
            <v>0</v>
          </cell>
          <cell r="J487">
            <v>25</v>
          </cell>
          <cell r="L487">
            <v>0</v>
          </cell>
          <cell r="O487">
            <v>1950</v>
          </cell>
          <cell r="P487">
            <v>48750</v>
          </cell>
        </row>
        <row r="488">
          <cell r="A488" t="str">
            <v>ST39102LW/LC122014R18</v>
          </cell>
          <cell r="B488" t="str">
            <v>ST39102LW/LC</v>
          </cell>
          <cell r="C488" t="str">
            <v>122014R</v>
          </cell>
          <cell r="D488" t="str">
            <v>122014R</v>
          </cell>
          <cell r="E488" t="str">
            <v>9.1GB ULTRAWIDE SCSI 10000 RPM</v>
          </cell>
          <cell r="F488">
            <v>18</v>
          </cell>
          <cell r="G488">
            <v>2022.32</v>
          </cell>
          <cell r="J488">
            <v>12</v>
          </cell>
          <cell r="K488">
            <v>24267.85</v>
          </cell>
          <cell r="L488">
            <v>2022.32</v>
          </cell>
          <cell r="N488">
            <v>1579.99</v>
          </cell>
          <cell r="O488">
            <v>15000</v>
          </cell>
          <cell r="P488">
            <v>180000</v>
          </cell>
        </row>
        <row r="489">
          <cell r="A489" t="str">
            <v>ST39102LW122014E18</v>
          </cell>
          <cell r="B489" t="str">
            <v>ST39102LW</v>
          </cell>
          <cell r="C489" t="str">
            <v>122014E</v>
          </cell>
          <cell r="D489" t="str">
            <v>122014E</v>
          </cell>
          <cell r="E489" t="str">
            <v>CHEETAH 9.1GB ULTRA 2 SCSI</v>
          </cell>
          <cell r="F489">
            <v>18</v>
          </cell>
          <cell r="G489">
            <v>1579.99</v>
          </cell>
          <cell r="J489">
            <v>4</v>
          </cell>
          <cell r="K489">
            <v>6319.97</v>
          </cell>
          <cell r="L489">
            <v>1579.99</v>
          </cell>
          <cell r="N489">
            <v>1579.99</v>
          </cell>
          <cell r="O489">
            <v>15000</v>
          </cell>
          <cell r="P489">
            <v>60000</v>
          </cell>
        </row>
        <row r="490">
          <cell r="A490" t="str">
            <v>ST39140LW122023R18</v>
          </cell>
          <cell r="B490" t="str">
            <v>ST39140LW</v>
          </cell>
          <cell r="C490" t="str">
            <v>122023R</v>
          </cell>
          <cell r="D490" t="str">
            <v>122023R</v>
          </cell>
          <cell r="E490" t="str">
            <v>MEDALIST PRO 9.1GB ULTRA 2 SCSI</v>
          </cell>
          <cell r="F490">
            <v>18</v>
          </cell>
          <cell r="G490">
            <v>1449</v>
          </cell>
          <cell r="J490">
            <v>32</v>
          </cell>
          <cell r="K490">
            <v>46368.12</v>
          </cell>
          <cell r="L490">
            <v>1449</v>
          </cell>
          <cell r="O490">
            <v>9000</v>
          </cell>
          <cell r="P490">
            <v>288000</v>
          </cell>
        </row>
        <row r="491">
          <cell r="A491" t="str">
            <v>ST39140LW122023X19</v>
          </cell>
          <cell r="B491" t="str">
            <v>ST39140LW</v>
          </cell>
          <cell r="C491" t="str">
            <v>122023X</v>
          </cell>
          <cell r="D491" t="str">
            <v>122023X</v>
          </cell>
          <cell r="E491" t="str">
            <v>MEDALIST PRO 9.1GB ULTRA 2 SCSI</v>
          </cell>
          <cell r="F491">
            <v>19</v>
          </cell>
          <cell r="G491">
            <v>0</v>
          </cell>
          <cell r="H491">
            <v>1</v>
          </cell>
          <cell r="L491">
            <v>0</v>
          </cell>
          <cell r="O491">
            <v>9000</v>
          </cell>
          <cell r="P491">
            <v>9000</v>
          </cell>
        </row>
        <row r="492">
          <cell r="A492" t="str">
            <v>ST39175LW122005E18</v>
          </cell>
          <cell r="B492" t="str">
            <v>ST39175LW</v>
          </cell>
          <cell r="C492" t="str">
            <v>122005E</v>
          </cell>
          <cell r="D492" t="str">
            <v>122005E</v>
          </cell>
          <cell r="E492" t="str">
            <v>BARRACUDA 9.1GB ULTRA 2 SCSI</v>
          </cell>
          <cell r="F492">
            <v>18</v>
          </cell>
          <cell r="G492">
            <v>2123.0100000000002</v>
          </cell>
          <cell r="J492">
            <v>8</v>
          </cell>
          <cell r="K492">
            <v>16984.04</v>
          </cell>
          <cell r="L492">
            <v>2123.0100000000002</v>
          </cell>
          <cell r="N492">
            <v>2123.0100000000002</v>
          </cell>
          <cell r="O492">
            <v>10000</v>
          </cell>
          <cell r="P492">
            <v>80000</v>
          </cell>
        </row>
        <row r="493">
          <cell r="A493" t="str">
            <v>ST39175LW122005R18</v>
          </cell>
          <cell r="B493" t="str">
            <v>ST39175LW</v>
          </cell>
          <cell r="C493" t="str">
            <v>122005R</v>
          </cell>
          <cell r="D493" t="str">
            <v>122005R</v>
          </cell>
          <cell r="E493" t="str">
            <v>9.1GB ULTRA SCSI 3.5LP 7.1MS 7</v>
          </cell>
          <cell r="F493">
            <v>18</v>
          </cell>
          <cell r="G493">
            <v>1517.49</v>
          </cell>
          <cell r="J493">
            <v>9</v>
          </cell>
          <cell r="K493">
            <v>13657.44</v>
          </cell>
          <cell r="L493">
            <v>1517.49</v>
          </cell>
          <cell r="N493">
            <v>2123.0100000000002</v>
          </cell>
          <cell r="O493">
            <v>7000</v>
          </cell>
          <cell r="P493">
            <v>63000</v>
          </cell>
        </row>
        <row r="494">
          <cell r="A494" t="str">
            <v>ST39236LC12203368</v>
          </cell>
          <cell r="B494" t="str">
            <v>ST39236LC</v>
          </cell>
          <cell r="C494" t="str">
            <v>122033</v>
          </cell>
          <cell r="D494" t="str">
            <v>122033</v>
          </cell>
          <cell r="E494" t="str">
            <v>BARRACUDA 9.1GB ULTRA SCA</v>
          </cell>
          <cell r="F494">
            <v>68</v>
          </cell>
          <cell r="G494">
            <v>10652.55</v>
          </cell>
          <cell r="J494">
            <v>1</v>
          </cell>
          <cell r="K494">
            <v>10652.55</v>
          </cell>
          <cell r="L494">
            <v>10652.55</v>
          </cell>
          <cell r="M494">
            <v>11509.259259259259</v>
          </cell>
          <cell r="N494">
            <v>10652.55</v>
          </cell>
          <cell r="O494">
            <v>8000</v>
          </cell>
          <cell r="P494">
            <v>8000</v>
          </cell>
        </row>
        <row r="495">
          <cell r="A495" t="str">
            <v>ST39236LC122033R18</v>
          </cell>
          <cell r="B495" t="str">
            <v>ST39236LC</v>
          </cell>
          <cell r="C495" t="str">
            <v>122033R</v>
          </cell>
          <cell r="D495" t="str">
            <v>122033R</v>
          </cell>
          <cell r="E495" t="str">
            <v>BARRACUDA 9.1GB ULTRA SCA</v>
          </cell>
          <cell r="F495">
            <v>18</v>
          </cell>
          <cell r="G495">
            <v>1479.64</v>
          </cell>
          <cell r="J495">
            <v>3</v>
          </cell>
          <cell r="K495">
            <v>4438.92</v>
          </cell>
          <cell r="L495">
            <v>1479.64</v>
          </cell>
          <cell r="N495">
            <v>10652.55</v>
          </cell>
          <cell r="O495">
            <v>8000</v>
          </cell>
          <cell r="P495">
            <v>24000</v>
          </cell>
        </row>
        <row r="496">
          <cell r="A496" t="str">
            <v>ST39236LW122032R18</v>
          </cell>
          <cell r="B496" t="str">
            <v>ST39236LW</v>
          </cell>
          <cell r="C496" t="str">
            <v>122032R</v>
          </cell>
          <cell r="D496" t="str">
            <v>122032R</v>
          </cell>
          <cell r="E496" t="str">
            <v>BARRACUDA 9.1GB ULTRA SCSI</v>
          </cell>
          <cell r="F496">
            <v>18</v>
          </cell>
          <cell r="G496">
            <v>1622.69</v>
          </cell>
          <cell r="J496">
            <v>4</v>
          </cell>
          <cell r="K496">
            <v>6490.74</v>
          </cell>
          <cell r="L496">
            <v>1622.69</v>
          </cell>
          <cell r="O496">
            <v>8000</v>
          </cell>
          <cell r="P496">
            <v>32000</v>
          </cell>
        </row>
        <row r="497">
          <cell r="A497" t="str">
            <v>SU1000INET102011PY58</v>
          </cell>
          <cell r="B497" t="str">
            <v>SU1000INET</v>
          </cell>
          <cell r="C497" t="str">
            <v>102011PY</v>
          </cell>
          <cell r="D497" t="str">
            <v>102011PY</v>
          </cell>
          <cell r="E497" t="str">
            <v>APC SMART UP 1000LINE INTERACTI</v>
          </cell>
          <cell r="F497">
            <v>58</v>
          </cell>
          <cell r="G497">
            <v>17984.849999999999</v>
          </cell>
          <cell r="J497">
            <v>1</v>
          </cell>
          <cell r="K497">
            <v>17984.849999999999</v>
          </cell>
          <cell r="L497">
            <v>17984.849999999999</v>
          </cell>
          <cell r="M497">
            <v>17890.048192771083</v>
          </cell>
          <cell r="N497">
            <v>17984.849999999999</v>
          </cell>
          <cell r="O497">
            <v>17900</v>
          </cell>
          <cell r="P497">
            <v>17900</v>
          </cell>
        </row>
        <row r="498">
          <cell r="A498" t="str">
            <v>SU700INET102010R58</v>
          </cell>
          <cell r="B498" t="str">
            <v>SU700INET</v>
          </cell>
          <cell r="C498" t="str">
            <v>102010R</v>
          </cell>
          <cell r="D498" t="str">
            <v>102010R</v>
          </cell>
          <cell r="E498" t="str">
            <v>APC SMART UP 700 LINE INTERACTI</v>
          </cell>
          <cell r="F498">
            <v>58</v>
          </cell>
          <cell r="G498">
            <v>0.01</v>
          </cell>
          <cell r="J498">
            <v>1</v>
          </cell>
          <cell r="K498">
            <v>0.01</v>
          </cell>
          <cell r="L498">
            <v>0.01</v>
          </cell>
          <cell r="O498">
            <v>5000</v>
          </cell>
          <cell r="P498">
            <v>5000</v>
          </cell>
        </row>
        <row r="499">
          <cell r="A499" t="str">
            <v>TDC3720124054R18</v>
          </cell>
          <cell r="B499" t="str">
            <v>TDC3720</v>
          </cell>
          <cell r="C499" t="str">
            <v>124054R</v>
          </cell>
          <cell r="D499" t="str">
            <v>124054R</v>
          </cell>
          <cell r="E499" t="str">
            <v>REF MINI PANTHER CTD</v>
          </cell>
          <cell r="F499">
            <v>18</v>
          </cell>
          <cell r="G499">
            <v>0.01</v>
          </cell>
          <cell r="J499">
            <v>1</v>
          </cell>
          <cell r="K499">
            <v>0.01</v>
          </cell>
          <cell r="L499">
            <v>0.01</v>
          </cell>
          <cell r="O499">
            <v>5000</v>
          </cell>
          <cell r="P499">
            <v>5000</v>
          </cell>
        </row>
        <row r="500">
          <cell r="A500" t="str">
            <v>TN-1513603418</v>
          </cell>
          <cell r="B500" t="str">
            <v>TN-15</v>
          </cell>
          <cell r="C500" t="str">
            <v>136034</v>
          </cell>
          <cell r="D500" t="str">
            <v>136034</v>
          </cell>
          <cell r="E500" t="str">
            <v>VESTA PENTIUM 4 CHASSIS</v>
          </cell>
          <cell r="F500">
            <v>18</v>
          </cell>
          <cell r="G500">
            <v>2340.36</v>
          </cell>
          <cell r="J500">
            <v>7</v>
          </cell>
          <cell r="K500">
            <v>16382.52</v>
          </cell>
          <cell r="L500">
            <v>2340.36</v>
          </cell>
          <cell r="M500">
            <v>3291.0033296337401</v>
          </cell>
          <cell r="N500">
            <v>2340.36</v>
          </cell>
          <cell r="O500">
            <v>2800</v>
          </cell>
          <cell r="P500">
            <v>19600</v>
          </cell>
        </row>
        <row r="501">
          <cell r="A501" t="str">
            <v>TN-15136034X19</v>
          </cell>
          <cell r="B501" t="str">
            <v>TN-15</v>
          </cell>
          <cell r="C501" t="str">
            <v>136034X</v>
          </cell>
          <cell r="D501" t="str">
            <v>136034X</v>
          </cell>
          <cell r="E501" t="str">
            <v>VESTA PENTIUM 4 CHASIS*****.**</v>
          </cell>
          <cell r="F501">
            <v>19</v>
          </cell>
          <cell r="G501">
            <v>0</v>
          </cell>
          <cell r="J501">
            <v>3</v>
          </cell>
          <cell r="L501">
            <v>0</v>
          </cell>
          <cell r="M501">
            <v>550</v>
          </cell>
          <cell r="N501">
            <v>2340.36</v>
          </cell>
          <cell r="O501">
            <v>200</v>
          </cell>
          <cell r="P501">
            <v>600</v>
          </cell>
        </row>
        <row r="502">
          <cell r="A502" t="str">
            <v>TN15PANEL13604348</v>
          </cell>
          <cell r="B502" t="str">
            <v>TN15PANEL</v>
          </cell>
          <cell r="C502" t="str">
            <v>136043</v>
          </cell>
          <cell r="D502" t="str">
            <v>136043</v>
          </cell>
          <cell r="E502" t="str">
            <v>FRONT PANEL FOR P4 CHASIS</v>
          </cell>
          <cell r="F502">
            <v>48</v>
          </cell>
          <cell r="G502">
            <v>7.49</v>
          </cell>
          <cell r="J502">
            <v>1</v>
          </cell>
          <cell r="K502">
            <v>7.49</v>
          </cell>
          <cell r="L502">
            <v>7.49</v>
          </cell>
          <cell r="N502">
            <v>7.49</v>
          </cell>
          <cell r="O502">
            <v>100</v>
          </cell>
          <cell r="P502">
            <v>100</v>
          </cell>
        </row>
        <row r="503">
          <cell r="A503" t="str">
            <v>TN15PANEL136045G18</v>
          </cell>
          <cell r="B503" t="str">
            <v>TN15PANEL</v>
          </cell>
          <cell r="C503" t="str">
            <v>136045G</v>
          </cell>
          <cell r="D503" t="str">
            <v>136043</v>
          </cell>
          <cell r="E503" t="str">
            <v>FRONT PANEL FOR P4 CHASIS</v>
          </cell>
          <cell r="F503">
            <v>18</v>
          </cell>
          <cell r="G503">
            <v>837.86</v>
          </cell>
          <cell r="J503">
            <v>4</v>
          </cell>
          <cell r="K503">
            <v>3351.42</v>
          </cell>
          <cell r="L503">
            <v>837.86</v>
          </cell>
          <cell r="N503">
            <v>837.86</v>
          </cell>
          <cell r="O503">
            <v>0</v>
          </cell>
          <cell r="P503">
            <v>0</v>
          </cell>
        </row>
        <row r="504">
          <cell r="A504" t="str">
            <v>TN15PANEL136045X19</v>
          </cell>
          <cell r="B504" t="str">
            <v>TN15PANEL</v>
          </cell>
          <cell r="C504" t="str">
            <v>136045X</v>
          </cell>
          <cell r="D504" t="str">
            <v>136043X</v>
          </cell>
          <cell r="E504" t="str">
            <v>FRONT PANEL FOR P4 CHASIS**.**</v>
          </cell>
          <cell r="F504">
            <v>19</v>
          </cell>
          <cell r="G504">
            <v>0</v>
          </cell>
          <cell r="H504">
            <v>1</v>
          </cell>
          <cell r="J504">
            <v>3</v>
          </cell>
          <cell r="L504">
            <v>0</v>
          </cell>
          <cell r="N504">
            <v>837.86</v>
          </cell>
          <cell r="O504">
            <v>0</v>
          </cell>
          <cell r="P504">
            <v>0</v>
          </cell>
        </row>
        <row r="505">
          <cell r="A505" t="str">
            <v>V1456VQE-R1130001P18</v>
          </cell>
          <cell r="B505" t="str">
            <v>V1456VQE-R1</v>
          </cell>
          <cell r="C505" t="str">
            <v>130001P</v>
          </cell>
          <cell r="D505" t="str">
            <v>130001P</v>
          </cell>
          <cell r="E505" t="str">
            <v>MODEM EXTERNAL 56KBPS</v>
          </cell>
          <cell r="F505">
            <v>18</v>
          </cell>
          <cell r="G505">
            <v>2503.42</v>
          </cell>
          <cell r="J505">
            <v>7</v>
          </cell>
          <cell r="K505">
            <v>17523.96</v>
          </cell>
          <cell r="L505">
            <v>2503.42</v>
          </cell>
          <cell r="M505">
            <v>2525.2702702702704</v>
          </cell>
          <cell r="N505">
            <v>2503.42</v>
          </cell>
          <cell r="O505">
            <v>1250</v>
          </cell>
          <cell r="P505">
            <v>8750</v>
          </cell>
        </row>
        <row r="506">
          <cell r="A506" t="str">
            <v>V1456VQH-P2130000K18</v>
          </cell>
          <cell r="B506" t="str">
            <v>V1456VQH-P2</v>
          </cell>
          <cell r="C506" t="str">
            <v>130000K</v>
          </cell>
          <cell r="D506" t="str">
            <v>130000K</v>
          </cell>
          <cell r="E506" t="str">
            <v>DAX MODEM 56KBPSINT</v>
          </cell>
          <cell r="F506">
            <v>18</v>
          </cell>
          <cell r="G506">
            <v>1205</v>
          </cell>
          <cell r="J506">
            <v>3</v>
          </cell>
          <cell r="K506">
            <v>3615</v>
          </cell>
          <cell r="L506">
            <v>1205</v>
          </cell>
          <cell r="N506">
            <v>1205</v>
          </cell>
          <cell r="O506">
            <v>750</v>
          </cell>
          <cell r="P506">
            <v>2250</v>
          </cell>
        </row>
        <row r="507">
          <cell r="A507" t="str">
            <v>V1456VQH-P2130000P18</v>
          </cell>
          <cell r="B507" t="str">
            <v>V1456VQH-P2</v>
          </cell>
          <cell r="C507" t="str">
            <v>130000P</v>
          </cell>
          <cell r="D507" t="str">
            <v>130000P</v>
          </cell>
          <cell r="E507" t="str">
            <v>MODEM INTERNAL 56KBPS</v>
          </cell>
          <cell r="F507">
            <v>18</v>
          </cell>
          <cell r="G507">
            <v>806</v>
          </cell>
          <cell r="J507">
            <v>7</v>
          </cell>
          <cell r="K507">
            <v>5642</v>
          </cell>
          <cell r="L507">
            <v>806</v>
          </cell>
          <cell r="M507">
            <v>746.09990476190478</v>
          </cell>
          <cell r="N507">
            <v>806</v>
          </cell>
          <cell r="O507">
            <v>750</v>
          </cell>
          <cell r="P507">
            <v>5250</v>
          </cell>
        </row>
        <row r="508">
          <cell r="A508" t="str">
            <v>V1456VQH-P2130000R18</v>
          </cell>
          <cell r="B508" t="str">
            <v>V1456VQH-P2</v>
          </cell>
          <cell r="C508" t="str">
            <v>130000R</v>
          </cell>
          <cell r="D508" t="str">
            <v>130000R</v>
          </cell>
          <cell r="E508" t="str">
            <v>DAX MODEM 56KBPSINT</v>
          </cell>
          <cell r="F508">
            <v>18</v>
          </cell>
          <cell r="G508">
            <v>0.21</v>
          </cell>
          <cell r="J508">
            <v>7</v>
          </cell>
          <cell r="K508">
            <v>1.46</v>
          </cell>
          <cell r="L508">
            <v>0.21</v>
          </cell>
          <cell r="N508">
            <v>1205</v>
          </cell>
          <cell r="O508">
            <v>750</v>
          </cell>
          <cell r="P508">
            <v>5250</v>
          </cell>
        </row>
        <row r="509">
          <cell r="A509" t="str">
            <v>VIC-2FXO=104149R18</v>
          </cell>
          <cell r="B509" t="str">
            <v>VIC-2FXO=</v>
          </cell>
          <cell r="C509" t="str">
            <v>104149R</v>
          </cell>
          <cell r="D509" t="str">
            <v>104149R</v>
          </cell>
          <cell r="E509" t="str">
            <v>2 PORT VOICE INTERFACE CARD.**</v>
          </cell>
          <cell r="F509">
            <v>18</v>
          </cell>
          <cell r="G509">
            <v>0.65</v>
          </cell>
          <cell r="J509">
            <v>1</v>
          </cell>
          <cell r="K509">
            <v>0.65</v>
          </cell>
          <cell r="L509">
            <v>0.65</v>
          </cell>
          <cell r="O509">
            <v>13000</v>
          </cell>
          <cell r="P509">
            <v>13000</v>
          </cell>
        </row>
        <row r="510">
          <cell r="A510" t="str">
            <v>VMB0-10213600118</v>
          </cell>
          <cell r="B510" t="str">
            <v>VMB0-102</v>
          </cell>
          <cell r="C510" t="str">
            <v>136001</v>
          </cell>
          <cell r="D510" t="str">
            <v>136001</v>
          </cell>
          <cell r="E510" t="str">
            <v>VESTA INTEL 810 CHIPSET FCPGA*</v>
          </cell>
          <cell r="F510">
            <v>18</v>
          </cell>
          <cell r="G510">
            <v>2728.67</v>
          </cell>
          <cell r="J510">
            <v>7</v>
          </cell>
          <cell r="K510">
            <v>19100.689999999999</v>
          </cell>
          <cell r="L510">
            <v>2728.67</v>
          </cell>
          <cell r="M510">
            <v>3025.314508524325</v>
          </cell>
          <cell r="N510">
            <v>2728.67</v>
          </cell>
          <cell r="O510">
            <v>2500</v>
          </cell>
          <cell r="P510">
            <v>17500</v>
          </cell>
        </row>
        <row r="511">
          <cell r="A511" t="str">
            <v>VMB0-10213600168</v>
          </cell>
          <cell r="B511" t="str">
            <v>VMB0-102</v>
          </cell>
          <cell r="C511" t="str">
            <v>136001</v>
          </cell>
          <cell r="D511" t="str">
            <v>136001</v>
          </cell>
          <cell r="E511" t="str">
            <v>VESTA INTEL 810 CHIPSET FCPGA*</v>
          </cell>
          <cell r="F511">
            <v>68</v>
          </cell>
          <cell r="G511">
            <v>2728.67</v>
          </cell>
          <cell r="H511">
            <v>1</v>
          </cell>
          <cell r="I511">
            <v>2728.67</v>
          </cell>
          <cell r="L511">
            <v>2728.67</v>
          </cell>
          <cell r="M511">
            <v>3025.314508524325</v>
          </cell>
          <cell r="N511">
            <v>2728.67</v>
          </cell>
          <cell r="O511">
            <v>2500</v>
          </cell>
          <cell r="P511">
            <v>2500</v>
          </cell>
        </row>
        <row r="512">
          <cell r="A512" t="str">
            <v>VMB0-102136001A18</v>
          </cell>
          <cell r="B512" t="str">
            <v>VMB0-102</v>
          </cell>
          <cell r="C512" t="str">
            <v>136001A</v>
          </cell>
          <cell r="D512" t="str">
            <v>136001A</v>
          </cell>
          <cell r="E512" t="str">
            <v>VESTA INTEL 810 CHIPSET FCPGA*</v>
          </cell>
          <cell r="F512">
            <v>18</v>
          </cell>
          <cell r="G512">
            <v>3740.28</v>
          </cell>
          <cell r="J512">
            <v>6</v>
          </cell>
          <cell r="K512">
            <v>22441.68</v>
          </cell>
          <cell r="L512">
            <v>3740.28</v>
          </cell>
          <cell r="N512">
            <v>3740.28</v>
          </cell>
          <cell r="O512">
            <v>2500</v>
          </cell>
          <cell r="P512">
            <v>15000</v>
          </cell>
        </row>
        <row r="513">
          <cell r="A513" t="str">
            <v>VMB0-102136001B18</v>
          </cell>
          <cell r="B513" t="str">
            <v>VMB0-102</v>
          </cell>
          <cell r="C513" t="str">
            <v>136001B</v>
          </cell>
          <cell r="D513" t="str">
            <v>136001B</v>
          </cell>
          <cell r="E513" t="str">
            <v>VESTA INTEL 810 CHIPSET FCPGA*</v>
          </cell>
          <cell r="F513">
            <v>18</v>
          </cell>
          <cell r="G513">
            <v>3740.28</v>
          </cell>
          <cell r="J513">
            <v>6</v>
          </cell>
          <cell r="K513">
            <v>22441.68</v>
          </cell>
          <cell r="L513">
            <v>3740.28</v>
          </cell>
          <cell r="N513">
            <v>3740.28</v>
          </cell>
          <cell r="O513">
            <v>2500</v>
          </cell>
          <cell r="P513">
            <v>15000</v>
          </cell>
        </row>
        <row r="514">
          <cell r="A514" t="str">
            <v>VMB0-102136001C18</v>
          </cell>
          <cell r="B514" t="str">
            <v>VMB0-102</v>
          </cell>
          <cell r="C514" t="str">
            <v>136001C</v>
          </cell>
          <cell r="D514" t="str">
            <v>136001C</v>
          </cell>
          <cell r="E514" t="str">
            <v>VESTA INTEL 810 CHIPSET FCPGA*</v>
          </cell>
          <cell r="F514">
            <v>18</v>
          </cell>
          <cell r="G514">
            <v>3740.28</v>
          </cell>
          <cell r="J514">
            <v>6</v>
          </cell>
          <cell r="K514">
            <v>22441.68</v>
          </cell>
          <cell r="L514">
            <v>3740.28</v>
          </cell>
          <cell r="N514">
            <v>3740.28</v>
          </cell>
          <cell r="O514">
            <v>2500</v>
          </cell>
          <cell r="P514">
            <v>15000</v>
          </cell>
        </row>
        <row r="515">
          <cell r="A515" t="str">
            <v>VMB0-102136001G18</v>
          </cell>
          <cell r="B515" t="str">
            <v>VMB0-102</v>
          </cell>
          <cell r="C515" t="str">
            <v>136001G</v>
          </cell>
          <cell r="D515" t="str">
            <v>136001G</v>
          </cell>
          <cell r="E515" t="str">
            <v>VESTA INTEL 810 CHIPSET FCPGA*</v>
          </cell>
          <cell r="F515">
            <v>18</v>
          </cell>
          <cell r="G515">
            <v>798.45</v>
          </cell>
          <cell r="J515">
            <v>7</v>
          </cell>
          <cell r="K515">
            <v>5589.16</v>
          </cell>
          <cell r="L515">
            <v>798.45</v>
          </cell>
          <cell r="N515">
            <v>798.45</v>
          </cell>
          <cell r="O515">
            <v>2500</v>
          </cell>
          <cell r="P515">
            <v>17500</v>
          </cell>
        </row>
        <row r="516">
          <cell r="A516" t="str">
            <v>VMB0-102136001G58</v>
          </cell>
          <cell r="B516" t="str">
            <v>VMB0-102</v>
          </cell>
          <cell r="C516" t="str">
            <v>136001G</v>
          </cell>
          <cell r="D516" t="str">
            <v>136001G</v>
          </cell>
          <cell r="E516" t="str">
            <v>VESTA INTEL 810 CHIPSET FCPGA*</v>
          </cell>
          <cell r="F516">
            <v>58</v>
          </cell>
          <cell r="G516">
            <v>798.45</v>
          </cell>
          <cell r="J516">
            <v>12</v>
          </cell>
          <cell r="K516">
            <v>9581.42</v>
          </cell>
          <cell r="L516">
            <v>798.45</v>
          </cell>
          <cell r="N516">
            <v>798.45</v>
          </cell>
          <cell r="O516">
            <v>2500</v>
          </cell>
          <cell r="P516">
            <v>30000</v>
          </cell>
        </row>
        <row r="517">
          <cell r="A517" t="str">
            <v>VMB0-102136001G68</v>
          </cell>
          <cell r="B517" t="str">
            <v>VMB0-102</v>
          </cell>
          <cell r="C517" t="str">
            <v>136001G</v>
          </cell>
          <cell r="D517" t="str">
            <v>136001G</v>
          </cell>
          <cell r="E517" t="str">
            <v>VESTA INTEL 810 CHIPSET FCPGA*</v>
          </cell>
          <cell r="F517">
            <v>68</v>
          </cell>
          <cell r="G517">
            <v>798.45</v>
          </cell>
          <cell r="J517">
            <v>6</v>
          </cell>
          <cell r="K517">
            <v>4790.71</v>
          </cell>
          <cell r="L517">
            <v>798.45</v>
          </cell>
          <cell r="N517">
            <v>798.45</v>
          </cell>
          <cell r="O517">
            <v>2500</v>
          </cell>
          <cell r="P517">
            <v>15000</v>
          </cell>
        </row>
        <row r="518">
          <cell r="A518" t="str">
            <v>VMB0-102136001H18</v>
          </cell>
          <cell r="B518" t="str">
            <v>VMB0-102</v>
          </cell>
          <cell r="C518" t="str">
            <v>136001H</v>
          </cell>
          <cell r="D518" t="str">
            <v>136001H</v>
          </cell>
          <cell r="E518" t="str">
            <v>VESTA INTEL 810 CHIPSET FCPGA*</v>
          </cell>
          <cell r="F518">
            <v>18</v>
          </cell>
          <cell r="G518">
            <v>3740.28</v>
          </cell>
          <cell r="J518">
            <v>5</v>
          </cell>
          <cell r="K518">
            <v>18701.400000000001</v>
          </cell>
          <cell r="L518">
            <v>3740.28</v>
          </cell>
          <cell r="N518">
            <v>3740.28</v>
          </cell>
          <cell r="O518">
            <v>2500</v>
          </cell>
          <cell r="P518">
            <v>12500</v>
          </cell>
        </row>
        <row r="519">
          <cell r="A519" t="str">
            <v>VMB0-102136001K18</v>
          </cell>
          <cell r="B519" t="str">
            <v>VMB0-102</v>
          </cell>
          <cell r="C519" t="str">
            <v>136001K</v>
          </cell>
          <cell r="D519" t="str">
            <v>136001K</v>
          </cell>
          <cell r="E519" t="str">
            <v>VESTA INTEL 810 CHIPSET FCPGA*</v>
          </cell>
          <cell r="F519">
            <v>18</v>
          </cell>
          <cell r="G519">
            <v>3740.28</v>
          </cell>
          <cell r="J519">
            <v>5</v>
          </cell>
          <cell r="K519">
            <v>18701.400000000001</v>
          </cell>
          <cell r="L519">
            <v>3740.28</v>
          </cell>
          <cell r="N519">
            <v>3740.28</v>
          </cell>
          <cell r="O519">
            <v>2500</v>
          </cell>
          <cell r="P519">
            <v>12500</v>
          </cell>
        </row>
        <row r="520">
          <cell r="A520" t="str">
            <v>VMB0-102136001L18</v>
          </cell>
          <cell r="B520" t="str">
            <v>VMB0-102</v>
          </cell>
          <cell r="C520" t="str">
            <v>136001L</v>
          </cell>
          <cell r="D520" t="str">
            <v>136001L</v>
          </cell>
          <cell r="E520" t="str">
            <v>VESTA INTEL 810 CHIPSET FCPGA*</v>
          </cell>
          <cell r="F520">
            <v>18</v>
          </cell>
          <cell r="G520">
            <v>3740.28</v>
          </cell>
          <cell r="J520">
            <v>6</v>
          </cell>
          <cell r="K520">
            <v>22441.68</v>
          </cell>
          <cell r="L520">
            <v>3740.28</v>
          </cell>
          <cell r="N520">
            <v>3740.28</v>
          </cell>
          <cell r="O520">
            <v>2500</v>
          </cell>
          <cell r="P520">
            <v>15000</v>
          </cell>
        </row>
        <row r="521">
          <cell r="A521" t="str">
            <v>VMB0-102136001R68</v>
          </cell>
          <cell r="B521" t="str">
            <v>VMB0-102</v>
          </cell>
          <cell r="C521" t="str">
            <v>136001R</v>
          </cell>
          <cell r="D521" t="str">
            <v>136001R</v>
          </cell>
          <cell r="E521" t="str">
            <v>VESTA INTEL 810 CHIPSET FCPGA*</v>
          </cell>
          <cell r="F521">
            <v>68</v>
          </cell>
          <cell r="G521">
            <v>141.83000000000001</v>
          </cell>
          <cell r="J521">
            <v>8</v>
          </cell>
          <cell r="K521">
            <v>1134.6500000000001</v>
          </cell>
          <cell r="L521">
            <v>141.83000000000001</v>
          </cell>
          <cell r="M521">
            <v>2087.5</v>
          </cell>
          <cell r="N521">
            <v>3740.28</v>
          </cell>
          <cell r="O521">
            <v>2500</v>
          </cell>
          <cell r="P521">
            <v>20000</v>
          </cell>
        </row>
        <row r="522">
          <cell r="A522" t="str">
            <v>VMB0-102136001RR18</v>
          </cell>
          <cell r="B522" t="str">
            <v>VMB0-102</v>
          </cell>
          <cell r="C522" t="str">
            <v>136001RR</v>
          </cell>
          <cell r="D522" t="str">
            <v>136001RR</v>
          </cell>
          <cell r="E522" t="str">
            <v>VESTA INTEL 810 CHIPSET FCPGA*</v>
          </cell>
          <cell r="F522">
            <v>18</v>
          </cell>
          <cell r="G522">
            <v>230</v>
          </cell>
          <cell r="J522">
            <v>8</v>
          </cell>
          <cell r="K522">
            <v>1840.02</v>
          </cell>
          <cell r="L522">
            <v>230</v>
          </cell>
          <cell r="M522">
            <v>1473.4042553191489</v>
          </cell>
          <cell r="N522">
            <v>3740.28</v>
          </cell>
          <cell r="O522">
            <v>1500</v>
          </cell>
          <cell r="P522">
            <v>12000</v>
          </cell>
        </row>
        <row r="523">
          <cell r="A523" t="str">
            <v>VMB0-106136045X49</v>
          </cell>
          <cell r="B523" t="str">
            <v>VMB0-106</v>
          </cell>
          <cell r="C523" t="str">
            <v>136045X</v>
          </cell>
          <cell r="D523" t="str">
            <v>136045G</v>
          </cell>
          <cell r="E523" t="str">
            <v>VESTA INTEL 810E CHIPSET FCPGA</v>
          </cell>
          <cell r="F523">
            <v>49</v>
          </cell>
          <cell r="G523">
            <v>0</v>
          </cell>
          <cell r="J523">
            <v>1</v>
          </cell>
          <cell r="L523">
            <v>0</v>
          </cell>
          <cell r="N523">
            <v>837.86</v>
          </cell>
          <cell r="O523">
            <v>2700</v>
          </cell>
          <cell r="P523">
            <v>2700</v>
          </cell>
        </row>
        <row r="524">
          <cell r="A524" t="str">
            <v>VMB0-106136045X59</v>
          </cell>
          <cell r="B524" t="str">
            <v>VMB0-106</v>
          </cell>
          <cell r="C524" t="str">
            <v>136045X</v>
          </cell>
          <cell r="D524" t="str">
            <v>136045X</v>
          </cell>
          <cell r="E524" t="str">
            <v>VESTA INTEL 810E CHIPSET FCPGA</v>
          </cell>
          <cell r="F524">
            <v>59</v>
          </cell>
          <cell r="G524">
            <v>0</v>
          </cell>
          <cell r="J524">
            <v>1</v>
          </cell>
          <cell r="L524">
            <v>0</v>
          </cell>
          <cell r="N524">
            <v>837.86</v>
          </cell>
          <cell r="O524">
            <v>2700</v>
          </cell>
          <cell r="P524">
            <v>2700</v>
          </cell>
        </row>
        <row r="525">
          <cell r="A525" t="str">
            <v>VMB0-106136045X49</v>
          </cell>
          <cell r="B525" t="str">
            <v>VMB0-106</v>
          </cell>
          <cell r="C525" t="str">
            <v>136045X</v>
          </cell>
          <cell r="D525" t="str">
            <v>136045X</v>
          </cell>
          <cell r="E525" t="str">
            <v>VESTA INTEL 810E CHIPSET FCPGA</v>
          </cell>
          <cell r="F525">
            <v>49</v>
          </cell>
          <cell r="G525">
            <v>0</v>
          </cell>
          <cell r="J525">
            <v>1</v>
          </cell>
          <cell r="O525">
            <v>2700</v>
          </cell>
          <cell r="P525">
            <v>2700</v>
          </cell>
        </row>
        <row r="526">
          <cell r="A526" t="str">
            <v>VMB0-106136045X59</v>
          </cell>
          <cell r="B526" t="str">
            <v>VMB0-106</v>
          </cell>
          <cell r="C526" t="str">
            <v>136045X</v>
          </cell>
          <cell r="D526" t="str">
            <v>136045X</v>
          </cell>
          <cell r="E526" t="str">
            <v>VESTA INTEL 810E CHIPSET FCPGA</v>
          </cell>
          <cell r="F526">
            <v>59</v>
          </cell>
          <cell r="G526">
            <v>0</v>
          </cell>
          <cell r="J526">
            <v>1</v>
          </cell>
          <cell r="O526">
            <v>2700</v>
          </cell>
          <cell r="P526">
            <v>2700</v>
          </cell>
        </row>
        <row r="527">
          <cell r="A527" t="str">
            <v>VMBO-102 LUCKY TECH136001XX19</v>
          </cell>
          <cell r="B527" t="str">
            <v>VMBO-102 LUCKY TECH</v>
          </cell>
          <cell r="C527" t="str">
            <v>136001XX</v>
          </cell>
          <cell r="D527" t="str">
            <v>136001XX</v>
          </cell>
          <cell r="E527" t="str">
            <v>VESTA INTEL 810 CHIPSET FCPGA</v>
          </cell>
          <cell r="F527">
            <v>19</v>
          </cell>
          <cell r="G527">
            <v>0</v>
          </cell>
          <cell r="H527">
            <v>6</v>
          </cell>
          <cell r="J527">
            <v>62</v>
          </cell>
          <cell r="L527">
            <v>0</v>
          </cell>
          <cell r="N527">
            <v>3740.28</v>
          </cell>
          <cell r="O527">
            <v>1500</v>
          </cell>
          <cell r="P527">
            <v>102000</v>
          </cell>
        </row>
        <row r="528">
          <cell r="A528" t="str">
            <v>VMBO-102 LUCKY TECH136001XX49</v>
          </cell>
          <cell r="B528" t="str">
            <v>VMBO-102 LUCKY TECH</v>
          </cell>
          <cell r="C528" t="str">
            <v>136001XX</v>
          </cell>
          <cell r="D528" t="str">
            <v>136001XX</v>
          </cell>
          <cell r="E528" t="str">
            <v>VESTA INTEL 810 CHIPSET FCPGA</v>
          </cell>
          <cell r="F528">
            <v>49</v>
          </cell>
          <cell r="G528">
            <v>0</v>
          </cell>
          <cell r="J528">
            <v>13</v>
          </cell>
          <cell r="L528">
            <v>0</v>
          </cell>
          <cell r="N528">
            <v>3740.28</v>
          </cell>
          <cell r="O528">
            <v>1500</v>
          </cell>
          <cell r="P528">
            <v>19500</v>
          </cell>
        </row>
        <row r="529">
          <cell r="A529" t="str">
            <v>VMBO-102 LUCKY TECH136001XX59</v>
          </cell>
          <cell r="B529" t="str">
            <v>VMBO-102 LUCKY TECH</v>
          </cell>
          <cell r="C529" t="str">
            <v>136001XX</v>
          </cell>
          <cell r="D529" t="str">
            <v>136001XX</v>
          </cell>
          <cell r="E529" t="str">
            <v>VESTA INTEL 810 CHIPSET FCPGA</v>
          </cell>
          <cell r="F529">
            <v>59</v>
          </cell>
          <cell r="G529">
            <v>0</v>
          </cell>
          <cell r="J529">
            <v>4</v>
          </cell>
          <cell r="L529">
            <v>0</v>
          </cell>
          <cell r="N529">
            <v>3740.28</v>
          </cell>
          <cell r="O529">
            <v>1500</v>
          </cell>
          <cell r="P529">
            <v>6000</v>
          </cell>
        </row>
        <row r="530">
          <cell r="A530" t="str">
            <v>VMBO-102 LUCKY TECH13600318</v>
          </cell>
          <cell r="B530" t="str">
            <v>VMBO-102 LUCKY TECH</v>
          </cell>
          <cell r="C530" t="str">
            <v>136003</v>
          </cell>
          <cell r="D530" t="str">
            <v>136001XX</v>
          </cell>
          <cell r="E530" t="str">
            <v>VESTA INTEL 810 CHIPSET FCPGA</v>
          </cell>
          <cell r="F530">
            <v>18</v>
          </cell>
          <cell r="G530">
            <v>3950</v>
          </cell>
          <cell r="J530">
            <v>8</v>
          </cell>
          <cell r="K530">
            <v>31600</v>
          </cell>
          <cell r="L530">
            <v>3950</v>
          </cell>
          <cell r="M530">
            <v>3785.2415966386557</v>
          </cell>
          <cell r="N530">
            <v>3950</v>
          </cell>
          <cell r="O530">
            <v>2000</v>
          </cell>
          <cell r="P530">
            <v>16000</v>
          </cell>
        </row>
        <row r="531">
          <cell r="A531" t="str">
            <v>VMBO-102136001X19</v>
          </cell>
          <cell r="B531" t="str">
            <v>VMBO-102</v>
          </cell>
          <cell r="C531" t="str">
            <v>136001X</v>
          </cell>
          <cell r="D531" t="str">
            <v>136001X</v>
          </cell>
          <cell r="E531" t="str">
            <v>VESTA INTEL 810 CHIPSET FCPGA</v>
          </cell>
          <cell r="F531">
            <v>19</v>
          </cell>
          <cell r="G531">
            <v>0</v>
          </cell>
          <cell r="H531">
            <v>4</v>
          </cell>
          <cell r="J531">
            <v>868</v>
          </cell>
          <cell r="L531">
            <v>0</v>
          </cell>
          <cell r="N531">
            <v>3740.28</v>
          </cell>
          <cell r="O531">
            <v>2000</v>
          </cell>
          <cell r="P531">
            <v>1744000</v>
          </cell>
        </row>
        <row r="532">
          <cell r="A532" t="str">
            <v>VMBO-102136001X49</v>
          </cell>
          <cell r="B532" t="str">
            <v>VMBO-102</v>
          </cell>
          <cell r="C532" t="str">
            <v>136001X</v>
          </cell>
          <cell r="D532" t="str">
            <v>136001X</v>
          </cell>
          <cell r="E532" t="str">
            <v>VESTA INTEL 810 CHIPSET FCPGA</v>
          </cell>
          <cell r="F532">
            <v>49</v>
          </cell>
          <cell r="G532">
            <v>0</v>
          </cell>
          <cell r="J532">
            <v>5</v>
          </cell>
          <cell r="L532">
            <v>0</v>
          </cell>
          <cell r="N532">
            <v>3740.28</v>
          </cell>
          <cell r="O532">
            <v>2500</v>
          </cell>
          <cell r="P532">
            <v>12500</v>
          </cell>
        </row>
        <row r="533">
          <cell r="A533" t="str">
            <v>VMBO-102136001X59</v>
          </cell>
          <cell r="B533" t="str">
            <v>VMBO-102</v>
          </cell>
          <cell r="C533" t="str">
            <v>136001X</v>
          </cell>
          <cell r="D533" t="str">
            <v>136001X</v>
          </cell>
          <cell r="E533" t="str">
            <v>VESTA INTEL 810 CHIPSET FCPGA</v>
          </cell>
          <cell r="F533">
            <v>59</v>
          </cell>
          <cell r="G533">
            <v>0</v>
          </cell>
          <cell r="J533">
            <v>8</v>
          </cell>
          <cell r="L533">
            <v>0</v>
          </cell>
          <cell r="N533">
            <v>3740.28</v>
          </cell>
          <cell r="O533">
            <v>2500</v>
          </cell>
          <cell r="P533">
            <v>20000</v>
          </cell>
        </row>
        <row r="534">
          <cell r="A534" t="str">
            <v>VMBO-102136001X39</v>
          </cell>
          <cell r="B534" t="str">
            <v>VMBO-102</v>
          </cell>
          <cell r="C534" t="str">
            <v>136001X</v>
          </cell>
          <cell r="D534" t="str">
            <v>136001X</v>
          </cell>
          <cell r="E534" t="str">
            <v>VESTA INTEL 810 CHIPSET FCPGA</v>
          </cell>
          <cell r="F534">
            <v>39</v>
          </cell>
          <cell r="G534">
            <v>0</v>
          </cell>
          <cell r="J534">
            <v>39</v>
          </cell>
          <cell r="O534">
            <v>2500</v>
          </cell>
          <cell r="P534">
            <v>97500</v>
          </cell>
        </row>
        <row r="535">
          <cell r="A535" t="str">
            <v>VMBO-10313600348</v>
          </cell>
          <cell r="B535" t="str">
            <v>VMBO-103</v>
          </cell>
          <cell r="C535" t="str">
            <v>136003</v>
          </cell>
          <cell r="D535" t="str">
            <v>136003</v>
          </cell>
          <cell r="E535" t="str">
            <v>VESTA INTEL 810 CHIPSET FCPGA*</v>
          </cell>
          <cell r="F535">
            <v>48</v>
          </cell>
          <cell r="G535">
            <v>3950</v>
          </cell>
          <cell r="J535">
            <v>7</v>
          </cell>
          <cell r="K535">
            <v>27650</v>
          </cell>
          <cell r="L535">
            <v>3950</v>
          </cell>
          <cell r="M535">
            <v>3785.2415966386557</v>
          </cell>
          <cell r="N535">
            <v>3950</v>
          </cell>
          <cell r="O535">
            <v>20000</v>
          </cell>
          <cell r="P535">
            <v>140000</v>
          </cell>
        </row>
        <row r="536">
          <cell r="A536" t="str">
            <v>VMBO-10313600358</v>
          </cell>
          <cell r="B536" t="str">
            <v>VMBO-103</v>
          </cell>
          <cell r="C536" t="str">
            <v>136003</v>
          </cell>
          <cell r="D536" t="str">
            <v>136003</v>
          </cell>
          <cell r="E536" t="str">
            <v>VESTA INTEL 810 CHIPSET FCPGA*</v>
          </cell>
          <cell r="F536">
            <v>58</v>
          </cell>
          <cell r="G536">
            <v>3950</v>
          </cell>
          <cell r="J536">
            <v>5</v>
          </cell>
          <cell r="K536">
            <v>19750</v>
          </cell>
          <cell r="L536">
            <v>3950</v>
          </cell>
          <cell r="M536">
            <v>3785.2415966386557</v>
          </cell>
          <cell r="N536">
            <v>3950</v>
          </cell>
          <cell r="O536">
            <v>2000</v>
          </cell>
          <cell r="P536">
            <v>10000</v>
          </cell>
        </row>
        <row r="537">
          <cell r="A537" t="str">
            <v>VMBO-10313600348</v>
          </cell>
          <cell r="B537" t="str">
            <v>VMBO-103</v>
          </cell>
          <cell r="C537" t="str">
            <v>136003</v>
          </cell>
          <cell r="D537" t="str">
            <v>136003</v>
          </cell>
          <cell r="E537" t="str">
            <v>VESTA INTEL 810 CHIPSET FCPGA*</v>
          </cell>
          <cell r="F537">
            <v>48</v>
          </cell>
          <cell r="G537">
            <v>3950</v>
          </cell>
          <cell r="J537">
            <v>7</v>
          </cell>
          <cell r="O537">
            <v>2000</v>
          </cell>
          <cell r="P537">
            <v>14000</v>
          </cell>
        </row>
        <row r="538">
          <cell r="A538" t="str">
            <v>VMBO-103136003X19</v>
          </cell>
          <cell r="B538" t="str">
            <v>VMBO-103</v>
          </cell>
          <cell r="C538" t="str">
            <v>136003X</v>
          </cell>
          <cell r="D538" t="str">
            <v>136003X</v>
          </cell>
          <cell r="E538" t="str">
            <v>VESTA INTEL 810 CHIPSET FCPGA</v>
          </cell>
          <cell r="F538">
            <v>19</v>
          </cell>
          <cell r="G538">
            <v>0</v>
          </cell>
          <cell r="H538">
            <v>1</v>
          </cell>
          <cell r="J538">
            <v>42</v>
          </cell>
          <cell r="L538">
            <v>0</v>
          </cell>
          <cell r="N538">
            <v>3950</v>
          </cell>
          <cell r="O538">
            <v>2000</v>
          </cell>
          <cell r="P538">
            <v>86000</v>
          </cell>
        </row>
        <row r="539">
          <cell r="A539" t="str">
            <v>VMBO10313603018</v>
          </cell>
          <cell r="B539" t="str">
            <v>VMBO103</v>
          </cell>
          <cell r="C539" t="str">
            <v>136030</v>
          </cell>
          <cell r="D539" t="str">
            <v>136030</v>
          </cell>
          <cell r="E539" t="str">
            <v>VESTA INTEL 810E CHIPSET FCPGA</v>
          </cell>
          <cell r="F539">
            <v>18</v>
          </cell>
          <cell r="G539">
            <v>2722.25</v>
          </cell>
          <cell r="J539">
            <v>36</v>
          </cell>
          <cell r="K539">
            <v>98001</v>
          </cell>
          <cell r="L539">
            <v>2722.25</v>
          </cell>
          <cell r="M539">
            <v>3288.2320710508325</v>
          </cell>
          <cell r="N539">
            <v>2722.25</v>
          </cell>
          <cell r="O539">
            <v>3900</v>
          </cell>
          <cell r="P539">
            <v>140400</v>
          </cell>
        </row>
        <row r="540">
          <cell r="A540" t="str">
            <v>VMBO10313603058</v>
          </cell>
          <cell r="B540" t="str">
            <v>VMBO103</v>
          </cell>
          <cell r="C540" t="str">
            <v>136030</v>
          </cell>
          <cell r="D540" t="str">
            <v>136030</v>
          </cell>
          <cell r="E540" t="str">
            <v>VESTA INTEL 810E CHIPSET FCPGA</v>
          </cell>
          <cell r="F540">
            <v>58</v>
          </cell>
          <cell r="G540">
            <v>2722.25</v>
          </cell>
          <cell r="J540">
            <v>5</v>
          </cell>
          <cell r="K540">
            <v>13611.25</v>
          </cell>
          <cell r="L540">
            <v>2722.25</v>
          </cell>
          <cell r="M540">
            <v>3288.2320710508325</v>
          </cell>
          <cell r="N540">
            <v>2722.25</v>
          </cell>
          <cell r="O540">
            <v>3900</v>
          </cell>
          <cell r="P540">
            <v>19500</v>
          </cell>
        </row>
        <row r="541">
          <cell r="A541" t="str">
            <v>VMBO10313603068</v>
          </cell>
          <cell r="B541" t="str">
            <v>VMBO103</v>
          </cell>
          <cell r="C541" t="str">
            <v>136030</v>
          </cell>
          <cell r="D541" t="str">
            <v>136030</v>
          </cell>
          <cell r="E541" t="str">
            <v>VESTA INTEL 810E CHIPSET FCPGA</v>
          </cell>
          <cell r="F541">
            <v>68</v>
          </cell>
          <cell r="G541">
            <v>2722.25</v>
          </cell>
          <cell r="J541">
            <v>3</v>
          </cell>
          <cell r="K541">
            <v>8166.75</v>
          </cell>
          <cell r="L541">
            <v>2722.25</v>
          </cell>
          <cell r="M541">
            <v>3288.2320710508325</v>
          </cell>
          <cell r="N541">
            <v>2722.25</v>
          </cell>
          <cell r="O541">
            <v>3900</v>
          </cell>
          <cell r="P541">
            <v>11700</v>
          </cell>
        </row>
        <row r="542">
          <cell r="A542" t="str">
            <v>VMBO103136030G18</v>
          </cell>
          <cell r="B542" t="str">
            <v>VMBO103</v>
          </cell>
          <cell r="C542" t="str">
            <v>136030G</v>
          </cell>
          <cell r="D542" t="str">
            <v>136030G</v>
          </cell>
          <cell r="E542" t="str">
            <v>VESTA 810E CHIPSET BABY AT</v>
          </cell>
          <cell r="F542">
            <v>18</v>
          </cell>
          <cell r="G542">
            <v>768.32</v>
          </cell>
          <cell r="J542">
            <v>30</v>
          </cell>
          <cell r="K542">
            <v>23049.57</v>
          </cell>
          <cell r="L542">
            <v>768.32</v>
          </cell>
          <cell r="N542">
            <v>2722.25</v>
          </cell>
          <cell r="O542">
            <v>2700</v>
          </cell>
          <cell r="P542">
            <v>81000</v>
          </cell>
        </row>
        <row r="543">
          <cell r="A543" t="str">
            <v>VMBO103136030G58</v>
          </cell>
          <cell r="B543" t="str">
            <v>VMBO103</v>
          </cell>
          <cell r="C543" t="str">
            <v>136030G</v>
          </cell>
          <cell r="D543" t="str">
            <v>136030G</v>
          </cell>
          <cell r="E543" t="str">
            <v>VESTA 810E CHIPSET BABY AT</v>
          </cell>
          <cell r="F543">
            <v>58</v>
          </cell>
          <cell r="G543">
            <v>768.32</v>
          </cell>
          <cell r="J543">
            <v>27</v>
          </cell>
          <cell r="K543">
            <v>20744.61</v>
          </cell>
          <cell r="L543">
            <v>768.32</v>
          </cell>
          <cell r="N543">
            <v>2722.25</v>
          </cell>
          <cell r="O543">
            <v>2700</v>
          </cell>
          <cell r="P543">
            <v>72900</v>
          </cell>
        </row>
        <row r="544">
          <cell r="A544" t="str">
            <v>VMBO103136030G68</v>
          </cell>
          <cell r="B544" t="str">
            <v>VMBO103</v>
          </cell>
          <cell r="C544" t="str">
            <v>136030G</v>
          </cell>
          <cell r="D544" t="str">
            <v>136030G</v>
          </cell>
          <cell r="E544" t="str">
            <v>VESTA 810E CHIPSET BABY AT</v>
          </cell>
          <cell r="F544">
            <v>68</v>
          </cell>
          <cell r="G544">
            <v>768.32</v>
          </cell>
          <cell r="J544">
            <v>1</v>
          </cell>
          <cell r="K544">
            <v>768.31</v>
          </cell>
          <cell r="L544">
            <v>768.32</v>
          </cell>
          <cell r="N544">
            <v>2722.25</v>
          </cell>
          <cell r="O544">
            <v>2700</v>
          </cell>
          <cell r="P544">
            <v>2700</v>
          </cell>
        </row>
        <row r="545">
          <cell r="A545" t="str">
            <v>VMBO103136030R18</v>
          </cell>
          <cell r="B545" t="str">
            <v>VMBO103</v>
          </cell>
          <cell r="C545" t="str">
            <v>136030R</v>
          </cell>
          <cell r="D545" t="str">
            <v>136030R</v>
          </cell>
          <cell r="E545" t="str">
            <v>VESTA 810E CHIPSET BABY AT</v>
          </cell>
          <cell r="F545">
            <v>18</v>
          </cell>
          <cell r="G545">
            <v>151.79</v>
          </cell>
          <cell r="J545">
            <v>17</v>
          </cell>
          <cell r="K545">
            <v>2580.5</v>
          </cell>
          <cell r="L545">
            <v>151.79</v>
          </cell>
          <cell r="M545">
            <v>4500</v>
          </cell>
          <cell r="N545">
            <v>2722.25</v>
          </cell>
          <cell r="O545">
            <v>2700</v>
          </cell>
          <cell r="P545">
            <v>45900</v>
          </cell>
        </row>
        <row r="546">
          <cell r="A546" t="str">
            <v>VMBO103136030R58</v>
          </cell>
          <cell r="B546" t="str">
            <v>VMBO103</v>
          </cell>
          <cell r="C546" t="str">
            <v>136030R</v>
          </cell>
          <cell r="D546" t="str">
            <v>136030R</v>
          </cell>
          <cell r="E546" t="str">
            <v>VESTA 810E CHIPSET BABY AT</v>
          </cell>
          <cell r="F546">
            <v>58</v>
          </cell>
          <cell r="G546">
            <v>151.79</v>
          </cell>
          <cell r="J546">
            <v>23</v>
          </cell>
          <cell r="K546">
            <v>3491.27</v>
          </cell>
          <cell r="L546">
            <v>151.79</v>
          </cell>
          <cell r="M546">
            <v>4500</v>
          </cell>
          <cell r="N546">
            <v>2722.25</v>
          </cell>
          <cell r="O546">
            <v>2700</v>
          </cell>
          <cell r="P546">
            <v>62100</v>
          </cell>
        </row>
        <row r="547">
          <cell r="A547" t="str">
            <v>VMBO103136030R59</v>
          </cell>
          <cell r="B547" t="str">
            <v>VMBO103</v>
          </cell>
          <cell r="C547" t="str">
            <v>136030R</v>
          </cell>
          <cell r="D547" t="str">
            <v>136030R</v>
          </cell>
          <cell r="E547" t="str">
            <v>VESTA 810E CHIPSET BABY AT</v>
          </cell>
          <cell r="F547">
            <v>59</v>
          </cell>
          <cell r="G547">
            <v>151.79</v>
          </cell>
          <cell r="J547">
            <v>1</v>
          </cell>
          <cell r="K547">
            <v>151.79</v>
          </cell>
          <cell r="L547">
            <v>151.79</v>
          </cell>
          <cell r="M547">
            <v>4500</v>
          </cell>
          <cell r="N547">
            <v>2722.25</v>
          </cell>
          <cell r="O547">
            <v>2700</v>
          </cell>
          <cell r="P547">
            <v>2700</v>
          </cell>
        </row>
        <row r="548">
          <cell r="A548" t="str">
            <v>VMBO103136030R68</v>
          </cell>
          <cell r="B548" t="str">
            <v>VMBO103</v>
          </cell>
          <cell r="C548" t="str">
            <v>136030R</v>
          </cell>
          <cell r="D548" t="str">
            <v>136030R</v>
          </cell>
          <cell r="E548" t="str">
            <v>VESTA 810E CHIPSET BABY AT</v>
          </cell>
          <cell r="F548">
            <v>68</v>
          </cell>
          <cell r="G548">
            <v>151.79</v>
          </cell>
          <cell r="J548">
            <v>4</v>
          </cell>
          <cell r="K548">
            <v>607.16999999999996</v>
          </cell>
          <cell r="L548">
            <v>151.79</v>
          </cell>
          <cell r="M548">
            <v>4500</v>
          </cell>
          <cell r="N548">
            <v>2722.25</v>
          </cell>
          <cell r="O548">
            <v>2700</v>
          </cell>
          <cell r="P548">
            <v>10800</v>
          </cell>
        </row>
        <row r="549">
          <cell r="A549" t="str">
            <v>VMBO103136030X19</v>
          </cell>
          <cell r="B549" t="str">
            <v>VMBO103</v>
          </cell>
          <cell r="C549" t="str">
            <v>136030X</v>
          </cell>
          <cell r="D549" t="str">
            <v>136030X</v>
          </cell>
          <cell r="E549" t="str">
            <v>VESTA 810E CHIPSET BABY AT</v>
          </cell>
          <cell r="F549">
            <v>19</v>
          </cell>
          <cell r="G549">
            <v>0</v>
          </cell>
          <cell r="H549">
            <v>8</v>
          </cell>
          <cell r="J549">
            <v>404</v>
          </cell>
          <cell r="L549">
            <v>0</v>
          </cell>
          <cell r="N549">
            <v>2722.25</v>
          </cell>
          <cell r="O549">
            <v>2700</v>
          </cell>
          <cell r="P549">
            <v>1112400</v>
          </cell>
        </row>
        <row r="550">
          <cell r="A550" t="str">
            <v>VMBO103136030X49</v>
          </cell>
          <cell r="B550" t="str">
            <v>VMBO103</v>
          </cell>
          <cell r="C550" t="str">
            <v>136030X</v>
          </cell>
          <cell r="D550" t="str">
            <v>136030X</v>
          </cell>
          <cell r="E550" t="str">
            <v>VESTA 810E CHIPSET BABY AT</v>
          </cell>
          <cell r="F550">
            <v>49</v>
          </cell>
          <cell r="G550">
            <v>0</v>
          </cell>
          <cell r="J550">
            <v>10</v>
          </cell>
          <cell r="L550">
            <v>0</v>
          </cell>
          <cell r="N550">
            <v>2722.25</v>
          </cell>
          <cell r="O550">
            <v>2700</v>
          </cell>
          <cell r="P550">
            <v>27000</v>
          </cell>
        </row>
        <row r="551">
          <cell r="A551" t="str">
            <v>VMBO103136030X59</v>
          </cell>
          <cell r="B551" t="str">
            <v>VMBO103</v>
          </cell>
          <cell r="C551" t="str">
            <v>136030X</v>
          </cell>
          <cell r="D551" t="str">
            <v>136030X</v>
          </cell>
          <cell r="E551" t="str">
            <v>VESTA 810E CHIPSET BABY AT</v>
          </cell>
          <cell r="F551">
            <v>59</v>
          </cell>
          <cell r="G551">
            <v>0</v>
          </cell>
          <cell r="J551">
            <v>19</v>
          </cell>
          <cell r="L551">
            <v>0</v>
          </cell>
          <cell r="N551">
            <v>2722.25</v>
          </cell>
          <cell r="O551">
            <v>2700</v>
          </cell>
          <cell r="P551">
            <v>51300</v>
          </cell>
        </row>
        <row r="552">
          <cell r="A552" t="str">
            <v>VMBO103136030X39</v>
          </cell>
          <cell r="B552" t="str">
            <v>VMBO103</v>
          </cell>
          <cell r="C552" t="str">
            <v>136030X</v>
          </cell>
          <cell r="D552" t="str">
            <v>136030X</v>
          </cell>
          <cell r="E552" t="str">
            <v>VESTA 810E CHIPSET BABY AT</v>
          </cell>
          <cell r="F552">
            <v>39</v>
          </cell>
          <cell r="G552">
            <v>0</v>
          </cell>
          <cell r="J552">
            <v>15</v>
          </cell>
          <cell r="O552">
            <v>2700</v>
          </cell>
          <cell r="P552">
            <v>40500</v>
          </cell>
        </row>
        <row r="553">
          <cell r="A553" t="str">
            <v>VMBO-10413603158</v>
          </cell>
          <cell r="B553" t="str">
            <v>VMBO-104</v>
          </cell>
          <cell r="C553" t="str">
            <v>136031</v>
          </cell>
          <cell r="D553" t="str">
            <v>136031</v>
          </cell>
          <cell r="E553" t="str">
            <v>VESTA INTEL 815 CHIPSET FCPGA*</v>
          </cell>
          <cell r="F553">
            <v>58</v>
          </cell>
          <cell r="G553">
            <v>3455.24</v>
          </cell>
          <cell r="J553">
            <v>5</v>
          </cell>
          <cell r="K553">
            <v>17276.2</v>
          </cell>
          <cell r="L553">
            <v>3455.24</v>
          </cell>
          <cell r="M553">
            <v>4308.0352741740153</v>
          </cell>
          <cell r="N553">
            <v>3455.24</v>
          </cell>
          <cell r="O553">
            <v>3400</v>
          </cell>
          <cell r="P553">
            <v>17000</v>
          </cell>
        </row>
        <row r="554">
          <cell r="A554" t="str">
            <v>VMBO-104136031G58</v>
          </cell>
          <cell r="B554" t="str">
            <v>VMBO-104</v>
          </cell>
          <cell r="C554" t="str">
            <v>136031G</v>
          </cell>
          <cell r="D554" t="str">
            <v>136031G</v>
          </cell>
          <cell r="E554" t="str">
            <v>VESTA INTEL 815 CHIPSET FCPGA*</v>
          </cell>
          <cell r="F554">
            <v>58</v>
          </cell>
          <cell r="G554">
            <v>1093.0999999999999</v>
          </cell>
          <cell r="J554">
            <v>1</v>
          </cell>
          <cell r="K554">
            <v>1093.0999999999999</v>
          </cell>
          <cell r="L554">
            <v>1093.0999999999999</v>
          </cell>
          <cell r="N554">
            <v>3455.24</v>
          </cell>
          <cell r="O554">
            <v>3900</v>
          </cell>
          <cell r="P554">
            <v>3900</v>
          </cell>
        </row>
        <row r="555">
          <cell r="A555" t="str">
            <v>VMBO-104136031G68</v>
          </cell>
          <cell r="B555" t="str">
            <v>VMBO-104</v>
          </cell>
          <cell r="C555" t="str">
            <v>136031G</v>
          </cell>
          <cell r="D555" t="str">
            <v>136031G</v>
          </cell>
          <cell r="E555" t="str">
            <v>VESTA INTEL 815 CHIPSET FCPGA*</v>
          </cell>
          <cell r="F555">
            <v>68</v>
          </cell>
          <cell r="G555">
            <v>1093.0999999999999</v>
          </cell>
          <cell r="J555">
            <v>3</v>
          </cell>
          <cell r="K555">
            <v>3279.31</v>
          </cell>
          <cell r="L555">
            <v>1093.0999999999999</v>
          </cell>
          <cell r="N555">
            <v>3455.24</v>
          </cell>
          <cell r="O555">
            <v>3900</v>
          </cell>
          <cell r="P555">
            <v>11700</v>
          </cell>
        </row>
        <row r="556">
          <cell r="A556" t="str">
            <v>VMBO-104136031R58</v>
          </cell>
          <cell r="B556" t="str">
            <v>VMBO-104</v>
          </cell>
          <cell r="C556" t="str">
            <v>136031R</v>
          </cell>
          <cell r="D556" t="str">
            <v>136031R</v>
          </cell>
          <cell r="E556" t="str">
            <v>VESTA INTEL 815 CHIPSET FCPGA*</v>
          </cell>
          <cell r="F556">
            <v>58</v>
          </cell>
          <cell r="G556">
            <v>94.22</v>
          </cell>
          <cell r="H556">
            <v>2</v>
          </cell>
          <cell r="I556">
            <v>188.43</v>
          </cell>
          <cell r="J556">
            <v>8</v>
          </cell>
          <cell r="K556">
            <v>753.72</v>
          </cell>
          <cell r="L556">
            <v>94.22</v>
          </cell>
          <cell r="N556">
            <v>3455.24</v>
          </cell>
          <cell r="O556">
            <v>3400</v>
          </cell>
          <cell r="P556">
            <v>34000</v>
          </cell>
        </row>
        <row r="557">
          <cell r="A557" t="str">
            <v>VMBO-104136031X19</v>
          </cell>
          <cell r="B557" t="str">
            <v>VMBO-104</v>
          </cell>
          <cell r="C557" t="str">
            <v>136031X</v>
          </cell>
          <cell r="D557" t="str">
            <v>136031X</v>
          </cell>
          <cell r="E557" t="str">
            <v>VESTA INTEL 815 CHIPSET FCPGA*</v>
          </cell>
          <cell r="F557">
            <v>19</v>
          </cell>
          <cell r="G557">
            <v>0</v>
          </cell>
          <cell r="J557">
            <v>94</v>
          </cell>
          <cell r="L557">
            <v>0</v>
          </cell>
          <cell r="N557">
            <v>3455.24</v>
          </cell>
          <cell r="O557">
            <v>3500</v>
          </cell>
          <cell r="P557">
            <v>329000</v>
          </cell>
        </row>
        <row r="558">
          <cell r="A558" t="str">
            <v>VMBO-104136031X59</v>
          </cell>
          <cell r="B558" t="str">
            <v>VMBO-104</v>
          </cell>
          <cell r="C558" t="str">
            <v>136031X</v>
          </cell>
          <cell r="D558" t="str">
            <v>136031X</v>
          </cell>
          <cell r="E558" t="str">
            <v>VESTA INTEL 815 CHIPSET FCPGA*</v>
          </cell>
          <cell r="F558">
            <v>59</v>
          </cell>
          <cell r="G558">
            <v>0</v>
          </cell>
          <cell r="J558">
            <v>3</v>
          </cell>
          <cell r="L558">
            <v>0</v>
          </cell>
          <cell r="N558">
            <v>3455.24</v>
          </cell>
          <cell r="O558">
            <v>3500</v>
          </cell>
          <cell r="P558">
            <v>10500</v>
          </cell>
        </row>
        <row r="559">
          <cell r="A559" t="str">
            <v>VMBO-105136032R18</v>
          </cell>
          <cell r="B559" t="str">
            <v>VMBO-105</v>
          </cell>
          <cell r="C559" t="str">
            <v>136032R</v>
          </cell>
          <cell r="D559" t="str">
            <v>136032R</v>
          </cell>
          <cell r="E559" t="str">
            <v>VESTA INTEL 815E CHIPSET FCPGA</v>
          </cell>
          <cell r="F559">
            <v>18</v>
          </cell>
          <cell r="G559">
            <v>0.67</v>
          </cell>
          <cell r="J559">
            <v>1</v>
          </cell>
          <cell r="K559">
            <v>0.67</v>
          </cell>
          <cell r="L559">
            <v>0.67</v>
          </cell>
          <cell r="O559">
            <v>4000</v>
          </cell>
          <cell r="P559">
            <v>4000</v>
          </cell>
        </row>
        <row r="560">
          <cell r="A560" t="str">
            <v>VMBO-105136032X19</v>
          </cell>
          <cell r="B560" t="str">
            <v>VMBO-105</v>
          </cell>
          <cell r="C560" t="str">
            <v>136032X</v>
          </cell>
          <cell r="D560" t="str">
            <v>136032X</v>
          </cell>
          <cell r="E560" t="str">
            <v>VESTA INTEL 815E CHIPSET FCPGA</v>
          </cell>
          <cell r="F560">
            <v>19</v>
          </cell>
          <cell r="G560">
            <v>0</v>
          </cell>
          <cell r="J560">
            <v>9</v>
          </cell>
          <cell r="L560">
            <v>0</v>
          </cell>
          <cell r="O560">
            <v>3500</v>
          </cell>
          <cell r="P560">
            <v>31500</v>
          </cell>
        </row>
        <row r="561">
          <cell r="A561" t="str">
            <v>VOPT-103136004A18</v>
          </cell>
          <cell r="B561" t="str">
            <v>VOPT-103</v>
          </cell>
          <cell r="C561" t="str">
            <v>136004A</v>
          </cell>
          <cell r="D561" t="str">
            <v>136004A</v>
          </cell>
          <cell r="E561" t="str">
            <v>VESTA CD-ROM DRIVE 52X ****.**</v>
          </cell>
          <cell r="F561">
            <v>18</v>
          </cell>
          <cell r="G561">
            <v>1467.96</v>
          </cell>
          <cell r="J561">
            <v>1</v>
          </cell>
          <cell r="K561">
            <v>1467.96</v>
          </cell>
          <cell r="L561">
            <v>1467.96</v>
          </cell>
          <cell r="N561">
            <v>1467.96</v>
          </cell>
          <cell r="O561">
            <v>1500</v>
          </cell>
          <cell r="P561">
            <v>1500</v>
          </cell>
        </row>
        <row r="562">
          <cell r="A562" t="str">
            <v>VOPT-103136004B18</v>
          </cell>
          <cell r="B562" t="str">
            <v>VOPT-103</v>
          </cell>
          <cell r="C562" t="str">
            <v>136004B</v>
          </cell>
          <cell r="D562" t="str">
            <v>136004B</v>
          </cell>
          <cell r="E562" t="str">
            <v>VESTA CD-ROM DRIVE 52X ****.**</v>
          </cell>
          <cell r="F562">
            <v>18</v>
          </cell>
          <cell r="G562">
            <v>1467.96</v>
          </cell>
          <cell r="J562">
            <v>1</v>
          </cell>
          <cell r="K562">
            <v>1467.96</v>
          </cell>
          <cell r="L562">
            <v>1467.96</v>
          </cell>
          <cell r="N562">
            <v>1467.96</v>
          </cell>
          <cell r="O562">
            <v>1500</v>
          </cell>
          <cell r="P562">
            <v>1500</v>
          </cell>
        </row>
        <row r="563">
          <cell r="A563" t="str">
            <v>VOPT-103136004C18</v>
          </cell>
          <cell r="B563" t="str">
            <v>VOPT-103</v>
          </cell>
          <cell r="C563" t="str">
            <v>136004C</v>
          </cell>
          <cell r="D563" t="str">
            <v>136004C</v>
          </cell>
          <cell r="E563" t="str">
            <v>VESTA CD-ROM DRIVE 52X ****.**</v>
          </cell>
          <cell r="F563">
            <v>18</v>
          </cell>
          <cell r="G563">
            <v>1467.96</v>
          </cell>
          <cell r="J563">
            <v>1</v>
          </cell>
          <cell r="K563">
            <v>1467.96</v>
          </cell>
          <cell r="L563">
            <v>1467.96</v>
          </cell>
          <cell r="N563">
            <v>1467.96</v>
          </cell>
          <cell r="O563">
            <v>1500</v>
          </cell>
          <cell r="P563">
            <v>1500</v>
          </cell>
        </row>
        <row r="564">
          <cell r="A564" t="str">
            <v>VOPT-103136004G48</v>
          </cell>
          <cell r="B564" t="str">
            <v>VOPT-103</v>
          </cell>
          <cell r="C564" t="str">
            <v>136004G</v>
          </cell>
          <cell r="D564" t="str">
            <v>136004G</v>
          </cell>
          <cell r="E564" t="str">
            <v>VESTA CD-ROM DRIVE 52X ****.**</v>
          </cell>
          <cell r="F564">
            <v>48</v>
          </cell>
          <cell r="G564">
            <v>441.24</v>
          </cell>
          <cell r="J564">
            <v>1</v>
          </cell>
          <cell r="K564">
            <v>441.24</v>
          </cell>
          <cell r="L564">
            <v>441.24</v>
          </cell>
          <cell r="N564">
            <v>1467.96</v>
          </cell>
          <cell r="O564">
            <v>1500</v>
          </cell>
          <cell r="P564">
            <v>1500</v>
          </cell>
        </row>
        <row r="565">
          <cell r="A565" t="str">
            <v>VOPT-103136004G58</v>
          </cell>
          <cell r="B565" t="str">
            <v>VOPT-103</v>
          </cell>
          <cell r="C565" t="str">
            <v>136004G</v>
          </cell>
          <cell r="D565" t="str">
            <v>136004G</v>
          </cell>
          <cell r="E565" t="str">
            <v>VESTA CD-ROM DRIVE 52X ****.**</v>
          </cell>
          <cell r="F565">
            <v>58</v>
          </cell>
          <cell r="G565">
            <v>441.24</v>
          </cell>
          <cell r="J565">
            <v>4</v>
          </cell>
          <cell r="K565">
            <v>1764.96</v>
          </cell>
          <cell r="L565">
            <v>441.24</v>
          </cell>
          <cell r="N565">
            <v>1467.96</v>
          </cell>
          <cell r="O565">
            <v>1500</v>
          </cell>
          <cell r="P565">
            <v>6000</v>
          </cell>
        </row>
        <row r="566">
          <cell r="A566" t="str">
            <v>VOPT-103136004H18</v>
          </cell>
          <cell r="B566" t="str">
            <v>VOPT-103</v>
          </cell>
          <cell r="C566" t="str">
            <v>136004H</v>
          </cell>
          <cell r="D566" t="str">
            <v>136004H</v>
          </cell>
          <cell r="E566" t="str">
            <v>VESTA CD-ROM DRIVE 52X ****.**</v>
          </cell>
          <cell r="F566">
            <v>18</v>
          </cell>
          <cell r="G566">
            <v>1467.96</v>
          </cell>
          <cell r="J566">
            <v>1</v>
          </cell>
          <cell r="K566">
            <v>1467.96</v>
          </cell>
          <cell r="L566">
            <v>1467.96</v>
          </cell>
          <cell r="N566">
            <v>1467.96</v>
          </cell>
          <cell r="O566">
            <v>1500</v>
          </cell>
          <cell r="P566">
            <v>1500</v>
          </cell>
        </row>
        <row r="567">
          <cell r="A567" t="str">
            <v>VOPT-103136004I18</v>
          </cell>
          <cell r="B567" t="str">
            <v>VOPT-103</v>
          </cell>
          <cell r="C567" t="str">
            <v>136004I</v>
          </cell>
          <cell r="D567" t="str">
            <v>136004I</v>
          </cell>
          <cell r="E567" t="str">
            <v>VESTA CD-ROM DRIVE 52X ****.**</v>
          </cell>
          <cell r="F567">
            <v>18</v>
          </cell>
          <cell r="G567">
            <v>1467.96</v>
          </cell>
          <cell r="J567">
            <v>1</v>
          </cell>
          <cell r="K567">
            <v>1467.96</v>
          </cell>
          <cell r="L567">
            <v>1467.96</v>
          </cell>
          <cell r="N567">
            <v>1467.96</v>
          </cell>
          <cell r="O567">
            <v>1500</v>
          </cell>
          <cell r="P567">
            <v>1500</v>
          </cell>
        </row>
        <row r="568">
          <cell r="A568" t="str">
            <v>VOPT-103136004K18</v>
          </cell>
          <cell r="B568" t="str">
            <v>VOPT-103</v>
          </cell>
          <cell r="C568" t="str">
            <v>136004K</v>
          </cell>
          <cell r="D568" t="str">
            <v>136004K</v>
          </cell>
          <cell r="E568" t="str">
            <v>VESTA CD-ROM DRIVE 52X ****.**</v>
          </cell>
          <cell r="F568">
            <v>18</v>
          </cell>
          <cell r="G568">
            <v>1467.96</v>
          </cell>
          <cell r="J568">
            <v>1</v>
          </cell>
          <cell r="K568">
            <v>1467.96</v>
          </cell>
          <cell r="L568">
            <v>1467.96</v>
          </cell>
          <cell r="N568">
            <v>1467.96</v>
          </cell>
          <cell r="O568">
            <v>1500</v>
          </cell>
          <cell r="P568">
            <v>1500</v>
          </cell>
        </row>
        <row r="569">
          <cell r="A569" t="str">
            <v>VOPT-103136004L18</v>
          </cell>
          <cell r="B569" t="str">
            <v>VOPT-103</v>
          </cell>
          <cell r="C569" t="str">
            <v>136004L</v>
          </cell>
          <cell r="D569" t="str">
            <v>136004L</v>
          </cell>
          <cell r="E569" t="str">
            <v>VESTA CD-ROM DRIVE 52X ****.**</v>
          </cell>
          <cell r="F569">
            <v>18</v>
          </cell>
          <cell r="G569">
            <v>1467.96</v>
          </cell>
          <cell r="J569">
            <v>1</v>
          </cell>
          <cell r="K569">
            <v>1467.96</v>
          </cell>
          <cell r="L569">
            <v>1467.96</v>
          </cell>
          <cell r="N569">
            <v>1467.96</v>
          </cell>
          <cell r="O569">
            <v>1500</v>
          </cell>
          <cell r="P569">
            <v>1500</v>
          </cell>
        </row>
        <row r="570">
          <cell r="A570" t="str">
            <v>VOPT-103136004P18</v>
          </cell>
          <cell r="B570" t="str">
            <v>VOPT-103</v>
          </cell>
          <cell r="C570" t="str">
            <v>136004P</v>
          </cell>
          <cell r="D570" t="str">
            <v>136004P</v>
          </cell>
          <cell r="E570" t="str">
            <v>VESTA CD-ROM DRIVE 52X ****.**</v>
          </cell>
          <cell r="F570">
            <v>18</v>
          </cell>
          <cell r="G570">
            <v>1467.96</v>
          </cell>
          <cell r="J570">
            <v>1</v>
          </cell>
          <cell r="K570">
            <v>1467.96</v>
          </cell>
          <cell r="L570">
            <v>1467.96</v>
          </cell>
          <cell r="N570">
            <v>1467.96</v>
          </cell>
          <cell r="O570">
            <v>1500</v>
          </cell>
          <cell r="P570">
            <v>1500</v>
          </cell>
        </row>
        <row r="571">
          <cell r="A571" t="str">
            <v>VOPT-103136004R18</v>
          </cell>
          <cell r="B571" t="str">
            <v>VOPT-103</v>
          </cell>
          <cell r="C571" t="str">
            <v>136004R</v>
          </cell>
          <cell r="D571" t="str">
            <v>136004R</v>
          </cell>
          <cell r="E571" t="str">
            <v>VESTA CD-ROM DRIVE 52X ****.**</v>
          </cell>
          <cell r="F571">
            <v>18</v>
          </cell>
          <cell r="G571">
            <v>164.1</v>
          </cell>
          <cell r="J571">
            <v>14</v>
          </cell>
          <cell r="K571">
            <v>2297.42</v>
          </cell>
          <cell r="L571">
            <v>164.1</v>
          </cell>
          <cell r="N571">
            <v>1467.96</v>
          </cell>
          <cell r="O571">
            <v>2000</v>
          </cell>
          <cell r="P571">
            <v>28000</v>
          </cell>
        </row>
        <row r="572">
          <cell r="A572" t="str">
            <v>VOPT-103136004R58</v>
          </cell>
          <cell r="B572" t="str">
            <v>VOPT-103</v>
          </cell>
          <cell r="C572" t="str">
            <v>136004R</v>
          </cell>
          <cell r="D572" t="str">
            <v>136004R</v>
          </cell>
          <cell r="E572" t="str">
            <v>VESTA CD-ROM DRIVE 52X ****.**</v>
          </cell>
          <cell r="F572">
            <v>58</v>
          </cell>
          <cell r="G572">
            <v>164.1</v>
          </cell>
          <cell r="H572">
            <v>1</v>
          </cell>
          <cell r="I572">
            <v>164.1</v>
          </cell>
          <cell r="L572">
            <v>164.1</v>
          </cell>
          <cell r="N572">
            <v>1467.96</v>
          </cell>
          <cell r="O572">
            <v>2000</v>
          </cell>
          <cell r="P572">
            <v>2000</v>
          </cell>
        </row>
        <row r="573">
          <cell r="A573" t="str">
            <v>VOPT-103136004X19</v>
          </cell>
          <cell r="B573" t="str">
            <v>VOPT-103</v>
          </cell>
          <cell r="C573" t="str">
            <v>136004X</v>
          </cell>
          <cell r="D573" t="str">
            <v>136004X</v>
          </cell>
          <cell r="E573" t="str">
            <v>VESTA CD-ROM DRIVE 52X BOX PACK</v>
          </cell>
          <cell r="F573">
            <v>19</v>
          </cell>
          <cell r="G573">
            <v>0</v>
          </cell>
          <cell r="J573">
            <v>58</v>
          </cell>
          <cell r="L573">
            <v>0</v>
          </cell>
          <cell r="N573">
            <v>1467.96</v>
          </cell>
          <cell r="O573">
            <v>1800</v>
          </cell>
          <cell r="P573">
            <v>104400</v>
          </cell>
        </row>
        <row r="574">
          <cell r="A574" t="str">
            <v>VOPT-10313600548</v>
          </cell>
          <cell r="B574" t="str">
            <v>VOPT-103</v>
          </cell>
          <cell r="C574" t="str">
            <v>136005</v>
          </cell>
          <cell r="D574" t="str">
            <v>136005</v>
          </cell>
          <cell r="E574" t="str">
            <v>VESTA CD-ROM DRIVE 52X*****.**</v>
          </cell>
          <cell r="F574">
            <v>48</v>
          </cell>
          <cell r="G574">
            <v>2000</v>
          </cell>
          <cell r="J574">
            <v>9</v>
          </cell>
          <cell r="K574">
            <v>18000</v>
          </cell>
          <cell r="L574">
            <v>2000</v>
          </cell>
          <cell r="M574">
            <v>1540.4288577154309</v>
          </cell>
          <cell r="N574">
            <v>2000</v>
          </cell>
          <cell r="O574">
            <v>2000</v>
          </cell>
          <cell r="P574">
            <v>18000</v>
          </cell>
        </row>
        <row r="575">
          <cell r="A575" t="str">
            <v>VOPT-10313600568</v>
          </cell>
          <cell r="B575" t="str">
            <v>VOPT-103</v>
          </cell>
          <cell r="C575" t="str">
            <v>136005</v>
          </cell>
          <cell r="D575" t="str">
            <v>136005</v>
          </cell>
          <cell r="E575" t="str">
            <v>VESTA CD-ROM DRIVE 52X*****.**</v>
          </cell>
          <cell r="F575">
            <v>68</v>
          </cell>
          <cell r="G575">
            <v>2000</v>
          </cell>
          <cell r="J575">
            <v>8</v>
          </cell>
          <cell r="K575">
            <v>16000</v>
          </cell>
          <cell r="L575">
            <v>2000</v>
          </cell>
          <cell r="M575">
            <v>1540.4288577154309</v>
          </cell>
          <cell r="N575">
            <v>2000</v>
          </cell>
          <cell r="O575">
            <v>2000</v>
          </cell>
          <cell r="P575">
            <v>16000</v>
          </cell>
        </row>
        <row r="576">
          <cell r="A576" t="str">
            <v>VOPT-103136005X19</v>
          </cell>
          <cell r="B576" t="str">
            <v>VOPT-103</v>
          </cell>
          <cell r="C576" t="str">
            <v>136005X</v>
          </cell>
          <cell r="D576" t="str">
            <v>136005X</v>
          </cell>
          <cell r="E576" t="str">
            <v>VESTA CD-ROM DRIVE 52X*****.**</v>
          </cell>
          <cell r="F576">
            <v>19</v>
          </cell>
          <cell r="G576">
            <v>0</v>
          </cell>
          <cell r="J576">
            <v>7</v>
          </cell>
          <cell r="L576">
            <v>0</v>
          </cell>
          <cell r="N576">
            <v>2000</v>
          </cell>
          <cell r="O576">
            <v>1800</v>
          </cell>
          <cell r="P576">
            <v>12600</v>
          </cell>
        </row>
        <row r="577">
          <cell r="A577" t="str">
            <v>VOPT-103136005X59</v>
          </cell>
          <cell r="B577" t="str">
            <v>VOPT-103</v>
          </cell>
          <cell r="C577" t="str">
            <v>136005X</v>
          </cell>
          <cell r="D577" t="str">
            <v>136005X</v>
          </cell>
          <cell r="E577" t="str">
            <v>VESTA CD-ROM DRIVE 52X*****.**</v>
          </cell>
          <cell r="F577">
            <v>59</v>
          </cell>
          <cell r="G577">
            <v>0</v>
          </cell>
          <cell r="J577">
            <v>1</v>
          </cell>
          <cell r="L577">
            <v>0</v>
          </cell>
          <cell r="N577">
            <v>2000</v>
          </cell>
          <cell r="O577">
            <v>1800</v>
          </cell>
          <cell r="P577">
            <v>1800</v>
          </cell>
        </row>
        <row r="578">
          <cell r="A578" t="str">
            <v>WS-C1924-A104046X19</v>
          </cell>
          <cell r="B578" t="str">
            <v>WS-C1924-A</v>
          </cell>
          <cell r="C578" t="str">
            <v>104046X</v>
          </cell>
          <cell r="D578" t="str">
            <v>104046X</v>
          </cell>
          <cell r="E578" t="str">
            <v>CATALYST1924,24PORT 10MB SWITCH</v>
          </cell>
          <cell r="F578">
            <v>19</v>
          </cell>
          <cell r="G578">
            <v>0</v>
          </cell>
          <cell r="J578">
            <v>4</v>
          </cell>
          <cell r="L578">
            <v>0</v>
          </cell>
          <cell r="O578">
            <v>40000</v>
          </cell>
          <cell r="P578">
            <v>160000</v>
          </cell>
        </row>
        <row r="579">
          <cell r="A579" t="str">
            <v>WS-C2924-XL-A104050X19</v>
          </cell>
          <cell r="B579" t="str">
            <v>WS-C2924-XL-A</v>
          </cell>
          <cell r="C579" t="str">
            <v>104050X</v>
          </cell>
          <cell r="D579" t="str">
            <v>104050X</v>
          </cell>
          <cell r="E579" t="str">
            <v>CATALYST 2924, 24-PORT 10/100</v>
          </cell>
          <cell r="F579">
            <v>19</v>
          </cell>
          <cell r="G579">
            <v>0</v>
          </cell>
          <cell r="J579">
            <v>1</v>
          </cell>
          <cell r="L579">
            <v>0</v>
          </cell>
          <cell r="O579">
            <v>65000</v>
          </cell>
          <cell r="P579">
            <v>65000</v>
          </cell>
        </row>
        <row r="580">
          <cell r="A580" t="str">
            <v>WS-C2924-XL-EN104064X19</v>
          </cell>
          <cell r="B580" t="str">
            <v>WS-C2924-XL-EN</v>
          </cell>
          <cell r="C580" t="str">
            <v>104064X</v>
          </cell>
          <cell r="D580" t="str">
            <v>104064X</v>
          </cell>
          <cell r="E580" t="str">
            <v>CATALYST 2924, 10/100 24 PORT*</v>
          </cell>
          <cell r="F580">
            <v>19</v>
          </cell>
          <cell r="G580">
            <v>0</v>
          </cell>
          <cell r="J580">
            <v>1</v>
          </cell>
          <cell r="L580">
            <v>0</v>
          </cell>
          <cell r="O580">
            <v>66000</v>
          </cell>
          <cell r="P580">
            <v>66000</v>
          </cell>
        </row>
        <row r="581">
          <cell r="A581" t="str">
            <v>WS-C3524-XL-EN10416058</v>
          </cell>
          <cell r="B581" t="str">
            <v>WS-C3524-XL-EN</v>
          </cell>
          <cell r="C581" t="str">
            <v>104160</v>
          </cell>
          <cell r="D581" t="str">
            <v>104160</v>
          </cell>
          <cell r="E581" t="str">
            <v>CATALYST 3524 XL ENTERPRISE</v>
          </cell>
          <cell r="F581">
            <v>58</v>
          </cell>
          <cell r="G581">
            <v>112968.17</v>
          </cell>
          <cell r="J581">
            <v>1</v>
          </cell>
          <cell r="K581">
            <v>112968.16</v>
          </cell>
          <cell r="L581">
            <v>112968.17</v>
          </cell>
          <cell r="M581">
            <v>124436.06992592594</v>
          </cell>
          <cell r="N581">
            <v>112968.17</v>
          </cell>
          <cell r="O581">
            <v>117000</v>
          </cell>
          <cell r="P581">
            <v>117000</v>
          </cell>
        </row>
        <row r="582">
          <cell r="A582" t="str">
            <v>WS-G5484104153X19</v>
          </cell>
          <cell r="B582" t="str">
            <v>WS-G5484</v>
          </cell>
          <cell r="C582" t="str">
            <v>104153X</v>
          </cell>
          <cell r="D582" t="str">
            <v>104153X</v>
          </cell>
          <cell r="E582" t="str">
            <v>1000 BASE SX SHORT WAVELENGTH*</v>
          </cell>
          <cell r="F582">
            <v>19</v>
          </cell>
          <cell r="G582">
            <v>0</v>
          </cell>
          <cell r="H582">
            <v>1</v>
          </cell>
          <cell r="L582">
            <v>0</v>
          </cell>
          <cell r="O582">
            <v>19000</v>
          </cell>
          <cell r="P582">
            <v>19000</v>
          </cell>
        </row>
        <row r="583">
          <cell r="A583" t="str">
            <v>WS-X3500-XL10418148</v>
          </cell>
          <cell r="B583" t="str">
            <v>WS-X3500-XL</v>
          </cell>
          <cell r="C583" t="str">
            <v>104181</v>
          </cell>
          <cell r="D583" t="str">
            <v>104181</v>
          </cell>
          <cell r="E583" t="str">
            <v>GIGASTACK STACKING GBIC</v>
          </cell>
          <cell r="F583">
            <v>48</v>
          </cell>
          <cell r="G583">
            <v>9872.16</v>
          </cell>
          <cell r="J583">
            <v>3</v>
          </cell>
          <cell r="K583">
            <v>29616.48</v>
          </cell>
          <cell r="L583">
            <v>9872.16</v>
          </cell>
          <cell r="M583">
            <v>10434.257874999999</v>
          </cell>
          <cell r="N583">
            <v>9872.16</v>
          </cell>
          <cell r="O583">
            <v>9800</v>
          </cell>
          <cell r="P583">
            <v>29400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Analysis- Jul"/>
      <sheetName val="Sales Analysis-Aug"/>
      <sheetName val="Sales Analysis-Sep"/>
    </sheetNames>
    <sheetDataSet>
      <sheetData sheetId="0" refreshError="1">
        <row r="31">
          <cell r="H31">
            <v>16074</v>
          </cell>
        </row>
      </sheetData>
      <sheetData sheetId="1" refreshError="1"/>
      <sheetData sheetId="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Reports"/>
      <sheetName val="Assumptions"/>
      <sheetName val="Traffic-Revenue"/>
      <sheetName val="Financial-Consol"/>
      <sheetName val="Financials-JNPT"/>
      <sheetName val="Financial-Ludh"/>
      <sheetName val="Financials-Blr"/>
      <sheetName val="Loans-JNPT"/>
      <sheetName val="Loans-Ludh"/>
      <sheetName val="Loans-Blr"/>
      <sheetName val="Counters"/>
      <sheetName val="IRR"/>
      <sheetName val="Circ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6">
          <cell r="A6" t="str">
            <v>Year Counter</v>
          </cell>
          <cell r="D6">
            <v>1</v>
          </cell>
          <cell r="E6">
            <v>2</v>
          </cell>
          <cell r="F6">
            <v>3</v>
          </cell>
          <cell r="G6">
            <v>4</v>
          </cell>
          <cell r="H6">
            <v>5</v>
          </cell>
          <cell r="I6">
            <v>6</v>
          </cell>
          <cell r="J6">
            <v>7</v>
          </cell>
          <cell r="K6">
            <v>8</v>
          </cell>
          <cell r="L6">
            <v>9</v>
          </cell>
          <cell r="M6">
            <v>10</v>
          </cell>
          <cell r="N6">
            <v>11</v>
          </cell>
          <cell r="O6">
            <v>12</v>
          </cell>
          <cell r="P6">
            <v>13</v>
          </cell>
          <cell r="Q6">
            <v>14</v>
          </cell>
          <cell r="R6">
            <v>15</v>
          </cell>
        </row>
      </sheetData>
      <sheetData sheetId="12"/>
      <sheetData sheetId="1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rgerAnalysis"/>
      <sheetName val="Contribution"/>
      <sheetName val="AcqShares"/>
      <sheetName val="TgtShares"/>
      <sheetName val="Acq IS"/>
      <sheetName val="Tgt IS"/>
      <sheetName val="PFIS"/>
      <sheetName val="SumStat"/>
      <sheetName val="BlankPage"/>
      <sheetName val="Counters"/>
    </sheetNames>
    <sheetDataSet>
      <sheetData sheetId="0" refreshError="1">
        <row r="71">
          <cell r="D71">
            <v>2002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F3FF-09E8-4E66-BECE-1D31467DDFDB}">
  <dimension ref="A1:U198"/>
  <sheetViews>
    <sheetView showFormulas="1" topLeftCell="J18" zoomScale="65" zoomScaleNormal="62" workbookViewId="0">
      <selection activeCell="G68" sqref="G68"/>
    </sheetView>
  </sheetViews>
  <sheetFormatPr defaultRowHeight="14.4" x14ac:dyDescent="0.3"/>
  <cols>
    <col min="1" max="1" width="9.109375" bestFit="1" customWidth="1"/>
    <col min="2" max="2" width="10" bestFit="1" customWidth="1"/>
    <col min="3" max="3" width="20.21875" bestFit="1" customWidth="1"/>
    <col min="4" max="4" width="6.88671875" bestFit="1" customWidth="1"/>
    <col min="5" max="5" width="29.88671875" bestFit="1" customWidth="1"/>
    <col min="6" max="6" width="76.44140625" bestFit="1" customWidth="1"/>
    <col min="7" max="7" width="16.109375" bestFit="1" customWidth="1"/>
    <col min="8" max="8" width="40.21875" bestFit="1" customWidth="1"/>
    <col min="9" max="9" width="29.109375" bestFit="1" customWidth="1"/>
    <col min="10" max="10" width="25.21875" bestFit="1" customWidth="1"/>
    <col min="11" max="11" width="15.33203125" bestFit="1" customWidth="1"/>
    <col min="12" max="12" width="11.77734375" bestFit="1" customWidth="1"/>
    <col min="13" max="13" width="20.5546875" bestFit="1" customWidth="1"/>
    <col min="14" max="14" width="20.88671875" bestFit="1" customWidth="1"/>
    <col min="15" max="15" width="7.77734375" bestFit="1" customWidth="1"/>
    <col min="16" max="16" width="14.21875" bestFit="1" customWidth="1"/>
    <col min="17" max="19" width="8.21875" bestFit="1" customWidth="1"/>
    <col min="20" max="20" width="8.6640625" bestFit="1" customWidth="1"/>
    <col min="21" max="21" width="9.44140625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0</v>
      </c>
      <c r="E1" t="s">
        <v>58</v>
      </c>
      <c r="F1" t="s">
        <v>4</v>
      </c>
      <c r="G1" t="s">
        <v>5</v>
      </c>
      <c r="H1" t="s">
        <v>6</v>
      </c>
      <c r="I1" t="s">
        <v>7</v>
      </c>
      <c r="J1" t="s">
        <v>106</v>
      </c>
      <c r="K1" t="s">
        <v>8</v>
      </c>
      <c r="L1" t="s">
        <v>10</v>
      </c>
      <c r="M1" t="s">
        <v>9</v>
      </c>
      <c r="N1" t="s">
        <v>107</v>
      </c>
      <c r="O1" t="s">
        <v>152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3">
      <c r="A2" t="s">
        <v>17</v>
      </c>
      <c r="B2" t="s">
        <v>18</v>
      </c>
      <c r="C2" t="s">
        <v>97</v>
      </c>
      <c r="D2">
        <v>1</v>
      </c>
      <c r="E2" t="s">
        <v>19</v>
      </c>
      <c r="F2" t="s">
        <v>20</v>
      </c>
      <c r="G2">
        <v>3</v>
      </c>
      <c r="H2" t="s">
        <v>98</v>
      </c>
      <c r="I2" t="s">
        <v>99</v>
      </c>
      <c r="J2">
        <v>18</v>
      </c>
      <c r="K2" t="s">
        <v>21</v>
      </c>
      <c r="L2">
        <v>0</v>
      </c>
      <c r="M2">
        <v>18</v>
      </c>
      <c r="N2">
        <v>18</v>
      </c>
      <c r="O2">
        <v>3</v>
      </c>
      <c r="P2">
        <v>0</v>
      </c>
      <c r="Q2">
        <v>6</v>
      </c>
      <c r="R2">
        <v>6</v>
      </c>
      <c r="S2">
        <v>6</v>
      </c>
      <c r="T2">
        <v>0</v>
      </c>
      <c r="U2" t="s">
        <v>59</v>
      </c>
    </row>
    <row r="3" spans="1:21" x14ac:dyDescent="0.3">
      <c r="A3" t="s">
        <v>17</v>
      </c>
      <c r="B3" t="s">
        <v>18</v>
      </c>
      <c r="C3" t="s">
        <v>97</v>
      </c>
      <c r="D3">
        <v>2</v>
      </c>
      <c r="E3" t="s">
        <v>19</v>
      </c>
      <c r="F3" t="s">
        <v>22</v>
      </c>
      <c r="G3">
        <v>1</v>
      </c>
      <c r="H3" t="s">
        <v>100</v>
      </c>
      <c r="I3" t="s">
        <v>101</v>
      </c>
      <c r="J3">
        <v>3</v>
      </c>
      <c r="K3" t="s">
        <v>59</v>
      </c>
      <c r="L3">
        <v>0</v>
      </c>
      <c r="M3">
        <v>3</v>
      </c>
      <c r="N3">
        <v>3</v>
      </c>
      <c r="O3">
        <v>3</v>
      </c>
      <c r="P3">
        <v>0</v>
      </c>
      <c r="Q3">
        <v>1</v>
      </c>
      <c r="R3">
        <v>1</v>
      </c>
      <c r="S3">
        <v>1</v>
      </c>
      <c r="T3">
        <v>0</v>
      </c>
      <c r="U3" t="s">
        <v>59</v>
      </c>
    </row>
    <row r="4" spans="1:21" x14ac:dyDescent="0.3">
      <c r="A4" t="s">
        <v>17</v>
      </c>
      <c r="B4" t="s">
        <v>18</v>
      </c>
      <c r="C4" t="s">
        <v>97</v>
      </c>
      <c r="D4">
        <v>3</v>
      </c>
      <c r="E4" t="s">
        <v>19</v>
      </c>
      <c r="F4" t="s">
        <v>23</v>
      </c>
      <c r="G4">
        <v>1</v>
      </c>
      <c r="H4" t="s">
        <v>102</v>
      </c>
      <c r="I4" t="s">
        <v>101</v>
      </c>
      <c r="J4">
        <v>3</v>
      </c>
      <c r="K4" t="s">
        <v>59</v>
      </c>
      <c r="L4">
        <v>0</v>
      </c>
      <c r="M4">
        <v>3</v>
      </c>
      <c r="N4">
        <v>3</v>
      </c>
      <c r="O4">
        <v>3</v>
      </c>
      <c r="P4">
        <v>0</v>
      </c>
      <c r="Q4">
        <v>1</v>
      </c>
      <c r="R4">
        <v>1</v>
      </c>
      <c r="S4">
        <v>1</v>
      </c>
      <c r="T4">
        <v>0</v>
      </c>
      <c r="U4" t="s">
        <v>59</v>
      </c>
    </row>
    <row r="5" spans="1:21" x14ac:dyDescent="0.3">
      <c r="A5" t="s">
        <v>17</v>
      </c>
      <c r="B5" t="s">
        <v>18</v>
      </c>
      <c r="C5" t="s">
        <v>97</v>
      </c>
      <c r="D5">
        <v>4</v>
      </c>
      <c r="E5" t="s">
        <v>19</v>
      </c>
      <c r="F5" t="s">
        <v>24</v>
      </c>
      <c r="G5">
        <v>3</v>
      </c>
      <c r="H5" t="s">
        <v>103</v>
      </c>
      <c r="I5" t="s">
        <v>104</v>
      </c>
      <c r="J5">
        <v>0</v>
      </c>
      <c r="K5" t="s">
        <v>59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59</v>
      </c>
    </row>
    <row r="6" spans="1:21" x14ac:dyDescent="0.3">
      <c r="A6" t="s">
        <v>17</v>
      </c>
      <c r="B6" t="s">
        <v>18</v>
      </c>
      <c r="C6" t="s">
        <v>97</v>
      </c>
      <c r="D6">
        <v>5</v>
      </c>
      <c r="E6" t="s">
        <v>19</v>
      </c>
      <c r="F6" t="s">
        <v>96</v>
      </c>
      <c r="G6">
        <v>1</v>
      </c>
      <c r="H6" t="s">
        <v>105</v>
      </c>
      <c r="I6" t="s">
        <v>101</v>
      </c>
      <c r="J6">
        <v>3</v>
      </c>
      <c r="K6" t="s">
        <v>59</v>
      </c>
      <c r="L6">
        <v>3</v>
      </c>
      <c r="M6">
        <v>0</v>
      </c>
      <c r="N6">
        <v>3</v>
      </c>
      <c r="O6">
        <v>3</v>
      </c>
      <c r="P6">
        <v>0</v>
      </c>
      <c r="Q6">
        <v>1</v>
      </c>
      <c r="R6">
        <v>1</v>
      </c>
      <c r="S6">
        <v>1</v>
      </c>
      <c r="T6">
        <v>0</v>
      </c>
      <c r="U6" t="s">
        <v>59</v>
      </c>
    </row>
    <row r="7" spans="1:21" x14ac:dyDescent="0.3">
      <c r="A7" t="s">
        <v>17</v>
      </c>
      <c r="B7" t="s">
        <v>18</v>
      </c>
      <c r="C7" t="s">
        <v>25</v>
      </c>
      <c r="D7">
        <v>1</v>
      </c>
      <c r="E7" t="s">
        <v>26</v>
      </c>
      <c r="F7" t="s">
        <v>27</v>
      </c>
      <c r="G7">
        <v>0</v>
      </c>
      <c r="H7" t="s">
        <v>108</v>
      </c>
      <c r="I7" t="s">
        <v>109</v>
      </c>
      <c r="J7">
        <v>0</v>
      </c>
      <c r="L7">
        <v>0</v>
      </c>
      <c r="M7">
        <v>0</v>
      </c>
      <c r="N7">
        <v>0</v>
      </c>
      <c r="O7" s="1">
        <v>3</v>
      </c>
      <c r="P7">
        <v>0</v>
      </c>
      <c r="Q7">
        <v>0</v>
      </c>
      <c r="R7">
        <v>0</v>
      </c>
      <c r="S7">
        <v>0</v>
      </c>
      <c r="T7">
        <v>0</v>
      </c>
    </row>
    <row r="8" spans="1:21" x14ac:dyDescent="0.3">
      <c r="A8" t="s">
        <v>17</v>
      </c>
      <c r="B8" t="s">
        <v>18</v>
      </c>
      <c r="C8" t="s">
        <v>25</v>
      </c>
      <c r="D8">
        <v>2</v>
      </c>
      <c r="E8" t="s">
        <v>26</v>
      </c>
      <c r="F8" t="s">
        <v>112</v>
      </c>
      <c r="G8">
        <v>1</v>
      </c>
      <c r="H8" t="s">
        <v>110</v>
      </c>
      <c r="I8" t="s">
        <v>111</v>
      </c>
      <c r="J8">
        <v>6</v>
      </c>
      <c r="L8">
        <v>6</v>
      </c>
      <c r="M8">
        <v>0</v>
      </c>
      <c r="N8">
        <v>6</v>
      </c>
      <c r="O8" s="1">
        <v>3</v>
      </c>
      <c r="P8">
        <v>0</v>
      </c>
      <c r="Q8">
        <v>2</v>
      </c>
      <c r="R8">
        <v>2</v>
      </c>
      <c r="S8">
        <v>2</v>
      </c>
      <c r="T8">
        <v>0</v>
      </c>
    </row>
    <row r="9" spans="1:21" x14ac:dyDescent="0.3">
      <c r="A9" t="s">
        <v>17</v>
      </c>
      <c r="B9" t="s">
        <v>18</v>
      </c>
      <c r="C9" t="s">
        <v>28</v>
      </c>
      <c r="D9">
        <v>1</v>
      </c>
      <c r="E9" t="s">
        <v>29</v>
      </c>
      <c r="F9" t="s">
        <v>30</v>
      </c>
      <c r="G9" s="1">
        <v>1</v>
      </c>
      <c r="H9" s="2" t="s">
        <v>103</v>
      </c>
      <c r="I9" t="s">
        <v>113</v>
      </c>
      <c r="J9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1" x14ac:dyDescent="0.3">
      <c r="A10" t="s">
        <v>17</v>
      </c>
      <c r="B10" t="s">
        <v>18</v>
      </c>
      <c r="C10" t="s">
        <v>28</v>
      </c>
      <c r="D10">
        <v>2</v>
      </c>
      <c r="E10" t="s">
        <v>29</v>
      </c>
      <c r="F10" t="s">
        <v>23</v>
      </c>
      <c r="G10" s="1">
        <v>1</v>
      </c>
      <c r="H10" s="2" t="s">
        <v>114</v>
      </c>
      <c r="I10" t="s">
        <v>115</v>
      </c>
      <c r="J10">
        <v>1</v>
      </c>
      <c r="L10" s="1">
        <v>0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</row>
    <row r="11" spans="1:21" x14ac:dyDescent="0.3">
      <c r="A11" t="s">
        <v>17</v>
      </c>
      <c r="B11" t="s">
        <v>18</v>
      </c>
      <c r="C11" t="s">
        <v>31</v>
      </c>
      <c r="D11">
        <v>1</v>
      </c>
      <c r="E11" t="s">
        <v>31</v>
      </c>
      <c r="F11" t="s">
        <v>30</v>
      </c>
      <c r="G11">
        <v>2</v>
      </c>
      <c r="H11" t="s">
        <v>98</v>
      </c>
      <c r="I11" t="s">
        <v>119</v>
      </c>
      <c r="J11">
        <v>8</v>
      </c>
      <c r="L11">
        <v>0</v>
      </c>
      <c r="M11">
        <v>8</v>
      </c>
      <c r="N11">
        <v>8</v>
      </c>
      <c r="O11">
        <v>2</v>
      </c>
      <c r="P11">
        <v>0</v>
      </c>
      <c r="Q11">
        <v>4</v>
      </c>
      <c r="R11">
        <v>4</v>
      </c>
      <c r="S11" s="1">
        <v>0</v>
      </c>
      <c r="T11">
        <v>0</v>
      </c>
    </row>
    <row r="12" spans="1:21" x14ac:dyDescent="0.3">
      <c r="A12" t="s">
        <v>17</v>
      </c>
      <c r="B12" t="s">
        <v>18</v>
      </c>
      <c r="C12" t="s">
        <v>31</v>
      </c>
      <c r="D12">
        <v>2</v>
      </c>
      <c r="E12" t="s">
        <v>31</v>
      </c>
      <c r="F12" t="s">
        <v>32</v>
      </c>
      <c r="G12">
        <v>1</v>
      </c>
      <c r="H12" t="s">
        <v>116</v>
      </c>
      <c r="I12" t="s">
        <v>120</v>
      </c>
      <c r="J12">
        <v>2</v>
      </c>
      <c r="L12">
        <v>0</v>
      </c>
      <c r="M12">
        <v>2</v>
      </c>
      <c r="N12">
        <v>2</v>
      </c>
      <c r="O12">
        <v>2</v>
      </c>
      <c r="P12">
        <v>0</v>
      </c>
      <c r="Q12">
        <v>1</v>
      </c>
      <c r="R12">
        <v>1</v>
      </c>
      <c r="S12" s="1">
        <v>0</v>
      </c>
      <c r="T12">
        <v>0</v>
      </c>
    </row>
    <row r="13" spans="1:21" x14ac:dyDescent="0.3">
      <c r="A13" t="s">
        <v>17</v>
      </c>
      <c r="B13" t="s">
        <v>18</v>
      </c>
      <c r="C13" t="s">
        <v>31</v>
      </c>
      <c r="D13">
        <v>3</v>
      </c>
      <c r="E13" t="s">
        <v>31</v>
      </c>
      <c r="F13" t="s">
        <v>33</v>
      </c>
      <c r="G13">
        <v>2</v>
      </c>
      <c r="H13" t="s">
        <v>110</v>
      </c>
      <c r="I13" t="s">
        <v>119</v>
      </c>
      <c r="J13">
        <v>8</v>
      </c>
      <c r="L13">
        <v>8</v>
      </c>
      <c r="M13">
        <v>0</v>
      </c>
      <c r="N13">
        <v>8</v>
      </c>
      <c r="O13">
        <v>2</v>
      </c>
      <c r="P13">
        <v>0</v>
      </c>
      <c r="Q13">
        <v>4</v>
      </c>
      <c r="R13">
        <v>4</v>
      </c>
      <c r="S13" s="1">
        <v>0</v>
      </c>
      <c r="T13">
        <v>0</v>
      </c>
    </row>
    <row r="14" spans="1:21" x14ac:dyDescent="0.3">
      <c r="A14" t="s">
        <v>17</v>
      </c>
      <c r="B14" t="s">
        <v>18</v>
      </c>
      <c r="C14" t="s">
        <v>31</v>
      </c>
      <c r="D14">
        <v>4</v>
      </c>
      <c r="E14" t="s">
        <v>34</v>
      </c>
      <c r="F14" t="s">
        <v>30</v>
      </c>
      <c r="G14">
        <v>1</v>
      </c>
      <c r="H14" t="s">
        <v>100</v>
      </c>
      <c r="I14" t="s">
        <v>120</v>
      </c>
      <c r="J14">
        <v>2</v>
      </c>
      <c r="L14">
        <v>0</v>
      </c>
      <c r="M14">
        <v>2</v>
      </c>
      <c r="N14">
        <v>2</v>
      </c>
      <c r="O14">
        <v>2</v>
      </c>
      <c r="P14">
        <v>0</v>
      </c>
      <c r="Q14">
        <v>1</v>
      </c>
      <c r="R14">
        <v>1</v>
      </c>
      <c r="S14" s="1">
        <v>0</v>
      </c>
      <c r="T14">
        <v>0</v>
      </c>
    </row>
    <row r="15" spans="1:21" x14ac:dyDescent="0.3">
      <c r="A15" t="s">
        <v>17</v>
      </c>
      <c r="B15" t="s">
        <v>18</v>
      </c>
      <c r="C15" t="s">
        <v>31</v>
      </c>
      <c r="D15">
        <v>5</v>
      </c>
      <c r="E15" t="s">
        <v>117</v>
      </c>
      <c r="F15" t="s">
        <v>24</v>
      </c>
      <c r="G15">
        <v>1</v>
      </c>
      <c r="H15" t="s">
        <v>118</v>
      </c>
      <c r="I15" t="s">
        <v>120</v>
      </c>
      <c r="J15">
        <v>2</v>
      </c>
      <c r="L15">
        <v>0</v>
      </c>
      <c r="M15">
        <v>2</v>
      </c>
      <c r="N15">
        <v>2</v>
      </c>
      <c r="O15">
        <v>2</v>
      </c>
      <c r="P15">
        <v>0</v>
      </c>
      <c r="Q15">
        <v>1</v>
      </c>
      <c r="R15">
        <v>1</v>
      </c>
      <c r="S15" s="1">
        <v>0</v>
      </c>
      <c r="T15">
        <v>0</v>
      </c>
    </row>
    <row r="16" spans="1:21" x14ac:dyDescent="0.3">
      <c r="A16" t="s">
        <v>17</v>
      </c>
      <c r="B16" t="s">
        <v>18</v>
      </c>
      <c r="C16" t="s">
        <v>35</v>
      </c>
      <c r="D16">
        <v>1</v>
      </c>
      <c r="E16" t="s">
        <v>145</v>
      </c>
      <c r="F16" t="s">
        <v>36</v>
      </c>
      <c r="G16">
        <v>1</v>
      </c>
      <c r="H16" t="s">
        <v>105</v>
      </c>
      <c r="I16" t="s">
        <v>115</v>
      </c>
      <c r="J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t="s">
        <v>17</v>
      </c>
      <c r="B17" t="s">
        <v>18</v>
      </c>
      <c r="C17" t="s">
        <v>35</v>
      </c>
      <c r="D17">
        <v>2</v>
      </c>
      <c r="E17" t="s">
        <v>145</v>
      </c>
      <c r="F17" t="s">
        <v>37</v>
      </c>
      <c r="G17">
        <v>1</v>
      </c>
      <c r="H17" t="s">
        <v>105</v>
      </c>
      <c r="I17" t="s">
        <v>115</v>
      </c>
      <c r="J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17</v>
      </c>
      <c r="B18" t="s">
        <v>18</v>
      </c>
      <c r="C18" t="s">
        <v>35</v>
      </c>
      <c r="D18">
        <v>3</v>
      </c>
      <c r="E18" t="s">
        <v>145</v>
      </c>
      <c r="F18" t="s">
        <v>38</v>
      </c>
      <c r="G18">
        <v>1</v>
      </c>
      <c r="H18" t="s">
        <v>110</v>
      </c>
      <c r="I18" t="s">
        <v>146</v>
      </c>
      <c r="J18">
        <v>2</v>
      </c>
      <c r="L18">
        <v>2</v>
      </c>
      <c r="M18">
        <v>0</v>
      </c>
      <c r="N18">
        <v>2</v>
      </c>
      <c r="O18">
        <v>1</v>
      </c>
      <c r="P18">
        <v>2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17</v>
      </c>
      <c r="B19" t="s">
        <v>18</v>
      </c>
      <c r="C19" t="s">
        <v>35</v>
      </c>
      <c r="D19">
        <v>4</v>
      </c>
      <c r="E19" t="s">
        <v>145</v>
      </c>
      <c r="F19" t="s">
        <v>39</v>
      </c>
      <c r="G19">
        <v>0</v>
      </c>
      <c r="H19" t="s">
        <v>105</v>
      </c>
      <c r="I19" t="s">
        <v>147</v>
      </c>
      <c r="J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t="s">
        <v>17</v>
      </c>
      <c r="B20" t="s">
        <v>18</v>
      </c>
      <c r="C20" t="s">
        <v>35</v>
      </c>
      <c r="D20">
        <v>5</v>
      </c>
      <c r="E20" t="s">
        <v>145</v>
      </c>
      <c r="F20" t="s">
        <v>40</v>
      </c>
      <c r="G20">
        <v>1</v>
      </c>
      <c r="H20" t="s">
        <v>110</v>
      </c>
      <c r="I20" t="s">
        <v>146</v>
      </c>
      <c r="J20">
        <v>2</v>
      </c>
      <c r="L20">
        <v>2</v>
      </c>
      <c r="M20">
        <v>0</v>
      </c>
      <c r="N20">
        <v>2</v>
      </c>
      <c r="O20">
        <v>1</v>
      </c>
      <c r="P20">
        <v>2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17</v>
      </c>
      <c r="B21" t="s">
        <v>18</v>
      </c>
      <c r="C21" t="s">
        <v>35</v>
      </c>
      <c r="D21">
        <v>6</v>
      </c>
      <c r="E21" t="s">
        <v>145</v>
      </c>
      <c r="F21" t="s">
        <v>41</v>
      </c>
      <c r="G21">
        <v>0</v>
      </c>
      <c r="H21" t="s">
        <v>102</v>
      </c>
      <c r="I21" t="s">
        <v>147</v>
      </c>
      <c r="J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17</v>
      </c>
      <c r="B22" t="s">
        <v>18</v>
      </c>
      <c r="C22" t="s">
        <v>42</v>
      </c>
      <c r="D22">
        <v>1</v>
      </c>
      <c r="E22" t="s">
        <v>43</v>
      </c>
      <c r="F22" t="s">
        <v>44</v>
      </c>
      <c r="G22">
        <v>1</v>
      </c>
      <c r="H22" t="s">
        <v>98</v>
      </c>
      <c r="I22" t="s">
        <v>111</v>
      </c>
      <c r="J22">
        <v>6</v>
      </c>
      <c r="L22">
        <v>6</v>
      </c>
      <c r="M22">
        <v>0</v>
      </c>
      <c r="N22">
        <v>6</v>
      </c>
      <c r="O22">
        <f>ROUNDUP((Coating!$C$13/(1/3)),0)</f>
        <v>3</v>
      </c>
      <c r="P22">
        <v>0</v>
      </c>
      <c r="Q22">
        <v>2</v>
      </c>
      <c r="R22">
        <v>2</v>
      </c>
      <c r="S22">
        <v>2</v>
      </c>
      <c r="T22">
        <v>0</v>
      </c>
    </row>
    <row r="23" spans="1:20" x14ac:dyDescent="0.3">
      <c r="A23" t="s">
        <v>17</v>
      </c>
      <c r="B23" t="s">
        <v>18</v>
      </c>
      <c r="C23" t="s">
        <v>42</v>
      </c>
      <c r="D23">
        <v>2</v>
      </c>
      <c r="E23" t="s">
        <v>43</v>
      </c>
      <c r="F23" t="s">
        <v>45</v>
      </c>
      <c r="G23">
        <v>0</v>
      </c>
      <c r="H23" t="s">
        <v>103</v>
      </c>
      <c r="I23" t="s">
        <v>148</v>
      </c>
      <c r="J23">
        <v>0</v>
      </c>
      <c r="L23">
        <v>0</v>
      </c>
      <c r="M23">
        <v>0</v>
      </c>
      <c r="N23">
        <v>0</v>
      </c>
      <c r="O23">
        <f>ROUNDUP((Coating!$C$13/(1/3)),0)</f>
        <v>3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t="s">
        <v>17</v>
      </c>
      <c r="B24" t="s">
        <v>18</v>
      </c>
      <c r="C24" t="s">
        <v>42</v>
      </c>
      <c r="D24">
        <v>3</v>
      </c>
      <c r="E24" t="s">
        <v>43</v>
      </c>
      <c r="F24" t="s">
        <v>46</v>
      </c>
      <c r="G24">
        <f>Coating!$C$13</f>
        <v>0.73804570711075868</v>
      </c>
      <c r="H24" t="s">
        <v>100</v>
      </c>
      <c r="I24" t="s">
        <v>149</v>
      </c>
      <c r="J24">
        <v>2.15</v>
      </c>
      <c r="L24">
        <v>0</v>
      </c>
      <c r="M24">
        <v>3</v>
      </c>
      <c r="N24">
        <v>3</v>
      </c>
      <c r="O24">
        <f>ROUNDUP((Coating!$C$13/(1/3)),0)</f>
        <v>3</v>
      </c>
      <c r="P24">
        <v>0</v>
      </c>
      <c r="Q24">
        <v>1</v>
      </c>
      <c r="R24">
        <v>1</v>
      </c>
      <c r="S24">
        <v>1</v>
      </c>
      <c r="T24">
        <v>0</v>
      </c>
    </row>
    <row r="25" spans="1:20" x14ac:dyDescent="0.3">
      <c r="A25" t="s">
        <v>17</v>
      </c>
      <c r="B25" t="s">
        <v>18</v>
      </c>
      <c r="C25" t="s">
        <v>42</v>
      </c>
      <c r="D25">
        <v>4</v>
      </c>
      <c r="E25" t="s">
        <v>43</v>
      </c>
      <c r="F25" t="s">
        <v>47</v>
      </c>
      <c r="G25">
        <f>Coating!$C$13</f>
        <v>0.73804570711075868</v>
      </c>
      <c r="H25" t="s">
        <v>100</v>
      </c>
      <c r="I25" t="s">
        <v>149</v>
      </c>
      <c r="J25">
        <v>2.15</v>
      </c>
      <c r="L25">
        <v>0</v>
      </c>
      <c r="M25">
        <v>3</v>
      </c>
      <c r="N25">
        <v>3</v>
      </c>
      <c r="O25">
        <f>ROUNDUP((Coating!$C$13/(1/3)),0)</f>
        <v>3</v>
      </c>
      <c r="P25">
        <v>0</v>
      </c>
      <c r="Q25">
        <v>1</v>
      </c>
      <c r="R25">
        <v>1</v>
      </c>
      <c r="S25">
        <v>1</v>
      </c>
      <c r="T25">
        <v>0</v>
      </c>
    </row>
    <row r="26" spans="1:20" x14ac:dyDescent="0.3">
      <c r="A26" t="s">
        <v>17</v>
      </c>
      <c r="B26" t="s">
        <v>18</v>
      </c>
      <c r="C26" t="s">
        <v>42</v>
      </c>
      <c r="D26">
        <v>5</v>
      </c>
      <c r="E26" t="s">
        <v>43</v>
      </c>
      <c r="F26" t="s">
        <v>48</v>
      </c>
      <c r="G26">
        <f>Coating!$C$13</f>
        <v>0.73804570711075868</v>
      </c>
      <c r="H26" t="s">
        <v>100</v>
      </c>
      <c r="I26" t="s">
        <v>149</v>
      </c>
      <c r="J26">
        <v>2.15</v>
      </c>
      <c r="L26">
        <v>0</v>
      </c>
      <c r="M26">
        <v>3</v>
      </c>
      <c r="N26">
        <v>3</v>
      </c>
      <c r="O26">
        <f>ROUNDUP((Coating!$C$13/(1/3)),0)</f>
        <v>3</v>
      </c>
      <c r="P26">
        <v>0</v>
      </c>
      <c r="Q26">
        <v>1</v>
      </c>
      <c r="R26">
        <v>1</v>
      </c>
      <c r="S26">
        <v>1</v>
      </c>
      <c r="T26">
        <v>0</v>
      </c>
    </row>
    <row r="27" spans="1:20" x14ac:dyDescent="0.3">
      <c r="A27" t="s">
        <v>17</v>
      </c>
      <c r="B27" t="s">
        <v>18</v>
      </c>
      <c r="C27" t="s">
        <v>42</v>
      </c>
      <c r="D27">
        <v>6</v>
      </c>
      <c r="E27" t="s">
        <v>43</v>
      </c>
      <c r="F27" t="s">
        <v>49</v>
      </c>
      <c r="G27">
        <f>Coating!$C$13</f>
        <v>0.73804570711075868</v>
      </c>
      <c r="H27" t="s">
        <v>100</v>
      </c>
      <c r="I27" t="s">
        <v>149</v>
      </c>
      <c r="J27">
        <v>2.15</v>
      </c>
      <c r="L27">
        <v>0</v>
      </c>
      <c r="M27">
        <v>3</v>
      </c>
      <c r="N27">
        <v>3</v>
      </c>
      <c r="O27">
        <f>ROUNDUP((Coating!$C$13/(1/3)),0)</f>
        <v>3</v>
      </c>
      <c r="P27">
        <v>0</v>
      </c>
      <c r="Q27">
        <v>1</v>
      </c>
      <c r="R27">
        <v>1</v>
      </c>
      <c r="S27">
        <v>1</v>
      </c>
      <c r="T27">
        <v>0</v>
      </c>
    </row>
    <row r="28" spans="1:20" x14ac:dyDescent="0.3">
      <c r="A28" t="s">
        <v>17</v>
      </c>
      <c r="B28" t="s">
        <v>18</v>
      </c>
      <c r="C28" t="s">
        <v>42</v>
      </c>
      <c r="D28">
        <v>7</v>
      </c>
      <c r="E28" t="s">
        <v>43</v>
      </c>
      <c r="F28" t="s">
        <v>50</v>
      </c>
      <c r="G28">
        <v>1</v>
      </c>
      <c r="H28" t="s">
        <v>98</v>
      </c>
      <c r="I28" t="s">
        <v>111</v>
      </c>
      <c r="J28">
        <v>6</v>
      </c>
      <c r="L28">
        <v>6</v>
      </c>
      <c r="M28">
        <v>0</v>
      </c>
      <c r="N28">
        <v>6</v>
      </c>
      <c r="O28">
        <f>ROUNDUP((Coating!$C$13/(1/3)),0)</f>
        <v>3</v>
      </c>
      <c r="P28">
        <v>0</v>
      </c>
      <c r="Q28">
        <v>2</v>
      </c>
      <c r="R28">
        <v>2</v>
      </c>
      <c r="S28">
        <v>2</v>
      </c>
      <c r="T28">
        <v>0</v>
      </c>
    </row>
    <row r="29" spans="1:20" x14ac:dyDescent="0.3">
      <c r="A29" t="s">
        <v>17</v>
      </c>
      <c r="B29" t="s">
        <v>18</v>
      </c>
      <c r="C29" t="s">
        <v>42</v>
      </c>
      <c r="D29">
        <v>8</v>
      </c>
      <c r="E29" t="s">
        <v>43</v>
      </c>
      <c r="F29" t="s">
        <v>51</v>
      </c>
      <c r="G29">
        <v>1</v>
      </c>
      <c r="H29" t="s">
        <v>102</v>
      </c>
      <c r="I29" t="s">
        <v>101</v>
      </c>
      <c r="J29">
        <v>3</v>
      </c>
      <c r="L29">
        <v>0</v>
      </c>
      <c r="M29">
        <v>3</v>
      </c>
      <c r="N29">
        <v>3</v>
      </c>
      <c r="O29">
        <f>ROUNDUP((Coating!$C$13/(1/3)),0)</f>
        <v>3</v>
      </c>
      <c r="P29">
        <v>0</v>
      </c>
      <c r="Q29">
        <v>1</v>
      </c>
      <c r="R29">
        <v>1</v>
      </c>
      <c r="S29">
        <v>1</v>
      </c>
      <c r="T29">
        <v>0</v>
      </c>
    </row>
    <row r="30" spans="1:20" x14ac:dyDescent="0.3">
      <c r="A30" t="s">
        <v>17</v>
      </c>
      <c r="B30" t="s">
        <v>18</v>
      </c>
      <c r="C30" t="s">
        <v>42</v>
      </c>
      <c r="D30">
        <v>9</v>
      </c>
      <c r="E30" t="s">
        <v>43</v>
      </c>
      <c r="F30" t="s">
        <v>52</v>
      </c>
      <c r="G30">
        <v>1</v>
      </c>
      <c r="H30" t="s">
        <v>110</v>
      </c>
      <c r="I30" t="s">
        <v>111</v>
      </c>
      <c r="J30">
        <v>6</v>
      </c>
      <c r="L30">
        <v>6</v>
      </c>
      <c r="M30">
        <v>0</v>
      </c>
      <c r="N30">
        <v>6</v>
      </c>
      <c r="O30">
        <f>ROUNDUP((Coating!$C$13/(1/3)),0)</f>
        <v>3</v>
      </c>
      <c r="P30">
        <v>0</v>
      </c>
      <c r="Q30">
        <v>2</v>
      </c>
      <c r="R30">
        <v>2</v>
      </c>
      <c r="S30">
        <v>2</v>
      </c>
      <c r="T30">
        <v>0</v>
      </c>
    </row>
    <row r="31" spans="1:20" x14ac:dyDescent="0.3">
      <c r="A31" t="s">
        <v>17</v>
      </c>
      <c r="B31" t="s">
        <v>18</v>
      </c>
      <c r="C31" t="s">
        <v>42</v>
      </c>
      <c r="D31">
        <v>10</v>
      </c>
      <c r="E31" t="s">
        <v>43</v>
      </c>
      <c r="F31" t="s">
        <v>53</v>
      </c>
      <c r="G31">
        <v>1</v>
      </c>
      <c r="H31" t="s">
        <v>105</v>
      </c>
      <c r="I31" t="s">
        <v>101</v>
      </c>
      <c r="J31">
        <v>3</v>
      </c>
      <c r="L31">
        <v>0</v>
      </c>
      <c r="M31">
        <v>3</v>
      </c>
      <c r="N31">
        <v>3</v>
      </c>
      <c r="O31">
        <f>ROUNDUP((Coating!$C$13/(1/3)),0)</f>
        <v>3</v>
      </c>
      <c r="P31">
        <v>0</v>
      </c>
      <c r="Q31">
        <v>1</v>
      </c>
      <c r="R31">
        <v>1</v>
      </c>
      <c r="S31">
        <v>1</v>
      </c>
      <c r="T31">
        <v>0</v>
      </c>
    </row>
    <row r="32" spans="1:20" x14ac:dyDescent="0.3">
      <c r="A32" t="s">
        <v>17</v>
      </c>
      <c r="B32" t="s">
        <v>18</v>
      </c>
      <c r="C32" t="s">
        <v>42</v>
      </c>
      <c r="D32">
        <v>11</v>
      </c>
      <c r="E32" t="s">
        <v>43</v>
      </c>
      <c r="F32" t="s">
        <v>54</v>
      </c>
      <c r="G32">
        <v>1</v>
      </c>
      <c r="H32" t="s">
        <v>150</v>
      </c>
      <c r="I32" t="s">
        <v>151</v>
      </c>
      <c r="J32">
        <v>9</v>
      </c>
      <c r="L32">
        <v>9</v>
      </c>
      <c r="M32">
        <v>2</v>
      </c>
      <c r="N32">
        <v>11</v>
      </c>
      <c r="O32">
        <f>ROUNDUP((Coating!$C$13/(1/3)),0)</f>
        <v>3</v>
      </c>
      <c r="P32">
        <v>0</v>
      </c>
      <c r="Q32">
        <v>4</v>
      </c>
      <c r="R32">
        <v>4</v>
      </c>
      <c r="S32">
        <v>4</v>
      </c>
      <c r="T32">
        <v>0</v>
      </c>
    </row>
    <row r="33" spans="1:21" x14ac:dyDescent="0.3">
      <c r="A33" t="s">
        <v>17</v>
      </c>
      <c r="B33" t="s">
        <v>18</v>
      </c>
      <c r="C33" t="s">
        <v>42</v>
      </c>
      <c r="D33">
        <v>12</v>
      </c>
      <c r="E33" t="s">
        <v>55</v>
      </c>
      <c r="F33" t="s">
        <v>56</v>
      </c>
      <c r="G33">
        <v>1</v>
      </c>
      <c r="H33" t="s">
        <v>150</v>
      </c>
      <c r="I33" t="s">
        <v>151</v>
      </c>
      <c r="J33">
        <v>9</v>
      </c>
      <c r="L33">
        <v>9</v>
      </c>
      <c r="M33">
        <v>0</v>
      </c>
      <c r="N33">
        <v>9</v>
      </c>
      <c r="O33">
        <f>ROUNDUP((Coating!$C$13/(1/3)),0)</f>
        <v>3</v>
      </c>
      <c r="P33">
        <v>0</v>
      </c>
      <c r="Q33">
        <v>3</v>
      </c>
      <c r="R33">
        <v>3</v>
      </c>
      <c r="S33">
        <v>3</v>
      </c>
      <c r="T33">
        <v>0</v>
      </c>
    </row>
    <row r="34" spans="1:21" x14ac:dyDescent="0.3">
      <c r="A34" s="4" t="s">
        <v>17</v>
      </c>
      <c r="B34" s="4" t="s">
        <v>18</v>
      </c>
      <c r="C34" s="4" t="s">
        <v>57</v>
      </c>
      <c r="D34" s="4">
        <v>1</v>
      </c>
      <c r="E34" s="4" t="s">
        <v>188</v>
      </c>
      <c r="F34" s="4" t="s">
        <v>30</v>
      </c>
      <c r="G34" s="4">
        <f>ROUND(CS!$D$56,0)</f>
        <v>1</v>
      </c>
      <c r="H34" s="4" t="s">
        <v>100</v>
      </c>
      <c r="I34" s="4" t="s">
        <v>101</v>
      </c>
      <c r="J34" s="5">
        <v>2.04</v>
      </c>
      <c r="K34" s="4"/>
      <c r="L34" s="4">
        <v>0</v>
      </c>
      <c r="M34" s="4">
        <v>3</v>
      </c>
      <c r="N34" s="4">
        <v>3</v>
      </c>
      <c r="O34" s="4">
        <v>3</v>
      </c>
      <c r="P34" s="4">
        <v>0</v>
      </c>
      <c r="Q34" s="4">
        <v>1</v>
      </c>
      <c r="R34" s="4">
        <v>1</v>
      </c>
      <c r="S34" s="4">
        <v>1</v>
      </c>
      <c r="T34" s="4">
        <v>0</v>
      </c>
      <c r="U34" s="4"/>
    </row>
    <row r="35" spans="1:21" x14ac:dyDescent="0.3">
      <c r="A35" s="4" t="s">
        <v>17</v>
      </c>
      <c r="B35" s="4" t="s">
        <v>18</v>
      </c>
      <c r="C35" s="4" t="s">
        <v>57</v>
      </c>
      <c r="D35" s="4">
        <v>2</v>
      </c>
      <c r="E35" s="4" t="s">
        <v>188</v>
      </c>
      <c r="F35" s="4" t="s">
        <v>200</v>
      </c>
      <c r="G35" s="4">
        <f>ROUND(CS!$D$56,0)</f>
        <v>1</v>
      </c>
      <c r="H35" s="4" t="s">
        <v>98</v>
      </c>
      <c r="I35" s="4" t="s">
        <v>111</v>
      </c>
      <c r="J35" s="5">
        <v>6</v>
      </c>
      <c r="K35" s="4"/>
      <c r="L35" s="4">
        <v>6</v>
      </c>
      <c r="M35" s="4">
        <v>0</v>
      </c>
      <c r="N35" s="4">
        <v>6</v>
      </c>
      <c r="O35" s="4">
        <v>3</v>
      </c>
      <c r="P35" s="4">
        <v>0</v>
      </c>
      <c r="Q35" s="4">
        <v>2</v>
      </c>
      <c r="R35" s="4">
        <v>2</v>
      </c>
      <c r="S35" s="4">
        <v>2</v>
      </c>
      <c r="T35" s="4">
        <v>0</v>
      </c>
      <c r="U35" s="4"/>
    </row>
    <row r="36" spans="1:21" x14ac:dyDescent="0.3">
      <c r="A36" s="4" t="s">
        <v>17</v>
      </c>
      <c r="B36" s="4" t="s">
        <v>18</v>
      </c>
      <c r="C36" s="4" t="s">
        <v>57</v>
      </c>
      <c r="D36" s="4">
        <v>3</v>
      </c>
      <c r="E36" s="4" t="s">
        <v>188</v>
      </c>
      <c r="F36" s="4" t="s">
        <v>201</v>
      </c>
      <c r="G36" s="4">
        <f>ROUND(CS!$D$56,0)</f>
        <v>1</v>
      </c>
      <c r="H36" s="4" t="s">
        <v>105</v>
      </c>
      <c r="I36" s="4" t="s">
        <v>101</v>
      </c>
      <c r="J36" s="5">
        <v>3</v>
      </c>
      <c r="K36" s="4"/>
      <c r="L36" s="4">
        <v>3</v>
      </c>
      <c r="M36" s="4">
        <v>0</v>
      </c>
      <c r="N36" s="4">
        <v>3</v>
      </c>
      <c r="O36" s="4">
        <v>3</v>
      </c>
      <c r="P36" s="4">
        <v>0</v>
      </c>
      <c r="Q36" s="4">
        <v>1</v>
      </c>
      <c r="R36" s="4">
        <v>1</v>
      </c>
      <c r="S36" s="4">
        <v>1</v>
      </c>
      <c r="T36" s="4">
        <v>0</v>
      </c>
      <c r="U36" s="4"/>
    </row>
    <row r="37" spans="1:21" x14ac:dyDescent="0.3">
      <c r="A37" s="4" t="s">
        <v>17</v>
      </c>
      <c r="B37" s="4" t="s">
        <v>18</v>
      </c>
      <c r="C37" s="4" t="s">
        <v>57</v>
      </c>
      <c r="D37" s="4">
        <v>4</v>
      </c>
      <c r="E37" s="4" t="s">
        <v>189</v>
      </c>
      <c r="F37" s="4" t="s">
        <v>30</v>
      </c>
      <c r="G37" s="4">
        <f>ROUNDUP(CS!D61,0)</f>
        <v>3</v>
      </c>
      <c r="H37" s="4" t="s">
        <v>100</v>
      </c>
      <c r="I37" s="4" t="s">
        <v>218</v>
      </c>
      <c r="J37" s="5">
        <v>9</v>
      </c>
      <c r="K37" s="4"/>
      <c r="L37" s="4">
        <v>0</v>
      </c>
      <c r="M37" s="4">
        <v>9</v>
      </c>
      <c r="N37" s="4">
        <v>9</v>
      </c>
      <c r="O37" s="4">
        <v>3</v>
      </c>
      <c r="P37" s="4">
        <v>0</v>
      </c>
      <c r="Q37" s="4">
        <v>3</v>
      </c>
      <c r="R37" s="4">
        <v>3</v>
      </c>
      <c r="S37" s="4">
        <v>3</v>
      </c>
      <c r="T37" s="4">
        <v>0</v>
      </c>
      <c r="U37" s="4"/>
    </row>
    <row r="38" spans="1:21" x14ac:dyDescent="0.3">
      <c r="A38" s="4" t="s">
        <v>17</v>
      </c>
      <c r="B38" s="4" t="s">
        <v>18</v>
      </c>
      <c r="C38" s="4" t="s">
        <v>57</v>
      </c>
      <c r="D38" s="4">
        <v>5</v>
      </c>
      <c r="E38" s="4" t="s">
        <v>189</v>
      </c>
      <c r="F38" s="4" t="s">
        <v>202</v>
      </c>
      <c r="G38" s="4">
        <v>2</v>
      </c>
      <c r="H38" s="4" t="s">
        <v>105</v>
      </c>
      <c r="I38" s="4" t="s">
        <v>219</v>
      </c>
      <c r="J38" s="5">
        <v>6</v>
      </c>
      <c r="K38" s="4"/>
      <c r="L38" s="4">
        <v>6</v>
      </c>
      <c r="M38" s="4">
        <v>0</v>
      </c>
      <c r="N38" s="4">
        <v>6</v>
      </c>
      <c r="O38" s="4">
        <v>3</v>
      </c>
      <c r="P38" s="4">
        <v>0</v>
      </c>
      <c r="Q38" s="4">
        <v>2</v>
      </c>
      <c r="R38" s="4">
        <v>2</v>
      </c>
      <c r="S38" s="4">
        <v>2</v>
      </c>
      <c r="T38" s="4">
        <v>0</v>
      </c>
      <c r="U38" s="4"/>
    </row>
    <row r="39" spans="1:21" x14ac:dyDescent="0.3">
      <c r="A39" s="4" t="s">
        <v>17</v>
      </c>
      <c r="B39" s="4" t="s">
        <v>18</v>
      </c>
      <c r="C39" s="4" t="s">
        <v>57</v>
      </c>
      <c r="D39" s="4">
        <v>6</v>
      </c>
      <c r="E39" s="4" t="s">
        <v>190</v>
      </c>
      <c r="F39" s="4" t="s">
        <v>203</v>
      </c>
      <c r="G39" s="4">
        <f>ROUNDUP(CS!$D$70,0)</f>
        <v>1</v>
      </c>
      <c r="H39" s="4" t="s">
        <v>100</v>
      </c>
      <c r="I39" s="4" t="s">
        <v>101</v>
      </c>
      <c r="J39" s="5">
        <v>3</v>
      </c>
      <c r="K39" s="4"/>
      <c r="L39" s="4">
        <v>0</v>
      </c>
      <c r="M39" s="4">
        <v>3</v>
      </c>
      <c r="N39" s="4">
        <v>3</v>
      </c>
      <c r="O39" s="4">
        <v>3</v>
      </c>
      <c r="P39" s="4">
        <v>0</v>
      </c>
      <c r="Q39" s="4">
        <v>1</v>
      </c>
      <c r="R39" s="4">
        <v>1</v>
      </c>
      <c r="S39" s="4">
        <v>1</v>
      </c>
      <c r="T39" s="4">
        <v>0</v>
      </c>
      <c r="U39" s="4"/>
    </row>
    <row r="40" spans="1:21" x14ac:dyDescent="0.3">
      <c r="A40" s="4" t="s">
        <v>17</v>
      </c>
      <c r="B40" s="4" t="s">
        <v>18</v>
      </c>
      <c r="C40" s="4" t="s">
        <v>57</v>
      </c>
      <c r="D40" s="4">
        <v>7</v>
      </c>
      <c r="E40" s="4" t="s">
        <v>190</v>
      </c>
      <c r="F40" s="4" t="s">
        <v>204</v>
      </c>
      <c r="G40" s="4">
        <f>ROUNDUP(CS!$D$70,0)</f>
        <v>1</v>
      </c>
      <c r="H40" s="4" t="s">
        <v>100</v>
      </c>
      <c r="I40" s="4" t="s">
        <v>101</v>
      </c>
      <c r="J40" s="5">
        <v>3</v>
      </c>
      <c r="K40" s="4"/>
      <c r="L40" s="4">
        <v>3</v>
      </c>
      <c r="M40" s="4">
        <v>0</v>
      </c>
      <c r="N40" s="4">
        <v>3</v>
      </c>
      <c r="O40" s="4">
        <v>3</v>
      </c>
      <c r="P40" s="4">
        <v>0</v>
      </c>
      <c r="Q40" s="4">
        <v>1</v>
      </c>
      <c r="R40" s="4">
        <v>1</v>
      </c>
      <c r="S40" s="4">
        <v>1</v>
      </c>
      <c r="T40" s="4">
        <v>0</v>
      </c>
      <c r="U40" s="4"/>
    </row>
    <row r="41" spans="1:21" x14ac:dyDescent="0.3">
      <c r="A41" s="4" t="s">
        <v>17</v>
      </c>
      <c r="B41" s="4" t="s">
        <v>18</v>
      </c>
      <c r="C41" s="4" t="s">
        <v>57</v>
      </c>
      <c r="D41" s="4">
        <v>8</v>
      </c>
      <c r="E41" s="4" t="s">
        <v>190</v>
      </c>
      <c r="F41" s="4" t="s">
        <v>201</v>
      </c>
      <c r="G41" s="4">
        <f>ROUNDUP(CS!$D$70,0)</f>
        <v>1</v>
      </c>
      <c r="H41" s="4" t="s">
        <v>110</v>
      </c>
      <c r="I41" s="4" t="s">
        <v>111</v>
      </c>
      <c r="J41" s="5">
        <v>6</v>
      </c>
      <c r="K41" s="4"/>
      <c r="L41" s="4">
        <v>6</v>
      </c>
      <c r="M41" s="4">
        <v>0</v>
      </c>
      <c r="N41" s="4">
        <v>6</v>
      </c>
      <c r="O41" s="4">
        <v>3</v>
      </c>
      <c r="P41" s="4">
        <v>0</v>
      </c>
      <c r="Q41" s="4">
        <v>2</v>
      </c>
      <c r="R41" s="4">
        <v>2</v>
      </c>
      <c r="S41" s="4">
        <v>2</v>
      </c>
      <c r="T41" s="4">
        <v>0</v>
      </c>
      <c r="U41" s="4"/>
    </row>
    <row r="42" spans="1:21" x14ac:dyDescent="0.3">
      <c r="A42" s="4" t="s">
        <v>17</v>
      </c>
      <c r="B42" s="4" t="s">
        <v>18</v>
      </c>
      <c r="C42" s="4" t="s">
        <v>57</v>
      </c>
      <c r="D42" s="4">
        <v>9</v>
      </c>
      <c r="E42" s="4" t="s">
        <v>191</v>
      </c>
      <c r="F42" s="4" t="s">
        <v>30</v>
      </c>
      <c r="G42" s="4">
        <f>ROUND(CS!D61,0)</f>
        <v>2</v>
      </c>
      <c r="H42" s="4" t="s">
        <v>100</v>
      </c>
      <c r="I42" s="4" t="s">
        <v>219</v>
      </c>
      <c r="J42" s="5">
        <v>6</v>
      </c>
      <c r="K42" s="4"/>
      <c r="L42" s="4">
        <v>0</v>
      </c>
      <c r="M42" s="4">
        <v>6</v>
      </c>
      <c r="N42" s="4">
        <v>6</v>
      </c>
      <c r="O42" s="4">
        <v>3</v>
      </c>
      <c r="P42" s="4">
        <v>0</v>
      </c>
      <c r="Q42" s="4">
        <v>2</v>
      </c>
      <c r="R42" s="4">
        <v>2</v>
      </c>
      <c r="S42" s="4">
        <v>2</v>
      </c>
      <c r="T42" s="4">
        <v>0</v>
      </c>
      <c r="U42" s="4"/>
    </row>
    <row r="43" spans="1:21" x14ac:dyDescent="0.3">
      <c r="A43" s="4" t="s">
        <v>17</v>
      </c>
      <c r="B43" s="4" t="s">
        <v>18</v>
      </c>
      <c r="C43" s="4" t="s">
        <v>57</v>
      </c>
      <c r="D43" s="4">
        <v>10</v>
      </c>
      <c r="E43" s="4" t="s">
        <v>191</v>
      </c>
      <c r="F43" s="4" t="s">
        <v>205</v>
      </c>
      <c r="G43" s="4">
        <v>1</v>
      </c>
      <c r="H43" s="4" t="s">
        <v>110</v>
      </c>
      <c r="I43" s="4" t="s">
        <v>111</v>
      </c>
      <c r="J43" s="5">
        <v>6</v>
      </c>
      <c r="K43" s="4"/>
      <c r="L43" s="4">
        <v>6</v>
      </c>
      <c r="M43" s="4">
        <v>0</v>
      </c>
      <c r="N43" s="4">
        <v>6</v>
      </c>
      <c r="O43" s="4">
        <v>3</v>
      </c>
      <c r="P43" s="4">
        <v>0</v>
      </c>
      <c r="Q43" s="4">
        <v>2</v>
      </c>
      <c r="R43" s="4">
        <v>2</v>
      </c>
      <c r="S43" s="4">
        <v>2</v>
      </c>
      <c r="T43" s="4">
        <v>0</v>
      </c>
      <c r="U43" s="4"/>
    </row>
    <row r="44" spans="1:21" x14ac:dyDescent="0.3">
      <c r="A44" s="4" t="s">
        <v>17</v>
      </c>
      <c r="B44" s="4" t="s">
        <v>18</v>
      </c>
      <c r="C44" s="4" t="s">
        <v>57</v>
      </c>
      <c r="D44" s="4">
        <v>11</v>
      </c>
      <c r="E44" s="4" t="s">
        <v>192</v>
      </c>
      <c r="F44" s="4" t="s">
        <v>206</v>
      </c>
      <c r="G44" s="4">
        <f>ROUNDUP(CS!D66/3,0)</f>
        <v>10</v>
      </c>
      <c r="H44" s="4" t="s">
        <v>108</v>
      </c>
      <c r="I44" s="4" t="s">
        <v>220</v>
      </c>
      <c r="J44" s="5">
        <v>28.9</v>
      </c>
      <c r="K44" s="4"/>
      <c r="L44" s="4">
        <v>29</v>
      </c>
      <c r="M44" s="4">
        <v>29</v>
      </c>
      <c r="N44" s="4">
        <v>58</v>
      </c>
      <c r="O44" s="4">
        <v>3</v>
      </c>
      <c r="P44" s="4">
        <v>0</v>
      </c>
      <c r="Q44" s="4">
        <v>19</v>
      </c>
      <c r="R44" s="4">
        <v>19</v>
      </c>
      <c r="S44" s="4">
        <v>19</v>
      </c>
      <c r="T44" s="4">
        <v>0</v>
      </c>
      <c r="U44" s="4"/>
    </row>
    <row r="45" spans="1:21" x14ac:dyDescent="0.3">
      <c r="A45" s="4" t="s">
        <v>17</v>
      </c>
      <c r="B45" s="4" t="s">
        <v>18</v>
      </c>
      <c r="C45" s="4" t="s">
        <v>57</v>
      </c>
      <c r="D45" s="4">
        <v>12</v>
      </c>
      <c r="E45" s="4" t="s">
        <v>193</v>
      </c>
      <c r="F45" s="4" t="s">
        <v>30</v>
      </c>
      <c r="G45" s="4">
        <v>1</v>
      </c>
      <c r="H45" s="4" t="s">
        <v>103</v>
      </c>
      <c r="I45" s="4" t="s">
        <v>113</v>
      </c>
      <c r="J45" s="5">
        <v>0</v>
      </c>
      <c r="K45" s="4"/>
      <c r="L45" s="4">
        <v>0</v>
      </c>
      <c r="M45" s="4">
        <v>0</v>
      </c>
      <c r="N45" s="4">
        <v>0</v>
      </c>
      <c r="O45" s="4">
        <v>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/>
    </row>
    <row r="46" spans="1:21" x14ac:dyDescent="0.3">
      <c r="A46" s="4" t="s">
        <v>17</v>
      </c>
      <c r="B46" s="4" t="s">
        <v>18</v>
      </c>
      <c r="C46" s="4" t="s">
        <v>57</v>
      </c>
      <c r="D46" s="4">
        <v>13</v>
      </c>
      <c r="E46" s="4" t="s">
        <v>194</v>
      </c>
      <c r="F46" s="4" t="s">
        <v>201</v>
      </c>
      <c r="G46" s="4">
        <v>1</v>
      </c>
      <c r="H46" s="4" t="s">
        <v>105</v>
      </c>
      <c r="I46" s="4" t="s">
        <v>101</v>
      </c>
      <c r="J46" s="5">
        <v>3</v>
      </c>
      <c r="K46" s="4"/>
      <c r="L46" s="4">
        <v>3</v>
      </c>
      <c r="M46" s="4">
        <v>0</v>
      </c>
      <c r="N46" s="4">
        <v>3</v>
      </c>
      <c r="O46" s="4">
        <v>3</v>
      </c>
      <c r="P46" s="4">
        <v>0</v>
      </c>
      <c r="Q46" s="4">
        <v>1</v>
      </c>
      <c r="R46" s="4">
        <v>1</v>
      </c>
      <c r="S46" s="4">
        <v>1</v>
      </c>
      <c r="T46" s="4">
        <v>0</v>
      </c>
      <c r="U46" s="4"/>
    </row>
    <row r="47" spans="1:21" x14ac:dyDescent="0.3">
      <c r="A47" s="4" t="s">
        <v>17</v>
      </c>
      <c r="B47" s="4" t="s">
        <v>18</v>
      </c>
      <c r="C47" s="4" t="s">
        <v>57</v>
      </c>
      <c r="D47" s="4">
        <v>14</v>
      </c>
      <c r="E47" s="4" t="s">
        <v>195</v>
      </c>
      <c r="F47" s="4" t="s">
        <v>207</v>
      </c>
      <c r="G47" s="4">
        <v>1</v>
      </c>
      <c r="H47" s="4" t="s">
        <v>110</v>
      </c>
      <c r="I47" s="4" t="s">
        <v>111</v>
      </c>
      <c r="J47" s="5">
        <v>6</v>
      </c>
      <c r="K47" s="4"/>
      <c r="L47" s="4">
        <v>6</v>
      </c>
      <c r="M47" s="4">
        <v>0</v>
      </c>
      <c r="N47" s="4">
        <v>6</v>
      </c>
      <c r="O47" s="4">
        <v>3</v>
      </c>
      <c r="P47" s="4">
        <v>0</v>
      </c>
      <c r="Q47" s="4">
        <v>2</v>
      </c>
      <c r="R47" s="4">
        <v>2</v>
      </c>
      <c r="S47" s="4">
        <v>2</v>
      </c>
      <c r="T47" s="4">
        <v>0</v>
      </c>
      <c r="U47" s="4"/>
    </row>
    <row r="48" spans="1:21" x14ac:dyDescent="0.3">
      <c r="A48" s="4" t="s">
        <v>17</v>
      </c>
      <c r="B48" s="4" t="s">
        <v>18</v>
      </c>
      <c r="C48" s="4" t="s">
        <v>57</v>
      </c>
      <c r="D48" s="4">
        <v>15</v>
      </c>
      <c r="E48" s="4" t="s">
        <v>196</v>
      </c>
      <c r="F48" s="4" t="s">
        <v>208</v>
      </c>
      <c r="G48" s="4">
        <v>1</v>
      </c>
      <c r="H48" s="4" t="s">
        <v>105</v>
      </c>
      <c r="I48" s="4" t="s">
        <v>101</v>
      </c>
      <c r="J48" s="5">
        <v>3</v>
      </c>
      <c r="K48" s="4"/>
      <c r="L48" s="4">
        <v>0</v>
      </c>
      <c r="M48" s="4">
        <v>3</v>
      </c>
      <c r="N48" s="4">
        <v>3</v>
      </c>
      <c r="O48" s="4">
        <v>3</v>
      </c>
      <c r="P48" s="4">
        <v>0</v>
      </c>
      <c r="Q48" s="4">
        <v>1</v>
      </c>
      <c r="R48" s="4">
        <v>1</v>
      </c>
      <c r="S48" s="4">
        <v>1</v>
      </c>
      <c r="T48" s="4">
        <v>0</v>
      </c>
      <c r="U48" s="4"/>
    </row>
    <row r="49" spans="1:21" x14ac:dyDescent="0.3">
      <c r="A49" s="4" t="s">
        <v>17</v>
      </c>
      <c r="B49" s="4" t="s">
        <v>18</v>
      </c>
      <c r="C49" s="4" t="s">
        <v>57</v>
      </c>
      <c r="D49" s="4">
        <v>16</v>
      </c>
      <c r="E49" s="4" t="s">
        <v>197</v>
      </c>
      <c r="F49" s="4" t="s">
        <v>209</v>
      </c>
      <c r="G49" s="4">
        <v>6</v>
      </c>
      <c r="H49" s="4" t="s">
        <v>100</v>
      </c>
      <c r="I49" s="4" t="s">
        <v>221</v>
      </c>
      <c r="J49" s="5">
        <v>18</v>
      </c>
      <c r="K49" s="4"/>
      <c r="L49" s="4">
        <v>0</v>
      </c>
      <c r="M49" s="4">
        <v>18</v>
      </c>
      <c r="N49" s="4">
        <v>18</v>
      </c>
      <c r="O49" s="4">
        <v>3</v>
      </c>
      <c r="P49" s="4">
        <v>0</v>
      </c>
      <c r="Q49" s="4">
        <v>6</v>
      </c>
      <c r="R49" s="4">
        <v>6</v>
      </c>
      <c r="S49" s="4">
        <v>6</v>
      </c>
      <c r="T49" s="4">
        <v>0</v>
      </c>
      <c r="U49" s="4"/>
    </row>
    <row r="50" spans="1:21" x14ac:dyDescent="0.3">
      <c r="A50" s="4" t="s">
        <v>17</v>
      </c>
      <c r="B50" s="4" t="s">
        <v>18</v>
      </c>
      <c r="C50" s="4" t="s">
        <v>57</v>
      </c>
      <c r="D50" s="4">
        <v>17</v>
      </c>
      <c r="E50" s="4" t="s">
        <v>197</v>
      </c>
      <c r="F50" s="4" t="s">
        <v>23</v>
      </c>
      <c r="G50" s="4">
        <v>1</v>
      </c>
      <c r="H50" s="4" t="s">
        <v>102</v>
      </c>
      <c r="I50" s="4" t="s">
        <v>101</v>
      </c>
      <c r="J50" s="5">
        <v>3</v>
      </c>
      <c r="K50" s="4"/>
      <c r="L50" s="4">
        <v>0</v>
      </c>
      <c r="M50" s="4">
        <v>3</v>
      </c>
      <c r="N50" s="4">
        <v>3</v>
      </c>
      <c r="O50" s="4">
        <v>3</v>
      </c>
      <c r="P50" s="4">
        <v>0</v>
      </c>
      <c r="Q50" s="4">
        <v>1</v>
      </c>
      <c r="R50" s="4">
        <v>1</v>
      </c>
      <c r="S50" s="4">
        <v>1</v>
      </c>
      <c r="T50" s="4">
        <v>0</v>
      </c>
      <c r="U50" s="4"/>
    </row>
    <row r="51" spans="1:21" x14ac:dyDescent="0.3">
      <c r="A51" s="4" t="s">
        <v>17</v>
      </c>
      <c r="B51" s="4" t="s">
        <v>18</v>
      </c>
      <c r="C51" s="4" t="s">
        <v>57</v>
      </c>
      <c r="D51" s="4">
        <v>18</v>
      </c>
      <c r="E51" s="4" t="s">
        <v>197</v>
      </c>
      <c r="F51" s="4" t="s">
        <v>201</v>
      </c>
      <c r="G51" s="4">
        <v>1</v>
      </c>
      <c r="H51" s="4" t="s">
        <v>110</v>
      </c>
      <c r="I51" s="4" t="s">
        <v>111</v>
      </c>
      <c r="J51" s="5">
        <v>6</v>
      </c>
      <c r="K51" s="4"/>
      <c r="L51" s="4">
        <v>6</v>
      </c>
      <c r="M51" s="4">
        <v>0</v>
      </c>
      <c r="N51" s="4">
        <v>6</v>
      </c>
      <c r="O51" s="4">
        <v>3</v>
      </c>
      <c r="P51" s="4">
        <v>0</v>
      </c>
      <c r="Q51" s="4">
        <v>2</v>
      </c>
      <c r="R51" s="4">
        <v>2</v>
      </c>
      <c r="S51" s="4">
        <v>2</v>
      </c>
      <c r="T51" s="4">
        <v>0</v>
      </c>
      <c r="U51" s="4"/>
    </row>
    <row r="52" spans="1:21" x14ac:dyDescent="0.3">
      <c r="A52" s="4" t="s">
        <v>17</v>
      </c>
      <c r="B52" s="4" t="s">
        <v>18</v>
      </c>
      <c r="C52" s="4" t="s">
        <v>57</v>
      </c>
      <c r="D52" s="4">
        <v>19</v>
      </c>
      <c r="E52" s="4" t="s">
        <v>197</v>
      </c>
      <c r="F52" s="4" t="s">
        <v>210</v>
      </c>
      <c r="G52" s="4">
        <f>ROUND(CS!D85,0)</f>
        <v>36</v>
      </c>
      <c r="H52" s="4" t="s">
        <v>100</v>
      </c>
      <c r="I52" s="4" t="s">
        <v>222</v>
      </c>
      <c r="J52" s="5">
        <v>108.57</v>
      </c>
      <c r="K52" s="4"/>
      <c r="L52" s="4">
        <v>54</v>
      </c>
      <c r="M52" s="4">
        <v>54</v>
      </c>
      <c r="N52" s="4">
        <v>109</v>
      </c>
      <c r="O52" s="4">
        <v>3</v>
      </c>
      <c r="P52" s="4">
        <v>0</v>
      </c>
      <c r="Q52" s="4">
        <v>36</v>
      </c>
      <c r="R52" s="4">
        <v>36</v>
      </c>
      <c r="S52" s="4">
        <v>36</v>
      </c>
      <c r="T52" s="4">
        <v>0</v>
      </c>
      <c r="U52" s="4"/>
    </row>
    <row r="53" spans="1:21" x14ac:dyDescent="0.3">
      <c r="A53" s="4" t="s">
        <v>17</v>
      </c>
      <c r="B53" s="4" t="s">
        <v>18</v>
      </c>
      <c r="C53" s="4" t="s">
        <v>57</v>
      </c>
      <c r="D53" s="4">
        <v>20</v>
      </c>
      <c r="E53" s="4" t="s">
        <v>197</v>
      </c>
      <c r="F53" s="4" t="s">
        <v>211</v>
      </c>
      <c r="G53" s="4">
        <f>ROUND(CS!D95,0)</f>
        <v>20</v>
      </c>
      <c r="H53" s="4" t="s">
        <v>100</v>
      </c>
      <c r="I53" s="4" t="s">
        <v>223</v>
      </c>
      <c r="J53" s="5">
        <v>59.97</v>
      </c>
      <c r="K53" s="4"/>
      <c r="L53" s="4">
        <v>30</v>
      </c>
      <c r="M53" s="4">
        <v>30</v>
      </c>
      <c r="N53" s="4">
        <v>60</v>
      </c>
      <c r="O53" s="4">
        <v>3</v>
      </c>
      <c r="P53" s="4">
        <v>0</v>
      </c>
      <c r="Q53" s="4">
        <v>20</v>
      </c>
      <c r="R53" s="4">
        <v>20</v>
      </c>
      <c r="S53" s="4">
        <v>20</v>
      </c>
      <c r="T53" s="4">
        <v>0</v>
      </c>
      <c r="U53" s="4"/>
    </row>
    <row r="54" spans="1:21" x14ac:dyDescent="0.3">
      <c r="A54" s="4" t="s">
        <v>17</v>
      </c>
      <c r="B54" s="4" t="s">
        <v>18</v>
      </c>
      <c r="C54" s="4" t="s">
        <v>57</v>
      </c>
      <c r="D54" s="4">
        <v>21</v>
      </c>
      <c r="E54" s="4" t="s">
        <v>197</v>
      </c>
      <c r="F54" s="4" t="s">
        <v>23</v>
      </c>
      <c r="G54" s="4">
        <v>1</v>
      </c>
      <c r="H54" s="4" t="s">
        <v>102</v>
      </c>
      <c r="I54" s="4" t="s">
        <v>101</v>
      </c>
      <c r="J54" s="5">
        <v>3</v>
      </c>
      <c r="K54" s="4"/>
      <c r="L54" s="4">
        <v>0</v>
      </c>
      <c r="M54" s="4">
        <v>3</v>
      </c>
      <c r="N54" s="4">
        <v>3</v>
      </c>
      <c r="O54" s="4">
        <v>3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/>
    </row>
    <row r="55" spans="1:21" x14ac:dyDescent="0.3">
      <c r="A55" s="4" t="s">
        <v>17</v>
      </c>
      <c r="B55" s="4" t="s">
        <v>18</v>
      </c>
      <c r="C55" s="4" t="s">
        <v>57</v>
      </c>
      <c r="D55" s="4">
        <v>22</v>
      </c>
      <c r="E55" s="4" t="s">
        <v>197</v>
      </c>
      <c r="F55" s="4" t="s">
        <v>201</v>
      </c>
      <c r="G55" s="4">
        <v>1</v>
      </c>
      <c r="H55" s="4" t="s">
        <v>110</v>
      </c>
      <c r="I55" s="4" t="s">
        <v>111</v>
      </c>
      <c r="J55" s="5">
        <v>6</v>
      </c>
      <c r="K55" s="4"/>
      <c r="L55" s="4">
        <v>6</v>
      </c>
      <c r="M55" s="4">
        <v>0</v>
      </c>
      <c r="N55" s="4">
        <v>6</v>
      </c>
      <c r="O55" s="4">
        <v>3</v>
      </c>
      <c r="P55" s="4">
        <v>0</v>
      </c>
      <c r="Q55" s="4">
        <v>2</v>
      </c>
      <c r="R55" s="4">
        <v>2</v>
      </c>
      <c r="S55" s="4">
        <v>2</v>
      </c>
      <c r="T55" s="4">
        <v>0</v>
      </c>
      <c r="U55" s="4"/>
    </row>
    <row r="56" spans="1:21" x14ac:dyDescent="0.3">
      <c r="A56" s="4" t="s">
        <v>17</v>
      </c>
      <c r="B56" s="4" t="s">
        <v>18</v>
      </c>
      <c r="C56" s="4" t="s">
        <v>57</v>
      </c>
      <c r="D56" s="4">
        <v>23</v>
      </c>
      <c r="E56" s="4" t="s">
        <v>197</v>
      </c>
      <c r="F56" s="4" t="s">
        <v>212</v>
      </c>
      <c r="G56" s="4">
        <f>ROUND(CS!D90,0)</f>
        <v>17</v>
      </c>
      <c r="H56" s="4" t="s">
        <v>100</v>
      </c>
      <c r="I56" s="4" t="s">
        <v>224</v>
      </c>
      <c r="J56" s="5">
        <v>52.29</v>
      </c>
      <c r="K56" s="4"/>
      <c r="L56" s="4">
        <v>26</v>
      </c>
      <c r="M56" s="4">
        <v>26</v>
      </c>
      <c r="N56" s="4">
        <v>52</v>
      </c>
      <c r="O56" s="4">
        <v>3</v>
      </c>
      <c r="P56" s="4">
        <v>0</v>
      </c>
      <c r="Q56" s="4">
        <v>17</v>
      </c>
      <c r="R56" s="4">
        <v>17</v>
      </c>
      <c r="S56" s="4">
        <v>17</v>
      </c>
      <c r="T56" s="4">
        <v>0</v>
      </c>
      <c r="U56" s="4"/>
    </row>
    <row r="57" spans="1:21" x14ac:dyDescent="0.3">
      <c r="A57" s="4" t="s">
        <v>17</v>
      </c>
      <c r="B57" s="4" t="s">
        <v>18</v>
      </c>
      <c r="C57" s="4" t="s">
        <v>57</v>
      </c>
      <c r="D57" s="4">
        <v>24</v>
      </c>
      <c r="E57" s="4" t="s">
        <v>197</v>
      </c>
      <c r="F57" s="4" t="s">
        <v>213</v>
      </c>
      <c r="G57" s="4">
        <f>(CS!D9+CS!D16+CS!D23)/7500</f>
        <v>7.4765333333333324</v>
      </c>
      <c r="H57" s="4" t="s">
        <v>105</v>
      </c>
      <c r="I57" s="4" t="s">
        <v>225</v>
      </c>
      <c r="J57" s="5">
        <v>22.43</v>
      </c>
      <c r="K57" s="4"/>
      <c r="L57" s="4">
        <v>22</v>
      </c>
      <c r="M57" s="4">
        <v>0</v>
      </c>
      <c r="N57" s="4">
        <v>22</v>
      </c>
      <c r="O57" s="4">
        <v>3</v>
      </c>
      <c r="P57" s="4">
        <v>0</v>
      </c>
      <c r="Q57" s="4">
        <v>7</v>
      </c>
      <c r="R57" s="4">
        <v>7</v>
      </c>
      <c r="S57" s="4">
        <v>7</v>
      </c>
      <c r="T57" s="4">
        <v>0</v>
      </c>
      <c r="U57" s="4"/>
    </row>
    <row r="58" spans="1:21" x14ac:dyDescent="0.3">
      <c r="A58" s="4" t="s">
        <v>17</v>
      </c>
      <c r="B58" s="4" t="s">
        <v>18</v>
      </c>
      <c r="C58" s="4" t="s">
        <v>57</v>
      </c>
      <c r="D58" s="4">
        <v>25</v>
      </c>
      <c r="E58" s="4" t="s">
        <v>197</v>
      </c>
      <c r="F58" s="4" t="s">
        <v>214</v>
      </c>
      <c r="G58" s="4">
        <v>1</v>
      </c>
      <c r="H58" s="4" t="s">
        <v>110</v>
      </c>
      <c r="I58" s="4" t="s">
        <v>111</v>
      </c>
      <c r="J58" s="5">
        <v>6</v>
      </c>
      <c r="K58" s="4"/>
      <c r="L58" s="4">
        <v>0</v>
      </c>
      <c r="M58" s="4">
        <v>6</v>
      </c>
      <c r="N58" s="4">
        <v>6</v>
      </c>
      <c r="O58" s="4">
        <v>3</v>
      </c>
      <c r="P58" s="4">
        <v>0</v>
      </c>
      <c r="Q58" s="4">
        <v>2</v>
      </c>
      <c r="R58" s="4">
        <v>2</v>
      </c>
      <c r="S58" s="4">
        <v>2</v>
      </c>
      <c r="T58" s="4">
        <v>0</v>
      </c>
      <c r="U58" s="4"/>
    </row>
    <row r="59" spans="1:21" x14ac:dyDescent="0.3">
      <c r="A59" s="4" t="s">
        <v>17</v>
      </c>
      <c r="B59" s="4" t="s">
        <v>18</v>
      </c>
      <c r="C59" s="4" t="s">
        <v>57</v>
      </c>
      <c r="D59" s="4">
        <v>26</v>
      </c>
      <c r="E59" s="4" t="s">
        <v>197</v>
      </c>
      <c r="F59" s="4" t="s">
        <v>23</v>
      </c>
      <c r="G59" s="4">
        <v>1</v>
      </c>
      <c r="H59" s="4" t="s">
        <v>102</v>
      </c>
      <c r="I59" s="4" t="s">
        <v>101</v>
      </c>
      <c r="J59" s="5">
        <v>3</v>
      </c>
      <c r="K59" s="4"/>
      <c r="L59" s="4">
        <v>0</v>
      </c>
      <c r="M59" s="4">
        <v>3</v>
      </c>
      <c r="N59" s="4">
        <v>3</v>
      </c>
      <c r="O59" s="4">
        <v>3</v>
      </c>
      <c r="P59" s="4">
        <v>0</v>
      </c>
      <c r="Q59" s="4">
        <v>1</v>
      </c>
      <c r="R59" s="4">
        <v>1</v>
      </c>
      <c r="S59" s="4">
        <v>1</v>
      </c>
      <c r="T59" s="4">
        <v>0</v>
      </c>
      <c r="U59" s="4"/>
    </row>
    <row r="60" spans="1:21" x14ac:dyDescent="0.3">
      <c r="A60" s="4" t="s">
        <v>17</v>
      </c>
      <c r="B60" s="4" t="s">
        <v>18</v>
      </c>
      <c r="C60" s="4" t="s">
        <v>57</v>
      </c>
      <c r="D60" s="4">
        <v>27</v>
      </c>
      <c r="E60" s="4" t="s">
        <v>197</v>
      </c>
      <c r="F60" s="4" t="s">
        <v>215</v>
      </c>
      <c r="G60" s="4">
        <v>1</v>
      </c>
      <c r="H60" s="4" t="s">
        <v>105</v>
      </c>
      <c r="I60" s="4" t="s">
        <v>101</v>
      </c>
      <c r="J60" s="5">
        <v>3</v>
      </c>
      <c r="K60" s="4"/>
      <c r="L60" s="4">
        <v>3</v>
      </c>
      <c r="M60" s="4">
        <v>0</v>
      </c>
      <c r="N60" s="4">
        <v>3</v>
      </c>
      <c r="O60" s="4">
        <v>3</v>
      </c>
      <c r="P60" s="4">
        <v>0</v>
      </c>
      <c r="Q60" s="4">
        <v>1</v>
      </c>
      <c r="R60" s="4">
        <v>1</v>
      </c>
      <c r="S60" s="4">
        <v>1</v>
      </c>
      <c r="T60" s="4">
        <v>0</v>
      </c>
      <c r="U60" s="4"/>
    </row>
    <row r="61" spans="1:21" x14ac:dyDescent="0.3">
      <c r="A61" s="4" t="s">
        <v>17</v>
      </c>
      <c r="B61" s="4" t="s">
        <v>18</v>
      </c>
      <c r="C61" s="4" t="s">
        <v>57</v>
      </c>
      <c r="D61" s="4">
        <v>28</v>
      </c>
      <c r="E61" s="4" t="s">
        <v>197</v>
      </c>
      <c r="F61" s="4" t="s">
        <v>216</v>
      </c>
      <c r="G61" s="4">
        <v>1</v>
      </c>
      <c r="H61" s="4" t="s">
        <v>226</v>
      </c>
      <c r="I61" s="4" t="s">
        <v>151</v>
      </c>
      <c r="J61" s="5">
        <v>9</v>
      </c>
      <c r="K61" s="4"/>
      <c r="L61" s="4">
        <v>0</v>
      </c>
      <c r="M61" s="4">
        <v>9</v>
      </c>
      <c r="N61" s="4">
        <v>9</v>
      </c>
      <c r="O61" s="4">
        <v>3</v>
      </c>
      <c r="P61" s="4">
        <v>0</v>
      </c>
      <c r="Q61" s="4">
        <v>3</v>
      </c>
      <c r="R61" s="4">
        <v>3</v>
      </c>
      <c r="S61" s="4">
        <v>3</v>
      </c>
      <c r="T61" s="4">
        <v>0</v>
      </c>
      <c r="U61" s="4"/>
    </row>
    <row r="62" spans="1:21" x14ac:dyDescent="0.3">
      <c r="A62" s="4" t="s">
        <v>17</v>
      </c>
      <c r="B62" s="4" t="s">
        <v>18</v>
      </c>
      <c r="C62" s="4" t="s">
        <v>57</v>
      </c>
      <c r="D62" s="4">
        <v>29</v>
      </c>
      <c r="E62" s="4" t="s">
        <v>198</v>
      </c>
      <c r="F62" s="4" t="s">
        <v>217</v>
      </c>
      <c r="G62" s="4">
        <v>1</v>
      </c>
      <c r="H62" s="4" t="s">
        <v>100</v>
      </c>
      <c r="I62" s="4" t="s">
        <v>101</v>
      </c>
      <c r="J62" s="5">
        <v>3</v>
      </c>
      <c r="K62" s="4"/>
      <c r="L62" s="4">
        <v>0</v>
      </c>
      <c r="M62" s="4">
        <v>3</v>
      </c>
      <c r="N62" s="4">
        <v>3</v>
      </c>
      <c r="O62" s="4">
        <v>3</v>
      </c>
      <c r="P62" s="4">
        <v>0</v>
      </c>
      <c r="Q62" s="4">
        <v>1</v>
      </c>
      <c r="R62" s="4">
        <v>1</v>
      </c>
      <c r="S62" s="4">
        <v>1</v>
      </c>
      <c r="T62" s="4">
        <v>0</v>
      </c>
      <c r="U62" s="4"/>
    </row>
    <row r="63" spans="1:21" x14ac:dyDescent="0.3">
      <c r="A63" s="4" t="s">
        <v>17</v>
      </c>
      <c r="B63" s="4" t="s">
        <v>18</v>
      </c>
      <c r="C63" s="4" t="s">
        <v>57</v>
      </c>
      <c r="D63" s="4">
        <v>30</v>
      </c>
      <c r="E63" s="4" t="s">
        <v>199</v>
      </c>
      <c r="F63" s="4" t="s">
        <v>217</v>
      </c>
      <c r="G63" s="4">
        <v>1</v>
      </c>
      <c r="H63" s="4" t="s">
        <v>98</v>
      </c>
      <c r="I63" s="4" t="s">
        <v>111</v>
      </c>
      <c r="J63" s="5">
        <v>6</v>
      </c>
      <c r="K63" s="4"/>
      <c r="L63" s="4">
        <v>0</v>
      </c>
      <c r="M63" s="4">
        <v>6</v>
      </c>
      <c r="N63" s="4">
        <v>6</v>
      </c>
      <c r="O63" s="4">
        <v>3</v>
      </c>
      <c r="P63" s="4">
        <v>0</v>
      </c>
      <c r="Q63" s="4">
        <v>2</v>
      </c>
      <c r="R63" s="4">
        <v>2</v>
      </c>
      <c r="S63" s="4">
        <v>2</v>
      </c>
      <c r="T63" s="4">
        <v>0</v>
      </c>
      <c r="U63" s="4"/>
    </row>
    <row r="64" spans="1:21" x14ac:dyDescent="0.3">
      <c r="A64" t="s">
        <v>17</v>
      </c>
      <c r="B64" t="s">
        <v>18</v>
      </c>
      <c r="C64" t="s">
        <v>276</v>
      </c>
      <c r="D64">
        <v>1</v>
      </c>
      <c r="E64" t="s">
        <v>270</v>
      </c>
      <c r="F64" t="s">
        <v>30</v>
      </c>
      <c r="G64">
        <f>Dye_Mc!K4</f>
        <v>7</v>
      </c>
      <c r="H64" t="s">
        <v>277</v>
      </c>
      <c r="I64" t="s">
        <v>294</v>
      </c>
      <c r="J64">
        <v>7</v>
      </c>
      <c r="L64">
        <v>0</v>
      </c>
      <c r="M64">
        <v>0</v>
      </c>
      <c r="N64">
        <v>7</v>
      </c>
      <c r="O64">
        <v>3</v>
      </c>
      <c r="P64">
        <v>0</v>
      </c>
      <c r="Q64">
        <v>2</v>
      </c>
      <c r="R64">
        <v>2</v>
      </c>
      <c r="S64">
        <v>2</v>
      </c>
      <c r="T64">
        <v>0</v>
      </c>
    </row>
    <row r="65" spans="1:20" x14ac:dyDescent="0.3">
      <c r="A65" t="s">
        <v>17</v>
      </c>
      <c r="B65" t="s">
        <v>18</v>
      </c>
      <c r="C65" t="s">
        <v>276</v>
      </c>
      <c r="D65">
        <v>2</v>
      </c>
      <c r="E65" t="s">
        <v>270</v>
      </c>
      <c r="F65" t="s">
        <v>201</v>
      </c>
      <c r="G65">
        <v>1</v>
      </c>
      <c r="H65" t="s">
        <v>278</v>
      </c>
      <c r="I65" t="s">
        <v>295</v>
      </c>
      <c r="J65">
        <v>36</v>
      </c>
      <c r="L65">
        <v>0</v>
      </c>
      <c r="M65">
        <v>0</v>
      </c>
      <c r="N65">
        <v>36</v>
      </c>
      <c r="O65">
        <v>3</v>
      </c>
      <c r="P65">
        <v>0</v>
      </c>
      <c r="Q65">
        <v>12</v>
      </c>
      <c r="R65">
        <v>12</v>
      </c>
      <c r="S65">
        <v>12</v>
      </c>
      <c r="T65">
        <v>0</v>
      </c>
    </row>
    <row r="66" spans="1:20" x14ac:dyDescent="0.3">
      <c r="A66" t="s">
        <v>17</v>
      </c>
      <c r="B66" t="s">
        <v>18</v>
      </c>
      <c r="C66" t="s">
        <v>276</v>
      </c>
      <c r="D66">
        <v>3</v>
      </c>
      <c r="E66" t="s">
        <v>270</v>
      </c>
      <c r="F66" t="s">
        <v>275</v>
      </c>
      <c r="G66">
        <v>1</v>
      </c>
      <c r="H66" t="s">
        <v>116</v>
      </c>
      <c r="I66" t="s">
        <v>296</v>
      </c>
      <c r="J66">
        <v>3</v>
      </c>
      <c r="L66">
        <v>0</v>
      </c>
      <c r="M66">
        <v>0</v>
      </c>
      <c r="N66">
        <v>3</v>
      </c>
      <c r="O66">
        <v>3</v>
      </c>
      <c r="P66">
        <v>0</v>
      </c>
      <c r="Q66">
        <v>1</v>
      </c>
      <c r="R66">
        <v>1</v>
      </c>
      <c r="S66">
        <v>1</v>
      </c>
      <c r="T66">
        <v>0</v>
      </c>
    </row>
    <row r="67" spans="1:20" x14ac:dyDescent="0.3">
      <c r="A67" t="s">
        <v>17</v>
      </c>
      <c r="B67" t="s">
        <v>18</v>
      </c>
      <c r="C67" t="s">
        <v>276</v>
      </c>
      <c r="D67">
        <v>4</v>
      </c>
      <c r="E67" t="s">
        <v>269</v>
      </c>
      <c r="F67" t="s">
        <v>30</v>
      </c>
      <c r="G67">
        <f>Dye_Mc!J4</f>
        <v>10</v>
      </c>
      <c r="H67" t="s">
        <v>279</v>
      </c>
      <c r="I67" t="s">
        <v>297</v>
      </c>
      <c r="J67">
        <v>15</v>
      </c>
      <c r="L67">
        <v>0</v>
      </c>
      <c r="M67">
        <v>0</v>
      </c>
      <c r="N67">
        <v>15</v>
      </c>
      <c r="O67">
        <v>3</v>
      </c>
      <c r="P67">
        <v>0</v>
      </c>
      <c r="Q67">
        <v>5</v>
      </c>
      <c r="R67">
        <v>5</v>
      </c>
      <c r="S67">
        <v>5</v>
      </c>
      <c r="T67">
        <v>0</v>
      </c>
    </row>
    <row r="68" spans="1:20" x14ac:dyDescent="0.3">
      <c r="A68" t="s">
        <v>17</v>
      </c>
      <c r="B68" t="s">
        <v>18</v>
      </c>
      <c r="C68" t="s">
        <v>276</v>
      </c>
      <c r="D68">
        <v>5</v>
      </c>
      <c r="E68" t="s">
        <v>280</v>
      </c>
      <c r="F68" t="s">
        <v>30</v>
      </c>
      <c r="G68">
        <v>4</v>
      </c>
      <c r="H68" t="s">
        <v>279</v>
      </c>
      <c r="I68" t="s">
        <v>298</v>
      </c>
      <c r="J68">
        <v>6</v>
      </c>
      <c r="L68">
        <v>0</v>
      </c>
      <c r="M68">
        <v>0</v>
      </c>
      <c r="N68">
        <v>6</v>
      </c>
      <c r="O68">
        <v>3</v>
      </c>
      <c r="P68">
        <v>0</v>
      </c>
      <c r="Q68">
        <v>2</v>
      </c>
      <c r="R68">
        <v>2</v>
      </c>
      <c r="S68">
        <v>2</v>
      </c>
      <c r="T68">
        <v>0</v>
      </c>
    </row>
    <row r="69" spans="1:20" x14ac:dyDescent="0.3">
      <c r="A69" t="s">
        <v>17</v>
      </c>
      <c r="B69" t="s">
        <v>18</v>
      </c>
      <c r="C69" t="s">
        <v>276</v>
      </c>
      <c r="D69">
        <v>6</v>
      </c>
      <c r="E69" t="s">
        <v>280</v>
      </c>
      <c r="F69" t="s">
        <v>23</v>
      </c>
      <c r="G69">
        <v>1</v>
      </c>
      <c r="H69" t="s">
        <v>281</v>
      </c>
      <c r="I69" t="s">
        <v>299</v>
      </c>
      <c r="J69">
        <v>9</v>
      </c>
      <c r="L69">
        <v>0</v>
      </c>
      <c r="M69">
        <v>0</v>
      </c>
      <c r="N69">
        <v>9</v>
      </c>
      <c r="O69">
        <v>3</v>
      </c>
      <c r="P69">
        <v>0</v>
      </c>
      <c r="Q69">
        <v>3</v>
      </c>
      <c r="R69">
        <v>3</v>
      </c>
      <c r="S69">
        <v>3</v>
      </c>
      <c r="T69">
        <v>0</v>
      </c>
    </row>
    <row r="70" spans="1:20" x14ac:dyDescent="0.3">
      <c r="A70" t="s">
        <v>17</v>
      </c>
      <c r="B70" t="s">
        <v>18</v>
      </c>
      <c r="C70" t="s">
        <v>276</v>
      </c>
      <c r="D70">
        <v>7</v>
      </c>
      <c r="E70" t="s">
        <v>282</v>
      </c>
      <c r="F70" t="s">
        <v>30</v>
      </c>
      <c r="G70">
        <v>1</v>
      </c>
      <c r="H70" t="s">
        <v>283</v>
      </c>
      <c r="I70" t="s">
        <v>300</v>
      </c>
      <c r="J70">
        <v>6</v>
      </c>
      <c r="L70">
        <v>0</v>
      </c>
      <c r="M70">
        <v>0</v>
      </c>
      <c r="N70">
        <v>6</v>
      </c>
      <c r="O70">
        <v>3</v>
      </c>
      <c r="P70">
        <v>0</v>
      </c>
      <c r="Q70">
        <v>2</v>
      </c>
      <c r="R70">
        <v>2</v>
      </c>
      <c r="S70">
        <v>2</v>
      </c>
      <c r="T70">
        <v>0</v>
      </c>
    </row>
    <row r="71" spans="1:20" x14ac:dyDescent="0.3">
      <c r="A71" t="s">
        <v>17</v>
      </c>
      <c r="B71" t="s">
        <v>18</v>
      </c>
      <c r="C71" t="s">
        <v>276</v>
      </c>
      <c r="D71">
        <v>8</v>
      </c>
      <c r="E71" t="s">
        <v>284</v>
      </c>
      <c r="F71" t="s">
        <v>30</v>
      </c>
      <c r="G71">
        <v>1</v>
      </c>
      <c r="H71" t="s">
        <v>283</v>
      </c>
      <c r="I71" t="s">
        <v>300</v>
      </c>
      <c r="J71">
        <v>6</v>
      </c>
      <c r="L71">
        <v>0</v>
      </c>
      <c r="M71">
        <v>0</v>
      </c>
      <c r="N71">
        <v>6</v>
      </c>
      <c r="O71">
        <v>3</v>
      </c>
      <c r="P71">
        <v>0</v>
      </c>
      <c r="Q71">
        <v>2</v>
      </c>
      <c r="R71">
        <v>2</v>
      </c>
      <c r="S71">
        <v>2</v>
      </c>
      <c r="T71">
        <v>0</v>
      </c>
    </row>
    <row r="72" spans="1:20" x14ac:dyDescent="0.3">
      <c r="A72" t="s">
        <v>17</v>
      </c>
      <c r="B72" t="s">
        <v>18</v>
      </c>
      <c r="C72" t="s">
        <v>276</v>
      </c>
      <c r="D72">
        <v>9</v>
      </c>
      <c r="E72" t="s">
        <v>285</v>
      </c>
      <c r="F72" t="s">
        <v>30</v>
      </c>
      <c r="G72">
        <v>1</v>
      </c>
      <c r="H72" t="s">
        <v>286</v>
      </c>
      <c r="I72" t="s">
        <v>301</v>
      </c>
      <c r="J72">
        <v>2</v>
      </c>
      <c r="L72">
        <v>0</v>
      </c>
      <c r="M72">
        <v>0</v>
      </c>
      <c r="N72">
        <v>2</v>
      </c>
      <c r="O72">
        <v>3</v>
      </c>
      <c r="P72">
        <v>0</v>
      </c>
      <c r="Q72">
        <v>2</v>
      </c>
      <c r="R72">
        <v>2</v>
      </c>
      <c r="S72">
        <v>0</v>
      </c>
      <c r="T72">
        <v>0</v>
      </c>
    </row>
    <row r="73" spans="1:20" x14ac:dyDescent="0.3">
      <c r="A73" t="s">
        <v>17</v>
      </c>
      <c r="B73" t="s">
        <v>18</v>
      </c>
      <c r="C73" t="s">
        <v>276</v>
      </c>
      <c r="D73">
        <v>10</v>
      </c>
      <c r="E73" t="s">
        <v>287</v>
      </c>
      <c r="F73" t="s">
        <v>30</v>
      </c>
      <c r="G73">
        <f>'Hydro '!H2</f>
        <v>6</v>
      </c>
      <c r="H73" t="s">
        <v>100</v>
      </c>
      <c r="I73" t="s">
        <v>221</v>
      </c>
      <c r="J73">
        <v>18</v>
      </c>
      <c r="L73">
        <v>0</v>
      </c>
      <c r="M73">
        <v>0</v>
      </c>
      <c r="N73">
        <v>18</v>
      </c>
      <c r="O73">
        <v>3</v>
      </c>
      <c r="P73">
        <v>0</v>
      </c>
      <c r="Q73">
        <v>6</v>
      </c>
      <c r="R73">
        <v>6</v>
      </c>
      <c r="S73">
        <v>6</v>
      </c>
      <c r="T73">
        <v>0</v>
      </c>
    </row>
    <row r="74" spans="1:20" x14ac:dyDescent="0.3">
      <c r="A74" t="s">
        <v>17</v>
      </c>
      <c r="B74" t="s">
        <v>18</v>
      </c>
      <c r="C74" t="s">
        <v>276</v>
      </c>
      <c r="D74">
        <v>11</v>
      </c>
      <c r="E74" t="s">
        <v>288</v>
      </c>
      <c r="F74" t="s">
        <v>30</v>
      </c>
      <c r="G74">
        <v>18</v>
      </c>
      <c r="H74" t="s">
        <v>277</v>
      </c>
      <c r="I74" t="s">
        <v>302</v>
      </c>
      <c r="J74">
        <v>18</v>
      </c>
      <c r="L74">
        <v>0</v>
      </c>
      <c r="M74">
        <v>0</v>
      </c>
      <c r="N74">
        <v>18</v>
      </c>
      <c r="O74">
        <v>3</v>
      </c>
      <c r="P74">
        <v>0</v>
      </c>
      <c r="Q74">
        <v>6</v>
      </c>
      <c r="R74">
        <v>6</v>
      </c>
      <c r="S74">
        <v>6</v>
      </c>
      <c r="T74">
        <v>0</v>
      </c>
    </row>
    <row r="75" spans="1:20" x14ac:dyDescent="0.3">
      <c r="A75" t="s">
        <v>17</v>
      </c>
      <c r="B75" t="s">
        <v>18</v>
      </c>
      <c r="C75" t="s">
        <v>276</v>
      </c>
      <c r="D75">
        <v>12</v>
      </c>
      <c r="E75" t="s">
        <v>288</v>
      </c>
      <c r="F75" t="s">
        <v>23</v>
      </c>
      <c r="G75">
        <v>0</v>
      </c>
      <c r="H75" t="s">
        <v>103</v>
      </c>
      <c r="I75" t="s">
        <v>303</v>
      </c>
      <c r="J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 t="s">
        <v>17</v>
      </c>
      <c r="B76" t="s">
        <v>18</v>
      </c>
      <c r="C76" t="s">
        <v>276</v>
      </c>
      <c r="D76">
        <v>13</v>
      </c>
      <c r="E76" t="s">
        <v>288</v>
      </c>
      <c r="F76" t="s">
        <v>201</v>
      </c>
      <c r="G76">
        <v>1</v>
      </c>
      <c r="H76" t="s">
        <v>290</v>
      </c>
      <c r="I76" t="s">
        <v>304</v>
      </c>
      <c r="J76">
        <v>12</v>
      </c>
      <c r="L76">
        <v>0</v>
      </c>
      <c r="M76">
        <v>0</v>
      </c>
      <c r="N76">
        <v>12</v>
      </c>
      <c r="O76">
        <v>3</v>
      </c>
      <c r="P76">
        <v>0</v>
      </c>
      <c r="Q76">
        <v>4</v>
      </c>
      <c r="R76">
        <v>4</v>
      </c>
      <c r="S76">
        <v>4</v>
      </c>
      <c r="T76">
        <v>0</v>
      </c>
    </row>
    <row r="77" spans="1:20" x14ac:dyDescent="0.3">
      <c r="A77" t="s">
        <v>17</v>
      </c>
      <c r="B77" t="s">
        <v>18</v>
      </c>
      <c r="C77" t="s">
        <v>276</v>
      </c>
      <c r="D77">
        <v>14</v>
      </c>
      <c r="E77" t="s">
        <v>273</v>
      </c>
      <c r="F77" t="s">
        <v>23</v>
      </c>
      <c r="G77">
        <v>1</v>
      </c>
      <c r="H77" t="s">
        <v>291</v>
      </c>
      <c r="I77" t="s">
        <v>300</v>
      </c>
      <c r="J77">
        <v>6</v>
      </c>
      <c r="L77">
        <v>0</v>
      </c>
      <c r="M77">
        <v>0</v>
      </c>
      <c r="N77">
        <v>6</v>
      </c>
      <c r="O77">
        <v>3</v>
      </c>
      <c r="P77">
        <v>0</v>
      </c>
      <c r="Q77">
        <v>2</v>
      </c>
      <c r="R77">
        <v>2</v>
      </c>
      <c r="S77">
        <v>2</v>
      </c>
      <c r="T77">
        <v>0</v>
      </c>
    </row>
    <row r="78" spans="1:20" x14ac:dyDescent="0.3">
      <c r="A78" t="s">
        <v>17</v>
      </c>
      <c r="B78" t="s">
        <v>18</v>
      </c>
      <c r="C78" t="s">
        <v>276</v>
      </c>
      <c r="D78">
        <v>15</v>
      </c>
      <c r="E78" t="s">
        <v>292</v>
      </c>
      <c r="F78" t="s">
        <v>30</v>
      </c>
      <c r="G78">
        <v>1</v>
      </c>
      <c r="H78" t="s">
        <v>283</v>
      </c>
      <c r="I78" t="s">
        <v>300</v>
      </c>
      <c r="J78">
        <v>6</v>
      </c>
      <c r="L78">
        <v>0</v>
      </c>
      <c r="M78">
        <v>0</v>
      </c>
      <c r="N78">
        <v>6</v>
      </c>
      <c r="O78">
        <v>3</v>
      </c>
      <c r="P78">
        <v>0</v>
      </c>
      <c r="Q78">
        <v>2</v>
      </c>
      <c r="R78">
        <v>2</v>
      </c>
      <c r="S78">
        <v>2</v>
      </c>
      <c r="T78">
        <v>0</v>
      </c>
    </row>
    <row r="79" spans="1:20" x14ac:dyDescent="0.3">
      <c r="A79" t="s">
        <v>17</v>
      </c>
      <c r="B79" t="s">
        <v>18</v>
      </c>
      <c r="C79" t="s">
        <v>276</v>
      </c>
      <c r="D79">
        <v>16</v>
      </c>
      <c r="E79" t="s">
        <v>292</v>
      </c>
      <c r="F79" t="s">
        <v>214</v>
      </c>
      <c r="G79">
        <v>1</v>
      </c>
      <c r="H79" t="s">
        <v>116</v>
      </c>
      <c r="I79" t="s">
        <v>296</v>
      </c>
      <c r="J79">
        <v>3</v>
      </c>
      <c r="L79">
        <v>0</v>
      </c>
      <c r="M79">
        <v>0</v>
      </c>
      <c r="N79">
        <v>3</v>
      </c>
      <c r="O79">
        <v>3</v>
      </c>
      <c r="P79">
        <v>0</v>
      </c>
      <c r="Q79">
        <v>1</v>
      </c>
      <c r="R79">
        <v>1</v>
      </c>
      <c r="S79">
        <v>1</v>
      </c>
      <c r="T79">
        <v>0</v>
      </c>
    </row>
    <row r="80" spans="1:20" x14ac:dyDescent="0.3">
      <c r="A80" t="s">
        <v>17</v>
      </c>
      <c r="B80" t="s">
        <v>18</v>
      </c>
      <c r="C80" t="s">
        <v>276</v>
      </c>
      <c r="D80">
        <v>17</v>
      </c>
      <c r="E80" t="s">
        <v>292</v>
      </c>
      <c r="F80" t="s">
        <v>201</v>
      </c>
      <c r="G80">
        <v>0</v>
      </c>
      <c r="H80" t="s">
        <v>293</v>
      </c>
      <c r="I80" t="s">
        <v>305</v>
      </c>
      <c r="J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1" x14ac:dyDescent="0.3">
      <c r="A81" t="s">
        <v>17</v>
      </c>
      <c r="B81" t="s">
        <v>18</v>
      </c>
      <c r="C81" t="s">
        <v>276</v>
      </c>
      <c r="D81">
        <v>18</v>
      </c>
      <c r="E81" t="s">
        <v>274</v>
      </c>
      <c r="F81" t="s">
        <v>30</v>
      </c>
      <c r="G81">
        <v>1</v>
      </c>
      <c r="H81" t="s">
        <v>283</v>
      </c>
      <c r="I81" t="s">
        <v>300</v>
      </c>
      <c r="J81">
        <v>6</v>
      </c>
      <c r="L81">
        <v>0</v>
      </c>
      <c r="M81">
        <v>0</v>
      </c>
      <c r="N81">
        <v>6</v>
      </c>
      <c r="O81">
        <v>3</v>
      </c>
      <c r="P81">
        <v>0</v>
      </c>
      <c r="Q81">
        <v>2</v>
      </c>
      <c r="R81">
        <v>2</v>
      </c>
      <c r="S81">
        <v>2</v>
      </c>
      <c r="T81">
        <v>0</v>
      </c>
    </row>
    <row r="82" spans="1:21" x14ac:dyDescent="0.3">
      <c r="A82" t="s">
        <v>17</v>
      </c>
      <c r="B82" t="s">
        <v>18</v>
      </c>
      <c r="C82" t="s">
        <v>504</v>
      </c>
      <c r="D82">
        <v>1</v>
      </c>
      <c r="E82" t="s">
        <v>313</v>
      </c>
      <c r="F82" t="s">
        <v>314</v>
      </c>
      <c r="G82">
        <v>2</v>
      </c>
      <c r="H82" t="s">
        <v>351</v>
      </c>
      <c r="I82" t="s">
        <v>355</v>
      </c>
      <c r="J82">
        <v>6</v>
      </c>
      <c r="L82">
        <v>0</v>
      </c>
      <c r="M82">
        <v>6</v>
      </c>
      <c r="N82">
        <v>6</v>
      </c>
      <c r="O82">
        <v>3</v>
      </c>
      <c r="P82">
        <v>0</v>
      </c>
      <c r="Q82">
        <v>3</v>
      </c>
      <c r="R82">
        <v>3</v>
      </c>
      <c r="S82">
        <v>3</v>
      </c>
      <c r="T82">
        <v>0</v>
      </c>
      <c r="U82" t="s">
        <v>138</v>
      </c>
    </row>
    <row r="83" spans="1:21" x14ac:dyDescent="0.3">
      <c r="A83" t="s">
        <v>17</v>
      </c>
      <c r="B83" t="s">
        <v>18</v>
      </c>
      <c r="C83" t="s">
        <v>504</v>
      </c>
      <c r="D83">
        <v>2</v>
      </c>
      <c r="E83" t="s">
        <v>313</v>
      </c>
      <c r="F83" t="s">
        <v>315</v>
      </c>
      <c r="G83">
        <v>2</v>
      </c>
      <c r="H83" t="s">
        <v>356</v>
      </c>
      <c r="I83" t="s">
        <v>357</v>
      </c>
      <c r="J83">
        <v>18</v>
      </c>
      <c r="L83">
        <v>0</v>
      </c>
      <c r="M83">
        <v>18</v>
      </c>
      <c r="N83">
        <v>18</v>
      </c>
      <c r="O83">
        <v>3</v>
      </c>
      <c r="P83">
        <v>0</v>
      </c>
      <c r="Q83">
        <v>6</v>
      </c>
      <c r="R83">
        <v>6</v>
      </c>
      <c r="S83">
        <v>6</v>
      </c>
      <c r="T83">
        <v>0</v>
      </c>
      <c r="U83" t="s">
        <v>138</v>
      </c>
    </row>
    <row r="84" spans="1:21" x14ac:dyDescent="0.3">
      <c r="A84" t="s">
        <v>17</v>
      </c>
      <c r="B84" t="s">
        <v>18</v>
      </c>
      <c r="C84" t="s">
        <v>504</v>
      </c>
      <c r="D84">
        <v>3</v>
      </c>
      <c r="E84" t="s">
        <v>313</v>
      </c>
      <c r="F84" t="s">
        <v>316</v>
      </c>
      <c r="G84">
        <v>2</v>
      </c>
      <c r="H84" t="s">
        <v>358</v>
      </c>
      <c r="I84" t="s">
        <v>359</v>
      </c>
      <c r="J84">
        <v>36</v>
      </c>
      <c r="L84">
        <v>0</v>
      </c>
      <c r="M84">
        <v>36</v>
      </c>
      <c r="N84">
        <v>36</v>
      </c>
      <c r="O84">
        <v>3</v>
      </c>
      <c r="P84">
        <v>0</v>
      </c>
      <c r="Q84">
        <v>12</v>
      </c>
      <c r="R84">
        <v>12</v>
      </c>
      <c r="S84">
        <v>12</v>
      </c>
      <c r="T84">
        <v>0</v>
      </c>
      <c r="U84" t="s">
        <v>138</v>
      </c>
    </row>
    <row r="85" spans="1:21" x14ac:dyDescent="0.3">
      <c r="A85" t="s">
        <v>17</v>
      </c>
      <c r="B85" t="s">
        <v>18</v>
      </c>
      <c r="C85" t="s">
        <v>504</v>
      </c>
      <c r="D85">
        <v>4</v>
      </c>
      <c r="E85" t="s">
        <v>313</v>
      </c>
      <c r="F85" t="s">
        <v>317</v>
      </c>
      <c r="G85">
        <v>2</v>
      </c>
      <c r="H85" t="s">
        <v>352</v>
      </c>
      <c r="I85" t="s">
        <v>360</v>
      </c>
      <c r="J85">
        <v>12</v>
      </c>
      <c r="L85">
        <v>0</v>
      </c>
      <c r="M85">
        <v>12</v>
      </c>
      <c r="N85">
        <v>12</v>
      </c>
      <c r="O85">
        <v>3</v>
      </c>
      <c r="P85">
        <v>0</v>
      </c>
      <c r="Q85">
        <v>4</v>
      </c>
      <c r="R85">
        <v>4</v>
      </c>
      <c r="S85">
        <v>4</v>
      </c>
      <c r="T85">
        <v>0</v>
      </c>
      <c r="U85" t="s">
        <v>138</v>
      </c>
    </row>
    <row r="86" spans="1:21" x14ac:dyDescent="0.3">
      <c r="A86" t="s">
        <v>17</v>
      </c>
      <c r="B86" t="s">
        <v>18</v>
      </c>
      <c r="C86" t="s">
        <v>504</v>
      </c>
      <c r="D86">
        <v>5</v>
      </c>
      <c r="E86" t="s">
        <v>313</v>
      </c>
      <c r="F86" t="s">
        <v>318</v>
      </c>
      <c r="G86">
        <v>2</v>
      </c>
      <c r="H86" t="s">
        <v>351</v>
      </c>
      <c r="I86" t="s">
        <v>355</v>
      </c>
      <c r="J86">
        <v>6</v>
      </c>
      <c r="L86">
        <v>0</v>
      </c>
      <c r="M86">
        <v>6</v>
      </c>
      <c r="N86">
        <v>6</v>
      </c>
      <c r="O86">
        <v>3</v>
      </c>
      <c r="P86">
        <v>0</v>
      </c>
      <c r="Q86">
        <v>2</v>
      </c>
      <c r="R86">
        <v>2</v>
      </c>
      <c r="S86">
        <v>2</v>
      </c>
      <c r="T86">
        <v>0</v>
      </c>
      <c r="U86" t="s">
        <v>138</v>
      </c>
    </row>
    <row r="87" spans="1:21" x14ac:dyDescent="0.3">
      <c r="A87" t="s">
        <v>17</v>
      </c>
      <c r="B87" t="s">
        <v>18</v>
      </c>
      <c r="C87" t="s">
        <v>504</v>
      </c>
      <c r="D87">
        <v>6</v>
      </c>
      <c r="E87" t="s">
        <v>313</v>
      </c>
      <c r="F87" t="s">
        <v>319</v>
      </c>
      <c r="G87">
        <v>2</v>
      </c>
      <c r="H87" t="s">
        <v>351</v>
      </c>
      <c r="I87" t="s">
        <v>355</v>
      </c>
      <c r="J87">
        <v>6</v>
      </c>
      <c r="L87">
        <v>0</v>
      </c>
      <c r="M87">
        <v>6</v>
      </c>
      <c r="N87">
        <v>6</v>
      </c>
      <c r="O87">
        <v>3</v>
      </c>
      <c r="P87">
        <v>0</v>
      </c>
      <c r="Q87">
        <v>2</v>
      </c>
      <c r="R87">
        <v>2</v>
      </c>
      <c r="S87">
        <v>2</v>
      </c>
      <c r="T87">
        <v>0</v>
      </c>
      <c r="U87" t="s">
        <v>138</v>
      </c>
    </row>
    <row r="88" spans="1:21" x14ac:dyDescent="0.3">
      <c r="A88" t="s">
        <v>17</v>
      </c>
      <c r="B88" t="s">
        <v>18</v>
      </c>
      <c r="C88" t="s">
        <v>504</v>
      </c>
      <c r="D88">
        <v>7</v>
      </c>
      <c r="E88" t="s">
        <v>313</v>
      </c>
      <c r="F88" t="s">
        <v>320</v>
      </c>
      <c r="G88">
        <v>2</v>
      </c>
      <c r="H88" t="s">
        <v>353</v>
      </c>
      <c r="I88" t="s">
        <v>361</v>
      </c>
      <c r="J88">
        <v>24</v>
      </c>
      <c r="L88">
        <v>0</v>
      </c>
      <c r="M88">
        <v>24</v>
      </c>
      <c r="N88">
        <v>24</v>
      </c>
      <c r="O88">
        <v>3</v>
      </c>
      <c r="P88">
        <v>0</v>
      </c>
      <c r="Q88">
        <v>8</v>
      </c>
      <c r="R88">
        <v>8</v>
      </c>
      <c r="S88">
        <v>8</v>
      </c>
      <c r="T88">
        <v>0</v>
      </c>
      <c r="U88" t="s">
        <v>138</v>
      </c>
    </row>
    <row r="89" spans="1:21" x14ac:dyDescent="0.3">
      <c r="A89" t="s">
        <v>17</v>
      </c>
      <c r="B89" t="s">
        <v>18</v>
      </c>
      <c r="C89" t="s">
        <v>504</v>
      </c>
      <c r="D89">
        <v>8</v>
      </c>
      <c r="E89" t="s">
        <v>321</v>
      </c>
      <c r="F89" t="s">
        <v>314</v>
      </c>
      <c r="G89">
        <v>2.1</v>
      </c>
      <c r="H89" t="s">
        <v>351</v>
      </c>
      <c r="I89" t="s">
        <v>362</v>
      </c>
      <c r="J89">
        <v>6.3000000000000007</v>
      </c>
      <c r="L89">
        <v>0</v>
      </c>
      <c r="M89">
        <v>6</v>
      </c>
      <c r="N89">
        <v>6</v>
      </c>
      <c r="O89">
        <v>3</v>
      </c>
      <c r="P89">
        <v>0</v>
      </c>
      <c r="Q89">
        <v>2</v>
      </c>
      <c r="R89">
        <v>2</v>
      </c>
      <c r="S89">
        <v>2</v>
      </c>
      <c r="T89">
        <v>0</v>
      </c>
      <c r="U89" t="s">
        <v>138</v>
      </c>
    </row>
    <row r="90" spans="1:21" x14ac:dyDescent="0.3">
      <c r="A90" t="s">
        <v>17</v>
      </c>
      <c r="B90" t="s">
        <v>18</v>
      </c>
      <c r="C90" t="s">
        <v>504</v>
      </c>
      <c r="D90">
        <v>9</v>
      </c>
      <c r="E90" t="s">
        <v>321</v>
      </c>
      <c r="F90" t="s">
        <v>315</v>
      </c>
      <c r="G90">
        <v>2.1</v>
      </c>
      <c r="H90" t="s">
        <v>356</v>
      </c>
      <c r="I90" t="s">
        <v>363</v>
      </c>
      <c r="J90">
        <v>18.900000000000002</v>
      </c>
      <c r="L90">
        <v>0</v>
      </c>
      <c r="M90">
        <v>19</v>
      </c>
      <c r="N90">
        <v>19</v>
      </c>
      <c r="O90">
        <v>3</v>
      </c>
      <c r="P90">
        <v>0</v>
      </c>
      <c r="Q90">
        <v>6</v>
      </c>
      <c r="R90">
        <v>6</v>
      </c>
      <c r="S90">
        <v>7</v>
      </c>
      <c r="T90">
        <v>0</v>
      </c>
      <c r="U90" t="s">
        <v>138</v>
      </c>
    </row>
    <row r="91" spans="1:21" x14ac:dyDescent="0.3">
      <c r="A91" t="s">
        <v>17</v>
      </c>
      <c r="B91" t="s">
        <v>18</v>
      </c>
      <c r="C91" t="s">
        <v>504</v>
      </c>
      <c r="D91">
        <v>10</v>
      </c>
      <c r="E91" t="s">
        <v>321</v>
      </c>
      <c r="F91" t="s">
        <v>316</v>
      </c>
      <c r="G91">
        <v>2.1</v>
      </c>
      <c r="H91" t="s">
        <v>358</v>
      </c>
      <c r="I91" t="s">
        <v>364</v>
      </c>
      <c r="J91">
        <v>37.800000000000004</v>
      </c>
      <c r="L91">
        <v>0</v>
      </c>
      <c r="M91">
        <v>38</v>
      </c>
      <c r="N91">
        <v>38</v>
      </c>
      <c r="O91">
        <v>3</v>
      </c>
      <c r="P91">
        <v>0</v>
      </c>
      <c r="Q91">
        <v>12</v>
      </c>
      <c r="R91">
        <v>12</v>
      </c>
      <c r="S91">
        <v>14</v>
      </c>
      <c r="T91">
        <v>0</v>
      </c>
      <c r="U91" t="s">
        <v>138</v>
      </c>
    </row>
    <row r="92" spans="1:21" x14ac:dyDescent="0.3">
      <c r="A92" t="s">
        <v>17</v>
      </c>
      <c r="B92" t="s">
        <v>18</v>
      </c>
      <c r="C92" t="s">
        <v>504</v>
      </c>
      <c r="D92">
        <v>11</v>
      </c>
      <c r="E92" t="s">
        <v>321</v>
      </c>
      <c r="F92" t="s">
        <v>317</v>
      </c>
      <c r="G92">
        <v>2.1</v>
      </c>
      <c r="H92" t="s">
        <v>352</v>
      </c>
      <c r="I92" t="s">
        <v>365</v>
      </c>
      <c r="J92">
        <v>12.600000000000001</v>
      </c>
      <c r="L92">
        <v>0</v>
      </c>
      <c r="M92">
        <v>13</v>
      </c>
      <c r="N92">
        <v>13</v>
      </c>
      <c r="O92">
        <v>3</v>
      </c>
      <c r="P92">
        <v>0</v>
      </c>
      <c r="Q92">
        <v>4</v>
      </c>
      <c r="R92">
        <v>4</v>
      </c>
      <c r="S92">
        <v>5</v>
      </c>
      <c r="T92">
        <v>0</v>
      </c>
      <c r="U92" t="s">
        <v>138</v>
      </c>
    </row>
    <row r="93" spans="1:21" x14ac:dyDescent="0.3">
      <c r="A93" t="s">
        <v>17</v>
      </c>
      <c r="B93" t="s">
        <v>18</v>
      </c>
      <c r="C93" t="s">
        <v>504</v>
      </c>
      <c r="D93">
        <v>12</v>
      </c>
      <c r="E93" t="s">
        <v>321</v>
      </c>
      <c r="F93" t="s">
        <v>318</v>
      </c>
      <c r="G93">
        <v>2.1</v>
      </c>
      <c r="H93" t="s">
        <v>351</v>
      </c>
      <c r="I93" t="s">
        <v>362</v>
      </c>
      <c r="J93">
        <v>6.3000000000000007</v>
      </c>
      <c r="L93">
        <v>0</v>
      </c>
      <c r="M93">
        <v>6</v>
      </c>
      <c r="N93">
        <v>6</v>
      </c>
      <c r="O93">
        <v>3</v>
      </c>
      <c r="P93">
        <v>0</v>
      </c>
      <c r="Q93">
        <v>2</v>
      </c>
      <c r="R93">
        <v>2</v>
      </c>
      <c r="S93">
        <v>2</v>
      </c>
      <c r="T93">
        <v>0</v>
      </c>
      <c r="U93" t="s">
        <v>138</v>
      </c>
    </row>
    <row r="94" spans="1:21" x14ac:dyDescent="0.3">
      <c r="A94" t="s">
        <v>17</v>
      </c>
      <c r="B94" t="s">
        <v>18</v>
      </c>
      <c r="C94" t="s">
        <v>504</v>
      </c>
      <c r="D94">
        <v>13</v>
      </c>
      <c r="E94" t="s">
        <v>321</v>
      </c>
      <c r="F94" t="s">
        <v>319</v>
      </c>
      <c r="G94">
        <v>2.1</v>
      </c>
      <c r="H94" t="s">
        <v>351</v>
      </c>
      <c r="I94" t="s">
        <v>362</v>
      </c>
      <c r="J94">
        <v>6.3000000000000007</v>
      </c>
      <c r="L94">
        <v>0</v>
      </c>
      <c r="M94">
        <v>6</v>
      </c>
      <c r="N94">
        <v>6</v>
      </c>
      <c r="O94">
        <v>3</v>
      </c>
      <c r="P94">
        <v>0</v>
      </c>
      <c r="Q94">
        <v>2</v>
      </c>
      <c r="R94">
        <v>2</v>
      </c>
      <c r="S94">
        <v>2</v>
      </c>
      <c r="T94">
        <v>0</v>
      </c>
      <c r="U94" t="s">
        <v>138</v>
      </c>
    </row>
    <row r="95" spans="1:21" x14ac:dyDescent="0.3">
      <c r="A95" t="s">
        <v>17</v>
      </c>
      <c r="B95" t="s">
        <v>18</v>
      </c>
      <c r="C95" t="s">
        <v>504</v>
      </c>
      <c r="D95">
        <v>14</v>
      </c>
      <c r="E95" t="s">
        <v>321</v>
      </c>
      <c r="F95" t="s">
        <v>320</v>
      </c>
      <c r="G95">
        <v>2.1</v>
      </c>
      <c r="H95" t="s">
        <v>353</v>
      </c>
      <c r="I95" t="s">
        <v>366</v>
      </c>
      <c r="J95">
        <v>25.200000000000003</v>
      </c>
      <c r="L95">
        <v>0</v>
      </c>
      <c r="M95">
        <v>25</v>
      </c>
      <c r="N95">
        <v>25</v>
      </c>
      <c r="O95">
        <v>3</v>
      </c>
      <c r="P95">
        <v>0</v>
      </c>
      <c r="Q95">
        <v>8</v>
      </c>
      <c r="R95">
        <v>8</v>
      </c>
      <c r="S95">
        <v>9</v>
      </c>
      <c r="T95">
        <v>0</v>
      </c>
      <c r="U95" t="s">
        <v>138</v>
      </c>
    </row>
    <row r="96" spans="1:21" x14ac:dyDescent="0.3">
      <c r="A96" t="s">
        <v>17</v>
      </c>
      <c r="B96" t="s">
        <v>18</v>
      </c>
      <c r="C96" t="s">
        <v>504</v>
      </c>
      <c r="D96">
        <v>15</v>
      </c>
      <c r="E96" t="s">
        <v>322</v>
      </c>
      <c r="F96" t="s">
        <v>314</v>
      </c>
      <c r="G96">
        <v>2.6</v>
      </c>
      <c r="H96" t="s">
        <v>351</v>
      </c>
      <c r="I96" t="s">
        <v>367</v>
      </c>
      <c r="J96">
        <v>7.8000000000000007</v>
      </c>
      <c r="L96">
        <v>0</v>
      </c>
      <c r="M96">
        <v>8</v>
      </c>
      <c r="N96">
        <v>8</v>
      </c>
      <c r="O96">
        <v>3</v>
      </c>
      <c r="P96">
        <v>0</v>
      </c>
      <c r="Q96">
        <v>2</v>
      </c>
      <c r="R96">
        <v>2</v>
      </c>
      <c r="S96">
        <v>4</v>
      </c>
      <c r="T96">
        <v>0</v>
      </c>
      <c r="U96" t="s">
        <v>130</v>
      </c>
    </row>
    <row r="97" spans="1:21" x14ac:dyDescent="0.3">
      <c r="A97" t="s">
        <v>17</v>
      </c>
      <c r="B97" t="s">
        <v>18</v>
      </c>
      <c r="C97" t="s">
        <v>504</v>
      </c>
      <c r="D97">
        <v>16</v>
      </c>
      <c r="E97" t="s">
        <v>322</v>
      </c>
      <c r="F97" t="s">
        <v>315</v>
      </c>
      <c r="G97">
        <v>2.6</v>
      </c>
      <c r="H97" t="s">
        <v>368</v>
      </c>
      <c r="I97" t="s">
        <v>367</v>
      </c>
      <c r="J97">
        <v>7.8000000000000007</v>
      </c>
      <c r="L97">
        <v>0</v>
      </c>
      <c r="M97">
        <v>8</v>
      </c>
      <c r="N97">
        <v>8</v>
      </c>
      <c r="O97">
        <v>3</v>
      </c>
      <c r="P97">
        <v>0</v>
      </c>
      <c r="Q97">
        <v>2</v>
      </c>
      <c r="R97">
        <v>2</v>
      </c>
      <c r="S97">
        <v>4</v>
      </c>
      <c r="T97">
        <v>0</v>
      </c>
      <c r="U97" t="s">
        <v>130</v>
      </c>
    </row>
    <row r="98" spans="1:21" x14ac:dyDescent="0.3">
      <c r="A98" t="s">
        <v>17</v>
      </c>
      <c r="B98" t="s">
        <v>18</v>
      </c>
      <c r="C98" t="s">
        <v>504</v>
      </c>
      <c r="D98">
        <v>17</v>
      </c>
      <c r="E98" t="s">
        <v>322</v>
      </c>
      <c r="F98" t="s">
        <v>316</v>
      </c>
      <c r="G98">
        <v>2.6</v>
      </c>
      <c r="H98" t="s">
        <v>369</v>
      </c>
      <c r="I98" t="s">
        <v>370</v>
      </c>
      <c r="J98">
        <v>15.600000000000001</v>
      </c>
      <c r="L98">
        <v>0</v>
      </c>
      <c r="M98">
        <v>16</v>
      </c>
      <c r="N98">
        <v>16</v>
      </c>
      <c r="O98">
        <v>3</v>
      </c>
      <c r="P98">
        <v>0</v>
      </c>
      <c r="Q98">
        <v>5</v>
      </c>
      <c r="R98">
        <v>5</v>
      </c>
      <c r="S98">
        <v>6</v>
      </c>
      <c r="T98">
        <v>0</v>
      </c>
      <c r="U98" t="s">
        <v>130</v>
      </c>
    </row>
    <row r="99" spans="1:21" x14ac:dyDescent="0.3">
      <c r="A99" t="s">
        <v>17</v>
      </c>
      <c r="B99" t="s">
        <v>18</v>
      </c>
      <c r="C99" t="s">
        <v>504</v>
      </c>
      <c r="D99">
        <v>18</v>
      </c>
      <c r="E99" t="s">
        <v>322</v>
      </c>
      <c r="F99" t="s">
        <v>317</v>
      </c>
      <c r="G99">
        <v>2.6</v>
      </c>
      <c r="H99" t="s">
        <v>351</v>
      </c>
      <c r="I99" t="s">
        <v>367</v>
      </c>
      <c r="J99">
        <v>7.8000000000000007</v>
      </c>
      <c r="L99">
        <v>0</v>
      </c>
      <c r="M99">
        <v>8</v>
      </c>
      <c r="N99">
        <v>8</v>
      </c>
      <c r="O99">
        <v>3</v>
      </c>
      <c r="P99">
        <v>0</v>
      </c>
      <c r="Q99">
        <v>2</v>
      </c>
      <c r="R99">
        <v>2</v>
      </c>
      <c r="S99">
        <v>4</v>
      </c>
      <c r="T99">
        <v>0</v>
      </c>
      <c r="U99" t="s">
        <v>130</v>
      </c>
    </row>
    <row r="100" spans="1:21" x14ac:dyDescent="0.3">
      <c r="A100" t="s">
        <v>17</v>
      </c>
      <c r="B100" t="s">
        <v>18</v>
      </c>
      <c r="C100" t="s">
        <v>504</v>
      </c>
      <c r="D100">
        <v>19</v>
      </c>
      <c r="E100" t="s">
        <v>322</v>
      </c>
      <c r="F100" t="s">
        <v>318</v>
      </c>
      <c r="G100">
        <v>2.6</v>
      </c>
      <c r="H100" t="s">
        <v>354</v>
      </c>
      <c r="I100" t="s">
        <v>371</v>
      </c>
      <c r="J100">
        <v>0</v>
      </c>
      <c r="L100">
        <v>0</v>
      </c>
      <c r="M100">
        <v>0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130</v>
      </c>
    </row>
    <row r="101" spans="1:21" x14ac:dyDescent="0.3">
      <c r="A101" t="s">
        <v>17</v>
      </c>
      <c r="B101" t="s">
        <v>18</v>
      </c>
      <c r="C101" t="s">
        <v>504</v>
      </c>
      <c r="D101">
        <v>20</v>
      </c>
      <c r="E101" t="s">
        <v>322</v>
      </c>
      <c r="F101" t="s">
        <v>319</v>
      </c>
      <c r="G101">
        <v>2.6</v>
      </c>
      <c r="H101" t="s">
        <v>351</v>
      </c>
      <c r="I101" t="s">
        <v>367</v>
      </c>
      <c r="J101">
        <v>7.8000000000000007</v>
      </c>
      <c r="L101">
        <v>0</v>
      </c>
      <c r="M101">
        <v>8</v>
      </c>
      <c r="N101">
        <v>8</v>
      </c>
      <c r="O101">
        <v>3</v>
      </c>
      <c r="P101">
        <v>0</v>
      </c>
      <c r="Q101">
        <v>2</v>
      </c>
      <c r="R101">
        <v>2</v>
      </c>
      <c r="S101">
        <v>4</v>
      </c>
      <c r="T101">
        <v>0</v>
      </c>
      <c r="U101" t="s">
        <v>130</v>
      </c>
    </row>
    <row r="102" spans="1:21" x14ac:dyDescent="0.3">
      <c r="A102" t="s">
        <v>17</v>
      </c>
      <c r="B102" t="s">
        <v>18</v>
      </c>
      <c r="C102" t="s">
        <v>504</v>
      </c>
      <c r="D102">
        <v>21</v>
      </c>
      <c r="E102" t="s">
        <v>322</v>
      </c>
      <c r="F102" t="s">
        <v>320</v>
      </c>
      <c r="G102">
        <v>2.6</v>
      </c>
      <c r="H102" t="s">
        <v>353</v>
      </c>
      <c r="I102" t="s">
        <v>372</v>
      </c>
      <c r="J102">
        <v>31.200000000000003</v>
      </c>
      <c r="L102">
        <v>0</v>
      </c>
      <c r="M102">
        <v>31</v>
      </c>
      <c r="N102">
        <v>31</v>
      </c>
      <c r="O102">
        <v>3</v>
      </c>
      <c r="P102">
        <v>0</v>
      </c>
      <c r="Q102">
        <v>10</v>
      </c>
      <c r="R102">
        <v>10</v>
      </c>
      <c r="S102">
        <v>11</v>
      </c>
      <c r="T102">
        <v>0</v>
      </c>
      <c r="U102" t="s">
        <v>130</v>
      </c>
    </row>
    <row r="103" spans="1:21" x14ac:dyDescent="0.3">
      <c r="A103" t="s">
        <v>17</v>
      </c>
      <c r="B103" t="s">
        <v>18</v>
      </c>
      <c r="C103" t="s">
        <v>504</v>
      </c>
      <c r="D103">
        <v>22</v>
      </c>
      <c r="E103" t="s">
        <v>323</v>
      </c>
      <c r="F103" t="s">
        <v>314</v>
      </c>
      <c r="G103">
        <v>0.5</v>
      </c>
      <c r="H103" t="s">
        <v>351</v>
      </c>
      <c r="I103" t="s">
        <v>373</v>
      </c>
      <c r="J103">
        <v>1.5</v>
      </c>
      <c r="L103">
        <v>0</v>
      </c>
      <c r="M103">
        <v>2</v>
      </c>
      <c r="N103">
        <v>2</v>
      </c>
      <c r="O103">
        <v>3</v>
      </c>
      <c r="P103">
        <v>0</v>
      </c>
      <c r="Q103">
        <v>0</v>
      </c>
      <c r="R103">
        <v>0</v>
      </c>
      <c r="S103">
        <v>2</v>
      </c>
      <c r="T103">
        <v>0</v>
      </c>
      <c r="U103" t="s">
        <v>137</v>
      </c>
    </row>
    <row r="104" spans="1:21" x14ac:dyDescent="0.3">
      <c r="A104" t="s">
        <v>17</v>
      </c>
      <c r="B104" t="s">
        <v>18</v>
      </c>
      <c r="C104" t="s">
        <v>504</v>
      </c>
      <c r="D104">
        <v>23</v>
      </c>
      <c r="E104" t="s">
        <v>323</v>
      </c>
      <c r="F104" t="s">
        <v>315</v>
      </c>
      <c r="G104">
        <v>0.5</v>
      </c>
      <c r="H104" t="s">
        <v>374</v>
      </c>
      <c r="I104" t="s">
        <v>375</v>
      </c>
      <c r="J104">
        <v>3</v>
      </c>
      <c r="L104">
        <v>0</v>
      </c>
      <c r="M104">
        <v>3</v>
      </c>
      <c r="N104">
        <v>3</v>
      </c>
      <c r="O104">
        <v>3</v>
      </c>
      <c r="P104">
        <v>0</v>
      </c>
      <c r="Q104">
        <v>1</v>
      </c>
      <c r="R104">
        <v>1</v>
      </c>
      <c r="S104">
        <v>1</v>
      </c>
      <c r="T104">
        <v>0</v>
      </c>
      <c r="U104" t="s">
        <v>137</v>
      </c>
    </row>
    <row r="105" spans="1:21" x14ac:dyDescent="0.3">
      <c r="A105" t="s">
        <v>17</v>
      </c>
      <c r="B105" t="s">
        <v>18</v>
      </c>
      <c r="C105" t="s">
        <v>504</v>
      </c>
      <c r="D105">
        <v>24</v>
      </c>
      <c r="E105" t="s">
        <v>323</v>
      </c>
      <c r="F105" t="s">
        <v>316</v>
      </c>
      <c r="G105">
        <v>0.5</v>
      </c>
      <c r="H105" t="s">
        <v>376</v>
      </c>
      <c r="I105" t="s">
        <v>377</v>
      </c>
      <c r="J105">
        <v>4.5</v>
      </c>
      <c r="L105">
        <v>0</v>
      </c>
      <c r="M105">
        <v>5</v>
      </c>
      <c r="N105">
        <v>5</v>
      </c>
      <c r="O105">
        <v>3</v>
      </c>
      <c r="P105">
        <v>0</v>
      </c>
      <c r="Q105">
        <v>1</v>
      </c>
      <c r="R105">
        <v>1</v>
      </c>
      <c r="S105">
        <v>3</v>
      </c>
      <c r="T105">
        <v>0</v>
      </c>
      <c r="U105" t="s">
        <v>137</v>
      </c>
    </row>
    <row r="106" spans="1:21" x14ac:dyDescent="0.3">
      <c r="A106" t="s">
        <v>17</v>
      </c>
      <c r="B106" t="s">
        <v>18</v>
      </c>
      <c r="C106" t="s">
        <v>504</v>
      </c>
      <c r="D106">
        <v>25</v>
      </c>
      <c r="E106" t="s">
        <v>323</v>
      </c>
      <c r="F106" t="s">
        <v>317</v>
      </c>
      <c r="G106">
        <v>0.5</v>
      </c>
      <c r="H106" t="s">
        <v>351</v>
      </c>
      <c r="I106" t="s">
        <v>373</v>
      </c>
      <c r="J106">
        <v>1.5</v>
      </c>
      <c r="L106">
        <v>0</v>
      </c>
      <c r="M106">
        <v>2</v>
      </c>
      <c r="N106">
        <v>2</v>
      </c>
      <c r="O106">
        <v>3</v>
      </c>
      <c r="P106">
        <v>0</v>
      </c>
      <c r="Q106">
        <v>0</v>
      </c>
      <c r="R106">
        <v>0</v>
      </c>
      <c r="S106">
        <v>2</v>
      </c>
      <c r="T106">
        <v>0</v>
      </c>
      <c r="U106" t="s">
        <v>137</v>
      </c>
    </row>
    <row r="107" spans="1:21" x14ac:dyDescent="0.3">
      <c r="A107" t="s">
        <v>17</v>
      </c>
      <c r="B107" t="s">
        <v>18</v>
      </c>
      <c r="C107" t="s">
        <v>504</v>
      </c>
      <c r="D107">
        <v>26</v>
      </c>
      <c r="E107" t="s">
        <v>323</v>
      </c>
      <c r="F107" t="s">
        <v>318</v>
      </c>
      <c r="G107">
        <v>0.5</v>
      </c>
      <c r="H107" t="s">
        <v>351</v>
      </c>
      <c r="I107" t="s">
        <v>373</v>
      </c>
      <c r="J107">
        <v>1.5</v>
      </c>
      <c r="L107">
        <v>0</v>
      </c>
      <c r="M107">
        <v>2</v>
      </c>
      <c r="N107">
        <v>2</v>
      </c>
      <c r="O107">
        <v>3</v>
      </c>
      <c r="P107">
        <v>0</v>
      </c>
      <c r="Q107">
        <v>0</v>
      </c>
      <c r="R107">
        <v>0</v>
      </c>
      <c r="S107">
        <v>2</v>
      </c>
      <c r="T107">
        <v>0</v>
      </c>
      <c r="U107" t="s">
        <v>137</v>
      </c>
    </row>
    <row r="108" spans="1:21" x14ac:dyDescent="0.3">
      <c r="A108" t="s">
        <v>17</v>
      </c>
      <c r="B108" t="s">
        <v>18</v>
      </c>
      <c r="C108" t="s">
        <v>504</v>
      </c>
      <c r="D108">
        <v>27</v>
      </c>
      <c r="E108" t="s">
        <v>323</v>
      </c>
      <c r="F108" t="s">
        <v>319</v>
      </c>
      <c r="G108">
        <v>0.5</v>
      </c>
      <c r="H108" t="s">
        <v>351</v>
      </c>
      <c r="I108" t="s">
        <v>373</v>
      </c>
      <c r="J108">
        <v>1.5</v>
      </c>
      <c r="L108">
        <v>0</v>
      </c>
      <c r="M108">
        <v>2</v>
      </c>
      <c r="N108">
        <v>2</v>
      </c>
      <c r="O108">
        <v>3</v>
      </c>
      <c r="P108">
        <v>0</v>
      </c>
      <c r="Q108">
        <v>0</v>
      </c>
      <c r="R108">
        <v>0</v>
      </c>
      <c r="S108">
        <v>2</v>
      </c>
      <c r="T108">
        <v>0</v>
      </c>
      <c r="U108" t="s">
        <v>137</v>
      </c>
    </row>
    <row r="109" spans="1:21" x14ac:dyDescent="0.3">
      <c r="A109" t="s">
        <v>17</v>
      </c>
      <c r="B109" t="s">
        <v>18</v>
      </c>
      <c r="C109" t="s">
        <v>504</v>
      </c>
      <c r="D109">
        <v>28</v>
      </c>
      <c r="E109" t="s">
        <v>323</v>
      </c>
      <c r="F109" t="s">
        <v>320</v>
      </c>
      <c r="G109">
        <v>0.5</v>
      </c>
      <c r="H109" t="s">
        <v>353</v>
      </c>
      <c r="I109" t="s">
        <v>378</v>
      </c>
      <c r="J109">
        <v>6</v>
      </c>
      <c r="L109">
        <v>0</v>
      </c>
      <c r="M109">
        <v>6</v>
      </c>
      <c r="N109">
        <v>6</v>
      </c>
      <c r="O109">
        <v>3</v>
      </c>
      <c r="P109">
        <v>0</v>
      </c>
      <c r="Q109">
        <v>2</v>
      </c>
      <c r="R109">
        <v>2</v>
      </c>
      <c r="S109">
        <v>2</v>
      </c>
      <c r="T109">
        <v>0</v>
      </c>
      <c r="U109" t="s">
        <v>137</v>
      </c>
    </row>
    <row r="110" spans="1:21" x14ac:dyDescent="0.3">
      <c r="A110" t="s">
        <v>17</v>
      </c>
      <c r="B110" t="s">
        <v>18</v>
      </c>
      <c r="C110" t="s">
        <v>501</v>
      </c>
      <c r="D110">
        <v>29</v>
      </c>
      <c r="E110" t="s">
        <v>324</v>
      </c>
      <c r="F110" t="s">
        <v>325</v>
      </c>
      <c r="G110">
        <v>1</v>
      </c>
      <c r="H110" t="s">
        <v>379</v>
      </c>
      <c r="I110" t="s">
        <v>380</v>
      </c>
      <c r="J110">
        <v>21.599999999999998</v>
      </c>
      <c r="L110">
        <v>0</v>
      </c>
      <c r="M110">
        <v>22</v>
      </c>
      <c r="N110">
        <v>22</v>
      </c>
      <c r="O110">
        <v>3</v>
      </c>
      <c r="P110">
        <v>0</v>
      </c>
      <c r="Q110">
        <v>7</v>
      </c>
      <c r="R110">
        <v>7</v>
      </c>
      <c r="S110">
        <v>8</v>
      </c>
      <c r="T110">
        <v>0</v>
      </c>
    </row>
    <row r="111" spans="1:21" x14ac:dyDescent="0.3">
      <c r="A111" t="s">
        <v>17</v>
      </c>
      <c r="B111" t="s">
        <v>18</v>
      </c>
      <c r="C111" t="s">
        <v>501</v>
      </c>
      <c r="D111">
        <v>30</v>
      </c>
      <c r="E111" t="s">
        <v>324</v>
      </c>
      <c r="F111" t="s">
        <v>201</v>
      </c>
      <c r="G111">
        <v>1</v>
      </c>
      <c r="H111" t="s">
        <v>381</v>
      </c>
      <c r="I111" t="s">
        <v>304</v>
      </c>
      <c r="J111">
        <v>12</v>
      </c>
      <c r="L111">
        <v>0</v>
      </c>
      <c r="M111">
        <v>12</v>
      </c>
      <c r="N111">
        <v>12</v>
      </c>
      <c r="O111">
        <v>3</v>
      </c>
      <c r="P111">
        <v>0</v>
      </c>
      <c r="Q111">
        <v>4</v>
      </c>
      <c r="R111">
        <v>4</v>
      </c>
      <c r="S111">
        <v>4</v>
      </c>
      <c r="T111">
        <v>0</v>
      </c>
    </row>
    <row r="112" spans="1:21" x14ac:dyDescent="0.3">
      <c r="A112" t="s">
        <v>17</v>
      </c>
      <c r="B112" t="s">
        <v>18</v>
      </c>
      <c r="C112" t="s">
        <v>501</v>
      </c>
      <c r="D112">
        <v>31</v>
      </c>
      <c r="E112" t="s">
        <v>324</v>
      </c>
      <c r="F112" t="s">
        <v>326</v>
      </c>
      <c r="G112">
        <v>1</v>
      </c>
      <c r="H112" t="s">
        <v>379</v>
      </c>
      <c r="I112" t="s">
        <v>382</v>
      </c>
      <c r="J112">
        <v>21.599999999999998</v>
      </c>
      <c r="L112">
        <v>0</v>
      </c>
      <c r="M112">
        <v>22</v>
      </c>
      <c r="N112">
        <v>22</v>
      </c>
      <c r="O112">
        <v>3</v>
      </c>
      <c r="P112">
        <v>0</v>
      </c>
      <c r="Q112">
        <v>7</v>
      </c>
      <c r="R112">
        <v>7</v>
      </c>
      <c r="S112">
        <v>8</v>
      </c>
      <c r="T112">
        <v>0</v>
      </c>
    </row>
    <row r="113" spans="1:21" x14ac:dyDescent="0.3">
      <c r="A113" t="s">
        <v>17</v>
      </c>
      <c r="B113" t="s">
        <v>18</v>
      </c>
      <c r="C113" t="s">
        <v>501</v>
      </c>
      <c r="D113">
        <v>32</v>
      </c>
      <c r="E113" t="s">
        <v>324</v>
      </c>
      <c r="F113" t="s">
        <v>327</v>
      </c>
      <c r="G113">
        <v>1</v>
      </c>
      <c r="H113" t="s">
        <v>383</v>
      </c>
      <c r="I113" t="s">
        <v>384</v>
      </c>
      <c r="J113">
        <v>12</v>
      </c>
      <c r="L113">
        <v>0</v>
      </c>
      <c r="M113">
        <v>12</v>
      </c>
      <c r="N113">
        <v>12</v>
      </c>
      <c r="O113">
        <v>3</v>
      </c>
      <c r="P113">
        <v>0</v>
      </c>
      <c r="Q113">
        <v>4</v>
      </c>
      <c r="R113">
        <v>4</v>
      </c>
      <c r="S113">
        <v>4</v>
      </c>
      <c r="T113">
        <v>0</v>
      </c>
    </row>
    <row r="114" spans="1:21" x14ac:dyDescent="0.3">
      <c r="A114" t="s">
        <v>17</v>
      </c>
      <c r="B114" t="s">
        <v>18</v>
      </c>
      <c r="C114" t="s">
        <v>501</v>
      </c>
      <c r="D114">
        <v>33</v>
      </c>
      <c r="E114" t="s">
        <v>324</v>
      </c>
      <c r="F114" t="s">
        <v>328</v>
      </c>
      <c r="G114">
        <v>1</v>
      </c>
      <c r="H114" t="s">
        <v>383</v>
      </c>
      <c r="I114" t="s">
        <v>384</v>
      </c>
      <c r="J114">
        <v>12</v>
      </c>
      <c r="L114">
        <v>0</v>
      </c>
      <c r="M114">
        <v>12</v>
      </c>
      <c r="N114">
        <v>12</v>
      </c>
      <c r="O114">
        <v>3</v>
      </c>
      <c r="P114">
        <v>0</v>
      </c>
      <c r="Q114">
        <v>4</v>
      </c>
      <c r="R114">
        <v>4</v>
      </c>
      <c r="S114">
        <v>4</v>
      </c>
      <c r="T114">
        <v>0</v>
      </c>
    </row>
    <row r="115" spans="1:21" x14ac:dyDescent="0.3">
      <c r="A115" t="s">
        <v>17</v>
      </c>
      <c r="B115" t="s">
        <v>18</v>
      </c>
      <c r="C115" t="s">
        <v>501</v>
      </c>
      <c r="D115">
        <v>34</v>
      </c>
      <c r="E115" t="s">
        <v>324</v>
      </c>
      <c r="F115" t="s">
        <v>329</v>
      </c>
      <c r="G115">
        <v>1</v>
      </c>
      <c r="H115" t="s">
        <v>385</v>
      </c>
      <c r="I115" t="s">
        <v>386</v>
      </c>
      <c r="J115">
        <v>64.8</v>
      </c>
      <c r="L115">
        <v>0</v>
      </c>
      <c r="M115">
        <v>65</v>
      </c>
      <c r="N115">
        <v>65</v>
      </c>
      <c r="O115">
        <v>3</v>
      </c>
      <c r="P115">
        <v>0</v>
      </c>
      <c r="Q115">
        <v>21</v>
      </c>
      <c r="R115">
        <v>21</v>
      </c>
      <c r="S115">
        <v>23</v>
      </c>
      <c r="T115">
        <v>0</v>
      </c>
    </row>
    <row r="116" spans="1:21" x14ac:dyDescent="0.3">
      <c r="A116" t="s">
        <v>17</v>
      </c>
      <c r="B116" t="s">
        <v>18</v>
      </c>
      <c r="C116" t="s">
        <v>501</v>
      </c>
      <c r="D116">
        <v>35</v>
      </c>
      <c r="E116" t="s">
        <v>324</v>
      </c>
      <c r="F116" t="s">
        <v>330</v>
      </c>
      <c r="G116">
        <v>1</v>
      </c>
      <c r="H116" t="s">
        <v>383</v>
      </c>
      <c r="I116" t="s">
        <v>384</v>
      </c>
      <c r="J116">
        <v>12</v>
      </c>
      <c r="L116">
        <v>0</v>
      </c>
      <c r="M116">
        <v>12</v>
      </c>
      <c r="N116">
        <v>12</v>
      </c>
      <c r="O116">
        <v>3</v>
      </c>
      <c r="P116">
        <v>0</v>
      </c>
      <c r="Q116">
        <v>4</v>
      </c>
      <c r="R116">
        <v>4</v>
      </c>
      <c r="S116">
        <v>4</v>
      </c>
      <c r="T116">
        <v>0</v>
      </c>
    </row>
    <row r="117" spans="1:21" x14ac:dyDescent="0.3">
      <c r="A117" t="s">
        <v>17</v>
      </c>
      <c r="B117" t="s">
        <v>18</v>
      </c>
      <c r="C117" t="s">
        <v>501</v>
      </c>
      <c r="D117">
        <v>36</v>
      </c>
      <c r="E117" t="s">
        <v>324</v>
      </c>
      <c r="F117" t="s">
        <v>331</v>
      </c>
      <c r="G117">
        <v>1</v>
      </c>
      <c r="H117" t="s">
        <v>387</v>
      </c>
      <c r="I117" t="s">
        <v>388</v>
      </c>
      <c r="J117">
        <v>6</v>
      </c>
      <c r="L117">
        <v>0</v>
      </c>
      <c r="M117">
        <v>6</v>
      </c>
      <c r="N117">
        <v>6</v>
      </c>
      <c r="O117">
        <v>3</v>
      </c>
      <c r="P117">
        <v>0</v>
      </c>
      <c r="Q117">
        <v>2</v>
      </c>
      <c r="R117">
        <v>2</v>
      </c>
      <c r="S117">
        <v>2</v>
      </c>
      <c r="T117">
        <v>0</v>
      </c>
    </row>
    <row r="118" spans="1:21" x14ac:dyDescent="0.3">
      <c r="A118" t="s">
        <v>17</v>
      </c>
      <c r="B118" t="s">
        <v>18</v>
      </c>
      <c r="C118" t="s">
        <v>501</v>
      </c>
      <c r="D118">
        <v>37</v>
      </c>
      <c r="E118" t="s">
        <v>324</v>
      </c>
      <c r="F118" t="s">
        <v>332</v>
      </c>
      <c r="G118">
        <v>1</v>
      </c>
      <c r="H118" t="s">
        <v>389</v>
      </c>
      <c r="I118" t="s">
        <v>390</v>
      </c>
      <c r="J118">
        <v>21</v>
      </c>
      <c r="L118">
        <v>0</v>
      </c>
      <c r="M118">
        <v>21</v>
      </c>
      <c r="N118">
        <v>21</v>
      </c>
      <c r="O118">
        <v>3</v>
      </c>
      <c r="P118">
        <v>0</v>
      </c>
      <c r="Q118">
        <v>7</v>
      </c>
      <c r="R118">
        <v>7</v>
      </c>
      <c r="S118">
        <v>7</v>
      </c>
      <c r="T118">
        <v>0</v>
      </c>
    </row>
    <row r="119" spans="1:21" x14ac:dyDescent="0.3">
      <c r="A119" t="s">
        <v>17</v>
      </c>
      <c r="B119" t="s">
        <v>18</v>
      </c>
      <c r="C119" t="s">
        <v>501</v>
      </c>
      <c r="D119">
        <v>38</v>
      </c>
      <c r="E119" t="s">
        <v>324</v>
      </c>
      <c r="F119" t="s">
        <v>214</v>
      </c>
      <c r="G119">
        <v>1</v>
      </c>
      <c r="H119" t="s">
        <v>293</v>
      </c>
      <c r="I119" t="s">
        <v>300</v>
      </c>
      <c r="J119">
        <v>6</v>
      </c>
      <c r="L119">
        <v>0</v>
      </c>
      <c r="M119">
        <v>6</v>
      </c>
      <c r="N119">
        <v>6</v>
      </c>
      <c r="O119">
        <v>3</v>
      </c>
      <c r="P119">
        <v>0</v>
      </c>
      <c r="Q119">
        <v>2</v>
      </c>
      <c r="R119">
        <v>2</v>
      </c>
      <c r="S119">
        <v>2</v>
      </c>
      <c r="T119">
        <v>0</v>
      </c>
    </row>
    <row r="120" spans="1:21" x14ac:dyDescent="0.3">
      <c r="A120" t="s">
        <v>17</v>
      </c>
      <c r="B120" t="s">
        <v>18</v>
      </c>
      <c r="C120" t="s">
        <v>501</v>
      </c>
      <c r="D120">
        <v>39</v>
      </c>
      <c r="E120" t="s">
        <v>324</v>
      </c>
      <c r="F120" t="s">
        <v>333</v>
      </c>
      <c r="G120">
        <v>1</v>
      </c>
      <c r="H120" t="s">
        <v>391</v>
      </c>
      <c r="I120" t="s">
        <v>392</v>
      </c>
      <c r="J120">
        <v>18</v>
      </c>
      <c r="L120">
        <v>0</v>
      </c>
      <c r="M120">
        <v>18</v>
      </c>
      <c r="N120">
        <v>18</v>
      </c>
      <c r="O120">
        <v>3</v>
      </c>
      <c r="P120">
        <v>0</v>
      </c>
      <c r="Q120">
        <v>6</v>
      </c>
      <c r="R120">
        <v>6</v>
      </c>
      <c r="S120">
        <v>6</v>
      </c>
      <c r="T120">
        <v>0</v>
      </c>
    </row>
    <row r="121" spans="1:21" x14ac:dyDescent="0.3">
      <c r="A121" t="s">
        <v>17</v>
      </c>
      <c r="B121" t="s">
        <v>18</v>
      </c>
      <c r="C121" t="s">
        <v>501</v>
      </c>
      <c r="D121">
        <v>40</v>
      </c>
      <c r="E121" t="s">
        <v>324</v>
      </c>
      <c r="F121" t="s">
        <v>334</v>
      </c>
      <c r="G121">
        <v>1</v>
      </c>
      <c r="H121" t="s">
        <v>391</v>
      </c>
      <c r="I121" t="s">
        <v>392</v>
      </c>
      <c r="J121">
        <v>18</v>
      </c>
      <c r="L121">
        <v>0</v>
      </c>
      <c r="M121">
        <v>18</v>
      </c>
      <c r="N121">
        <v>18</v>
      </c>
      <c r="O121">
        <v>3</v>
      </c>
      <c r="P121">
        <v>0</v>
      </c>
      <c r="Q121">
        <v>6</v>
      </c>
      <c r="R121">
        <v>6</v>
      </c>
      <c r="S121">
        <v>6</v>
      </c>
      <c r="T121">
        <v>0</v>
      </c>
    </row>
    <row r="122" spans="1:21" x14ac:dyDescent="0.3">
      <c r="A122" t="s">
        <v>17</v>
      </c>
      <c r="B122" t="s">
        <v>18</v>
      </c>
      <c r="C122" t="s">
        <v>501</v>
      </c>
      <c r="D122">
        <v>41</v>
      </c>
      <c r="E122" t="s">
        <v>324</v>
      </c>
      <c r="F122" t="s">
        <v>335</v>
      </c>
      <c r="G122">
        <v>1</v>
      </c>
      <c r="H122" t="s">
        <v>116</v>
      </c>
      <c r="I122" t="s">
        <v>296</v>
      </c>
      <c r="J122">
        <v>3</v>
      </c>
      <c r="L122">
        <v>0</v>
      </c>
      <c r="M122">
        <v>3</v>
      </c>
      <c r="N122">
        <v>3</v>
      </c>
      <c r="O122">
        <v>3</v>
      </c>
      <c r="P122">
        <v>0</v>
      </c>
      <c r="Q122">
        <v>1</v>
      </c>
      <c r="R122">
        <v>1</v>
      </c>
      <c r="S122">
        <v>1</v>
      </c>
      <c r="T122">
        <v>0</v>
      </c>
    </row>
    <row r="123" spans="1:21" x14ac:dyDescent="0.3">
      <c r="A123" t="s">
        <v>17</v>
      </c>
      <c r="B123" t="s">
        <v>18</v>
      </c>
      <c r="C123" t="s">
        <v>501</v>
      </c>
      <c r="D123">
        <v>42</v>
      </c>
      <c r="E123" t="s">
        <v>324</v>
      </c>
      <c r="F123" t="s">
        <v>336</v>
      </c>
      <c r="G123">
        <v>1</v>
      </c>
      <c r="H123" t="s">
        <v>293</v>
      </c>
      <c r="I123" t="s">
        <v>300</v>
      </c>
      <c r="J123">
        <v>6</v>
      </c>
      <c r="L123">
        <v>0</v>
      </c>
      <c r="M123">
        <v>6</v>
      </c>
      <c r="N123">
        <v>6</v>
      </c>
      <c r="O123">
        <v>3</v>
      </c>
      <c r="P123">
        <v>0</v>
      </c>
      <c r="Q123">
        <v>2</v>
      </c>
      <c r="R123">
        <v>2</v>
      </c>
      <c r="S123">
        <v>2</v>
      </c>
      <c r="T123">
        <v>0</v>
      </c>
    </row>
    <row r="124" spans="1:21" x14ac:dyDescent="0.3">
      <c r="A124" t="s">
        <v>17</v>
      </c>
      <c r="B124" t="s">
        <v>18</v>
      </c>
      <c r="C124" t="s">
        <v>501</v>
      </c>
      <c r="D124">
        <v>43</v>
      </c>
      <c r="E124" t="s">
        <v>324</v>
      </c>
      <c r="F124" t="s">
        <v>337</v>
      </c>
      <c r="G124">
        <v>1</v>
      </c>
      <c r="H124" t="s">
        <v>391</v>
      </c>
      <c r="I124" t="s">
        <v>392</v>
      </c>
      <c r="J124">
        <v>18</v>
      </c>
      <c r="L124">
        <v>0</v>
      </c>
      <c r="M124">
        <v>18</v>
      </c>
      <c r="N124">
        <v>18</v>
      </c>
      <c r="O124">
        <v>3</v>
      </c>
      <c r="P124">
        <v>0</v>
      </c>
      <c r="Q124">
        <v>6</v>
      </c>
      <c r="R124">
        <v>6</v>
      </c>
      <c r="S124">
        <v>6</v>
      </c>
      <c r="T124">
        <v>0</v>
      </c>
    </row>
    <row r="125" spans="1:21" x14ac:dyDescent="0.3">
      <c r="A125" t="s">
        <v>17</v>
      </c>
      <c r="B125" t="s">
        <v>18</v>
      </c>
      <c r="C125" t="s">
        <v>501</v>
      </c>
      <c r="D125">
        <v>44</v>
      </c>
      <c r="E125" t="s">
        <v>324</v>
      </c>
      <c r="F125" t="s">
        <v>338</v>
      </c>
      <c r="G125">
        <v>1</v>
      </c>
      <c r="H125" t="s">
        <v>381</v>
      </c>
      <c r="I125" t="s">
        <v>304</v>
      </c>
      <c r="J125">
        <v>12</v>
      </c>
      <c r="L125">
        <v>0</v>
      </c>
      <c r="M125">
        <v>12</v>
      </c>
      <c r="N125">
        <v>12</v>
      </c>
      <c r="O125">
        <v>3</v>
      </c>
      <c r="P125">
        <v>0</v>
      </c>
      <c r="Q125">
        <v>4</v>
      </c>
      <c r="R125">
        <v>4</v>
      </c>
      <c r="S125">
        <v>4</v>
      </c>
      <c r="T125">
        <v>0</v>
      </c>
    </row>
    <row r="126" spans="1:21" x14ac:dyDescent="0.3">
      <c r="A126" t="s">
        <v>17</v>
      </c>
      <c r="B126" t="s">
        <v>18</v>
      </c>
      <c r="C126" t="s">
        <v>501</v>
      </c>
      <c r="D126">
        <v>45</v>
      </c>
      <c r="E126" t="s">
        <v>324</v>
      </c>
      <c r="F126" t="s">
        <v>339</v>
      </c>
      <c r="G126">
        <v>1</v>
      </c>
      <c r="H126" t="s">
        <v>393</v>
      </c>
      <c r="I126" t="s">
        <v>394</v>
      </c>
      <c r="J126">
        <v>4</v>
      </c>
      <c r="L126">
        <v>0</v>
      </c>
      <c r="M126">
        <v>4</v>
      </c>
      <c r="N126">
        <v>4</v>
      </c>
      <c r="O126">
        <v>3</v>
      </c>
      <c r="P126">
        <v>0</v>
      </c>
      <c r="Q126">
        <v>1</v>
      </c>
      <c r="R126">
        <v>1</v>
      </c>
      <c r="S126">
        <v>2</v>
      </c>
      <c r="T126">
        <v>0</v>
      </c>
    </row>
    <row r="127" spans="1:21" x14ac:dyDescent="0.3">
      <c r="A127" t="s">
        <v>17</v>
      </c>
      <c r="B127" t="s">
        <v>18</v>
      </c>
      <c r="C127" t="s">
        <v>501</v>
      </c>
      <c r="D127">
        <v>46</v>
      </c>
      <c r="E127" t="s">
        <v>324</v>
      </c>
      <c r="F127" t="s">
        <v>340</v>
      </c>
      <c r="G127">
        <v>1</v>
      </c>
      <c r="H127" t="s">
        <v>395</v>
      </c>
      <c r="I127" t="s">
        <v>396</v>
      </c>
      <c r="J127">
        <v>19.815000000000001</v>
      </c>
      <c r="L127">
        <v>0</v>
      </c>
      <c r="M127">
        <v>20</v>
      </c>
      <c r="N127">
        <v>20</v>
      </c>
      <c r="O127">
        <v>3</v>
      </c>
      <c r="P127">
        <v>0</v>
      </c>
      <c r="Q127">
        <v>6</v>
      </c>
      <c r="R127">
        <v>6</v>
      </c>
      <c r="S127">
        <v>8</v>
      </c>
      <c r="T127">
        <v>0</v>
      </c>
    </row>
    <row r="128" spans="1:21" x14ac:dyDescent="0.3">
      <c r="A128" t="s">
        <v>17</v>
      </c>
      <c r="B128" t="s">
        <v>18</v>
      </c>
      <c r="C128" t="s">
        <v>341</v>
      </c>
      <c r="D128">
        <v>47</v>
      </c>
      <c r="E128" t="s">
        <v>397</v>
      </c>
      <c r="F128" t="s">
        <v>398</v>
      </c>
      <c r="G128">
        <v>3.75</v>
      </c>
      <c r="H128" t="s">
        <v>399</v>
      </c>
      <c r="I128" t="s">
        <v>400</v>
      </c>
      <c r="J128">
        <v>48</v>
      </c>
      <c r="L128">
        <v>0</v>
      </c>
      <c r="M128">
        <v>48</v>
      </c>
      <c r="N128">
        <v>48</v>
      </c>
      <c r="O128">
        <v>3</v>
      </c>
      <c r="P128">
        <v>0</v>
      </c>
      <c r="Q128">
        <v>16</v>
      </c>
      <c r="R128">
        <v>16</v>
      </c>
      <c r="S128">
        <v>16</v>
      </c>
      <c r="T128">
        <v>0</v>
      </c>
      <c r="U128" t="s">
        <v>138</v>
      </c>
    </row>
    <row r="129" spans="1:21" x14ac:dyDescent="0.3">
      <c r="A129" t="s">
        <v>17</v>
      </c>
      <c r="B129" t="s">
        <v>18</v>
      </c>
      <c r="C129" t="s">
        <v>341</v>
      </c>
      <c r="D129">
        <v>48</v>
      </c>
      <c r="E129" t="s">
        <v>397</v>
      </c>
      <c r="F129" t="s">
        <v>401</v>
      </c>
      <c r="G129">
        <v>3.75</v>
      </c>
      <c r="H129" t="s">
        <v>381</v>
      </c>
      <c r="I129" t="s">
        <v>304</v>
      </c>
      <c r="J129">
        <v>12</v>
      </c>
      <c r="L129">
        <v>0</v>
      </c>
      <c r="M129">
        <v>12</v>
      </c>
      <c r="N129">
        <v>12</v>
      </c>
      <c r="O129">
        <v>3</v>
      </c>
      <c r="P129">
        <v>0</v>
      </c>
      <c r="Q129">
        <v>4</v>
      </c>
      <c r="R129">
        <v>4</v>
      </c>
      <c r="S129">
        <v>4</v>
      </c>
      <c r="T129">
        <v>0</v>
      </c>
      <c r="U129" t="s">
        <v>138</v>
      </c>
    </row>
    <row r="130" spans="1:21" x14ac:dyDescent="0.3">
      <c r="A130" t="s">
        <v>17</v>
      </c>
      <c r="B130" t="s">
        <v>18</v>
      </c>
      <c r="C130" t="s">
        <v>341</v>
      </c>
      <c r="D130">
        <v>49</v>
      </c>
      <c r="E130" t="s">
        <v>397</v>
      </c>
      <c r="F130" t="s">
        <v>402</v>
      </c>
      <c r="G130">
        <v>3.75</v>
      </c>
      <c r="H130" t="s">
        <v>403</v>
      </c>
      <c r="I130" t="s">
        <v>404</v>
      </c>
      <c r="J130">
        <v>15</v>
      </c>
      <c r="L130">
        <v>0</v>
      </c>
      <c r="M130">
        <v>15</v>
      </c>
      <c r="N130">
        <v>15</v>
      </c>
      <c r="O130">
        <v>3</v>
      </c>
      <c r="P130">
        <v>0</v>
      </c>
      <c r="Q130">
        <v>5</v>
      </c>
      <c r="R130">
        <v>5</v>
      </c>
      <c r="S130">
        <v>5</v>
      </c>
      <c r="T130">
        <v>0</v>
      </c>
      <c r="U130" t="s">
        <v>138</v>
      </c>
    </row>
    <row r="131" spans="1:21" x14ac:dyDescent="0.3">
      <c r="A131" t="s">
        <v>17</v>
      </c>
      <c r="B131" t="s">
        <v>18</v>
      </c>
      <c r="C131" t="s">
        <v>341</v>
      </c>
      <c r="D131">
        <v>50</v>
      </c>
      <c r="E131" t="s">
        <v>397</v>
      </c>
      <c r="F131" t="s">
        <v>405</v>
      </c>
      <c r="G131">
        <v>3.75</v>
      </c>
      <c r="H131" t="s">
        <v>293</v>
      </c>
      <c r="I131" t="s">
        <v>300</v>
      </c>
      <c r="J131">
        <v>6</v>
      </c>
      <c r="L131">
        <v>0</v>
      </c>
      <c r="M131">
        <v>6</v>
      </c>
      <c r="N131">
        <v>6</v>
      </c>
      <c r="O131">
        <v>3</v>
      </c>
      <c r="P131">
        <v>0</v>
      </c>
      <c r="Q131">
        <v>2</v>
      </c>
      <c r="R131">
        <v>2</v>
      </c>
      <c r="S131">
        <v>2</v>
      </c>
      <c r="T131">
        <v>0</v>
      </c>
      <c r="U131" t="s">
        <v>138</v>
      </c>
    </row>
    <row r="132" spans="1:21" x14ac:dyDescent="0.3">
      <c r="A132" t="s">
        <v>17</v>
      </c>
      <c r="B132" t="s">
        <v>18</v>
      </c>
      <c r="C132" t="s">
        <v>341</v>
      </c>
      <c r="D132">
        <v>52</v>
      </c>
      <c r="E132" t="s">
        <v>406</v>
      </c>
      <c r="F132" t="s">
        <v>398</v>
      </c>
      <c r="G132">
        <v>1</v>
      </c>
      <c r="H132" t="s">
        <v>399</v>
      </c>
      <c r="I132" t="s">
        <v>407</v>
      </c>
      <c r="J132">
        <v>9</v>
      </c>
      <c r="L132">
        <v>0</v>
      </c>
      <c r="M132">
        <v>9</v>
      </c>
      <c r="N132">
        <v>9</v>
      </c>
      <c r="O132">
        <v>3</v>
      </c>
      <c r="P132">
        <v>0</v>
      </c>
      <c r="Q132">
        <v>3</v>
      </c>
      <c r="R132">
        <v>3</v>
      </c>
      <c r="S132">
        <v>3</v>
      </c>
      <c r="T132">
        <v>0</v>
      </c>
      <c r="U132" t="s">
        <v>130</v>
      </c>
    </row>
    <row r="133" spans="1:21" x14ac:dyDescent="0.3">
      <c r="A133" t="s">
        <v>17</v>
      </c>
      <c r="B133" t="s">
        <v>18</v>
      </c>
      <c r="C133" t="s">
        <v>341</v>
      </c>
      <c r="D133">
        <v>53</v>
      </c>
      <c r="E133" t="s">
        <v>406</v>
      </c>
      <c r="F133" t="s">
        <v>401</v>
      </c>
      <c r="G133">
        <v>1</v>
      </c>
      <c r="H133" t="s">
        <v>293</v>
      </c>
      <c r="I133" t="s">
        <v>300</v>
      </c>
      <c r="J133">
        <v>6</v>
      </c>
      <c r="L133">
        <v>0</v>
      </c>
      <c r="M133">
        <v>6</v>
      </c>
      <c r="N133">
        <v>6</v>
      </c>
      <c r="O133">
        <v>3</v>
      </c>
      <c r="P133">
        <v>0</v>
      </c>
      <c r="Q133">
        <v>2</v>
      </c>
      <c r="R133">
        <v>2</v>
      </c>
      <c r="S133">
        <v>2</v>
      </c>
      <c r="T133">
        <v>0</v>
      </c>
      <c r="U133" t="s">
        <v>130</v>
      </c>
    </row>
    <row r="134" spans="1:21" x14ac:dyDescent="0.3">
      <c r="A134" t="s">
        <v>17</v>
      </c>
      <c r="B134" t="s">
        <v>18</v>
      </c>
      <c r="C134" t="s">
        <v>341</v>
      </c>
      <c r="D134">
        <v>54</v>
      </c>
      <c r="E134" t="s">
        <v>406</v>
      </c>
      <c r="F134" t="s">
        <v>402</v>
      </c>
      <c r="G134">
        <v>1</v>
      </c>
      <c r="H134" t="s">
        <v>116</v>
      </c>
      <c r="I134" t="s">
        <v>296</v>
      </c>
      <c r="J134">
        <v>3</v>
      </c>
      <c r="L134">
        <v>0</v>
      </c>
      <c r="M134">
        <v>3</v>
      </c>
      <c r="N134">
        <v>3</v>
      </c>
      <c r="O134">
        <v>3</v>
      </c>
      <c r="P134">
        <v>0</v>
      </c>
      <c r="Q134">
        <v>1</v>
      </c>
      <c r="R134">
        <v>1</v>
      </c>
      <c r="S134">
        <v>1</v>
      </c>
      <c r="T134">
        <v>0</v>
      </c>
      <c r="U134" t="s">
        <v>130</v>
      </c>
    </row>
    <row r="135" spans="1:21" x14ac:dyDescent="0.3">
      <c r="A135" t="s">
        <v>17</v>
      </c>
      <c r="B135" t="s">
        <v>18</v>
      </c>
      <c r="C135" t="s">
        <v>341</v>
      </c>
      <c r="D135">
        <v>55</v>
      </c>
      <c r="E135" t="s">
        <v>406</v>
      </c>
      <c r="F135" t="s">
        <v>405</v>
      </c>
      <c r="G135">
        <v>1</v>
      </c>
      <c r="H135" t="s">
        <v>116</v>
      </c>
      <c r="I135" t="s">
        <v>296</v>
      </c>
      <c r="J135">
        <v>3</v>
      </c>
      <c r="L135">
        <v>0</v>
      </c>
      <c r="M135">
        <v>3</v>
      </c>
      <c r="N135">
        <v>3</v>
      </c>
      <c r="O135">
        <v>3</v>
      </c>
      <c r="P135">
        <v>0</v>
      </c>
      <c r="Q135">
        <v>1</v>
      </c>
      <c r="R135">
        <v>1</v>
      </c>
      <c r="S135">
        <v>1</v>
      </c>
      <c r="T135">
        <v>0</v>
      </c>
      <c r="U135" t="s">
        <v>130</v>
      </c>
    </row>
    <row r="136" spans="1:21" x14ac:dyDescent="0.3">
      <c r="A136" t="s">
        <v>17</v>
      </c>
      <c r="B136" t="s">
        <v>18</v>
      </c>
      <c r="C136" t="s">
        <v>341</v>
      </c>
      <c r="D136">
        <v>56</v>
      </c>
      <c r="E136" t="s">
        <v>408</v>
      </c>
      <c r="F136" t="s">
        <v>398</v>
      </c>
      <c r="G136">
        <v>1.875</v>
      </c>
      <c r="H136" t="s">
        <v>399</v>
      </c>
      <c r="I136" t="s">
        <v>409</v>
      </c>
      <c r="J136">
        <v>3</v>
      </c>
      <c r="L136">
        <v>0</v>
      </c>
      <c r="M136">
        <v>3</v>
      </c>
      <c r="N136">
        <v>3</v>
      </c>
      <c r="O136">
        <v>3</v>
      </c>
      <c r="P136">
        <v>0</v>
      </c>
      <c r="Q136">
        <v>1</v>
      </c>
      <c r="R136">
        <v>1</v>
      </c>
      <c r="S136">
        <v>1</v>
      </c>
      <c r="T136">
        <v>0</v>
      </c>
      <c r="U136" t="s">
        <v>137</v>
      </c>
    </row>
    <row r="137" spans="1:21" x14ac:dyDescent="0.3">
      <c r="A137" t="s">
        <v>17</v>
      </c>
      <c r="B137" t="s">
        <v>18</v>
      </c>
      <c r="C137" t="s">
        <v>341</v>
      </c>
      <c r="D137">
        <v>57</v>
      </c>
      <c r="E137" t="s">
        <v>408</v>
      </c>
      <c r="F137" t="s">
        <v>401</v>
      </c>
      <c r="G137">
        <v>1.875</v>
      </c>
      <c r="H137" t="s">
        <v>116</v>
      </c>
      <c r="I137" t="s">
        <v>296</v>
      </c>
      <c r="J137">
        <v>3</v>
      </c>
      <c r="L137">
        <v>0</v>
      </c>
      <c r="M137">
        <v>3</v>
      </c>
      <c r="N137">
        <v>3</v>
      </c>
      <c r="O137">
        <v>3</v>
      </c>
      <c r="P137">
        <v>0</v>
      </c>
      <c r="Q137">
        <v>1</v>
      </c>
      <c r="R137">
        <v>1</v>
      </c>
      <c r="S137">
        <v>1</v>
      </c>
      <c r="T137">
        <v>0</v>
      </c>
      <c r="U137" t="s">
        <v>137</v>
      </c>
    </row>
    <row r="138" spans="1:21" x14ac:dyDescent="0.3">
      <c r="A138" t="s">
        <v>17</v>
      </c>
      <c r="B138" t="s">
        <v>18</v>
      </c>
      <c r="C138" t="s">
        <v>341</v>
      </c>
      <c r="D138">
        <v>58</v>
      </c>
      <c r="E138" t="s">
        <v>408</v>
      </c>
      <c r="F138" t="s">
        <v>402</v>
      </c>
      <c r="G138">
        <v>1.875</v>
      </c>
      <c r="H138" t="s">
        <v>410</v>
      </c>
      <c r="I138" t="s">
        <v>289</v>
      </c>
      <c r="J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137</v>
      </c>
    </row>
    <row r="139" spans="1:21" x14ac:dyDescent="0.3">
      <c r="A139" t="s">
        <v>17</v>
      </c>
      <c r="B139" t="s">
        <v>18</v>
      </c>
      <c r="C139" t="s">
        <v>341</v>
      </c>
      <c r="D139">
        <v>59</v>
      </c>
      <c r="E139" t="s">
        <v>408</v>
      </c>
      <c r="F139" t="s">
        <v>405</v>
      </c>
      <c r="G139">
        <v>1.875</v>
      </c>
      <c r="H139" t="s">
        <v>410</v>
      </c>
      <c r="I139" t="s">
        <v>289</v>
      </c>
      <c r="J139">
        <v>0</v>
      </c>
      <c r="L139">
        <v>0</v>
      </c>
      <c r="M139">
        <v>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137</v>
      </c>
    </row>
    <row r="140" spans="1:21" x14ac:dyDescent="0.3">
      <c r="A140" t="s">
        <v>17</v>
      </c>
      <c r="B140" t="s">
        <v>18</v>
      </c>
      <c r="C140" t="s">
        <v>502</v>
      </c>
      <c r="D140">
        <v>60</v>
      </c>
      <c r="E140" t="s">
        <v>411</v>
      </c>
      <c r="F140" t="s">
        <v>276</v>
      </c>
      <c r="G140">
        <v>1</v>
      </c>
      <c r="H140" t="s">
        <v>116</v>
      </c>
      <c r="I140" t="s">
        <v>296</v>
      </c>
      <c r="J140">
        <v>3</v>
      </c>
      <c r="L140">
        <v>0</v>
      </c>
      <c r="M140">
        <v>3</v>
      </c>
      <c r="N140">
        <v>3</v>
      </c>
      <c r="O140">
        <v>3</v>
      </c>
      <c r="P140">
        <v>0</v>
      </c>
      <c r="Q140">
        <v>1</v>
      </c>
      <c r="R140">
        <v>1</v>
      </c>
      <c r="S140">
        <v>1</v>
      </c>
      <c r="T140">
        <v>0</v>
      </c>
    </row>
    <row r="141" spans="1:21" x14ac:dyDescent="0.3">
      <c r="A141" t="s">
        <v>17</v>
      </c>
      <c r="B141" t="s">
        <v>18</v>
      </c>
      <c r="C141" t="s">
        <v>502</v>
      </c>
      <c r="D141">
        <v>61</v>
      </c>
      <c r="E141" t="s">
        <v>411</v>
      </c>
      <c r="F141" t="s">
        <v>42</v>
      </c>
      <c r="G141">
        <v>1</v>
      </c>
      <c r="H141" t="s">
        <v>116</v>
      </c>
      <c r="I141" t="s">
        <v>296</v>
      </c>
      <c r="J141">
        <v>3</v>
      </c>
      <c r="L141">
        <v>0</v>
      </c>
      <c r="M141">
        <v>3</v>
      </c>
      <c r="N141">
        <v>3</v>
      </c>
      <c r="O141">
        <v>3</v>
      </c>
      <c r="P141">
        <v>0</v>
      </c>
      <c r="Q141">
        <v>1</v>
      </c>
      <c r="R141">
        <v>1</v>
      </c>
      <c r="S141">
        <v>1</v>
      </c>
      <c r="T141">
        <v>0</v>
      </c>
    </row>
    <row r="142" spans="1:21" x14ac:dyDescent="0.3">
      <c r="A142" t="s">
        <v>17</v>
      </c>
      <c r="B142" t="s">
        <v>18</v>
      </c>
      <c r="C142" t="s">
        <v>502</v>
      </c>
      <c r="D142">
        <v>62</v>
      </c>
      <c r="E142" t="s">
        <v>411</v>
      </c>
      <c r="F142" t="s">
        <v>342</v>
      </c>
      <c r="G142">
        <v>1</v>
      </c>
      <c r="H142" t="s">
        <v>116</v>
      </c>
      <c r="I142" t="s">
        <v>296</v>
      </c>
      <c r="J142">
        <v>3</v>
      </c>
      <c r="L142">
        <v>0</v>
      </c>
      <c r="M142">
        <v>3</v>
      </c>
      <c r="N142">
        <v>3</v>
      </c>
      <c r="O142">
        <v>3</v>
      </c>
      <c r="P142">
        <v>0</v>
      </c>
      <c r="Q142">
        <v>1</v>
      </c>
      <c r="R142">
        <v>1</v>
      </c>
      <c r="S142">
        <v>1</v>
      </c>
      <c r="T142">
        <v>0</v>
      </c>
    </row>
    <row r="143" spans="1:21" x14ac:dyDescent="0.3">
      <c r="A143" t="s">
        <v>17</v>
      </c>
      <c r="B143" t="s">
        <v>18</v>
      </c>
      <c r="C143" t="s">
        <v>502</v>
      </c>
      <c r="D143">
        <v>63</v>
      </c>
      <c r="E143" t="s">
        <v>411</v>
      </c>
      <c r="F143" t="s">
        <v>343</v>
      </c>
      <c r="G143">
        <v>1</v>
      </c>
      <c r="H143" t="s">
        <v>412</v>
      </c>
      <c r="I143" t="s">
        <v>413</v>
      </c>
      <c r="J143">
        <v>2</v>
      </c>
      <c r="L143">
        <v>0</v>
      </c>
      <c r="M143">
        <v>2</v>
      </c>
      <c r="N143">
        <v>2</v>
      </c>
      <c r="O143">
        <v>3</v>
      </c>
      <c r="P143">
        <v>0</v>
      </c>
      <c r="Q143">
        <v>0</v>
      </c>
      <c r="R143">
        <v>0</v>
      </c>
      <c r="S143">
        <v>2</v>
      </c>
      <c r="T143">
        <v>0</v>
      </c>
    </row>
    <row r="144" spans="1:21" x14ac:dyDescent="0.3">
      <c r="A144" t="s">
        <v>17</v>
      </c>
      <c r="B144" t="s">
        <v>18</v>
      </c>
      <c r="C144" t="s">
        <v>502</v>
      </c>
      <c r="D144">
        <v>64</v>
      </c>
      <c r="E144" t="s">
        <v>411</v>
      </c>
      <c r="F144" t="s">
        <v>344</v>
      </c>
      <c r="G144">
        <v>1</v>
      </c>
      <c r="H144" t="s">
        <v>414</v>
      </c>
      <c r="I144" t="s">
        <v>415</v>
      </c>
      <c r="J144">
        <v>1</v>
      </c>
      <c r="L144">
        <v>0</v>
      </c>
      <c r="M144">
        <v>1</v>
      </c>
      <c r="N144">
        <v>1</v>
      </c>
      <c r="O144">
        <v>3</v>
      </c>
      <c r="P144">
        <v>0</v>
      </c>
      <c r="Q144">
        <v>0</v>
      </c>
      <c r="R144">
        <v>0</v>
      </c>
      <c r="S144">
        <v>1</v>
      </c>
      <c r="T144">
        <v>0</v>
      </c>
    </row>
    <row r="145" spans="1:20" x14ac:dyDescent="0.3">
      <c r="A145" t="s">
        <v>17</v>
      </c>
      <c r="B145" t="s">
        <v>18</v>
      </c>
      <c r="C145" t="s">
        <v>502</v>
      </c>
      <c r="D145">
        <v>65</v>
      </c>
      <c r="E145" t="s">
        <v>411</v>
      </c>
      <c r="F145" t="s">
        <v>345</v>
      </c>
      <c r="G145">
        <v>1</v>
      </c>
      <c r="H145" t="s">
        <v>116</v>
      </c>
      <c r="I145" t="s">
        <v>296</v>
      </c>
      <c r="J145">
        <v>3</v>
      </c>
      <c r="L145">
        <v>0</v>
      </c>
      <c r="M145">
        <v>3</v>
      </c>
      <c r="N145">
        <v>3</v>
      </c>
      <c r="O145">
        <v>3</v>
      </c>
      <c r="P145">
        <v>0</v>
      </c>
      <c r="Q145">
        <v>1</v>
      </c>
      <c r="R145">
        <v>1</v>
      </c>
      <c r="S145">
        <v>1</v>
      </c>
      <c r="T145">
        <v>0</v>
      </c>
    </row>
    <row r="146" spans="1:20" x14ac:dyDescent="0.3">
      <c r="A146" t="s">
        <v>17</v>
      </c>
      <c r="B146" t="s">
        <v>18</v>
      </c>
      <c r="C146" t="s">
        <v>502</v>
      </c>
      <c r="D146">
        <v>66</v>
      </c>
      <c r="E146" t="s">
        <v>411</v>
      </c>
      <c r="F146" t="s">
        <v>346</v>
      </c>
      <c r="G146">
        <v>2</v>
      </c>
      <c r="H146" t="s">
        <v>293</v>
      </c>
      <c r="I146" t="s">
        <v>300</v>
      </c>
      <c r="J146">
        <v>6</v>
      </c>
      <c r="L146">
        <v>0</v>
      </c>
      <c r="M146">
        <v>6</v>
      </c>
      <c r="N146">
        <v>6</v>
      </c>
      <c r="O146">
        <v>3</v>
      </c>
      <c r="P146">
        <v>0</v>
      </c>
      <c r="Q146">
        <v>2</v>
      </c>
      <c r="R146">
        <v>2</v>
      </c>
      <c r="S146">
        <v>2</v>
      </c>
      <c r="T146">
        <v>0</v>
      </c>
    </row>
    <row r="147" spans="1:20" x14ac:dyDescent="0.3">
      <c r="A147" t="s">
        <v>17</v>
      </c>
      <c r="B147" t="s">
        <v>18</v>
      </c>
      <c r="C147" t="s">
        <v>502</v>
      </c>
      <c r="D147">
        <v>67</v>
      </c>
      <c r="E147" t="s">
        <v>411</v>
      </c>
      <c r="F147" t="s">
        <v>339</v>
      </c>
      <c r="G147">
        <v>1</v>
      </c>
      <c r="H147" t="s">
        <v>116</v>
      </c>
      <c r="I147" t="s">
        <v>296</v>
      </c>
      <c r="J147">
        <v>3</v>
      </c>
      <c r="L147">
        <v>0</v>
      </c>
      <c r="M147">
        <v>3</v>
      </c>
      <c r="N147">
        <v>3</v>
      </c>
      <c r="O147">
        <v>3</v>
      </c>
      <c r="P147">
        <v>0</v>
      </c>
      <c r="Q147">
        <v>1</v>
      </c>
      <c r="R147">
        <v>1</v>
      </c>
      <c r="S147">
        <v>1</v>
      </c>
      <c r="T147">
        <v>0</v>
      </c>
    </row>
    <row r="148" spans="1:20" x14ac:dyDescent="0.3">
      <c r="A148" t="s">
        <v>17</v>
      </c>
      <c r="B148" t="s">
        <v>18</v>
      </c>
      <c r="C148" t="s">
        <v>502</v>
      </c>
      <c r="D148">
        <v>68</v>
      </c>
      <c r="E148" t="s">
        <v>411</v>
      </c>
      <c r="F148" t="s">
        <v>347</v>
      </c>
      <c r="G148">
        <v>2</v>
      </c>
      <c r="H148" t="s">
        <v>416</v>
      </c>
      <c r="I148" t="s">
        <v>417</v>
      </c>
      <c r="J148">
        <v>4</v>
      </c>
      <c r="L148">
        <v>0</v>
      </c>
      <c r="M148">
        <v>4</v>
      </c>
      <c r="N148">
        <v>4</v>
      </c>
      <c r="O148">
        <v>3</v>
      </c>
      <c r="P148">
        <v>0</v>
      </c>
      <c r="Q148">
        <v>1</v>
      </c>
      <c r="R148">
        <v>1</v>
      </c>
      <c r="S148">
        <v>2</v>
      </c>
      <c r="T148">
        <v>0</v>
      </c>
    </row>
    <row r="149" spans="1:20" x14ac:dyDescent="0.3">
      <c r="A149" t="s">
        <v>17</v>
      </c>
      <c r="B149" t="s">
        <v>18</v>
      </c>
      <c r="C149" t="s">
        <v>502</v>
      </c>
      <c r="D149">
        <v>69</v>
      </c>
      <c r="E149" t="s">
        <v>411</v>
      </c>
      <c r="F149" t="s">
        <v>348</v>
      </c>
      <c r="G149">
        <v>1</v>
      </c>
      <c r="H149" t="s">
        <v>412</v>
      </c>
      <c r="I149" t="s">
        <v>413</v>
      </c>
      <c r="J149">
        <v>2</v>
      </c>
      <c r="L149">
        <v>0</v>
      </c>
      <c r="M149">
        <v>2</v>
      </c>
      <c r="N149">
        <v>2</v>
      </c>
      <c r="O149">
        <v>3</v>
      </c>
      <c r="P149">
        <v>0</v>
      </c>
      <c r="Q149">
        <v>0</v>
      </c>
      <c r="R149">
        <v>0</v>
      </c>
      <c r="S149">
        <v>2</v>
      </c>
      <c r="T149">
        <v>0</v>
      </c>
    </row>
    <row r="150" spans="1:20" x14ac:dyDescent="0.3">
      <c r="A150" t="s">
        <v>17</v>
      </c>
      <c r="B150" t="s">
        <v>18</v>
      </c>
      <c r="C150" t="s">
        <v>502</v>
      </c>
      <c r="D150">
        <v>70</v>
      </c>
      <c r="E150" t="s">
        <v>411</v>
      </c>
      <c r="F150" t="s">
        <v>349</v>
      </c>
      <c r="G150">
        <v>1</v>
      </c>
      <c r="H150" t="s">
        <v>116</v>
      </c>
      <c r="I150" t="s">
        <v>296</v>
      </c>
      <c r="J150">
        <v>3</v>
      </c>
      <c r="L150">
        <v>0</v>
      </c>
      <c r="M150">
        <v>3</v>
      </c>
      <c r="N150">
        <v>3</v>
      </c>
      <c r="O150">
        <v>3</v>
      </c>
      <c r="P150">
        <v>0</v>
      </c>
      <c r="Q150">
        <v>1</v>
      </c>
      <c r="R150">
        <v>1</v>
      </c>
      <c r="S150">
        <v>1</v>
      </c>
      <c r="T150">
        <v>0</v>
      </c>
    </row>
    <row r="151" spans="1:20" x14ac:dyDescent="0.3">
      <c r="A151" t="s">
        <v>17</v>
      </c>
      <c r="B151" t="s">
        <v>18</v>
      </c>
      <c r="C151" t="s">
        <v>502</v>
      </c>
      <c r="D151">
        <v>71</v>
      </c>
      <c r="E151" t="s">
        <v>411</v>
      </c>
      <c r="F151" t="s">
        <v>350</v>
      </c>
      <c r="G151">
        <v>1</v>
      </c>
      <c r="H151" t="s">
        <v>116</v>
      </c>
      <c r="I151" t="s">
        <v>296</v>
      </c>
      <c r="J151">
        <v>3</v>
      </c>
      <c r="L151">
        <v>0</v>
      </c>
      <c r="M151">
        <v>3</v>
      </c>
      <c r="N151">
        <v>3</v>
      </c>
      <c r="O151">
        <v>3</v>
      </c>
      <c r="P151">
        <v>0</v>
      </c>
      <c r="Q151">
        <v>1</v>
      </c>
      <c r="R151">
        <v>1</v>
      </c>
      <c r="S151">
        <v>1</v>
      </c>
      <c r="T151">
        <v>0</v>
      </c>
    </row>
    <row r="152" spans="1:20" x14ac:dyDescent="0.3">
      <c r="A152" s="12" t="s">
        <v>17</v>
      </c>
      <c r="B152" s="12" t="s">
        <v>18</v>
      </c>
      <c r="C152" s="12" t="s">
        <v>424</v>
      </c>
      <c r="D152" s="12">
        <v>1</v>
      </c>
      <c r="E152" s="12"/>
      <c r="F152" s="12" t="s">
        <v>425</v>
      </c>
      <c r="G152" s="12">
        <v>1</v>
      </c>
      <c r="H152" s="12" t="s">
        <v>426</v>
      </c>
      <c r="I152" s="12" t="s">
        <v>296</v>
      </c>
      <c r="J152" s="14">
        <v>3</v>
      </c>
      <c r="K152" s="12"/>
      <c r="L152" s="12">
        <v>0</v>
      </c>
      <c r="M152" s="12">
        <v>3</v>
      </c>
      <c r="N152" s="13">
        <v>3</v>
      </c>
      <c r="O152" s="12">
        <v>3</v>
      </c>
      <c r="P152" s="12">
        <v>0</v>
      </c>
      <c r="Q152" s="12">
        <v>1</v>
      </c>
      <c r="R152" s="12">
        <v>1</v>
      </c>
      <c r="S152" s="12">
        <v>1</v>
      </c>
      <c r="T152" s="12">
        <v>0</v>
      </c>
    </row>
    <row r="153" spans="1:20" x14ac:dyDescent="0.3">
      <c r="A153" s="12" t="s">
        <v>17</v>
      </c>
      <c r="B153" s="12" t="s">
        <v>18</v>
      </c>
      <c r="C153" s="12" t="s">
        <v>424</v>
      </c>
      <c r="D153" s="12">
        <v>2</v>
      </c>
      <c r="E153" s="12"/>
      <c r="F153" s="12" t="s">
        <v>427</v>
      </c>
      <c r="G153" s="12">
        <v>1</v>
      </c>
      <c r="H153" s="12" t="s">
        <v>428</v>
      </c>
      <c r="I153" s="12" t="s">
        <v>299</v>
      </c>
      <c r="J153" s="14">
        <v>9</v>
      </c>
      <c r="K153" s="12"/>
      <c r="L153" s="12">
        <v>0</v>
      </c>
      <c r="M153" s="12">
        <v>9</v>
      </c>
      <c r="N153" s="13">
        <v>9</v>
      </c>
      <c r="O153" s="12">
        <v>3</v>
      </c>
      <c r="P153" s="12">
        <v>0</v>
      </c>
      <c r="Q153" s="12">
        <v>3</v>
      </c>
      <c r="R153" s="12">
        <v>3</v>
      </c>
      <c r="S153" s="12">
        <v>3</v>
      </c>
      <c r="T153" s="12">
        <v>0</v>
      </c>
    </row>
    <row r="154" spans="1:20" x14ac:dyDescent="0.3">
      <c r="A154" s="12" t="s">
        <v>17</v>
      </c>
      <c r="B154" s="12" t="s">
        <v>18</v>
      </c>
      <c r="C154" s="12" t="s">
        <v>424</v>
      </c>
      <c r="D154" s="12">
        <v>3</v>
      </c>
      <c r="E154" s="12"/>
      <c r="F154" s="12" t="s">
        <v>429</v>
      </c>
      <c r="G154" s="12">
        <v>1</v>
      </c>
      <c r="H154" s="12" t="s">
        <v>430</v>
      </c>
      <c r="I154" s="12" t="s">
        <v>417</v>
      </c>
      <c r="J154" s="14">
        <v>4</v>
      </c>
      <c r="K154" s="12"/>
      <c r="L154" s="12">
        <v>0</v>
      </c>
      <c r="M154" s="12">
        <v>4</v>
      </c>
      <c r="N154" s="13">
        <v>4</v>
      </c>
      <c r="O154" s="12">
        <v>2</v>
      </c>
      <c r="P154" s="12">
        <v>0</v>
      </c>
      <c r="Q154" s="12">
        <v>2</v>
      </c>
      <c r="R154" s="12">
        <v>2</v>
      </c>
      <c r="S154" s="12">
        <v>0</v>
      </c>
      <c r="T154" s="12">
        <v>0</v>
      </c>
    </row>
    <row r="155" spans="1:20" x14ac:dyDescent="0.3">
      <c r="A155" s="12" t="s">
        <v>17</v>
      </c>
      <c r="B155" s="12" t="s">
        <v>18</v>
      </c>
      <c r="C155" s="12" t="s">
        <v>424</v>
      </c>
      <c r="D155" s="12">
        <v>4</v>
      </c>
      <c r="E155" s="12"/>
      <c r="F155" s="12" t="s">
        <v>431</v>
      </c>
      <c r="G155" s="12">
        <v>1</v>
      </c>
      <c r="H155" s="12" t="s">
        <v>426</v>
      </c>
      <c r="I155" s="12" t="s">
        <v>296</v>
      </c>
      <c r="J155" s="14">
        <v>3</v>
      </c>
      <c r="K155" s="12"/>
      <c r="L155" s="12">
        <v>0</v>
      </c>
      <c r="M155" s="12">
        <v>3</v>
      </c>
      <c r="N155" s="13">
        <v>3</v>
      </c>
      <c r="O155" s="12">
        <v>3</v>
      </c>
      <c r="P155" s="12">
        <v>0</v>
      </c>
      <c r="Q155" s="12">
        <v>1</v>
      </c>
      <c r="R155" s="12">
        <v>1</v>
      </c>
      <c r="S155" s="12">
        <v>1</v>
      </c>
      <c r="T155" s="12">
        <v>0</v>
      </c>
    </row>
    <row r="156" spans="1:20" x14ac:dyDescent="0.3">
      <c r="A156" s="12" t="s">
        <v>17</v>
      </c>
      <c r="B156" s="12" t="s">
        <v>18</v>
      </c>
      <c r="C156" s="12" t="s">
        <v>424</v>
      </c>
      <c r="D156" s="12">
        <v>5</v>
      </c>
      <c r="E156" s="12"/>
      <c r="F156" s="12" t="s">
        <v>432</v>
      </c>
      <c r="G156" s="12">
        <v>1</v>
      </c>
      <c r="H156" s="12" t="s">
        <v>433</v>
      </c>
      <c r="I156" s="12" t="s">
        <v>434</v>
      </c>
      <c r="J156" s="14">
        <v>4</v>
      </c>
      <c r="K156" s="12"/>
      <c r="L156" s="12">
        <v>4</v>
      </c>
      <c r="M156" s="12">
        <v>0</v>
      </c>
      <c r="N156" s="13">
        <v>4</v>
      </c>
      <c r="O156" s="12">
        <v>1</v>
      </c>
      <c r="P156" s="12">
        <v>4</v>
      </c>
      <c r="Q156" s="12">
        <v>0</v>
      </c>
      <c r="R156" s="12">
        <v>0</v>
      </c>
      <c r="S156" s="12">
        <v>0</v>
      </c>
      <c r="T156" s="12">
        <v>0</v>
      </c>
    </row>
    <row r="157" spans="1:20" x14ac:dyDescent="0.3">
      <c r="A157" s="12" t="s">
        <v>17</v>
      </c>
      <c r="B157" s="12" t="s">
        <v>18</v>
      </c>
      <c r="C157" s="12" t="s">
        <v>424</v>
      </c>
      <c r="D157" s="12">
        <v>6</v>
      </c>
      <c r="E157" s="12"/>
      <c r="F157" s="12" t="s">
        <v>435</v>
      </c>
      <c r="G157" s="12">
        <v>1</v>
      </c>
      <c r="H157" s="12" t="s">
        <v>436</v>
      </c>
      <c r="I157" s="12" t="s">
        <v>415</v>
      </c>
      <c r="J157" s="14">
        <v>1</v>
      </c>
      <c r="K157" s="12"/>
      <c r="L157" s="12">
        <v>1</v>
      </c>
      <c r="M157" s="12">
        <v>0</v>
      </c>
      <c r="N157" s="13">
        <v>1</v>
      </c>
      <c r="O157" s="12">
        <v>1</v>
      </c>
      <c r="P157" s="12">
        <v>1</v>
      </c>
      <c r="Q157" s="12">
        <v>0</v>
      </c>
      <c r="R157" s="12">
        <v>0</v>
      </c>
      <c r="S157" s="12">
        <v>0</v>
      </c>
      <c r="T157" s="12">
        <v>0</v>
      </c>
    </row>
    <row r="158" spans="1:20" x14ac:dyDescent="0.3">
      <c r="A158" s="12" t="s">
        <v>17</v>
      </c>
      <c r="B158" s="12" t="s">
        <v>18</v>
      </c>
      <c r="C158" s="12" t="s">
        <v>437</v>
      </c>
      <c r="D158" s="12">
        <v>1</v>
      </c>
      <c r="E158" s="12"/>
      <c r="F158" s="12" t="s">
        <v>438</v>
      </c>
      <c r="G158" s="12">
        <v>1</v>
      </c>
      <c r="H158" s="12" t="s">
        <v>293</v>
      </c>
      <c r="I158" s="12" t="s">
        <v>300</v>
      </c>
      <c r="J158" s="14">
        <v>6</v>
      </c>
      <c r="K158" s="12"/>
      <c r="L158" s="12">
        <v>0</v>
      </c>
      <c r="M158" s="12">
        <v>6</v>
      </c>
      <c r="N158" s="13">
        <v>6</v>
      </c>
      <c r="O158" s="12">
        <v>3</v>
      </c>
      <c r="P158" s="12">
        <v>0</v>
      </c>
      <c r="Q158" s="12">
        <v>2</v>
      </c>
      <c r="R158" s="12">
        <v>2</v>
      </c>
      <c r="S158" s="12">
        <v>2</v>
      </c>
      <c r="T158" s="12">
        <v>0</v>
      </c>
    </row>
    <row r="159" spans="1:20" x14ac:dyDescent="0.3">
      <c r="A159" s="12" t="s">
        <v>17</v>
      </c>
      <c r="B159" s="12" t="s">
        <v>18</v>
      </c>
      <c r="C159" s="12" t="s">
        <v>437</v>
      </c>
      <c r="D159" s="12">
        <v>2</v>
      </c>
      <c r="E159" s="12"/>
      <c r="F159" s="12" t="s">
        <v>214</v>
      </c>
      <c r="G159" s="12">
        <v>1</v>
      </c>
      <c r="H159" s="12" t="s">
        <v>116</v>
      </c>
      <c r="I159" s="12" t="s">
        <v>296</v>
      </c>
      <c r="J159" s="14">
        <v>3</v>
      </c>
      <c r="K159" s="12"/>
      <c r="L159" s="12">
        <v>0</v>
      </c>
      <c r="M159" s="12">
        <v>3</v>
      </c>
      <c r="N159" s="13">
        <v>3</v>
      </c>
      <c r="O159" s="12">
        <v>3</v>
      </c>
      <c r="P159" s="12">
        <v>0</v>
      </c>
      <c r="Q159" s="12">
        <v>1</v>
      </c>
      <c r="R159" s="12">
        <v>1</v>
      </c>
      <c r="S159" s="12">
        <v>1</v>
      </c>
      <c r="T159" s="12">
        <v>0</v>
      </c>
    </row>
    <row r="160" spans="1:20" x14ac:dyDescent="0.3">
      <c r="A160" s="12" t="s">
        <v>17</v>
      </c>
      <c r="B160" s="12" t="s">
        <v>18</v>
      </c>
      <c r="C160" s="12" t="s">
        <v>437</v>
      </c>
      <c r="D160" s="12">
        <v>3</v>
      </c>
      <c r="E160" s="12"/>
      <c r="F160" s="12" t="s">
        <v>439</v>
      </c>
      <c r="G160" s="12">
        <v>1</v>
      </c>
      <c r="H160" s="12" t="s">
        <v>116</v>
      </c>
      <c r="I160" s="12" t="s">
        <v>296</v>
      </c>
      <c r="J160" s="14">
        <v>3</v>
      </c>
      <c r="K160" s="12"/>
      <c r="L160" s="12">
        <v>0</v>
      </c>
      <c r="M160" s="12">
        <v>3</v>
      </c>
      <c r="N160" s="13">
        <v>3</v>
      </c>
      <c r="O160" s="12">
        <v>3</v>
      </c>
      <c r="P160" s="12">
        <v>0</v>
      </c>
      <c r="Q160" s="12">
        <v>1</v>
      </c>
      <c r="R160" s="12">
        <v>1</v>
      </c>
      <c r="S160" s="12">
        <v>1</v>
      </c>
      <c r="T160" s="12">
        <v>0</v>
      </c>
    </row>
    <row r="161" spans="1:20" x14ac:dyDescent="0.3">
      <c r="A161" s="12" t="s">
        <v>17</v>
      </c>
      <c r="B161" s="12" t="s">
        <v>18</v>
      </c>
      <c r="C161" s="12" t="s">
        <v>437</v>
      </c>
      <c r="D161" s="12">
        <v>4</v>
      </c>
      <c r="E161" s="12"/>
      <c r="F161" s="12" t="s">
        <v>440</v>
      </c>
      <c r="G161" s="12">
        <v>1</v>
      </c>
      <c r="H161" s="12" t="s">
        <v>433</v>
      </c>
      <c r="I161" s="12" t="s">
        <v>434</v>
      </c>
      <c r="J161" s="14">
        <v>4</v>
      </c>
      <c r="K161" s="12"/>
      <c r="L161" s="12">
        <v>0</v>
      </c>
      <c r="M161" s="12">
        <v>4</v>
      </c>
      <c r="N161" s="13">
        <v>4</v>
      </c>
      <c r="O161" s="12">
        <v>1</v>
      </c>
      <c r="P161" s="12">
        <v>4</v>
      </c>
      <c r="Q161" s="12">
        <v>0</v>
      </c>
      <c r="R161" s="12">
        <v>0</v>
      </c>
      <c r="S161" s="12">
        <v>0</v>
      </c>
      <c r="T161" s="12">
        <v>0</v>
      </c>
    </row>
    <row r="162" spans="1:20" x14ac:dyDescent="0.3">
      <c r="A162" s="12" t="s">
        <v>17</v>
      </c>
      <c r="B162" s="12" t="s">
        <v>18</v>
      </c>
      <c r="C162" s="12" t="s">
        <v>441</v>
      </c>
      <c r="D162" s="12">
        <v>1</v>
      </c>
      <c r="E162" s="12"/>
      <c r="F162" s="12" t="s">
        <v>442</v>
      </c>
      <c r="G162" s="12">
        <v>1</v>
      </c>
      <c r="H162" s="12" t="s">
        <v>116</v>
      </c>
      <c r="I162" s="12" t="s">
        <v>413</v>
      </c>
      <c r="J162" s="14">
        <v>2</v>
      </c>
      <c r="K162" s="12"/>
      <c r="L162" s="12">
        <v>0</v>
      </c>
      <c r="M162" s="12">
        <v>2</v>
      </c>
      <c r="N162" s="13">
        <v>2</v>
      </c>
      <c r="O162" s="12">
        <v>2</v>
      </c>
      <c r="P162" s="12">
        <v>0</v>
      </c>
      <c r="Q162" s="12">
        <v>1</v>
      </c>
      <c r="R162" s="12">
        <v>1</v>
      </c>
      <c r="S162" s="12">
        <v>0</v>
      </c>
      <c r="T162" s="12">
        <v>0</v>
      </c>
    </row>
    <row r="163" spans="1:20" x14ac:dyDescent="0.3">
      <c r="A163" s="12" t="s">
        <v>17</v>
      </c>
      <c r="B163" s="12" t="s">
        <v>18</v>
      </c>
      <c r="C163" s="12" t="s">
        <v>437</v>
      </c>
      <c r="D163" s="12">
        <v>5</v>
      </c>
      <c r="E163" s="12"/>
      <c r="F163" s="12" t="s">
        <v>443</v>
      </c>
      <c r="G163" s="12">
        <v>1</v>
      </c>
      <c r="H163" s="12" t="s">
        <v>116</v>
      </c>
      <c r="I163" s="12" t="s">
        <v>413</v>
      </c>
      <c r="J163" s="14">
        <v>2</v>
      </c>
      <c r="K163" s="12"/>
      <c r="L163" s="12">
        <v>0</v>
      </c>
      <c r="M163" s="12">
        <v>2</v>
      </c>
      <c r="N163" s="13">
        <v>2</v>
      </c>
      <c r="O163" s="12">
        <v>2</v>
      </c>
      <c r="P163" s="12">
        <v>0</v>
      </c>
      <c r="Q163" s="12">
        <v>1</v>
      </c>
      <c r="R163" s="12">
        <v>1</v>
      </c>
      <c r="S163" s="12">
        <v>0</v>
      </c>
      <c r="T163" s="12">
        <v>0</v>
      </c>
    </row>
    <row r="164" spans="1:20" x14ac:dyDescent="0.3">
      <c r="A164" s="12" t="s">
        <v>17</v>
      </c>
      <c r="B164" s="12" t="s">
        <v>18</v>
      </c>
      <c r="C164" s="12" t="s">
        <v>444</v>
      </c>
      <c r="D164" s="12">
        <v>1</v>
      </c>
      <c r="E164" s="12"/>
      <c r="F164" s="12" t="s">
        <v>442</v>
      </c>
      <c r="G164" s="12">
        <v>1</v>
      </c>
      <c r="H164" s="12" t="s">
        <v>116</v>
      </c>
      <c r="I164" s="12" t="s">
        <v>296</v>
      </c>
      <c r="J164" s="14">
        <v>3</v>
      </c>
      <c r="K164" s="12"/>
      <c r="L164" s="12">
        <v>0</v>
      </c>
      <c r="M164" s="12">
        <v>3</v>
      </c>
      <c r="N164" s="13">
        <v>3</v>
      </c>
      <c r="O164" s="12">
        <v>3</v>
      </c>
      <c r="P164" s="12">
        <v>0</v>
      </c>
      <c r="Q164" s="12">
        <v>1</v>
      </c>
      <c r="R164" s="12">
        <v>1</v>
      </c>
      <c r="S164" s="12">
        <v>1</v>
      </c>
      <c r="T164" s="12">
        <v>0</v>
      </c>
    </row>
    <row r="165" spans="1:20" x14ac:dyDescent="0.3">
      <c r="A165" s="12" t="s">
        <v>17</v>
      </c>
      <c r="B165" s="12" t="s">
        <v>18</v>
      </c>
      <c r="C165" s="12" t="s">
        <v>445</v>
      </c>
      <c r="D165" s="12">
        <v>1</v>
      </c>
      <c r="E165" s="12"/>
      <c r="F165" s="12" t="s">
        <v>23</v>
      </c>
      <c r="G165" s="12">
        <v>1</v>
      </c>
      <c r="H165" s="12" t="s">
        <v>446</v>
      </c>
      <c r="I165" s="12" t="s">
        <v>299</v>
      </c>
      <c r="J165" s="14">
        <v>9</v>
      </c>
      <c r="K165" s="12"/>
      <c r="L165" s="12">
        <v>0</v>
      </c>
      <c r="M165" s="12">
        <v>9</v>
      </c>
      <c r="N165" s="13">
        <v>9</v>
      </c>
      <c r="O165" s="12">
        <v>3</v>
      </c>
      <c r="P165" s="12">
        <v>0</v>
      </c>
      <c r="Q165" s="12">
        <v>3</v>
      </c>
      <c r="R165" s="12">
        <v>3</v>
      </c>
      <c r="S165" s="12">
        <v>3</v>
      </c>
      <c r="T165" s="12">
        <v>0</v>
      </c>
    </row>
    <row r="166" spans="1:20" x14ac:dyDescent="0.3">
      <c r="A166" s="12" t="s">
        <v>17</v>
      </c>
      <c r="B166" s="12" t="s">
        <v>18</v>
      </c>
      <c r="C166" s="12" t="s">
        <v>445</v>
      </c>
      <c r="D166" s="12">
        <v>2</v>
      </c>
      <c r="E166" s="12"/>
      <c r="F166" s="12" t="s">
        <v>447</v>
      </c>
      <c r="G166" s="12">
        <v>1</v>
      </c>
      <c r="H166" s="12" t="s">
        <v>448</v>
      </c>
      <c r="I166" s="12" t="s">
        <v>304</v>
      </c>
      <c r="J166" s="14">
        <v>12</v>
      </c>
      <c r="K166" s="12"/>
      <c r="L166" s="12">
        <v>0</v>
      </c>
      <c r="M166" s="12">
        <v>12</v>
      </c>
      <c r="N166" s="13">
        <v>12</v>
      </c>
      <c r="O166" s="12">
        <v>3</v>
      </c>
      <c r="P166" s="12">
        <v>0</v>
      </c>
      <c r="Q166" s="12">
        <v>4</v>
      </c>
      <c r="R166" s="12">
        <v>4</v>
      </c>
      <c r="S166" s="12">
        <v>4</v>
      </c>
      <c r="T166" s="12">
        <v>0</v>
      </c>
    </row>
    <row r="167" spans="1:20" x14ac:dyDescent="0.3">
      <c r="A167" s="12" t="s">
        <v>17</v>
      </c>
      <c r="B167" s="12" t="s">
        <v>18</v>
      </c>
      <c r="C167" s="12" t="s">
        <v>445</v>
      </c>
      <c r="D167" s="12">
        <v>3</v>
      </c>
      <c r="E167" s="12"/>
      <c r="F167" s="12" t="s">
        <v>449</v>
      </c>
      <c r="G167" s="12">
        <v>1</v>
      </c>
      <c r="H167" s="12" t="s">
        <v>381</v>
      </c>
      <c r="I167" s="12" t="s">
        <v>304</v>
      </c>
      <c r="J167" s="14">
        <v>12</v>
      </c>
      <c r="K167" s="12"/>
      <c r="L167" s="12">
        <v>0</v>
      </c>
      <c r="M167" s="12">
        <v>12</v>
      </c>
      <c r="N167" s="13">
        <v>12</v>
      </c>
      <c r="O167" s="12">
        <v>3</v>
      </c>
      <c r="P167" s="12">
        <v>0</v>
      </c>
      <c r="Q167" s="12">
        <v>4</v>
      </c>
      <c r="R167" s="12">
        <v>4</v>
      </c>
      <c r="S167" s="12">
        <v>4</v>
      </c>
      <c r="T167" s="12">
        <v>0</v>
      </c>
    </row>
    <row r="168" spans="1:20" x14ac:dyDescent="0.3">
      <c r="A168" s="12" t="s">
        <v>17</v>
      </c>
      <c r="B168" s="12" t="s">
        <v>18</v>
      </c>
      <c r="C168" s="12" t="s">
        <v>445</v>
      </c>
      <c r="D168" s="12">
        <v>4</v>
      </c>
      <c r="E168" s="12"/>
      <c r="F168" s="12" t="s">
        <v>450</v>
      </c>
      <c r="G168" s="12">
        <v>1</v>
      </c>
      <c r="H168" s="12" t="s">
        <v>451</v>
      </c>
      <c r="I168" s="12" t="s">
        <v>452</v>
      </c>
      <c r="J168" s="14">
        <v>39</v>
      </c>
      <c r="K168" s="12"/>
      <c r="L168" s="12">
        <v>39</v>
      </c>
      <c r="M168" s="12">
        <v>0</v>
      </c>
      <c r="N168" s="13">
        <v>39</v>
      </c>
      <c r="O168" s="12">
        <v>3</v>
      </c>
      <c r="P168" s="12">
        <v>0</v>
      </c>
      <c r="Q168" s="12">
        <v>13</v>
      </c>
      <c r="R168" s="12">
        <v>13</v>
      </c>
      <c r="S168" s="12">
        <v>13</v>
      </c>
      <c r="T168" s="12">
        <v>0</v>
      </c>
    </row>
    <row r="169" spans="1:20" x14ac:dyDescent="0.3">
      <c r="A169" s="12" t="s">
        <v>17</v>
      </c>
      <c r="B169" s="12" t="s">
        <v>18</v>
      </c>
      <c r="C169" s="12" t="s">
        <v>453</v>
      </c>
      <c r="D169" s="12">
        <v>1</v>
      </c>
      <c r="E169" s="12"/>
      <c r="F169" s="12" t="s">
        <v>454</v>
      </c>
      <c r="G169" s="12">
        <v>1</v>
      </c>
      <c r="H169" s="12" t="s">
        <v>293</v>
      </c>
      <c r="I169" s="12" t="s">
        <v>300</v>
      </c>
      <c r="J169" s="14">
        <v>6</v>
      </c>
      <c r="K169" s="12"/>
      <c r="L169" s="12">
        <v>0</v>
      </c>
      <c r="M169" s="12">
        <v>6</v>
      </c>
      <c r="N169" s="13">
        <v>6</v>
      </c>
      <c r="O169" s="12">
        <v>3</v>
      </c>
      <c r="P169" s="12">
        <v>0</v>
      </c>
      <c r="Q169" s="12">
        <v>2</v>
      </c>
      <c r="R169" s="12">
        <v>2</v>
      </c>
      <c r="S169" s="12">
        <v>2</v>
      </c>
      <c r="T169" s="12">
        <v>0</v>
      </c>
    </row>
    <row r="170" spans="1:20" x14ac:dyDescent="0.3">
      <c r="A170" s="12" t="s">
        <v>17</v>
      </c>
      <c r="B170" s="12" t="s">
        <v>18</v>
      </c>
      <c r="C170" s="12" t="s">
        <v>455</v>
      </c>
      <c r="D170" s="12">
        <v>1</v>
      </c>
      <c r="E170" s="12"/>
      <c r="F170" s="12" t="s">
        <v>456</v>
      </c>
      <c r="G170" s="12">
        <v>1</v>
      </c>
      <c r="H170" s="12" t="s">
        <v>116</v>
      </c>
      <c r="I170" s="12" t="s">
        <v>296</v>
      </c>
      <c r="J170" s="14">
        <v>3</v>
      </c>
      <c r="K170" s="12"/>
      <c r="L170" s="12">
        <v>0</v>
      </c>
      <c r="M170" s="12">
        <v>3</v>
      </c>
      <c r="N170" s="13">
        <v>3</v>
      </c>
      <c r="O170" s="12">
        <v>3</v>
      </c>
      <c r="P170" s="12">
        <v>0</v>
      </c>
      <c r="Q170" s="12">
        <v>1</v>
      </c>
      <c r="R170" s="12">
        <v>1</v>
      </c>
      <c r="S170" s="12">
        <v>1</v>
      </c>
      <c r="T170" s="12">
        <v>0</v>
      </c>
    </row>
    <row r="171" spans="1:20" x14ac:dyDescent="0.3">
      <c r="A171" s="12" t="s">
        <v>17</v>
      </c>
      <c r="B171" s="12" t="s">
        <v>18</v>
      </c>
      <c r="C171" s="12" t="s">
        <v>455</v>
      </c>
      <c r="D171" s="12">
        <v>2</v>
      </c>
      <c r="E171" s="12"/>
      <c r="F171" s="12" t="s">
        <v>457</v>
      </c>
      <c r="G171" s="12">
        <v>1</v>
      </c>
      <c r="H171" s="12" t="s">
        <v>381</v>
      </c>
      <c r="I171" s="12" t="s">
        <v>304</v>
      </c>
      <c r="J171" s="14">
        <v>12</v>
      </c>
      <c r="K171" s="12"/>
      <c r="L171" s="12">
        <v>0</v>
      </c>
      <c r="M171" s="12">
        <v>12</v>
      </c>
      <c r="N171" s="13">
        <v>12</v>
      </c>
      <c r="O171" s="12">
        <v>3</v>
      </c>
      <c r="P171" s="12">
        <v>0</v>
      </c>
      <c r="Q171" s="12">
        <v>4</v>
      </c>
      <c r="R171" s="12">
        <v>4</v>
      </c>
      <c r="S171" s="12">
        <v>4</v>
      </c>
      <c r="T171" s="12">
        <v>0</v>
      </c>
    </row>
    <row r="172" spans="1:20" x14ac:dyDescent="0.3">
      <c r="A172" s="12" t="s">
        <v>17</v>
      </c>
      <c r="B172" s="12" t="s">
        <v>18</v>
      </c>
      <c r="C172" s="12" t="s">
        <v>458</v>
      </c>
      <c r="D172" s="12">
        <v>1</v>
      </c>
      <c r="E172" s="12"/>
      <c r="F172" s="12" t="s">
        <v>459</v>
      </c>
      <c r="G172" s="12">
        <v>1</v>
      </c>
      <c r="H172" s="12" t="s">
        <v>381</v>
      </c>
      <c r="I172" s="12" t="s">
        <v>460</v>
      </c>
      <c r="J172" s="14">
        <v>8</v>
      </c>
      <c r="K172" s="12"/>
      <c r="L172" s="12">
        <v>0</v>
      </c>
      <c r="M172" s="12">
        <v>8</v>
      </c>
      <c r="N172" s="13">
        <v>8</v>
      </c>
      <c r="O172" s="12">
        <v>2</v>
      </c>
      <c r="P172" s="12">
        <v>0</v>
      </c>
      <c r="Q172" s="12">
        <v>4</v>
      </c>
      <c r="R172" s="12">
        <v>4</v>
      </c>
      <c r="S172" s="12">
        <v>0</v>
      </c>
      <c r="T172" s="12">
        <v>0</v>
      </c>
    </row>
    <row r="173" spans="1:20" x14ac:dyDescent="0.3">
      <c r="A173" s="12" t="s">
        <v>17</v>
      </c>
      <c r="B173" s="12" t="s">
        <v>18</v>
      </c>
      <c r="C173" s="12" t="s">
        <v>461</v>
      </c>
      <c r="D173" s="12">
        <v>1</v>
      </c>
      <c r="E173" s="12"/>
      <c r="F173" s="12" t="s">
        <v>462</v>
      </c>
      <c r="G173" s="12">
        <v>1</v>
      </c>
      <c r="H173" s="12" t="s">
        <v>436</v>
      </c>
      <c r="I173" s="12" t="s">
        <v>415</v>
      </c>
      <c r="J173" s="14">
        <v>1</v>
      </c>
      <c r="K173" s="12"/>
      <c r="L173" s="12">
        <v>0</v>
      </c>
      <c r="M173" s="12">
        <v>1</v>
      </c>
      <c r="N173" s="13">
        <v>1</v>
      </c>
      <c r="O173" s="12">
        <v>1</v>
      </c>
      <c r="P173" s="12">
        <v>1</v>
      </c>
      <c r="Q173" s="12">
        <v>0</v>
      </c>
      <c r="R173" s="12">
        <v>0</v>
      </c>
      <c r="S173" s="12">
        <v>0</v>
      </c>
      <c r="T173" s="12">
        <v>0</v>
      </c>
    </row>
    <row r="174" spans="1:20" x14ac:dyDescent="0.3">
      <c r="A174" s="12" t="s">
        <v>17</v>
      </c>
      <c r="B174" s="12" t="s">
        <v>18</v>
      </c>
      <c r="C174" s="12" t="s">
        <v>461</v>
      </c>
      <c r="D174" s="12">
        <v>2</v>
      </c>
      <c r="E174" s="12"/>
      <c r="F174" s="12" t="s">
        <v>463</v>
      </c>
      <c r="G174" s="12">
        <v>1</v>
      </c>
      <c r="H174" s="12" t="s">
        <v>293</v>
      </c>
      <c r="I174" s="12" t="s">
        <v>417</v>
      </c>
      <c r="J174" s="14">
        <v>4</v>
      </c>
      <c r="K174" s="12"/>
      <c r="L174" s="12">
        <v>0</v>
      </c>
      <c r="M174" s="12">
        <v>4</v>
      </c>
      <c r="N174" s="13">
        <v>4</v>
      </c>
      <c r="O174" s="12">
        <v>2</v>
      </c>
      <c r="P174" s="12">
        <v>0</v>
      </c>
      <c r="Q174" s="12">
        <v>2</v>
      </c>
      <c r="R174" s="12">
        <v>2</v>
      </c>
      <c r="S174" s="12">
        <v>0</v>
      </c>
      <c r="T174" s="12">
        <v>0</v>
      </c>
    </row>
    <row r="175" spans="1:20" x14ac:dyDescent="0.3">
      <c r="A175" s="12" t="s">
        <v>17</v>
      </c>
      <c r="B175" s="12" t="s">
        <v>18</v>
      </c>
      <c r="C175" s="12" t="s">
        <v>461</v>
      </c>
      <c r="D175" s="12">
        <v>3</v>
      </c>
      <c r="E175" s="12"/>
      <c r="F175" s="12" t="s">
        <v>464</v>
      </c>
      <c r="G175" s="12">
        <v>1</v>
      </c>
      <c r="H175" s="12" t="s">
        <v>116</v>
      </c>
      <c r="I175" s="12" t="s">
        <v>296</v>
      </c>
      <c r="J175" s="14">
        <v>3</v>
      </c>
      <c r="K175" s="12"/>
      <c r="L175" s="12">
        <v>0</v>
      </c>
      <c r="M175" s="12">
        <v>3</v>
      </c>
      <c r="N175" s="13">
        <v>3</v>
      </c>
      <c r="O175" s="12">
        <v>3</v>
      </c>
      <c r="P175" s="12">
        <v>0</v>
      </c>
      <c r="Q175" s="12">
        <v>1</v>
      </c>
      <c r="R175" s="12">
        <v>1</v>
      </c>
      <c r="S175" s="12">
        <v>1</v>
      </c>
      <c r="T175" s="12">
        <v>0</v>
      </c>
    </row>
    <row r="176" spans="1:20" x14ac:dyDescent="0.3">
      <c r="A176" s="12" t="s">
        <v>17</v>
      </c>
      <c r="B176" s="12" t="s">
        <v>18</v>
      </c>
      <c r="C176" s="12" t="s">
        <v>461</v>
      </c>
      <c r="D176" s="12">
        <v>4</v>
      </c>
      <c r="E176" s="12"/>
      <c r="F176" s="12" t="s">
        <v>465</v>
      </c>
      <c r="G176" s="12">
        <v>1</v>
      </c>
      <c r="H176" s="12" t="s">
        <v>466</v>
      </c>
      <c r="I176" s="12" t="s">
        <v>467</v>
      </c>
      <c r="J176" s="14">
        <v>22</v>
      </c>
      <c r="K176" s="12"/>
      <c r="L176" s="12">
        <v>22</v>
      </c>
      <c r="M176" s="12">
        <v>0</v>
      </c>
      <c r="N176" s="13">
        <v>22</v>
      </c>
      <c r="O176" s="12">
        <v>2</v>
      </c>
      <c r="P176" s="12">
        <v>0</v>
      </c>
      <c r="Q176" s="12">
        <v>11</v>
      </c>
      <c r="R176" s="12">
        <v>11</v>
      </c>
      <c r="S176" s="12">
        <v>0</v>
      </c>
      <c r="T176" s="12">
        <v>0</v>
      </c>
    </row>
    <row r="177" spans="1:20" x14ac:dyDescent="0.3">
      <c r="A177" s="12" t="s">
        <v>17</v>
      </c>
      <c r="B177" s="12" t="s">
        <v>18</v>
      </c>
      <c r="C177" s="12" t="s">
        <v>468</v>
      </c>
      <c r="D177" s="12">
        <v>1</v>
      </c>
      <c r="E177" s="12"/>
      <c r="F177" s="12" t="s">
        <v>469</v>
      </c>
      <c r="G177" s="12">
        <v>0</v>
      </c>
      <c r="H177" s="12" t="s">
        <v>470</v>
      </c>
      <c r="I177" s="12" t="s">
        <v>471</v>
      </c>
      <c r="J177" s="14">
        <v>0</v>
      </c>
      <c r="K177" s="12"/>
      <c r="L177" s="12">
        <v>16</v>
      </c>
      <c r="M177" s="12">
        <v>0</v>
      </c>
      <c r="N177" s="13">
        <v>16</v>
      </c>
      <c r="O177" s="12">
        <v>3</v>
      </c>
      <c r="P177" s="12">
        <v>0</v>
      </c>
      <c r="Q177" s="12">
        <v>5</v>
      </c>
      <c r="R177" s="12">
        <v>5</v>
      </c>
      <c r="S177" s="12">
        <v>5</v>
      </c>
      <c r="T177" s="12">
        <v>0</v>
      </c>
    </row>
    <row r="178" spans="1:20" x14ac:dyDescent="0.3">
      <c r="A178" s="12" t="s">
        <v>17</v>
      </c>
      <c r="B178" s="12" t="s">
        <v>18</v>
      </c>
      <c r="C178" s="12" t="s">
        <v>498</v>
      </c>
      <c r="D178" s="12">
        <v>1</v>
      </c>
      <c r="E178" s="12"/>
      <c r="F178" s="12" t="s">
        <v>472</v>
      </c>
      <c r="G178" s="12">
        <v>1</v>
      </c>
      <c r="H178" s="12" t="s">
        <v>381</v>
      </c>
      <c r="I178" s="12" t="s">
        <v>304</v>
      </c>
      <c r="J178" s="14">
        <v>12</v>
      </c>
      <c r="K178" s="12"/>
      <c r="L178" s="12">
        <v>0</v>
      </c>
      <c r="M178" s="12">
        <v>12</v>
      </c>
      <c r="N178" s="13">
        <v>12</v>
      </c>
      <c r="O178" s="12">
        <v>3</v>
      </c>
      <c r="P178" s="12">
        <v>0</v>
      </c>
      <c r="Q178" s="12">
        <v>4</v>
      </c>
      <c r="R178" s="12">
        <v>4</v>
      </c>
      <c r="S178" s="12">
        <v>4</v>
      </c>
      <c r="T178" s="12">
        <v>0</v>
      </c>
    </row>
    <row r="179" spans="1:20" x14ac:dyDescent="0.3">
      <c r="A179" s="12" t="s">
        <v>17</v>
      </c>
      <c r="B179" s="12" t="s">
        <v>18</v>
      </c>
      <c r="C179" s="12" t="s">
        <v>498</v>
      </c>
      <c r="D179" s="12">
        <v>2</v>
      </c>
      <c r="E179" s="12"/>
      <c r="F179" s="12" t="s">
        <v>454</v>
      </c>
      <c r="G179" s="12">
        <v>1</v>
      </c>
      <c r="H179" s="12" t="s">
        <v>116</v>
      </c>
      <c r="I179" s="12" t="s">
        <v>296</v>
      </c>
      <c r="J179" s="14">
        <v>3</v>
      </c>
      <c r="K179" s="12"/>
      <c r="L179" s="12">
        <v>0</v>
      </c>
      <c r="M179" s="12">
        <v>3</v>
      </c>
      <c r="N179" s="13">
        <v>3</v>
      </c>
      <c r="O179" s="12">
        <v>3</v>
      </c>
      <c r="P179" s="12">
        <v>0</v>
      </c>
      <c r="Q179" s="12">
        <v>1</v>
      </c>
      <c r="R179" s="12">
        <v>1</v>
      </c>
      <c r="S179" s="12">
        <v>1</v>
      </c>
      <c r="T179" s="12">
        <v>0</v>
      </c>
    </row>
    <row r="180" spans="1:20" x14ac:dyDescent="0.3">
      <c r="A180" s="12" t="s">
        <v>17</v>
      </c>
      <c r="B180" s="12" t="s">
        <v>18</v>
      </c>
      <c r="C180" s="12" t="s">
        <v>498</v>
      </c>
      <c r="D180" s="12">
        <v>3</v>
      </c>
      <c r="E180" s="12"/>
      <c r="F180" s="12" t="s">
        <v>23</v>
      </c>
      <c r="G180" s="12">
        <v>1</v>
      </c>
      <c r="H180" s="12" t="s">
        <v>473</v>
      </c>
      <c r="I180" s="12" t="s">
        <v>300</v>
      </c>
      <c r="J180" s="14">
        <v>6</v>
      </c>
      <c r="K180" s="12"/>
      <c r="L180" s="12">
        <v>0</v>
      </c>
      <c r="M180" s="12">
        <v>6</v>
      </c>
      <c r="N180" s="13">
        <v>6</v>
      </c>
      <c r="O180" s="12">
        <v>3</v>
      </c>
      <c r="P180" s="12">
        <v>0</v>
      </c>
      <c r="Q180" s="12">
        <v>2</v>
      </c>
      <c r="R180" s="12">
        <v>2</v>
      </c>
      <c r="S180" s="12">
        <v>2</v>
      </c>
      <c r="T180" s="12">
        <v>0</v>
      </c>
    </row>
    <row r="181" spans="1:20" x14ac:dyDescent="0.3">
      <c r="A181" s="12" t="s">
        <v>17</v>
      </c>
      <c r="B181" s="12" t="s">
        <v>18</v>
      </c>
      <c r="C181" s="12" t="s">
        <v>498</v>
      </c>
      <c r="D181" s="12">
        <v>4</v>
      </c>
      <c r="E181" s="12"/>
      <c r="F181" s="12" t="s">
        <v>474</v>
      </c>
      <c r="G181" s="12">
        <v>1</v>
      </c>
      <c r="H181" s="12" t="s">
        <v>475</v>
      </c>
      <c r="I181" s="12" t="s">
        <v>299</v>
      </c>
      <c r="J181" s="14">
        <v>9</v>
      </c>
      <c r="K181" s="12"/>
      <c r="L181" s="12">
        <v>0</v>
      </c>
      <c r="M181" s="12">
        <v>9</v>
      </c>
      <c r="N181" s="13">
        <v>9</v>
      </c>
      <c r="O181" s="12">
        <v>3</v>
      </c>
      <c r="P181" s="12">
        <v>0</v>
      </c>
      <c r="Q181" s="12">
        <v>3</v>
      </c>
      <c r="R181" s="12">
        <v>3</v>
      </c>
      <c r="S181" s="12">
        <v>3</v>
      </c>
      <c r="T181" s="12">
        <v>0</v>
      </c>
    </row>
    <row r="182" spans="1:20" x14ac:dyDescent="0.3">
      <c r="A182" s="12" t="s">
        <v>17</v>
      </c>
      <c r="B182" s="12" t="s">
        <v>18</v>
      </c>
      <c r="C182" s="12" t="s">
        <v>476</v>
      </c>
      <c r="D182" s="12">
        <v>1</v>
      </c>
      <c r="E182" s="12"/>
      <c r="F182" s="12" t="s">
        <v>477</v>
      </c>
      <c r="G182" s="12">
        <v>1</v>
      </c>
      <c r="H182" s="12" t="s">
        <v>436</v>
      </c>
      <c r="I182" s="12" t="s">
        <v>415</v>
      </c>
      <c r="J182" s="14">
        <v>1</v>
      </c>
      <c r="K182" s="12"/>
      <c r="L182" s="12">
        <v>0</v>
      </c>
      <c r="M182" s="12">
        <v>1</v>
      </c>
      <c r="N182" s="13">
        <v>1</v>
      </c>
      <c r="O182" s="12">
        <v>1</v>
      </c>
      <c r="P182" s="12">
        <v>1</v>
      </c>
      <c r="Q182" s="12">
        <v>0</v>
      </c>
      <c r="R182" s="12">
        <v>0</v>
      </c>
      <c r="S182" s="12">
        <v>0</v>
      </c>
      <c r="T182" s="12">
        <v>0</v>
      </c>
    </row>
    <row r="183" spans="1:20" x14ac:dyDescent="0.3">
      <c r="A183" s="12" t="s">
        <v>17</v>
      </c>
      <c r="B183" s="12" t="s">
        <v>18</v>
      </c>
      <c r="C183" s="12" t="s">
        <v>476</v>
      </c>
      <c r="D183" s="12">
        <v>2</v>
      </c>
      <c r="E183" s="12"/>
      <c r="F183" s="12" t="s">
        <v>478</v>
      </c>
      <c r="G183" s="12">
        <v>1</v>
      </c>
      <c r="H183" s="12" t="s">
        <v>436</v>
      </c>
      <c r="I183" s="12" t="s">
        <v>415</v>
      </c>
      <c r="J183" s="14">
        <v>1</v>
      </c>
      <c r="K183" s="12"/>
      <c r="L183" s="12">
        <v>0</v>
      </c>
      <c r="M183" s="12">
        <v>1</v>
      </c>
      <c r="N183" s="13">
        <v>1</v>
      </c>
      <c r="O183" s="12">
        <v>1</v>
      </c>
      <c r="P183" s="12">
        <v>1</v>
      </c>
      <c r="Q183" s="12">
        <v>0</v>
      </c>
      <c r="R183" s="12">
        <v>0</v>
      </c>
      <c r="S183" s="12">
        <v>0</v>
      </c>
      <c r="T183" s="12">
        <v>0</v>
      </c>
    </row>
    <row r="184" spans="1:20" x14ac:dyDescent="0.3">
      <c r="A184" s="12" t="s">
        <v>17</v>
      </c>
      <c r="B184" s="12" t="s">
        <v>18</v>
      </c>
      <c r="C184" s="12" t="s">
        <v>476</v>
      </c>
      <c r="D184" s="12">
        <v>3</v>
      </c>
      <c r="E184" s="12"/>
      <c r="F184" s="12" t="s">
        <v>479</v>
      </c>
      <c r="G184" s="12">
        <v>1</v>
      </c>
      <c r="H184" s="12" t="s">
        <v>480</v>
      </c>
      <c r="I184" s="12" t="s">
        <v>296</v>
      </c>
      <c r="J184" s="14">
        <v>3</v>
      </c>
      <c r="K184" s="12"/>
      <c r="L184" s="12">
        <v>0</v>
      </c>
      <c r="M184" s="12">
        <v>3</v>
      </c>
      <c r="N184" s="13">
        <v>3</v>
      </c>
      <c r="O184" s="12">
        <v>3</v>
      </c>
      <c r="P184" s="12">
        <v>0</v>
      </c>
      <c r="Q184" s="12">
        <v>1</v>
      </c>
      <c r="R184" s="12">
        <v>1</v>
      </c>
      <c r="S184" s="12">
        <v>1</v>
      </c>
      <c r="T184" s="12">
        <v>0</v>
      </c>
    </row>
    <row r="185" spans="1:20" x14ac:dyDescent="0.3">
      <c r="A185" s="12" t="s">
        <v>17</v>
      </c>
      <c r="B185" s="12" t="s">
        <v>18</v>
      </c>
      <c r="C185" s="12" t="s">
        <v>476</v>
      </c>
      <c r="D185" s="12">
        <v>4</v>
      </c>
      <c r="E185" s="12"/>
      <c r="F185" s="12" t="s">
        <v>481</v>
      </c>
      <c r="G185" s="12">
        <v>1</v>
      </c>
      <c r="H185" s="12" t="s">
        <v>480</v>
      </c>
      <c r="I185" s="12" t="s">
        <v>296</v>
      </c>
      <c r="J185" s="14">
        <v>3</v>
      </c>
      <c r="K185" s="12"/>
      <c r="L185" s="12">
        <v>0</v>
      </c>
      <c r="M185" s="12">
        <v>3</v>
      </c>
      <c r="N185" s="13">
        <v>3</v>
      </c>
      <c r="O185" s="12">
        <v>3</v>
      </c>
      <c r="P185" s="12">
        <v>0</v>
      </c>
      <c r="Q185" s="12">
        <v>1</v>
      </c>
      <c r="R185" s="12">
        <v>1</v>
      </c>
      <c r="S185" s="12">
        <v>1</v>
      </c>
      <c r="T185" s="12">
        <v>0</v>
      </c>
    </row>
    <row r="186" spans="1:20" x14ac:dyDescent="0.3">
      <c r="A186" s="12" t="s">
        <v>17</v>
      </c>
      <c r="B186" s="12" t="s">
        <v>18</v>
      </c>
      <c r="C186" s="12" t="s">
        <v>476</v>
      </c>
      <c r="D186" s="12">
        <v>5</v>
      </c>
      <c r="E186" s="12"/>
      <c r="F186" s="12" t="s">
        <v>482</v>
      </c>
      <c r="G186" s="12">
        <v>1</v>
      </c>
      <c r="H186" s="12" t="s">
        <v>436</v>
      </c>
      <c r="I186" s="12" t="s">
        <v>415</v>
      </c>
      <c r="J186" s="14">
        <v>1</v>
      </c>
      <c r="K186" s="12"/>
      <c r="L186" s="12">
        <v>0</v>
      </c>
      <c r="M186" s="12">
        <v>1</v>
      </c>
      <c r="N186" s="13">
        <v>1</v>
      </c>
      <c r="O186" s="12">
        <v>1</v>
      </c>
      <c r="P186" s="12">
        <v>1</v>
      </c>
      <c r="Q186" s="12">
        <v>0</v>
      </c>
      <c r="R186" s="12">
        <v>0</v>
      </c>
      <c r="S186" s="12">
        <v>0</v>
      </c>
      <c r="T186" s="12">
        <v>0</v>
      </c>
    </row>
    <row r="187" spans="1:20" x14ac:dyDescent="0.3">
      <c r="A187" s="12" t="s">
        <v>17</v>
      </c>
      <c r="B187" s="12" t="s">
        <v>18</v>
      </c>
      <c r="C187" s="12" t="s">
        <v>476</v>
      </c>
      <c r="D187" s="12">
        <v>6</v>
      </c>
      <c r="E187" s="12"/>
      <c r="F187" s="12" t="s">
        <v>483</v>
      </c>
      <c r="G187" s="12">
        <v>1</v>
      </c>
      <c r="H187" s="12" t="s">
        <v>116</v>
      </c>
      <c r="I187" s="12" t="s">
        <v>296</v>
      </c>
      <c r="J187" s="14">
        <v>3</v>
      </c>
      <c r="K187" s="12"/>
      <c r="L187" s="12">
        <v>0</v>
      </c>
      <c r="M187" s="12">
        <v>3</v>
      </c>
      <c r="N187" s="13">
        <v>3</v>
      </c>
      <c r="O187" s="12">
        <v>3</v>
      </c>
      <c r="P187" s="12">
        <v>0</v>
      </c>
      <c r="Q187" s="12">
        <v>1</v>
      </c>
      <c r="R187" s="12">
        <v>1</v>
      </c>
      <c r="S187" s="12">
        <v>1</v>
      </c>
      <c r="T187" s="12">
        <v>0</v>
      </c>
    </row>
    <row r="188" spans="1:20" x14ac:dyDescent="0.3">
      <c r="A188" s="12" t="s">
        <v>17</v>
      </c>
      <c r="B188" s="12" t="s">
        <v>18</v>
      </c>
      <c r="C188" s="12" t="s">
        <v>476</v>
      </c>
      <c r="D188" s="12">
        <v>7</v>
      </c>
      <c r="E188" s="12"/>
      <c r="F188" s="12" t="s">
        <v>484</v>
      </c>
      <c r="G188" s="12">
        <v>0</v>
      </c>
      <c r="H188" s="12" t="s">
        <v>116</v>
      </c>
      <c r="I188" s="12" t="s">
        <v>296</v>
      </c>
      <c r="J188" s="14">
        <v>0</v>
      </c>
      <c r="K188" s="12"/>
      <c r="L188" s="12">
        <v>0</v>
      </c>
      <c r="M188" s="12">
        <v>0</v>
      </c>
      <c r="N188" s="13">
        <v>0</v>
      </c>
      <c r="O188" s="12">
        <v>3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</row>
    <row r="189" spans="1:20" x14ac:dyDescent="0.3">
      <c r="A189" s="12" t="s">
        <v>17</v>
      </c>
      <c r="B189" s="12" t="s">
        <v>18</v>
      </c>
      <c r="C189" s="12" t="s">
        <v>476</v>
      </c>
      <c r="D189" s="12">
        <v>8</v>
      </c>
      <c r="E189" s="12"/>
      <c r="F189" s="12" t="s">
        <v>485</v>
      </c>
      <c r="G189" s="12">
        <v>1</v>
      </c>
      <c r="H189" s="12" t="s">
        <v>426</v>
      </c>
      <c r="I189" s="12" t="s">
        <v>296</v>
      </c>
      <c r="J189" s="14">
        <v>3</v>
      </c>
      <c r="K189" s="12"/>
      <c r="L189" s="12">
        <v>0</v>
      </c>
      <c r="M189" s="12">
        <v>3</v>
      </c>
      <c r="N189" s="13">
        <v>3</v>
      </c>
      <c r="O189" s="12">
        <v>3</v>
      </c>
      <c r="P189" s="12">
        <v>0</v>
      </c>
      <c r="Q189" s="12">
        <v>1</v>
      </c>
      <c r="R189" s="12">
        <v>1</v>
      </c>
      <c r="S189" s="12">
        <v>1</v>
      </c>
      <c r="T189" s="12">
        <v>0</v>
      </c>
    </row>
    <row r="190" spans="1:20" x14ac:dyDescent="0.3">
      <c r="A190" s="12" t="s">
        <v>17</v>
      </c>
      <c r="B190" s="12" t="s">
        <v>18</v>
      </c>
      <c r="C190" s="12" t="s">
        <v>476</v>
      </c>
      <c r="D190" s="12">
        <v>9</v>
      </c>
      <c r="E190" s="12"/>
      <c r="F190" s="12" t="s">
        <v>486</v>
      </c>
      <c r="G190" s="12">
        <v>1</v>
      </c>
      <c r="H190" s="12" t="s">
        <v>116</v>
      </c>
      <c r="I190" s="12" t="s">
        <v>296</v>
      </c>
      <c r="J190" s="14">
        <v>3</v>
      </c>
      <c r="K190" s="12"/>
      <c r="L190" s="12">
        <v>0</v>
      </c>
      <c r="M190" s="12">
        <v>3</v>
      </c>
      <c r="N190" s="13">
        <v>3</v>
      </c>
      <c r="O190" s="12">
        <v>3</v>
      </c>
      <c r="P190" s="12">
        <v>0</v>
      </c>
      <c r="Q190" s="12">
        <v>1</v>
      </c>
      <c r="R190" s="12">
        <v>1</v>
      </c>
      <c r="S190" s="12">
        <v>1</v>
      </c>
      <c r="T190" s="12">
        <v>0</v>
      </c>
    </row>
    <row r="191" spans="1:20" x14ac:dyDescent="0.3">
      <c r="A191" s="12" t="s">
        <v>17</v>
      </c>
      <c r="B191" s="12" t="s">
        <v>18</v>
      </c>
      <c r="C191" s="12" t="s">
        <v>487</v>
      </c>
      <c r="D191" s="12">
        <v>1</v>
      </c>
      <c r="E191" s="12"/>
      <c r="F191" s="12" t="s">
        <v>488</v>
      </c>
      <c r="G191" s="12">
        <v>1</v>
      </c>
      <c r="H191" s="12" t="s">
        <v>436</v>
      </c>
      <c r="I191" s="12" t="s">
        <v>415</v>
      </c>
      <c r="J191" s="14">
        <v>1</v>
      </c>
      <c r="K191" s="12"/>
      <c r="L191" s="12">
        <v>0</v>
      </c>
      <c r="M191" s="12">
        <v>1</v>
      </c>
      <c r="N191" s="13">
        <v>1</v>
      </c>
      <c r="O191" s="12">
        <v>1</v>
      </c>
      <c r="P191" s="12">
        <v>1</v>
      </c>
      <c r="Q191" s="12">
        <v>0</v>
      </c>
      <c r="R191" s="12">
        <v>0</v>
      </c>
      <c r="S191" s="12">
        <v>0</v>
      </c>
      <c r="T191" s="12">
        <v>0</v>
      </c>
    </row>
    <row r="192" spans="1:20" x14ac:dyDescent="0.3">
      <c r="A192" s="12" t="s">
        <v>17</v>
      </c>
      <c r="B192" s="12" t="s">
        <v>18</v>
      </c>
      <c r="C192" s="12" t="s">
        <v>487</v>
      </c>
      <c r="D192" s="12">
        <v>2</v>
      </c>
      <c r="E192" s="12"/>
      <c r="F192" s="12" t="s">
        <v>489</v>
      </c>
      <c r="G192" s="12">
        <v>1</v>
      </c>
      <c r="H192" s="12" t="s">
        <v>428</v>
      </c>
      <c r="I192" s="12" t="s">
        <v>299</v>
      </c>
      <c r="J192" s="14">
        <v>9</v>
      </c>
      <c r="K192" s="12"/>
      <c r="L192" s="12">
        <v>0</v>
      </c>
      <c r="M192" s="12">
        <v>9</v>
      </c>
      <c r="N192" s="13">
        <v>9</v>
      </c>
      <c r="O192" s="12">
        <v>3</v>
      </c>
      <c r="P192" s="12">
        <v>0</v>
      </c>
      <c r="Q192" s="12">
        <v>3</v>
      </c>
      <c r="R192" s="12">
        <v>3</v>
      </c>
      <c r="S192" s="12">
        <v>3</v>
      </c>
      <c r="T192" s="12">
        <v>0</v>
      </c>
    </row>
    <row r="193" spans="1:20" x14ac:dyDescent="0.3">
      <c r="A193" s="12" t="s">
        <v>17</v>
      </c>
      <c r="B193" s="12" t="s">
        <v>18</v>
      </c>
      <c r="C193" s="12" t="s">
        <v>487</v>
      </c>
      <c r="D193" s="12">
        <v>3</v>
      </c>
      <c r="E193" s="12"/>
      <c r="F193" s="12" t="s">
        <v>490</v>
      </c>
      <c r="G193" s="12">
        <v>1</v>
      </c>
      <c r="H193" s="12" t="s">
        <v>491</v>
      </c>
      <c r="I193" s="12" t="s">
        <v>300</v>
      </c>
      <c r="J193" s="14">
        <v>6</v>
      </c>
      <c r="K193" s="12"/>
      <c r="L193" s="12">
        <v>0</v>
      </c>
      <c r="M193" s="12">
        <v>6</v>
      </c>
      <c r="N193" s="13">
        <v>6</v>
      </c>
      <c r="O193" s="12">
        <v>3</v>
      </c>
      <c r="P193" s="12">
        <v>0</v>
      </c>
      <c r="Q193" s="12">
        <v>2</v>
      </c>
      <c r="R193" s="12">
        <v>2</v>
      </c>
      <c r="S193" s="12">
        <v>2</v>
      </c>
      <c r="T193" s="12">
        <v>0</v>
      </c>
    </row>
    <row r="194" spans="1:20" x14ac:dyDescent="0.3">
      <c r="A194" s="12" t="s">
        <v>17</v>
      </c>
      <c r="B194" s="12" t="s">
        <v>18</v>
      </c>
      <c r="C194" s="12" t="s">
        <v>487</v>
      </c>
      <c r="D194" s="12">
        <v>4</v>
      </c>
      <c r="E194" s="12"/>
      <c r="F194" s="12" t="s">
        <v>492</v>
      </c>
      <c r="G194" s="12">
        <v>1</v>
      </c>
      <c r="H194" s="12" t="s">
        <v>293</v>
      </c>
      <c r="I194" s="12" t="s">
        <v>300</v>
      </c>
      <c r="J194" s="14">
        <v>6</v>
      </c>
      <c r="K194" s="12"/>
      <c r="L194" s="12">
        <v>0</v>
      </c>
      <c r="M194" s="12">
        <v>6</v>
      </c>
      <c r="N194" s="13">
        <v>6</v>
      </c>
      <c r="O194" s="12">
        <v>3</v>
      </c>
      <c r="P194" s="12">
        <v>0</v>
      </c>
      <c r="Q194" s="12">
        <v>2</v>
      </c>
      <c r="R194" s="12">
        <v>2</v>
      </c>
      <c r="S194" s="12">
        <v>2</v>
      </c>
      <c r="T194" s="12">
        <v>0</v>
      </c>
    </row>
    <row r="195" spans="1:20" x14ac:dyDescent="0.3">
      <c r="A195" s="12" t="s">
        <v>17</v>
      </c>
      <c r="B195" s="12" t="s">
        <v>18</v>
      </c>
      <c r="C195" s="12" t="s">
        <v>487</v>
      </c>
      <c r="D195" s="12">
        <v>5</v>
      </c>
      <c r="E195" s="12"/>
      <c r="F195" s="12" t="s">
        <v>493</v>
      </c>
      <c r="G195" s="12">
        <v>0</v>
      </c>
      <c r="H195" s="12" t="s">
        <v>494</v>
      </c>
      <c r="I195" s="12" t="s">
        <v>296</v>
      </c>
      <c r="J195" s="14">
        <v>0</v>
      </c>
      <c r="K195" s="12"/>
      <c r="L195" s="12">
        <v>0</v>
      </c>
      <c r="M195" s="12">
        <v>3</v>
      </c>
      <c r="N195" s="13">
        <v>3</v>
      </c>
      <c r="O195" s="12">
        <v>3</v>
      </c>
      <c r="P195" s="12">
        <v>0</v>
      </c>
      <c r="Q195" s="12">
        <v>1</v>
      </c>
      <c r="R195" s="12">
        <v>1</v>
      </c>
      <c r="S195" s="12">
        <v>1</v>
      </c>
      <c r="T195" s="12">
        <v>0</v>
      </c>
    </row>
    <row r="196" spans="1:20" x14ac:dyDescent="0.3">
      <c r="A196" s="12" t="s">
        <v>17</v>
      </c>
      <c r="B196" s="12" t="s">
        <v>18</v>
      </c>
      <c r="C196" s="12" t="s">
        <v>487</v>
      </c>
      <c r="D196" s="12">
        <v>6</v>
      </c>
      <c r="E196" s="12"/>
      <c r="F196" s="12" t="s">
        <v>495</v>
      </c>
      <c r="G196" s="12">
        <v>1</v>
      </c>
      <c r="H196" s="12" t="s">
        <v>436</v>
      </c>
      <c r="I196" s="12" t="s">
        <v>415</v>
      </c>
      <c r="J196" s="14">
        <v>1</v>
      </c>
      <c r="K196" s="12"/>
      <c r="L196" s="12">
        <v>0</v>
      </c>
      <c r="M196" s="12">
        <v>1</v>
      </c>
      <c r="N196" s="13">
        <v>1</v>
      </c>
      <c r="O196" s="12">
        <v>1</v>
      </c>
      <c r="P196" s="12">
        <v>1</v>
      </c>
      <c r="Q196" s="12">
        <v>0</v>
      </c>
      <c r="R196" s="12">
        <v>0</v>
      </c>
      <c r="S196" s="12">
        <v>0</v>
      </c>
      <c r="T196" s="12">
        <v>0</v>
      </c>
    </row>
    <row r="197" spans="1:20" x14ac:dyDescent="0.3">
      <c r="A197" s="12" t="s">
        <v>17</v>
      </c>
      <c r="B197" s="12" t="s">
        <v>18</v>
      </c>
      <c r="C197" s="12" t="s">
        <v>487</v>
      </c>
      <c r="D197" s="12">
        <v>7</v>
      </c>
      <c r="E197" s="12"/>
      <c r="F197" s="12" t="s">
        <v>496</v>
      </c>
      <c r="G197" s="12">
        <v>1</v>
      </c>
      <c r="H197" s="12" t="s">
        <v>491</v>
      </c>
      <c r="I197" s="12" t="s">
        <v>300</v>
      </c>
      <c r="J197" s="14">
        <v>6</v>
      </c>
      <c r="K197" s="12"/>
      <c r="L197" s="12">
        <v>0</v>
      </c>
      <c r="M197" s="12">
        <v>6</v>
      </c>
      <c r="N197" s="13">
        <v>6</v>
      </c>
      <c r="O197" s="12">
        <v>3</v>
      </c>
      <c r="P197" s="12">
        <v>0</v>
      </c>
      <c r="Q197" s="12">
        <v>2</v>
      </c>
      <c r="R197" s="12">
        <v>2</v>
      </c>
      <c r="S197" s="12">
        <v>2</v>
      </c>
      <c r="T197" s="12">
        <v>0</v>
      </c>
    </row>
    <row r="198" spans="1:20" x14ac:dyDescent="0.3">
      <c r="A198" s="12" t="s">
        <v>17</v>
      </c>
      <c r="B198" s="12" t="s">
        <v>18</v>
      </c>
      <c r="C198" s="12" t="s">
        <v>487</v>
      </c>
      <c r="D198" s="12">
        <v>8</v>
      </c>
      <c r="E198" s="12"/>
      <c r="F198" s="12" t="s">
        <v>497</v>
      </c>
      <c r="G198" s="12">
        <v>1</v>
      </c>
      <c r="H198" s="12" t="s">
        <v>293</v>
      </c>
      <c r="I198" s="12" t="s">
        <v>300</v>
      </c>
      <c r="J198" s="14">
        <v>6</v>
      </c>
      <c r="K198" s="12"/>
      <c r="L198" s="12">
        <v>0</v>
      </c>
      <c r="M198" s="12">
        <v>6</v>
      </c>
      <c r="N198" s="13">
        <v>6</v>
      </c>
      <c r="O198" s="12">
        <v>3</v>
      </c>
      <c r="P198" s="12">
        <v>0</v>
      </c>
      <c r="Q198" s="12">
        <v>2</v>
      </c>
      <c r="R198" s="12">
        <v>2</v>
      </c>
      <c r="S198" s="12">
        <v>2</v>
      </c>
      <c r="T198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A8FE-87A8-4101-87A3-1A43C019A644}">
  <dimension ref="A2:U80"/>
  <sheetViews>
    <sheetView tabSelected="1" zoomScale="56" zoomScaleNormal="115" workbookViewId="0">
      <selection activeCell="J16" sqref="J16"/>
    </sheetView>
  </sheetViews>
  <sheetFormatPr defaultRowHeight="14.4" x14ac:dyDescent="0.3"/>
  <cols>
    <col min="1" max="1" width="11.44140625" bestFit="1" customWidth="1"/>
    <col min="2" max="2" width="17.21875" bestFit="1" customWidth="1"/>
    <col min="3" max="3" width="20.109375" customWidth="1"/>
    <col min="4" max="4" width="13.77734375" bestFit="1" customWidth="1"/>
    <col min="5" max="5" width="25.5546875" bestFit="1" customWidth="1"/>
    <col min="6" max="6" width="38" bestFit="1" customWidth="1"/>
    <col min="7" max="7" width="19.109375" bestFit="1" customWidth="1"/>
    <col min="8" max="8" width="38.44140625" bestFit="1" customWidth="1"/>
    <col min="9" max="9" width="28.33203125" bestFit="1" customWidth="1"/>
    <col min="10" max="10" width="29.6640625" bestFit="1" customWidth="1"/>
    <col min="11" max="11" width="18.33203125" bestFit="1" customWidth="1"/>
    <col min="12" max="12" width="14.5546875" bestFit="1" customWidth="1"/>
    <col min="13" max="13" width="24.5546875" bestFit="1" customWidth="1"/>
    <col min="14" max="14" width="24.33203125" bestFit="1" customWidth="1"/>
    <col min="15" max="15" width="10.6640625" bestFit="1" customWidth="1"/>
    <col min="16" max="16" width="17.21875" bestFit="1" customWidth="1"/>
    <col min="17" max="19" width="9.88671875" bestFit="1" customWidth="1"/>
    <col min="20" max="20" width="10.6640625" bestFit="1" customWidth="1"/>
    <col min="21" max="21" width="11" bestFit="1" customWidth="1"/>
  </cols>
  <sheetData>
    <row r="2" spans="1:21" ht="28.8" x14ac:dyDescent="0.3">
      <c r="A2" s="6" t="s">
        <v>418</v>
      </c>
      <c r="B2" s="6" t="s">
        <v>419</v>
      </c>
      <c r="C2" s="6" t="s">
        <v>420</v>
      </c>
      <c r="D2" s="6" t="s">
        <v>421</v>
      </c>
      <c r="E2" s="6" t="s">
        <v>422</v>
      </c>
      <c r="F2" s="6" t="s">
        <v>423</v>
      </c>
      <c r="G2" s="6" t="s">
        <v>341</v>
      </c>
    </row>
    <row r="3" spans="1:21" x14ac:dyDescent="0.3">
      <c r="A3" s="7" t="s">
        <v>138</v>
      </c>
      <c r="B3" s="8" t="s">
        <v>313</v>
      </c>
      <c r="C3" s="9">
        <f>Capacity!F5+Capacity!F6</f>
        <v>55840.538199999995</v>
      </c>
      <c r="D3" s="9">
        <v>4500</v>
      </c>
      <c r="E3" s="9">
        <v>2</v>
      </c>
      <c r="F3" s="9">
        <v>1200</v>
      </c>
      <c r="G3" s="9">
        <f>D3/F3</f>
        <v>3.75</v>
      </c>
    </row>
    <row r="4" spans="1:21" x14ac:dyDescent="0.3">
      <c r="A4" s="7" t="s">
        <v>138</v>
      </c>
      <c r="B4" s="8" t="s">
        <v>321</v>
      </c>
      <c r="C4" s="9">
        <f>C3</f>
        <v>55840.538199999995</v>
      </c>
      <c r="D4" s="9">
        <v>4500</v>
      </c>
      <c r="E4" s="9">
        <v>2.1</v>
      </c>
      <c r="F4" s="9">
        <v>1200</v>
      </c>
      <c r="G4" s="9">
        <f>D4/F4</f>
        <v>3.75</v>
      </c>
    </row>
    <row r="5" spans="1:21" x14ac:dyDescent="0.3">
      <c r="A5" s="7" t="s">
        <v>130</v>
      </c>
      <c r="B5" s="8" t="s">
        <v>322</v>
      </c>
      <c r="C5" s="9">
        <f>Capacity!F4</f>
        <v>11889</v>
      </c>
      <c r="D5" s="9">
        <v>1500</v>
      </c>
      <c r="E5" s="9">
        <v>2.6</v>
      </c>
      <c r="F5" s="9">
        <v>1500</v>
      </c>
      <c r="G5" s="9">
        <f>D5/F5</f>
        <v>1</v>
      </c>
    </row>
    <row r="6" spans="1:21" x14ac:dyDescent="0.3">
      <c r="A6" s="7" t="s">
        <v>137</v>
      </c>
      <c r="B6" s="8" t="s">
        <v>323</v>
      </c>
      <c r="C6" s="9">
        <f>Packing!E24</f>
        <v>2365</v>
      </c>
      <c r="D6" s="9">
        <v>1500</v>
      </c>
      <c r="E6" s="9">
        <v>0.5</v>
      </c>
      <c r="F6" s="9">
        <v>800</v>
      </c>
      <c r="G6" s="9">
        <f>D6/F6</f>
        <v>1.875</v>
      </c>
    </row>
    <row r="10" spans="1:21" x14ac:dyDescent="0.3">
      <c r="A10" s="10" t="s">
        <v>1</v>
      </c>
      <c r="B10" s="10" t="s">
        <v>2</v>
      </c>
      <c r="C10" s="10" t="s">
        <v>3</v>
      </c>
      <c r="D10" s="10" t="s">
        <v>0</v>
      </c>
      <c r="E10" s="10" t="s">
        <v>58</v>
      </c>
      <c r="F10" s="10" t="s">
        <v>4</v>
      </c>
      <c r="G10" s="10" t="s">
        <v>5</v>
      </c>
      <c r="H10" s="10" t="s">
        <v>6</v>
      </c>
      <c r="I10" s="10" t="s">
        <v>7</v>
      </c>
      <c r="J10" s="10" t="s">
        <v>106</v>
      </c>
      <c r="K10" s="10" t="s">
        <v>8</v>
      </c>
      <c r="L10" s="10" t="s">
        <v>10</v>
      </c>
      <c r="M10" s="10" t="s">
        <v>9</v>
      </c>
      <c r="N10" s="10" t="s">
        <v>107</v>
      </c>
      <c r="O10" s="10" t="s">
        <v>503</v>
      </c>
      <c r="P10" s="10" t="s">
        <v>11</v>
      </c>
      <c r="Q10" s="10" t="s">
        <v>12</v>
      </c>
      <c r="R10" s="10" t="s">
        <v>13</v>
      </c>
      <c r="S10" s="10" t="s">
        <v>14</v>
      </c>
      <c r="T10" s="10" t="s">
        <v>15</v>
      </c>
      <c r="U10" s="10" t="s">
        <v>16</v>
      </c>
    </row>
    <row r="11" spans="1:21" x14ac:dyDescent="0.3">
      <c r="A11" s="7" t="s">
        <v>17</v>
      </c>
      <c r="B11" s="7" t="s">
        <v>18</v>
      </c>
      <c r="C11" s="11" t="s">
        <v>504</v>
      </c>
      <c r="D11" s="7">
        <v>1</v>
      </c>
      <c r="E11" s="8" t="s">
        <v>313</v>
      </c>
      <c r="F11" s="8" t="s">
        <v>314</v>
      </c>
      <c r="G11" s="9">
        <f t="shared" ref="G11:G17" si="0">$E$3</f>
        <v>2</v>
      </c>
      <c r="H11" s="8" t="s">
        <v>351</v>
      </c>
      <c r="I11" s="8" t="s">
        <v>355</v>
      </c>
      <c r="J11" s="9">
        <f>G11*1*3</f>
        <v>6</v>
      </c>
      <c r="K11" s="7"/>
      <c r="L11" s="9">
        <v>0</v>
      </c>
      <c r="M11" s="9">
        <f t="shared" ref="M11:M74" si="1">N11</f>
        <v>6</v>
      </c>
      <c r="N11" s="9">
        <f>ROUND(J11,0)</f>
        <v>6</v>
      </c>
      <c r="O11" s="9">
        <v>3</v>
      </c>
      <c r="P11" s="9">
        <v>0</v>
      </c>
      <c r="Q11" s="9">
        <f t="shared" ref="Q11:Q74" si="2">ROUNDDOWN(N11/3,0)</f>
        <v>2</v>
      </c>
      <c r="R11" s="9">
        <f t="shared" ref="R11:R74" si="3">ROUNDDOWN(N11/3,0)</f>
        <v>2</v>
      </c>
      <c r="S11" s="9">
        <f t="shared" ref="S11:S74" si="4">N11-Q11-R11</f>
        <v>2</v>
      </c>
      <c r="T11" s="9">
        <v>0</v>
      </c>
      <c r="U11" s="8" t="s">
        <v>138</v>
      </c>
    </row>
    <row r="12" spans="1:21" x14ac:dyDescent="0.3">
      <c r="A12" s="7" t="s">
        <v>17</v>
      </c>
      <c r="B12" s="7" t="s">
        <v>18</v>
      </c>
      <c r="C12" s="11" t="s">
        <v>504</v>
      </c>
      <c r="D12" s="7">
        <v>2</v>
      </c>
      <c r="E12" s="8" t="s">
        <v>313</v>
      </c>
      <c r="F12" s="8" t="s">
        <v>315</v>
      </c>
      <c r="G12" s="9">
        <f t="shared" si="0"/>
        <v>2</v>
      </c>
      <c r="H12" s="8" t="s">
        <v>356</v>
      </c>
      <c r="I12" s="8" t="s">
        <v>357</v>
      </c>
      <c r="J12" s="9">
        <f>G12*3*3</f>
        <v>18</v>
      </c>
      <c r="K12" s="7"/>
      <c r="L12" s="9">
        <v>0</v>
      </c>
      <c r="M12" s="9">
        <f t="shared" si="1"/>
        <v>18</v>
      </c>
      <c r="N12" s="9">
        <f t="shared" ref="N12:N75" si="5">ROUND(J12,0)</f>
        <v>18</v>
      </c>
      <c r="O12" s="9">
        <v>3</v>
      </c>
      <c r="P12" s="9">
        <v>0</v>
      </c>
      <c r="Q12" s="9">
        <f t="shared" si="2"/>
        <v>6</v>
      </c>
      <c r="R12" s="9">
        <f t="shared" si="3"/>
        <v>6</v>
      </c>
      <c r="S12" s="9">
        <f t="shared" si="4"/>
        <v>6</v>
      </c>
      <c r="T12" s="9">
        <v>0</v>
      </c>
      <c r="U12" s="8" t="s">
        <v>138</v>
      </c>
    </row>
    <row r="13" spans="1:21" x14ac:dyDescent="0.3">
      <c r="A13" s="7" t="s">
        <v>17</v>
      </c>
      <c r="B13" s="7" t="s">
        <v>18</v>
      </c>
      <c r="C13" s="11" t="s">
        <v>504</v>
      </c>
      <c r="D13" s="7">
        <v>3</v>
      </c>
      <c r="E13" s="8" t="s">
        <v>313</v>
      </c>
      <c r="F13" s="8" t="s">
        <v>316</v>
      </c>
      <c r="G13" s="9">
        <f t="shared" si="0"/>
        <v>2</v>
      </c>
      <c r="H13" s="8" t="s">
        <v>358</v>
      </c>
      <c r="I13" s="8" t="s">
        <v>359</v>
      </c>
      <c r="J13" s="9">
        <f>G13*6*3</f>
        <v>36</v>
      </c>
      <c r="K13" s="7"/>
      <c r="L13" s="9">
        <v>0</v>
      </c>
      <c r="M13" s="9">
        <f t="shared" si="1"/>
        <v>36</v>
      </c>
      <c r="N13" s="9">
        <f t="shared" si="5"/>
        <v>36</v>
      </c>
      <c r="O13" s="9">
        <v>3</v>
      </c>
      <c r="P13" s="9">
        <v>0</v>
      </c>
      <c r="Q13" s="9">
        <f t="shared" si="2"/>
        <v>12</v>
      </c>
      <c r="R13" s="9">
        <f t="shared" si="3"/>
        <v>12</v>
      </c>
      <c r="S13" s="9">
        <f t="shared" si="4"/>
        <v>12</v>
      </c>
      <c r="T13" s="9">
        <v>0</v>
      </c>
      <c r="U13" s="8" t="s">
        <v>138</v>
      </c>
    </row>
    <row r="14" spans="1:21" x14ac:dyDescent="0.3">
      <c r="A14" s="7" t="s">
        <v>17</v>
      </c>
      <c r="B14" s="7" t="s">
        <v>18</v>
      </c>
      <c r="C14" s="11" t="s">
        <v>504</v>
      </c>
      <c r="D14" s="7">
        <v>4</v>
      </c>
      <c r="E14" s="8" t="s">
        <v>313</v>
      </c>
      <c r="F14" s="8" t="s">
        <v>317</v>
      </c>
      <c r="G14" s="9">
        <f t="shared" si="0"/>
        <v>2</v>
      </c>
      <c r="H14" s="8" t="s">
        <v>352</v>
      </c>
      <c r="I14" s="8" t="s">
        <v>360</v>
      </c>
      <c r="J14" s="9">
        <f>G14*2*3</f>
        <v>12</v>
      </c>
      <c r="K14" s="7"/>
      <c r="L14" s="9">
        <v>0</v>
      </c>
      <c r="M14" s="9">
        <f t="shared" si="1"/>
        <v>12</v>
      </c>
      <c r="N14" s="9">
        <f t="shared" si="5"/>
        <v>12</v>
      </c>
      <c r="O14" s="9">
        <v>3</v>
      </c>
      <c r="P14" s="9">
        <v>0</v>
      </c>
      <c r="Q14" s="9">
        <f t="shared" si="2"/>
        <v>4</v>
      </c>
      <c r="R14" s="9">
        <f t="shared" si="3"/>
        <v>4</v>
      </c>
      <c r="S14" s="9">
        <f t="shared" si="4"/>
        <v>4</v>
      </c>
      <c r="T14" s="9">
        <v>0</v>
      </c>
      <c r="U14" s="8" t="s">
        <v>138</v>
      </c>
    </row>
    <row r="15" spans="1:21" x14ac:dyDescent="0.3">
      <c r="A15" s="7" t="s">
        <v>17</v>
      </c>
      <c r="B15" s="7" t="s">
        <v>18</v>
      </c>
      <c r="C15" s="11" t="s">
        <v>504</v>
      </c>
      <c r="D15" s="7">
        <v>5</v>
      </c>
      <c r="E15" s="8" t="s">
        <v>313</v>
      </c>
      <c r="F15" s="8" t="s">
        <v>318</v>
      </c>
      <c r="G15" s="9">
        <f t="shared" si="0"/>
        <v>2</v>
      </c>
      <c r="H15" s="8" t="s">
        <v>351</v>
      </c>
      <c r="I15" s="8" t="s">
        <v>355</v>
      </c>
      <c r="J15" s="9">
        <f>G15*1*3</f>
        <v>6</v>
      </c>
      <c r="K15" s="7"/>
      <c r="L15" s="9">
        <v>0</v>
      </c>
      <c r="M15" s="9">
        <f t="shared" si="1"/>
        <v>6</v>
      </c>
      <c r="N15" s="9">
        <f t="shared" si="5"/>
        <v>6</v>
      </c>
      <c r="O15" s="9">
        <v>3</v>
      </c>
      <c r="P15" s="9">
        <v>0</v>
      </c>
      <c r="Q15" s="9">
        <f t="shared" si="2"/>
        <v>2</v>
      </c>
      <c r="R15" s="9">
        <f t="shared" si="3"/>
        <v>2</v>
      </c>
      <c r="S15" s="9">
        <f t="shared" si="4"/>
        <v>2</v>
      </c>
      <c r="T15" s="9">
        <v>0</v>
      </c>
      <c r="U15" s="8" t="s">
        <v>138</v>
      </c>
    </row>
    <row r="16" spans="1:21" x14ac:dyDescent="0.3">
      <c r="A16" s="7" t="s">
        <v>17</v>
      </c>
      <c r="B16" s="7" t="s">
        <v>18</v>
      </c>
      <c r="C16" s="11" t="s">
        <v>504</v>
      </c>
      <c r="D16" s="7">
        <v>6</v>
      </c>
      <c r="E16" s="8" t="s">
        <v>313</v>
      </c>
      <c r="F16" s="8" t="s">
        <v>319</v>
      </c>
      <c r="G16" s="9">
        <f t="shared" si="0"/>
        <v>2</v>
      </c>
      <c r="H16" s="8" t="s">
        <v>351</v>
      </c>
      <c r="I16" s="8" t="s">
        <v>355</v>
      </c>
      <c r="J16" s="9">
        <f>G16*1*3</f>
        <v>6</v>
      </c>
      <c r="K16" s="7"/>
      <c r="L16" s="9">
        <v>0</v>
      </c>
      <c r="M16" s="9">
        <f t="shared" si="1"/>
        <v>6</v>
      </c>
      <c r="N16" s="9">
        <f t="shared" si="5"/>
        <v>6</v>
      </c>
      <c r="O16" s="9">
        <v>3</v>
      </c>
      <c r="P16" s="9">
        <v>0</v>
      </c>
      <c r="Q16" s="9">
        <f t="shared" si="2"/>
        <v>2</v>
      </c>
      <c r="R16" s="9">
        <f t="shared" si="3"/>
        <v>2</v>
      </c>
      <c r="S16" s="9">
        <f t="shared" si="4"/>
        <v>2</v>
      </c>
      <c r="T16" s="9">
        <v>0</v>
      </c>
      <c r="U16" s="8" t="s">
        <v>138</v>
      </c>
    </row>
    <row r="17" spans="1:21" x14ac:dyDescent="0.3">
      <c r="A17" s="7" t="s">
        <v>17</v>
      </c>
      <c r="B17" s="7" t="s">
        <v>18</v>
      </c>
      <c r="C17" s="11" t="s">
        <v>504</v>
      </c>
      <c r="D17" s="7">
        <v>7</v>
      </c>
      <c r="E17" s="8" t="s">
        <v>313</v>
      </c>
      <c r="F17" s="8" t="s">
        <v>320</v>
      </c>
      <c r="G17" s="9">
        <f t="shared" si="0"/>
        <v>2</v>
      </c>
      <c r="H17" s="8" t="s">
        <v>353</v>
      </c>
      <c r="I17" s="8" t="s">
        <v>361</v>
      </c>
      <c r="J17" s="9">
        <f>G17*4*3</f>
        <v>24</v>
      </c>
      <c r="K17" s="7"/>
      <c r="L17" s="9">
        <v>0</v>
      </c>
      <c r="M17" s="9">
        <f t="shared" si="1"/>
        <v>24</v>
      </c>
      <c r="N17" s="9">
        <f t="shared" si="5"/>
        <v>24</v>
      </c>
      <c r="O17" s="9">
        <v>3</v>
      </c>
      <c r="P17" s="9">
        <v>0</v>
      </c>
      <c r="Q17" s="9">
        <f t="shared" si="2"/>
        <v>8</v>
      </c>
      <c r="R17" s="9">
        <f t="shared" si="3"/>
        <v>8</v>
      </c>
      <c r="S17" s="9">
        <f t="shared" si="4"/>
        <v>8</v>
      </c>
      <c r="T17" s="9">
        <v>0</v>
      </c>
      <c r="U17" s="8" t="s">
        <v>138</v>
      </c>
    </row>
    <row r="18" spans="1:21" x14ac:dyDescent="0.3">
      <c r="A18" s="7" t="s">
        <v>17</v>
      </c>
      <c r="B18" s="7" t="s">
        <v>18</v>
      </c>
      <c r="C18" s="11" t="s">
        <v>504</v>
      </c>
      <c r="D18" s="7">
        <v>8</v>
      </c>
      <c r="E18" s="8" t="s">
        <v>321</v>
      </c>
      <c r="F18" s="8" t="s">
        <v>314</v>
      </c>
      <c r="G18" s="9">
        <f t="shared" ref="G18:G24" si="6">$E$4</f>
        <v>2.1</v>
      </c>
      <c r="H18" s="8" t="s">
        <v>351</v>
      </c>
      <c r="I18" s="8" t="s">
        <v>362</v>
      </c>
      <c r="J18" s="9">
        <f>G18*1*3</f>
        <v>6.3000000000000007</v>
      </c>
      <c r="K18" s="7"/>
      <c r="L18" s="9">
        <v>0</v>
      </c>
      <c r="M18" s="9">
        <f t="shared" si="1"/>
        <v>6</v>
      </c>
      <c r="N18" s="9">
        <f t="shared" si="5"/>
        <v>6</v>
      </c>
      <c r="O18" s="9">
        <v>3</v>
      </c>
      <c r="P18" s="9">
        <v>0</v>
      </c>
      <c r="Q18" s="9">
        <f t="shared" si="2"/>
        <v>2</v>
      </c>
      <c r="R18" s="9">
        <f t="shared" si="3"/>
        <v>2</v>
      </c>
      <c r="S18" s="9">
        <f t="shared" si="4"/>
        <v>2</v>
      </c>
      <c r="T18" s="9">
        <v>0</v>
      </c>
      <c r="U18" s="8" t="s">
        <v>138</v>
      </c>
    </row>
    <row r="19" spans="1:21" x14ac:dyDescent="0.3">
      <c r="A19" s="7" t="s">
        <v>17</v>
      </c>
      <c r="B19" s="7" t="s">
        <v>18</v>
      </c>
      <c r="C19" s="11" t="s">
        <v>504</v>
      </c>
      <c r="D19" s="7">
        <v>9</v>
      </c>
      <c r="E19" s="8" t="s">
        <v>321</v>
      </c>
      <c r="F19" s="8" t="s">
        <v>315</v>
      </c>
      <c r="G19" s="9">
        <f t="shared" si="6"/>
        <v>2.1</v>
      </c>
      <c r="H19" s="8" t="s">
        <v>356</v>
      </c>
      <c r="I19" s="8" t="s">
        <v>363</v>
      </c>
      <c r="J19" s="9">
        <f>G19*3*3</f>
        <v>18.900000000000002</v>
      </c>
      <c r="K19" s="7"/>
      <c r="L19" s="9">
        <v>0</v>
      </c>
      <c r="M19" s="9">
        <f t="shared" si="1"/>
        <v>19</v>
      </c>
      <c r="N19" s="9">
        <f t="shared" si="5"/>
        <v>19</v>
      </c>
      <c r="O19" s="9">
        <v>3</v>
      </c>
      <c r="P19" s="9">
        <v>0</v>
      </c>
      <c r="Q19" s="9">
        <f t="shared" si="2"/>
        <v>6</v>
      </c>
      <c r="R19" s="9">
        <f t="shared" si="3"/>
        <v>6</v>
      </c>
      <c r="S19" s="9">
        <f t="shared" si="4"/>
        <v>7</v>
      </c>
      <c r="T19" s="9">
        <v>0</v>
      </c>
      <c r="U19" s="8" t="s">
        <v>138</v>
      </c>
    </row>
    <row r="20" spans="1:21" x14ac:dyDescent="0.3">
      <c r="A20" s="7" t="s">
        <v>17</v>
      </c>
      <c r="B20" s="7" t="s">
        <v>18</v>
      </c>
      <c r="C20" s="11" t="s">
        <v>504</v>
      </c>
      <c r="D20" s="7">
        <v>10</v>
      </c>
      <c r="E20" s="8" t="s">
        <v>321</v>
      </c>
      <c r="F20" s="8" t="s">
        <v>316</v>
      </c>
      <c r="G20" s="9">
        <f t="shared" si="6"/>
        <v>2.1</v>
      </c>
      <c r="H20" s="8" t="s">
        <v>358</v>
      </c>
      <c r="I20" s="8" t="s">
        <v>364</v>
      </c>
      <c r="J20" s="9">
        <f>G20*6*3</f>
        <v>37.800000000000004</v>
      </c>
      <c r="K20" s="7"/>
      <c r="L20" s="9">
        <v>0</v>
      </c>
      <c r="M20" s="9">
        <f t="shared" si="1"/>
        <v>38</v>
      </c>
      <c r="N20" s="9">
        <f t="shared" si="5"/>
        <v>38</v>
      </c>
      <c r="O20" s="9">
        <v>3</v>
      </c>
      <c r="P20" s="9">
        <v>0</v>
      </c>
      <c r="Q20" s="9">
        <f t="shared" si="2"/>
        <v>12</v>
      </c>
      <c r="R20" s="9">
        <f t="shared" si="3"/>
        <v>12</v>
      </c>
      <c r="S20" s="9">
        <f t="shared" si="4"/>
        <v>14</v>
      </c>
      <c r="T20" s="9">
        <v>0</v>
      </c>
      <c r="U20" s="8" t="s">
        <v>138</v>
      </c>
    </row>
    <row r="21" spans="1:21" x14ac:dyDescent="0.3">
      <c r="A21" s="7" t="s">
        <v>17</v>
      </c>
      <c r="B21" s="7" t="s">
        <v>18</v>
      </c>
      <c r="C21" s="11" t="s">
        <v>504</v>
      </c>
      <c r="D21" s="7">
        <v>11</v>
      </c>
      <c r="E21" s="8" t="s">
        <v>321</v>
      </c>
      <c r="F21" s="8" t="s">
        <v>317</v>
      </c>
      <c r="G21" s="9">
        <f t="shared" si="6"/>
        <v>2.1</v>
      </c>
      <c r="H21" s="8" t="s">
        <v>352</v>
      </c>
      <c r="I21" s="8" t="s">
        <v>365</v>
      </c>
      <c r="J21" s="9">
        <f>G21*2*3</f>
        <v>12.600000000000001</v>
      </c>
      <c r="K21" s="7"/>
      <c r="L21" s="9">
        <v>0</v>
      </c>
      <c r="M21" s="9">
        <f t="shared" si="1"/>
        <v>13</v>
      </c>
      <c r="N21" s="9">
        <f t="shared" si="5"/>
        <v>13</v>
      </c>
      <c r="O21" s="9">
        <v>3</v>
      </c>
      <c r="P21" s="9">
        <v>0</v>
      </c>
      <c r="Q21" s="9">
        <f t="shared" si="2"/>
        <v>4</v>
      </c>
      <c r="R21" s="9">
        <f t="shared" si="3"/>
        <v>4</v>
      </c>
      <c r="S21" s="9">
        <f t="shared" si="4"/>
        <v>5</v>
      </c>
      <c r="T21" s="9">
        <v>0</v>
      </c>
      <c r="U21" s="8" t="s">
        <v>138</v>
      </c>
    </row>
    <row r="22" spans="1:21" x14ac:dyDescent="0.3">
      <c r="A22" s="7" t="s">
        <v>17</v>
      </c>
      <c r="B22" s="7" t="s">
        <v>18</v>
      </c>
      <c r="C22" s="11" t="s">
        <v>504</v>
      </c>
      <c r="D22" s="7">
        <v>12</v>
      </c>
      <c r="E22" s="8" t="s">
        <v>321</v>
      </c>
      <c r="F22" s="8" t="s">
        <v>318</v>
      </c>
      <c r="G22" s="9">
        <f t="shared" si="6"/>
        <v>2.1</v>
      </c>
      <c r="H22" s="8" t="s">
        <v>351</v>
      </c>
      <c r="I22" s="8" t="s">
        <v>362</v>
      </c>
      <c r="J22" s="9">
        <f>G22*1*3</f>
        <v>6.3000000000000007</v>
      </c>
      <c r="K22" s="7"/>
      <c r="L22" s="9">
        <v>0</v>
      </c>
      <c r="M22" s="9">
        <f t="shared" si="1"/>
        <v>6</v>
      </c>
      <c r="N22" s="9">
        <f t="shared" si="5"/>
        <v>6</v>
      </c>
      <c r="O22" s="9">
        <v>3</v>
      </c>
      <c r="P22" s="9">
        <v>0</v>
      </c>
      <c r="Q22" s="9">
        <f t="shared" si="2"/>
        <v>2</v>
      </c>
      <c r="R22" s="9">
        <f t="shared" si="3"/>
        <v>2</v>
      </c>
      <c r="S22" s="9">
        <f t="shared" si="4"/>
        <v>2</v>
      </c>
      <c r="T22" s="9">
        <v>0</v>
      </c>
      <c r="U22" s="8" t="s">
        <v>138</v>
      </c>
    </row>
    <row r="23" spans="1:21" x14ac:dyDescent="0.3">
      <c r="A23" s="7" t="s">
        <v>17</v>
      </c>
      <c r="B23" s="7" t="s">
        <v>18</v>
      </c>
      <c r="C23" s="11" t="s">
        <v>504</v>
      </c>
      <c r="D23" s="7">
        <v>13</v>
      </c>
      <c r="E23" s="8" t="s">
        <v>321</v>
      </c>
      <c r="F23" s="8" t="s">
        <v>319</v>
      </c>
      <c r="G23" s="9">
        <f t="shared" si="6"/>
        <v>2.1</v>
      </c>
      <c r="H23" s="8" t="s">
        <v>351</v>
      </c>
      <c r="I23" s="8" t="s">
        <v>362</v>
      </c>
      <c r="J23" s="9">
        <f>G23*1*3</f>
        <v>6.3000000000000007</v>
      </c>
      <c r="K23" s="7"/>
      <c r="L23" s="9">
        <v>0</v>
      </c>
      <c r="M23" s="9">
        <f t="shared" si="1"/>
        <v>6</v>
      </c>
      <c r="N23" s="9">
        <f t="shared" si="5"/>
        <v>6</v>
      </c>
      <c r="O23" s="9">
        <v>3</v>
      </c>
      <c r="P23" s="9">
        <v>0</v>
      </c>
      <c r="Q23" s="9">
        <f t="shared" si="2"/>
        <v>2</v>
      </c>
      <c r="R23" s="9">
        <f t="shared" si="3"/>
        <v>2</v>
      </c>
      <c r="S23" s="9">
        <f t="shared" si="4"/>
        <v>2</v>
      </c>
      <c r="T23" s="9">
        <v>0</v>
      </c>
      <c r="U23" s="8" t="s">
        <v>138</v>
      </c>
    </row>
    <row r="24" spans="1:21" x14ac:dyDescent="0.3">
      <c r="A24" s="7" t="s">
        <v>17</v>
      </c>
      <c r="B24" s="7" t="s">
        <v>18</v>
      </c>
      <c r="C24" s="11" t="s">
        <v>504</v>
      </c>
      <c r="D24" s="7">
        <v>14</v>
      </c>
      <c r="E24" s="8" t="s">
        <v>321</v>
      </c>
      <c r="F24" s="8" t="s">
        <v>320</v>
      </c>
      <c r="G24" s="9">
        <f t="shared" si="6"/>
        <v>2.1</v>
      </c>
      <c r="H24" s="8" t="s">
        <v>353</v>
      </c>
      <c r="I24" s="8" t="s">
        <v>366</v>
      </c>
      <c r="J24" s="9">
        <f>G24*4*3</f>
        <v>25.200000000000003</v>
      </c>
      <c r="K24" s="7"/>
      <c r="L24" s="9">
        <v>0</v>
      </c>
      <c r="M24" s="9">
        <f t="shared" si="1"/>
        <v>25</v>
      </c>
      <c r="N24" s="9">
        <f t="shared" si="5"/>
        <v>25</v>
      </c>
      <c r="O24" s="9">
        <v>3</v>
      </c>
      <c r="P24" s="9">
        <v>0</v>
      </c>
      <c r="Q24" s="9">
        <f t="shared" si="2"/>
        <v>8</v>
      </c>
      <c r="R24" s="9">
        <f t="shared" si="3"/>
        <v>8</v>
      </c>
      <c r="S24" s="9">
        <f t="shared" si="4"/>
        <v>9</v>
      </c>
      <c r="T24" s="9">
        <v>0</v>
      </c>
      <c r="U24" s="8" t="s">
        <v>138</v>
      </c>
    </row>
    <row r="25" spans="1:21" x14ac:dyDescent="0.3">
      <c r="A25" s="7" t="s">
        <v>17</v>
      </c>
      <c r="B25" s="7" t="s">
        <v>18</v>
      </c>
      <c r="C25" s="11" t="s">
        <v>504</v>
      </c>
      <c r="D25" s="7">
        <v>15</v>
      </c>
      <c r="E25" s="8" t="s">
        <v>322</v>
      </c>
      <c r="F25" s="8" t="s">
        <v>314</v>
      </c>
      <c r="G25" s="9">
        <f t="shared" ref="G25:G31" si="7">$E$5</f>
        <v>2.6</v>
      </c>
      <c r="H25" s="8" t="s">
        <v>351</v>
      </c>
      <c r="I25" s="8" t="s">
        <v>367</v>
      </c>
      <c r="J25" s="9">
        <f>G25*1*3</f>
        <v>7.8000000000000007</v>
      </c>
      <c r="K25" s="7"/>
      <c r="L25" s="9">
        <v>0</v>
      </c>
      <c r="M25" s="9">
        <f t="shared" si="1"/>
        <v>8</v>
      </c>
      <c r="N25" s="9">
        <f t="shared" si="5"/>
        <v>8</v>
      </c>
      <c r="O25" s="9">
        <v>3</v>
      </c>
      <c r="P25" s="9">
        <v>0</v>
      </c>
      <c r="Q25" s="9">
        <f t="shared" si="2"/>
        <v>2</v>
      </c>
      <c r="R25" s="9">
        <f t="shared" si="3"/>
        <v>2</v>
      </c>
      <c r="S25" s="9">
        <f t="shared" si="4"/>
        <v>4</v>
      </c>
      <c r="T25" s="9">
        <v>0</v>
      </c>
      <c r="U25" s="8" t="s">
        <v>130</v>
      </c>
    </row>
    <row r="26" spans="1:21" x14ac:dyDescent="0.3">
      <c r="A26" s="7" t="s">
        <v>17</v>
      </c>
      <c r="B26" s="7" t="s">
        <v>18</v>
      </c>
      <c r="C26" s="11" t="s">
        <v>504</v>
      </c>
      <c r="D26" s="7">
        <v>16</v>
      </c>
      <c r="E26" s="8" t="s">
        <v>322</v>
      </c>
      <c r="F26" s="8" t="s">
        <v>315</v>
      </c>
      <c r="G26" s="9">
        <f t="shared" si="7"/>
        <v>2.6</v>
      </c>
      <c r="H26" s="8" t="s">
        <v>368</v>
      </c>
      <c r="I26" s="8" t="s">
        <v>367</v>
      </c>
      <c r="J26" s="9">
        <f>G26*1*3</f>
        <v>7.8000000000000007</v>
      </c>
      <c r="K26" s="7"/>
      <c r="L26" s="9">
        <v>0</v>
      </c>
      <c r="M26" s="9">
        <f t="shared" si="1"/>
        <v>8</v>
      </c>
      <c r="N26" s="9">
        <f t="shared" si="5"/>
        <v>8</v>
      </c>
      <c r="O26" s="9">
        <v>3</v>
      </c>
      <c r="P26" s="9">
        <v>0</v>
      </c>
      <c r="Q26" s="9">
        <f t="shared" si="2"/>
        <v>2</v>
      </c>
      <c r="R26" s="9">
        <f t="shared" si="3"/>
        <v>2</v>
      </c>
      <c r="S26" s="9">
        <f t="shared" si="4"/>
        <v>4</v>
      </c>
      <c r="T26" s="9">
        <v>0</v>
      </c>
      <c r="U26" s="8" t="s">
        <v>130</v>
      </c>
    </row>
    <row r="27" spans="1:21" x14ac:dyDescent="0.3">
      <c r="A27" s="7" t="s">
        <v>17</v>
      </c>
      <c r="B27" s="7" t="s">
        <v>18</v>
      </c>
      <c r="C27" s="11" t="s">
        <v>504</v>
      </c>
      <c r="D27" s="7">
        <v>17</v>
      </c>
      <c r="E27" s="8" t="s">
        <v>322</v>
      </c>
      <c r="F27" s="8" t="s">
        <v>316</v>
      </c>
      <c r="G27" s="9">
        <f t="shared" si="7"/>
        <v>2.6</v>
      </c>
      <c r="H27" s="8" t="s">
        <v>369</v>
      </c>
      <c r="I27" s="8" t="s">
        <v>370</v>
      </c>
      <c r="J27" s="9">
        <f>G27*2*3</f>
        <v>15.600000000000001</v>
      </c>
      <c r="K27" s="7"/>
      <c r="L27" s="9">
        <v>0</v>
      </c>
      <c r="M27" s="9">
        <f t="shared" si="1"/>
        <v>16</v>
      </c>
      <c r="N27" s="9">
        <f t="shared" si="5"/>
        <v>16</v>
      </c>
      <c r="O27" s="9">
        <v>3</v>
      </c>
      <c r="P27" s="9">
        <v>0</v>
      </c>
      <c r="Q27" s="9">
        <f t="shared" si="2"/>
        <v>5</v>
      </c>
      <c r="R27" s="9">
        <f t="shared" si="3"/>
        <v>5</v>
      </c>
      <c r="S27" s="9">
        <f t="shared" si="4"/>
        <v>6</v>
      </c>
      <c r="T27" s="9">
        <v>0</v>
      </c>
      <c r="U27" s="8" t="s">
        <v>130</v>
      </c>
    </row>
    <row r="28" spans="1:21" x14ac:dyDescent="0.3">
      <c r="A28" s="7" t="s">
        <v>17</v>
      </c>
      <c r="B28" s="7" t="s">
        <v>18</v>
      </c>
      <c r="C28" s="11" t="s">
        <v>504</v>
      </c>
      <c r="D28" s="7">
        <v>18</v>
      </c>
      <c r="E28" s="8" t="s">
        <v>322</v>
      </c>
      <c r="F28" s="8" t="s">
        <v>317</v>
      </c>
      <c r="G28" s="9">
        <f t="shared" si="7"/>
        <v>2.6</v>
      </c>
      <c r="H28" s="8" t="s">
        <v>351</v>
      </c>
      <c r="I28" s="8" t="s">
        <v>367</v>
      </c>
      <c r="J28" s="9">
        <f>G28*1*3</f>
        <v>7.8000000000000007</v>
      </c>
      <c r="K28" s="7"/>
      <c r="L28" s="9">
        <v>0</v>
      </c>
      <c r="M28" s="9">
        <f t="shared" si="1"/>
        <v>8</v>
      </c>
      <c r="N28" s="9">
        <f t="shared" si="5"/>
        <v>8</v>
      </c>
      <c r="O28" s="9">
        <v>3</v>
      </c>
      <c r="P28" s="9">
        <v>0</v>
      </c>
      <c r="Q28" s="9">
        <f t="shared" si="2"/>
        <v>2</v>
      </c>
      <c r="R28" s="9">
        <f t="shared" si="3"/>
        <v>2</v>
      </c>
      <c r="S28" s="9">
        <f t="shared" si="4"/>
        <v>4</v>
      </c>
      <c r="T28" s="9">
        <v>0</v>
      </c>
      <c r="U28" s="8" t="s">
        <v>130</v>
      </c>
    </row>
    <row r="29" spans="1:21" x14ac:dyDescent="0.3">
      <c r="A29" s="7" t="s">
        <v>17</v>
      </c>
      <c r="B29" s="7" t="s">
        <v>18</v>
      </c>
      <c r="C29" s="11" t="s">
        <v>504</v>
      </c>
      <c r="D29" s="7">
        <v>19</v>
      </c>
      <c r="E29" s="8" t="s">
        <v>322</v>
      </c>
      <c r="F29" s="8" t="s">
        <v>318</v>
      </c>
      <c r="G29" s="9">
        <f t="shared" si="7"/>
        <v>2.6</v>
      </c>
      <c r="H29" s="8" t="s">
        <v>354</v>
      </c>
      <c r="I29" s="8" t="s">
        <v>371</v>
      </c>
      <c r="J29" s="9">
        <f>G29*0*3</f>
        <v>0</v>
      </c>
      <c r="K29" s="7"/>
      <c r="L29" s="9">
        <v>0</v>
      </c>
      <c r="M29" s="9">
        <f t="shared" si="1"/>
        <v>0</v>
      </c>
      <c r="N29" s="9">
        <f t="shared" si="5"/>
        <v>0</v>
      </c>
      <c r="O29" s="9">
        <v>3</v>
      </c>
      <c r="P29" s="9">
        <v>0</v>
      </c>
      <c r="Q29" s="9">
        <f t="shared" si="2"/>
        <v>0</v>
      </c>
      <c r="R29" s="9">
        <f t="shared" si="3"/>
        <v>0</v>
      </c>
      <c r="S29" s="9">
        <f t="shared" si="4"/>
        <v>0</v>
      </c>
      <c r="T29" s="9">
        <v>0</v>
      </c>
      <c r="U29" s="8" t="s">
        <v>130</v>
      </c>
    </row>
    <row r="30" spans="1:21" x14ac:dyDescent="0.3">
      <c r="A30" s="7" t="s">
        <v>17</v>
      </c>
      <c r="B30" s="7" t="s">
        <v>18</v>
      </c>
      <c r="C30" s="11" t="s">
        <v>504</v>
      </c>
      <c r="D30" s="7">
        <v>20</v>
      </c>
      <c r="E30" s="8" t="s">
        <v>322</v>
      </c>
      <c r="F30" s="8" t="s">
        <v>319</v>
      </c>
      <c r="G30" s="9">
        <f t="shared" si="7"/>
        <v>2.6</v>
      </c>
      <c r="H30" s="8" t="s">
        <v>351</v>
      </c>
      <c r="I30" s="8" t="s">
        <v>367</v>
      </c>
      <c r="J30" s="9">
        <f>G30*1*3</f>
        <v>7.8000000000000007</v>
      </c>
      <c r="K30" s="7"/>
      <c r="L30" s="9">
        <v>0</v>
      </c>
      <c r="M30" s="9">
        <f t="shared" si="1"/>
        <v>8</v>
      </c>
      <c r="N30" s="9">
        <f t="shared" si="5"/>
        <v>8</v>
      </c>
      <c r="O30" s="9">
        <v>3</v>
      </c>
      <c r="P30" s="9">
        <v>0</v>
      </c>
      <c r="Q30" s="9">
        <f t="shared" si="2"/>
        <v>2</v>
      </c>
      <c r="R30" s="9">
        <f t="shared" si="3"/>
        <v>2</v>
      </c>
      <c r="S30" s="9">
        <f t="shared" si="4"/>
        <v>4</v>
      </c>
      <c r="T30" s="9">
        <v>0</v>
      </c>
      <c r="U30" s="8" t="s">
        <v>130</v>
      </c>
    </row>
    <row r="31" spans="1:21" x14ac:dyDescent="0.3">
      <c r="A31" s="7" t="s">
        <v>17</v>
      </c>
      <c r="B31" s="7" t="s">
        <v>18</v>
      </c>
      <c r="C31" s="11" t="s">
        <v>504</v>
      </c>
      <c r="D31" s="7">
        <v>21</v>
      </c>
      <c r="E31" s="8" t="s">
        <v>322</v>
      </c>
      <c r="F31" s="8" t="s">
        <v>320</v>
      </c>
      <c r="G31" s="9">
        <f t="shared" si="7"/>
        <v>2.6</v>
      </c>
      <c r="H31" s="8" t="s">
        <v>353</v>
      </c>
      <c r="I31" s="8" t="s">
        <v>372</v>
      </c>
      <c r="J31" s="9">
        <f>G31*4*3</f>
        <v>31.200000000000003</v>
      </c>
      <c r="K31" s="7"/>
      <c r="L31" s="9">
        <v>0</v>
      </c>
      <c r="M31" s="9">
        <f t="shared" si="1"/>
        <v>31</v>
      </c>
      <c r="N31" s="9">
        <f t="shared" si="5"/>
        <v>31</v>
      </c>
      <c r="O31" s="9">
        <v>3</v>
      </c>
      <c r="P31" s="9">
        <v>0</v>
      </c>
      <c r="Q31" s="9">
        <f t="shared" si="2"/>
        <v>10</v>
      </c>
      <c r="R31" s="9">
        <f t="shared" si="3"/>
        <v>10</v>
      </c>
      <c r="S31" s="9">
        <f t="shared" si="4"/>
        <v>11</v>
      </c>
      <c r="T31" s="9">
        <v>0</v>
      </c>
      <c r="U31" s="8" t="s">
        <v>130</v>
      </c>
    </row>
    <row r="32" spans="1:21" x14ac:dyDescent="0.3">
      <c r="A32" s="7" t="s">
        <v>17</v>
      </c>
      <c r="B32" s="7" t="s">
        <v>18</v>
      </c>
      <c r="C32" s="11" t="s">
        <v>504</v>
      </c>
      <c r="D32" s="7">
        <v>22</v>
      </c>
      <c r="E32" s="8" t="s">
        <v>323</v>
      </c>
      <c r="F32" s="8" t="s">
        <v>314</v>
      </c>
      <c r="G32" s="9">
        <f t="shared" ref="G32:G38" si="8">$E$6</f>
        <v>0.5</v>
      </c>
      <c r="H32" s="8" t="s">
        <v>351</v>
      </c>
      <c r="I32" s="8" t="s">
        <v>373</v>
      </c>
      <c r="J32" s="9">
        <f>G32*1*3</f>
        <v>1.5</v>
      </c>
      <c r="K32" s="7"/>
      <c r="L32" s="9">
        <v>0</v>
      </c>
      <c r="M32" s="9">
        <f t="shared" si="1"/>
        <v>2</v>
      </c>
      <c r="N32" s="9">
        <f t="shared" si="5"/>
        <v>2</v>
      </c>
      <c r="O32" s="9">
        <v>3</v>
      </c>
      <c r="P32" s="9">
        <v>0</v>
      </c>
      <c r="Q32" s="9">
        <f t="shared" si="2"/>
        <v>0</v>
      </c>
      <c r="R32" s="9">
        <f t="shared" si="3"/>
        <v>0</v>
      </c>
      <c r="S32" s="9">
        <f t="shared" si="4"/>
        <v>2</v>
      </c>
      <c r="T32" s="9">
        <v>0</v>
      </c>
      <c r="U32" s="8" t="s">
        <v>137</v>
      </c>
    </row>
    <row r="33" spans="1:21" x14ac:dyDescent="0.3">
      <c r="A33" s="7" t="s">
        <v>17</v>
      </c>
      <c r="B33" s="7" t="s">
        <v>18</v>
      </c>
      <c r="C33" s="11" t="s">
        <v>504</v>
      </c>
      <c r="D33" s="7">
        <v>23</v>
      </c>
      <c r="E33" s="8" t="s">
        <v>323</v>
      </c>
      <c r="F33" s="8" t="s">
        <v>315</v>
      </c>
      <c r="G33" s="9">
        <f t="shared" si="8"/>
        <v>0.5</v>
      </c>
      <c r="H33" s="8" t="s">
        <v>374</v>
      </c>
      <c r="I33" s="8" t="s">
        <v>375</v>
      </c>
      <c r="J33" s="9">
        <f>G33*2*3</f>
        <v>3</v>
      </c>
      <c r="K33" s="7"/>
      <c r="L33" s="9">
        <v>0</v>
      </c>
      <c r="M33" s="9">
        <f t="shared" si="1"/>
        <v>3</v>
      </c>
      <c r="N33" s="9">
        <f t="shared" si="5"/>
        <v>3</v>
      </c>
      <c r="O33" s="9">
        <v>3</v>
      </c>
      <c r="P33" s="9">
        <v>0</v>
      </c>
      <c r="Q33" s="9">
        <f t="shared" si="2"/>
        <v>1</v>
      </c>
      <c r="R33" s="9">
        <f t="shared" si="3"/>
        <v>1</v>
      </c>
      <c r="S33" s="9">
        <f t="shared" si="4"/>
        <v>1</v>
      </c>
      <c r="T33" s="9">
        <v>0</v>
      </c>
      <c r="U33" s="8" t="s">
        <v>137</v>
      </c>
    </row>
    <row r="34" spans="1:21" x14ac:dyDescent="0.3">
      <c r="A34" s="7" t="s">
        <v>17</v>
      </c>
      <c r="B34" s="7" t="s">
        <v>18</v>
      </c>
      <c r="C34" s="11" t="s">
        <v>504</v>
      </c>
      <c r="D34" s="7">
        <v>24</v>
      </c>
      <c r="E34" s="8" t="s">
        <v>323</v>
      </c>
      <c r="F34" s="8" t="s">
        <v>316</v>
      </c>
      <c r="G34" s="9">
        <f t="shared" si="8"/>
        <v>0.5</v>
      </c>
      <c r="H34" s="8" t="s">
        <v>376</v>
      </c>
      <c r="I34" s="8" t="s">
        <v>377</v>
      </c>
      <c r="J34" s="9">
        <f>G34*3*3</f>
        <v>4.5</v>
      </c>
      <c r="K34" s="7"/>
      <c r="L34" s="9">
        <v>0</v>
      </c>
      <c r="M34" s="9">
        <f t="shared" si="1"/>
        <v>5</v>
      </c>
      <c r="N34" s="9">
        <f t="shared" si="5"/>
        <v>5</v>
      </c>
      <c r="O34" s="9">
        <v>3</v>
      </c>
      <c r="P34" s="9">
        <v>0</v>
      </c>
      <c r="Q34" s="9">
        <f t="shared" si="2"/>
        <v>1</v>
      </c>
      <c r="R34" s="9">
        <f t="shared" si="3"/>
        <v>1</v>
      </c>
      <c r="S34" s="9">
        <f t="shared" si="4"/>
        <v>3</v>
      </c>
      <c r="T34" s="9">
        <v>0</v>
      </c>
      <c r="U34" s="8" t="s">
        <v>137</v>
      </c>
    </row>
    <row r="35" spans="1:21" x14ac:dyDescent="0.3">
      <c r="A35" s="7" t="s">
        <v>17</v>
      </c>
      <c r="B35" s="7" t="s">
        <v>18</v>
      </c>
      <c r="C35" s="11" t="s">
        <v>504</v>
      </c>
      <c r="D35" s="7">
        <v>25</v>
      </c>
      <c r="E35" s="8" t="s">
        <v>323</v>
      </c>
      <c r="F35" s="8" t="s">
        <v>317</v>
      </c>
      <c r="G35" s="9">
        <f t="shared" si="8"/>
        <v>0.5</v>
      </c>
      <c r="H35" s="8" t="s">
        <v>351</v>
      </c>
      <c r="I35" s="8" t="s">
        <v>373</v>
      </c>
      <c r="J35" s="9">
        <f>G35*1*3</f>
        <v>1.5</v>
      </c>
      <c r="K35" s="7"/>
      <c r="L35" s="9">
        <v>0</v>
      </c>
      <c r="M35" s="9">
        <f t="shared" si="1"/>
        <v>2</v>
      </c>
      <c r="N35" s="9">
        <f t="shared" si="5"/>
        <v>2</v>
      </c>
      <c r="O35" s="9">
        <v>3</v>
      </c>
      <c r="P35" s="9">
        <v>0</v>
      </c>
      <c r="Q35" s="9">
        <f t="shared" si="2"/>
        <v>0</v>
      </c>
      <c r="R35" s="9">
        <f t="shared" si="3"/>
        <v>0</v>
      </c>
      <c r="S35" s="9">
        <f t="shared" si="4"/>
        <v>2</v>
      </c>
      <c r="T35" s="9">
        <v>0</v>
      </c>
      <c r="U35" s="8" t="s">
        <v>137</v>
      </c>
    </row>
    <row r="36" spans="1:21" x14ac:dyDescent="0.3">
      <c r="A36" s="7" t="s">
        <v>17</v>
      </c>
      <c r="B36" s="7" t="s">
        <v>18</v>
      </c>
      <c r="C36" s="11" t="s">
        <v>504</v>
      </c>
      <c r="D36" s="7">
        <v>26</v>
      </c>
      <c r="E36" s="8" t="s">
        <v>323</v>
      </c>
      <c r="F36" s="8" t="s">
        <v>318</v>
      </c>
      <c r="G36" s="9">
        <f t="shared" si="8"/>
        <v>0.5</v>
      </c>
      <c r="H36" s="8" t="s">
        <v>351</v>
      </c>
      <c r="I36" s="8" t="s">
        <v>373</v>
      </c>
      <c r="J36" s="9">
        <f>G36*1*3</f>
        <v>1.5</v>
      </c>
      <c r="K36" s="7"/>
      <c r="L36" s="9">
        <v>0</v>
      </c>
      <c r="M36" s="9">
        <f t="shared" si="1"/>
        <v>2</v>
      </c>
      <c r="N36" s="9">
        <f t="shared" si="5"/>
        <v>2</v>
      </c>
      <c r="O36" s="9">
        <v>3</v>
      </c>
      <c r="P36" s="9">
        <v>0</v>
      </c>
      <c r="Q36" s="9">
        <f t="shared" si="2"/>
        <v>0</v>
      </c>
      <c r="R36" s="9">
        <f t="shared" si="3"/>
        <v>0</v>
      </c>
      <c r="S36" s="9">
        <f t="shared" si="4"/>
        <v>2</v>
      </c>
      <c r="T36" s="9">
        <v>0</v>
      </c>
      <c r="U36" s="8" t="s">
        <v>137</v>
      </c>
    </row>
    <row r="37" spans="1:21" x14ac:dyDescent="0.3">
      <c r="A37" s="7" t="s">
        <v>17</v>
      </c>
      <c r="B37" s="7" t="s">
        <v>18</v>
      </c>
      <c r="C37" s="11" t="s">
        <v>504</v>
      </c>
      <c r="D37" s="7">
        <v>27</v>
      </c>
      <c r="E37" s="8" t="s">
        <v>323</v>
      </c>
      <c r="F37" s="8" t="s">
        <v>319</v>
      </c>
      <c r="G37" s="9">
        <f t="shared" si="8"/>
        <v>0.5</v>
      </c>
      <c r="H37" s="8" t="s">
        <v>351</v>
      </c>
      <c r="I37" s="8" t="s">
        <v>373</v>
      </c>
      <c r="J37" s="9">
        <f>G37*1*3</f>
        <v>1.5</v>
      </c>
      <c r="K37" s="7"/>
      <c r="L37" s="9">
        <v>0</v>
      </c>
      <c r="M37" s="9">
        <f t="shared" si="1"/>
        <v>2</v>
      </c>
      <c r="N37" s="9">
        <f t="shared" si="5"/>
        <v>2</v>
      </c>
      <c r="O37" s="9">
        <v>3</v>
      </c>
      <c r="P37" s="9">
        <v>0</v>
      </c>
      <c r="Q37" s="9">
        <f t="shared" si="2"/>
        <v>0</v>
      </c>
      <c r="R37" s="9">
        <f t="shared" si="3"/>
        <v>0</v>
      </c>
      <c r="S37" s="9">
        <f t="shared" si="4"/>
        <v>2</v>
      </c>
      <c r="T37" s="9">
        <v>0</v>
      </c>
      <c r="U37" s="8" t="s">
        <v>137</v>
      </c>
    </row>
    <row r="38" spans="1:21" x14ac:dyDescent="0.3">
      <c r="A38" s="7" t="s">
        <v>17</v>
      </c>
      <c r="B38" s="7" t="s">
        <v>18</v>
      </c>
      <c r="C38" s="11" t="s">
        <v>504</v>
      </c>
      <c r="D38" s="7">
        <v>28</v>
      </c>
      <c r="E38" s="8" t="s">
        <v>323</v>
      </c>
      <c r="F38" s="8" t="s">
        <v>320</v>
      </c>
      <c r="G38" s="9">
        <f t="shared" si="8"/>
        <v>0.5</v>
      </c>
      <c r="H38" s="8" t="s">
        <v>353</v>
      </c>
      <c r="I38" s="8" t="s">
        <v>378</v>
      </c>
      <c r="J38" s="9">
        <f>G38*4*3</f>
        <v>6</v>
      </c>
      <c r="K38" s="7"/>
      <c r="L38" s="9">
        <v>0</v>
      </c>
      <c r="M38" s="9">
        <f t="shared" si="1"/>
        <v>6</v>
      </c>
      <c r="N38" s="9">
        <f t="shared" si="5"/>
        <v>6</v>
      </c>
      <c r="O38" s="9">
        <v>3</v>
      </c>
      <c r="P38" s="9">
        <v>0</v>
      </c>
      <c r="Q38" s="9">
        <f t="shared" si="2"/>
        <v>2</v>
      </c>
      <c r="R38" s="9">
        <f t="shared" si="3"/>
        <v>2</v>
      </c>
      <c r="S38" s="9">
        <f t="shared" si="4"/>
        <v>2</v>
      </c>
      <c r="T38" s="9">
        <v>0</v>
      </c>
      <c r="U38" s="8" t="s">
        <v>137</v>
      </c>
    </row>
    <row r="39" spans="1:21" x14ac:dyDescent="0.3">
      <c r="A39" s="7" t="s">
        <v>17</v>
      </c>
      <c r="B39" s="7" t="s">
        <v>18</v>
      </c>
      <c r="C39" s="11" t="s">
        <v>501</v>
      </c>
      <c r="D39" s="7">
        <v>29</v>
      </c>
      <c r="E39" s="8" t="s">
        <v>324</v>
      </c>
      <c r="F39" s="8" t="s">
        <v>325</v>
      </c>
      <c r="G39" s="9">
        <v>1</v>
      </c>
      <c r="H39" s="8" t="s">
        <v>379</v>
      </c>
      <c r="I39" s="8" t="s">
        <v>380</v>
      </c>
      <c r="J39" s="9">
        <f>SUM($E$3:$E$6)*3</f>
        <v>21.599999999999998</v>
      </c>
      <c r="K39" s="7"/>
      <c r="L39" s="9">
        <v>0</v>
      </c>
      <c r="M39" s="9">
        <f t="shared" si="1"/>
        <v>22</v>
      </c>
      <c r="N39" s="9">
        <f t="shared" si="5"/>
        <v>22</v>
      </c>
      <c r="O39" s="9">
        <v>3</v>
      </c>
      <c r="P39" s="9">
        <v>0</v>
      </c>
      <c r="Q39" s="9">
        <f t="shared" si="2"/>
        <v>7</v>
      </c>
      <c r="R39" s="9">
        <f t="shared" si="3"/>
        <v>7</v>
      </c>
      <c r="S39" s="9">
        <f t="shared" si="4"/>
        <v>8</v>
      </c>
      <c r="T39" s="9">
        <v>0</v>
      </c>
      <c r="U39" s="8"/>
    </row>
    <row r="40" spans="1:21" x14ac:dyDescent="0.3">
      <c r="A40" s="7" t="s">
        <v>17</v>
      </c>
      <c r="B40" s="7" t="s">
        <v>18</v>
      </c>
      <c r="C40" s="11" t="s">
        <v>501</v>
      </c>
      <c r="D40" s="7">
        <v>30</v>
      </c>
      <c r="E40" s="8" t="s">
        <v>324</v>
      </c>
      <c r="F40" s="8" t="s">
        <v>201</v>
      </c>
      <c r="G40" s="9">
        <v>1</v>
      </c>
      <c r="H40" s="8" t="s">
        <v>381</v>
      </c>
      <c r="I40" s="8" t="s">
        <v>304</v>
      </c>
      <c r="J40" s="9">
        <f>4*3</f>
        <v>12</v>
      </c>
      <c r="K40" s="7"/>
      <c r="L40" s="9">
        <v>0</v>
      </c>
      <c r="M40" s="9">
        <f t="shared" si="1"/>
        <v>12</v>
      </c>
      <c r="N40" s="9">
        <f t="shared" si="5"/>
        <v>12</v>
      </c>
      <c r="O40" s="9">
        <v>3</v>
      </c>
      <c r="P40" s="9">
        <v>0</v>
      </c>
      <c r="Q40" s="9">
        <f t="shared" si="2"/>
        <v>4</v>
      </c>
      <c r="R40" s="9">
        <f t="shared" si="3"/>
        <v>4</v>
      </c>
      <c r="S40" s="9">
        <f t="shared" si="4"/>
        <v>4</v>
      </c>
      <c r="T40" s="9">
        <v>0</v>
      </c>
      <c r="U40" s="8"/>
    </row>
    <row r="41" spans="1:21" x14ac:dyDescent="0.3">
      <c r="A41" s="7" t="s">
        <v>17</v>
      </c>
      <c r="B41" s="7" t="s">
        <v>18</v>
      </c>
      <c r="C41" s="11" t="s">
        <v>501</v>
      </c>
      <c r="D41" s="7">
        <v>31</v>
      </c>
      <c r="E41" s="8" t="s">
        <v>324</v>
      </c>
      <c r="F41" s="8" t="s">
        <v>326</v>
      </c>
      <c r="G41" s="9">
        <v>1</v>
      </c>
      <c r="H41" s="8" t="s">
        <v>379</v>
      </c>
      <c r="I41" s="8" t="s">
        <v>382</v>
      </c>
      <c r="J41" s="9">
        <f>SUM($E$3:$E$6)*3</f>
        <v>21.599999999999998</v>
      </c>
      <c r="K41" s="7"/>
      <c r="L41" s="9">
        <v>0</v>
      </c>
      <c r="M41" s="9">
        <f t="shared" si="1"/>
        <v>22</v>
      </c>
      <c r="N41" s="9">
        <f t="shared" si="5"/>
        <v>22</v>
      </c>
      <c r="O41" s="9">
        <v>3</v>
      </c>
      <c r="P41" s="9">
        <v>0</v>
      </c>
      <c r="Q41" s="9">
        <f t="shared" si="2"/>
        <v>7</v>
      </c>
      <c r="R41" s="9">
        <f t="shared" si="3"/>
        <v>7</v>
      </c>
      <c r="S41" s="9">
        <f t="shared" si="4"/>
        <v>8</v>
      </c>
      <c r="T41" s="9">
        <v>0</v>
      </c>
      <c r="U41" s="8"/>
    </row>
    <row r="42" spans="1:21" x14ac:dyDescent="0.3">
      <c r="A42" s="7" t="s">
        <v>17</v>
      </c>
      <c r="B42" s="7" t="s">
        <v>18</v>
      </c>
      <c r="C42" s="11" t="s">
        <v>501</v>
      </c>
      <c r="D42" s="7">
        <v>32</v>
      </c>
      <c r="E42" s="8" t="s">
        <v>324</v>
      </c>
      <c r="F42" s="8" t="s">
        <v>327</v>
      </c>
      <c r="G42" s="9">
        <v>1</v>
      </c>
      <c r="H42" s="8" t="s">
        <v>383</v>
      </c>
      <c r="I42" s="8" t="s">
        <v>384</v>
      </c>
      <c r="J42" s="9">
        <f>ROUNDUP(SUM($E$3:$E$6)/2,0)*3</f>
        <v>12</v>
      </c>
      <c r="K42" s="7"/>
      <c r="L42" s="9">
        <v>0</v>
      </c>
      <c r="M42" s="9">
        <f t="shared" si="1"/>
        <v>12</v>
      </c>
      <c r="N42" s="9">
        <f t="shared" si="5"/>
        <v>12</v>
      </c>
      <c r="O42" s="9">
        <v>3</v>
      </c>
      <c r="P42" s="9">
        <v>0</v>
      </c>
      <c r="Q42" s="9">
        <f t="shared" si="2"/>
        <v>4</v>
      </c>
      <c r="R42" s="9">
        <f t="shared" si="3"/>
        <v>4</v>
      </c>
      <c r="S42" s="9">
        <f t="shared" si="4"/>
        <v>4</v>
      </c>
      <c r="T42" s="9">
        <v>0</v>
      </c>
      <c r="U42" s="8"/>
    </row>
    <row r="43" spans="1:21" x14ac:dyDescent="0.3">
      <c r="A43" s="7" t="s">
        <v>17</v>
      </c>
      <c r="B43" s="7" t="s">
        <v>18</v>
      </c>
      <c r="C43" s="11" t="s">
        <v>501</v>
      </c>
      <c r="D43" s="7">
        <v>33</v>
      </c>
      <c r="E43" s="8" t="s">
        <v>324</v>
      </c>
      <c r="F43" s="8" t="s">
        <v>328</v>
      </c>
      <c r="G43" s="9">
        <v>1</v>
      </c>
      <c r="H43" s="8" t="s">
        <v>383</v>
      </c>
      <c r="I43" s="8" t="s">
        <v>384</v>
      </c>
      <c r="J43" s="9">
        <f>ROUNDUP(SUM($E$3:$E$6)/2,0)*3</f>
        <v>12</v>
      </c>
      <c r="K43" s="7"/>
      <c r="L43" s="9">
        <v>0</v>
      </c>
      <c r="M43" s="9">
        <f t="shared" si="1"/>
        <v>12</v>
      </c>
      <c r="N43" s="9">
        <f t="shared" si="5"/>
        <v>12</v>
      </c>
      <c r="O43" s="9">
        <v>3</v>
      </c>
      <c r="P43" s="9">
        <v>0</v>
      </c>
      <c r="Q43" s="9">
        <f t="shared" si="2"/>
        <v>4</v>
      </c>
      <c r="R43" s="9">
        <f t="shared" si="3"/>
        <v>4</v>
      </c>
      <c r="S43" s="9">
        <f t="shared" si="4"/>
        <v>4</v>
      </c>
      <c r="T43" s="9">
        <v>0</v>
      </c>
      <c r="U43" s="8"/>
    </row>
    <row r="44" spans="1:21" x14ac:dyDescent="0.3">
      <c r="A44" s="7" t="s">
        <v>17</v>
      </c>
      <c r="B44" s="7" t="s">
        <v>18</v>
      </c>
      <c r="C44" s="11" t="s">
        <v>501</v>
      </c>
      <c r="D44" s="7">
        <v>34</v>
      </c>
      <c r="E44" s="8" t="s">
        <v>324</v>
      </c>
      <c r="F44" s="8" t="s">
        <v>329</v>
      </c>
      <c r="G44" s="9">
        <v>1</v>
      </c>
      <c r="H44" s="8" t="s">
        <v>385</v>
      </c>
      <c r="I44" s="8" t="s">
        <v>386</v>
      </c>
      <c r="J44" s="9">
        <f>SUM($E$3:$E$6)*3*3</f>
        <v>64.8</v>
      </c>
      <c r="K44" s="7"/>
      <c r="L44" s="9">
        <v>0</v>
      </c>
      <c r="M44" s="9">
        <f t="shared" si="1"/>
        <v>65</v>
      </c>
      <c r="N44" s="9">
        <f t="shared" si="5"/>
        <v>65</v>
      </c>
      <c r="O44" s="9">
        <v>3</v>
      </c>
      <c r="P44" s="9">
        <v>0</v>
      </c>
      <c r="Q44" s="9">
        <f t="shared" si="2"/>
        <v>21</v>
      </c>
      <c r="R44" s="9">
        <f t="shared" si="3"/>
        <v>21</v>
      </c>
      <c r="S44" s="9">
        <f t="shared" si="4"/>
        <v>23</v>
      </c>
      <c r="T44" s="9">
        <v>0</v>
      </c>
      <c r="U44" s="8"/>
    </row>
    <row r="45" spans="1:21" x14ac:dyDescent="0.3">
      <c r="A45" s="7" t="s">
        <v>17</v>
      </c>
      <c r="B45" s="7" t="s">
        <v>18</v>
      </c>
      <c r="C45" s="11" t="s">
        <v>501</v>
      </c>
      <c r="D45" s="7">
        <v>35</v>
      </c>
      <c r="E45" s="8" t="s">
        <v>324</v>
      </c>
      <c r="F45" s="8" t="s">
        <v>330</v>
      </c>
      <c r="G45" s="9">
        <v>1</v>
      </c>
      <c r="H45" s="8" t="s">
        <v>383</v>
      </c>
      <c r="I45" s="8" t="s">
        <v>384</v>
      </c>
      <c r="J45" s="9">
        <f>ROUNDUP(SUM($E$3:$E$6)/2,0)*3</f>
        <v>12</v>
      </c>
      <c r="K45" s="7"/>
      <c r="L45" s="9">
        <v>0</v>
      </c>
      <c r="M45" s="9">
        <f t="shared" si="1"/>
        <v>12</v>
      </c>
      <c r="N45" s="9">
        <f t="shared" si="5"/>
        <v>12</v>
      </c>
      <c r="O45" s="9">
        <v>3</v>
      </c>
      <c r="P45" s="9">
        <v>0</v>
      </c>
      <c r="Q45" s="9">
        <f t="shared" si="2"/>
        <v>4</v>
      </c>
      <c r="R45" s="9">
        <f t="shared" si="3"/>
        <v>4</v>
      </c>
      <c r="S45" s="9">
        <f t="shared" si="4"/>
        <v>4</v>
      </c>
      <c r="T45" s="9">
        <v>0</v>
      </c>
      <c r="U45" s="8"/>
    </row>
    <row r="46" spans="1:21" x14ac:dyDescent="0.3">
      <c r="A46" s="7" t="s">
        <v>17</v>
      </c>
      <c r="B46" s="7" t="s">
        <v>18</v>
      </c>
      <c r="C46" s="11" t="s">
        <v>501</v>
      </c>
      <c r="D46" s="7">
        <v>36</v>
      </c>
      <c r="E46" s="8" t="s">
        <v>324</v>
      </c>
      <c r="F46" s="8" t="s">
        <v>331</v>
      </c>
      <c r="G46" s="9">
        <v>1</v>
      </c>
      <c r="H46" s="8" t="s">
        <v>387</v>
      </c>
      <c r="I46" s="8" t="s">
        <v>388</v>
      </c>
      <c r="J46" s="9">
        <f>ROUNDUP(4/3,0)*3</f>
        <v>6</v>
      </c>
      <c r="K46" s="7"/>
      <c r="L46" s="9">
        <v>0</v>
      </c>
      <c r="M46" s="9">
        <f t="shared" si="1"/>
        <v>6</v>
      </c>
      <c r="N46" s="9">
        <f t="shared" si="5"/>
        <v>6</v>
      </c>
      <c r="O46" s="9">
        <v>3</v>
      </c>
      <c r="P46" s="9">
        <v>0</v>
      </c>
      <c r="Q46" s="9">
        <f t="shared" si="2"/>
        <v>2</v>
      </c>
      <c r="R46" s="9">
        <f t="shared" si="3"/>
        <v>2</v>
      </c>
      <c r="S46" s="9">
        <f t="shared" si="4"/>
        <v>2</v>
      </c>
      <c r="T46" s="9">
        <v>0</v>
      </c>
      <c r="U46" s="8"/>
    </row>
    <row r="47" spans="1:21" x14ac:dyDescent="0.3">
      <c r="A47" s="7" t="s">
        <v>17</v>
      </c>
      <c r="B47" s="7" t="s">
        <v>18</v>
      </c>
      <c r="C47" s="11" t="s">
        <v>501</v>
      </c>
      <c r="D47" s="7">
        <v>37</v>
      </c>
      <c r="E47" s="8" t="s">
        <v>324</v>
      </c>
      <c r="F47" s="8" t="s">
        <v>332</v>
      </c>
      <c r="G47" s="9">
        <v>1</v>
      </c>
      <c r="H47" s="8" t="s">
        <v>389</v>
      </c>
      <c r="I47" s="8" t="s">
        <v>390</v>
      </c>
      <c r="J47" s="9">
        <f>7*3</f>
        <v>21</v>
      </c>
      <c r="K47" s="7"/>
      <c r="L47" s="9">
        <v>0</v>
      </c>
      <c r="M47" s="9">
        <f t="shared" si="1"/>
        <v>21</v>
      </c>
      <c r="N47" s="9">
        <f t="shared" si="5"/>
        <v>21</v>
      </c>
      <c r="O47" s="9">
        <v>3</v>
      </c>
      <c r="P47" s="9">
        <v>0</v>
      </c>
      <c r="Q47" s="9">
        <f t="shared" si="2"/>
        <v>7</v>
      </c>
      <c r="R47" s="9">
        <f t="shared" si="3"/>
        <v>7</v>
      </c>
      <c r="S47" s="9">
        <f t="shared" si="4"/>
        <v>7</v>
      </c>
      <c r="T47" s="9">
        <v>0</v>
      </c>
      <c r="U47" s="8"/>
    </row>
    <row r="48" spans="1:21" x14ac:dyDescent="0.3">
      <c r="A48" s="7" t="s">
        <v>17</v>
      </c>
      <c r="B48" s="7" t="s">
        <v>18</v>
      </c>
      <c r="C48" s="11" t="s">
        <v>501</v>
      </c>
      <c r="D48" s="7">
        <v>38</v>
      </c>
      <c r="E48" s="8" t="s">
        <v>324</v>
      </c>
      <c r="F48" s="8" t="s">
        <v>214</v>
      </c>
      <c r="G48" s="9">
        <v>1</v>
      </c>
      <c r="H48" s="8" t="s">
        <v>293</v>
      </c>
      <c r="I48" s="8" t="s">
        <v>300</v>
      </c>
      <c r="J48" s="9">
        <f>2*3</f>
        <v>6</v>
      </c>
      <c r="K48" s="7"/>
      <c r="L48" s="9">
        <v>0</v>
      </c>
      <c r="M48" s="9">
        <f t="shared" si="1"/>
        <v>6</v>
      </c>
      <c r="N48" s="9">
        <f t="shared" si="5"/>
        <v>6</v>
      </c>
      <c r="O48" s="9">
        <v>3</v>
      </c>
      <c r="P48" s="9">
        <v>0</v>
      </c>
      <c r="Q48" s="9">
        <f t="shared" si="2"/>
        <v>2</v>
      </c>
      <c r="R48" s="9">
        <f t="shared" si="3"/>
        <v>2</v>
      </c>
      <c r="S48" s="9">
        <f t="shared" si="4"/>
        <v>2</v>
      </c>
      <c r="T48" s="9">
        <v>0</v>
      </c>
      <c r="U48" s="8"/>
    </row>
    <row r="49" spans="1:21" x14ac:dyDescent="0.3">
      <c r="A49" s="7" t="s">
        <v>17</v>
      </c>
      <c r="B49" s="7" t="s">
        <v>18</v>
      </c>
      <c r="C49" s="11" t="s">
        <v>501</v>
      </c>
      <c r="D49" s="7">
        <v>39</v>
      </c>
      <c r="E49" s="8" t="s">
        <v>324</v>
      </c>
      <c r="F49" s="8" t="s">
        <v>333</v>
      </c>
      <c r="G49" s="9">
        <v>1</v>
      </c>
      <c r="H49" s="8" t="s">
        <v>391</v>
      </c>
      <c r="I49" s="8" t="s">
        <v>392</v>
      </c>
      <c r="J49" s="9">
        <f>6*3</f>
        <v>18</v>
      </c>
      <c r="K49" s="7"/>
      <c r="L49" s="9">
        <v>0</v>
      </c>
      <c r="M49" s="9">
        <f t="shared" si="1"/>
        <v>18</v>
      </c>
      <c r="N49" s="9">
        <f t="shared" si="5"/>
        <v>18</v>
      </c>
      <c r="O49" s="9">
        <v>3</v>
      </c>
      <c r="P49" s="9">
        <v>0</v>
      </c>
      <c r="Q49" s="9">
        <f t="shared" si="2"/>
        <v>6</v>
      </c>
      <c r="R49" s="9">
        <f t="shared" si="3"/>
        <v>6</v>
      </c>
      <c r="S49" s="9">
        <f t="shared" si="4"/>
        <v>6</v>
      </c>
      <c r="T49" s="9">
        <v>0</v>
      </c>
      <c r="U49" s="8"/>
    </row>
    <row r="50" spans="1:21" x14ac:dyDescent="0.3">
      <c r="A50" s="7" t="s">
        <v>17</v>
      </c>
      <c r="B50" s="7" t="s">
        <v>18</v>
      </c>
      <c r="C50" s="11" t="s">
        <v>501</v>
      </c>
      <c r="D50" s="7">
        <v>40</v>
      </c>
      <c r="E50" s="8" t="s">
        <v>324</v>
      </c>
      <c r="F50" s="8" t="s">
        <v>334</v>
      </c>
      <c r="G50" s="9">
        <v>1</v>
      </c>
      <c r="H50" s="8" t="s">
        <v>391</v>
      </c>
      <c r="I50" s="8" t="s">
        <v>392</v>
      </c>
      <c r="J50" s="9">
        <f>6*3</f>
        <v>18</v>
      </c>
      <c r="K50" s="7"/>
      <c r="L50" s="9">
        <v>0</v>
      </c>
      <c r="M50" s="9">
        <f t="shared" si="1"/>
        <v>18</v>
      </c>
      <c r="N50" s="9">
        <f t="shared" si="5"/>
        <v>18</v>
      </c>
      <c r="O50" s="9">
        <v>3</v>
      </c>
      <c r="P50" s="9">
        <v>0</v>
      </c>
      <c r="Q50" s="9">
        <f t="shared" si="2"/>
        <v>6</v>
      </c>
      <c r="R50" s="9">
        <f t="shared" si="3"/>
        <v>6</v>
      </c>
      <c r="S50" s="9">
        <f t="shared" si="4"/>
        <v>6</v>
      </c>
      <c r="T50" s="9">
        <v>0</v>
      </c>
      <c r="U50" s="8"/>
    </row>
    <row r="51" spans="1:21" x14ac:dyDescent="0.3">
      <c r="A51" s="7" t="s">
        <v>17</v>
      </c>
      <c r="B51" s="7" t="s">
        <v>18</v>
      </c>
      <c r="C51" s="11" t="s">
        <v>501</v>
      </c>
      <c r="D51" s="7">
        <v>41</v>
      </c>
      <c r="E51" s="8" t="s">
        <v>324</v>
      </c>
      <c r="F51" s="8" t="s">
        <v>335</v>
      </c>
      <c r="G51" s="9">
        <v>1</v>
      </c>
      <c r="H51" s="8" t="s">
        <v>116</v>
      </c>
      <c r="I51" s="8" t="s">
        <v>296</v>
      </c>
      <c r="J51" s="9">
        <f>1*3</f>
        <v>3</v>
      </c>
      <c r="K51" s="7"/>
      <c r="L51" s="9">
        <v>0</v>
      </c>
      <c r="M51" s="9">
        <f t="shared" si="1"/>
        <v>3</v>
      </c>
      <c r="N51" s="9">
        <f t="shared" si="5"/>
        <v>3</v>
      </c>
      <c r="O51" s="9">
        <v>3</v>
      </c>
      <c r="P51" s="9">
        <v>0</v>
      </c>
      <c r="Q51" s="9">
        <f t="shared" si="2"/>
        <v>1</v>
      </c>
      <c r="R51" s="9">
        <f t="shared" si="3"/>
        <v>1</v>
      </c>
      <c r="S51" s="9">
        <f t="shared" si="4"/>
        <v>1</v>
      </c>
      <c r="T51" s="9">
        <v>0</v>
      </c>
      <c r="U51" s="8"/>
    </row>
    <row r="52" spans="1:21" x14ac:dyDescent="0.3">
      <c r="A52" s="7" t="s">
        <v>17</v>
      </c>
      <c r="B52" s="7" t="s">
        <v>18</v>
      </c>
      <c r="C52" s="11" t="s">
        <v>501</v>
      </c>
      <c r="D52" s="7">
        <v>42</v>
      </c>
      <c r="E52" s="8" t="s">
        <v>324</v>
      </c>
      <c r="F52" s="8" t="s">
        <v>336</v>
      </c>
      <c r="G52" s="9">
        <v>1</v>
      </c>
      <c r="H52" s="8" t="s">
        <v>293</v>
      </c>
      <c r="I52" s="8" t="s">
        <v>300</v>
      </c>
      <c r="J52" s="9">
        <f>2*3</f>
        <v>6</v>
      </c>
      <c r="K52" s="7"/>
      <c r="L52" s="9">
        <v>0</v>
      </c>
      <c r="M52" s="9">
        <f t="shared" si="1"/>
        <v>6</v>
      </c>
      <c r="N52" s="9">
        <f t="shared" si="5"/>
        <v>6</v>
      </c>
      <c r="O52" s="9">
        <v>3</v>
      </c>
      <c r="P52" s="9">
        <v>0</v>
      </c>
      <c r="Q52" s="9">
        <f t="shared" si="2"/>
        <v>2</v>
      </c>
      <c r="R52" s="9">
        <f t="shared" si="3"/>
        <v>2</v>
      </c>
      <c r="S52" s="9">
        <f t="shared" si="4"/>
        <v>2</v>
      </c>
      <c r="T52" s="9">
        <v>0</v>
      </c>
      <c r="U52" s="8"/>
    </row>
    <row r="53" spans="1:21" x14ac:dyDescent="0.3">
      <c r="A53" s="7" t="s">
        <v>17</v>
      </c>
      <c r="B53" s="7" t="s">
        <v>18</v>
      </c>
      <c r="C53" s="11" t="s">
        <v>501</v>
      </c>
      <c r="D53" s="7">
        <v>43</v>
      </c>
      <c r="E53" s="8" t="s">
        <v>499</v>
      </c>
      <c r="F53" s="8" t="s">
        <v>500</v>
      </c>
      <c r="G53" s="9">
        <v>1</v>
      </c>
      <c r="H53" s="8" t="s">
        <v>391</v>
      </c>
      <c r="I53" s="8" t="s">
        <v>392</v>
      </c>
      <c r="J53" s="9">
        <f>6*3</f>
        <v>18</v>
      </c>
      <c r="K53" s="7"/>
      <c r="L53" s="9">
        <v>0</v>
      </c>
      <c r="M53" s="9">
        <f t="shared" si="1"/>
        <v>18</v>
      </c>
      <c r="N53" s="9">
        <f t="shared" si="5"/>
        <v>18</v>
      </c>
      <c r="O53" s="9">
        <v>3</v>
      </c>
      <c r="P53" s="9">
        <v>0</v>
      </c>
      <c r="Q53" s="9">
        <f t="shared" si="2"/>
        <v>6</v>
      </c>
      <c r="R53" s="9">
        <f t="shared" si="3"/>
        <v>6</v>
      </c>
      <c r="S53" s="9">
        <f t="shared" si="4"/>
        <v>6</v>
      </c>
      <c r="T53" s="9">
        <v>0</v>
      </c>
      <c r="U53" s="8"/>
    </row>
    <row r="54" spans="1:21" x14ac:dyDescent="0.3">
      <c r="A54" s="7" t="s">
        <v>17</v>
      </c>
      <c r="B54" s="7" t="s">
        <v>18</v>
      </c>
      <c r="C54" s="11" t="s">
        <v>501</v>
      </c>
      <c r="D54" s="7">
        <v>44</v>
      </c>
      <c r="E54" s="8" t="s">
        <v>324</v>
      </c>
      <c r="F54" s="8" t="s">
        <v>338</v>
      </c>
      <c r="G54" s="9">
        <v>1</v>
      </c>
      <c r="H54" s="8" t="s">
        <v>381</v>
      </c>
      <c r="I54" s="8" t="s">
        <v>304</v>
      </c>
      <c r="J54" s="9">
        <f>4*3</f>
        <v>12</v>
      </c>
      <c r="K54" s="7"/>
      <c r="L54" s="9">
        <v>0</v>
      </c>
      <c r="M54" s="9">
        <f t="shared" si="1"/>
        <v>12</v>
      </c>
      <c r="N54" s="9">
        <f t="shared" si="5"/>
        <v>12</v>
      </c>
      <c r="O54" s="9">
        <v>3</v>
      </c>
      <c r="P54" s="9">
        <v>0</v>
      </c>
      <c r="Q54" s="9">
        <f t="shared" si="2"/>
        <v>4</v>
      </c>
      <c r="R54" s="9">
        <f t="shared" si="3"/>
        <v>4</v>
      </c>
      <c r="S54" s="9">
        <f t="shared" si="4"/>
        <v>4</v>
      </c>
      <c r="T54" s="9">
        <v>0</v>
      </c>
      <c r="U54" s="8"/>
    </row>
    <row r="55" spans="1:21" x14ac:dyDescent="0.3">
      <c r="A55" s="7" t="s">
        <v>17</v>
      </c>
      <c r="B55" s="7" t="s">
        <v>18</v>
      </c>
      <c r="C55" s="11" t="s">
        <v>501</v>
      </c>
      <c r="D55" s="7">
        <v>45</v>
      </c>
      <c r="E55" s="8" t="s">
        <v>324</v>
      </c>
      <c r="F55" s="8" t="s">
        <v>339</v>
      </c>
      <c r="G55" s="9">
        <v>1</v>
      </c>
      <c r="H55" s="8" t="s">
        <v>393</v>
      </c>
      <c r="I55" s="8" t="s">
        <v>394</v>
      </c>
      <c r="J55" s="9">
        <f>4</f>
        <v>4</v>
      </c>
      <c r="K55" s="7"/>
      <c r="L55" s="9">
        <v>0</v>
      </c>
      <c r="M55" s="9">
        <f t="shared" si="1"/>
        <v>4</v>
      </c>
      <c r="N55" s="9">
        <f t="shared" si="5"/>
        <v>4</v>
      </c>
      <c r="O55" s="9">
        <v>3</v>
      </c>
      <c r="P55" s="9">
        <v>0</v>
      </c>
      <c r="Q55" s="9">
        <f t="shared" si="2"/>
        <v>1</v>
      </c>
      <c r="R55" s="9">
        <f t="shared" si="3"/>
        <v>1</v>
      </c>
      <c r="S55" s="9">
        <f t="shared" si="4"/>
        <v>2</v>
      </c>
      <c r="T55" s="9">
        <v>0</v>
      </c>
      <c r="U55" s="8"/>
    </row>
    <row r="56" spans="1:21" x14ac:dyDescent="0.3">
      <c r="A56" s="7" t="s">
        <v>17</v>
      </c>
      <c r="B56" s="7" t="s">
        <v>18</v>
      </c>
      <c r="C56" s="11" t="s">
        <v>501</v>
      </c>
      <c r="D56" s="7">
        <v>46</v>
      </c>
      <c r="E56" s="8" t="s">
        <v>324</v>
      </c>
      <c r="F56" s="8" t="s">
        <v>340</v>
      </c>
      <c r="G56" s="9">
        <v>1</v>
      </c>
      <c r="H56" s="8" t="s">
        <v>395</v>
      </c>
      <c r="I56" s="8" t="s">
        <v>396</v>
      </c>
      <c r="J56" s="9">
        <f>((11889/3)/600)*3</f>
        <v>19.815000000000001</v>
      </c>
      <c r="K56" s="7"/>
      <c r="L56" s="9">
        <v>0</v>
      </c>
      <c r="M56" s="9">
        <f t="shared" si="1"/>
        <v>20</v>
      </c>
      <c r="N56" s="9">
        <f t="shared" si="5"/>
        <v>20</v>
      </c>
      <c r="O56" s="9">
        <v>3</v>
      </c>
      <c r="P56" s="9">
        <v>0</v>
      </c>
      <c r="Q56" s="9">
        <f t="shared" si="2"/>
        <v>6</v>
      </c>
      <c r="R56" s="9">
        <f t="shared" si="3"/>
        <v>6</v>
      </c>
      <c r="S56" s="9">
        <f t="shared" si="4"/>
        <v>8</v>
      </c>
      <c r="T56" s="9">
        <v>0</v>
      </c>
      <c r="U56" s="8"/>
    </row>
    <row r="57" spans="1:21" x14ac:dyDescent="0.3">
      <c r="A57" s="7" t="s">
        <v>17</v>
      </c>
      <c r="B57" s="7" t="s">
        <v>18</v>
      </c>
      <c r="C57" s="11" t="s">
        <v>341</v>
      </c>
      <c r="D57" s="7">
        <v>47</v>
      </c>
      <c r="E57" s="8" t="s">
        <v>397</v>
      </c>
      <c r="F57" s="8" t="s">
        <v>398</v>
      </c>
      <c r="G57" s="9">
        <f>G3</f>
        <v>3.75</v>
      </c>
      <c r="H57" s="8" t="s">
        <v>399</v>
      </c>
      <c r="I57" s="8" t="s">
        <v>400</v>
      </c>
      <c r="J57" s="9">
        <f>ROUNDUP(($G$3*($E$3+$E$4)),0)*3</f>
        <v>48</v>
      </c>
      <c r="K57" s="7"/>
      <c r="L57" s="9">
        <v>0</v>
      </c>
      <c r="M57" s="9">
        <f t="shared" si="1"/>
        <v>48</v>
      </c>
      <c r="N57" s="9">
        <f t="shared" si="5"/>
        <v>48</v>
      </c>
      <c r="O57" s="9">
        <v>3</v>
      </c>
      <c r="P57" s="9">
        <v>0</v>
      </c>
      <c r="Q57" s="9">
        <f t="shared" si="2"/>
        <v>16</v>
      </c>
      <c r="R57" s="9">
        <f t="shared" si="3"/>
        <v>16</v>
      </c>
      <c r="S57" s="9">
        <f t="shared" si="4"/>
        <v>16</v>
      </c>
      <c r="T57" s="9">
        <v>0</v>
      </c>
      <c r="U57" s="8" t="s">
        <v>138</v>
      </c>
    </row>
    <row r="58" spans="1:21" x14ac:dyDescent="0.3">
      <c r="A58" s="7" t="s">
        <v>17</v>
      </c>
      <c r="B58" s="7" t="s">
        <v>18</v>
      </c>
      <c r="C58" s="11" t="s">
        <v>341</v>
      </c>
      <c r="D58" s="7">
        <v>48</v>
      </c>
      <c r="E58" s="8" t="s">
        <v>397</v>
      </c>
      <c r="F58" s="8" t="s">
        <v>401</v>
      </c>
      <c r="G58" s="9">
        <f>G3</f>
        <v>3.75</v>
      </c>
      <c r="H58" s="8" t="s">
        <v>381</v>
      </c>
      <c r="I58" s="8" t="s">
        <v>304</v>
      </c>
      <c r="J58" s="9">
        <f>4*3</f>
        <v>12</v>
      </c>
      <c r="K58" s="7"/>
      <c r="L58" s="9">
        <v>0</v>
      </c>
      <c r="M58" s="9">
        <f t="shared" si="1"/>
        <v>12</v>
      </c>
      <c r="N58" s="9">
        <f t="shared" si="5"/>
        <v>12</v>
      </c>
      <c r="O58" s="9">
        <v>3</v>
      </c>
      <c r="P58" s="9">
        <v>0</v>
      </c>
      <c r="Q58" s="9">
        <f t="shared" si="2"/>
        <v>4</v>
      </c>
      <c r="R58" s="9">
        <f t="shared" si="3"/>
        <v>4</v>
      </c>
      <c r="S58" s="9">
        <f t="shared" si="4"/>
        <v>4</v>
      </c>
      <c r="T58" s="9">
        <v>0</v>
      </c>
      <c r="U58" s="8" t="s">
        <v>138</v>
      </c>
    </row>
    <row r="59" spans="1:21" x14ac:dyDescent="0.3">
      <c r="A59" s="7" t="s">
        <v>17</v>
      </c>
      <c r="B59" s="7" t="s">
        <v>18</v>
      </c>
      <c r="C59" s="11" t="s">
        <v>341</v>
      </c>
      <c r="D59" s="7">
        <v>49</v>
      </c>
      <c r="E59" s="8" t="s">
        <v>397</v>
      </c>
      <c r="F59" s="8" t="s">
        <v>402</v>
      </c>
      <c r="G59" s="9">
        <f>G3</f>
        <v>3.75</v>
      </c>
      <c r="H59" s="8" t="s">
        <v>403</v>
      </c>
      <c r="I59" s="8" t="s">
        <v>404</v>
      </c>
      <c r="J59" s="9">
        <f>5*3</f>
        <v>15</v>
      </c>
      <c r="K59" s="7"/>
      <c r="L59" s="9">
        <v>0</v>
      </c>
      <c r="M59" s="9">
        <f t="shared" si="1"/>
        <v>15</v>
      </c>
      <c r="N59" s="9">
        <f t="shared" si="5"/>
        <v>15</v>
      </c>
      <c r="O59" s="9">
        <v>3</v>
      </c>
      <c r="P59" s="9">
        <v>0</v>
      </c>
      <c r="Q59" s="9">
        <f t="shared" si="2"/>
        <v>5</v>
      </c>
      <c r="R59" s="9">
        <f t="shared" si="3"/>
        <v>5</v>
      </c>
      <c r="S59" s="9">
        <f t="shared" si="4"/>
        <v>5</v>
      </c>
      <c r="T59" s="9">
        <v>0</v>
      </c>
      <c r="U59" s="8" t="s">
        <v>138</v>
      </c>
    </row>
    <row r="60" spans="1:21" x14ac:dyDescent="0.3">
      <c r="A60" s="7" t="s">
        <v>17</v>
      </c>
      <c r="B60" s="7" t="s">
        <v>18</v>
      </c>
      <c r="C60" s="11" t="s">
        <v>341</v>
      </c>
      <c r="D60" s="7">
        <v>50</v>
      </c>
      <c r="E60" s="8" t="s">
        <v>397</v>
      </c>
      <c r="F60" s="8" t="s">
        <v>405</v>
      </c>
      <c r="G60" s="9">
        <f>G3</f>
        <v>3.75</v>
      </c>
      <c r="H60" s="8" t="s">
        <v>293</v>
      </c>
      <c r="I60" s="8" t="s">
        <v>300</v>
      </c>
      <c r="J60" s="9">
        <f>2*3</f>
        <v>6</v>
      </c>
      <c r="K60" s="7"/>
      <c r="L60" s="9">
        <v>0</v>
      </c>
      <c r="M60" s="9">
        <f t="shared" si="1"/>
        <v>6</v>
      </c>
      <c r="N60" s="9">
        <f t="shared" si="5"/>
        <v>6</v>
      </c>
      <c r="O60" s="9">
        <v>3</v>
      </c>
      <c r="P60" s="9">
        <v>0</v>
      </c>
      <c r="Q60" s="9">
        <f t="shared" si="2"/>
        <v>2</v>
      </c>
      <c r="R60" s="9">
        <f t="shared" si="3"/>
        <v>2</v>
      </c>
      <c r="S60" s="9">
        <f t="shared" si="4"/>
        <v>2</v>
      </c>
      <c r="T60" s="9">
        <v>0</v>
      </c>
      <c r="U60" s="8" t="s">
        <v>138</v>
      </c>
    </row>
    <row r="61" spans="1:21" x14ac:dyDescent="0.3">
      <c r="A61" s="7" t="s">
        <v>17</v>
      </c>
      <c r="B61" s="7" t="s">
        <v>18</v>
      </c>
      <c r="C61" s="11" t="s">
        <v>341</v>
      </c>
      <c r="D61" s="7">
        <v>52</v>
      </c>
      <c r="E61" s="8" t="s">
        <v>406</v>
      </c>
      <c r="F61" s="8" t="s">
        <v>398</v>
      </c>
      <c r="G61" s="9">
        <f>G5</f>
        <v>1</v>
      </c>
      <c r="H61" s="8" t="s">
        <v>399</v>
      </c>
      <c r="I61" s="8" t="s">
        <v>407</v>
      </c>
      <c r="J61" s="9">
        <f>ROUNDUP(($G$5*$E$5),0)*3</f>
        <v>9</v>
      </c>
      <c r="K61" s="7"/>
      <c r="L61" s="9">
        <v>0</v>
      </c>
      <c r="M61" s="9">
        <f t="shared" si="1"/>
        <v>9</v>
      </c>
      <c r="N61" s="9">
        <f t="shared" si="5"/>
        <v>9</v>
      </c>
      <c r="O61" s="9">
        <v>3</v>
      </c>
      <c r="P61" s="9">
        <v>0</v>
      </c>
      <c r="Q61" s="9">
        <f t="shared" si="2"/>
        <v>3</v>
      </c>
      <c r="R61" s="9">
        <f t="shared" si="3"/>
        <v>3</v>
      </c>
      <c r="S61" s="9">
        <f t="shared" si="4"/>
        <v>3</v>
      </c>
      <c r="T61" s="9">
        <v>0</v>
      </c>
      <c r="U61" s="8" t="s">
        <v>130</v>
      </c>
    </row>
    <row r="62" spans="1:21" x14ac:dyDescent="0.3">
      <c r="A62" s="7" t="s">
        <v>17</v>
      </c>
      <c r="B62" s="7" t="s">
        <v>18</v>
      </c>
      <c r="C62" s="11" t="s">
        <v>341</v>
      </c>
      <c r="D62" s="7">
        <v>53</v>
      </c>
      <c r="E62" s="8" t="s">
        <v>406</v>
      </c>
      <c r="F62" s="8" t="s">
        <v>401</v>
      </c>
      <c r="G62" s="9">
        <f>G5</f>
        <v>1</v>
      </c>
      <c r="H62" s="8" t="s">
        <v>293</v>
      </c>
      <c r="I62" s="8" t="s">
        <v>300</v>
      </c>
      <c r="J62" s="9">
        <f>2*3</f>
        <v>6</v>
      </c>
      <c r="K62" s="7"/>
      <c r="L62" s="9">
        <v>0</v>
      </c>
      <c r="M62" s="9">
        <f t="shared" si="1"/>
        <v>6</v>
      </c>
      <c r="N62" s="9">
        <f t="shared" si="5"/>
        <v>6</v>
      </c>
      <c r="O62" s="9">
        <v>3</v>
      </c>
      <c r="P62" s="9">
        <v>0</v>
      </c>
      <c r="Q62" s="9">
        <f t="shared" si="2"/>
        <v>2</v>
      </c>
      <c r="R62" s="9">
        <f t="shared" si="3"/>
        <v>2</v>
      </c>
      <c r="S62" s="9">
        <f t="shared" si="4"/>
        <v>2</v>
      </c>
      <c r="T62" s="9">
        <v>0</v>
      </c>
      <c r="U62" s="8" t="s">
        <v>130</v>
      </c>
    </row>
    <row r="63" spans="1:21" x14ac:dyDescent="0.3">
      <c r="A63" s="7" t="s">
        <v>17</v>
      </c>
      <c r="B63" s="7" t="s">
        <v>18</v>
      </c>
      <c r="C63" s="11" t="s">
        <v>341</v>
      </c>
      <c r="D63" s="7">
        <v>54</v>
      </c>
      <c r="E63" s="8" t="s">
        <v>406</v>
      </c>
      <c r="F63" s="8" t="s">
        <v>402</v>
      </c>
      <c r="G63" s="9">
        <f>G5</f>
        <v>1</v>
      </c>
      <c r="H63" s="8" t="s">
        <v>116</v>
      </c>
      <c r="I63" s="8" t="s">
        <v>296</v>
      </c>
      <c r="J63" s="9">
        <f>1*3</f>
        <v>3</v>
      </c>
      <c r="K63" s="7"/>
      <c r="L63" s="9">
        <v>0</v>
      </c>
      <c r="M63" s="9">
        <f t="shared" si="1"/>
        <v>3</v>
      </c>
      <c r="N63" s="9">
        <f t="shared" si="5"/>
        <v>3</v>
      </c>
      <c r="O63" s="9">
        <v>3</v>
      </c>
      <c r="P63" s="9">
        <v>0</v>
      </c>
      <c r="Q63" s="9">
        <f t="shared" si="2"/>
        <v>1</v>
      </c>
      <c r="R63" s="9">
        <f t="shared" si="3"/>
        <v>1</v>
      </c>
      <c r="S63" s="9">
        <f t="shared" si="4"/>
        <v>1</v>
      </c>
      <c r="T63" s="9">
        <v>0</v>
      </c>
      <c r="U63" s="8" t="s">
        <v>130</v>
      </c>
    </row>
    <row r="64" spans="1:21" x14ac:dyDescent="0.3">
      <c r="A64" s="7" t="s">
        <v>17</v>
      </c>
      <c r="B64" s="7" t="s">
        <v>18</v>
      </c>
      <c r="C64" s="11" t="s">
        <v>341</v>
      </c>
      <c r="D64" s="7">
        <v>55</v>
      </c>
      <c r="E64" s="8" t="s">
        <v>406</v>
      </c>
      <c r="F64" s="8" t="s">
        <v>405</v>
      </c>
      <c r="G64" s="9">
        <f>G5</f>
        <v>1</v>
      </c>
      <c r="H64" s="8" t="s">
        <v>116</v>
      </c>
      <c r="I64" s="8" t="s">
        <v>296</v>
      </c>
      <c r="J64" s="9">
        <f>1*3</f>
        <v>3</v>
      </c>
      <c r="K64" s="7"/>
      <c r="L64" s="9">
        <v>0</v>
      </c>
      <c r="M64" s="9">
        <f t="shared" si="1"/>
        <v>3</v>
      </c>
      <c r="N64" s="9">
        <f t="shared" si="5"/>
        <v>3</v>
      </c>
      <c r="O64" s="9">
        <v>3</v>
      </c>
      <c r="P64" s="9">
        <v>0</v>
      </c>
      <c r="Q64" s="9">
        <f t="shared" si="2"/>
        <v>1</v>
      </c>
      <c r="R64" s="9">
        <f t="shared" si="3"/>
        <v>1</v>
      </c>
      <c r="S64" s="9">
        <f t="shared" si="4"/>
        <v>1</v>
      </c>
      <c r="T64" s="9">
        <v>0</v>
      </c>
      <c r="U64" s="8" t="s">
        <v>130</v>
      </c>
    </row>
    <row r="65" spans="1:21" x14ac:dyDescent="0.3">
      <c r="A65" s="7" t="s">
        <v>17</v>
      </c>
      <c r="B65" s="7" t="s">
        <v>18</v>
      </c>
      <c r="C65" s="11" t="s">
        <v>341</v>
      </c>
      <c r="D65" s="7">
        <v>56</v>
      </c>
      <c r="E65" s="8" t="s">
        <v>408</v>
      </c>
      <c r="F65" s="8" t="s">
        <v>398</v>
      </c>
      <c r="G65" s="9">
        <f>G6</f>
        <v>1.875</v>
      </c>
      <c r="H65" s="8" t="s">
        <v>399</v>
      </c>
      <c r="I65" s="8" t="s">
        <v>409</v>
      </c>
      <c r="J65" s="9">
        <f>ROUNDUP(($G$6*$E$6),0)*3</f>
        <v>3</v>
      </c>
      <c r="K65" s="7"/>
      <c r="L65" s="9">
        <v>0</v>
      </c>
      <c r="M65" s="9">
        <f t="shared" si="1"/>
        <v>3</v>
      </c>
      <c r="N65" s="9">
        <f t="shared" si="5"/>
        <v>3</v>
      </c>
      <c r="O65" s="9">
        <v>3</v>
      </c>
      <c r="P65" s="9">
        <v>0</v>
      </c>
      <c r="Q65" s="9">
        <f t="shared" si="2"/>
        <v>1</v>
      </c>
      <c r="R65" s="9">
        <f t="shared" si="3"/>
        <v>1</v>
      </c>
      <c r="S65" s="9">
        <f t="shared" si="4"/>
        <v>1</v>
      </c>
      <c r="T65" s="9">
        <v>0</v>
      </c>
      <c r="U65" s="8" t="s">
        <v>137</v>
      </c>
    </row>
    <row r="66" spans="1:21" x14ac:dyDescent="0.3">
      <c r="A66" s="7" t="s">
        <v>17</v>
      </c>
      <c r="B66" s="7" t="s">
        <v>18</v>
      </c>
      <c r="C66" s="11" t="s">
        <v>341</v>
      </c>
      <c r="D66" s="7">
        <v>57</v>
      </c>
      <c r="E66" s="8" t="s">
        <v>408</v>
      </c>
      <c r="F66" s="8" t="s">
        <v>401</v>
      </c>
      <c r="G66" s="9">
        <f>G6</f>
        <v>1.875</v>
      </c>
      <c r="H66" s="8" t="s">
        <v>116</v>
      </c>
      <c r="I66" s="8" t="s">
        <v>296</v>
      </c>
      <c r="J66" s="9">
        <f>1*3</f>
        <v>3</v>
      </c>
      <c r="K66" s="7"/>
      <c r="L66" s="9">
        <v>0</v>
      </c>
      <c r="M66" s="9">
        <f t="shared" si="1"/>
        <v>3</v>
      </c>
      <c r="N66" s="9">
        <f t="shared" si="5"/>
        <v>3</v>
      </c>
      <c r="O66" s="9">
        <v>3</v>
      </c>
      <c r="P66" s="9">
        <v>0</v>
      </c>
      <c r="Q66" s="9">
        <f t="shared" si="2"/>
        <v>1</v>
      </c>
      <c r="R66" s="9">
        <f t="shared" si="3"/>
        <v>1</v>
      </c>
      <c r="S66" s="9">
        <f t="shared" si="4"/>
        <v>1</v>
      </c>
      <c r="T66" s="9">
        <v>0</v>
      </c>
      <c r="U66" s="8" t="s">
        <v>137</v>
      </c>
    </row>
    <row r="67" spans="1:21" x14ac:dyDescent="0.3">
      <c r="A67" s="7" t="s">
        <v>17</v>
      </c>
      <c r="B67" s="7" t="s">
        <v>18</v>
      </c>
      <c r="C67" s="11" t="s">
        <v>341</v>
      </c>
      <c r="D67" s="7">
        <v>58</v>
      </c>
      <c r="E67" s="8" t="s">
        <v>408</v>
      </c>
      <c r="F67" s="8" t="s">
        <v>402</v>
      </c>
      <c r="G67" s="9">
        <f>G6</f>
        <v>1.875</v>
      </c>
      <c r="H67" s="8" t="s">
        <v>410</v>
      </c>
      <c r="I67" s="8" t="s">
        <v>289</v>
      </c>
      <c r="J67" s="9">
        <f>0</f>
        <v>0</v>
      </c>
      <c r="K67" s="7"/>
      <c r="L67" s="9">
        <v>0</v>
      </c>
      <c r="M67" s="9">
        <f t="shared" si="1"/>
        <v>0</v>
      </c>
      <c r="N67" s="9">
        <f t="shared" si="5"/>
        <v>0</v>
      </c>
      <c r="O67" s="9">
        <v>3</v>
      </c>
      <c r="P67" s="9">
        <v>0</v>
      </c>
      <c r="Q67" s="9">
        <f t="shared" si="2"/>
        <v>0</v>
      </c>
      <c r="R67" s="9">
        <f t="shared" si="3"/>
        <v>0</v>
      </c>
      <c r="S67" s="9">
        <f t="shared" si="4"/>
        <v>0</v>
      </c>
      <c r="T67" s="9">
        <v>0</v>
      </c>
      <c r="U67" s="8" t="s">
        <v>137</v>
      </c>
    </row>
    <row r="68" spans="1:21" x14ac:dyDescent="0.3">
      <c r="A68" s="7" t="s">
        <v>17</v>
      </c>
      <c r="B68" s="7" t="s">
        <v>18</v>
      </c>
      <c r="C68" s="11" t="s">
        <v>341</v>
      </c>
      <c r="D68" s="7">
        <v>59</v>
      </c>
      <c r="E68" s="8" t="s">
        <v>408</v>
      </c>
      <c r="F68" s="8" t="s">
        <v>405</v>
      </c>
      <c r="G68" s="9">
        <f>G6</f>
        <v>1.875</v>
      </c>
      <c r="H68" s="8" t="s">
        <v>410</v>
      </c>
      <c r="I68" s="8" t="s">
        <v>289</v>
      </c>
      <c r="J68" s="9">
        <f>0</f>
        <v>0</v>
      </c>
      <c r="K68" s="7"/>
      <c r="L68" s="9">
        <v>0</v>
      </c>
      <c r="M68" s="9">
        <f t="shared" si="1"/>
        <v>0</v>
      </c>
      <c r="N68" s="9">
        <f t="shared" si="5"/>
        <v>0</v>
      </c>
      <c r="O68" s="9">
        <v>3</v>
      </c>
      <c r="P68" s="9">
        <v>0</v>
      </c>
      <c r="Q68" s="9">
        <f t="shared" si="2"/>
        <v>0</v>
      </c>
      <c r="R68" s="9">
        <f t="shared" si="3"/>
        <v>0</v>
      </c>
      <c r="S68" s="9">
        <f t="shared" si="4"/>
        <v>0</v>
      </c>
      <c r="T68" s="9">
        <v>0</v>
      </c>
      <c r="U68" s="8" t="s">
        <v>137</v>
      </c>
    </row>
    <row r="69" spans="1:21" x14ac:dyDescent="0.3">
      <c r="A69" s="7" t="s">
        <v>17</v>
      </c>
      <c r="B69" s="7" t="s">
        <v>18</v>
      </c>
      <c r="C69" s="11" t="s">
        <v>502</v>
      </c>
      <c r="D69" s="7">
        <v>60</v>
      </c>
      <c r="E69" s="8" t="s">
        <v>411</v>
      </c>
      <c r="F69" s="8" t="s">
        <v>276</v>
      </c>
      <c r="G69" s="9">
        <v>1</v>
      </c>
      <c r="H69" s="8" t="s">
        <v>116</v>
      </c>
      <c r="I69" s="8" t="s">
        <v>296</v>
      </c>
      <c r="J69" s="9">
        <f>1*3</f>
        <v>3</v>
      </c>
      <c r="K69" s="7"/>
      <c r="L69" s="9">
        <v>0</v>
      </c>
      <c r="M69" s="9">
        <f t="shared" si="1"/>
        <v>3</v>
      </c>
      <c r="N69" s="9">
        <f t="shared" si="5"/>
        <v>3</v>
      </c>
      <c r="O69" s="9">
        <v>3</v>
      </c>
      <c r="P69" s="9">
        <v>0</v>
      </c>
      <c r="Q69" s="9">
        <f t="shared" si="2"/>
        <v>1</v>
      </c>
      <c r="R69" s="9">
        <f t="shared" si="3"/>
        <v>1</v>
      </c>
      <c r="S69" s="9">
        <f t="shared" si="4"/>
        <v>1</v>
      </c>
      <c r="T69" s="9">
        <v>0</v>
      </c>
      <c r="U69" s="8"/>
    </row>
    <row r="70" spans="1:21" x14ac:dyDescent="0.3">
      <c r="A70" s="7" t="s">
        <v>17</v>
      </c>
      <c r="B70" s="7" t="s">
        <v>18</v>
      </c>
      <c r="C70" s="11" t="s">
        <v>502</v>
      </c>
      <c r="D70" s="7">
        <v>61</v>
      </c>
      <c r="E70" s="8" t="s">
        <v>411</v>
      </c>
      <c r="F70" s="8" t="s">
        <v>42</v>
      </c>
      <c r="G70" s="9">
        <v>1</v>
      </c>
      <c r="H70" s="8" t="s">
        <v>116</v>
      </c>
      <c r="I70" s="8" t="s">
        <v>296</v>
      </c>
      <c r="J70" s="9">
        <f>1*3</f>
        <v>3</v>
      </c>
      <c r="K70" s="7"/>
      <c r="L70" s="9">
        <v>0</v>
      </c>
      <c r="M70" s="9">
        <f t="shared" si="1"/>
        <v>3</v>
      </c>
      <c r="N70" s="9">
        <f t="shared" si="5"/>
        <v>3</v>
      </c>
      <c r="O70" s="9">
        <v>3</v>
      </c>
      <c r="P70" s="9">
        <v>0</v>
      </c>
      <c r="Q70" s="9">
        <f t="shared" si="2"/>
        <v>1</v>
      </c>
      <c r="R70" s="9">
        <f t="shared" si="3"/>
        <v>1</v>
      </c>
      <c r="S70" s="9">
        <f t="shared" si="4"/>
        <v>1</v>
      </c>
      <c r="T70" s="9">
        <v>0</v>
      </c>
      <c r="U70" s="8"/>
    </row>
    <row r="71" spans="1:21" x14ac:dyDescent="0.3">
      <c r="A71" s="7" t="s">
        <v>17</v>
      </c>
      <c r="B71" s="7" t="s">
        <v>18</v>
      </c>
      <c r="C71" s="11" t="s">
        <v>502</v>
      </c>
      <c r="D71" s="7">
        <v>62</v>
      </c>
      <c r="E71" s="8" t="s">
        <v>411</v>
      </c>
      <c r="F71" s="8" t="s">
        <v>342</v>
      </c>
      <c r="G71" s="9">
        <v>1</v>
      </c>
      <c r="H71" s="8" t="s">
        <v>116</v>
      </c>
      <c r="I71" s="8" t="s">
        <v>296</v>
      </c>
      <c r="J71" s="9">
        <f>1*3</f>
        <v>3</v>
      </c>
      <c r="K71" s="7"/>
      <c r="L71" s="9">
        <v>0</v>
      </c>
      <c r="M71" s="9">
        <f t="shared" si="1"/>
        <v>3</v>
      </c>
      <c r="N71" s="9">
        <f t="shared" si="5"/>
        <v>3</v>
      </c>
      <c r="O71" s="9">
        <v>3</v>
      </c>
      <c r="P71" s="9">
        <v>0</v>
      </c>
      <c r="Q71" s="9">
        <f t="shared" si="2"/>
        <v>1</v>
      </c>
      <c r="R71" s="9">
        <f t="shared" si="3"/>
        <v>1</v>
      </c>
      <c r="S71" s="9">
        <f t="shared" si="4"/>
        <v>1</v>
      </c>
      <c r="T71" s="9">
        <v>0</v>
      </c>
      <c r="U71" s="8"/>
    </row>
    <row r="72" spans="1:21" x14ac:dyDescent="0.3">
      <c r="A72" s="7" t="s">
        <v>17</v>
      </c>
      <c r="B72" s="7" t="s">
        <v>18</v>
      </c>
      <c r="C72" s="11" t="s">
        <v>502</v>
      </c>
      <c r="D72" s="7">
        <v>63</v>
      </c>
      <c r="E72" s="8" t="s">
        <v>411</v>
      </c>
      <c r="F72" s="8" t="s">
        <v>343</v>
      </c>
      <c r="G72" s="9">
        <v>1</v>
      </c>
      <c r="H72" s="8" t="s">
        <v>412</v>
      </c>
      <c r="I72" s="8" t="s">
        <v>413</v>
      </c>
      <c r="J72" s="9">
        <f>1*2</f>
        <v>2</v>
      </c>
      <c r="K72" s="7"/>
      <c r="L72" s="9">
        <v>0</v>
      </c>
      <c r="M72" s="9">
        <f t="shared" si="1"/>
        <v>2</v>
      </c>
      <c r="N72" s="9">
        <f t="shared" si="5"/>
        <v>2</v>
      </c>
      <c r="O72" s="9">
        <v>3</v>
      </c>
      <c r="P72" s="9">
        <v>0</v>
      </c>
      <c r="Q72" s="9">
        <f t="shared" si="2"/>
        <v>0</v>
      </c>
      <c r="R72" s="9">
        <f t="shared" si="3"/>
        <v>0</v>
      </c>
      <c r="S72" s="9">
        <f t="shared" si="4"/>
        <v>2</v>
      </c>
      <c r="T72" s="9">
        <v>0</v>
      </c>
      <c r="U72" s="8"/>
    </row>
    <row r="73" spans="1:21" x14ac:dyDescent="0.3">
      <c r="A73" s="7" t="s">
        <v>17</v>
      </c>
      <c r="B73" s="7" t="s">
        <v>18</v>
      </c>
      <c r="C73" s="11" t="s">
        <v>502</v>
      </c>
      <c r="D73" s="7">
        <v>64</v>
      </c>
      <c r="E73" s="8" t="s">
        <v>411</v>
      </c>
      <c r="F73" s="8" t="s">
        <v>344</v>
      </c>
      <c r="G73" s="9">
        <v>1</v>
      </c>
      <c r="H73" s="8" t="s">
        <v>414</v>
      </c>
      <c r="I73" s="8" t="s">
        <v>415</v>
      </c>
      <c r="J73" s="9">
        <f>1*1</f>
        <v>1</v>
      </c>
      <c r="K73" s="7"/>
      <c r="L73" s="9">
        <v>0</v>
      </c>
      <c r="M73" s="9">
        <f t="shared" si="1"/>
        <v>1</v>
      </c>
      <c r="N73" s="9">
        <f t="shared" si="5"/>
        <v>1</v>
      </c>
      <c r="O73" s="9">
        <v>3</v>
      </c>
      <c r="P73" s="9">
        <v>0</v>
      </c>
      <c r="Q73" s="9">
        <f t="shared" si="2"/>
        <v>0</v>
      </c>
      <c r="R73" s="9">
        <f t="shared" si="3"/>
        <v>0</v>
      </c>
      <c r="S73" s="9">
        <f t="shared" si="4"/>
        <v>1</v>
      </c>
      <c r="T73" s="9">
        <v>0</v>
      </c>
      <c r="U73" s="8"/>
    </row>
    <row r="74" spans="1:21" x14ac:dyDescent="0.3">
      <c r="A74" s="7" t="s">
        <v>17</v>
      </c>
      <c r="B74" s="7" t="s">
        <v>18</v>
      </c>
      <c r="C74" s="11" t="s">
        <v>502</v>
      </c>
      <c r="D74" s="7">
        <v>65</v>
      </c>
      <c r="E74" s="8" t="s">
        <v>411</v>
      </c>
      <c r="F74" s="8" t="s">
        <v>345</v>
      </c>
      <c r="G74" s="9">
        <v>1</v>
      </c>
      <c r="H74" s="8" t="s">
        <v>116</v>
      </c>
      <c r="I74" s="8" t="s">
        <v>296</v>
      </c>
      <c r="J74" s="9">
        <f>1*3</f>
        <v>3</v>
      </c>
      <c r="K74" s="7"/>
      <c r="L74" s="9">
        <v>0</v>
      </c>
      <c r="M74" s="9">
        <f t="shared" si="1"/>
        <v>3</v>
      </c>
      <c r="N74" s="9">
        <f t="shared" si="5"/>
        <v>3</v>
      </c>
      <c r="O74" s="9">
        <v>3</v>
      </c>
      <c r="P74" s="9">
        <v>0</v>
      </c>
      <c r="Q74" s="9">
        <f t="shared" si="2"/>
        <v>1</v>
      </c>
      <c r="R74" s="9">
        <f t="shared" si="3"/>
        <v>1</v>
      </c>
      <c r="S74" s="9">
        <f t="shared" si="4"/>
        <v>1</v>
      </c>
      <c r="T74" s="9">
        <v>0</v>
      </c>
      <c r="U74" s="8"/>
    </row>
    <row r="75" spans="1:21" x14ac:dyDescent="0.3">
      <c r="A75" s="7" t="s">
        <v>17</v>
      </c>
      <c r="B75" s="7" t="s">
        <v>18</v>
      </c>
      <c r="C75" s="11" t="s">
        <v>502</v>
      </c>
      <c r="D75" s="7">
        <v>66</v>
      </c>
      <c r="E75" s="8" t="s">
        <v>411</v>
      </c>
      <c r="F75" s="8" t="s">
        <v>346</v>
      </c>
      <c r="G75" s="9">
        <v>2</v>
      </c>
      <c r="H75" s="8" t="s">
        <v>293</v>
      </c>
      <c r="I75" s="8" t="s">
        <v>300</v>
      </c>
      <c r="J75" s="9">
        <f>2*3</f>
        <v>6</v>
      </c>
      <c r="K75" s="7"/>
      <c r="L75" s="9">
        <v>0</v>
      </c>
      <c r="M75" s="9">
        <f t="shared" ref="M75:M80" si="9">N75</f>
        <v>6</v>
      </c>
      <c r="N75" s="9">
        <f t="shared" si="5"/>
        <v>6</v>
      </c>
      <c r="O75" s="9">
        <v>3</v>
      </c>
      <c r="P75" s="9">
        <v>0</v>
      </c>
      <c r="Q75" s="9">
        <f t="shared" ref="Q75:Q80" si="10">ROUNDDOWN(N75/3,0)</f>
        <v>2</v>
      </c>
      <c r="R75" s="9">
        <f t="shared" ref="R75:R80" si="11">ROUNDDOWN(N75/3,0)</f>
        <v>2</v>
      </c>
      <c r="S75" s="9">
        <f t="shared" ref="S75:S80" si="12">N75-Q75-R75</f>
        <v>2</v>
      </c>
      <c r="T75" s="9">
        <v>0</v>
      </c>
      <c r="U75" s="8"/>
    </row>
    <row r="76" spans="1:21" x14ac:dyDescent="0.3">
      <c r="A76" s="7" t="s">
        <v>17</v>
      </c>
      <c r="B76" s="7" t="s">
        <v>18</v>
      </c>
      <c r="C76" s="11" t="s">
        <v>502</v>
      </c>
      <c r="D76" s="7">
        <v>67</v>
      </c>
      <c r="E76" s="8" t="s">
        <v>411</v>
      </c>
      <c r="F76" s="8" t="s">
        <v>339</v>
      </c>
      <c r="G76" s="9">
        <v>1</v>
      </c>
      <c r="H76" s="8" t="s">
        <v>116</v>
      </c>
      <c r="I76" s="8" t="s">
        <v>296</v>
      </c>
      <c r="J76" s="9">
        <f>1*3</f>
        <v>3</v>
      </c>
      <c r="K76" s="7"/>
      <c r="L76" s="9">
        <v>0</v>
      </c>
      <c r="M76" s="9">
        <f t="shared" si="9"/>
        <v>3</v>
      </c>
      <c r="N76" s="9">
        <f t="shared" ref="N76:N80" si="13">ROUND(J76,0)</f>
        <v>3</v>
      </c>
      <c r="O76" s="9">
        <v>3</v>
      </c>
      <c r="P76" s="9">
        <v>0</v>
      </c>
      <c r="Q76" s="9">
        <f t="shared" si="10"/>
        <v>1</v>
      </c>
      <c r="R76" s="9">
        <f t="shared" si="11"/>
        <v>1</v>
      </c>
      <c r="S76" s="9">
        <f t="shared" si="12"/>
        <v>1</v>
      </c>
      <c r="T76" s="9">
        <v>0</v>
      </c>
      <c r="U76" s="8"/>
    </row>
    <row r="77" spans="1:21" x14ac:dyDescent="0.3">
      <c r="A77" s="7" t="s">
        <v>17</v>
      </c>
      <c r="B77" s="7" t="s">
        <v>18</v>
      </c>
      <c r="C77" s="11" t="s">
        <v>502</v>
      </c>
      <c r="D77" s="7">
        <v>68</v>
      </c>
      <c r="E77" s="8" t="s">
        <v>411</v>
      </c>
      <c r="F77" s="8" t="s">
        <v>347</v>
      </c>
      <c r="G77" s="9">
        <v>2</v>
      </c>
      <c r="H77" s="8" t="s">
        <v>416</v>
      </c>
      <c r="I77" s="8" t="s">
        <v>417</v>
      </c>
      <c r="J77" s="9">
        <f>2*2</f>
        <v>4</v>
      </c>
      <c r="K77" s="7"/>
      <c r="L77" s="9">
        <v>0</v>
      </c>
      <c r="M77" s="9">
        <f t="shared" si="9"/>
        <v>4</v>
      </c>
      <c r="N77" s="9">
        <f t="shared" si="13"/>
        <v>4</v>
      </c>
      <c r="O77" s="9">
        <v>3</v>
      </c>
      <c r="P77" s="9">
        <v>0</v>
      </c>
      <c r="Q77" s="9">
        <f t="shared" si="10"/>
        <v>1</v>
      </c>
      <c r="R77" s="9">
        <f t="shared" si="11"/>
        <v>1</v>
      </c>
      <c r="S77" s="9">
        <f t="shared" si="12"/>
        <v>2</v>
      </c>
      <c r="T77" s="9">
        <v>0</v>
      </c>
      <c r="U77" s="8"/>
    </row>
    <row r="78" spans="1:21" x14ac:dyDescent="0.3">
      <c r="A78" s="7" t="s">
        <v>17</v>
      </c>
      <c r="B78" s="7" t="s">
        <v>18</v>
      </c>
      <c r="C78" s="11" t="s">
        <v>502</v>
      </c>
      <c r="D78" s="7">
        <v>69</v>
      </c>
      <c r="E78" s="8" t="s">
        <v>411</v>
      </c>
      <c r="F78" s="8" t="s">
        <v>348</v>
      </c>
      <c r="G78" s="9">
        <v>1</v>
      </c>
      <c r="H78" s="8" t="s">
        <v>412</v>
      </c>
      <c r="I78" s="8" t="s">
        <v>413</v>
      </c>
      <c r="J78" s="9">
        <f>1*2</f>
        <v>2</v>
      </c>
      <c r="K78" s="7"/>
      <c r="L78" s="9">
        <v>0</v>
      </c>
      <c r="M78" s="9">
        <f t="shared" si="9"/>
        <v>2</v>
      </c>
      <c r="N78" s="9">
        <f t="shared" si="13"/>
        <v>2</v>
      </c>
      <c r="O78" s="9">
        <v>3</v>
      </c>
      <c r="P78" s="9">
        <v>0</v>
      </c>
      <c r="Q78" s="9">
        <f t="shared" si="10"/>
        <v>0</v>
      </c>
      <c r="R78" s="9">
        <f t="shared" si="11"/>
        <v>0</v>
      </c>
      <c r="S78" s="9">
        <f t="shared" si="12"/>
        <v>2</v>
      </c>
      <c r="T78" s="9">
        <v>0</v>
      </c>
      <c r="U78" s="8"/>
    </row>
    <row r="79" spans="1:21" x14ac:dyDescent="0.3">
      <c r="A79" s="7" t="s">
        <v>17</v>
      </c>
      <c r="B79" s="7" t="s">
        <v>18</v>
      </c>
      <c r="C79" s="11" t="s">
        <v>502</v>
      </c>
      <c r="D79" s="7">
        <v>70</v>
      </c>
      <c r="E79" s="8" t="s">
        <v>411</v>
      </c>
      <c r="F79" s="8" t="s">
        <v>349</v>
      </c>
      <c r="G79" s="9">
        <v>1</v>
      </c>
      <c r="H79" s="8" t="s">
        <v>116</v>
      </c>
      <c r="I79" s="8" t="s">
        <v>296</v>
      </c>
      <c r="J79" s="9">
        <f>1*3</f>
        <v>3</v>
      </c>
      <c r="K79" s="7"/>
      <c r="L79" s="9">
        <v>0</v>
      </c>
      <c r="M79" s="9">
        <f t="shared" si="9"/>
        <v>3</v>
      </c>
      <c r="N79" s="9">
        <f t="shared" si="13"/>
        <v>3</v>
      </c>
      <c r="O79" s="9">
        <v>3</v>
      </c>
      <c r="P79" s="9">
        <v>0</v>
      </c>
      <c r="Q79" s="9">
        <f t="shared" si="10"/>
        <v>1</v>
      </c>
      <c r="R79" s="9">
        <f t="shared" si="11"/>
        <v>1</v>
      </c>
      <c r="S79" s="9">
        <f t="shared" si="12"/>
        <v>1</v>
      </c>
      <c r="T79" s="9">
        <v>0</v>
      </c>
      <c r="U79" s="8"/>
    </row>
    <row r="80" spans="1:21" x14ac:dyDescent="0.3">
      <c r="A80" s="7" t="s">
        <v>17</v>
      </c>
      <c r="B80" s="7" t="s">
        <v>18</v>
      </c>
      <c r="C80" s="11" t="s">
        <v>502</v>
      </c>
      <c r="D80" s="7">
        <v>71</v>
      </c>
      <c r="E80" s="8" t="s">
        <v>411</v>
      </c>
      <c r="F80" s="8" t="s">
        <v>350</v>
      </c>
      <c r="G80" s="9">
        <v>1</v>
      </c>
      <c r="H80" s="8" t="s">
        <v>116</v>
      </c>
      <c r="I80" s="8" t="s">
        <v>296</v>
      </c>
      <c r="J80" s="9">
        <f>1*3</f>
        <v>3</v>
      </c>
      <c r="K80" s="7"/>
      <c r="L80" s="9">
        <v>0</v>
      </c>
      <c r="M80" s="9">
        <f t="shared" si="9"/>
        <v>3</v>
      </c>
      <c r="N80" s="9">
        <f t="shared" si="13"/>
        <v>3</v>
      </c>
      <c r="O80" s="9">
        <v>3</v>
      </c>
      <c r="P80" s="9">
        <v>0</v>
      </c>
      <c r="Q80" s="9">
        <f t="shared" si="10"/>
        <v>1</v>
      </c>
      <c r="R80" s="9">
        <f t="shared" si="11"/>
        <v>1</v>
      </c>
      <c r="S80" s="9">
        <f t="shared" si="12"/>
        <v>1</v>
      </c>
      <c r="T80" s="9">
        <v>0</v>
      </c>
      <c r="U8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773A-81D2-4525-A5A0-BA48621CF039}">
  <dimension ref="A1:K34"/>
  <sheetViews>
    <sheetView workbookViewId="0">
      <selection activeCell="G36" sqref="G36"/>
    </sheetView>
  </sheetViews>
  <sheetFormatPr defaultRowHeight="14.4" x14ac:dyDescent="0.3"/>
  <cols>
    <col min="1" max="3" width="9" bestFit="1" customWidth="1"/>
    <col min="4" max="4" width="8.109375" bestFit="1" customWidth="1"/>
    <col min="5" max="5" width="7.88671875" bestFit="1" customWidth="1"/>
    <col min="6" max="6" width="13.77734375" bestFit="1" customWidth="1"/>
    <col min="7" max="7" width="47.77734375" bestFit="1" customWidth="1"/>
    <col min="8" max="8" width="18.21875" bestFit="1" customWidth="1"/>
    <col min="9" max="9" width="11.44140625" bestFit="1" customWidth="1"/>
    <col min="10" max="10" width="4.5546875" bestFit="1" customWidth="1"/>
    <col min="11" max="11" width="6.44140625" bestFit="1" customWidth="1"/>
  </cols>
  <sheetData>
    <row r="1" spans="1:11" x14ac:dyDescent="0.3">
      <c r="A1" t="s">
        <v>227</v>
      </c>
      <c r="B1" t="s">
        <v>228</v>
      </c>
      <c r="C1" t="s">
        <v>97</v>
      </c>
      <c r="D1" t="s">
        <v>229</v>
      </c>
      <c r="E1" t="s">
        <v>230</v>
      </c>
      <c r="F1" t="s">
        <v>259</v>
      </c>
      <c r="G1" t="s">
        <v>260</v>
      </c>
      <c r="H1" t="s">
        <v>267</v>
      </c>
      <c r="I1" t="s">
        <v>268</v>
      </c>
      <c r="J1" t="s">
        <v>269</v>
      </c>
      <c r="K1" t="s">
        <v>270</v>
      </c>
    </row>
    <row r="2" spans="1:11" x14ac:dyDescent="0.3">
      <c r="A2" t="s">
        <v>231</v>
      </c>
      <c r="B2">
        <v>120</v>
      </c>
      <c r="E2" s="2">
        <v>943.03440000000001</v>
      </c>
      <c r="F2">
        <v>1</v>
      </c>
      <c r="G2" s="2">
        <v>943.03440000000001</v>
      </c>
      <c r="H2">
        <v>40066.828174528782</v>
      </c>
      <c r="I2" t="s">
        <v>138</v>
      </c>
      <c r="J2">
        <v>10</v>
      </c>
      <c r="K2">
        <v>5</v>
      </c>
    </row>
    <row r="3" spans="1:11" x14ac:dyDescent="0.3">
      <c r="A3" t="s">
        <v>232</v>
      </c>
      <c r="B3">
        <v>120</v>
      </c>
      <c r="E3" s="2">
        <v>943.03440000000001</v>
      </c>
      <c r="F3">
        <v>1</v>
      </c>
      <c r="G3" s="2">
        <v>943.03440000000001</v>
      </c>
      <c r="H3" t="s">
        <v>266</v>
      </c>
      <c r="I3" t="s">
        <v>137</v>
      </c>
      <c r="J3">
        <v>0</v>
      </c>
      <c r="K3">
        <v>2</v>
      </c>
    </row>
    <row r="4" spans="1:11" x14ac:dyDescent="0.3">
      <c r="A4" t="s">
        <v>233</v>
      </c>
      <c r="B4">
        <v>120</v>
      </c>
      <c r="E4" s="2">
        <v>943.03440000000001</v>
      </c>
      <c r="F4">
        <v>1</v>
      </c>
      <c r="G4" s="2">
        <v>943.03440000000001</v>
      </c>
      <c r="H4">
        <v>2365.319587628866</v>
      </c>
      <c r="I4" t="s">
        <v>143</v>
      </c>
      <c r="J4">
        <v>10</v>
      </c>
      <c r="K4">
        <v>7</v>
      </c>
    </row>
    <row r="5" spans="1:11" x14ac:dyDescent="0.3">
      <c r="A5" t="s">
        <v>234</v>
      </c>
      <c r="B5">
        <v>120</v>
      </c>
      <c r="E5" s="2">
        <v>943.03440000000001</v>
      </c>
      <c r="F5">
        <v>1</v>
      </c>
      <c r="G5" s="2">
        <v>943.03440000000001</v>
      </c>
      <c r="I5" t="s">
        <v>271</v>
      </c>
      <c r="J5">
        <v>14</v>
      </c>
      <c r="K5">
        <v>17</v>
      </c>
    </row>
    <row r="6" spans="1:11" x14ac:dyDescent="0.3">
      <c r="A6" t="s">
        <v>235</v>
      </c>
      <c r="B6">
        <v>120</v>
      </c>
      <c r="E6" s="2">
        <v>943.03440000000001</v>
      </c>
      <c r="F6">
        <v>1</v>
      </c>
      <c r="G6" s="2">
        <v>943.03440000000001</v>
      </c>
      <c r="I6" t="s">
        <v>272</v>
      </c>
      <c r="J6">
        <v>4</v>
      </c>
      <c r="K6">
        <v>10</v>
      </c>
    </row>
    <row r="7" spans="1:11" x14ac:dyDescent="0.3">
      <c r="A7" t="s">
        <v>236</v>
      </c>
      <c r="B7">
        <v>120</v>
      </c>
      <c r="E7" s="2">
        <v>943.03440000000001</v>
      </c>
      <c r="F7">
        <v>0</v>
      </c>
      <c r="G7" s="2">
        <v>0</v>
      </c>
    </row>
    <row r="8" spans="1:11" x14ac:dyDescent="0.3">
      <c r="A8" t="s">
        <v>237</v>
      </c>
      <c r="B8">
        <v>220</v>
      </c>
      <c r="E8" s="2">
        <v>1728.8963999999999</v>
      </c>
      <c r="F8">
        <v>1</v>
      </c>
      <c r="G8" s="2">
        <v>1728.8963999999999</v>
      </c>
    </row>
    <row r="9" spans="1:11" x14ac:dyDescent="0.3">
      <c r="A9" t="s">
        <v>238</v>
      </c>
      <c r="B9">
        <v>220</v>
      </c>
      <c r="E9" s="2">
        <v>1728.8963999999999</v>
      </c>
      <c r="F9">
        <v>1</v>
      </c>
      <c r="G9" s="2">
        <v>1728.8963999999999</v>
      </c>
    </row>
    <row r="10" spans="1:11" x14ac:dyDescent="0.3">
      <c r="A10" t="s">
        <v>239</v>
      </c>
      <c r="B10">
        <v>220</v>
      </c>
      <c r="E10" s="2">
        <v>1728.8963999999999</v>
      </c>
      <c r="F10">
        <v>1</v>
      </c>
      <c r="G10" s="2">
        <v>1728.8963999999999</v>
      </c>
    </row>
    <row r="11" spans="1:11" x14ac:dyDescent="0.3">
      <c r="A11" t="s">
        <v>240</v>
      </c>
      <c r="B11">
        <v>220</v>
      </c>
      <c r="E11" s="2">
        <v>1728.8963999999999</v>
      </c>
      <c r="F11">
        <v>1</v>
      </c>
      <c r="G11" s="2">
        <v>1728.8963999999999</v>
      </c>
    </row>
    <row r="12" spans="1:11" x14ac:dyDescent="0.3">
      <c r="A12" t="s">
        <v>241</v>
      </c>
      <c r="B12">
        <v>220</v>
      </c>
      <c r="E12" s="2">
        <v>1728.8963999999999</v>
      </c>
      <c r="F12">
        <v>1</v>
      </c>
      <c r="G12" s="2">
        <v>1728.8963999999999</v>
      </c>
    </row>
    <row r="13" spans="1:11" x14ac:dyDescent="0.3">
      <c r="A13" t="s">
        <v>242</v>
      </c>
      <c r="B13">
        <v>220</v>
      </c>
      <c r="E13" s="2">
        <v>1728.8963999999999</v>
      </c>
      <c r="F13">
        <v>0</v>
      </c>
      <c r="G13" s="2">
        <v>0</v>
      </c>
    </row>
    <row r="14" spans="1:11" x14ac:dyDescent="0.3">
      <c r="A14" t="s">
        <v>261</v>
      </c>
      <c r="B14">
        <v>1050</v>
      </c>
      <c r="E14" s="2">
        <v>6417.8730000000005</v>
      </c>
      <c r="F14">
        <v>2</v>
      </c>
      <c r="G14" s="2">
        <f>F14*E14</f>
        <v>12835.746000000001</v>
      </c>
    </row>
    <row r="15" spans="1:11" x14ac:dyDescent="0.3">
      <c r="A15" t="s">
        <v>262</v>
      </c>
      <c r="B15">
        <v>1050</v>
      </c>
      <c r="E15" s="2">
        <v>6417.8730000000005</v>
      </c>
      <c r="F15">
        <v>1</v>
      </c>
      <c r="G15" s="2">
        <f>F15*E15</f>
        <v>6417.8730000000005</v>
      </c>
    </row>
    <row r="16" spans="1:11" x14ac:dyDescent="0.3">
      <c r="A16" t="s">
        <v>263</v>
      </c>
      <c r="B16">
        <v>750</v>
      </c>
      <c r="E16" s="2">
        <v>4584.1950000000006</v>
      </c>
      <c r="F16">
        <v>0</v>
      </c>
      <c r="G16" s="2">
        <f>F16*E16</f>
        <v>0</v>
      </c>
    </row>
    <row r="17" spans="1:7" x14ac:dyDescent="0.3">
      <c r="A17" t="s">
        <v>264</v>
      </c>
      <c r="B17">
        <v>750</v>
      </c>
      <c r="E17" s="2">
        <v>4584.1950000000006</v>
      </c>
      <c r="F17">
        <v>1</v>
      </c>
      <c r="G17" s="2">
        <f>F17*E17</f>
        <v>4584.1950000000006</v>
      </c>
    </row>
    <row r="18" spans="1:7" x14ac:dyDescent="0.3">
      <c r="A18" t="s">
        <v>265</v>
      </c>
      <c r="B18">
        <v>500</v>
      </c>
      <c r="E18" s="2">
        <v>3056.13</v>
      </c>
      <c r="F18">
        <v>1</v>
      </c>
      <c r="G18" s="2">
        <f>F18*E18</f>
        <v>3056.13</v>
      </c>
    </row>
    <row r="19" spans="1:7" x14ac:dyDescent="0.3">
      <c r="A19" t="s">
        <v>243</v>
      </c>
      <c r="B19">
        <v>220</v>
      </c>
      <c r="D19" s="2">
        <v>441.93600000000004</v>
      </c>
      <c r="F19">
        <v>0</v>
      </c>
      <c r="G19">
        <v>0</v>
      </c>
    </row>
    <row r="20" spans="1:7" x14ac:dyDescent="0.3">
      <c r="A20" t="s">
        <v>244</v>
      </c>
      <c r="B20">
        <v>220</v>
      </c>
      <c r="D20" s="2">
        <v>441.93600000000004</v>
      </c>
      <c r="F20">
        <v>0</v>
      </c>
      <c r="G20">
        <v>0</v>
      </c>
    </row>
    <row r="21" spans="1:7" x14ac:dyDescent="0.3">
      <c r="A21" t="s">
        <v>245</v>
      </c>
      <c r="B21">
        <v>220</v>
      </c>
      <c r="D21" s="2">
        <v>441.93600000000004</v>
      </c>
      <c r="F21">
        <v>0</v>
      </c>
      <c r="G21">
        <v>0</v>
      </c>
    </row>
    <row r="22" spans="1:7" x14ac:dyDescent="0.3">
      <c r="A22" t="s">
        <v>246</v>
      </c>
      <c r="B22">
        <v>220</v>
      </c>
      <c r="D22" s="2">
        <v>441.93600000000004</v>
      </c>
      <c r="F22">
        <v>0</v>
      </c>
      <c r="G22">
        <v>0</v>
      </c>
    </row>
    <row r="23" spans="1:7" x14ac:dyDescent="0.3">
      <c r="A23" t="s">
        <v>247</v>
      </c>
      <c r="B23">
        <v>1050</v>
      </c>
      <c r="D23" s="2">
        <v>1792.854</v>
      </c>
      <c r="F23">
        <v>1</v>
      </c>
      <c r="G23" s="2">
        <v>1792.854</v>
      </c>
    </row>
    <row r="24" spans="1:7" x14ac:dyDescent="0.3">
      <c r="A24" t="s">
        <v>248</v>
      </c>
      <c r="B24">
        <v>1050</v>
      </c>
      <c r="D24" s="2">
        <v>1792.854</v>
      </c>
      <c r="F24">
        <v>1</v>
      </c>
      <c r="G24" s="2">
        <v>1792.854</v>
      </c>
    </row>
    <row r="25" spans="1:7" x14ac:dyDescent="0.3">
      <c r="A25" t="s">
        <v>249</v>
      </c>
      <c r="B25">
        <v>1050</v>
      </c>
      <c r="D25" s="2">
        <v>1792.854</v>
      </c>
      <c r="F25">
        <v>0</v>
      </c>
      <c r="G25">
        <v>0</v>
      </c>
    </row>
    <row r="26" spans="1:7" x14ac:dyDescent="0.3">
      <c r="A26" t="s">
        <v>250</v>
      </c>
      <c r="B26">
        <v>1050</v>
      </c>
      <c r="D26" s="2">
        <v>1792.854</v>
      </c>
      <c r="F26">
        <v>0</v>
      </c>
      <c r="G26">
        <v>0</v>
      </c>
    </row>
    <row r="27" spans="1:7" x14ac:dyDescent="0.3">
      <c r="A27" t="s">
        <v>251</v>
      </c>
      <c r="B27">
        <v>300</v>
      </c>
      <c r="D27" s="2">
        <v>512.24400000000003</v>
      </c>
      <c r="F27">
        <v>0</v>
      </c>
      <c r="G27">
        <v>0</v>
      </c>
    </row>
    <row r="28" spans="1:7" x14ac:dyDescent="0.3">
      <c r="A28" t="s">
        <v>252</v>
      </c>
      <c r="B28">
        <v>300</v>
      </c>
      <c r="D28" s="2">
        <v>512.24400000000003</v>
      </c>
      <c r="F28">
        <v>0</v>
      </c>
      <c r="G28">
        <v>0</v>
      </c>
    </row>
    <row r="29" spans="1:7" x14ac:dyDescent="0.3">
      <c r="A29" t="s">
        <v>253</v>
      </c>
      <c r="B29">
        <v>1050</v>
      </c>
      <c r="D29" s="2">
        <v>1792.854</v>
      </c>
      <c r="F29">
        <v>0</v>
      </c>
      <c r="G29">
        <v>0</v>
      </c>
    </row>
    <row r="30" spans="1:7" x14ac:dyDescent="0.3">
      <c r="A30" t="s">
        <v>254</v>
      </c>
      <c r="B30">
        <v>1050</v>
      </c>
      <c r="D30" s="2">
        <v>1792.854</v>
      </c>
      <c r="F30">
        <v>0</v>
      </c>
      <c r="G30">
        <v>0</v>
      </c>
    </row>
    <row r="31" spans="1:7" x14ac:dyDescent="0.3">
      <c r="A31" t="s">
        <v>255</v>
      </c>
      <c r="B31">
        <v>1050</v>
      </c>
      <c r="D31" s="2">
        <v>1792.854</v>
      </c>
      <c r="F31">
        <v>0</v>
      </c>
      <c r="G31">
        <v>0</v>
      </c>
    </row>
    <row r="32" spans="1:7" x14ac:dyDescent="0.3">
      <c r="A32" t="s">
        <v>256</v>
      </c>
      <c r="B32">
        <v>1050</v>
      </c>
      <c r="D32" s="2">
        <v>1792.854</v>
      </c>
      <c r="F32">
        <v>0</v>
      </c>
      <c r="G32">
        <v>0</v>
      </c>
    </row>
    <row r="33" spans="1:7" x14ac:dyDescent="0.3">
      <c r="A33" t="s">
        <v>257</v>
      </c>
      <c r="B33">
        <v>1050</v>
      </c>
      <c r="D33" s="2">
        <v>1792.854</v>
      </c>
      <c r="F33">
        <v>0</v>
      </c>
      <c r="G33">
        <v>0</v>
      </c>
    </row>
    <row r="34" spans="1:7" x14ac:dyDescent="0.3">
      <c r="A34" t="s">
        <v>258</v>
      </c>
      <c r="B34">
        <v>1050</v>
      </c>
      <c r="D34" s="2">
        <v>1792.854</v>
      </c>
      <c r="F34">
        <v>0</v>
      </c>
      <c r="G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DD6-FAC9-4FD5-BA6F-AE70B1FBBD8C}">
  <dimension ref="A1:H2"/>
  <sheetViews>
    <sheetView workbookViewId="0">
      <selection activeCell="H2" sqref="H2"/>
    </sheetView>
  </sheetViews>
  <sheetFormatPr defaultRowHeight="14.4" x14ac:dyDescent="0.3"/>
  <cols>
    <col min="2" max="2" width="12" bestFit="1" customWidth="1"/>
    <col min="3" max="3" width="12.6640625" bestFit="1" customWidth="1"/>
    <col min="4" max="4" width="20" bestFit="1" customWidth="1"/>
    <col min="5" max="5" width="11.5546875" bestFit="1" customWidth="1"/>
    <col min="6" max="6" width="16" bestFit="1" customWidth="1"/>
    <col min="7" max="7" width="10.5546875" bestFit="1" customWidth="1"/>
    <col min="8" max="8" width="12.5546875" bestFit="1" customWidth="1"/>
  </cols>
  <sheetData>
    <row r="1" spans="1:8" x14ac:dyDescent="0.3">
      <c r="A1" t="s">
        <v>139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</row>
    <row r="2" spans="1:8" x14ac:dyDescent="0.3">
      <c r="A2">
        <v>95</v>
      </c>
      <c r="B2" s="1">
        <f>Capacity!F2+Capacity!F3+Capacity!F5</f>
        <v>43452.538199999995</v>
      </c>
      <c r="D2">
        <v>220</v>
      </c>
      <c r="E2">
        <v>36</v>
      </c>
      <c r="F2">
        <f>E2*D2*A2%</f>
        <v>7524</v>
      </c>
      <c r="G2">
        <f>F2*0.98</f>
        <v>7373.5199999999995</v>
      </c>
      <c r="H2">
        <f>ROUND(B2/F2,0)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0336-AA29-48A6-8E08-256469AF30F1}">
  <dimension ref="A1:E41"/>
  <sheetViews>
    <sheetView topLeftCell="A13" workbookViewId="0">
      <selection activeCell="D15" sqref="D15"/>
    </sheetView>
  </sheetViews>
  <sheetFormatPr defaultRowHeight="14.4" x14ac:dyDescent="0.3"/>
  <cols>
    <col min="1" max="1" width="14.21875" bestFit="1" customWidth="1"/>
    <col min="2" max="2" width="10.109375" bestFit="1" customWidth="1"/>
    <col min="3" max="3" width="12.21875" bestFit="1" customWidth="1"/>
    <col min="4" max="4" width="18.44140625" bestFit="1" customWidth="1"/>
    <col min="5" max="5" width="19.88671875" bestFit="1" customWidth="1"/>
  </cols>
  <sheetData>
    <row r="1" spans="1:5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3">
      <c r="A2" t="s">
        <v>60</v>
      </c>
      <c r="C2" t="s">
        <v>60</v>
      </c>
      <c r="D2" t="s">
        <v>66</v>
      </c>
      <c r="E2">
        <v>244</v>
      </c>
    </row>
    <row r="3" spans="1:5" x14ac:dyDescent="0.3">
      <c r="A3" t="s">
        <v>60</v>
      </c>
      <c r="C3" t="s">
        <v>60</v>
      </c>
      <c r="D3" t="s">
        <v>67</v>
      </c>
      <c r="E3">
        <v>11889</v>
      </c>
    </row>
    <row r="4" spans="1:5" x14ac:dyDescent="0.3">
      <c r="A4" t="s">
        <v>60</v>
      </c>
      <c r="C4" t="s">
        <v>60</v>
      </c>
      <c r="D4" t="s">
        <v>68</v>
      </c>
      <c r="E4">
        <v>1994</v>
      </c>
    </row>
    <row r="5" spans="1:5" x14ac:dyDescent="0.3">
      <c r="A5" t="s">
        <v>60</v>
      </c>
      <c r="C5" t="s">
        <v>60</v>
      </c>
      <c r="D5" t="s">
        <v>69</v>
      </c>
      <c r="E5">
        <v>354</v>
      </c>
    </row>
    <row r="6" spans="1:5" x14ac:dyDescent="0.3">
      <c r="A6" t="s">
        <v>60</v>
      </c>
      <c r="C6" t="s">
        <v>60</v>
      </c>
      <c r="D6" t="s">
        <v>18</v>
      </c>
      <c r="E6">
        <v>53481</v>
      </c>
    </row>
    <row r="7" spans="1:5" x14ac:dyDescent="0.3">
      <c r="A7" t="s">
        <v>60</v>
      </c>
      <c r="C7" t="s">
        <v>60</v>
      </c>
      <c r="D7" t="s">
        <v>70</v>
      </c>
      <c r="E7">
        <v>67963</v>
      </c>
    </row>
    <row r="8" spans="1:5" x14ac:dyDescent="0.3">
      <c r="A8" t="s">
        <v>60</v>
      </c>
      <c r="C8" t="s">
        <v>60</v>
      </c>
      <c r="D8" t="s">
        <v>71</v>
      </c>
      <c r="E8">
        <v>2080</v>
      </c>
    </row>
    <row r="9" spans="1:5" x14ac:dyDescent="0.3">
      <c r="A9" t="s">
        <v>72</v>
      </c>
      <c r="B9" t="s">
        <v>73</v>
      </c>
      <c r="C9" t="s">
        <v>74</v>
      </c>
      <c r="D9" t="s">
        <v>75</v>
      </c>
      <c r="E9">
        <v>10247</v>
      </c>
    </row>
    <row r="10" spans="1:5" x14ac:dyDescent="0.3">
      <c r="A10" t="s">
        <v>72</v>
      </c>
      <c r="B10" t="s">
        <v>73</v>
      </c>
      <c r="C10" t="s">
        <v>74</v>
      </c>
      <c r="D10" t="s">
        <v>76</v>
      </c>
      <c r="E10">
        <v>1190</v>
      </c>
    </row>
    <row r="11" spans="1:5" x14ac:dyDescent="0.3">
      <c r="A11" t="s">
        <v>72</v>
      </c>
      <c r="B11" t="s">
        <v>73</v>
      </c>
      <c r="C11" t="s">
        <v>74</v>
      </c>
      <c r="D11" t="s">
        <v>77</v>
      </c>
      <c r="E11">
        <v>13563</v>
      </c>
    </row>
    <row r="12" spans="1:5" x14ac:dyDescent="0.3">
      <c r="A12" t="s">
        <v>72</v>
      </c>
      <c r="B12" t="s">
        <v>73</v>
      </c>
      <c r="C12" t="s">
        <v>74</v>
      </c>
      <c r="D12" t="s">
        <v>78</v>
      </c>
      <c r="E12">
        <v>24999</v>
      </c>
    </row>
    <row r="13" spans="1:5" x14ac:dyDescent="0.3">
      <c r="A13" t="s">
        <v>72</v>
      </c>
      <c r="B13" t="s">
        <v>79</v>
      </c>
      <c r="C13" t="s">
        <v>74</v>
      </c>
      <c r="D13" t="s">
        <v>80</v>
      </c>
      <c r="E13">
        <v>617</v>
      </c>
    </row>
    <row r="14" spans="1:5" x14ac:dyDescent="0.3">
      <c r="A14" t="s">
        <v>72</v>
      </c>
      <c r="B14" t="s">
        <v>79</v>
      </c>
      <c r="C14" t="s">
        <v>74</v>
      </c>
      <c r="D14" t="s">
        <v>75</v>
      </c>
      <c r="E14">
        <v>28424</v>
      </c>
    </row>
    <row r="15" spans="1:5" x14ac:dyDescent="0.3">
      <c r="A15" t="s">
        <v>72</v>
      </c>
      <c r="B15" t="s">
        <v>79</v>
      </c>
      <c r="C15" t="s">
        <v>74</v>
      </c>
      <c r="D15" t="s">
        <v>81</v>
      </c>
      <c r="E15">
        <v>12257</v>
      </c>
    </row>
    <row r="16" spans="1:5" x14ac:dyDescent="0.3">
      <c r="A16" t="s">
        <v>72</v>
      </c>
      <c r="B16" t="s">
        <v>79</v>
      </c>
      <c r="C16" t="s">
        <v>74</v>
      </c>
      <c r="D16" t="s">
        <v>82</v>
      </c>
      <c r="E16">
        <v>41297</v>
      </c>
    </row>
    <row r="17" spans="1:5" x14ac:dyDescent="0.3">
      <c r="A17" t="s">
        <v>72</v>
      </c>
      <c r="C17" t="s">
        <v>74</v>
      </c>
      <c r="D17" t="s">
        <v>70</v>
      </c>
      <c r="E17">
        <v>66296</v>
      </c>
    </row>
    <row r="18" spans="1:5" x14ac:dyDescent="0.3">
      <c r="A18" t="s">
        <v>83</v>
      </c>
      <c r="C18" t="s">
        <v>84</v>
      </c>
      <c r="D18" t="s">
        <v>80</v>
      </c>
      <c r="E18">
        <v>2294</v>
      </c>
    </row>
    <row r="19" spans="1:5" x14ac:dyDescent="0.3">
      <c r="A19" t="s">
        <v>83</v>
      </c>
      <c r="C19" t="s">
        <v>84</v>
      </c>
      <c r="D19" t="s">
        <v>75</v>
      </c>
      <c r="E19">
        <v>38670</v>
      </c>
    </row>
    <row r="20" spans="1:5" x14ac:dyDescent="0.3">
      <c r="A20" t="s">
        <v>83</v>
      </c>
      <c r="C20" t="s">
        <v>84</v>
      </c>
      <c r="D20" t="s">
        <v>76</v>
      </c>
      <c r="E20">
        <v>1190</v>
      </c>
    </row>
    <row r="21" spans="1:5" x14ac:dyDescent="0.3">
      <c r="A21" t="s">
        <v>83</v>
      </c>
      <c r="C21" t="s">
        <v>84</v>
      </c>
      <c r="D21" t="s">
        <v>81</v>
      </c>
      <c r="E21">
        <v>12257</v>
      </c>
    </row>
    <row r="22" spans="1:5" x14ac:dyDescent="0.3">
      <c r="A22" t="s">
        <v>83</v>
      </c>
      <c r="C22" t="s">
        <v>84</v>
      </c>
      <c r="D22" t="s">
        <v>77</v>
      </c>
      <c r="E22">
        <v>13563</v>
      </c>
    </row>
    <row r="23" spans="1:5" x14ac:dyDescent="0.3">
      <c r="A23" t="s">
        <v>83</v>
      </c>
      <c r="C23" t="s">
        <v>84</v>
      </c>
      <c r="D23" t="s">
        <v>70</v>
      </c>
      <c r="E23">
        <v>67973</v>
      </c>
    </row>
    <row r="24" spans="1:5" x14ac:dyDescent="0.3">
      <c r="A24" t="s">
        <v>85</v>
      </c>
      <c r="C24" t="s">
        <v>84</v>
      </c>
      <c r="D24" t="s">
        <v>80</v>
      </c>
      <c r="E24">
        <v>2365</v>
      </c>
    </row>
    <row r="25" spans="1:5" x14ac:dyDescent="0.3">
      <c r="A25" t="s">
        <v>85</v>
      </c>
      <c r="C25" t="s">
        <v>84</v>
      </c>
      <c r="D25" t="s">
        <v>75</v>
      </c>
      <c r="E25">
        <v>40067</v>
      </c>
    </row>
    <row r="26" spans="1:5" x14ac:dyDescent="0.3">
      <c r="A26" t="s">
        <v>85</v>
      </c>
      <c r="C26" t="s">
        <v>84</v>
      </c>
      <c r="D26" t="s">
        <v>81</v>
      </c>
      <c r="E26">
        <v>12257</v>
      </c>
    </row>
    <row r="27" spans="1:5" x14ac:dyDescent="0.3">
      <c r="A27" t="s">
        <v>85</v>
      </c>
      <c r="C27" t="s">
        <v>84</v>
      </c>
      <c r="D27" t="s">
        <v>121</v>
      </c>
      <c r="E27" s="1">
        <f>(54.42*1.1)*3.9</f>
        <v>233.46180000000004</v>
      </c>
    </row>
    <row r="28" spans="1:5" x14ac:dyDescent="0.3">
      <c r="A28" t="s">
        <v>85</v>
      </c>
      <c r="C28" t="s">
        <v>84</v>
      </c>
      <c r="D28" t="s">
        <v>122</v>
      </c>
      <c r="E28" s="3">
        <f>E24-E27</f>
        <v>2131.5382</v>
      </c>
    </row>
    <row r="29" spans="1:5" x14ac:dyDescent="0.3">
      <c r="A29" t="s">
        <v>85</v>
      </c>
      <c r="C29" t="s">
        <v>84</v>
      </c>
      <c r="D29" t="s">
        <v>70</v>
      </c>
      <c r="E29">
        <v>54689</v>
      </c>
    </row>
    <row r="30" spans="1:5" x14ac:dyDescent="0.3">
      <c r="A30" t="s">
        <v>42</v>
      </c>
      <c r="C30" t="s">
        <v>42</v>
      </c>
      <c r="D30" t="s">
        <v>86</v>
      </c>
      <c r="E30">
        <v>81</v>
      </c>
    </row>
    <row r="31" spans="1:5" x14ac:dyDescent="0.3">
      <c r="A31" t="s">
        <v>42</v>
      </c>
      <c r="C31" t="s">
        <v>42</v>
      </c>
      <c r="D31" t="s">
        <v>87</v>
      </c>
      <c r="E31">
        <v>6881</v>
      </c>
    </row>
    <row r="32" spans="1:5" x14ac:dyDescent="0.3">
      <c r="A32" t="s">
        <v>42</v>
      </c>
      <c r="C32" t="s">
        <v>42</v>
      </c>
      <c r="D32" t="s">
        <v>70</v>
      </c>
      <c r="E32">
        <v>6962</v>
      </c>
    </row>
    <row r="33" spans="1:5" x14ac:dyDescent="0.3">
      <c r="A33" t="s">
        <v>31</v>
      </c>
      <c r="C33" t="s">
        <v>88</v>
      </c>
      <c r="D33" t="s">
        <v>89</v>
      </c>
      <c r="E33">
        <v>1201</v>
      </c>
    </row>
    <row r="34" spans="1:5" x14ac:dyDescent="0.3">
      <c r="A34" t="s">
        <v>31</v>
      </c>
      <c r="C34" t="s">
        <v>88</v>
      </c>
      <c r="D34" t="s">
        <v>90</v>
      </c>
      <c r="E34">
        <v>1696</v>
      </c>
    </row>
    <row r="35" spans="1:5" x14ac:dyDescent="0.3">
      <c r="A35" t="s">
        <v>31</v>
      </c>
      <c r="C35" t="s">
        <v>88</v>
      </c>
      <c r="D35" t="s">
        <v>91</v>
      </c>
      <c r="E35">
        <v>149</v>
      </c>
    </row>
    <row r="36" spans="1:5" x14ac:dyDescent="0.3">
      <c r="A36" t="s">
        <v>31</v>
      </c>
      <c r="C36" t="s">
        <v>88</v>
      </c>
      <c r="D36" t="s">
        <v>92</v>
      </c>
      <c r="E36">
        <v>375</v>
      </c>
    </row>
    <row r="37" spans="1:5" x14ac:dyDescent="0.3">
      <c r="A37" t="s">
        <v>31</v>
      </c>
      <c r="C37" t="s">
        <v>88</v>
      </c>
      <c r="D37" t="s">
        <v>93</v>
      </c>
      <c r="E37">
        <v>1505</v>
      </c>
    </row>
    <row r="38" spans="1:5" x14ac:dyDescent="0.3">
      <c r="A38" t="s">
        <v>31</v>
      </c>
      <c r="C38" t="s">
        <v>88</v>
      </c>
      <c r="D38" t="s">
        <v>70</v>
      </c>
      <c r="E38">
        <v>4926</v>
      </c>
    </row>
    <row r="39" spans="1:5" x14ac:dyDescent="0.3">
      <c r="A39" t="s">
        <v>28</v>
      </c>
      <c r="C39" t="s">
        <v>88</v>
      </c>
      <c r="D39" t="s">
        <v>94</v>
      </c>
      <c r="E39">
        <v>611</v>
      </c>
    </row>
    <row r="40" spans="1:5" x14ac:dyDescent="0.3">
      <c r="A40" t="s">
        <v>28</v>
      </c>
      <c r="C40" t="s">
        <v>88</v>
      </c>
      <c r="D40" t="s">
        <v>95</v>
      </c>
      <c r="E40">
        <v>1067</v>
      </c>
    </row>
    <row r="41" spans="1:5" x14ac:dyDescent="0.3">
      <c r="A41" t="s">
        <v>28</v>
      </c>
      <c r="C41" t="s">
        <v>88</v>
      </c>
      <c r="D41" t="s">
        <v>70</v>
      </c>
      <c r="E41">
        <v>1677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F251-FA84-4288-B649-F2FB2D002A38}">
  <dimension ref="A1:H7"/>
  <sheetViews>
    <sheetView workbookViewId="0">
      <selection activeCell="F7" sqref="F7"/>
    </sheetView>
  </sheetViews>
  <sheetFormatPr defaultRowHeight="14.4" x14ac:dyDescent="0.3"/>
  <cols>
    <col min="1" max="1" width="30.6640625" bestFit="1" customWidth="1"/>
    <col min="2" max="2" width="12" bestFit="1" customWidth="1"/>
    <col min="3" max="3" width="8.5546875" bestFit="1" customWidth="1"/>
    <col min="4" max="4" width="9.33203125" bestFit="1" customWidth="1"/>
    <col min="5" max="5" width="14.88671875" bestFit="1" customWidth="1"/>
    <col min="6" max="6" width="41.33203125" customWidth="1"/>
    <col min="7" max="7" width="17.6640625" customWidth="1"/>
    <col min="8" max="8" width="14.88671875" bestFit="1" customWidth="1"/>
  </cols>
  <sheetData>
    <row r="1" spans="1:8" x14ac:dyDescent="0.3">
      <c r="A1" t="s">
        <v>127</v>
      </c>
      <c r="B1" t="s">
        <v>123</v>
      </c>
      <c r="C1" t="s">
        <v>124</v>
      </c>
      <c r="D1" t="s">
        <v>125</v>
      </c>
      <c r="E1" t="s">
        <v>126</v>
      </c>
      <c r="F1" t="s">
        <v>124</v>
      </c>
      <c r="G1" t="s">
        <v>125</v>
      </c>
      <c r="H1" t="s">
        <v>126</v>
      </c>
    </row>
    <row r="2" spans="1:8" x14ac:dyDescent="0.3">
      <c r="A2" t="s">
        <v>128</v>
      </c>
      <c r="B2" s="2">
        <v>0.41</v>
      </c>
      <c r="C2">
        <v>7000</v>
      </c>
      <c r="D2" s="1">
        <f>C2*B2/3.9</f>
        <v>735.89743589743591</v>
      </c>
      <c r="E2" s="2">
        <f>C2*B2*30/100000</f>
        <v>0.86099999999999999</v>
      </c>
      <c r="F2" s="1">
        <f>Packing!E27</f>
        <v>233.46180000000004</v>
      </c>
      <c r="G2" s="1">
        <f>F2*B2/3.9</f>
        <v>24.543420000000001</v>
      </c>
      <c r="H2" s="2">
        <f>F2*B2*30/100000</f>
        <v>2.8715801400000001E-2</v>
      </c>
    </row>
    <row r="3" spans="1:8" x14ac:dyDescent="0.3">
      <c r="A3" t="s">
        <v>129</v>
      </c>
      <c r="B3" s="2">
        <v>0.4</v>
      </c>
      <c r="C3">
        <v>5000</v>
      </c>
      <c r="D3" s="1">
        <f>C3*B3/3.9</f>
        <v>512.82051282051282</v>
      </c>
      <c r="E3" s="2">
        <f>C3*B3*30/100000</f>
        <v>0.6</v>
      </c>
      <c r="F3" s="1">
        <f>Packing!E28</f>
        <v>2131.5382</v>
      </c>
      <c r="G3" s="1">
        <f>F3*B3/3.9</f>
        <v>218.61930256410255</v>
      </c>
      <c r="H3" s="2">
        <f>F3*B3*30/100000</f>
        <v>0.25578458399999998</v>
      </c>
    </row>
    <row r="4" spans="1:8" x14ac:dyDescent="0.3">
      <c r="A4" t="s">
        <v>130</v>
      </c>
      <c r="B4" s="2">
        <v>0.4</v>
      </c>
      <c r="C4">
        <v>28000</v>
      </c>
      <c r="D4" s="1">
        <f>C4*B4/3.9</f>
        <v>2871.7948717948721</v>
      </c>
      <c r="E4" s="2">
        <f>C4*B4*30/100000</f>
        <v>3.36</v>
      </c>
      <c r="F4" s="1">
        <f>Packing!E3</f>
        <v>11889</v>
      </c>
      <c r="G4" s="1">
        <f>F4*B4/3.9</f>
        <v>1219.3846153846155</v>
      </c>
      <c r="H4" s="2">
        <f>F4*B4*30/100000</f>
        <v>1.4266799999999999</v>
      </c>
    </row>
    <row r="5" spans="1:8" x14ac:dyDescent="0.3">
      <c r="A5" t="s">
        <v>131</v>
      </c>
      <c r="B5">
        <v>0.42</v>
      </c>
      <c r="C5">
        <v>47000</v>
      </c>
      <c r="D5" s="1">
        <f>C5*B5/3.9</f>
        <v>5061.5384615384619</v>
      </c>
      <c r="E5" s="2">
        <f>C5*B5*30/100000</f>
        <v>5.9219999999999997</v>
      </c>
      <c r="F5" s="1">
        <f>Packing!E7-F2-F4-F6</f>
        <v>41087.538199999995</v>
      </c>
      <c r="G5" s="1">
        <f>F5*B5/3.9</f>
        <v>4424.8118061538453</v>
      </c>
      <c r="H5" s="2">
        <f>F5*B5*30/100000</f>
        <v>5.177029813199999</v>
      </c>
    </row>
    <row r="6" spans="1:8" x14ac:dyDescent="0.3">
      <c r="A6" t="s">
        <v>132</v>
      </c>
      <c r="B6">
        <v>0.42</v>
      </c>
      <c r="C6">
        <v>9700</v>
      </c>
      <c r="D6" s="1">
        <f>C6*B6/3.9</f>
        <v>1044.6153846153845</v>
      </c>
      <c r="E6" s="2">
        <f>C6*B6*30/100000</f>
        <v>1.2222</v>
      </c>
      <c r="F6" s="1">
        <f>Packing!E10+Packing!E11</f>
        <v>14753</v>
      </c>
      <c r="G6" s="1">
        <f>F6*B6/3.9</f>
        <v>1588.7846153846156</v>
      </c>
      <c r="H6" s="2">
        <f>F6*B6*30/100000</f>
        <v>1.8588780000000003</v>
      </c>
    </row>
    <row r="7" spans="1:8" x14ac:dyDescent="0.3">
      <c r="C7">
        <f t="shared" ref="C7:H7" si="0">SUM(C2:C6)</f>
        <v>96700</v>
      </c>
      <c r="D7" s="1">
        <f t="shared" si="0"/>
        <v>10226.666666666666</v>
      </c>
      <c r="E7" s="2">
        <f t="shared" si="0"/>
        <v>11.965199999999999</v>
      </c>
      <c r="F7" s="1">
        <f>SUM(F2:F6)</f>
        <v>70094.538199999995</v>
      </c>
      <c r="G7" s="1">
        <f>SUM(G2:G6)</f>
        <v>7476.1437594871795</v>
      </c>
      <c r="H7" s="2">
        <f t="shared" si="0"/>
        <v>8.7470881986000002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3809-19A9-4592-8491-98D2E9AED150}">
  <dimension ref="A1:C14"/>
  <sheetViews>
    <sheetView workbookViewId="0">
      <selection activeCell="D15" sqref="D15"/>
    </sheetView>
  </sheetViews>
  <sheetFormatPr defaultRowHeight="14.4" x14ac:dyDescent="0.3"/>
  <cols>
    <col min="1" max="1" width="22.21875" bestFit="1" customWidth="1"/>
    <col min="2" max="2" width="7.88671875" bestFit="1" customWidth="1"/>
    <col min="3" max="3" width="8" bestFit="1" customWidth="1"/>
  </cols>
  <sheetData>
    <row r="1" spans="1:3" x14ac:dyDescent="0.3">
      <c r="A1" t="s">
        <v>133</v>
      </c>
      <c r="B1" t="s">
        <v>134</v>
      </c>
      <c r="C1" t="s">
        <v>135</v>
      </c>
    </row>
    <row r="2" spans="1:3" x14ac:dyDescent="0.3">
      <c r="A2" t="s">
        <v>136</v>
      </c>
      <c r="B2" t="s">
        <v>137</v>
      </c>
      <c r="C2">
        <v>5.5</v>
      </c>
    </row>
    <row r="3" spans="1:3" x14ac:dyDescent="0.3">
      <c r="A3" t="s">
        <v>136</v>
      </c>
      <c r="B3" t="s">
        <v>138</v>
      </c>
      <c r="C3">
        <v>7</v>
      </c>
    </row>
    <row r="4" spans="1:3" x14ac:dyDescent="0.3">
      <c r="A4" t="s">
        <v>139</v>
      </c>
      <c r="B4" t="s">
        <v>137</v>
      </c>
      <c r="C4">
        <v>0.9</v>
      </c>
    </row>
    <row r="5" spans="1:3" x14ac:dyDescent="0.3">
      <c r="A5" t="s">
        <v>139</v>
      </c>
      <c r="B5" t="s">
        <v>138</v>
      </c>
      <c r="C5">
        <v>0.9</v>
      </c>
    </row>
    <row r="6" spans="1:3" x14ac:dyDescent="0.3">
      <c r="A6" t="s">
        <v>140</v>
      </c>
      <c r="B6" t="s">
        <v>137</v>
      </c>
      <c r="C6">
        <v>0.97</v>
      </c>
    </row>
    <row r="7" spans="1:3" x14ac:dyDescent="0.3">
      <c r="A7" t="s">
        <v>140</v>
      </c>
      <c r="B7" t="s">
        <v>138</v>
      </c>
      <c r="C7">
        <v>0.97</v>
      </c>
    </row>
    <row r="8" spans="1:3" x14ac:dyDescent="0.3">
      <c r="A8" t="s">
        <v>141</v>
      </c>
      <c r="B8" t="s">
        <v>137</v>
      </c>
      <c r="C8">
        <f>C2*1400*C5*C6</f>
        <v>6722.0999999999995</v>
      </c>
    </row>
    <row r="9" spans="1:3" x14ac:dyDescent="0.3">
      <c r="A9" t="s">
        <v>141</v>
      </c>
      <c r="B9" t="s">
        <v>138</v>
      </c>
      <c r="C9">
        <f>C3*1400*C5*C7</f>
        <v>8555.4</v>
      </c>
    </row>
    <row r="10" spans="1:3" x14ac:dyDescent="0.3">
      <c r="A10" t="s">
        <v>142</v>
      </c>
      <c r="B10" t="s">
        <v>137</v>
      </c>
      <c r="C10">
        <v>0</v>
      </c>
    </row>
    <row r="11" spans="1:3" x14ac:dyDescent="0.3">
      <c r="A11" t="s">
        <v>142</v>
      </c>
      <c r="B11" t="s">
        <v>138</v>
      </c>
      <c r="C11" s="1">
        <f>SUM(Capacity!G5:G6)*1.05</f>
        <v>6314.276242615384</v>
      </c>
    </row>
    <row r="12" spans="1:3" x14ac:dyDescent="0.3">
      <c r="A12" t="s">
        <v>144</v>
      </c>
      <c r="B12" t="s">
        <v>137</v>
      </c>
      <c r="C12">
        <f>IFERROR(C8/C10,0)</f>
        <v>0</v>
      </c>
    </row>
    <row r="13" spans="1:3" x14ac:dyDescent="0.3">
      <c r="A13" t="s">
        <v>144</v>
      </c>
      <c r="B13" t="s">
        <v>138</v>
      </c>
      <c r="C13">
        <f>C11/C9</f>
        <v>0.73804570711075868</v>
      </c>
    </row>
    <row r="14" spans="1:3" x14ac:dyDescent="0.3">
      <c r="A14" t="s">
        <v>144</v>
      </c>
      <c r="B14" t="s">
        <v>143</v>
      </c>
      <c r="C14">
        <f>ROUND(0.718,0)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5C3F-A0E6-45AA-9491-AD0B6D5B6EE3}">
  <dimension ref="A1:D110"/>
  <sheetViews>
    <sheetView topLeftCell="A34" workbookViewId="0">
      <selection activeCell="A34" sqref="A1:XFD1048576"/>
    </sheetView>
  </sheetViews>
  <sheetFormatPr defaultRowHeight="14.4" x14ac:dyDescent="0.3"/>
  <cols>
    <col min="1" max="1" width="9.88671875" bestFit="1" customWidth="1"/>
    <col min="2" max="2" width="24.33203125" bestFit="1" customWidth="1"/>
    <col min="3" max="3" width="19" bestFit="1" customWidth="1"/>
    <col min="4" max="4" width="12.6640625" bestFit="1" customWidth="1"/>
  </cols>
  <sheetData>
    <row r="1" spans="1:4" x14ac:dyDescent="0.3">
      <c r="A1" t="s">
        <v>3</v>
      </c>
      <c r="B1" t="s">
        <v>84</v>
      </c>
      <c r="C1" t="s">
        <v>153</v>
      </c>
      <c r="D1" t="s">
        <v>135</v>
      </c>
    </row>
    <row r="2" spans="1:4" x14ac:dyDescent="0.3">
      <c r="A2" t="s">
        <v>154</v>
      </c>
      <c r="B2" t="s">
        <v>155</v>
      </c>
      <c r="C2" t="s">
        <v>156</v>
      </c>
      <c r="D2" s="1">
        <f>Capacity!F3</f>
        <v>2131.5382</v>
      </c>
    </row>
    <row r="3" spans="1:4" x14ac:dyDescent="0.3">
      <c r="A3" t="s">
        <v>154</v>
      </c>
      <c r="B3" t="s">
        <v>155</v>
      </c>
      <c r="C3" t="s">
        <v>157</v>
      </c>
      <c r="D3">
        <f>D2*25</f>
        <v>53288.455000000002</v>
      </c>
    </row>
    <row r="4" spans="1:4" x14ac:dyDescent="0.3">
      <c r="A4" t="s">
        <v>154</v>
      </c>
      <c r="B4" t="s">
        <v>155</v>
      </c>
      <c r="C4" t="s">
        <v>158</v>
      </c>
      <c r="D4">
        <v>0</v>
      </c>
    </row>
    <row r="5" spans="1:4" x14ac:dyDescent="0.3">
      <c r="A5" t="s">
        <v>154</v>
      </c>
      <c r="B5" t="s">
        <v>155</v>
      </c>
      <c r="C5" t="s">
        <v>79</v>
      </c>
      <c r="D5">
        <v>0</v>
      </c>
    </row>
    <row r="6" spans="1:4" x14ac:dyDescent="0.3">
      <c r="A6" t="s">
        <v>154</v>
      </c>
      <c r="B6" t="s">
        <v>155</v>
      </c>
      <c r="C6" t="s">
        <v>159</v>
      </c>
      <c r="D6">
        <v>0</v>
      </c>
    </row>
    <row r="7" spans="1:4" x14ac:dyDescent="0.3">
      <c r="A7" t="s">
        <v>154</v>
      </c>
      <c r="B7" t="s">
        <v>155</v>
      </c>
      <c r="C7" t="s">
        <v>160</v>
      </c>
      <c r="D7">
        <v>0</v>
      </c>
    </row>
    <row r="8" spans="1:4" x14ac:dyDescent="0.3">
      <c r="A8" t="s">
        <v>154</v>
      </c>
      <c r="B8" t="s">
        <v>155</v>
      </c>
      <c r="C8" t="s">
        <v>161</v>
      </c>
      <c r="D8">
        <v>0</v>
      </c>
    </row>
    <row r="9" spans="1:4" x14ac:dyDescent="0.3">
      <c r="A9" t="s">
        <v>154</v>
      </c>
      <c r="B9" t="s">
        <v>162</v>
      </c>
      <c r="C9" t="s">
        <v>156</v>
      </c>
      <c r="D9" s="1">
        <f>Capacity!F2</f>
        <v>233.46180000000004</v>
      </c>
    </row>
    <row r="10" spans="1:4" x14ac:dyDescent="0.3">
      <c r="A10" t="s">
        <v>154</v>
      </c>
      <c r="B10" t="s">
        <v>162</v>
      </c>
      <c r="C10" t="s">
        <v>157</v>
      </c>
      <c r="D10">
        <f>D9*25</f>
        <v>5836.545000000001</v>
      </c>
    </row>
    <row r="11" spans="1:4" x14ac:dyDescent="0.3">
      <c r="A11" t="s">
        <v>154</v>
      </c>
      <c r="B11" t="s">
        <v>162</v>
      </c>
      <c r="C11" t="s">
        <v>158</v>
      </c>
      <c r="D11" s="1">
        <f>Capacity!G2</f>
        <v>24.543420000000001</v>
      </c>
    </row>
    <row r="12" spans="1:4" x14ac:dyDescent="0.3">
      <c r="A12" t="s">
        <v>154</v>
      </c>
      <c r="B12" t="s">
        <v>162</v>
      </c>
      <c r="C12" t="s">
        <v>79</v>
      </c>
      <c r="D12" s="1">
        <f>D9</f>
        <v>233.46180000000004</v>
      </c>
    </row>
    <row r="13" spans="1:4" x14ac:dyDescent="0.3">
      <c r="A13" t="s">
        <v>154</v>
      </c>
      <c r="B13" t="s">
        <v>162</v>
      </c>
      <c r="C13" t="s">
        <v>159</v>
      </c>
      <c r="D13" s="1">
        <f>D9</f>
        <v>233.46180000000004</v>
      </c>
    </row>
    <row r="14" spans="1:4" x14ac:dyDescent="0.3">
      <c r="A14" t="s">
        <v>154</v>
      </c>
      <c r="B14" t="s">
        <v>162</v>
      </c>
      <c r="C14" t="s">
        <v>160</v>
      </c>
      <c r="D14">
        <v>0</v>
      </c>
    </row>
    <row r="15" spans="1:4" x14ac:dyDescent="0.3">
      <c r="A15" t="s">
        <v>154</v>
      </c>
      <c r="B15" t="s">
        <v>162</v>
      </c>
      <c r="C15" t="s">
        <v>161</v>
      </c>
      <c r="D15">
        <v>0</v>
      </c>
    </row>
    <row r="16" spans="1:4" x14ac:dyDescent="0.3">
      <c r="A16" t="s">
        <v>154</v>
      </c>
      <c r="B16" t="s">
        <v>163</v>
      </c>
      <c r="C16" t="s">
        <v>156</v>
      </c>
      <c r="D16" s="1">
        <f>Capacity!F5</f>
        <v>41087.538199999995</v>
      </c>
    </row>
    <row r="17" spans="1:4" x14ac:dyDescent="0.3">
      <c r="A17" t="s">
        <v>154</v>
      </c>
      <c r="B17" t="s">
        <v>163</v>
      </c>
      <c r="C17" t="s">
        <v>157</v>
      </c>
      <c r="D17">
        <f>D16*25</f>
        <v>1027188.4549999998</v>
      </c>
    </row>
    <row r="18" spans="1:4" x14ac:dyDescent="0.3">
      <c r="A18" t="s">
        <v>154</v>
      </c>
      <c r="B18" t="s">
        <v>163</v>
      </c>
      <c r="C18" t="s">
        <v>158</v>
      </c>
      <c r="D18" s="1">
        <f>Capacity!G5</f>
        <v>4424.8118061538453</v>
      </c>
    </row>
    <row r="19" spans="1:4" x14ac:dyDescent="0.3">
      <c r="A19" t="s">
        <v>154</v>
      </c>
      <c r="B19" t="s">
        <v>163</v>
      </c>
      <c r="C19" t="s">
        <v>79</v>
      </c>
      <c r="D19">
        <f>D16*0.85</f>
        <v>34924.407469999998</v>
      </c>
    </row>
    <row r="20" spans="1:4" x14ac:dyDescent="0.3">
      <c r="A20" t="s">
        <v>154</v>
      </c>
      <c r="B20" t="s">
        <v>163</v>
      </c>
      <c r="C20" t="s">
        <v>161</v>
      </c>
      <c r="D20" s="1">
        <f>(D16-D19)</f>
        <v>6163.1307299999971</v>
      </c>
    </row>
    <row r="21" spans="1:4" x14ac:dyDescent="0.3">
      <c r="A21" t="s">
        <v>154</v>
      </c>
      <c r="B21" t="s">
        <v>163</v>
      </c>
      <c r="C21" t="s">
        <v>159</v>
      </c>
      <c r="D21">
        <f>D16*0.5</f>
        <v>20543.769099999998</v>
      </c>
    </row>
    <row r="22" spans="1:4" x14ac:dyDescent="0.3">
      <c r="A22" t="s">
        <v>154</v>
      </c>
      <c r="B22" t="s">
        <v>163</v>
      </c>
      <c r="C22" t="s">
        <v>160</v>
      </c>
      <c r="D22">
        <v>1000</v>
      </c>
    </row>
    <row r="23" spans="1:4" x14ac:dyDescent="0.3">
      <c r="A23" t="s">
        <v>154</v>
      </c>
      <c r="B23" t="s">
        <v>164</v>
      </c>
      <c r="C23" t="s">
        <v>156</v>
      </c>
      <c r="D23" s="1">
        <f>Capacity!F6</f>
        <v>14753</v>
      </c>
    </row>
    <row r="24" spans="1:4" x14ac:dyDescent="0.3">
      <c r="A24" t="s">
        <v>154</v>
      </c>
      <c r="B24" t="s">
        <v>164</v>
      </c>
      <c r="C24" t="s">
        <v>157</v>
      </c>
      <c r="D24">
        <f>D23*25</f>
        <v>368825</v>
      </c>
    </row>
    <row r="25" spans="1:4" x14ac:dyDescent="0.3">
      <c r="A25" t="s">
        <v>154</v>
      </c>
      <c r="B25" t="s">
        <v>164</v>
      </c>
      <c r="C25" t="s">
        <v>158</v>
      </c>
      <c r="D25" s="1">
        <f>Capacity!G6</f>
        <v>1588.7846153846156</v>
      </c>
    </row>
    <row r="26" spans="1:4" x14ac:dyDescent="0.3">
      <c r="A26" t="s">
        <v>154</v>
      </c>
      <c r="B26" t="s">
        <v>164</v>
      </c>
      <c r="C26" t="s">
        <v>79</v>
      </c>
      <c r="D26">
        <v>0</v>
      </c>
    </row>
    <row r="27" spans="1:4" x14ac:dyDescent="0.3">
      <c r="A27" t="s">
        <v>154</v>
      </c>
      <c r="B27" t="s">
        <v>164</v>
      </c>
      <c r="C27" t="s">
        <v>161</v>
      </c>
      <c r="D27" s="1">
        <f>D23</f>
        <v>14753</v>
      </c>
    </row>
    <row r="28" spans="1:4" x14ac:dyDescent="0.3">
      <c r="A28" t="s">
        <v>154</v>
      </c>
      <c r="B28" t="s">
        <v>164</v>
      </c>
      <c r="C28" t="s">
        <v>159</v>
      </c>
      <c r="D28" s="1">
        <f>D27-D29</f>
        <v>7253</v>
      </c>
    </row>
    <row r="29" spans="1:4" x14ac:dyDescent="0.3">
      <c r="A29" t="s">
        <v>154</v>
      </c>
      <c r="B29" t="s">
        <v>164</v>
      </c>
      <c r="C29" t="s">
        <v>160</v>
      </c>
      <c r="D29">
        <v>7500</v>
      </c>
    </row>
    <row r="30" spans="1:4" x14ac:dyDescent="0.3">
      <c r="A30" t="s">
        <v>154</v>
      </c>
      <c r="B30" t="s">
        <v>165</v>
      </c>
      <c r="C30" t="s">
        <v>156</v>
      </c>
      <c r="D30">
        <v>0</v>
      </c>
    </row>
    <row r="31" spans="1:4" x14ac:dyDescent="0.3">
      <c r="A31" t="s">
        <v>154</v>
      </c>
      <c r="B31" t="s">
        <v>165</v>
      </c>
      <c r="C31" t="s">
        <v>157</v>
      </c>
      <c r="D31">
        <f>D30*25</f>
        <v>0</v>
      </c>
    </row>
    <row r="32" spans="1:4" x14ac:dyDescent="0.3">
      <c r="A32" t="s">
        <v>154</v>
      </c>
      <c r="B32" t="s">
        <v>165</v>
      </c>
      <c r="C32" t="s">
        <v>158</v>
      </c>
      <c r="D32">
        <v>0</v>
      </c>
    </row>
    <row r="33" spans="1:4" x14ac:dyDescent="0.3">
      <c r="A33" t="s">
        <v>154</v>
      </c>
      <c r="B33" t="s">
        <v>165</v>
      </c>
      <c r="C33" t="s">
        <v>79</v>
      </c>
      <c r="D33">
        <v>0</v>
      </c>
    </row>
    <row r="34" spans="1:4" x14ac:dyDescent="0.3">
      <c r="A34" t="s">
        <v>154</v>
      </c>
      <c r="B34" t="s">
        <v>165</v>
      </c>
      <c r="C34" t="s">
        <v>161</v>
      </c>
      <c r="D34">
        <v>0</v>
      </c>
    </row>
    <row r="35" spans="1:4" x14ac:dyDescent="0.3">
      <c r="A35" t="s">
        <v>154</v>
      </c>
      <c r="B35" t="s">
        <v>165</v>
      </c>
      <c r="C35" t="s">
        <v>159</v>
      </c>
      <c r="D35">
        <v>0</v>
      </c>
    </row>
    <row r="36" spans="1:4" x14ac:dyDescent="0.3">
      <c r="A36" t="s">
        <v>154</v>
      </c>
      <c r="B36" t="s">
        <v>165</v>
      </c>
      <c r="C36" t="s">
        <v>160</v>
      </c>
      <c r="D36">
        <v>0</v>
      </c>
    </row>
    <row r="37" spans="1:4" x14ac:dyDescent="0.3">
      <c r="A37" t="s">
        <v>154</v>
      </c>
      <c r="B37" t="s">
        <v>130</v>
      </c>
      <c r="C37" t="s">
        <v>156</v>
      </c>
      <c r="D37" s="1">
        <f>Capacity!F4</f>
        <v>11889</v>
      </c>
    </row>
    <row r="38" spans="1:4" x14ac:dyDescent="0.3">
      <c r="A38" t="s">
        <v>154</v>
      </c>
      <c r="B38" t="s">
        <v>130</v>
      </c>
      <c r="C38" t="s">
        <v>157</v>
      </c>
      <c r="D38">
        <f>D37*25</f>
        <v>297225</v>
      </c>
    </row>
    <row r="39" spans="1:4" x14ac:dyDescent="0.3">
      <c r="A39" t="s">
        <v>154</v>
      </c>
      <c r="B39" t="s">
        <v>130</v>
      </c>
      <c r="C39" t="s">
        <v>158</v>
      </c>
      <c r="D39">
        <v>0</v>
      </c>
    </row>
    <row r="40" spans="1:4" x14ac:dyDescent="0.3">
      <c r="A40" t="s">
        <v>154</v>
      </c>
      <c r="B40" t="s">
        <v>130</v>
      </c>
      <c r="C40" t="s">
        <v>79</v>
      </c>
      <c r="D40" s="1">
        <f>D37</f>
        <v>11889</v>
      </c>
    </row>
    <row r="41" spans="1:4" x14ac:dyDescent="0.3">
      <c r="A41" t="s">
        <v>154</v>
      </c>
      <c r="B41" t="s">
        <v>130</v>
      </c>
      <c r="C41" t="s">
        <v>161</v>
      </c>
      <c r="D41">
        <v>0</v>
      </c>
    </row>
    <row r="42" spans="1:4" x14ac:dyDescent="0.3">
      <c r="A42" t="s">
        <v>154</v>
      </c>
      <c r="B42" t="s">
        <v>130</v>
      </c>
      <c r="C42" t="s">
        <v>159</v>
      </c>
      <c r="D42">
        <v>0</v>
      </c>
    </row>
    <row r="43" spans="1:4" x14ac:dyDescent="0.3">
      <c r="A43" t="s">
        <v>154</v>
      </c>
      <c r="B43" t="s">
        <v>130</v>
      </c>
      <c r="C43" t="s">
        <v>160</v>
      </c>
      <c r="D43">
        <v>0</v>
      </c>
    </row>
    <row r="44" spans="1:4" x14ac:dyDescent="0.3">
      <c r="A44" t="s">
        <v>154</v>
      </c>
      <c r="B44" t="s">
        <v>166</v>
      </c>
      <c r="C44" t="s">
        <v>156</v>
      </c>
      <c r="D44" s="1">
        <f>D2+D9+D16+D23+D30+D37</f>
        <v>70094.538199999995</v>
      </c>
    </row>
    <row r="45" spans="1:4" x14ac:dyDescent="0.3">
      <c r="A45" t="s">
        <v>154</v>
      </c>
      <c r="B45" t="s">
        <v>166</v>
      </c>
      <c r="C45" t="s">
        <v>157</v>
      </c>
      <c r="D45">
        <f>D3+D10+D17+D24+D31+D38</f>
        <v>1752363.4549999998</v>
      </c>
    </row>
    <row r="46" spans="1:4" x14ac:dyDescent="0.3">
      <c r="A46" t="s">
        <v>154</v>
      </c>
      <c r="B46" t="s">
        <v>166</v>
      </c>
      <c r="C46" t="s">
        <v>158</v>
      </c>
      <c r="D46" s="1">
        <f>D4+D11+D18+D25+D32+D39</f>
        <v>6038.139841538461</v>
      </c>
    </row>
    <row r="47" spans="1:4" x14ac:dyDescent="0.3">
      <c r="A47" t="s">
        <v>154</v>
      </c>
      <c r="B47" t="s">
        <v>166</v>
      </c>
      <c r="C47" t="s">
        <v>79</v>
      </c>
      <c r="D47" s="1">
        <f>D5+D12+D19+D26+D33+D40</f>
        <v>47046.869269999996</v>
      </c>
    </row>
    <row r="48" spans="1:4" x14ac:dyDescent="0.3">
      <c r="A48" t="s">
        <v>154</v>
      </c>
      <c r="B48" t="s">
        <v>166</v>
      </c>
      <c r="C48" t="s">
        <v>161</v>
      </c>
      <c r="D48" s="1">
        <f>D8+D15+D20+D27+D34+D41</f>
        <v>20916.130729999997</v>
      </c>
    </row>
    <row r="49" spans="1:4" x14ac:dyDescent="0.3">
      <c r="A49" t="s">
        <v>154</v>
      </c>
      <c r="B49" t="s">
        <v>166</v>
      </c>
      <c r="C49" t="s">
        <v>159</v>
      </c>
      <c r="D49">
        <v>28030</v>
      </c>
    </row>
    <row r="50" spans="1:4" x14ac:dyDescent="0.3">
      <c r="A50" t="s">
        <v>154</v>
      </c>
      <c r="B50" t="s">
        <v>166</v>
      </c>
      <c r="C50" t="s">
        <v>160</v>
      </c>
      <c r="D50">
        <f>D7+D14+D22+D29+D36+D43</f>
        <v>8500</v>
      </c>
    </row>
    <row r="51" spans="1:4" x14ac:dyDescent="0.3">
      <c r="A51" t="s">
        <v>154</v>
      </c>
      <c r="B51" t="s">
        <v>167</v>
      </c>
      <c r="C51" t="s">
        <v>156</v>
      </c>
      <c r="D51" s="2">
        <f>Capacity!H7</f>
        <v>8.7470881986000002</v>
      </c>
    </row>
    <row r="52" spans="1:4" x14ac:dyDescent="0.3">
      <c r="A52" t="s">
        <v>154</v>
      </c>
      <c r="B52" t="s">
        <v>167</v>
      </c>
      <c r="C52" t="s">
        <v>157</v>
      </c>
      <c r="D52">
        <f>D51*30</f>
        <v>262.41264595799998</v>
      </c>
    </row>
    <row r="53" spans="1:4" x14ac:dyDescent="0.3">
      <c r="A53" t="s">
        <v>154</v>
      </c>
      <c r="B53" t="s">
        <v>167</v>
      </c>
      <c r="C53" t="s">
        <v>160</v>
      </c>
      <c r="D53" s="1">
        <f>D44-D37-D50-D49</f>
        <v>21675.538199999995</v>
      </c>
    </row>
    <row r="54" spans="1:4" x14ac:dyDescent="0.3">
      <c r="A54" t="s">
        <v>168</v>
      </c>
      <c r="B54" t="s">
        <v>169</v>
      </c>
      <c r="C54" t="s">
        <v>170</v>
      </c>
      <c r="D54">
        <f>13*60*24*0.8*0.65</f>
        <v>9734.4</v>
      </c>
    </row>
    <row r="55" spans="1:4" x14ac:dyDescent="0.3">
      <c r="A55" t="s">
        <v>168</v>
      </c>
      <c r="B55" t="s">
        <v>169</v>
      </c>
      <c r="C55" t="s">
        <v>171</v>
      </c>
      <c r="D55" s="1">
        <f>D46</f>
        <v>6038.139841538461</v>
      </c>
    </row>
    <row r="56" spans="1:4" x14ac:dyDescent="0.3">
      <c r="A56" t="s">
        <v>168</v>
      </c>
      <c r="B56" t="s">
        <v>169</v>
      </c>
      <c r="C56" t="s">
        <v>172</v>
      </c>
      <c r="D56">
        <f>D55/D54</f>
        <v>0.6202888561738229</v>
      </c>
    </row>
    <row r="57" spans="1:4" x14ac:dyDescent="0.3">
      <c r="A57" t="s">
        <v>168</v>
      </c>
      <c r="B57" t="s">
        <v>169</v>
      </c>
      <c r="C57" t="s">
        <v>173</v>
      </c>
      <c r="D57">
        <v>1</v>
      </c>
    </row>
    <row r="58" spans="1:4" x14ac:dyDescent="0.3">
      <c r="A58" t="s">
        <v>168</v>
      </c>
      <c r="B58" t="s">
        <v>169</v>
      </c>
      <c r="C58" t="s">
        <v>174</v>
      </c>
      <c r="D58">
        <f>D56-D57</f>
        <v>-0.3797111438261771</v>
      </c>
    </row>
    <row r="59" spans="1:4" x14ac:dyDescent="0.3">
      <c r="A59" t="s">
        <v>168</v>
      </c>
      <c r="B59" t="s">
        <v>175</v>
      </c>
      <c r="C59" t="s">
        <v>170</v>
      </c>
      <c r="D59">
        <f>10*60*24*0.8</f>
        <v>11520</v>
      </c>
    </row>
    <row r="60" spans="1:4" x14ac:dyDescent="0.3">
      <c r="A60" t="s">
        <v>168</v>
      </c>
      <c r="B60" t="s">
        <v>175</v>
      </c>
      <c r="C60" t="s">
        <v>171</v>
      </c>
      <c r="D60">
        <f>D49</f>
        <v>28030</v>
      </c>
    </row>
    <row r="61" spans="1:4" x14ac:dyDescent="0.3">
      <c r="A61" t="s">
        <v>168</v>
      </c>
      <c r="B61" t="s">
        <v>175</v>
      </c>
      <c r="C61" t="s">
        <v>172</v>
      </c>
      <c r="D61">
        <f>D60/D59</f>
        <v>2.4331597222222223</v>
      </c>
    </row>
    <row r="62" spans="1:4" x14ac:dyDescent="0.3">
      <c r="A62" t="s">
        <v>168</v>
      </c>
      <c r="B62" t="s">
        <v>175</v>
      </c>
      <c r="C62" t="s">
        <v>173</v>
      </c>
      <c r="D62">
        <v>5</v>
      </c>
    </row>
    <row r="63" spans="1:4" x14ac:dyDescent="0.3">
      <c r="A63" t="s">
        <v>168</v>
      </c>
      <c r="B63" t="s">
        <v>175</v>
      </c>
      <c r="C63" t="s">
        <v>174</v>
      </c>
      <c r="D63">
        <f>D61-D62</f>
        <v>-2.5668402777777777</v>
      </c>
    </row>
    <row r="64" spans="1:4" x14ac:dyDescent="0.3">
      <c r="A64" t="s">
        <v>168</v>
      </c>
      <c r="B64" t="s">
        <v>176</v>
      </c>
      <c r="C64" t="s">
        <v>170</v>
      </c>
      <c r="D64">
        <v>750</v>
      </c>
    </row>
    <row r="65" spans="1:4" x14ac:dyDescent="0.3">
      <c r="A65" t="s">
        <v>168</v>
      </c>
      <c r="B65" t="s">
        <v>176</v>
      </c>
      <c r="C65" t="s">
        <v>171</v>
      </c>
      <c r="D65" s="1">
        <f>D53</f>
        <v>21675.538199999995</v>
      </c>
    </row>
    <row r="66" spans="1:4" x14ac:dyDescent="0.3">
      <c r="A66" t="s">
        <v>168</v>
      </c>
      <c r="B66" t="s">
        <v>176</v>
      </c>
      <c r="C66" t="s">
        <v>172</v>
      </c>
      <c r="D66">
        <f>D65/D64</f>
        <v>28.900717599999993</v>
      </c>
    </row>
    <row r="67" spans="1:4" x14ac:dyDescent="0.3">
      <c r="A67" t="s">
        <v>168</v>
      </c>
      <c r="B67" t="s">
        <v>176</v>
      </c>
      <c r="C67" t="s">
        <v>173</v>
      </c>
      <c r="D67">
        <v>43</v>
      </c>
    </row>
    <row r="68" spans="1:4" x14ac:dyDescent="0.3">
      <c r="A68" t="s">
        <v>168</v>
      </c>
      <c r="B68" t="s">
        <v>177</v>
      </c>
      <c r="C68" t="s">
        <v>170</v>
      </c>
      <c r="D68">
        <v>14000</v>
      </c>
    </row>
    <row r="69" spans="1:4" x14ac:dyDescent="0.3">
      <c r="A69" t="s">
        <v>168</v>
      </c>
      <c r="B69" t="s">
        <v>177</v>
      </c>
      <c r="C69" t="s">
        <v>171</v>
      </c>
      <c r="D69">
        <f>D50</f>
        <v>8500</v>
      </c>
    </row>
    <row r="70" spans="1:4" x14ac:dyDescent="0.3">
      <c r="A70" t="s">
        <v>168</v>
      </c>
      <c r="B70" t="s">
        <v>177</v>
      </c>
      <c r="C70" t="s">
        <v>172</v>
      </c>
      <c r="D70">
        <f>D69/D68</f>
        <v>0.6071428571428571</v>
      </c>
    </row>
    <row r="71" spans="1:4" x14ac:dyDescent="0.3">
      <c r="A71" t="s">
        <v>168</v>
      </c>
      <c r="B71" t="s">
        <v>177</v>
      </c>
      <c r="C71" t="s">
        <v>173</v>
      </c>
      <c r="D71">
        <v>1</v>
      </c>
    </row>
    <row r="72" spans="1:4" x14ac:dyDescent="0.3">
      <c r="A72" t="s">
        <v>168</v>
      </c>
      <c r="B72" t="s">
        <v>177</v>
      </c>
      <c r="C72" t="s">
        <v>174</v>
      </c>
      <c r="D72">
        <f>D70-D71</f>
        <v>-0.3928571428571429</v>
      </c>
    </row>
    <row r="73" spans="1:4" x14ac:dyDescent="0.3">
      <c r="A73" t="s">
        <v>168</v>
      </c>
      <c r="B73" t="s">
        <v>178</v>
      </c>
      <c r="C73" t="s">
        <v>170</v>
      </c>
      <c r="D73">
        <f>7*60*24*0.82</f>
        <v>8265.6</v>
      </c>
    </row>
    <row r="74" spans="1:4" x14ac:dyDescent="0.3">
      <c r="A74" t="s">
        <v>168</v>
      </c>
      <c r="B74" t="s">
        <v>178</v>
      </c>
      <c r="C74" t="s">
        <v>171</v>
      </c>
      <c r="D74" s="1">
        <f>D20+D27</f>
        <v>20916.130729999997</v>
      </c>
    </row>
    <row r="75" spans="1:4" x14ac:dyDescent="0.3">
      <c r="A75" t="s">
        <v>168</v>
      </c>
      <c r="B75" t="s">
        <v>178</v>
      </c>
      <c r="C75" t="s">
        <v>172</v>
      </c>
      <c r="D75">
        <f>D74/D73</f>
        <v>2.5305036210317455</v>
      </c>
    </row>
    <row r="76" spans="1:4" x14ac:dyDescent="0.3">
      <c r="A76" t="s">
        <v>168</v>
      </c>
      <c r="B76" t="s">
        <v>178</v>
      </c>
      <c r="C76" t="s">
        <v>173</v>
      </c>
      <c r="D76">
        <v>2</v>
      </c>
    </row>
    <row r="77" spans="1:4" x14ac:dyDescent="0.3">
      <c r="A77" t="s">
        <v>168</v>
      </c>
      <c r="B77" t="s">
        <v>178</v>
      </c>
      <c r="C77" t="s">
        <v>174</v>
      </c>
      <c r="D77">
        <f>D75-D76</f>
        <v>0.53050362103174553</v>
      </c>
    </row>
    <row r="78" spans="1:4" x14ac:dyDescent="0.3">
      <c r="A78" t="s">
        <v>168</v>
      </c>
      <c r="B78" t="s">
        <v>179</v>
      </c>
      <c r="C78" t="s">
        <v>170</v>
      </c>
      <c r="D78">
        <f>6*60*24*0.82/1.7</f>
        <v>4167.5294117647054</v>
      </c>
    </row>
    <row r="79" spans="1:4" x14ac:dyDescent="0.3">
      <c r="A79" t="s">
        <v>168</v>
      </c>
      <c r="B79" t="s">
        <v>179</v>
      </c>
      <c r="C79" t="s">
        <v>171</v>
      </c>
      <c r="D79">
        <f>D30*0</f>
        <v>0</v>
      </c>
    </row>
    <row r="80" spans="1:4" x14ac:dyDescent="0.3">
      <c r="A80" t="s">
        <v>168</v>
      </c>
      <c r="B80" t="s">
        <v>179</v>
      </c>
      <c r="C80" t="s">
        <v>172</v>
      </c>
      <c r="D80">
        <f>D79/D78</f>
        <v>0</v>
      </c>
    </row>
    <row r="81" spans="1:4" x14ac:dyDescent="0.3">
      <c r="A81" t="s">
        <v>168</v>
      </c>
      <c r="B81" t="s">
        <v>179</v>
      </c>
      <c r="C81" t="s">
        <v>173</v>
      </c>
      <c r="D81">
        <v>0</v>
      </c>
    </row>
    <row r="82" spans="1:4" x14ac:dyDescent="0.3">
      <c r="A82" t="s">
        <v>168</v>
      </c>
      <c r="B82" t="s">
        <v>179</v>
      </c>
      <c r="C82" t="s">
        <v>174</v>
      </c>
      <c r="D82">
        <v>0</v>
      </c>
    </row>
    <row r="83" spans="1:4" x14ac:dyDescent="0.3">
      <c r="A83" t="s">
        <v>168</v>
      </c>
      <c r="B83" t="s">
        <v>180</v>
      </c>
      <c r="C83" t="s">
        <v>170</v>
      </c>
      <c r="D83">
        <v>1300</v>
      </c>
    </row>
    <row r="84" spans="1:4" x14ac:dyDescent="0.3">
      <c r="A84" t="s">
        <v>168</v>
      </c>
      <c r="B84" t="s">
        <v>180</v>
      </c>
      <c r="C84" t="s">
        <v>171</v>
      </c>
      <c r="D84" s="1">
        <f>D47</f>
        <v>47046.869269999996</v>
      </c>
    </row>
    <row r="85" spans="1:4" x14ac:dyDescent="0.3">
      <c r="A85" t="s">
        <v>168</v>
      </c>
      <c r="B85" t="s">
        <v>180</v>
      </c>
      <c r="C85" t="s">
        <v>172</v>
      </c>
      <c r="D85">
        <f>D84/D83</f>
        <v>36.189899438461538</v>
      </c>
    </row>
    <row r="86" spans="1:4" x14ac:dyDescent="0.3">
      <c r="A86" t="s">
        <v>168</v>
      </c>
      <c r="B86" t="s">
        <v>180</v>
      </c>
      <c r="C86" t="s">
        <v>173</v>
      </c>
      <c r="D86">
        <v>57</v>
      </c>
    </row>
    <row r="87" spans="1:4" x14ac:dyDescent="0.3">
      <c r="A87" t="s">
        <v>168</v>
      </c>
      <c r="B87" t="s">
        <v>180</v>
      </c>
      <c r="C87" t="s">
        <v>174</v>
      </c>
      <c r="D87">
        <f>D85-D86</f>
        <v>-20.810100561538462</v>
      </c>
    </row>
    <row r="88" spans="1:4" x14ac:dyDescent="0.3">
      <c r="A88" t="s">
        <v>168</v>
      </c>
      <c r="B88" t="s">
        <v>181</v>
      </c>
      <c r="C88" t="s">
        <v>170</v>
      </c>
      <c r="D88">
        <v>1200</v>
      </c>
    </row>
    <row r="89" spans="1:4" x14ac:dyDescent="0.3">
      <c r="A89" t="s">
        <v>168</v>
      </c>
      <c r="B89" t="s">
        <v>181</v>
      </c>
      <c r="C89" t="s">
        <v>171</v>
      </c>
      <c r="D89" s="1">
        <f>D20+D27</f>
        <v>20916.130729999997</v>
      </c>
    </row>
    <row r="90" spans="1:4" x14ac:dyDescent="0.3">
      <c r="A90" t="s">
        <v>168</v>
      </c>
      <c r="B90" t="s">
        <v>181</v>
      </c>
      <c r="C90" t="s">
        <v>172</v>
      </c>
      <c r="D90">
        <f>D89/D88</f>
        <v>17.430108941666663</v>
      </c>
    </row>
    <row r="91" spans="1:4" x14ac:dyDescent="0.3">
      <c r="A91" t="s">
        <v>168</v>
      </c>
      <c r="B91" t="s">
        <v>181</v>
      </c>
      <c r="C91" t="s">
        <v>173</v>
      </c>
      <c r="D91">
        <v>35</v>
      </c>
    </row>
    <row r="92" spans="1:4" x14ac:dyDescent="0.3">
      <c r="A92" t="s">
        <v>168</v>
      </c>
      <c r="B92" t="s">
        <v>181</v>
      </c>
      <c r="C92" t="s">
        <v>174</v>
      </c>
      <c r="D92">
        <f>D90-D91</f>
        <v>-17.569891058333337</v>
      </c>
    </row>
    <row r="93" spans="1:4" x14ac:dyDescent="0.3">
      <c r="A93" t="s">
        <v>168</v>
      </c>
      <c r="B93" t="s">
        <v>182</v>
      </c>
      <c r="C93" t="s">
        <v>170</v>
      </c>
      <c r="D93">
        <v>3400</v>
      </c>
    </row>
    <row r="94" spans="1:4" x14ac:dyDescent="0.3">
      <c r="A94" t="s">
        <v>168</v>
      </c>
      <c r="B94" t="s">
        <v>182</v>
      </c>
      <c r="C94" t="s">
        <v>171</v>
      </c>
      <c r="D94" s="1">
        <f>D47+D48</f>
        <v>67963</v>
      </c>
    </row>
    <row r="95" spans="1:4" x14ac:dyDescent="0.3">
      <c r="A95" t="s">
        <v>168</v>
      </c>
      <c r="B95" t="s">
        <v>182</v>
      </c>
      <c r="C95" t="s">
        <v>172</v>
      </c>
      <c r="D95">
        <f>D94/D93</f>
        <v>19.989117647058823</v>
      </c>
    </row>
    <row r="96" spans="1:4" x14ac:dyDescent="0.3">
      <c r="A96" t="s">
        <v>168</v>
      </c>
      <c r="B96" t="s">
        <v>182</v>
      </c>
      <c r="C96" t="s">
        <v>173</v>
      </c>
      <c r="D96">
        <v>26</v>
      </c>
    </row>
    <row r="97" spans="1:4" x14ac:dyDescent="0.3">
      <c r="A97" t="s">
        <v>168</v>
      </c>
      <c r="B97" t="s">
        <v>182</v>
      </c>
      <c r="C97" t="s">
        <v>174</v>
      </c>
      <c r="D97">
        <f>D95-D96</f>
        <v>-6.0108823529411772</v>
      </c>
    </row>
    <row r="98" spans="1:4" x14ac:dyDescent="0.3">
      <c r="A98" t="s">
        <v>168</v>
      </c>
      <c r="B98" t="s">
        <v>183</v>
      </c>
      <c r="C98" t="s">
        <v>172</v>
      </c>
      <c r="D98">
        <v>8</v>
      </c>
    </row>
    <row r="99" spans="1:4" x14ac:dyDescent="0.3">
      <c r="A99" t="s">
        <v>168</v>
      </c>
      <c r="B99" t="s">
        <v>183</v>
      </c>
      <c r="C99" t="s">
        <v>173</v>
      </c>
      <c r="D99">
        <v>3</v>
      </c>
    </row>
    <row r="100" spans="1:4" x14ac:dyDescent="0.3">
      <c r="A100" t="s">
        <v>168</v>
      </c>
      <c r="B100" t="s">
        <v>183</v>
      </c>
      <c r="C100" t="s">
        <v>174</v>
      </c>
      <c r="D100">
        <v>5</v>
      </c>
    </row>
    <row r="101" spans="1:4" x14ac:dyDescent="0.3">
      <c r="A101" t="s">
        <v>168</v>
      </c>
      <c r="B101" t="s">
        <v>184</v>
      </c>
      <c r="C101" t="s">
        <v>172</v>
      </c>
      <c r="D101">
        <f>D85*3/2</f>
        <v>54.284849157692307</v>
      </c>
    </row>
    <row r="102" spans="1:4" x14ac:dyDescent="0.3">
      <c r="A102" t="s">
        <v>168</v>
      </c>
      <c r="B102" t="s">
        <v>185</v>
      </c>
      <c r="C102" t="s">
        <v>172</v>
      </c>
      <c r="D102">
        <f>D90*3/2</f>
        <v>26.145163412499997</v>
      </c>
    </row>
    <row r="103" spans="1:4" x14ac:dyDescent="0.3">
      <c r="A103" t="s">
        <v>168</v>
      </c>
      <c r="B103" t="s">
        <v>186</v>
      </c>
      <c r="C103" t="s">
        <v>170</v>
      </c>
      <c r="D103">
        <v>1500</v>
      </c>
    </row>
    <row r="104" spans="1:4" x14ac:dyDescent="0.3">
      <c r="A104" t="s">
        <v>168</v>
      </c>
      <c r="B104" t="s">
        <v>186</v>
      </c>
      <c r="C104" t="s">
        <v>171</v>
      </c>
      <c r="D104">
        <v>47047</v>
      </c>
    </row>
    <row r="105" spans="1:4" x14ac:dyDescent="0.3">
      <c r="A105" t="s">
        <v>168</v>
      </c>
      <c r="B105" t="s">
        <v>186</v>
      </c>
      <c r="C105" t="s">
        <v>172</v>
      </c>
      <c r="D105">
        <v>0</v>
      </c>
    </row>
    <row r="106" spans="1:4" x14ac:dyDescent="0.3">
      <c r="A106" t="s">
        <v>168</v>
      </c>
      <c r="B106" t="s">
        <v>187</v>
      </c>
      <c r="C106" t="s">
        <v>170</v>
      </c>
      <c r="D106">
        <f>5*60*24*0.82</f>
        <v>5904</v>
      </c>
    </row>
    <row r="107" spans="1:4" x14ac:dyDescent="0.3">
      <c r="A107" t="s">
        <v>168</v>
      </c>
      <c r="B107" t="s">
        <v>187</v>
      </c>
      <c r="C107" t="s">
        <v>171</v>
      </c>
      <c r="D107">
        <f>D34</f>
        <v>0</v>
      </c>
    </row>
    <row r="108" spans="1:4" x14ac:dyDescent="0.3">
      <c r="A108" t="s">
        <v>168</v>
      </c>
      <c r="B108" t="s">
        <v>187</v>
      </c>
      <c r="C108" t="s">
        <v>172</v>
      </c>
      <c r="D108">
        <f>D107/D106</f>
        <v>0</v>
      </c>
    </row>
    <row r="109" spans="1:4" x14ac:dyDescent="0.3">
      <c r="A109" t="s">
        <v>168</v>
      </c>
      <c r="B109" t="s">
        <v>187</v>
      </c>
      <c r="C109" t="s">
        <v>173</v>
      </c>
      <c r="D109">
        <v>0</v>
      </c>
    </row>
    <row r="110" spans="1:4" x14ac:dyDescent="0.3">
      <c r="A110" t="s">
        <v>168</v>
      </c>
      <c r="B110" t="s">
        <v>187</v>
      </c>
      <c r="C110" t="s">
        <v>174</v>
      </c>
      <c r="D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Rugs</vt:lpstr>
      <vt:lpstr>Packing&amp;TQM</vt:lpstr>
      <vt:lpstr>Dye_Mc</vt:lpstr>
      <vt:lpstr>Hydro </vt:lpstr>
      <vt:lpstr>Packing</vt:lpstr>
      <vt:lpstr>Capacity</vt:lpstr>
      <vt:lpstr>Coating</vt:lpstr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MirzaAli Jaffer</dc:creator>
  <cp:lastModifiedBy>Tadumudupula Nikhitha</cp:lastModifiedBy>
  <dcterms:created xsi:type="dcterms:W3CDTF">2026-04-08T12:22:42Z</dcterms:created>
  <dcterms:modified xsi:type="dcterms:W3CDTF">2026-04-22T07:43:30Z</dcterms:modified>
</cp:coreProperties>
</file>